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ml.chartsha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8.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Asus\Downloads\"/>
    </mc:Choice>
  </mc:AlternateContent>
  <xr:revisionPtr revIDLastSave="0" documentId="8_{5320A49D-8E84-4341-869C-655241820EC7}" xr6:coauthVersionLast="47" xr6:coauthVersionMax="47" xr10:uidLastSave="{00000000-0000-0000-0000-000000000000}"/>
  <bookViews>
    <workbookView xWindow="-108" yWindow="-108" windowWidth="23256" windowHeight="13896" firstSheet="2" activeTab="3" xr2:uid="{39E4CC90-5CCC-4BC0-89CB-C51C2E96AEE9}"/>
  </bookViews>
  <sheets>
    <sheet name="Dashboard" sheetId="5" r:id="rId1"/>
    <sheet name="Dashboard Elements" sheetId="4" r:id="rId2"/>
    <sheet name="pivot table analysis" sheetId="6" r:id="rId3"/>
    <sheet name="synthetic_insurance_data projec" sheetId="1" r:id="rId4"/>
  </sheets>
  <externalReferences>
    <externalReference r:id="rId5"/>
    <externalReference r:id="rId6"/>
  </externalReferences>
  <definedNames>
    <definedName name="_xlnm._FilterDatabase" localSheetId="1" hidden="1">'Dashboard Elements'!$F$24:$G$27</definedName>
    <definedName name="_xlchart.v2.0" hidden="1">'Dashboard Elements'!$F$24:$F$27</definedName>
    <definedName name="_xlchart.v2.1" hidden="1">'Dashboard Elements'!$G$24:$G$27</definedName>
    <definedName name="_xlchart.v2.2" hidden="1">'Dashboard Elements'!$F$24:$F$27</definedName>
    <definedName name="_xlchart.v2.3" hidden="1">'Dashboard Elements'!$G$24:$G$27</definedName>
    <definedName name="_xlcn.WorksheetConnection_synthetic_insurance_dataproject1.xlsxTable11" hidden="1">Table1[]</definedName>
    <definedName name="_xlcn.WorksheetConnection_synthetic_insurance_dataproject1.xlsxTable1101" hidden="1">[1]!Table1[#Data]</definedName>
    <definedName name="_xlcn.WorksheetConnection_synthetic_insurance_dataproject1.xlsxTable111" hidden="1">[2]!Table1[#Data]</definedName>
    <definedName name="_xlcn.WorksheetConnection_synthetic_insurance_dataproject1.xlsxTable1111" hidden="1">[1]!Table1[#Data]</definedName>
    <definedName name="_xlcn.WorksheetConnection_synthetic_insurance_dataproject1.xlsxTable1121" hidden="1">[1]!Table1[#Data]</definedName>
    <definedName name="_xlcn.WorksheetConnection_synthetic_insurance_dataproject1.xlsxTable1131" hidden="1">[1]!Table1[#Data]</definedName>
    <definedName name="_xlcn.WorksheetConnection_synthetic_insurance_dataproject1.xlsxTable1141" hidden="1">[1]!Table1[#Data]</definedName>
    <definedName name="_xlcn.WorksheetConnection_synthetic_insurance_dataproject1.xlsxTable1151" hidden="1">[1]!Table1[#Data]</definedName>
    <definedName name="_xlcn.WorksheetConnection_synthetic_insurance_dataproject1.xlsxTable1181" hidden="1">[1]!Table1[#Data]</definedName>
    <definedName name="_xlcn.WorksheetConnection_synthetic_insurance_dataproject1.xlsxTable121" hidden="1">[2]!Table1[#Data]</definedName>
    <definedName name="_xlcn.WorksheetConnection_synthetic_insurance_dataproject1.xlsxTable131" hidden="1">[2]!Table1[#Data]</definedName>
    <definedName name="_xlcn.WorksheetConnection_synthetic_insurance_dataproject1.xlsxTable141" hidden="1">[2]!Table1[#Data]</definedName>
    <definedName name="_xlcn.WorksheetConnection_synthetic_insurance_dataproject1.xlsxTable151" hidden="1">[2]!Table1[#Data]</definedName>
    <definedName name="_xlcn.WorksheetConnection_synthetic_insurance_dataproject1.xlsxTable161" hidden="1">[2]!Table1[#Data]</definedName>
    <definedName name="_xlcn.WorksheetConnection_synthetic_insurance_dataproject1.xlsxTable171" hidden="1">[2]!Table1[#Data]</definedName>
    <definedName name="_xlcn.WorksheetConnection_synthetic_insurance_dataproject1.xlsxTable181" hidden="1">[2]!Table1[#Data]</definedName>
    <definedName name="_xlcn.WorksheetConnection_synthetic_insurance_dataproject1.xlsxTable191" hidden="1">[1]!Table1[#Data]</definedName>
    <definedName name="_xlcn.WorksheetConnection_synthetic_insurance_dataprojectteam91.xlsxTable21" hidden="1">Table2[]</definedName>
    <definedName name="_xlcn.WorksheetConnection_synthetic_insurance_dataprojectteam91.xlsxTable31" hidden="1">Table3[]</definedName>
    <definedName name="_xlcn.WorksheetConnection_synthetic_insurance_dataprojectteam91.xlsxTable41" hidden="1">Table4[]</definedName>
    <definedName name="Slicer_Policy_Type">#N/A</definedName>
    <definedName name="Slicer_Region">#N/A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 cacheId="8" r:id="rId15"/>
    <pivotCache cacheId="9" r:id="rId16"/>
    <pivotCache cacheId="10" r:id="rId17"/>
    <pivotCache cacheId="11" r:id="rId18"/>
    <pivotCache cacheId="12" r:id="rId19"/>
    <pivotCache cacheId="13" r:id="rId20"/>
    <pivotCache cacheId="14" r:id="rId21"/>
    <pivotCache cacheId="15" r:id="rId22"/>
    <pivotCache cacheId="16" r:id="rId23"/>
    <pivotCache cacheId="17" r:id="rId24"/>
    <pivotCache cacheId="18" r:id="rId25"/>
    <pivotCache cacheId="19" r:id="rId26"/>
    <pivotCache cacheId="20" r:id="rId27"/>
    <pivotCache cacheId="21" r:id="rId28"/>
    <pivotCache cacheId="22" r:id="rId29"/>
    <pivotCache cacheId="23" r:id="rId30"/>
    <pivotCache cacheId="24" r:id="rId31"/>
    <pivotCache cacheId="25" r:id="rId32"/>
  </pivotCaches>
  <extLst>
    <ext xmlns:x14="http://schemas.microsoft.com/office/spreadsheetml/2009/9/main" uri="{876F7934-8845-4945-9796-88D515C7AA90}">
      <x14:pivotCaches>
        <pivotCache cacheId="26" r:id="rId33"/>
      </x14:pivotCaches>
    </ext>
    <ext xmlns:x14="http://schemas.microsoft.com/office/spreadsheetml/2009/9/main" uri="{BBE1A952-AA13-448e-AADC-164F8A28A991}">
      <x14:slicerCaches>
        <x14:slicerCache r:id="rId34"/>
        <x14:slicerCache r:id="rId35"/>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4" name="Table4" connection="WorksheetConnection_synthetic_insurance_data project team 9 (1).xlsx!Table4"/>
          <x15:modelTable id="Table3" name="Table3" connection="WorksheetConnection_synthetic_insurance_data project team 9 (1).xlsx!Table3"/>
          <x15:modelTable id="Table2" name="Table2" connection="WorksheetConnection_synthetic_insurance_data project team 9 (1).xlsx!Table2"/>
          <x15:modelTable id="Table19-e7aa2884-04eb-4d0a-8782-e389abe40476" name="Table19" connection="WorksheetConnection_synthetic_insurance_data project 1.xlsx!Table19"/>
          <x15:modelTable id="Table18-b598208f-cf2e-4756-9219-f75520d96fa7" name="Table18" connection="WorksheetConnection_synthetic_insurance_data project 1.xlsx!Table18"/>
          <x15:modelTable id="Table17-83ea68a0-d195-477d-87f1-92019f4e6c20" name="Table17" connection="WorksheetConnection_synthetic_insurance_data project 1.xlsx!Table17"/>
          <x15:modelTable id="Table16-b61aa629-5d4f-4248-8737-d82e4d90e6dc" name="Table16" connection="WorksheetConnection_synthetic_insurance_data project 1.xlsx!Table16"/>
          <x15:modelTable id="Table15-12228bd9-1732-4664-8115-2bb10ff3a37f" name="Table15" connection="WorksheetConnection_synthetic_insurance_data project 1.xlsx!Table15"/>
          <x15:modelTable id="Table14-c9a75a2d-104c-4189-b0f8-a3a79439b102" name="Table14" connection="WorksheetConnection_synthetic_insurance_data project 1.xlsx!Table14"/>
          <x15:modelTable id="Table13-c7c6e60e-8fac-4d23-af2b-5f9048ffe8bc" name="Table13" connection="WorksheetConnection_synthetic_insurance_data project 1.xlsx!Table13"/>
          <x15:modelTable id="Table12-5ce81900-f052-4a40-8c17-1ec9cdfda2b3" name="Table12" connection="WorksheetConnection_synthetic_insurance_data project 1.xlsx!Table12"/>
          <x15:modelTable id="Table118-ed1a9d5f-21ef-4186-b34c-a1989cff4975" name="Table118" connection="WorksheetConnection_synthetic_insurance_data project 1.xlsx!Table118"/>
          <x15:modelTable id="Table115-11ffa0d7-ddc9-42d9-8bc4-ce070b9ea687" name="Table115" connection="WorksheetConnection_synthetic_insurance_data project 1.xlsx!Table115"/>
          <x15:modelTable id="Table114-33e113ce-edda-447d-9c56-d420101f79ba" name="Table114" connection="WorksheetConnection_synthetic_insurance_data project 1.xlsx!Table114"/>
          <x15:modelTable id="Table113-ae942bae-204f-48ea-9252-aef4d504b37a" name="Table113" connection="WorksheetConnection_synthetic_insurance_data project 1.xlsx!Table113"/>
          <x15:modelTable id="Table112-4856c4e7-b246-4a90-8d7a-65e21764a7c9" name="Table112" connection="WorksheetConnection_synthetic_insurance_data project 1.xlsx!Table112"/>
          <x15:modelTable id="Table111-b23c5284-13ab-418d-8927-9b4cb37820c8" name="Table111" connection="WorksheetConnection_synthetic_insurance_data project 1.xlsx!Table111"/>
          <x15:modelTable id="Table110-5a2dd376-70cf-41df-984d-6010b207eef3" name="Table110" connection="WorksheetConnection_synthetic_insurance_data project 1.xlsx!Table110"/>
          <x15:modelTable id="Table11-f1ecfd96-2f60-4936-9d3d-710165dd0642" name="Table11" connection="WorksheetConnection_synthetic_insurance_data project 1.xlsx!Table11"/>
          <x15:modelTable id="Table1" name="Table1" connection="WorksheetConnection_synthetic_insurance_data project 1.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30" i="1" l="1"/>
  <c r="AE2" i="1"/>
  <c r="AI20" i="1"/>
  <c r="AI22" i="1"/>
  <c r="AI21" i="1"/>
  <c r="AG21" i="1"/>
  <c r="AH22" i="1"/>
  <c r="AH21" i="1"/>
  <c r="AH20" i="1"/>
  <c r="AG22" i="1"/>
  <c r="AG20" i="1"/>
  <c r="AF22" i="1"/>
  <c r="AF21" i="1"/>
  <c r="AF20" i="1"/>
  <c r="AF16" i="1"/>
  <c r="AF13" i="1"/>
  <c r="AF14" i="1"/>
  <c r="AF15" i="1"/>
  <c r="AG9" i="1" a="1"/>
  <c r="AG9" i="1" s="1"/>
  <c r="AG8" i="1" a="1"/>
  <c r="AG8" i="1" s="1"/>
  <c r="AF8" i="1"/>
  <c r="AF9" i="1"/>
  <c r="AE5" i="1" l="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316" i="1"/>
  <c r="AB2317" i="1"/>
  <c r="AB2318" i="1"/>
  <c r="AB2319" i="1"/>
  <c r="AB2320" i="1"/>
  <c r="AB2321" i="1"/>
  <c r="AB2322" i="1"/>
  <c r="AB2323" i="1"/>
  <c r="AB2324" i="1"/>
  <c r="AB2325" i="1"/>
  <c r="AB2326" i="1"/>
  <c r="AB2327" i="1"/>
  <c r="AB2328" i="1"/>
  <c r="AB2329" i="1"/>
  <c r="AB2330" i="1"/>
  <c r="AB2331" i="1"/>
  <c r="AB2332" i="1"/>
  <c r="AB2333" i="1"/>
  <c r="AB2334" i="1"/>
  <c r="AB2335" i="1"/>
  <c r="AB2336" i="1"/>
  <c r="AB2337" i="1"/>
  <c r="AB2338" i="1"/>
  <c r="AB2339" i="1"/>
  <c r="AB2340" i="1"/>
  <c r="AB2341" i="1"/>
  <c r="AB2342" i="1"/>
  <c r="AB2343" i="1"/>
  <c r="AB2344" i="1"/>
  <c r="AB2345" i="1"/>
  <c r="AB2346" i="1"/>
  <c r="AB2347" i="1"/>
  <c r="AB2348" i="1"/>
  <c r="AB2349" i="1"/>
  <c r="AB2350" i="1"/>
  <c r="AB2351" i="1"/>
  <c r="AB2352" i="1"/>
  <c r="AB2353" i="1"/>
  <c r="AB2354" i="1"/>
  <c r="AB2355" i="1"/>
  <c r="AB2356" i="1"/>
  <c r="AB2357" i="1"/>
  <c r="AB2358" i="1"/>
  <c r="AB2359" i="1"/>
  <c r="AB2360" i="1"/>
  <c r="AB2361" i="1"/>
  <c r="AB2362" i="1"/>
  <c r="AB2363" i="1"/>
  <c r="AB2364" i="1"/>
  <c r="AB2365" i="1"/>
  <c r="AB2366" i="1"/>
  <c r="AB2367" i="1"/>
  <c r="AB2368" i="1"/>
  <c r="AB2369" i="1"/>
  <c r="AB2370" i="1"/>
  <c r="AB2371" i="1"/>
  <c r="AB2372" i="1"/>
  <c r="AB2373" i="1"/>
  <c r="AB2374" i="1"/>
  <c r="AB2375" i="1"/>
  <c r="AB2376" i="1"/>
  <c r="AB2377" i="1"/>
  <c r="AB2378" i="1"/>
  <c r="AB2379" i="1"/>
  <c r="AB2380" i="1"/>
  <c r="AB2381" i="1"/>
  <c r="AB2382" i="1"/>
  <c r="AB2383" i="1"/>
  <c r="AB2384" i="1"/>
  <c r="AB2385" i="1"/>
  <c r="AB2386" i="1"/>
  <c r="AB2387" i="1"/>
  <c r="AB2388" i="1"/>
  <c r="AB2389" i="1"/>
  <c r="AB2390" i="1"/>
  <c r="AB2391" i="1"/>
  <c r="AB2392" i="1"/>
  <c r="AB2393" i="1"/>
  <c r="AB2394" i="1"/>
  <c r="AB2395" i="1"/>
  <c r="AB2396" i="1"/>
  <c r="AB2397" i="1"/>
  <c r="AB2398" i="1"/>
  <c r="AB2399" i="1"/>
  <c r="AB2400" i="1"/>
  <c r="AB2401" i="1"/>
  <c r="AB2402" i="1"/>
  <c r="AB2403" i="1"/>
  <c r="AB2404" i="1"/>
  <c r="AB2405" i="1"/>
  <c r="AB2406" i="1"/>
  <c r="AB2407" i="1"/>
  <c r="AB2408" i="1"/>
  <c r="AB2409" i="1"/>
  <c r="AB2410" i="1"/>
  <c r="AB2411" i="1"/>
  <c r="AB2412" i="1"/>
  <c r="AB2413" i="1"/>
  <c r="AB2414" i="1"/>
  <c r="AB2415" i="1"/>
  <c r="AB2416" i="1"/>
  <c r="AB2417" i="1"/>
  <c r="AB2418" i="1"/>
  <c r="AB2419" i="1"/>
  <c r="AB2420" i="1"/>
  <c r="AB2421" i="1"/>
  <c r="AB2422" i="1"/>
  <c r="AB2423" i="1"/>
  <c r="AB2424" i="1"/>
  <c r="AB2425" i="1"/>
  <c r="AB2426" i="1"/>
  <c r="AB2427" i="1"/>
  <c r="AB2428" i="1"/>
  <c r="AB2429" i="1"/>
  <c r="AB2430" i="1"/>
  <c r="AB2431" i="1"/>
  <c r="AB2432" i="1"/>
  <c r="AB2433" i="1"/>
  <c r="AB2434" i="1"/>
  <c r="AB2435" i="1"/>
  <c r="AB2436" i="1"/>
  <c r="AB2437" i="1"/>
  <c r="AB2438" i="1"/>
  <c r="AB2439" i="1"/>
  <c r="AB2440" i="1"/>
  <c r="AB2441" i="1"/>
  <c r="AB2442" i="1"/>
  <c r="AB2443" i="1"/>
  <c r="AB2444" i="1"/>
  <c r="AB2445" i="1"/>
  <c r="AB2446" i="1"/>
  <c r="AB2447" i="1"/>
  <c r="AB2448" i="1"/>
  <c r="AB2449" i="1"/>
  <c r="AB2450" i="1"/>
  <c r="AB2451" i="1"/>
  <c r="AB2452" i="1"/>
  <c r="AB2453" i="1"/>
  <c r="AB2454" i="1"/>
  <c r="AB2455" i="1"/>
  <c r="AB2456" i="1"/>
  <c r="AB2457" i="1"/>
  <c r="AB2458" i="1"/>
  <c r="AB2459" i="1"/>
  <c r="AB2460" i="1"/>
  <c r="AB2461" i="1"/>
  <c r="AB2462" i="1"/>
  <c r="AB2463" i="1"/>
  <c r="AB2464" i="1"/>
  <c r="AB2465" i="1"/>
  <c r="AB2466" i="1"/>
  <c r="AB2467" i="1"/>
  <c r="AB2468" i="1"/>
  <c r="AB2469" i="1"/>
  <c r="AB2470" i="1"/>
  <c r="AB2471" i="1"/>
  <c r="AB2472" i="1"/>
  <c r="AB2473" i="1"/>
  <c r="AB2474" i="1"/>
  <c r="AB2475" i="1"/>
  <c r="AB2476" i="1"/>
  <c r="AB2477" i="1"/>
  <c r="AB2478" i="1"/>
  <c r="AB2479" i="1"/>
  <c r="AB2480" i="1"/>
  <c r="AB2481" i="1"/>
  <c r="AB2482" i="1"/>
  <c r="AB2483" i="1"/>
  <c r="AB2484" i="1"/>
  <c r="AB2485" i="1"/>
  <c r="AB2486" i="1"/>
  <c r="AB2487" i="1"/>
  <c r="AB2488" i="1"/>
  <c r="AB2489" i="1"/>
  <c r="AB2490" i="1"/>
  <c r="AB2491" i="1"/>
  <c r="AB2492" i="1"/>
  <c r="AB2493" i="1"/>
  <c r="AB2494" i="1"/>
  <c r="AB2495" i="1"/>
  <c r="AB2496" i="1"/>
  <c r="AB2497" i="1"/>
  <c r="AB2498" i="1"/>
  <c r="AB2499" i="1"/>
  <c r="AB2500" i="1"/>
  <c r="AB2501" i="1"/>
  <c r="AB2502" i="1"/>
  <c r="AB2503" i="1"/>
  <c r="AB2504" i="1"/>
  <c r="AB2505" i="1"/>
  <c r="AB2506" i="1"/>
  <c r="AB2507" i="1"/>
  <c r="AB2508" i="1"/>
  <c r="AB2509" i="1"/>
  <c r="AB2510" i="1"/>
  <c r="AB2511" i="1"/>
  <c r="AB2512" i="1"/>
  <c r="AB2513" i="1"/>
  <c r="AB2514" i="1"/>
  <c r="AB2515" i="1"/>
  <c r="AB2516" i="1"/>
  <c r="AB2517" i="1"/>
  <c r="AB2518" i="1"/>
  <c r="AB2519" i="1"/>
  <c r="AB2520" i="1"/>
  <c r="AB2521" i="1"/>
  <c r="AB2522" i="1"/>
  <c r="AB2523" i="1"/>
  <c r="AB2524" i="1"/>
  <c r="AB2525" i="1"/>
  <c r="AB2526" i="1"/>
  <c r="AB2527" i="1"/>
  <c r="AB2528" i="1"/>
  <c r="AB2529" i="1"/>
  <c r="AB2530" i="1"/>
  <c r="AB2531" i="1"/>
  <c r="AB2532" i="1"/>
  <c r="AB2533" i="1"/>
  <c r="AB2534" i="1"/>
  <c r="AB2535" i="1"/>
  <c r="AB2536" i="1"/>
  <c r="AB2537" i="1"/>
  <c r="AB2538" i="1"/>
  <c r="AB2539" i="1"/>
  <c r="AB2540" i="1"/>
  <c r="AB2541" i="1"/>
  <c r="AB2542" i="1"/>
  <c r="AB2543" i="1"/>
  <c r="AB2544" i="1"/>
  <c r="AB2545" i="1"/>
  <c r="AB2546" i="1"/>
  <c r="AB2547" i="1"/>
  <c r="AB2548" i="1"/>
  <c r="AB2549" i="1"/>
  <c r="AB2550" i="1"/>
  <c r="AB2551" i="1"/>
  <c r="AB2552" i="1"/>
  <c r="AB2553" i="1"/>
  <c r="AB2554" i="1"/>
  <c r="AB2555" i="1"/>
  <c r="AB2556" i="1"/>
  <c r="AB2557" i="1"/>
  <c r="AB2558" i="1"/>
  <c r="AB2559" i="1"/>
  <c r="AB2560" i="1"/>
  <c r="AB2561" i="1"/>
  <c r="AB2562" i="1"/>
  <c r="AB2563" i="1"/>
  <c r="AB2564" i="1"/>
  <c r="AB2565" i="1"/>
  <c r="AB2566" i="1"/>
  <c r="AB2567" i="1"/>
  <c r="AB2568" i="1"/>
  <c r="AB2569" i="1"/>
  <c r="AB2570" i="1"/>
  <c r="AB2571" i="1"/>
  <c r="AB2572" i="1"/>
  <c r="AB2573" i="1"/>
  <c r="AB2574" i="1"/>
  <c r="AB2575" i="1"/>
  <c r="AB2576" i="1"/>
  <c r="AB2577" i="1"/>
  <c r="AB2578" i="1"/>
  <c r="AB2579" i="1"/>
  <c r="AB2580" i="1"/>
  <c r="AB2581" i="1"/>
  <c r="AB2582" i="1"/>
  <c r="AB2583" i="1"/>
  <c r="AB2584" i="1"/>
  <c r="AB2585" i="1"/>
  <c r="AB2586" i="1"/>
  <c r="AB2587" i="1"/>
  <c r="AB2588" i="1"/>
  <c r="AB2589" i="1"/>
  <c r="AB2590" i="1"/>
  <c r="AB2591" i="1"/>
  <c r="AB2592" i="1"/>
  <c r="AB2593" i="1"/>
  <c r="AB2594" i="1"/>
  <c r="AB2595" i="1"/>
  <c r="AB2596" i="1"/>
  <c r="AB2597" i="1"/>
  <c r="AB2598" i="1"/>
  <c r="AB2599" i="1"/>
  <c r="AB2600" i="1"/>
  <c r="AB2601" i="1"/>
  <c r="AB2602" i="1"/>
  <c r="AB2603" i="1"/>
  <c r="AB2604" i="1"/>
  <c r="AB2605" i="1"/>
  <c r="AB2606" i="1"/>
  <c r="AB2607" i="1"/>
  <c r="AB2608" i="1"/>
  <c r="AB2609" i="1"/>
  <c r="AB2610" i="1"/>
  <c r="AB2611" i="1"/>
  <c r="AB2612" i="1"/>
  <c r="AB2613" i="1"/>
  <c r="AB2614" i="1"/>
  <c r="AB2615" i="1"/>
  <c r="AB2616" i="1"/>
  <c r="AB2617" i="1"/>
  <c r="AB2618" i="1"/>
  <c r="AB2619" i="1"/>
  <c r="AB2620" i="1"/>
  <c r="AB2621" i="1"/>
  <c r="AB2622" i="1"/>
  <c r="AB2623" i="1"/>
  <c r="AB2624" i="1"/>
  <c r="AB2625" i="1"/>
  <c r="AB2626" i="1"/>
  <c r="AB2627" i="1"/>
  <c r="AB2628" i="1"/>
  <c r="AB2629" i="1"/>
  <c r="AB2630" i="1"/>
  <c r="AB2631" i="1"/>
  <c r="AB2632" i="1"/>
  <c r="AB2633" i="1"/>
  <c r="AB2634" i="1"/>
  <c r="AB2635" i="1"/>
  <c r="AB2636" i="1"/>
  <c r="AB2637" i="1"/>
  <c r="AB2638" i="1"/>
  <c r="AB2639" i="1"/>
  <c r="AB2640" i="1"/>
  <c r="AB2641" i="1"/>
  <c r="AB2642" i="1"/>
  <c r="AB2643" i="1"/>
  <c r="AB2644" i="1"/>
  <c r="AB2645" i="1"/>
  <c r="AB2646" i="1"/>
  <c r="AB2647" i="1"/>
  <c r="AB2648" i="1"/>
  <c r="AB2649" i="1"/>
  <c r="AB2650" i="1"/>
  <c r="AB2651" i="1"/>
  <c r="AB2652" i="1"/>
  <c r="AB2653" i="1"/>
  <c r="AB2654" i="1"/>
  <c r="AB2655" i="1"/>
  <c r="AB2656" i="1"/>
  <c r="AB2657" i="1"/>
  <c r="AB2658" i="1"/>
  <c r="AB2659" i="1"/>
  <c r="AB2660" i="1"/>
  <c r="AB2661" i="1"/>
  <c r="AB2662" i="1"/>
  <c r="AB2663" i="1"/>
  <c r="AB2664" i="1"/>
  <c r="AB2665" i="1"/>
  <c r="AB2666" i="1"/>
  <c r="AB2667" i="1"/>
  <c r="AB2668" i="1"/>
  <c r="AB2669" i="1"/>
  <c r="AB2670" i="1"/>
  <c r="AB2671" i="1"/>
  <c r="AB2672" i="1"/>
  <c r="AB2673" i="1"/>
  <c r="AB2674" i="1"/>
  <c r="AB2675" i="1"/>
  <c r="AB2676" i="1"/>
  <c r="AB2677" i="1"/>
  <c r="AB2678" i="1"/>
  <c r="AB2679" i="1"/>
  <c r="AB2680" i="1"/>
  <c r="AB2681" i="1"/>
  <c r="AB2682" i="1"/>
  <c r="AB2683" i="1"/>
  <c r="AB2684" i="1"/>
  <c r="AB2685" i="1"/>
  <c r="AB2686" i="1"/>
  <c r="AB2687" i="1"/>
  <c r="AB2688" i="1"/>
  <c r="AB2689" i="1"/>
  <c r="AB2690" i="1"/>
  <c r="AB2691" i="1"/>
  <c r="AB2692" i="1"/>
  <c r="AB2693" i="1"/>
  <c r="AB2694" i="1"/>
  <c r="AB2695" i="1"/>
  <c r="AB2696" i="1"/>
  <c r="AB2697" i="1"/>
  <c r="AB2698" i="1"/>
  <c r="AB2699" i="1"/>
  <c r="AB2700" i="1"/>
  <c r="AB2701" i="1"/>
  <c r="AB2702" i="1"/>
  <c r="AB2703" i="1"/>
  <c r="AB2704" i="1"/>
  <c r="AB2705" i="1"/>
  <c r="AB2706" i="1"/>
  <c r="AB2707" i="1"/>
  <c r="AB2708" i="1"/>
  <c r="AB2709" i="1"/>
  <c r="AB2710" i="1"/>
  <c r="AB2711" i="1"/>
  <c r="AB2712" i="1"/>
  <c r="AB2713" i="1"/>
  <c r="AB2714" i="1"/>
  <c r="AB2715" i="1"/>
  <c r="AB2716" i="1"/>
  <c r="AB2717" i="1"/>
  <c r="AB2718" i="1"/>
  <c r="AB2719" i="1"/>
  <c r="AB2720" i="1"/>
  <c r="AB2721" i="1"/>
  <c r="AB2722" i="1"/>
  <c r="AB2723" i="1"/>
  <c r="AB2724" i="1"/>
  <c r="AB2725" i="1"/>
  <c r="AB2726" i="1"/>
  <c r="AB2727" i="1"/>
  <c r="AB2728" i="1"/>
  <c r="AB2729" i="1"/>
  <c r="AB2730" i="1"/>
  <c r="AB2731" i="1"/>
  <c r="AB2732" i="1"/>
  <c r="AB2733" i="1"/>
  <c r="AB2734" i="1"/>
  <c r="AB2735" i="1"/>
  <c r="AB2736" i="1"/>
  <c r="AB2737" i="1"/>
  <c r="AB2738" i="1"/>
  <c r="AB2739" i="1"/>
  <c r="AB2740" i="1"/>
  <c r="AB2741" i="1"/>
  <c r="AB2742" i="1"/>
  <c r="AB2743" i="1"/>
  <c r="AB2744" i="1"/>
  <c r="AB2745" i="1"/>
  <c r="AB2746" i="1"/>
  <c r="AB2747" i="1"/>
  <c r="AB2748" i="1"/>
  <c r="AB2749" i="1"/>
  <c r="AB2750" i="1"/>
  <c r="AB2751" i="1"/>
  <c r="AB2752" i="1"/>
  <c r="AB2753" i="1"/>
  <c r="AB2754" i="1"/>
  <c r="AB2755" i="1"/>
  <c r="AB2756" i="1"/>
  <c r="AB2757" i="1"/>
  <c r="AB2758" i="1"/>
  <c r="AB2759"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2795" i="1"/>
  <c r="AB2796" i="1"/>
  <c r="AB2797" i="1"/>
  <c r="AB2798" i="1"/>
  <c r="AB2799" i="1"/>
  <c r="AB2800" i="1"/>
  <c r="AB2801" i="1"/>
  <c r="AB2802" i="1"/>
  <c r="AB2803" i="1"/>
  <c r="AB2804" i="1"/>
  <c r="AB2805" i="1"/>
  <c r="AB2806" i="1"/>
  <c r="AB2807" i="1"/>
  <c r="AB2808" i="1"/>
  <c r="AB2809" i="1"/>
  <c r="AB2810" i="1"/>
  <c r="AB2811" i="1"/>
  <c r="AB2812" i="1"/>
  <c r="AB2813" i="1"/>
  <c r="AB2814" i="1"/>
  <c r="AB2815" i="1"/>
  <c r="AB2816" i="1"/>
  <c r="AB2817" i="1"/>
  <c r="AB2818" i="1"/>
  <c r="AB2819" i="1"/>
  <c r="AB2820" i="1"/>
  <c r="AB2821" i="1"/>
  <c r="AB2822" i="1"/>
  <c r="AB2823" i="1"/>
  <c r="AB2824" i="1"/>
  <c r="AB2825" i="1"/>
  <c r="AB2826" i="1"/>
  <c r="AB2827" i="1"/>
  <c r="AB2828" i="1"/>
  <c r="AB2829" i="1"/>
  <c r="AB2830" i="1"/>
  <c r="AB2831" i="1"/>
  <c r="AB2832" i="1"/>
  <c r="AB2833" i="1"/>
  <c r="AB2834" i="1"/>
  <c r="AB2835" i="1"/>
  <c r="AB2836" i="1"/>
  <c r="AB2837" i="1"/>
  <c r="AB2838" i="1"/>
  <c r="AB2839" i="1"/>
  <c r="AB2840" i="1"/>
  <c r="AB2841" i="1"/>
  <c r="AB2842" i="1"/>
  <c r="AB2843" i="1"/>
  <c r="AB2844" i="1"/>
  <c r="AB2845" i="1"/>
  <c r="AB2846" i="1"/>
  <c r="AB2847" i="1"/>
  <c r="AB2848" i="1"/>
  <c r="AB2849" i="1"/>
  <c r="AB2850" i="1"/>
  <c r="AB2851" i="1"/>
  <c r="AB2852" i="1"/>
  <c r="AB2853" i="1"/>
  <c r="AB2854" i="1"/>
  <c r="AB2855" i="1"/>
  <c r="AB2856" i="1"/>
  <c r="AB2857" i="1"/>
  <c r="AB2858" i="1"/>
  <c r="AB2859" i="1"/>
  <c r="AB2860" i="1"/>
  <c r="AB2861" i="1"/>
  <c r="AB2862" i="1"/>
  <c r="AB2863" i="1"/>
  <c r="AB2864" i="1"/>
  <c r="AB2865" i="1"/>
  <c r="AB2866" i="1"/>
  <c r="AB2867" i="1"/>
  <c r="AB2868" i="1"/>
  <c r="AB286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899" i="1"/>
  <c r="AB2900" i="1"/>
  <c r="AB2901" i="1"/>
  <c r="AB2902" i="1"/>
  <c r="AB2903" i="1"/>
  <c r="AB2904" i="1"/>
  <c r="AB2905" i="1"/>
  <c r="AB2906" i="1"/>
  <c r="AB2907" i="1"/>
  <c r="AB2908" i="1"/>
  <c r="AB2909" i="1"/>
  <c r="AB2910" i="1"/>
  <c r="AB2911" i="1"/>
  <c r="AB2912" i="1"/>
  <c r="AB2913" i="1"/>
  <c r="AB2914" i="1"/>
  <c r="AB2915" i="1"/>
  <c r="AB2916" i="1"/>
  <c r="AB2917" i="1"/>
  <c r="AB2918" i="1"/>
  <c r="AB2919" i="1"/>
  <c r="AB2920" i="1"/>
  <c r="AB2921" i="1"/>
  <c r="AB2922" i="1"/>
  <c r="AB2923" i="1"/>
  <c r="AB2924" i="1"/>
  <c r="AB2925" i="1"/>
  <c r="AB2926" i="1"/>
  <c r="AB2927" i="1"/>
  <c r="AB2928" i="1"/>
  <c r="AB2929" i="1"/>
  <c r="AB2930" i="1"/>
  <c r="AB2931" i="1"/>
  <c r="AB2932" i="1"/>
  <c r="AB2933" i="1"/>
  <c r="AB2934" i="1"/>
  <c r="AB2935" i="1"/>
  <c r="AB2936" i="1"/>
  <c r="AB2937" i="1"/>
  <c r="AB2938" i="1"/>
  <c r="AB2939" i="1"/>
  <c r="AB2940" i="1"/>
  <c r="AB2941" i="1"/>
  <c r="AB2942" i="1"/>
  <c r="AB2943" i="1"/>
  <c r="AB2944" i="1"/>
  <c r="AB2945" i="1"/>
  <c r="AB2946" i="1"/>
  <c r="AB2947" i="1"/>
  <c r="AB2948" i="1"/>
  <c r="AB2949" i="1"/>
  <c r="AB2950" i="1"/>
  <c r="AB2951" i="1"/>
  <c r="AB2952" i="1"/>
  <c r="AB2953" i="1"/>
  <c r="AB2954" i="1"/>
  <c r="AB2955" i="1"/>
  <c r="AB2956" i="1"/>
  <c r="AB2957" i="1"/>
  <c r="AB2958" i="1"/>
  <c r="AB2959" i="1"/>
  <c r="AB2960" i="1"/>
  <c r="AB2961" i="1"/>
  <c r="AB2962" i="1"/>
  <c r="AB2963" i="1"/>
  <c r="AB2964" i="1"/>
  <c r="AB2965" i="1"/>
  <c r="AB2966" i="1"/>
  <c r="AB2967" i="1"/>
  <c r="AB2968" i="1"/>
  <c r="AB2969" i="1"/>
  <c r="AB2970" i="1"/>
  <c r="AB2971" i="1"/>
  <c r="AB2972" i="1"/>
  <c r="AB2973" i="1"/>
  <c r="AB2974" i="1"/>
  <c r="AB2975" i="1"/>
  <c r="AB2976" i="1"/>
  <c r="AB2977" i="1"/>
  <c r="AB2978" i="1"/>
  <c r="AB2979" i="1"/>
  <c r="AB2980" i="1"/>
  <c r="AB2981" i="1"/>
  <c r="AB2982" i="1"/>
  <c r="AB2983" i="1"/>
  <c r="AB2984" i="1"/>
  <c r="AB2985" i="1"/>
  <c r="AB2986" i="1"/>
  <c r="AB2987" i="1"/>
  <c r="AB2988" i="1"/>
  <c r="AB2989" i="1"/>
  <c r="AB2990" i="1"/>
  <c r="AB2991" i="1"/>
  <c r="AB2992" i="1"/>
  <c r="AB2993" i="1"/>
  <c r="AB2994" i="1"/>
  <c r="AB2995" i="1"/>
  <c r="AB2996" i="1"/>
  <c r="AB2997" i="1"/>
  <c r="AB2998" i="1"/>
  <c r="AB2999" i="1"/>
  <c r="AB3000"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027" i="1"/>
  <c r="AB3028" i="1"/>
  <c r="AB3029" i="1"/>
  <c r="AB3030" i="1"/>
  <c r="AB3031" i="1"/>
  <c r="AB3032" i="1"/>
  <c r="AB3033" i="1"/>
  <c r="AB3034" i="1"/>
  <c r="AB3035" i="1"/>
  <c r="AB3036" i="1"/>
  <c r="AB3037" i="1"/>
  <c r="AB3038" i="1"/>
  <c r="AB3039" i="1"/>
  <c r="AB3040" i="1"/>
  <c r="AB3041" i="1"/>
  <c r="AB3042" i="1"/>
  <c r="AB3043" i="1"/>
  <c r="AB3044" i="1"/>
  <c r="AB3045" i="1"/>
  <c r="AB3046" i="1"/>
  <c r="AB3047" i="1"/>
  <c r="AB3048" i="1"/>
  <c r="AB3049" i="1"/>
  <c r="AB3050" i="1"/>
  <c r="AB3051" i="1"/>
  <c r="AB3052" i="1"/>
  <c r="AB3053" i="1"/>
  <c r="AB3054" i="1"/>
  <c r="AB3055" i="1"/>
  <c r="AB3056" i="1"/>
  <c r="AB3057" i="1"/>
  <c r="AB3058" i="1"/>
  <c r="AB3059" i="1"/>
  <c r="AB3060" i="1"/>
  <c r="AB3061" i="1"/>
  <c r="AB3062" i="1"/>
  <c r="AB3063" i="1"/>
  <c r="AB3064" i="1"/>
  <c r="AB3065" i="1"/>
  <c r="AB3066" i="1"/>
  <c r="AB3067" i="1"/>
  <c r="AB3068" i="1"/>
  <c r="AB3069" i="1"/>
  <c r="AB3070" i="1"/>
  <c r="AB3071" i="1"/>
  <c r="AB3072" i="1"/>
  <c r="AB3073" i="1"/>
  <c r="AB3074" i="1"/>
  <c r="AB3075" i="1"/>
  <c r="AB3076" i="1"/>
  <c r="AB3077" i="1"/>
  <c r="AB3078" i="1"/>
  <c r="AB3079" i="1"/>
  <c r="AB3080" i="1"/>
  <c r="AB3081" i="1"/>
  <c r="AB3082" i="1"/>
  <c r="AB3083" i="1"/>
  <c r="AB3084" i="1"/>
  <c r="AB3085" i="1"/>
  <c r="AB3086" i="1"/>
  <c r="AB3087" i="1"/>
  <c r="AB3088" i="1"/>
  <c r="AB3089" i="1"/>
  <c r="AB3090" i="1"/>
  <c r="AB3091" i="1"/>
  <c r="AB3092" i="1"/>
  <c r="AB3093" i="1"/>
  <c r="AB3094" i="1"/>
  <c r="AB3095" i="1"/>
  <c r="AB3096" i="1"/>
  <c r="AB3097" i="1"/>
  <c r="AB3098" i="1"/>
  <c r="AB3099" i="1"/>
  <c r="AB3100" i="1"/>
  <c r="AB3101" i="1"/>
  <c r="AB3102" i="1"/>
  <c r="AB3103" i="1"/>
  <c r="AB3104" i="1"/>
  <c r="AB3105" i="1"/>
  <c r="AB3106" i="1"/>
  <c r="AB3107" i="1"/>
  <c r="AB3108" i="1"/>
  <c r="AB3109" i="1"/>
  <c r="AB3110" i="1"/>
  <c r="AB3111" i="1"/>
  <c r="AB3112" i="1"/>
  <c r="AB3113" i="1"/>
  <c r="AB3114" i="1"/>
  <c r="AB3115" i="1"/>
  <c r="AB3116" i="1"/>
  <c r="AB3117" i="1"/>
  <c r="AB3118" i="1"/>
  <c r="AB3119" i="1"/>
  <c r="AB3120" i="1"/>
  <c r="AB3121" i="1"/>
  <c r="AB3122" i="1"/>
  <c r="AB3123" i="1"/>
  <c r="AB3124" i="1"/>
  <c r="AB3125" i="1"/>
  <c r="AB3126" i="1"/>
  <c r="AB3127" i="1"/>
  <c r="AB3128" i="1"/>
  <c r="AB3129" i="1"/>
  <c r="AB3130" i="1"/>
  <c r="AB3131" i="1"/>
  <c r="AB3132" i="1"/>
  <c r="AB3133" i="1"/>
  <c r="AB3134" i="1"/>
  <c r="AB3135" i="1"/>
  <c r="AB3136" i="1"/>
  <c r="AB3137" i="1"/>
  <c r="AB3138" i="1"/>
  <c r="AB3139" i="1"/>
  <c r="AB3140" i="1"/>
  <c r="AB3141" i="1"/>
  <c r="AB3142" i="1"/>
  <c r="AB3143" i="1"/>
  <c r="AB3144" i="1"/>
  <c r="AB3145" i="1"/>
  <c r="AB3146" i="1"/>
  <c r="AB3147" i="1"/>
  <c r="AB3148" i="1"/>
  <c r="AB3149" i="1"/>
  <c r="AB3150" i="1"/>
  <c r="AB3151" i="1"/>
  <c r="AB3152" i="1"/>
  <c r="AB3153" i="1"/>
  <c r="AB3154" i="1"/>
  <c r="AB3155" i="1"/>
  <c r="AB3156" i="1"/>
  <c r="AB3157" i="1"/>
  <c r="AB3158" i="1"/>
  <c r="AB3159" i="1"/>
  <c r="AB3160" i="1"/>
  <c r="AB3161" i="1"/>
  <c r="AB3162" i="1"/>
  <c r="AB3163" i="1"/>
  <c r="AB3164" i="1"/>
  <c r="AB3165" i="1"/>
  <c r="AB3166" i="1"/>
  <c r="AB3167" i="1"/>
  <c r="AB3168" i="1"/>
  <c r="AB3169" i="1"/>
  <c r="AB3170" i="1"/>
  <c r="AB3171" i="1"/>
  <c r="AB3172" i="1"/>
  <c r="AB3173" i="1"/>
  <c r="AB3174" i="1"/>
  <c r="AB3175" i="1"/>
  <c r="AB3176" i="1"/>
  <c r="AB3177" i="1"/>
  <c r="AB3178" i="1"/>
  <c r="AB3179" i="1"/>
  <c r="AB3180" i="1"/>
  <c r="AB3181" i="1"/>
  <c r="AB3182" i="1"/>
  <c r="AB3183" i="1"/>
  <c r="AB3184" i="1"/>
  <c r="AB3185" i="1"/>
  <c r="AB3186" i="1"/>
  <c r="AB3187" i="1"/>
  <c r="AB3188" i="1"/>
  <c r="AB3189" i="1"/>
  <c r="AB3190" i="1"/>
  <c r="AB3191" i="1"/>
  <c r="AB3192" i="1"/>
  <c r="AB3193" i="1"/>
  <c r="AB3194" i="1"/>
  <c r="AB3195" i="1"/>
  <c r="AB3196" i="1"/>
  <c r="AB3197" i="1"/>
  <c r="AB3198" i="1"/>
  <c r="AB3199" i="1"/>
  <c r="AB3200" i="1"/>
  <c r="AB3201" i="1"/>
  <c r="AB3202" i="1"/>
  <c r="AB3203" i="1"/>
  <c r="AB3204" i="1"/>
  <c r="AB3205" i="1"/>
  <c r="AB3206" i="1"/>
  <c r="AB3207" i="1"/>
  <c r="AB3208" i="1"/>
  <c r="AB3209" i="1"/>
  <c r="AB3210" i="1"/>
  <c r="AB3211" i="1"/>
  <c r="AB3212" i="1"/>
  <c r="AB3213" i="1"/>
  <c r="AB3214" i="1"/>
  <c r="AB3215" i="1"/>
  <c r="AB3216" i="1"/>
  <c r="AB3217" i="1"/>
  <c r="AB3218" i="1"/>
  <c r="AB3219" i="1"/>
  <c r="AB3220" i="1"/>
  <c r="AB3221" i="1"/>
  <c r="AB3222" i="1"/>
  <c r="AB3223" i="1"/>
  <c r="AB3224" i="1"/>
  <c r="AB3225" i="1"/>
  <c r="AB3226" i="1"/>
  <c r="AB3227" i="1"/>
  <c r="AB3228" i="1"/>
  <c r="AB3229" i="1"/>
  <c r="AB3230" i="1"/>
  <c r="AB3231" i="1"/>
  <c r="AB3232" i="1"/>
  <c r="AB3233" i="1"/>
  <c r="AB3234" i="1"/>
  <c r="AB3235" i="1"/>
  <c r="AB3236" i="1"/>
  <c r="AB3237" i="1"/>
  <c r="AB3238" i="1"/>
  <c r="AB3239" i="1"/>
  <c r="AB3240" i="1"/>
  <c r="AB3241" i="1"/>
  <c r="AB3242" i="1"/>
  <c r="AB3243" i="1"/>
  <c r="AB3244" i="1"/>
  <c r="AB3245" i="1"/>
  <c r="AB3246" i="1"/>
  <c r="AB3247" i="1"/>
  <c r="AB3248" i="1"/>
  <c r="AB3249" i="1"/>
  <c r="AB3250" i="1"/>
  <c r="AB3251" i="1"/>
  <c r="AB3252" i="1"/>
  <c r="AB3253" i="1"/>
  <c r="AB3254" i="1"/>
  <c r="AB3255" i="1"/>
  <c r="AB3256" i="1"/>
  <c r="AB3257" i="1"/>
  <c r="AB3258" i="1"/>
  <c r="AB3259" i="1"/>
  <c r="AB3260" i="1"/>
  <c r="AB3261" i="1"/>
  <c r="AB3262" i="1"/>
  <c r="AB3263" i="1"/>
  <c r="AB3264" i="1"/>
  <c r="AB3265" i="1"/>
  <c r="AB3266" i="1"/>
  <c r="AB3267" i="1"/>
  <c r="AB3268" i="1"/>
  <c r="AB3269" i="1"/>
  <c r="AB3270" i="1"/>
  <c r="AB3271" i="1"/>
  <c r="AB3272" i="1"/>
  <c r="AB3273" i="1"/>
  <c r="AB3274" i="1"/>
  <c r="AB3275" i="1"/>
  <c r="AB3276" i="1"/>
  <c r="AB3277" i="1"/>
  <c r="AB3278" i="1"/>
  <c r="AB3279" i="1"/>
  <c r="AB3280" i="1"/>
  <c r="AB3281" i="1"/>
  <c r="AB3282" i="1"/>
  <c r="AB3283" i="1"/>
  <c r="AB3284" i="1"/>
  <c r="AB3285" i="1"/>
  <c r="AB3286" i="1"/>
  <c r="AB3287" i="1"/>
  <c r="AB3288" i="1"/>
  <c r="AB3289" i="1"/>
  <c r="AB3290" i="1"/>
  <c r="AB3291" i="1"/>
  <c r="AB3292" i="1"/>
  <c r="AB3293" i="1"/>
  <c r="AB3294" i="1"/>
  <c r="AB3295" i="1"/>
  <c r="AB3296" i="1"/>
  <c r="AB3297" i="1"/>
  <c r="AB3298" i="1"/>
  <c r="AB3299" i="1"/>
  <c r="AB3300" i="1"/>
  <c r="AB3301" i="1"/>
  <c r="AB3302" i="1"/>
  <c r="AB3303" i="1"/>
  <c r="AB3304" i="1"/>
  <c r="AB3305" i="1"/>
  <c r="AB3306" i="1"/>
  <c r="AB3307" i="1"/>
  <c r="AB3308" i="1"/>
  <c r="AB3309" i="1"/>
  <c r="AB3310" i="1"/>
  <c r="AB3311" i="1"/>
  <c r="AB3312" i="1"/>
  <c r="AB3313" i="1"/>
  <c r="AB3314" i="1"/>
  <c r="AB3315" i="1"/>
  <c r="AB3316" i="1"/>
  <c r="AB3317" i="1"/>
  <c r="AB3318" i="1"/>
  <c r="AB3319" i="1"/>
  <c r="AB3320" i="1"/>
  <c r="AB3321" i="1"/>
  <c r="AB3322" i="1"/>
  <c r="AB3323" i="1"/>
  <c r="AB3324" i="1"/>
  <c r="AB3325" i="1"/>
  <c r="AB3326" i="1"/>
  <c r="AB3327" i="1"/>
  <c r="AB3328" i="1"/>
  <c r="AB3329" i="1"/>
  <c r="AB3330" i="1"/>
  <c r="AB3331" i="1"/>
  <c r="AB3332" i="1"/>
  <c r="AB3333" i="1"/>
  <c r="AB3334" i="1"/>
  <c r="AB3335" i="1"/>
  <c r="AB3336" i="1"/>
  <c r="AB3337" i="1"/>
  <c r="AB3338" i="1"/>
  <c r="AB3339" i="1"/>
  <c r="AB3340" i="1"/>
  <c r="AB3341" i="1"/>
  <c r="AB3342" i="1"/>
  <c r="AB3343" i="1"/>
  <c r="AB3344" i="1"/>
  <c r="AB3345" i="1"/>
  <c r="AB3346" i="1"/>
  <c r="AB3347" i="1"/>
  <c r="AB3348" i="1"/>
  <c r="AB3349" i="1"/>
  <c r="AB3350" i="1"/>
  <c r="AB3351" i="1"/>
  <c r="AB3352" i="1"/>
  <c r="AB3353" i="1"/>
  <c r="AB3354" i="1"/>
  <c r="AB3355" i="1"/>
  <c r="AB3356" i="1"/>
  <c r="AB3357" i="1"/>
  <c r="AB3358" i="1"/>
  <c r="AB3359" i="1"/>
  <c r="AB3360" i="1"/>
  <c r="AB3361" i="1"/>
  <c r="AB3362" i="1"/>
  <c r="AB3363" i="1"/>
  <c r="AB3364" i="1"/>
  <c r="AB3365" i="1"/>
  <c r="AB3366" i="1"/>
  <c r="AB3367" i="1"/>
  <c r="AB3368" i="1"/>
  <c r="AB3369" i="1"/>
  <c r="AB3370" i="1"/>
  <c r="AB3371" i="1"/>
  <c r="AB3372" i="1"/>
  <c r="AB3373" i="1"/>
  <c r="AB3374" i="1"/>
  <c r="AB3375" i="1"/>
  <c r="AB3376" i="1"/>
  <c r="AB3377" i="1"/>
  <c r="AB3378" i="1"/>
  <c r="AB3379" i="1"/>
  <c r="AB3380" i="1"/>
  <c r="AB3381" i="1"/>
  <c r="AB3382" i="1"/>
  <c r="AB3383" i="1"/>
  <c r="AB3384" i="1"/>
  <c r="AB3385" i="1"/>
  <c r="AB3386" i="1"/>
  <c r="AB3387" i="1"/>
  <c r="AB3388" i="1"/>
  <c r="AB3389" i="1"/>
  <c r="AB3390" i="1"/>
  <c r="AB3391" i="1"/>
  <c r="AB3392" i="1"/>
  <c r="AB3393" i="1"/>
  <c r="AB3394" i="1"/>
  <c r="AB3395" i="1"/>
  <c r="AB3396" i="1"/>
  <c r="AB3397" i="1"/>
  <c r="AB3398" i="1"/>
  <c r="AB3399" i="1"/>
  <c r="AB3400" i="1"/>
  <c r="AB3401" i="1"/>
  <c r="AB3402" i="1"/>
  <c r="AB3403" i="1"/>
  <c r="AB3404" i="1"/>
  <c r="AB3405" i="1"/>
  <c r="AB3406" i="1"/>
  <c r="AB3407" i="1"/>
  <c r="AB3408" i="1"/>
  <c r="AB3409" i="1"/>
  <c r="AB3410" i="1"/>
  <c r="AB3411" i="1"/>
  <c r="AB3412" i="1"/>
  <c r="AB3413" i="1"/>
  <c r="AB3414" i="1"/>
  <c r="AB3415" i="1"/>
  <c r="AB3416" i="1"/>
  <c r="AB3417" i="1"/>
  <c r="AB3418" i="1"/>
  <c r="AB3419" i="1"/>
  <c r="AB3420" i="1"/>
  <c r="AB3421" i="1"/>
  <c r="AB3422" i="1"/>
  <c r="AB3423" i="1"/>
  <c r="AB3424" i="1"/>
  <c r="AB3425" i="1"/>
  <c r="AB3426" i="1"/>
  <c r="AB3427" i="1"/>
  <c r="AB3428" i="1"/>
  <c r="AB3429" i="1"/>
  <c r="AB3430" i="1"/>
  <c r="AB3431" i="1"/>
  <c r="AB3432" i="1"/>
  <c r="AB3433" i="1"/>
  <c r="AB3434" i="1"/>
  <c r="AB3435" i="1"/>
  <c r="AB3436" i="1"/>
  <c r="AB3437" i="1"/>
  <c r="AB3438" i="1"/>
  <c r="AB3439" i="1"/>
  <c r="AB3440" i="1"/>
  <c r="AB3441" i="1"/>
  <c r="AB3442" i="1"/>
  <c r="AB3443" i="1"/>
  <c r="AB3444" i="1"/>
  <c r="AB3445" i="1"/>
  <c r="AB3446" i="1"/>
  <c r="AB3447" i="1"/>
  <c r="AB3448" i="1"/>
  <c r="AB3449" i="1"/>
  <c r="AB3450" i="1"/>
  <c r="AB3451" i="1"/>
  <c r="AB3452" i="1"/>
  <c r="AB3453" i="1"/>
  <c r="AB3454" i="1"/>
  <c r="AB3455" i="1"/>
  <c r="AB3456" i="1"/>
  <c r="AB3457" i="1"/>
  <c r="AB3458" i="1"/>
  <c r="AB3459" i="1"/>
  <c r="AB3460" i="1"/>
  <c r="AB3461" i="1"/>
  <c r="AB3462" i="1"/>
  <c r="AB3463" i="1"/>
  <c r="AB3464" i="1"/>
  <c r="AB3465" i="1"/>
  <c r="AB3466" i="1"/>
  <c r="AB3467" i="1"/>
  <c r="AB3468" i="1"/>
  <c r="AB3469" i="1"/>
  <c r="AB3470" i="1"/>
  <c r="AB3471" i="1"/>
  <c r="AB3472" i="1"/>
  <c r="AB3473" i="1"/>
  <c r="AB3474" i="1"/>
  <c r="AB3475" i="1"/>
  <c r="AB3476" i="1"/>
  <c r="AB3477" i="1"/>
  <c r="AB3478" i="1"/>
  <c r="AB3479" i="1"/>
  <c r="AB3480" i="1"/>
  <c r="AB3481" i="1"/>
  <c r="AB3482" i="1"/>
  <c r="AB3483" i="1"/>
  <c r="AB3484" i="1"/>
  <c r="AB3485" i="1"/>
  <c r="AB3486" i="1"/>
  <c r="AB3487" i="1"/>
  <c r="AB3488" i="1"/>
  <c r="AB3489" i="1"/>
  <c r="AB3490" i="1"/>
  <c r="AB3491" i="1"/>
  <c r="AB3492" i="1"/>
  <c r="AB3493" i="1"/>
  <c r="AB3494" i="1"/>
  <c r="AB3495" i="1"/>
  <c r="AB3496" i="1"/>
  <c r="AB3497" i="1"/>
  <c r="AB3498" i="1"/>
  <c r="AB3499" i="1"/>
  <c r="AB3500" i="1"/>
  <c r="AB3501" i="1"/>
  <c r="AB3502" i="1"/>
  <c r="AB3503" i="1"/>
  <c r="AB3504" i="1"/>
  <c r="AB3505" i="1"/>
  <c r="AB3506" i="1"/>
  <c r="AB3507" i="1"/>
  <c r="AB3508" i="1"/>
  <c r="AB3509" i="1"/>
  <c r="AB3510" i="1"/>
  <c r="AB3511" i="1"/>
  <c r="AB3512" i="1"/>
  <c r="AB3513" i="1"/>
  <c r="AB3514" i="1"/>
  <c r="AB3515" i="1"/>
  <c r="AB3516" i="1"/>
  <c r="AB3517" i="1"/>
  <c r="AB3518" i="1"/>
  <c r="AB3519" i="1"/>
  <c r="AB3520" i="1"/>
  <c r="AB3521" i="1"/>
  <c r="AB3522" i="1"/>
  <c r="AB3523" i="1"/>
  <c r="AB3524" i="1"/>
  <c r="AB3525" i="1"/>
  <c r="AB3526" i="1"/>
  <c r="AB3527" i="1"/>
  <c r="AB3528" i="1"/>
  <c r="AB3529" i="1"/>
  <c r="AB3530" i="1"/>
  <c r="AB3531" i="1"/>
  <c r="AB3532" i="1"/>
  <c r="AB3533" i="1"/>
  <c r="AB3534" i="1"/>
  <c r="AB3535" i="1"/>
  <c r="AB3536" i="1"/>
  <c r="AB3537" i="1"/>
  <c r="AB3538" i="1"/>
  <c r="AB3539" i="1"/>
  <c r="AB3540" i="1"/>
  <c r="AB3541" i="1"/>
  <c r="AB3542" i="1"/>
  <c r="AB3543" i="1"/>
  <c r="AB3544" i="1"/>
  <c r="AB3545" i="1"/>
  <c r="AB3546" i="1"/>
  <c r="AB3547" i="1"/>
  <c r="AB3548" i="1"/>
  <c r="AB3549" i="1"/>
  <c r="AB3550" i="1"/>
  <c r="AB3551" i="1"/>
  <c r="AB3552" i="1"/>
  <c r="AB3553" i="1"/>
  <c r="AB3554" i="1"/>
  <c r="AB3555" i="1"/>
  <c r="AB3556" i="1"/>
  <c r="AB3557" i="1"/>
  <c r="AB3558" i="1"/>
  <c r="AB3559" i="1"/>
  <c r="AB3560" i="1"/>
  <c r="AB3561" i="1"/>
  <c r="AB3562" i="1"/>
  <c r="AB3563" i="1"/>
  <c r="AB3564" i="1"/>
  <c r="AB3565" i="1"/>
  <c r="AB3566" i="1"/>
  <c r="AB3567" i="1"/>
  <c r="AB3568" i="1"/>
  <c r="AB3569" i="1"/>
  <c r="AB3570" i="1"/>
  <c r="AB3571" i="1"/>
  <c r="AB3572" i="1"/>
  <c r="AB3573" i="1"/>
  <c r="AB3574" i="1"/>
  <c r="AB3575" i="1"/>
  <c r="AB3576" i="1"/>
  <c r="AB3577" i="1"/>
  <c r="AB3578" i="1"/>
  <c r="AB3579" i="1"/>
  <c r="AB3580" i="1"/>
  <c r="AB3581" i="1"/>
  <c r="AB3582" i="1"/>
  <c r="AB3583" i="1"/>
  <c r="AB3584" i="1"/>
  <c r="AB3585" i="1"/>
  <c r="AB3586" i="1"/>
  <c r="AB3587" i="1"/>
  <c r="AB3588" i="1"/>
  <c r="AB3589" i="1"/>
  <c r="AB3590" i="1"/>
  <c r="AB3591" i="1"/>
  <c r="AB3592" i="1"/>
  <c r="AB3593" i="1"/>
  <c r="AB3594" i="1"/>
  <c r="AB3595" i="1"/>
  <c r="AB3596" i="1"/>
  <c r="AB3597" i="1"/>
  <c r="AB3598" i="1"/>
  <c r="AB3599" i="1"/>
  <c r="AB3600" i="1"/>
  <c r="AB3601" i="1"/>
  <c r="AB3602" i="1"/>
  <c r="AB3603" i="1"/>
  <c r="AB3604" i="1"/>
  <c r="AB3605" i="1"/>
  <c r="AB3606" i="1"/>
  <c r="AB3607" i="1"/>
  <c r="AB3608" i="1"/>
  <c r="AB3609" i="1"/>
  <c r="AB3610" i="1"/>
  <c r="AB3611" i="1"/>
  <c r="AB3612" i="1"/>
  <c r="AB3613" i="1"/>
  <c r="AB3614" i="1"/>
  <c r="AB3615" i="1"/>
  <c r="AB3616" i="1"/>
  <c r="AB3617" i="1"/>
  <c r="AB3618" i="1"/>
  <c r="AB3619" i="1"/>
  <c r="AB3620" i="1"/>
  <c r="AB3621" i="1"/>
  <c r="AB3622" i="1"/>
  <c r="AB3623" i="1"/>
  <c r="AB3624" i="1"/>
  <c r="AB3625" i="1"/>
  <c r="AB3626" i="1"/>
  <c r="AB3627" i="1"/>
  <c r="AB3628" i="1"/>
  <c r="AB3629" i="1"/>
  <c r="AB3630" i="1"/>
  <c r="AB3631" i="1"/>
  <c r="AB3632" i="1"/>
  <c r="AB3633" i="1"/>
  <c r="AB3634" i="1"/>
  <c r="AB3635" i="1"/>
  <c r="AB3636" i="1"/>
  <c r="AB3637" i="1"/>
  <c r="AB3638" i="1"/>
  <c r="AB3639" i="1"/>
  <c r="AB3640" i="1"/>
  <c r="AB3641" i="1"/>
  <c r="AB3642" i="1"/>
  <c r="AB3643" i="1"/>
  <c r="AB3644" i="1"/>
  <c r="AB3645" i="1"/>
  <c r="AB3646" i="1"/>
  <c r="AB3647" i="1"/>
  <c r="AB3648" i="1"/>
  <c r="AB3649" i="1"/>
  <c r="AB3650" i="1"/>
  <c r="AB3651" i="1"/>
  <c r="AB3652" i="1"/>
  <c r="AB3653" i="1"/>
  <c r="AB3654" i="1"/>
  <c r="AB3655" i="1"/>
  <c r="AB3656" i="1"/>
  <c r="AB3657" i="1"/>
  <c r="AB3658" i="1"/>
  <c r="AB3659" i="1"/>
  <c r="AB3660" i="1"/>
  <c r="AB3661" i="1"/>
  <c r="AB3662" i="1"/>
  <c r="AB3663" i="1"/>
  <c r="AB3664" i="1"/>
  <c r="AB3665" i="1"/>
  <c r="AB3666" i="1"/>
  <c r="AB3667" i="1"/>
  <c r="AB3668" i="1"/>
  <c r="AB3669" i="1"/>
  <c r="AB3670" i="1"/>
  <c r="AB3671" i="1"/>
  <c r="AB3672" i="1"/>
  <c r="AB3673" i="1"/>
  <c r="AB3674" i="1"/>
  <c r="AB3675" i="1"/>
  <c r="AB3676" i="1"/>
  <c r="AB3677" i="1"/>
  <c r="AB3678" i="1"/>
  <c r="AB3679" i="1"/>
  <c r="AB3680" i="1"/>
  <c r="AB3681" i="1"/>
  <c r="AB3682" i="1"/>
  <c r="AB3683" i="1"/>
  <c r="AB3684" i="1"/>
  <c r="AB3685" i="1"/>
  <c r="AB3686" i="1"/>
  <c r="AB3687" i="1"/>
  <c r="AB3688" i="1"/>
  <c r="AB3689" i="1"/>
  <c r="AB3690" i="1"/>
  <c r="AB3691" i="1"/>
  <c r="AB3692" i="1"/>
  <c r="AB3693" i="1"/>
  <c r="AB3694" i="1"/>
  <c r="AB3695" i="1"/>
  <c r="AB3696" i="1"/>
  <c r="AB3697" i="1"/>
  <c r="AB3698" i="1"/>
  <c r="AB3699" i="1"/>
  <c r="AB3700" i="1"/>
  <c r="AB3701" i="1"/>
  <c r="AB3702" i="1"/>
  <c r="AB3703" i="1"/>
  <c r="AB3704" i="1"/>
  <c r="AB3705" i="1"/>
  <c r="AB3706" i="1"/>
  <c r="AB3707" i="1"/>
  <c r="AB3708" i="1"/>
  <c r="AB3709" i="1"/>
  <c r="AB3710" i="1"/>
  <c r="AB3711" i="1"/>
  <c r="AB3712" i="1"/>
  <c r="AB3713" i="1"/>
  <c r="AB3714" i="1"/>
  <c r="AB3715" i="1"/>
  <c r="AB3716" i="1"/>
  <c r="AB3717" i="1"/>
  <c r="AB3718" i="1"/>
  <c r="AB3719" i="1"/>
  <c r="AB3720" i="1"/>
  <c r="AB3721" i="1"/>
  <c r="AB3722" i="1"/>
  <c r="AB3723" i="1"/>
  <c r="AB3724" i="1"/>
  <c r="AB3725" i="1"/>
  <c r="AB3726" i="1"/>
  <c r="AB3727" i="1"/>
  <c r="AB3728" i="1"/>
  <c r="AB3729" i="1"/>
  <c r="AB3730" i="1"/>
  <c r="AB3731" i="1"/>
  <c r="AB3732" i="1"/>
  <c r="AB3733" i="1"/>
  <c r="AB3734" i="1"/>
  <c r="AB3735" i="1"/>
  <c r="AB3736" i="1"/>
  <c r="AB3737" i="1"/>
  <c r="AB3738" i="1"/>
  <c r="AB3739" i="1"/>
  <c r="AB3740" i="1"/>
  <c r="AB3741" i="1"/>
  <c r="AB3742" i="1"/>
  <c r="AB3743" i="1"/>
  <c r="AB3744" i="1"/>
  <c r="AB3745" i="1"/>
  <c r="AB3746" i="1"/>
  <c r="AB3747" i="1"/>
  <c r="AB3748" i="1"/>
  <c r="AB3749" i="1"/>
  <c r="AB3750" i="1"/>
  <c r="AB3751" i="1"/>
  <c r="AB3752" i="1"/>
  <c r="AB3753" i="1"/>
  <c r="AB3754" i="1"/>
  <c r="AB3755" i="1"/>
  <c r="AB3756" i="1"/>
  <c r="AB3757" i="1"/>
  <c r="AB3758" i="1"/>
  <c r="AB3759" i="1"/>
  <c r="AB3760" i="1"/>
  <c r="AB3761" i="1"/>
  <c r="AB3762" i="1"/>
  <c r="AB3763" i="1"/>
  <c r="AB3764" i="1"/>
  <c r="AB3765" i="1"/>
  <c r="AB3766" i="1"/>
  <c r="AB3767" i="1"/>
  <c r="AB3768" i="1"/>
  <c r="AB3769" i="1"/>
  <c r="AB3770" i="1"/>
  <c r="AB3771" i="1"/>
  <c r="AB3772" i="1"/>
  <c r="AB3773" i="1"/>
  <c r="AB3774" i="1"/>
  <c r="AB3775" i="1"/>
  <c r="AB3776" i="1"/>
  <c r="AB3777" i="1"/>
  <c r="AB3778" i="1"/>
  <c r="AB3779" i="1"/>
  <c r="AB3780" i="1"/>
  <c r="AB3781" i="1"/>
  <c r="AB3782" i="1"/>
  <c r="AB3783" i="1"/>
  <c r="AB3784" i="1"/>
  <c r="AB3785" i="1"/>
  <c r="AB3786" i="1"/>
  <c r="AB3787" i="1"/>
  <c r="AB3788" i="1"/>
  <c r="AB3789" i="1"/>
  <c r="AB3790" i="1"/>
  <c r="AB3791" i="1"/>
  <c r="AB3792" i="1"/>
  <c r="AB3793" i="1"/>
  <c r="AB3794" i="1"/>
  <c r="AB3795" i="1"/>
  <c r="AB3796" i="1"/>
  <c r="AB3797" i="1"/>
  <c r="AB3798" i="1"/>
  <c r="AB3799" i="1"/>
  <c r="AB3800" i="1"/>
  <c r="AB3801" i="1"/>
  <c r="AB3802" i="1"/>
  <c r="AB3803" i="1"/>
  <c r="AB3804" i="1"/>
  <c r="AB3805" i="1"/>
  <c r="AB3806" i="1"/>
  <c r="AB3807" i="1"/>
  <c r="AB3808" i="1"/>
  <c r="AB3809" i="1"/>
  <c r="AB3810" i="1"/>
  <c r="AB3811" i="1"/>
  <c r="AB3812" i="1"/>
  <c r="AB3813" i="1"/>
  <c r="AB3814" i="1"/>
  <c r="AB3815" i="1"/>
  <c r="AB3816" i="1"/>
  <c r="AB3817" i="1"/>
  <c r="AB3818" i="1"/>
  <c r="AB3819" i="1"/>
  <c r="AB3820" i="1"/>
  <c r="AB3821" i="1"/>
  <c r="AB3822" i="1"/>
  <c r="AB3823" i="1"/>
  <c r="AB3824" i="1"/>
  <c r="AB3825" i="1"/>
  <c r="AB3826" i="1"/>
  <c r="AB3827" i="1"/>
  <c r="AB3828" i="1"/>
  <c r="AB3829" i="1"/>
  <c r="AB3830" i="1"/>
  <c r="AB3831" i="1"/>
  <c r="AB3832" i="1"/>
  <c r="AB3833" i="1"/>
  <c r="AB3834" i="1"/>
  <c r="AB3835" i="1"/>
  <c r="AB3836" i="1"/>
  <c r="AB3837" i="1"/>
  <c r="AB3838" i="1"/>
  <c r="AB3839" i="1"/>
  <c r="AB3840" i="1"/>
  <c r="AB3841" i="1"/>
  <c r="AB3842" i="1"/>
  <c r="AB3843" i="1"/>
  <c r="AB3844" i="1"/>
  <c r="AB3845" i="1"/>
  <c r="AB3846" i="1"/>
  <c r="AB3847" i="1"/>
  <c r="AB3848" i="1"/>
  <c r="AB3849" i="1"/>
  <c r="AB3850" i="1"/>
  <c r="AB3851" i="1"/>
  <c r="AB3852" i="1"/>
  <c r="AB3853" i="1"/>
  <c r="AB3854" i="1"/>
  <c r="AB3855" i="1"/>
  <c r="AB3856" i="1"/>
  <c r="AB3857" i="1"/>
  <c r="AB3858" i="1"/>
  <c r="AB3859" i="1"/>
  <c r="AB3860" i="1"/>
  <c r="AB3861" i="1"/>
  <c r="AB3862" i="1"/>
  <c r="AB3863" i="1"/>
  <c r="AB3864" i="1"/>
  <c r="AB3865" i="1"/>
  <c r="AB3866" i="1"/>
  <c r="AB3867" i="1"/>
  <c r="AB3868" i="1"/>
  <c r="AB3869" i="1"/>
  <c r="AB3870" i="1"/>
  <c r="AB3871" i="1"/>
  <c r="AB3872" i="1"/>
  <c r="AB3873" i="1"/>
  <c r="AB3874" i="1"/>
  <c r="AB3875" i="1"/>
  <c r="AB3876" i="1"/>
  <c r="AB3877" i="1"/>
  <c r="AB3878" i="1"/>
  <c r="AB3879" i="1"/>
  <c r="AB3880" i="1"/>
  <c r="AB3881" i="1"/>
  <c r="AB3882" i="1"/>
  <c r="AB3883" i="1"/>
  <c r="AB3884" i="1"/>
  <c r="AB3885" i="1"/>
  <c r="AB3886" i="1"/>
  <c r="AB3887" i="1"/>
  <c r="AB3888" i="1"/>
  <c r="AB3889" i="1"/>
  <c r="AB3890" i="1"/>
  <c r="AB3891" i="1"/>
  <c r="AB3892" i="1"/>
  <c r="AB3893" i="1"/>
  <c r="AB3894" i="1"/>
  <c r="AB3895" i="1"/>
  <c r="AB3896" i="1"/>
  <c r="AB3897" i="1"/>
  <c r="AB3898" i="1"/>
  <c r="AB3899" i="1"/>
  <c r="AB3900" i="1"/>
  <c r="AB3901" i="1"/>
  <c r="AB3902" i="1"/>
  <c r="AB3903" i="1"/>
  <c r="AB3904" i="1"/>
  <c r="AB3905" i="1"/>
  <c r="AB3906" i="1"/>
  <c r="AB3907" i="1"/>
  <c r="AB3908" i="1"/>
  <c r="AB3909" i="1"/>
  <c r="AB3910" i="1"/>
  <c r="AB3911" i="1"/>
  <c r="AB3912" i="1"/>
  <c r="AB3913" i="1"/>
  <c r="AB3914" i="1"/>
  <c r="AB3915" i="1"/>
  <c r="AB3916" i="1"/>
  <c r="AB3917" i="1"/>
  <c r="AB3918" i="1"/>
  <c r="AB3919" i="1"/>
  <c r="AB3920" i="1"/>
  <c r="AB3921" i="1"/>
  <c r="AB3922" i="1"/>
  <c r="AB3923" i="1"/>
  <c r="AB3924" i="1"/>
  <c r="AB3925" i="1"/>
  <c r="AB3926" i="1"/>
  <c r="AB3927" i="1"/>
  <c r="AB3928" i="1"/>
  <c r="AB3929" i="1"/>
  <c r="AB3930" i="1"/>
  <c r="AB3931" i="1"/>
  <c r="AB3932" i="1"/>
  <c r="AB3933" i="1"/>
  <c r="AB3934" i="1"/>
  <c r="AB3935" i="1"/>
  <c r="AB3936" i="1"/>
  <c r="AB3937" i="1"/>
  <c r="AB3938" i="1"/>
  <c r="AB3939" i="1"/>
  <c r="AB3940" i="1"/>
  <c r="AB3941" i="1"/>
  <c r="AB3942" i="1"/>
  <c r="AB3943" i="1"/>
  <c r="AB3944" i="1"/>
  <c r="AB3945" i="1"/>
  <c r="AB3946" i="1"/>
  <c r="AB3947" i="1"/>
  <c r="AB3948" i="1"/>
  <c r="AB3949" i="1"/>
  <c r="AB3950" i="1"/>
  <c r="AB3951" i="1"/>
  <c r="AB3952" i="1"/>
  <c r="AB3953" i="1"/>
  <c r="AB3954" i="1"/>
  <c r="AB3955" i="1"/>
  <c r="AB3956" i="1"/>
  <c r="AB3957" i="1"/>
  <c r="AB3958" i="1"/>
  <c r="AB3959" i="1"/>
  <c r="AB3960" i="1"/>
  <c r="AB3961" i="1"/>
  <c r="AB3962" i="1"/>
  <c r="AB3963" i="1"/>
  <c r="AB3964" i="1"/>
  <c r="AB3965" i="1"/>
  <c r="AB3966" i="1"/>
  <c r="AB3967" i="1"/>
  <c r="AB3968" i="1"/>
  <c r="AB3969" i="1"/>
  <c r="AB3970" i="1"/>
  <c r="AB3971" i="1"/>
  <c r="AB3972" i="1"/>
  <c r="AB3973" i="1"/>
  <c r="AB3974" i="1"/>
  <c r="AB3975" i="1"/>
  <c r="AB3976" i="1"/>
  <c r="AB3977" i="1"/>
  <c r="AB3978" i="1"/>
  <c r="AB3979" i="1"/>
  <c r="AB3980" i="1"/>
  <c r="AB3981" i="1"/>
  <c r="AB3982" i="1"/>
  <c r="AB3983" i="1"/>
  <c r="AB3984" i="1"/>
  <c r="AB3985" i="1"/>
  <c r="AB3986" i="1"/>
  <c r="AB3987" i="1"/>
  <c r="AB3988" i="1"/>
  <c r="AB3989" i="1"/>
  <c r="AB3990" i="1"/>
  <c r="AB3991" i="1"/>
  <c r="AB3992" i="1"/>
  <c r="AB3993" i="1"/>
  <c r="AB3994" i="1"/>
  <c r="AB3995" i="1"/>
  <c r="AB3996" i="1"/>
  <c r="AB3997" i="1"/>
  <c r="AB3998" i="1"/>
  <c r="AB3999" i="1"/>
  <c r="AB4000" i="1"/>
  <c r="AB4001" i="1"/>
  <c r="AB4002" i="1"/>
  <c r="AB4003" i="1"/>
  <c r="AB4004" i="1"/>
  <c r="AB4005" i="1"/>
  <c r="AB4006" i="1"/>
  <c r="AB4007" i="1"/>
  <c r="AB4008" i="1"/>
  <c r="AB4009" i="1"/>
  <c r="AB4010" i="1"/>
  <c r="AB4011" i="1"/>
  <c r="AB4012" i="1"/>
  <c r="AB4013" i="1"/>
  <c r="AB4014" i="1"/>
  <c r="AB4015" i="1"/>
  <c r="AB4016" i="1"/>
  <c r="AB4017" i="1"/>
  <c r="AB4018" i="1"/>
  <c r="AB4019" i="1"/>
  <c r="AB4020" i="1"/>
  <c r="AB4021" i="1"/>
  <c r="AB4022" i="1"/>
  <c r="AB4023" i="1"/>
  <c r="AB4024" i="1"/>
  <c r="AB4025" i="1"/>
  <c r="AB4026" i="1"/>
  <c r="AB4027" i="1"/>
  <c r="AB4028" i="1"/>
  <c r="AB4029" i="1"/>
  <c r="AB4030" i="1"/>
  <c r="AB4031" i="1"/>
  <c r="AB4032" i="1"/>
  <c r="AB4033" i="1"/>
  <c r="AB4034" i="1"/>
  <c r="AB4035" i="1"/>
  <c r="AB4036" i="1"/>
  <c r="AB4037" i="1"/>
  <c r="AB4038" i="1"/>
  <c r="AB4039" i="1"/>
  <c r="AB4040" i="1"/>
  <c r="AB4041" i="1"/>
  <c r="AB4042" i="1"/>
  <c r="AB4043" i="1"/>
  <c r="AB4044" i="1"/>
  <c r="AB4045" i="1"/>
  <c r="AB4046" i="1"/>
  <c r="AB4047" i="1"/>
  <c r="AB4048" i="1"/>
  <c r="AB4049" i="1"/>
  <c r="AB4050" i="1"/>
  <c r="AB4051" i="1"/>
  <c r="AB4052" i="1"/>
  <c r="AB4053" i="1"/>
  <c r="AB4054" i="1"/>
  <c r="AB4055" i="1"/>
  <c r="AB4056" i="1"/>
  <c r="AB4057" i="1"/>
  <c r="AB4058" i="1"/>
  <c r="AB4059" i="1"/>
  <c r="AB4060" i="1"/>
  <c r="AB4061" i="1"/>
  <c r="AB4062" i="1"/>
  <c r="AB4063" i="1"/>
  <c r="AB4064" i="1"/>
  <c r="AB4065" i="1"/>
  <c r="AB4066" i="1"/>
  <c r="AB4067" i="1"/>
  <c r="AB4068" i="1"/>
  <c r="AB4069" i="1"/>
  <c r="AB4070" i="1"/>
  <c r="AB4071" i="1"/>
  <c r="AB4072" i="1"/>
  <c r="AB4073" i="1"/>
  <c r="AB4074" i="1"/>
  <c r="AB4075" i="1"/>
  <c r="AB4076" i="1"/>
  <c r="AB4077" i="1"/>
  <c r="AB4078" i="1"/>
  <c r="AB4079" i="1"/>
  <c r="AB4080" i="1"/>
  <c r="AB4081" i="1"/>
  <c r="AB4082" i="1"/>
  <c r="AB4083" i="1"/>
  <c r="AB4084" i="1"/>
  <c r="AB4085" i="1"/>
  <c r="AB4086" i="1"/>
  <c r="AB4087" i="1"/>
  <c r="AB4088" i="1"/>
  <c r="AB4089" i="1"/>
  <c r="AB4090" i="1"/>
  <c r="AB4091" i="1"/>
  <c r="AB4092" i="1"/>
  <c r="AB4093" i="1"/>
  <c r="AB4094" i="1"/>
  <c r="AB4095" i="1"/>
  <c r="AB4096" i="1"/>
  <c r="AB4097" i="1"/>
  <c r="AB4098" i="1"/>
  <c r="AB4099" i="1"/>
  <c r="AB4100" i="1"/>
  <c r="AB4101" i="1"/>
  <c r="AB4102" i="1"/>
  <c r="AB4103" i="1"/>
  <c r="AB4104" i="1"/>
  <c r="AB4105" i="1"/>
  <c r="AB4106" i="1"/>
  <c r="AB4107" i="1"/>
  <c r="AB4108" i="1"/>
  <c r="AB4109" i="1"/>
  <c r="AB4110" i="1"/>
  <c r="AB4111" i="1"/>
  <c r="AB4112" i="1"/>
  <c r="AB4113" i="1"/>
  <c r="AB4114" i="1"/>
  <c r="AB4115" i="1"/>
  <c r="AB4116" i="1"/>
  <c r="AB4117" i="1"/>
  <c r="AB4118" i="1"/>
  <c r="AB4119" i="1"/>
  <c r="AB4120" i="1"/>
  <c r="AB4121" i="1"/>
  <c r="AB4122" i="1"/>
  <c r="AB4123" i="1"/>
  <c r="AB4124" i="1"/>
  <c r="AB4125" i="1"/>
  <c r="AB4126" i="1"/>
  <c r="AB4127" i="1"/>
  <c r="AB4128" i="1"/>
  <c r="AB4129" i="1"/>
  <c r="AB4130" i="1"/>
  <c r="AB4131" i="1"/>
  <c r="AB4132" i="1"/>
  <c r="AB4133" i="1"/>
  <c r="AB4134" i="1"/>
  <c r="AB4135" i="1"/>
  <c r="AB4136" i="1"/>
  <c r="AB4137" i="1"/>
  <c r="AB4138" i="1"/>
  <c r="AB4139" i="1"/>
  <c r="AB4140" i="1"/>
  <c r="AB4141" i="1"/>
  <c r="AB4142" i="1"/>
  <c r="AB4143" i="1"/>
  <c r="AB4144" i="1"/>
  <c r="AB4145" i="1"/>
  <c r="AB4146" i="1"/>
  <c r="AB4147" i="1"/>
  <c r="AB4148" i="1"/>
  <c r="AB4149" i="1"/>
  <c r="AB4150" i="1"/>
  <c r="AB4151" i="1"/>
  <c r="AB4152" i="1"/>
  <c r="AB4153" i="1"/>
  <c r="AB4154" i="1"/>
  <c r="AB4155" i="1"/>
  <c r="AB4156" i="1"/>
  <c r="AB4157" i="1"/>
  <c r="AB4158" i="1"/>
  <c r="AB4159" i="1"/>
  <c r="AB4160" i="1"/>
  <c r="AB4161" i="1"/>
  <c r="AB4162" i="1"/>
  <c r="AB4163" i="1"/>
  <c r="AB4164" i="1"/>
  <c r="AB4165" i="1"/>
  <c r="AB4166" i="1"/>
  <c r="AB4167" i="1"/>
  <c r="AB4168" i="1"/>
  <c r="AB4169" i="1"/>
  <c r="AB4170" i="1"/>
  <c r="AB4171" i="1"/>
  <c r="AB4172" i="1"/>
  <c r="AB4173" i="1"/>
  <c r="AB4174" i="1"/>
  <c r="AB4175" i="1"/>
  <c r="AB4176" i="1"/>
  <c r="AB4177" i="1"/>
  <c r="AB4178" i="1"/>
  <c r="AB4179" i="1"/>
  <c r="AB4180" i="1"/>
  <c r="AB4181" i="1"/>
  <c r="AB4182" i="1"/>
  <c r="AB4183" i="1"/>
  <c r="AB4184" i="1"/>
  <c r="AB4185" i="1"/>
  <c r="AB4186" i="1"/>
  <c r="AB4187" i="1"/>
  <c r="AB4188" i="1"/>
  <c r="AB4189" i="1"/>
  <c r="AB4190" i="1"/>
  <c r="AB4191" i="1"/>
  <c r="AB4192" i="1"/>
  <c r="AB4193" i="1"/>
  <c r="AB4194" i="1"/>
  <c r="AB4195" i="1"/>
  <c r="AB4196" i="1"/>
  <c r="AB4197" i="1"/>
  <c r="AB4198" i="1"/>
  <c r="AB4199" i="1"/>
  <c r="AB4200" i="1"/>
  <c r="AB4201" i="1"/>
  <c r="AB4202" i="1"/>
  <c r="AB4203" i="1"/>
  <c r="AB4204" i="1"/>
  <c r="AB4205" i="1"/>
  <c r="AB4206" i="1"/>
  <c r="AB4207" i="1"/>
  <c r="AB4208" i="1"/>
  <c r="AB4209" i="1"/>
  <c r="AB4210" i="1"/>
  <c r="AB4211" i="1"/>
  <c r="AB4212" i="1"/>
  <c r="AB4213" i="1"/>
  <c r="AB4214" i="1"/>
  <c r="AB4215" i="1"/>
  <c r="AB4216" i="1"/>
  <c r="AB4217" i="1"/>
  <c r="AB4218" i="1"/>
  <c r="AB4219" i="1"/>
  <c r="AB4220" i="1"/>
  <c r="AB4221" i="1"/>
  <c r="AB4222" i="1"/>
  <c r="AB4223" i="1"/>
  <c r="AB4224" i="1"/>
  <c r="AB4225" i="1"/>
  <c r="AB4226" i="1"/>
  <c r="AB4227" i="1"/>
  <c r="AB4228" i="1"/>
  <c r="AB4229" i="1"/>
  <c r="AB4230" i="1"/>
  <c r="AB4231" i="1"/>
  <c r="AB4232" i="1"/>
  <c r="AB4233" i="1"/>
  <c r="AB4234" i="1"/>
  <c r="AB4235" i="1"/>
  <c r="AB4236" i="1"/>
  <c r="AB4237" i="1"/>
  <c r="AB4238" i="1"/>
  <c r="AB4239" i="1"/>
  <c r="AB4240" i="1"/>
  <c r="AB4241" i="1"/>
  <c r="AB4242" i="1"/>
  <c r="AB4243" i="1"/>
  <c r="AB4244" i="1"/>
  <c r="AB4245" i="1"/>
  <c r="AB4246" i="1"/>
  <c r="AB4247" i="1"/>
  <c r="AB4248" i="1"/>
  <c r="AB4249" i="1"/>
  <c r="AB4250" i="1"/>
  <c r="AB4251" i="1"/>
  <c r="AB4252" i="1"/>
  <c r="AB4253" i="1"/>
  <c r="AB4254" i="1"/>
  <c r="AB4255" i="1"/>
  <c r="AB4256" i="1"/>
  <c r="AB4257" i="1"/>
  <c r="AB4258" i="1"/>
  <c r="AB4259" i="1"/>
  <c r="AB4260" i="1"/>
  <c r="AB4261" i="1"/>
  <c r="AB4262" i="1"/>
  <c r="AB4263" i="1"/>
  <c r="AB4264" i="1"/>
  <c r="AB4265" i="1"/>
  <c r="AB4266" i="1"/>
  <c r="AB4267" i="1"/>
  <c r="AB4268" i="1"/>
  <c r="AB4269" i="1"/>
  <c r="AB4270" i="1"/>
  <c r="AB4271" i="1"/>
  <c r="AB4272" i="1"/>
  <c r="AB4273" i="1"/>
  <c r="AB4274" i="1"/>
  <c r="AB4275" i="1"/>
  <c r="AB4276" i="1"/>
  <c r="AB4277" i="1"/>
  <c r="AB4278" i="1"/>
  <c r="AB4279" i="1"/>
  <c r="AB4280" i="1"/>
  <c r="AB4281" i="1"/>
  <c r="AB4282" i="1"/>
  <c r="AB4283" i="1"/>
  <c r="AB4284" i="1"/>
  <c r="AB4285" i="1"/>
  <c r="AB4286" i="1"/>
  <c r="AB4287" i="1"/>
  <c r="AB4288" i="1"/>
  <c r="AB4289" i="1"/>
  <c r="AB4290" i="1"/>
  <c r="AB4291" i="1"/>
  <c r="AB4292" i="1"/>
  <c r="AB4293" i="1"/>
  <c r="AB4294" i="1"/>
  <c r="AB4295" i="1"/>
  <c r="AB4296" i="1"/>
  <c r="AB4297" i="1"/>
  <c r="AB4298" i="1"/>
  <c r="AB4299" i="1"/>
  <c r="AB4300" i="1"/>
  <c r="AB4301" i="1"/>
  <c r="AB4302" i="1"/>
  <c r="AB4303" i="1"/>
  <c r="AB4304" i="1"/>
  <c r="AB4305" i="1"/>
  <c r="AB4306" i="1"/>
  <c r="AB4307" i="1"/>
  <c r="AB4308" i="1"/>
  <c r="AB4309" i="1"/>
  <c r="AB4310" i="1"/>
  <c r="AB4311" i="1"/>
  <c r="AB4312" i="1"/>
  <c r="AB4313" i="1"/>
  <c r="AB4314" i="1"/>
  <c r="AB4315" i="1"/>
  <c r="AB4316" i="1"/>
  <c r="AB4317" i="1"/>
  <c r="AB4318" i="1"/>
  <c r="AB4319" i="1"/>
  <c r="AB4320" i="1"/>
  <c r="AB4321" i="1"/>
  <c r="AB4322" i="1"/>
  <c r="AB4323" i="1"/>
  <c r="AB4324" i="1"/>
  <c r="AB4325" i="1"/>
  <c r="AB4326" i="1"/>
  <c r="AB4327" i="1"/>
  <c r="AB4328" i="1"/>
  <c r="AB4329" i="1"/>
  <c r="AB4330" i="1"/>
  <c r="AB4331" i="1"/>
  <c r="AB4332" i="1"/>
  <c r="AB4333" i="1"/>
  <c r="AB4334" i="1"/>
  <c r="AB4335" i="1"/>
  <c r="AB4336" i="1"/>
  <c r="AB4337" i="1"/>
  <c r="AB4338" i="1"/>
  <c r="AB4339" i="1"/>
  <c r="AB4340" i="1"/>
  <c r="AB4341" i="1"/>
  <c r="AB4342" i="1"/>
  <c r="AB4343" i="1"/>
  <c r="AB4344" i="1"/>
  <c r="AB4345" i="1"/>
  <c r="AB4346" i="1"/>
  <c r="AB4347" i="1"/>
  <c r="AB4348" i="1"/>
  <c r="AB4349" i="1"/>
  <c r="AB4350" i="1"/>
  <c r="AB4351" i="1"/>
  <c r="AB4352" i="1"/>
  <c r="AB4353" i="1"/>
  <c r="AB4354" i="1"/>
  <c r="AB4355" i="1"/>
  <c r="AB4356" i="1"/>
  <c r="AB4357" i="1"/>
  <c r="AB4358" i="1"/>
  <c r="AB4359" i="1"/>
  <c r="AB4360" i="1"/>
  <c r="AB4361" i="1"/>
  <c r="AB4362" i="1"/>
  <c r="AB4363" i="1"/>
  <c r="AB4364" i="1"/>
  <c r="AB4365" i="1"/>
  <c r="AB4366" i="1"/>
  <c r="AB4367" i="1"/>
  <c r="AB4368" i="1"/>
  <c r="AB4369" i="1"/>
  <c r="AB4370" i="1"/>
  <c r="AB4371" i="1"/>
  <c r="AB4372" i="1"/>
  <c r="AB4373" i="1"/>
  <c r="AB4374" i="1"/>
  <c r="AB4375" i="1"/>
  <c r="AB4376" i="1"/>
  <c r="AB4377" i="1"/>
  <c r="AB4378" i="1"/>
  <c r="AB4379" i="1"/>
  <c r="AB4380" i="1"/>
  <c r="AB4381" i="1"/>
  <c r="AB4382" i="1"/>
  <c r="AB4383" i="1"/>
  <c r="AB4384" i="1"/>
  <c r="AB4385" i="1"/>
  <c r="AB4386" i="1"/>
  <c r="AB4387" i="1"/>
  <c r="AB4388" i="1"/>
  <c r="AB4389" i="1"/>
  <c r="AB4390" i="1"/>
  <c r="AB4391" i="1"/>
  <c r="AB4392" i="1"/>
  <c r="AB4393" i="1"/>
  <c r="AB4394" i="1"/>
  <c r="AB4395" i="1"/>
  <c r="AB4396" i="1"/>
  <c r="AB4397" i="1"/>
  <c r="AB4398" i="1"/>
  <c r="AB4399" i="1"/>
  <c r="AB4400" i="1"/>
  <c r="AB4401" i="1"/>
  <c r="AB4402" i="1"/>
  <c r="AB4403" i="1"/>
  <c r="AB4404" i="1"/>
  <c r="AB4405" i="1"/>
  <c r="AB4406" i="1"/>
  <c r="AB4407" i="1"/>
  <c r="AB4408" i="1"/>
  <c r="AB4409" i="1"/>
  <c r="AB4410" i="1"/>
  <c r="AB4411" i="1"/>
  <c r="AB4412" i="1"/>
  <c r="AB4413" i="1"/>
  <c r="AB4414" i="1"/>
  <c r="AB4415" i="1"/>
  <c r="AB4416" i="1"/>
  <c r="AB4417" i="1"/>
  <c r="AB4418" i="1"/>
  <c r="AB4419" i="1"/>
  <c r="AB4420" i="1"/>
  <c r="AB4421" i="1"/>
  <c r="AB4422" i="1"/>
  <c r="AB4423" i="1"/>
  <c r="AB4424" i="1"/>
  <c r="AB4425" i="1"/>
  <c r="AB4426" i="1"/>
  <c r="AB4427" i="1"/>
  <c r="AB4428" i="1"/>
  <c r="AB4429" i="1"/>
  <c r="AB4430" i="1"/>
  <c r="AB4431" i="1"/>
  <c r="AB4432" i="1"/>
  <c r="AB4433" i="1"/>
  <c r="AB4434" i="1"/>
  <c r="AB4435" i="1"/>
  <c r="AB4436" i="1"/>
  <c r="AB4437" i="1"/>
  <c r="AB4438" i="1"/>
  <c r="AB4439" i="1"/>
  <c r="AB4440" i="1"/>
  <c r="AB4441" i="1"/>
  <c r="AB4442" i="1"/>
  <c r="AB4443" i="1"/>
  <c r="AB4444" i="1"/>
  <c r="AB4445" i="1"/>
  <c r="AB4446" i="1"/>
  <c r="AB4447" i="1"/>
  <c r="AB4448" i="1"/>
  <c r="AB4449" i="1"/>
  <c r="AB4450" i="1"/>
  <c r="AB4451" i="1"/>
  <c r="AB4452" i="1"/>
  <c r="AB4453" i="1"/>
  <c r="AB4454" i="1"/>
  <c r="AB4455" i="1"/>
  <c r="AB4456" i="1"/>
  <c r="AB4457" i="1"/>
  <c r="AB4458" i="1"/>
  <c r="AB4459" i="1"/>
  <c r="AB4460" i="1"/>
  <c r="AB4461" i="1"/>
  <c r="AB4462" i="1"/>
  <c r="AB4463" i="1"/>
  <c r="AB4464" i="1"/>
  <c r="AB4465" i="1"/>
  <c r="AB4466" i="1"/>
  <c r="AB4467" i="1"/>
  <c r="AB4468" i="1"/>
  <c r="AB4469" i="1"/>
  <c r="AB4470" i="1"/>
  <c r="AB4471" i="1"/>
  <c r="AB4472" i="1"/>
  <c r="AB4473" i="1"/>
  <c r="AB4474" i="1"/>
  <c r="AB4475" i="1"/>
  <c r="AB4476" i="1"/>
  <c r="AB4477" i="1"/>
  <c r="AB4478" i="1"/>
  <c r="AB4479" i="1"/>
  <c r="AB4480" i="1"/>
  <c r="AB4481" i="1"/>
  <c r="AB4482" i="1"/>
  <c r="AB4483" i="1"/>
  <c r="AB4484" i="1"/>
  <c r="AB4485" i="1"/>
  <c r="AB4486" i="1"/>
  <c r="AB4487" i="1"/>
  <c r="AB4488" i="1"/>
  <c r="AB4489" i="1"/>
  <c r="AB4490" i="1"/>
  <c r="AB4491" i="1"/>
  <c r="AB4492" i="1"/>
  <c r="AB4493" i="1"/>
  <c r="AB4494" i="1"/>
  <c r="AB4495" i="1"/>
  <c r="AB4496" i="1"/>
  <c r="AB4497" i="1"/>
  <c r="AB4498" i="1"/>
  <c r="AB4499" i="1"/>
  <c r="AB4500" i="1"/>
  <c r="AB4501" i="1"/>
  <c r="AB4502" i="1"/>
  <c r="AB4503" i="1"/>
  <c r="AB4504" i="1"/>
  <c r="AB4505" i="1"/>
  <c r="AB4506" i="1"/>
  <c r="AB4507" i="1"/>
  <c r="AB4508" i="1"/>
  <c r="AB4509" i="1"/>
  <c r="AB4510" i="1"/>
  <c r="AB4511" i="1"/>
  <c r="AB4512" i="1"/>
  <c r="AB4513" i="1"/>
  <c r="AB4514" i="1"/>
  <c r="AB4515" i="1"/>
  <c r="AB4516" i="1"/>
  <c r="AB4517" i="1"/>
  <c r="AB4518" i="1"/>
  <c r="AB4519" i="1"/>
  <c r="AB4520" i="1"/>
  <c r="AB4521" i="1"/>
  <c r="AB4522" i="1"/>
  <c r="AB4523" i="1"/>
  <c r="AB4524" i="1"/>
  <c r="AB4525" i="1"/>
  <c r="AB4526" i="1"/>
  <c r="AB4527" i="1"/>
  <c r="AB4528" i="1"/>
  <c r="AB4529" i="1"/>
  <c r="AB4530" i="1"/>
  <c r="AB4531" i="1"/>
  <c r="AB4532" i="1"/>
  <c r="AB4533" i="1"/>
  <c r="AB4534" i="1"/>
  <c r="AB4535" i="1"/>
  <c r="AB4536" i="1"/>
  <c r="AB4537" i="1"/>
  <c r="AB4538" i="1"/>
  <c r="AB4539" i="1"/>
  <c r="AB4540" i="1"/>
  <c r="AB4541" i="1"/>
  <c r="AB4542" i="1"/>
  <c r="AB4543" i="1"/>
  <c r="AB4544" i="1"/>
  <c r="AB4545" i="1"/>
  <c r="AB4546" i="1"/>
  <c r="AB4547" i="1"/>
  <c r="AB4548" i="1"/>
  <c r="AB4549" i="1"/>
  <c r="AB4550" i="1"/>
  <c r="AB4551" i="1"/>
  <c r="AB4552" i="1"/>
  <c r="AB4553" i="1"/>
  <c r="AB4554" i="1"/>
  <c r="AB4555" i="1"/>
  <c r="AB4556" i="1"/>
  <c r="AB4557" i="1"/>
  <c r="AB4558" i="1"/>
  <c r="AB4559" i="1"/>
  <c r="AB4560" i="1"/>
  <c r="AB4561" i="1"/>
  <c r="AB4562" i="1"/>
  <c r="AB4563" i="1"/>
  <c r="AB4564" i="1"/>
  <c r="AB4565" i="1"/>
  <c r="AB4566" i="1"/>
  <c r="AB4567" i="1"/>
  <c r="AB4568" i="1"/>
  <c r="AB4569" i="1"/>
  <c r="AB4570" i="1"/>
  <c r="AB4571" i="1"/>
  <c r="AB4572" i="1"/>
  <c r="AB4573" i="1"/>
  <c r="AB4574" i="1"/>
  <c r="AB4575" i="1"/>
  <c r="AB4576" i="1"/>
  <c r="AB4577" i="1"/>
  <c r="AB4578" i="1"/>
  <c r="AB4579" i="1"/>
  <c r="AB4580" i="1"/>
  <c r="AB4581" i="1"/>
  <c r="AB4582" i="1"/>
  <c r="AB4583" i="1"/>
  <c r="AB4584" i="1"/>
  <c r="AB4585" i="1"/>
  <c r="AB4586" i="1"/>
  <c r="AB4587" i="1"/>
  <c r="AB4588" i="1"/>
  <c r="AB4589" i="1"/>
  <c r="AB4590" i="1"/>
  <c r="AB4591" i="1"/>
  <c r="AB4592" i="1"/>
  <c r="AB4593" i="1"/>
  <c r="AB4594" i="1"/>
  <c r="AB4595" i="1"/>
  <c r="AB4596" i="1"/>
  <c r="AB4597" i="1"/>
  <c r="AB4598" i="1"/>
  <c r="AB4599" i="1"/>
  <c r="AB4600" i="1"/>
  <c r="AB4601" i="1"/>
  <c r="AB4602" i="1"/>
  <c r="AB4603" i="1"/>
  <c r="AB4604" i="1"/>
  <c r="AB4605" i="1"/>
  <c r="AB4606" i="1"/>
  <c r="AB4607" i="1"/>
  <c r="AB4608" i="1"/>
  <c r="AB4609" i="1"/>
  <c r="AB4610" i="1"/>
  <c r="AB4611" i="1"/>
  <c r="AB4612" i="1"/>
  <c r="AB4613" i="1"/>
  <c r="AB4614" i="1"/>
  <c r="AB4615" i="1"/>
  <c r="AB4616" i="1"/>
  <c r="AB4617" i="1"/>
  <c r="AB4618" i="1"/>
  <c r="AB4619" i="1"/>
  <c r="AB4620" i="1"/>
  <c r="AB4621" i="1"/>
  <c r="AB4622" i="1"/>
  <c r="AB4623" i="1"/>
  <c r="AB4624" i="1"/>
  <c r="AB4625" i="1"/>
  <c r="AB4626" i="1"/>
  <c r="AB4627" i="1"/>
  <c r="AB4628" i="1"/>
  <c r="AB4629" i="1"/>
  <c r="AB4630" i="1"/>
  <c r="AB4631" i="1"/>
  <c r="AB4632" i="1"/>
  <c r="AB4633" i="1"/>
  <c r="AB4634" i="1"/>
  <c r="AB4635" i="1"/>
  <c r="AB4636" i="1"/>
  <c r="AB4637" i="1"/>
  <c r="AB4638" i="1"/>
  <c r="AB4639" i="1"/>
  <c r="AB4640" i="1"/>
  <c r="AB4641" i="1"/>
  <c r="AB4642" i="1"/>
  <c r="AB4643" i="1"/>
  <c r="AB4644" i="1"/>
  <c r="AB4645" i="1"/>
  <c r="AB4646" i="1"/>
  <c r="AB4647" i="1"/>
  <c r="AB4648" i="1"/>
  <c r="AB4649" i="1"/>
  <c r="AB4650" i="1"/>
  <c r="AB4651" i="1"/>
  <c r="AB4652" i="1"/>
  <c r="AB4653" i="1"/>
  <c r="AB4654" i="1"/>
  <c r="AB4655" i="1"/>
  <c r="AB4656" i="1"/>
  <c r="AB4657" i="1"/>
  <c r="AB4658" i="1"/>
  <c r="AB4659" i="1"/>
  <c r="AB4660" i="1"/>
  <c r="AB4661" i="1"/>
  <c r="AB4662" i="1"/>
  <c r="AB4663" i="1"/>
  <c r="AB4664" i="1"/>
  <c r="AB4665" i="1"/>
  <c r="AB4666" i="1"/>
  <c r="AB4667" i="1"/>
  <c r="AB4668" i="1"/>
  <c r="AB4669" i="1"/>
  <c r="AB4670" i="1"/>
  <c r="AB4671" i="1"/>
  <c r="AB4672" i="1"/>
  <c r="AB4673" i="1"/>
  <c r="AB4674" i="1"/>
  <c r="AB4675" i="1"/>
  <c r="AB4676" i="1"/>
  <c r="AB4677" i="1"/>
  <c r="AB4678" i="1"/>
  <c r="AB4679" i="1"/>
  <c r="AB4680" i="1"/>
  <c r="AB4681" i="1"/>
  <c r="AB4682" i="1"/>
  <c r="AB4683" i="1"/>
  <c r="AB4684" i="1"/>
  <c r="AB4685" i="1"/>
  <c r="AB4686" i="1"/>
  <c r="AB4687" i="1"/>
  <c r="AB4688" i="1"/>
  <c r="AB4689" i="1"/>
  <c r="AB4690" i="1"/>
  <c r="AB4691" i="1"/>
  <c r="AB4692" i="1"/>
  <c r="AB4693" i="1"/>
  <c r="AB4694" i="1"/>
  <c r="AB4695" i="1"/>
  <c r="AB4696" i="1"/>
  <c r="AB4697" i="1"/>
  <c r="AB4698" i="1"/>
  <c r="AB4699" i="1"/>
  <c r="AB4700" i="1"/>
  <c r="AB4701" i="1"/>
  <c r="AB4702" i="1"/>
  <c r="AB4703" i="1"/>
  <c r="AB4704" i="1"/>
  <c r="AB4705" i="1"/>
  <c r="AB4706" i="1"/>
  <c r="AB4707" i="1"/>
  <c r="AB4708" i="1"/>
  <c r="AB4709" i="1"/>
  <c r="AB4710" i="1"/>
  <c r="AB4711" i="1"/>
  <c r="AB4712" i="1"/>
  <c r="AB4713" i="1"/>
  <c r="AB4714" i="1"/>
  <c r="AB4715" i="1"/>
  <c r="AB4716" i="1"/>
  <c r="AB4717" i="1"/>
  <c r="AB4718" i="1"/>
  <c r="AB4719" i="1"/>
  <c r="AB4720" i="1"/>
  <c r="AB4721" i="1"/>
  <c r="AB4722" i="1"/>
  <c r="AB4723" i="1"/>
  <c r="AB4724" i="1"/>
  <c r="AB4725" i="1"/>
  <c r="AB4726" i="1"/>
  <c r="AB4727" i="1"/>
  <c r="AB4728" i="1"/>
  <c r="AB4729" i="1"/>
  <c r="AB4730" i="1"/>
  <c r="AB4731" i="1"/>
  <c r="AB4732" i="1"/>
  <c r="AB4733" i="1"/>
  <c r="AB4734" i="1"/>
  <c r="AB4735" i="1"/>
  <c r="AB4736" i="1"/>
  <c r="AB4737" i="1"/>
  <c r="AB4738" i="1"/>
  <c r="AB4739" i="1"/>
  <c r="AB4740" i="1"/>
  <c r="AB4741" i="1"/>
  <c r="AB4742" i="1"/>
  <c r="AB4743" i="1"/>
  <c r="AB4744" i="1"/>
  <c r="AB4745" i="1"/>
  <c r="AB4746" i="1"/>
  <c r="AB4747" i="1"/>
  <c r="AB4748" i="1"/>
  <c r="AB4749" i="1"/>
  <c r="AB4750" i="1"/>
  <c r="AB4751" i="1"/>
  <c r="AB4752" i="1"/>
  <c r="AB4753" i="1"/>
  <c r="AB4754" i="1"/>
  <c r="AB4755" i="1"/>
  <c r="AB4756" i="1"/>
  <c r="AB4757" i="1"/>
  <c r="AB4758" i="1"/>
  <c r="AB4759" i="1"/>
  <c r="AB4760" i="1"/>
  <c r="AB4761" i="1"/>
  <c r="AB4762" i="1"/>
  <c r="AB4763" i="1"/>
  <c r="AB4764" i="1"/>
  <c r="AB4765" i="1"/>
  <c r="AB4766" i="1"/>
  <c r="AB4767" i="1"/>
  <c r="AB4768" i="1"/>
  <c r="AB4769" i="1"/>
  <c r="AB4770" i="1"/>
  <c r="AB4771" i="1"/>
  <c r="AB4772" i="1"/>
  <c r="AB4773" i="1"/>
  <c r="AB4774" i="1"/>
  <c r="AB4775" i="1"/>
  <c r="AB4776" i="1"/>
  <c r="AB4777" i="1"/>
  <c r="AB4778" i="1"/>
  <c r="AB4779" i="1"/>
  <c r="AB4780" i="1"/>
  <c r="AB4781" i="1"/>
  <c r="AB4782" i="1"/>
  <c r="AB4783" i="1"/>
  <c r="AB4784" i="1"/>
  <c r="AB4785" i="1"/>
  <c r="AB4786" i="1"/>
  <c r="AB4787" i="1"/>
  <c r="AB4788" i="1"/>
  <c r="AB4789" i="1"/>
  <c r="AB4790" i="1"/>
  <c r="AB4791" i="1"/>
  <c r="AB4792" i="1"/>
  <c r="AB4793" i="1"/>
  <c r="AB4794" i="1"/>
  <c r="AB4795" i="1"/>
  <c r="AB4796" i="1"/>
  <c r="AB4797" i="1"/>
  <c r="AB4798" i="1"/>
  <c r="AB4799" i="1"/>
  <c r="AB4800" i="1"/>
  <c r="AB4801" i="1"/>
  <c r="AB4802" i="1"/>
  <c r="AB4803" i="1"/>
  <c r="AB4804" i="1"/>
  <c r="AB4805" i="1"/>
  <c r="AB4806" i="1"/>
  <c r="AB4807" i="1"/>
  <c r="AB4808" i="1"/>
  <c r="AB4809" i="1"/>
  <c r="AB4810" i="1"/>
  <c r="AB4811" i="1"/>
  <c r="AB4812" i="1"/>
  <c r="AB4813" i="1"/>
  <c r="AB4814" i="1"/>
  <c r="AB4815" i="1"/>
  <c r="AB4816" i="1"/>
  <c r="AB4817" i="1"/>
  <c r="AB4818" i="1"/>
  <c r="AB4819" i="1"/>
  <c r="AB4820" i="1"/>
  <c r="AB4821" i="1"/>
  <c r="AB4822" i="1"/>
  <c r="AB4823" i="1"/>
  <c r="AB4824" i="1"/>
  <c r="AB4825" i="1"/>
  <c r="AB4826" i="1"/>
  <c r="AB4827" i="1"/>
  <c r="AB4828" i="1"/>
  <c r="AB4829" i="1"/>
  <c r="AB4830" i="1"/>
  <c r="AB4831" i="1"/>
  <c r="AB4832" i="1"/>
  <c r="AB4833" i="1"/>
  <c r="AB4834" i="1"/>
  <c r="AB4835" i="1"/>
  <c r="AB4836" i="1"/>
  <c r="AB4837" i="1"/>
  <c r="AB4838" i="1"/>
  <c r="AB4839" i="1"/>
  <c r="AB4840" i="1"/>
  <c r="AB4841" i="1"/>
  <c r="AB4842" i="1"/>
  <c r="AB4843" i="1"/>
  <c r="AB4844" i="1"/>
  <c r="AB4845" i="1"/>
  <c r="AB4846" i="1"/>
  <c r="AB4847" i="1"/>
  <c r="AB4848" i="1"/>
  <c r="AB4849" i="1"/>
  <c r="AB4850" i="1"/>
  <c r="AB4851" i="1"/>
  <c r="AB4852" i="1"/>
  <c r="AB4853" i="1"/>
  <c r="AB4854" i="1"/>
  <c r="AB4855" i="1"/>
  <c r="AB4856" i="1"/>
  <c r="AB4857" i="1"/>
  <c r="AB4858" i="1"/>
  <c r="AB4859" i="1"/>
  <c r="AB4860" i="1"/>
  <c r="AB4861" i="1"/>
  <c r="AB4862" i="1"/>
  <c r="AB4863" i="1"/>
  <c r="AB4864" i="1"/>
  <c r="AB4865" i="1"/>
  <c r="AB4866" i="1"/>
  <c r="AB4867" i="1"/>
  <c r="AB4868" i="1"/>
  <c r="AB4869" i="1"/>
  <c r="AB4870" i="1"/>
  <c r="AB4871" i="1"/>
  <c r="AB4872" i="1"/>
  <c r="AB4873" i="1"/>
  <c r="AB4874" i="1"/>
  <c r="AB4875" i="1"/>
  <c r="AB4876" i="1"/>
  <c r="AB4877" i="1"/>
  <c r="AB4878" i="1"/>
  <c r="AB4879" i="1"/>
  <c r="AB4880" i="1"/>
  <c r="AB4881" i="1"/>
  <c r="AB4882" i="1"/>
  <c r="AB4883" i="1"/>
  <c r="AB4884" i="1"/>
  <c r="AB4885" i="1"/>
  <c r="AB4886" i="1"/>
  <c r="AB4887" i="1"/>
  <c r="AB4888" i="1"/>
  <c r="AB4889" i="1"/>
  <c r="AB4890" i="1"/>
  <c r="AB4891" i="1"/>
  <c r="AB4892" i="1"/>
  <c r="AB4893" i="1"/>
  <c r="AB4894" i="1"/>
  <c r="AB4895" i="1"/>
  <c r="AB4896" i="1"/>
  <c r="AB4897" i="1"/>
  <c r="AB4898" i="1"/>
  <c r="AB4899" i="1"/>
  <c r="AB4900" i="1"/>
  <c r="AB4901" i="1"/>
  <c r="AB4902" i="1"/>
  <c r="AB4903" i="1"/>
  <c r="AB4904" i="1"/>
  <c r="AB4905" i="1"/>
  <c r="AB4906" i="1"/>
  <c r="AB4907" i="1"/>
  <c r="AB4908" i="1"/>
  <c r="AB4909" i="1"/>
  <c r="AB4910" i="1"/>
  <c r="AB4911" i="1"/>
  <c r="AB4912" i="1"/>
  <c r="AB4913" i="1"/>
  <c r="AB4914" i="1"/>
  <c r="AB4915" i="1"/>
  <c r="AB4916" i="1"/>
  <c r="AB4917" i="1"/>
  <c r="AB4918" i="1"/>
  <c r="AB4919" i="1"/>
  <c r="AB4920" i="1"/>
  <c r="AB4921" i="1"/>
  <c r="AB4922" i="1"/>
  <c r="AB4923" i="1"/>
  <c r="AB4924" i="1"/>
  <c r="AB4925" i="1"/>
  <c r="AB4926" i="1"/>
  <c r="AB4927" i="1"/>
  <c r="AB4928" i="1"/>
  <c r="AB4929" i="1"/>
  <c r="AB4930" i="1"/>
  <c r="AB4931" i="1"/>
  <c r="AB4932" i="1"/>
  <c r="AB4933" i="1"/>
  <c r="AB4934" i="1"/>
  <c r="AB4935" i="1"/>
  <c r="AB4936" i="1"/>
  <c r="AB4937" i="1"/>
  <c r="AB4938" i="1"/>
  <c r="AB4939" i="1"/>
  <c r="AB4940" i="1"/>
  <c r="AB4941" i="1"/>
  <c r="AB4942" i="1"/>
  <c r="AB4943" i="1"/>
  <c r="AB4944" i="1"/>
  <c r="AB4945" i="1"/>
  <c r="AB4946" i="1"/>
  <c r="AB4947" i="1"/>
  <c r="AB4948" i="1"/>
  <c r="AB4949" i="1"/>
  <c r="AB4950" i="1"/>
  <c r="AB4951" i="1"/>
  <c r="AB4952" i="1"/>
  <c r="AB4953" i="1"/>
  <c r="AB4954" i="1"/>
  <c r="AB4955" i="1"/>
  <c r="AB4956" i="1"/>
  <c r="AB4957" i="1"/>
  <c r="AB4958" i="1"/>
  <c r="AB4959" i="1"/>
  <c r="AB4960" i="1"/>
  <c r="AB4961" i="1"/>
  <c r="AB4962" i="1"/>
  <c r="AB4963" i="1"/>
  <c r="AB4964" i="1"/>
  <c r="AB4965" i="1"/>
  <c r="AB4966" i="1"/>
  <c r="AB4967" i="1"/>
  <c r="AB4968" i="1"/>
  <c r="AB4969" i="1"/>
  <c r="AB4970" i="1"/>
  <c r="AB4971" i="1"/>
  <c r="AB4972" i="1"/>
  <c r="AB4973" i="1"/>
  <c r="AB4974" i="1"/>
  <c r="AB4975" i="1"/>
  <c r="AB4976" i="1"/>
  <c r="AB4977" i="1"/>
  <c r="AB4978" i="1"/>
  <c r="AB4979" i="1"/>
  <c r="AB4980" i="1"/>
  <c r="AB4981" i="1"/>
  <c r="AB4982" i="1"/>
  <c r="AB4983" i="1"/>
  <c r="AB4984" i="1"/>
  <c r="AB4985" i="1"/>
  <c r="AB4986" i="1"/>
  <c r="AB4987" i="1"/>
  <c r="AB4988" i="1"/>
  <c r="AB4989" i="1"/>
  <c r="AB4990" i="1"/>
  <c r="AB4991" i="1"/>
  <c r="AB4992" i="1"/>
  <c r="AB4993" i="1"/>
  <c r="AB4994" i="1"/>
  <c r="AB4995" i="1"/>
  <c r="AB4996" i="1"/>
  <c r="AB4997" i="1"/>
  <c r="AB4998" i="1"/>
  <c r="AB4999" i="1"/>
  <c r="AB5000" i="1"/>
  <c r="AB5001" i="1"/>
  <c r="AB500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5E78D9-F3C4-4FA2-8A64-9AF694B6344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0E7BDAA-A3FB-460F-AC2C-0FC214A6363C}" name="WorksheetConnection_synthetic_insurance_data project 1.xlsx!Table1" type="102" refreshedVersion="8" minRefreshableVersion="5">
    <extLst>
      <ext xmlns:x15="http://schemas.microsoft.com/office/spreadsheetml/2010/11/main" uri="{DE250136-89BD-433C-8126-D09CA5730AF9}">
        <x15:connection id="Table1" autoDelete="1">
          <x15:rangePr sourceName="_xlcn.WorksheetConnection_synthetic_insurance_dataproject1.xlsxTable11"/>
        </x15:connection>
      </ext>
    </extLst>
  </connection>
  <connection id="3" xr16:uid="{70E7BDAA-A3FB-460F-AC2C-0FC214A6363C}" name="WorksheetConnection_synthetic_insurance_data project 1.xlsx!Table11" type="102" refreshedVersion="8" minRefreshableVersion="5">
    <extLst>
      <ext xmlns:x15="http://schemas.microsoft.com/office/spreadsheetml/2010/11/main" uri="{DE250136-89BD-433C-8126-D09CA5730AF9}">
        <x15:connection id="Table11-f1ecfd96-2f60-4936-9d3d-710165dd0642" autoDelete="1">
          <x15:rangePr sourceName="_xlcn.WorksheetConnection_synthetic_insurance_dataproject1.xlsxTable111"/>
        </x15:connection>
      </ext>
    </extLst>
  </connection>
  <connection id="4" xr16:uid="{70E7BDAA-A3FB-460F-AC2C-0FC214A6363C}" name="WorksheetConnection_synthetic_insurance_data project 1.xlsx!Table110" type="102" refreshedVersion="8" minRefreshableVersion="5">
    <extLst>
      <ext xmlns:x15="http://schemas.microsoft.com/office/spreadsheetml/2010/11/main" uri="{DE250136-89BD-433C-8126-D09CA5730AF9}">
        <x15:connection id="Table110-5a2dd376-70cf-41df-984d-6010b207eef3" autoDelete="1">
          <x15:rangePr sourceName="_xlcn.WorksheetConnection_synthetic_insurance_dataproject1.xlsxTable1101"/>
        </x15:connection>
      </ext>
    </extLst>
  </connection>
  <connection id="5" xr16:uid="{70E7BDAA-A3FB-460F-AC2C-0FC214A6363C}" name="WorksheetConnection_synthetic_insurance_data project 1.xlsx!Table111" type="102" refreshedVersion="8" minRefreshableVersion="5">
    <extLst>
      <ext xmlns:x15="http://schemas.microsoft.com/office/spreadsheetml/2010/11/main" uri="{DE250136-89BD-433C-8126-D09CA5730AF9}">
        <x15:connection id="Table111-b23c5284-13ab-418d-8927-9b4cb37820c8" autoDelete="1">
          <x15:rangePr sourceName="_xlcn.WorksheetConnection_synthetic_insurance_dataproject1.xlsxTable1111"/>
        </x15:connection>
      </ext>
    </extLst>
  </connection>
  <connection id="6" xr16:uid="{70E7BDAA-A3FB-460F-AC2C-0FC214A6363C}" name="WorksheetConnection_synthetic_insurance_data project 1.xlsx!Table112" type="102" refreshedVersion="8" minRefreshableVersion="5">
    <extLst>
      <ext xmlns:x15="http://schemas.microsoft.com/office/spreadsheetml/2010/11/main" uri="{DE250136-89BD-433C-8126-D09CA5730AF9}">
        <x15:connection id="Table112-4856c4e7-b246-4a90-8d7a-65e21764a7c9" autoDelete="1">
          <x15:rangePr sourceName="_xlcn.WorksheetConnection_synthetic_insurance_dataproject1.xlsxTable1121"/>
        </x15:connection>
      </ext>
    </extLst>
  </connection>
  <connection id="7" xr16:uid="{70E7BDAA-A3FB-460F-AC2C-0FC214A6363C}" name="WorksheetConnection_synthetic_insurance_data project 1.xlsx!Table113" type="102" refreshedVersion="8" minRefreshableVersion="5">
    <extLst>
      <ext xmlns:x15="http://schemas.microsoft.com/office/spreadsheetml/2010/11/main" uri="{DE250136-89BD-433C-8126-D09CA5730AF9}">
        <x15:connection id="Table113-ae942bae-204f-48ea-9252-aef4d504b37a" autoDelete="1">
          <x15:rangePr sourceName="_xlcn.WorksheetConnection_synthetic_insurance_dataproject1.xlsxTable1131"/>
        </x15:connection>
      </ext>
    </extLst>
  </connection>
  <connection id="8" xr16:uid="{70E7BDAA-A3FB-460F-AC2C-0FC214A6363C}" name="WorksheetConnection_synthetic_insurance_data project 1.xlsx!Table114" type="102" refreshedVersion="8" minRefreshableVersion="5">
    <extLst>
      <ext xmlns:x15="http://schemas.microsoft.com/office/spreadsheetml/2010/11/main" uri="{DE250136-89BD-433C-8126-D09CA5730AF9}">
        <x15:connection id="Table114-33e113ce-edda-447d-9c56-d420101f79ba" autoDelete="1">
          <x15:rangePr sourceName="_xlcn.WorksheetConnection_synthetic_insurance_dataproject1.xlsxTable1141"/>
        </x15:connection>
      </ext>
    </extLst>
  </connection>
  <connection id="9" xr16:uid="{70E7BDAA-A3FB-460F-AC2C-0FC214A6363C}" name="WorksheetConnection_synthetic_insurance_data project 1.xlsx!Table115" type="102" refreshedVersion="8" minRefreshableVersion="5">
    <extLst>
      <ext xmlns:x15="http://schemas.microsoft.com/office/spreadsheetml/2010/11/main" uri="{DE250136-89BD-433C-8126-D09CA5730AF9}">
        <x15:connection id="Table115-11ffa0d7-ddc9-42d9-8bc4-ce070b9ea687" autoDelete="1">
          <x15:rangePr sourceName="_xlcn.WorksheetConnection_synthetic_insurance_dataproject1.xlsxTable1151"/>
        </x15:connection>
      </ext>
    </extLst>
  </connection>
  <connection id="10" xr16:uid="{70E7BDAA-A3FB-460F-AC2C-0FC214A6363C}" name="WorksheetConnection_synthetic_insurance_data project 1.xlsx!Table118" type="102" refreshedVersion="8" minRefreshableVersion="5">
    <extLst>
      <ext xmlns:x15="http://schemas.microsoft.com/office/spreadsheetml/2010/11/main" uri="{DE250136-89BD-433C-8126-D09CA5730AF9}">
        <x15:connection id="Table118-ed1a9d5f-21ef-4186-b34c-a1989cff4975" autoDelete="1">
          <x15:rangePr sourceName="_xlcn.WorksheetConnection_synthetic_insurance_dataproject1.xlsxTable1181"/>
        </x15:connection>
      </ext>
    </extLst>
  </connection>
  <connection id="11" xr16:uid="{70E7BDAA-A3FB-460F-AC2C-0FC214A6363C}" name="WorksheetConnection_synthetic_insurance_data project 1.xlsx!Table12" type="102" refreshedVersion="8" minRefreshableVersion="5">
    <extLst>
      <ext xmlns:x15="http://schemas.microsoft.com/office/spreadsheetml/2010/11/main" uri="{DE250136-89BD-433C-8126-D09CA5730AF9}">
        <x15:connection id="Table12-5ce81900-f052-4a40-8c17-1ec9cdfda2b3" autoDelete="1">
          <x15:rangePr sourceName="_xlcn.WorksheetConnection_synthetic_insurance_dataproject1.xlsxTable121"/>
        </x15:connection>
      </ext>
    </extLst>
  </connection>
  <connection id="12" xr16:uid="{70E7BDAA-A3FB-460F-AC2C-0FC214A6363C}" name="WorksheetConnection_synthetic_insurance_data project 1.xlsx!Table13" type="102" refreshedVersion="8" minRefreshableVersion="5">
    <extLst>
      <ext xmlns:x15="http://schemas.microsoft.com/office/spreadsheetml/2010/11/main" uri="{DE250136-89BD-433C-8126-D09CA5730AF9}">
        <x15:connection id="Table13-c7c6e60e-8fac-4d23-af2b-5f9048ffe8bc" autoDelete="1">
          <x15:rangePr sourceName="_xlcn.WorksheetConnection_synthetic_insurance_dataproject1.xlsxTable131"/>
        </x15:connection>
      </ext>
    </extLst>
  </connection>
  <connection id="13" xr16:uid="{70E7BDAA-A3FB-460F-AC2C-0FC214A6363C}" name="WorksheetConnection_synthetic_insurance_data project 1.xlsx!Table14" type="102" refreshedVersion="8" minRefreshableVersion="5">
    <extLst>
      <ext xmlns:x15="http://schemas.microsoft.com/office/spreadsheetml/2010/11/main" uri="{DE250136-89BD-433C-8126-D09CA5730AF9}">
        <x15:connection id="Table14-c9a75a2d-104c-4189-b0f8-a3a79439b102" autoDelete="1">
          <x15:rangePr sourceName="_xlcn.WorksheetConnection_synthetic_insurance_dataproject1.xlsxTable141"/>
        </x15:connection>
      </ext>
    </extLst>
  </connection>
  <connection id="14" xr16:uid="{70E7BDAA-A3FB-460F-AC2C-0FC214A6363C}" name="WorksheetConnection_synthetic_insurance_data project 1.xlsx!Table15" type="102" refreshedVersion="8" minRefreshableVersion="5">
    <extLst>
      <ext xmlns:x15="http://schemas.microsoft.com/office/spreadsheetml/2010/11/main" uri="{DE250136-89BD-433C-8126-D09CA5730AF9}">
        <x15:connection id="Table15-12228bd9-1732-4664-8115-2bb10ff3a37f" autoDelete="1">
          <x15:rangePr sourceName="_xlcn.WorksheetConnection_synthetic_insurance_dataproject1.xlsxTable151"/>
        </x15:connection>
      </ext>
    </extLst>
  </connection>
  <connection id="15" xr16:uid="{70E7BDAA-A3FB-460F-AC2C-0FC214A6363C}" name="WorksheetConnection_synthetic_insurance_data project 1.xlsx!Table16" type="102" refreshedVersion="8" minRefreshableVersion="5">
    <extLst>
      <ext xmlns:x15="http://schemas.microsoft.com/office/spreadsheetml/2010/11/main" uri="{DE250136-89BD-433C-8126-D09CA5730AF9}">
        <x15:connection id="Table16-b61aa629-5d4f-4248-8737-d82e4d90e6dc" autoDelete="1">
          <x15:rangePr sourceName="_xlcn.WorksheetConnection_synthetic_insurance_dataproject1.xlsxTable161"/>
        </x15:connection>
      </ext>
    </extLst>
  </connection>
  <connection id="16" xr16:uid="{70E7BDAA-A3FB-460F-AC2C-0FC214A6363C}" name="WorksheetConnection_synthetic_insurance_data project 1.xlsx!Table17" type="102" refreshedVersion="8" minRefreshableVersion="5">
    <extLst>
      <ext xmlns:x15="http://schemas.microsoft.com/office/spreadsheetml/2010/11/main" uri="{DE250136-89BD-433C-8126-D09CA5730AF9}">
        <x15:connection id="Table17-83ea68a0-d195-477d-87f1-92019f4e6c20" autoDelete="1">
          <x15:rangePr sourceName="_xlcn.WorksheetConnection_synthetic_insurance_dataproject1.xlsxTable171"/>
        </x15:connection>
      </ext>
    </extLst>
  </connection>
  <connection id="17" xr16:uid="{70E7BDAA-A3FB-460F-AC2C-0FC214A6363C}" name="WorksheetConnection_synthetic_insurance_data project 1.xlsx!Table18" type="102" refreshedVersion="8" minRefreshableVersion="5">
    <extLst>
      <ext xmlns:x15="http://schemas.microsoft.com/office/spreadsheetml/2010/11/main" uri="{DE250136-89BD-433C-8126-D09CA5730AF9}">
        <x15:connection id="Table18-b598208f-cf2e-4756-9219-f75520d96fa7" autoDelete="1">
          <x15:rangePr sourceName="_xlcn.WorksheetConnection_synthetic_insurance_dataproject1.xlsxTable181"/>
        </x15:connection>
      </ext>
    </extLst>
  </connection>
  <connection id="18" xr16:uid="{70E7BDAA-A3FB-460F-AC2C-0FC214A6363C}" name="WorksheetConnection_synthetic_insurance_data project 1.xlsx!Table19" type="102" refreshedVersion="8" minRefreshableVersion="5">
    <extLst>
      <ext xmlns:x15="http://schemas.microsoft.com/office/spreadsheetml/2010/11/main" uri="{DE250136-89BD-433C-8126-D09CA5730AF9}">
        <x15:connection id="Table19-e7aa2884-04eb-4d0a-8782-e389abe40476" autoDelete="1">
          <x15:rangePr sourceName="_xlcn.WorksheetConnection_synthetic_insurance_dataproject1.xlsxTable191"/>
        </x15:connection>
      </ext>
    </extLst>
  </connection>
  <connection id="19" xr16:uid="{178C026B-63AD-4984-A085-1B6FE7E5C200}" name="WorksheetConnection_synthetic_insurance_data project team 9 (1).xlsx!Table2" type="102" refreshedVersion="8" minRefreshableVersion="5">
    <extLst>
      <ext xmlns:x15="http://schemas.microsoft.com/office/spreadsheetml/2010/11/main" uri="{DE250136-89BD-433C-8126-D09CA5730AF9}">
        <x15:connection id="Table2" autoDelete="1">
          <x15:rangePr sourceName="_xlcn.WorksheetConnection_synthetic_insurance_dataprojectteam91.xlsxTable21"/>
        </x15:connection>
      </ext>
    </extLst>
  </connection>
  <connection id="20" xr16:uid="{64C865CA-17F7-457D-9D32-4108A8694D40}" name="WorksheetConnection_synthetic_insurance_data project team 9 (1).xlsx!Table3" type="102" refreshedVersion="8" minRefreshableVersion="5">
    <extLst>
      <ext xmlns:x15="http://schemas.microsoft.com/office/spreadsheetml/2010/11/main" uri="{DE250136-89BD-433C-8126-D09CA5730AF9}">
        <x15:connection id="Table3" autoDelete="1">
          <x15:rangePr sourceName="_xlcn.WorksheetConnection_synthetic_insurance_dataprojectteam91.xlsxTable31"/>
        </x15:connection>
      </ext>
    </extLst>
  </connection>
  <connection id="21" xr16:uid="{7CEA194F-1477-4DF6-923E-967338A33502}" name="WorksheetConnection_synthetic_insurance_data project team 9 (1).xlsx!Table4" type="102" refreshedVersion="8" minRefreshableVersion="5">
    <extLst>
      <ext xmlns:x15="http://schemas.microsoft.com/office/spreadsheetml/2010/11/main" uri="{DE250136-89BD-433C-8126-D09CA5730AF9}">
        <x15:connection id="Table4" autoDelete="1">
          <x15:rangePr sourceName="_xlcn.WorksheetConnection_synthetic_insurance_dataprojectteam91.xlsxTable41"/>
        </x15:connection>
      </ext>
    </extLst>
  </connection>
</connections>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Table1].[Claims Severity].&amp;[High]}"/>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<sst xmlns="http://schemas.openxmlformats.org/spreadsheetml/2006/main" count="55281" uniqueCount="99">
  <si>
    <t>Age</t>
  </si>
  <si>
    <t>Senior Status</t>
  </si>
  <si>
    <t>Marital Status</t>
  </si>
  <si>
    <t>Married Premium Discount</t>
  </si>
  <si>
    <t>Prior Insurance</t>
  </si>
  <si>
    <t>Prior Insurance Premium Adjustment</t>
  </si>
  <si>
    <t>Claims Frequency</t>
  </si>
  <si>
    <t>Claims Severity</t>
  </si>
  <si>
    <t>Claims Adjustment</t>
  </si>
  <si>
    <t>Policy Type</t>
  </si>
  <si>
    <t>Policy Adjustment</t>
  </si>
  <si>
    <t>Premium Amount</t>
  </si>
  <si>
    <t>Safe Driver Discount</t>
  </si>
  <si>
    <t>Multi-Policy Discount</t>
  </si>
  <si>
    <t>Bundling Discount</t>
  </si>
  <si>
    <t>Total Discounts</t>
  </si>
  <si>
    <t>Source of Lead</t>
  </si>
  <si>
    <t>Time Since First Contact</t>
  </si>
  <si>
    <t>Conversion Status</t>
  </si>
  <si>
    <t>Website Visits</t>
  </si>
  <si>
    <t>Inquiries</t>
  </si>
  <si>
    <t>Quotes Requested</t>
  </si>
  <si>
    <t>Time to Conversion</t>
  </si>
  <si>
    <t>Credit Score</t>
  </si>
  <si>
    <t>Premium Adjustment Credit</t>
  </si>
  <si>
    <t>Region</t>
  </si>
  <si>
    <t>Premium Adjustment Region</t>
  </si>
  <si>
    <t>NO</t>
  </si>
  <si>
    <t>Married</t>
  </si>
  <si>
    <t>1-5 years</t>
  </si>
  <si>
    <t>Low</t>
  </si>
  <si>
    <t>Full Coverage</t>
  </si>
  <si>
    <t>Agent</t>
  </si>
  <si>
    <t>Suburban</t>
  </si>
  <si>
    <t>Online</t>
  </si>
  <si>
    <t>Urban</t>
  </si>
  <si>
    <t>Yes</t>
  </si>
  <si>
    <t>&gt;5 years</t>
  </si>
  <si>
    <t>Single</t>
  </si>
  <si>
    <t>Medium</t>
  </si>
  <si>
    <t>Liability-Only</t>
  </si>
  <si>
    <t>Rural</t>
  </si>
  <si>
    <t>&lt;1 year</t>
  </si>
  <si>
    <t>High</t>
  </si>
  <si>
    <t>Referral</t>
  </si>
  <si>
    <t>Widowed</t>
  </si>
  <si>
    <t>Divorced</t>
  </si>
  <si>
    <t>Row Labels</t>
  </si>
  <si>
    <t>Grand Total</t>
  </si>
  <si>
    <t>Sum of Total Discounts</t>
  </si>
  <si>
    <t>Sum of Claims Frequency</t>
  </si>
  <si>
    <t>Count of Time to Conversion</t>
  </si>
  <si>
    <t>Age By Group</t>
  </si>
  <si>
    <t>10-19</t>
  </si>
  <si>
    <t>20-29</t>
  </si>
  <si>
    <t>30-39</t>
  </si>
  <si>
    <t>40-49</t>
  </si>
  <si>
    <t>50-59</t>
  </si>
  <si>
    <t>60-69</t>
  </si>
  <si>
    <t>70-79</t>
  </si>
  <si>
    <t>80-89</t>
  </si>
  <si>
    <t>90-99</t>
  </si>
  <si>
    <t>Sum of Premium Amount</t>
  </si>
  <si>
    <t>Average Premium Amount</t>
  </si>
  <si>
    <t>Median of Premium Amount</t>
  </si>
  <si>
    <t>Average Premium</t>
  </si>
  <si>
    <t>Median Premium</t>
  </si>
  <si>
    <t>Sum of Average Premium</t>
  </si>
  <si>
    <t>Sum of Median Premium</t>
  </si>
  <si>
    <t>Count of Claims Severity</t>
  </si>
  <si>
    <t>Stage</t>
  </si>
  <si>
    <t>Count</t>
  </si>
  <si>
    <t>Final Purchases</t>
  </si>
  <si>
    <t>Sum of Count</t>
  </si>
  <si>
    <t>Lead Source</t>
  </si>
  <si>
    <t>Not Purchased</t>
  </si>
  <si>
    <t>Purchased</t>
  </si>
  <si>
    <t>Total Leads</t>
  </si>
  <si>
    <t>Conversion Rate (%)</t>
  </si>
  <si>
    <t>Sum of Not Purchased</t>
  </si>
  <si>
    <t>Sum of Purchased</t>
  </si>
  <si>
    <t>Sum of Total Leads</t>
  </si>
  <si>
    <t>Sum of Conversion Rate (%)</t>
  </si>
  <si>
    <t>Metric</t>
  </si>
  <si>
    <t>Value</t>
  </si>
  <si>
    <t>Average Time to Conversion (days)</t>
  </si>
  <si>
    <t>7.17 days</t>
  </si>
  <si>
    <t>Correlation (Website Visits vs. Time to Conversion)</t>
  </si>
  <si>
    <t xml:space="preserve"> </t>
  </si>
  <si>
    <t>Total Policies Issued</t>
  </si>
  <si>
    <t>Count of Conversion Status</t>
  </si>
  <si>
    <t>Sum of Claims Adjustment</t>
  </si>
  <si>
    <t>Average of Premium Amount</t>
  </si>
  <si>
    <t>Count of Inquiries</t>
  </si>
  <si>
    <t>Count of Quotes Requested</t>
  </si>
  <si>
    <t>Count of Website Visits</t>
  </si>
  <si>
    <t>Average of Claims Frequency</t>
  </si>
  <si>
    <t>Count of Policy Type</t>
  </si>
  <si>
    <t>Sum of Premium Adjustment Credit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</si>
</sst>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8" formatCode="&quot;$&quot;#,##0.00_);[Red]\(&quot;$&quot;#,##0.00\)"/>
    <numFmt numFmtId="43" formatCode="_(* #,##0.00_);_(* \(#,##0.00\);_(* &quot;-&quot;??_);_(@_)"/>
    <numFmt numFmtId="164" formatCode="#,##0,\K"/>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Unicode MS"/>
    </font>
    <font>
      <b/>
      <sz val="12"/>
      <color theme="0"/>
      <name val="Calibri"/>
      <family val="2"/>
      <scheme val="minor"/>
    </font>
    <font>
      <sz val="14"/>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
    <xf numFmtId="0" fontId="0" fillId="0" borderId="0" xfId="0"/>
    <xf numFmtId="8" fontId="0" fillId="0" borderId="0" xfId="0" applyNumberFormat="1"/>
    <xf numFmtId="0" fontId="16" fillId="33" borderId="0" xfId="0" applyFont="1" applyFill="1"/>
    <xf numFmtId="0" fontId="0" fillId="0" borderId="0" xfId="0" pivotButton="1"/>
    <xf numFmtId="0" fontId="0" fillId="0" borderId="0" xfId="0" applyAlignment="1">
      <alignment horizontal="left"/>
    </xf>
    <xf numFmtId="1" fontId="0" fillId="0" borderId="0" xfId="0" applyNumberFormat="1"/>
    <xf numFmtId="0" fontId="0" fillId="0" borderId="0" xfId="0" applyAlignment="1">
      <alignment horizontal="left" indent="1"/>
    </xf>
    <xf numFmtId="0" fontId="16" fillId="0" borderId="0" xfId="0" applyFont="1"/>
    <xf numFmtId="0" fontId="16" fillId="0" borderId="0" xfId="0" applyFont="1" applyAlignment="1">
      <alignment horizontal="center" vertical="center" wrapText="1"/>
    </xf>
    <xf numFmtId="0" fontId="16" fillId="33" borderId="0" xfId="0" applyFont="1" applyFill="1" applyAlignment="1">
      <alignment horizontal="center" vertical="center" wrapText="1"/>
    </xf>
    <xf numFmtId="0" fontId="16" fillId="0" borderId="0" xfId="0" applyFont="1" applyAlignment="1">
      <alignment vertical="center" wrapText="1"/>
    </xf>
    <xf numFmtId="3" fontId="0" fillId="0" borderId="0" xfId="0" applyNumberFormat="1" applyAlignment="1">
      <alignment vertical="center" wrapText="1"/>
    </xf>
    <xf numFmtId="0" fontId="18" fillId="0" borderId="0" xfId="0" applyFont="1" applyAlignment="1">
      <alignment vertical="center" wrapText="1"/>
    </xf>
    <xf numFmtId="10" fontId="0" fillId="0" borderId="0" xfId="0" applyNumberFormat="1"/>
    <xf numFmtId="1" fontId="18" fillId="0" borderId="0" xfId="0" applyNumberFormat="1" applyFont="1" applyAlignment="1">
      <alignment vertical="center" wrapText="1"/>
    </xf>
    <xf numFmtId="164" fontId="0" fillId="0" borderId="0" xfId="0" applyNumberFormat="1"/>
    <xf numFmtId="9" fontId="0" fillId="0" borderId="0" xfId="0" applyNumberFormat="1"/>
    <xf numFmtId="0" fontId="19" fillId="0" borderId="0" xfId="0" applyFont="1"/>
    <xf numFmtId="43" fontId="0" fillId="0" borderId="0" xfId="42" applyFont="1"/>
    <xf numFmtId="0" fontId="20" fillId="0" borderId="0" xfId="0" applyFont="1"/>
    <xf numFmtId="0" fontId="0" fillId="34" borderId="0" xfId="0" pivotButton="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5">
    <dxf>
      <font>
        <b/>
        <i val="0"/>
        <strike val="0"/>
        <condense val="0"/>
        <extend val="0"/>
        <outline val="0"/>
        <shadow val="0"/>
        <u val="none"/>
        <vertAlign val="baseline"/>
        <sz val="12"/>
        <color theme="4"/>
        <name val="Calibri"/>
        <family val="2"/>
        <scheme val="minor"/>
      </font>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numFmt numFmtId="1" formatCode="0"/>
      <alignment horizontal="general"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0"/>
        <color theme="1"/>
        <name val="Arial Unicode MS"/>
        <scheme val="none"/>
      </font>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numFmt numFmtId="3" formatCode="#,##0"/>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numFmt numFmtId="1" formatCode="0"/>
    </dxf>
    <dxf>
      <numFmt numFmtId="0" formatCode="General"/>
    </dxf>
    <dxf>
      <numFmt numFmtId="12" formatCode="&quot;$&quot;#,##0.00_);[Red]\(&quot;$&quot;#,##0.00\)"/>
    </dxf>
    <dxf>
      <font>
        <b/>
        <i val="0"/>
        <strike val="0"/>
        <condense val="0"/>
        <extend val="0"/>
        <outline val="0"/>
        <shadow val="0"/>
        <u val="none"/>
        <vertAlign val="baseline"/>
        <sz val="11"/>
        <color theme="1"/>
        <name val="Calibri"/>
        <family val="2"/>
        <scheme val="minor"/>
      </font>
      <fill>
        <patternFill patternType="solid">
          <fgColor indexed="64"/>
          <bgColor theme="8"/>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fill>
        <patternFill patternType="solid">
          <bgColor rgb="FFFFFF00"/>
        </patternFill>
      </fill>
    </dxf>
    <dxf>
      <numFmt numFmtId="1" formatCode="0"/>
    </dxf>
    <dxf>
      <numFmt numFmtId="1" formatCode="0"/>
    </dxf>
    <dxf>
      <numFmt numFmtId="1" formatCode="0"/>
    </dxf>
    <dxf>
      <numFmt numFmtId="1" formatCode="0"/>
    </dxf>
    <dxf>
      <numFmt numFmtId="1" formatCode="0"/>
    </dxf>
    <dxf>
      <numFmt numFmtId="1" formatCode="0"/>
    </dxf>
    <dxf>
      <numFmt numFmtId="13" formatCode="0%"/>
    </dxf>
    <dxf>
      <numFmt numFmtId="14" formatCode="0.00%"/>
    </dxf>
    <dxf>
      <numFmt numFmtId="14" formatCode="0.00%"/>
    </dxf>
    <dxf>
      <numFmt numFmtId="14" formatCode="0.00%"/>
    </dxf>
    <dxf>
      <numFmt numFmtId="14" formatCode="0.00%"/>
    </dxf>
    <dxf>
      <numFmt numFmtId="164" formatCode="#,##0,\K"/>
    </dxf>
    <dxf>
      <numFmt numFmtId="164" formatCode="#,##0,\K"/>
    </dxf>
    <dxf>
      <numFmt numFmtId="164" formatCode="#,##0,\K"/>
    </dxf>
    <dxf>
      <numFmt numFmtId="164" formatCode="#,##0,\K"/>
    </dxf>
    <dxf>
      <numFmt numFmtId="164" formatCode="#,##0,\K"/>
    </dxf>
    <dxf>
      <numFmt numFmtId="164" formatCode="#,##0,\K"/>
    </dxf>
    <dxf>
      <numFmt numFmtId="1" formatCode="0"/>
    </dxf>
    <dxf>
      <numFmt numFmtId="1" formatCode="0"/>
    </dxf>
    <dxf>
      <numFmt numFmtId="1" formatCode="0"/>
    </dxf>
    <dxf>
      <numFmt numFmtId="14" formatCode="0.00%"/>
    </dxf>
    <dxf>
      <numFmt numFmtId="1" formatCode="0"/>
    </dxf>
    <dxf>
      <numFmt numFmtId="0" formatCode="General"/>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pivotCacheDefinition" Target="pivotCache/pivotCacheDefinition12.xml"/><Relationship Id="rId26" Type="http://schemas.openxmlformats.org/officeDocument/2006/relationships/pivotCacheDefinition" Target="pivotCache/pivotCacheDefinition20.xml"/><Relationship Id="rId39" Type="http://schemas.openxmlformats.org/officeDocument/2006/relationships/sharedStrings" Target="sharedStrings.xml"/><Relationship Id="rId21" Type="http://schemas.openxmlformats.org/officeDocument/2006/relationships/pivotCacheDefinition" Target="pivotCache/pivotCacheDefinition15.xml"/><Relationship Id="rId34" Type="http://schemas.microsoft.com/office/2007/relationships/slicerCache" Target="slicerCaches/slicerCache1.xml"/><Relationship Id="rId42" Type="http://schemas.openxmlformats.org/officeDocument/2006/relationships/calcChain" Target="calcChain.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pivotCacheDefinition" Target="pivotCache/pivotCacheDefinition14.xml"/><Relationship Id="rId29" Type="http://schemas.openxmlformats.org/officeDocument/2006/relationships/pivotCacheDefinition" Target="pivotCache/pivotCacheDefinition23.xml"/><Relationship Id="rId41"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pivotCacheDefinition" Target="pivotCache/pivotCacheDefinition5.xml"/><Relationship Id="rId24" Type="http://schemas.openxmlformats.org/officeDocument/2006/relationships/pivotCacheDefinition" Target="pivotCache/pivotCacheDefinition18.xml"/><Relationship Id="rId32" Type="http://schemas.openxmlformats.org/officeDocument/2006/relationships/pivotCacheDefinition" Target="pivotCache/pivotCacheDefinition26.xml"/><Relationship Id="rId37" Type="http://schemas.openxmlformats.org/officeDocument/2006/relationships/connections" Target="connections.xml"/><Relationship Id="rId40" Type="http://schemas.openxmlformats.org/officeDocument/2006/relationships/sheetMetadata" Target="metadata.xml"/><Relationship Id="rId5" Type="http://schemas.openxmlformats.org/officeDocument/2006/relationships/externalLink" Target="externalLinks/externalLink1.xml"/><Relationship Id="rId15" Type="http://schemas.openxmlformats.org/officeDocument/2006/relationships/pivotCacheDefinition" Target="pivotCache/pivotCacheDefinition9.xml"/><Relationship Id="rId23" Type="http://schemas.openxmlformats.org/officeDocument/2006/relationships/pivotCacheDefinition" Target="pivotCache/pivotCacheDefinition17.xml"/><Relationship Id="rId28" Type="http://schemas.openxmlformats.org/officeDocument/2006/relationships/pivotCacheDefinition" Target="pivotCache/pivotCacheDefinition22.xml"/><Relationship Id="rId36" Type="http://schemas.openxmlformats.org/officeDocument/2006/relationships/theme" Target="theme/theme1.xml"/><Relationship Id="rId10" Type="http://schemas.openxmlformats.org/officeDocument/2006/relationships/pivotCacheDefinition" Target="pivotCache/pivotCacheDefinition4.xml"/><Relationship Id="rId19" Type="http://schemas.openxmlformats.org/officeDocument/2006/relationships/pivotCacheDefinition" Target="pivotCache/pivotCacheDefinition13.xml"/><Relationship Id="rId31" Type="http://schemas.openxmlformats.org/officeDocument/2006/relationships/pivotCacheDefinition" Target="pivotCache/pivotCacheDefinition25.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pivotCacheDefinition" Target="pivotCache/pivotCacheDefinition16.xml"/><Relationship Id="rId27" Type="http://schemas.openxmlformats.org/officeDocument/2006/relationships/pivotCacheDefinition" Target="pivotCache/pivotCacheDefinition21.xml"/><Relationship Id="rId30" Type="http://schemas.openxmlformats.org/officeDocument/2006/relationships/pivotCacheDefinition" Target="pivotCache/pivotCacheDefinition24.xml"/><Relationship Id="rId35" Type="http://schemas.microsoft.com/office/2007/relationships/slicerCache" Target="slicerCaches/slicerCache2.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ivotCacheDefinition" Target="pivotCache/pivotCacheDefinition19.xml"/><Relationship Id="rId33" Type="http://schemas.openxmlformats.org/officeDocument/2006/relationships/pivotCacheDefinition" Target="pivotCache/pivotCacheDefinition27.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layout>
            <c:manualLayout>
              <c:x val="4.2544457836957775E-2"/>
              <c:y val="-3.323100526399654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183437232587304"/>
                  <c:h val="8.0521661634870692E-2"/>
                </c:manualLayout>
              </c15:layout>
            </c:ext>
          </c:extLst>
        </c:dLbl>
      </c:pivotFmt>
      <c:pivotFmt>
        <c:idx val="2"/>
        <c:spPr>
          <a:solidFill>
            <a:schemeClr val="accent1"/>
          </a:solidFill>
          <a:ln w="19050">
            <a:solidFill>
              <a:schemeClr val="lt1"/>
            </a:solidFill>
          </a:ln>
          <a:effectLst/>
        </c:spPr>
        <c:dLbl>
          <c:idx val="0"/>
          <c:layout>
            <c:manualLayout>
              <c:x val="3.2723488413217532E-2"/>
              <c:y val="-9.9791019478056339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7434CEC2-772D-48A2-97C1-FE6A54ECC769}" type="VALUE">
                  <a:rPr lang="en-US" sz="1200" b="1">
                    <a:solidFill>
                      <a:schemeClr val="accent1">
                        <a:lumMod val="50000"/>
                      </a:schemeClr>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dLbl>
          <c:idx val="0"/>
          <c:layout>
            <c:manualLayout>
              <c:x val="4.2544457836957775E-2"/>
              <c:y val="-3.323100526399654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183437232587304"/>
                  <c:h val="8.0521661634870692E-2"/>
                </c:manualLayout>
              </c15:layout>
            </c:ext>
          </c:extLst>
        </c:dLbl>
      </c:pivotFmt>
      <c:pivotFmt>
        <c:idx val="5"/>
        <c:spPr>
          <a:solidFill>
            <a:schemeClr val="accent1"/>
          </a:solidFill>
          <a:ln w="19050">
            <a:solidFill>
              <a:schemeClr val="lt1"/>
            </a:solidFill>
          </a:ln>
          <a:effectLst/>
        </c:spPr>
        <c:dLbl>
          <c:idx val="0"/>
          <c:layout>
            <c:manualLayout>
              <c:x val="3.2723488413217532E-2"/>
              <c:y val="-9.9791019478056339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7434CEC2-772D-48A2-97C1-FE6A54ECC769}" type="VALUE">
                  <a:rPr lang="en-US" sz="1200" b="1">
                    <a:solidFill>
                      <a:schemeClr val="accent1">
                        <a:lumMod val="50000"/>
                      </a:schemeClr>
                    </a:solidFill>
                  </a:rPr>
                  <a:pPr>
                    <a:defRPr sz="1200" b="0" i="0" u="none" strike="noStrike" kern="1200" baseline="0">
                      <a:solidFill>
                        <a:schemeClr val="tx1">
                          <a:lumMod val="75000"/>
                          <a:lumOff val="2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w="19050">
            <a:solidFill>
              <a:schemeClr val="lt1"/>
            </a:solidFill>
          </a:ln>
          <a:effectLst/>
        </c:spPr>
        <c:dLbl>
          <c:idx val="0"/>
          <c:layout>
            <c:manualLayout>
              <c:x val="4.2544457836957775E-2"/>
              <c:y val="-3.323100526399654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183437232587304"/>
                  <c:h val="8.0521661634870692E-2"/>
                </c:manualLayout>
              </c15:layout>
            </c:ext>
          </c:extLst>
        </c:dLbl>
      </c:pivotFmt>
      <c:pivotFmt>
        <c:idx val="8"/>
        <c:spPr>
          <a:solidFill>
            <a:schemeClr val="accent1"/>
          </a:solidFill>
          <a:ln w="19050">
            <a:solidFill>
              <a:schemeClr val="lt1"/>
            </a:solidFill>
          </a:ln>
          <a:effectLst/>
        </c:spPr>
        <c:dLbl>
          <c:idx val="0"/>
          <c:layout>
            <c:manualLayout>
              <c:x val="3.2723488413217532E-2"/>
              <c:y val="-9.9791019478056339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7434CEC2-772D-48A2-97C1-FE6A54ECC769}" type="VALUE">
                  <a:rPr lang="en-US" sz="1200" b="1">
                    <a:solidFill>
                      <a:schemeClr val="accent1">
                        <a:lumMod val="50000"/>
                      </a:schemeClr>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'Dashboard Elements'!$I$5</c:f>
              <c:strCache>
                <c:ptCount val="1"/>
                <c:pt idx="0">
                  <c:v>Total</c:v>
                </c:pt>
              </c:strCache>
            </c:strRef>
          </c:tx>
          <c:spPr>
            <a:solidFill>
              <a:schemeClr val="accent1"/>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AB7B-48A8-B568-B4DAB65EE139}"/>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AB7B-48A8-B568-B4DAB65EE139}"/>
              </c:ext>
            </c:extLst>
          </c:dPt>
          <c:dLbls>
            <c:dLbl>
              <c:idx val="0"/>
              <c:layout>
                <c:manualLayout>
                  <c:x val="4.2544457836957775E-2"/>
                  <c:y val="-3.323100526399654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183437232587304"/>
                      <c:h val="8.0521661634870692E-2"/>
                    </c:manualLayout>
                  </c15:layout>
                </c:ext>
                <c:ext xmlns:c16="http://schemas.microsoft.com/office/drawing/2014/chart" uri="{C3380CC4-5D6E-409C-BE32-E72D297353CC}">
                  <c16:uniqueId val="{00000001-AB7B-48A8-B568-B4DAB65EE139}"/>
                </c:ext>
              </c:extLst>
            </c:dLbl>
            <c:dLbl>
              <c:idx val="1"/>
              <c:layout>
                <c:manualLayout>
                  <c:x val="3.2723488413217532E-2"/>
                  <c:y val="-9.9791019478056339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7434CEC2-772D-48A2-97C1-FE6A54ECC769}" type="VALUE">
                      <a:rPr lang="en-US" sz="1200" b="1">
                        <a:solidFill>
                          <a:schemeClr val="accent1">
                            <a:lumMod val="50000"/>
                          </a:schemeClr>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B7B-48A8-B568-B4DAB65EE1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Elements'!$H$6:$H$8</c:f>
              <c:strCache>
                <c:ptCount val="2"/>
                <c:pt idx="0">
                  <c:v>Full Coverage</c:v>
                </c:pt>
                <c:pt idx="1">
                  <c:v>Liability-Only</c:v>
                </c:pt>
              </c:strCache>
            </c:strRef>
          </c:cat>
          <c:val>
            <c:numRef>
              <c:f>'Dashboard Elements'!$I$6:$I$8</c:f>
              <c:numCache>
                <c:formatCode>0.00%</c:formatCode>
                <c:ptCount val="2"/>
                <c:pt idx="0">
                  <c:v>0.587396351575456</c:v>
                </c:pt>
                <c:pt idx="1">
                  <c:v>0.41260364842454395</c:v>
                </c:pt>
              </c:numCache>
            </c:numRef>
          </c:val>
          <c:extLst>
            <c:ext xmlns:c16="http://schemas.microsoft.com/office/drawing/2014/chart" uri="{C3380CC4-5D6E-409C-BE32-E72D297353CC}">
              <c16:uniqueId val="{00000004-AB7B-48A8-B568-B4DAB65EE139}"/>
            </c:ext>
          </c:extLst>
        </c:ser>
        <c:dLbls>
          <c:showLegendKey val="0"/>
          <c:showVal val="0"/>
          <c:showCatName val="0"/>
          <c:showSerName val="0"/>
          <c:showPercent val="0"/>
          <c:showBubbleSize val="0"/>
          <c:showLeaderLines val="1"/>
        </c:dLbls>
        <c:firstSliceAng val="18"/>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Elements!PivotTable20</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chemeClr val="accent1"/>
            </a:solid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2060"/>
          </a:solidFill>
          <a:ln>
            <a:solidFill>
              <a:schemeClr val="accent1"/>
            </a:solidFill>
          </a:ln>
          <a:effectLst/>
        </c:spPr>
      </c:pivotFmt>
      <c:pivotFmt>
        <c:idx val="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02060"/>
          </a:solidFill>
          <a:ln>
            <a:solidFill>
              <a:schemeClr val="accent1"/>
            </a:solidFill>
          </a:ln>
          <a:effectLst/>
        </c:spPr>
      </c:pivotFmt>
      <c:pivotFmt>
        <c:idx val="1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41823639061646"/>
          <c:y val="4.0395930136339492E-2"/>
          <c:w val="0.58561920384951882"/>
          <c:h val="0.79074876057159504"/>
        </c:manualLayout>
      </c:layout>
      <c:barChart>
        <c:barDir val="col"/>
        <c:grouping val="clustered"/>
        <c:varyColors val="0"/>
        <c:ser>
          <c:idx val="0"/>
          <c:order val="0"/>
          <c:tx>
            <c:strRef>
              <c:f>'Dashboard Elements'!$C$38</c:f>
              <c:strCache>
                <c:ptCount val="1"/>
                <c:pt idx="0">
                  <c:v>Sum of Not Purchased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Elements'!$C$39:$C$42</c:f>
              <c:numCache>
                <c:formatCode>0%</c:formatCode>
                <c:ptCount val="3"/>
                <c:pt idx="0">
                  <c:v>0.31731217918805416</c:v>
                </c:pt>
                <c:pt idx="1">
                  <c:v>0.59542697153523094</c:v>
                </c:pt>
                <c:pt idx="2">
                  <c:v>8.7260849276714889E-2</c:v>
                </c:pt>
              </c:numCache>
            </c:numRef>
          </c:val>
          <c:extLst>
            <c:ext xmlns:c16="http://schemas.microsoft.com/office/drawing/2014/chart" uri="{C3380CC4-5D6E-409C-BE32-E72D297353CC}">
              <c16:uniqueId val="{00000000-560E-4F18-A33C-7E28BFB697C3}"/>
            </c:ext>
          </c:extLst>
        </c:ser>
        <c:ser>
          <c:idx val="1"/>
          <c:order val="1"/>
          <c:tx>
            <c:strRef>
              <c:f>'Dashboard Elements'!$D$38</c:f>
              <c:strCache>
                <c:ptCount val="1"/>
                <c:pt idx="0">
                  <c:v>Sum of Purchased</c:v>
                </c:pt>
              </c:strCache>
            </c:strRef>
          </c:tx>
          <c:spPr>
            <a:solidFill>
              <a:srgbClr val="002060"/>
            </a:solidFill>
            <a:ln>
              <a:noFill/>
            </a:ln>
            <a:effectLst/>
          </c:spPr>
          <c:invertIfNegative val="0"/>
          <c:dPt>
            <c:idx val="0"/>
            <c:invertIfNegative val="0"/>
            <c:bubble3D val="0"/>
            <c:spPr>
              <a:solidFill>
                <a:srgbClr val="002060"/>
              </a:solidFill>
              <a:ln>
                <a:solidFill>
                  <a:schemeClr val="accent1"/>
                </a:solidFill>
              </a:ln>
              <a:effectLst/>
            </c:spPr>
            <c:extLst>
              <c:ext xmlns:c16="http://schemas.microsoft.com/office/drawing/2014/chart" uri="{C3380CC4-5D6E-409C-BE32-E72D297353CC}">
                <c16:uniqueId val="{00000002-560E-4F18-A33C-7E28BFB697C3}"/>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Elements'!$D$39:$D$42</c:f>
              <c:numCache>
                <c:formatCode>0%</c:formatCode>
                <c:ptCount val="3"/>
                <c:pt idx="0">
                  <c:v>0.28306508047585727</c:v>
                </c:pt>
                <c:pt idx="1">
                  <c:v>0.61336599020293914</c:v>
                </c:pt>
                <c:pt idx="2">
                  <c:v>0.10356892932120364</c:v>
                </c:pt>
              </c:numCache>
            </c:numRef>
          </c:val>
          <c:extLst>
            <c:ext xmlns:c16="http://schemas.microsoft.com/office/drawing/2014/chart" uri="{C3380CC4-5D6E-409C-BE32-E72D297353CC}">
              <c16:uniqueId val="{00000003-560E-4F18-A33C-7E28BFB697C3}"/>
            </c:ext>
          </c:extLst>
        </c:ser>
        <c:ser>
          <c:idx val="2"/>
          <c:order val="2"/>
          <c:tx>
            <c:strRef>
              <c:f>'Dashboard Elements'!$E$38</c:f>
              <c:strCache>
                <c:ptCount val="1"/>
                <c:pt idx="0">
                  <c:v>Sum of Total Leads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Elements'!$E$39:$E$42</c:f>
              <c:numCache>
                <c:formatCode>0%</c:formatCode>
                <c:ptCount val="3"/>
                <c:pt idx="0">
                  <c:v>0.29774045190961806</c:v>
                </c:pt>
                <c:pt idx="1">
                  <c:v>0.60567886422715456</c:v>
                </c:pt>
                <c:pt idx="2">
                  <c:v>9.6580683863227351E-2</c:v>
                </c:pt>
              </c:numCache>
            </c:numRef>
          </c:val>
          <c:extLst>
            <c:ext xmlns:c16="http://schemas.microsoft.com/office/drawing/2014/chart" uri="{C3380CC4-5D6E-409C-BE32-E72D297353CC}">
              <c16:uniqueId val="{00000004-560E-4F18-A33C-7E28BFB697C3}"/>
            </c:ext>
          </c:extLst>
        </c:ser>
        <c:ser>
          <c:idx val="3"/>
          <c:order val="3"/>
          <c:tx>
            <c:strRef>
              <c:f>'Dashboard Elements'!$F$38</c:f>
              <c:strCache>
                <c:ptCount val="1"/>
                <c:pt idx="0">
                  <c:v>Sum of Conversion Rate (%)</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Elements'!$F$39:$F$42</c:f>
              <c:numCache>
                <c:formatCode>0%</c:formatCode>
                <c:ptCount val="3"/>
                <c:pt idx="0">
                  <c:v>0.31317071170759625</c:v>
                </c:pt>
                <c:pt idx="1">
                  <c:v>0.33358764559046922</c:v>
                </c:pt>
                <c:pt idx="2">
                  <c:v>0.35324164270193453</c:v>
                </c:pt>
              </c:numCache>
            </c:numRef>
          </c:val>
          <c:extLst>
            <c:ext xmlns:c16="http://schemas.microsoft.com/office/drawing/2014/chart" uri="{C3380CC4-5D6E-409C-BE32-E72D297353CC}">
              <c16:uniqueId val="{00000005-560E-4F18-A33C-7E28BFB697C3}"/>
            </c:ext>
          </c:extLst>
        </c:ser>
        <c:dLbls>
          <c:dLblPos val="outEnd"/>
          <c:showLegendKey val="0"/>
          <c:showVal val="1"/>
          <c:showCatName val="0"/>
          <c:showSerName val="0"/>
          <c:showPercent val="0"/>
          <c:showBubbleSize val="0"/>
        </c:dLbls>
        <c:gapWidth val="45"/>
        <c:overlap val="-27"/>
        <c:axId val="1451471119"/>
        <c:axId val="1451457679"/>
      </c:barChart>
      <c:catAx>
        <c:axId val="145147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451457679"/>
        <c:crosses val="autoZero"/>
        <c:auto val="1"/>
        <c:lblAlgn val="ctr"/>
        <c:lblOffset val="100"/>
        <c:noMultiLvlLbl val="0"/>
      </c:catAx>
      <c:valAx>
        <c:axId val="1451457679"/>
        <c:scaling>
          <c:orientation val="minMax"/>
        </c:scaling>
        <c:delete val="1"/>
        <c:axPos val="l"/>
        <c:numFmt formatCode="0%" sourceLinked="1"/>
        <c:majorTickMark val="none"/>
        <c:minorTickMark val="none"/>
        <c:tickLblPos val="nextTo"/>
        <c:crossAx val="1451471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Elements!PivotTable18</c:name>
    <c:fmtId val="4"/>
  </c:pivotSource>
  <c:chart>
    <c:autoTitleDeleted val="1"/>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0729978776223"/>
          <c:y val="0.13742588115407178"/>
          <c:w val="0.5496086231702938"/>
          <c:h val="0.82953731164526068"/>
        </c:manualLayout>
      </c:layout>
      <c:barChart>
        <c:barDir val="bar"/>
        <c:grouping val="clustered"/>
        <c:varyColors val="0"/>
        <c:ser>
          <c:idx val="0"/>
          <c:order val="0"/>
          <c:tx>
            <c:strRef>
              <c:f>'Dashboard Elements'!$B$5</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 Elements'!$A$6:$A$34</c:f>
              <c:multiLvlStrCache>
                <c:ptCount val="25"/>
                <c:lvl>
                  <c:pt idx="0">
                    <c:v>10-19</c:v>
                  </c:pt>
                  <c:pt idx="1">
                    <c:v>20-29</c:v>
                  </c:pt>
                  <c:pt idx="2">
                    <c:v>30-39</c:v>
                  </c:pt>
                  <c:pt idx="3">
                    <c:v>40-49</c:v>
                  </c:pt>
                  <c:pt idx="4">
                    <c:v>50-59</c:v>
                  </c:pt>
                  <c:pt idx="5">
                    <c:v>60-69</c:v>
                  </c:pt>
                  <c:pt idx="6">
                    <c:v>70-79</c:v>
                  </c:pt>
                  <c:pt idx="7">
                    <c:v>80-89</c:v>
                  </c:pt>
                  <c:pt idx="8">
                    <c:v>10-19</c:v>
                  </c:pt>
                  <c:pt idx="9">
                    <c:v>20-29</c:v>
                  </c:pt>
                  <c:pt idx="10">
                    <c:v>30-39</c:v>
                  </c:pt>
                  <c:pt idx="11">
                    <c:v>40-49</c:v>
                  </c:pt>
                  <c:pt idx="12">
                    <c:v>50-59</c:v>
                  </c:pt>
                  <c:pt idx="13">
                    <c:v>60-69</c:v>
                  </c:pt>
                  <c:pt idx="14">
                    <c:v>70-79</c:v>
                  </c:pt>
                  <c:pt idx="15">
                    <c:v>80-89</c:v>
                  </c:pt>
                  <c:pt idx="16">
                    <c:v>10-19</c:v>
                  </c:pt>
                  <c:pt idx="17">
                    <c:v>20-29</c:v>
                  </c:pt>
                  <c:pt idx="18">
                    <c:v>30-39</c:v>
                  </c:pt>
                  <c:pt idx="19">
                    <c:v>40-49</c:v>
                  </c:pt>
                  <c:pt idx="20">
                    <c:v>50-59</c:v>
                  </c:pt>
                  <c:pt idx="21">
                    <c:v>60-69</c:v>
                  </c:pt>
                  <c:pt idx="22">
                    <c:v>70-79</c:v>
                  </c:pt>
                  <c:pt idx="23">
                    <c:v>80-89</c:v>
                  </c:pt>
                  <c:pt idx="24">
                    <c:v>90-99</c:v>
                  </c:pt>
                </c:lvl>
                <c:lvl>
                  <c:pt idx="0">
                    <c:v>Rural</c:v>
                  </c:pt>
                  <c:pt idx="8">
                    <c:v>Suburban</c:v>
                  </c:pt>
                  <c:pt idx="16">
                    <c:v>Urban</c:v>
                  </c:pt>
                </c:lvl>
              </c:multiLvlStrCache>
            </c:multiLvlStrRef>
          </c:cat>
          <c:val>
            <c:numRef>
              <c:f>'Dashboard Elements'!$B$6:$B$34</c:f>
              <c:numCache>
                <c:formatCode>#,##0,\K</c:formatCode>
                <c:ptCount val="25"/>
                <c:pt idx="0">
                  <c:v>226816</c:v>
                </c:pt>
                <c:pt idx="1">
                  <c:v>378210</c:v>
                </c:pt>
                <c:pt idx="2">
                  <c:v>557514</c:v>
                </c:pt>
                <c:pt idx="3">
                  <c:v>517810</c:v>
                </c:pt>
                <c:pt idx="4">
                  <c:v>407842</c:v>
                </c:pt>
                <c:pt idx="5">
                  <c:v>142968</c:v>
                </c:pt>
                <c:pt idx="6">
                  <c:v>41952</c:v>
                </c:pt>
                <c:pt idx="7">
                  <c:v>8686</c:v>
                </c:pt>
                <c:pt idx="8">
                  <c:v>305092</c:v>
                </c:pt>
                <c:pt idx="9">
                  <c:v>486666</c:v>
                </c:pt>
                <c:pt idx="10">
                  <c:v>810068</c:v>
                </c:pt>
                <c:pt idx="11">
                  <c:v>902958</c:v>
                </c:pt>
                <c:pt idx="12">
                  <c:v>478386</c:v>
                </c:pt>
                <c:pt idx="13">
                  <c:v>244242</c:v>
                </c:pt>
                <c:pt idx="14">
                  <c:v>62076</c:v>
                </c:pt>
                <c:pt idx="15">
                  <c:v>10672</c:v>
                </c:pt>
                <c:pt idx="16">
                  <c:v>479896</c:v>
                </c:pt>
                <c:pt idx="17">
                  <c:v>886468</c:v>
                </c:pt>
                <c:pt idx="18">
                  <c:v>1359236</c:v>
                </c:pt>
                <c:pt idx="19">
                  <c:v>1411728</c:v>
                </c:pt>
                <c:pt idx="20">
                  <c:v>878058</c:v>
                </c:pt>
                <c:pt idx="21">
                  <c:v>363750</c:v>
                </c:pt>
                <c:pt idx="22">
                  <c:v>104264</c:v>
                </c:pt>
                <c:pt idx="23">
                  <c:v>15736</c:v>
                </c:pt>
                <c:pt idx="24">
                  <c:v>4386</c:v>
                </c:pt>
              </c:numCache>
            </c:numRef>
          </c:val>
          <c:extLst>
            <c:ext xmlns:c16="http://schemas.microsoft.com/office/drawing/2014/chart" uri="{C3380CC4-5D6E-409C-BE32-E72D297353CC}">
              <c16:uniqueId val="{00000000-4031-488D-96C2-FF592032106C}"/>
            </c:ext>
          </c:extLst>
        </c:ser>
        <c:dLbls>
          <c:dLblPos val="outEnd"/>
          <c:showLegendKey val="0"/>
          <c:showVal val="1"/>
          <c:showCatName val="0"/>
          <c:showSerName val="0"/>
          <c:showPercent val="0"/>
          <c:showBubbleSize val="0"/>
        </c:dLbls>
        <c:gapWidth val="40"/>
        <c:axId val="828725023"/>
        <c:axId val="828720703"/>
      </c:barChart>
      <c:catAx>
        <c:axId val="82872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20703"/>
        <c:crosses val="autoZero"/>
        <c:auto val="1"/>
        <c:lblAlgn val="ctr"/>
        <c:lblOffset val="100"/>
        <c:noMultiLvlLbl val="0"/>
      </c:catAx>
      <c:valAx>
        <c:axId val="828720703"/>
        <c:scaling>
          <c:orientation val="minMax"/>
        </c:scaling>
        <c:delete val="1"/>
        <c:axPos val="b"/>
        <c:numFmt formatCode="#,##0,\K" sourceLinked="1"/>
        <c:majorTickMark val="none"/>
        <c:minorTickMark val="none"/>
        <c:tickLblPos val="nextTo"/>
        <c:crossAx val="82872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Elements!PivotTable11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solidFill>
                  <a:schemeClr val="accent1">
                    <a:lumMod val="50000"/>
                  </a:schemeClr>
                </a:solidFill>
              </a:rPr>
              <a:t>Conversion trends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lumMod val="50000"/>
              </a:schemeClr>
            </a:solidFill>
            <a:round/>
          </a:ln>
          <a:effectLst/>
        </c:spPr>
        <c:marker>
          <c:symbol val="square"/>
          <c:size val="3"/>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lumMod val="50000"/>
              </a:schemeClr>
            </a:solidFill>
            <a:round/>
          </a:ln>
          <a:effectLst/>
        </c:spPr>
        <c:marker>
          <c:symbol val="square"/>
          <c:size val="3"/>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square"/>
          <c:size val="3"/>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25650970777184"/>
          <c:y val="0.1218972296535669"/>
          <c:w val="0.73447878220122931"/>
          <c:h val="0.71365005577187401"/>
        </c:manualLayout>
      </c:layout>
      <c:lineChart>
        <c:grouping val="standard"/>
        <c:varyColors val="0"/>
        <c:ser>
          <c:idx val="0"/>
          <c:order val="0"/>
          <c:tx>
            <c:strRef>
              <c:f>'Dashboard Elements'!$L$5</c:f>
              <c:strCache>
                <c:ptCount val="1"/>
                <c:pt idx="0">
                  <c:v>Total</c:v>
                </c:pt>
              </c:strCache>
            </c:strRef>
          </c:tx>
          <c:spPr>
            <a:ln w="28575" cap="rnd">
              <a:solidFill>
                <a:schemeClr val="accent1">
                  <a:lumMod val="50000"/>
                </a:schemeClr>
              </a:solidFill>
              <a:round/>
            </a:ln>
            <a:effectLst/>
          </c:spPr>
          <c:marker>
            <c:symbol val="square"/>
            <c:size val="3"/>
            <c:spPr>
              <a:solidFill>
                <a:schemeClr val="accent1"/>
              </a:solidFill>
              <a:ln w="9525">
                <a:solidFill>
                  <a:schemeClr val="accent1"/>
                </a:solidFill>
              </a:ln>
              <a:effectLst/>
            </c:spPr>
          </c:marker>
          <c:cat>
            <c:strRef>
              <c:f>'Dashboard Elements'!$K$6:$K$36</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'Dashboard Elements'!$L$6:$L$36</c:f>
              <c:numCache>
                <c:formatCode>General</c:formatCode>
                <c:ptCount val="30"/>
                <c:pt idx="0">
                  <c:v>172</c:v>
                </c:pt>
                <c:pt idx="1">
                  <c:v>173</c:v>
                </c:pt>
                <c:pt idx="2">
                  <c:v>149</c:v>
                </c:pt>
                <c:pt idx="3">
                  <c:v>161</c:v>
                </c:pt>
                <c:pt idx="4">
                  <c:v>183</c:v>
                </c:pt>
                <c:pt idx="5">
                  <c:v>180</c:v>
                </c:pt>
                <c:pt idx="6">
                  <c:v>156</c:v>
                </c:pt>
                <c:pt idx="7">
                  <c:v>165</c:v>
                </c:pt>
                <c:pt idx="8">
                  <c:v>162</c:v>
                </c:pt>
                <c:pt idx="9">
                  <c:v>164</c:v>
                </c:pt>
                <c:pt idx="10">
                  <c:v>176</c:v>
                </c:pt>
                <c:pt idx="11">
                  <c:v>168</c:v>
                </c:pt>
                <c:pt idx="12">
                  <c:v>174</c:v>
                </c:pt>
                <c:pt idx="13">
                  <c:v>161</c:v>
                </c:pt>
                <c:pt idx="14">
                  <c:v>162</c:v>
                </c:pt>
                <c:pt idx="15">
                  <c:v>160</c:v>
                </c:pt>
                <c:pt idx="16">
                  <c:v>174</c:v>
                </c:pt>
                <c:pt idx="17">
                  <c:v>186</c:v>
                </c:pt>
                <c:pt idx="18">
                  <c:v>141</c:v>
                </c:pt>
                <c:pt idx="19">
                  <c:v>131</c:v>
                </c:pt>
                <c:pt idx="20">
                  <c:v>179</c:v>
                </c:pt>
                <c:pt idx="21">
                  <c:v>169</c:v>
                </c:pt>
                <c:pt idx="22">
                  <c:v>167</c:v>
                </c:pt>
                <c:pt idx="23">
                  <c:v>164</c:v>
                </c:pt>
                <c:pt idx="24">
                  <c:v>178</c:v>
                </c:pt>
                <c:pt idx="25">
                  <c:v>177</c:v>
                </c:pt>
                <c:pt idx="26">
                  <c:v>162</c:v>
                </c:pt>
                <c:pt idx="27">
                  <c:v>170</c:v>
                </c:pt>
                <c:pt idx="28">
                  <c:v>163</c:v>
                </c:pt>
                <c:pt idx="29">
                  <c:v>174</c:v>
                </c:pt>
              </c:numCache>
            </c:numRef>
          </c:val>
          <c:smooth val="0"/>
          <c:extLst>
            <c:ext xmlns:c16="http://schemas.microsoft.com/office/drawing/2014/chart" uri="{C3380CC4-5D6E-409C-BE32-E72D297353CC}">
              <c16:uniqueId val="{00000000-0751-43DB-A079-64FAD18A687A}"/>
            </c:ext>
          </c:extLst>
        </c:ser>
        <c:dLbls>
          <c:showLegendKey val="0"/>
          <c:showVal val="0"/>
          <c:showCatName val="0"/>
          <c:showSerName val="0"/>
          <c:showPercent val="0"/>
          <c:showBubbleSize val="0"/>
        </c:dLbls>
        <c:marker val="1"/>
        <c:smooth val="0"/>
        <c:axId val="1905599231"/>
        <c:axId val="1905598271"/>
      </c:lineChart>
      <c:catAx>
        <c:axId val="1905599231"/>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solidFill>
                      <a:schemeClr val="accent1"/>
                    </a:solidFill>
                  </a:rPr>
                  <a:t>Days</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598271"/>
        <c:crosses val="autoZero"/>
        <c:auto val="1"/>
        <c:lblAlgn val="ctr"/>
        <c:lblOffset val="100"/>
        <c:noMultiLvlLbl val="0"/>
      </c:catAx>
      <c:valAx>
        <c:axId val="1905598271"/>
        <c:scaling>
          <c:orientation val="minMax"/>
        </c:scaling>
        <c:delete val="0"/>
        <c:axPos val="l"/>
        <c:title>
          <c:tx>
            <c:rich>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r>
                  <a:rPr lang="en-US" sz="1100" b="1">
                    <a:solidFill>
                      <a:schemeClr val="accent1"/>
                    </a:solidFill>
                  </a:rPr>
                  <a:t>Count of</a:t>
                </a:r>
                <a:r>
                  <a:rPr lang="en-US" sz="1100" b="1" baseline="0">
                    <a:solidFill>
                      <a:schemeClr val="accent1"/>
                    </a:solidFill>
                  </a:rPr>
                  <a:t> </a:t>
                </a:r>
                <a:r>
                  <a:rPr lang="en-US" sz="1100" b="1">
                    <a:solidFill>
                      <a:schemeClr val="accent1"/>
                    </a:solidFill>
                  </a:rPr>
                  <a:t>Conversion</a:t>
                </a:r>
              </a:p>
            </c:rich>
          </c:tx>
          <c:overlay val="0"/>
          <c:spPr>
            <a:noFill/>
            <a:ln>
              <a:noFill/>
            </a:ln>
            <a:effectLst/>
          </c:spPr>
          <c:txPr>
            <a:bodyPr rot="-54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599231"/>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Elements!PivotTable10</c:name>
    <c:fmtId val="8"/>
  </c:pivotSource>
  <c:chart>
    <c:title>
      <c:tx>
        <c:rich>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r>
              <a:rPr lang="en-US"/>
              <a:t> </a:t>
            </a:r>
            <a:endParaRPr lang="en-US" sz="1800" b="1">
              <a:solidFill>
                <a:schemeClr val="accent1">
                  <a:lumMod val="50000"/>
                </a:schemeClr>
              </a:solidFill>
            </a:endParaRPr>
          </a:p>
        </c:rich>
      </c:tx>
      <c:layout>
        <c:manualLayout>
          <c:xMode val="edge"/>
          <c:yMode val="edge"/>
          <c:x val="0.21640030258226456"/>
          <c:y val="2.6351033043946395E-3"/>
        </c:manualLayout>
      </c:layout>
      <c:overlay val="0"/>
      <c:spPr>
        <a:noFill/>
        <a:ln>
          <a:noFill/>
        </a:ln>
        <a:effectLst/>
      </c:spPr>
      <c:txPr>
        <a:bodyPr rot="0" spcFirstLastPara="1" vertOverflow="ellipsis" vert="horz" wrap="square" anchor="ctr" anchorCtr="1"/>
        <a:lstStyle/>
        <a:p>
          <a:pPr>
            <a:defRPr sz="144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78820994310318"/>
          <c:y val="0.13257482242692631"/>
          <c:w val="0.83535845683045074"/>
          <c:h val="0.75141900531664307"/>
        </c:manualLayout>
      </c:layout>
      <c:barChart>
        <c:barDir val="col"/>
        <c:grouping val="clustered"/>
        <c:varyColors val="0"/>
        <c:ser>
          <c:idx val="0"/>
          <c:order val="0"/>
          <c:tx>
            <c:strRef>
              <c:f>'Dashboard Elements'!$E$5</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anchor="ctr" anchorCtr="1"/>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Elements'!$D$6:$D$9</c:f>
              <c:strCache>
                <c:ptCount val="3"/>
                <c:pt idx="0">
                  <c:v>High</c:v>
                </c:pt>
                <c:pt idx="1">
                  <c:v>Low</c:v>
                </c:pt>
                <c:pt idx="2">
                  <c:v>Medium</c:v>
                </c:pt>
              </c:strCache>
            </c:strRef>
          </c:cat>
          <c:val>
            <c:numRef>
              <c:f>'Dashboard Elements'!$E$6:$E$9</c:f>
              <c:numCache>
                <c:formatCode>0</c:formatCode>
                <c:ptCount val="3"/>
                <c:pt idx="0">
                  <c:v>214</c:v>
                </c:pt>
                <c:pt idx="1">
                  <c:v>1806</c:v>
                </c:pt>
                <c:pt idx="2">
                  <c:v>473</c:v>
                </c:pt>
              </c:numCache>
            </c:numRef>
          </c:val>
          <c:extLst>
            <c:ext xmlns:c16="http://schemas.microsoft.com/office/drawing/2014/chart" uri="{C3380CC4-5D6E-409C-BE32-E72D297353CC}">
              <c16:uniqueId val="{00000000-47C9-4E56-BA2E-6489ED1CE022}"/>
            </c:ext>
          </c:extLst>
        </c:ser>
        <c:dLbls>
          <c:dLblPos val="outEnd"/>
          <c:showLegendKey val="0"/>
          <c:showVal val="1"/>
          <c:showCatName val="0"/>
          <c:showSerName val="0"/>
          <c:showPercent val="0"/>
          <c:showBubbleSize val="0"/>
        </c:dLbls>
        <c:gapWidth val="219"/>
        <c:overlap val="-27"/>
        <c:axId val="1695432592"/>
        <c:axId val="1695433552"/>
      </c:barChart>
      <c:catAx>
        <c:axId val="169543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1695433552"/>
        <c:crosses val="autoZero"/>
        <c:auto val="1"/>
        <c:lblAlgn val="ctr"/>
        <c:lblOffset val="100"/>
        <c:noMultiLvlLbl val="0"/>
      </c:catAx>
      <c:valAx>
        <c:axId val="1695433552"/>
        <c:scaling>
          <c:orientation val="minMax"/>
        </c:scaling>
        <c:delete val="1"/>
        <c:axPos val="l"/>
        <c:numFmt formatCode="0" sourceLinked="1"/>
        <c:majorTickMark val="none"/>
        <c:minorTickMark val="none"/>
        <c:tickLblPos val="nextTo"/>
        <c:crossAx val="1695432592"/>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200" b="1"/>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Discounts</a:t>
            </a:r>
          </a:p>
        </c:rich>
      </c:tx>
      <c:layout>
        <c:manualLayout>
          <c:xMode val="edge"/>
          <c:yMode val="edge"/>
          <c:x val="0.35194530495319942"/>
          <c:y val="8.048707041268762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dLbl>
          <c:idx val="0"/>
          <c:layout>
            <c:manualLayout>
              <c:x val="4.2544457836957775E-2"/>
              <c:y val="-3.323100526399654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183437232587304"/>
                  <c:h val="8.0521661634870692E-2"/>
                </c:manualLayout>
              </c15:layout>
            </c:ext>
          </c:extLst>
        </c:dLbl>
      </c:pivotFmt>
      <c:pivotFmt>
        <c:idx val="2"/>
        <c:spPr>
          <a:solidFill>
            <a:schemeClr val="accent1"/>
          </a:solidFill>
          <a:ln w="19050">
            <a:solidFill>
              <a:schemeClr val="lt1"/>
            </a:solidFill>
          </a:ln>
          <a:effectLst/>
        </c:spPr>
        <c:dLbl>
          <c:idx val="0"/>
          <c:layout>
            <c:manualLayout>
              <c:x val="3.2723488413217532E-2"/>
              <c:y val="-9.9791019478056339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7434CEC2-772D-48A2-97C1-FE6A54ECC769}" type="VALUE">
                  <a:rPr lang="en-US" sz="1200" b="1">
                    <a:solidFill>
                      <a:schemeClr val="accent1">
                        <a:lumMod val="50000"/>
                      </a:schemeClr>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'Dashboard Elements'!$I$5</c:f>
              <c:strCache>
                <c:ptCount val="1"/>
                <c:pt idx="0">
                  <c:v>Total</c:v>
                </c:pt>
              </c:strCache>
            </c:strRef>
          </c:tx>
          <c:spPr>
            <a:solidFill>
              <a:schemeClr val="accent1"/>
            </a:solidFill>
          </c:spPr>
          <c:dPt>
            <c:idx val="0"/>
            <c:bubble3D val="0"/>
            <c:spPr>
              <a:solidFill>
                <a:srgbClr val="002060"/>
              </a:solidFill>
              <a:ln w="19050">
                <a:solidFill>
                  <a:schemeClr val="lt1"/>
                </a:solidFill>
              </a:ln>
              <a:effectLst/>
            </c:spPr>
            <c:extLst>
              <c:ext xmlns:c16="http://schemas.microsoft.com/office/drawing/2014/chart" uri="{C3380CC4-5D6E-409C-BE32-E72D297353CC}">
                <c16:uniqueId val="{00000001-FBD2-4CD3-B480-C0123D880310}"/>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FBD2-4CD3-B480-C0123D880310}"/>
              </c:ext>
            </c:extLst>
          </c:dPt>
          <c:dLbls>
            <c:dLbl>
              <c:idx val="0"/>
              <c:layout>
                <c:manualLayout>
                  <c:x val="4.2544457836957775E-2"/>
                  <c:y val="-3.3231005263996548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accent1">
                          <a:lumMod val="50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4183437232587304"/>
                      <c:h val="8.0521661634870692E-2"/>
                    </c:manualLayout>
                  </c15:layout>
                </c:ext>
                <c:ext xmlns:c16="http://schemas.microsoft.com/office/drawing/2014/chart" uri="{C3380CC4-5D6E-409C-BE32-E72D297353CC}">
                  <c16:uniqueId val="{00000001-FBD2-4CD3-B480-C0123D880310}"/>
                </c:ext>
              </c:extLst>
            </c:dLbl>
            <c:dLbl>
              <c:idx val="1"/>
              <c:layout>
                <c:manualLayout>
                  <c:x val="3.2723488413217532E-2"/>
                  <c:y val="-9.9791019478056339E-2"/>
                </c:manualLayout>
              </c:layout>
              <c:tx>
                <c:rich>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fld id="{7434CEC2-772D-48A2-97C1-FE6A54ECC769}" type="VALUE">
                      <a:rPr lang="en-US" sz="1200" b="1">
                        <a:solidFill>
                          <a:schemeClr val="accent1">
                            <a:lumMod val="50000"/>
                          </a:schemeClr>
                        </a:solidFill>
                      </a:rPr>
                      <a:pPr>
                        <a:defRPr sz="1200"/>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FBD2-4CD3-B480-C0123D88031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'Dashboard Elements'!$H$6:$H$8</c:f>
              <c:strCache>
                <c:ptCount val="2"/>
                <c:pt idx="0">
                  <c:v>Full Coverage</c:v>
                </c:pt>
                <c:pt idx="1">
                  <c:v>Liability-Only</c:v>
                </c:pt>
              </c:strCache>
            </c:strRef>
          </c:cat>
          <c:val>
            <c:numRef>
              <c:f>'Dashboard Elements'!$I$6:$I$8</c:f>
              <c:numCache>
                <c:formatCode>0.00%</c:formatCode>
                <c:ptCount val="2"/>
                <c:pt idx="0">
                  <c:v>0.587396351575456</c:v>
                </c:pt>
                <c:pt idx="1">
                  <c:v>0.41260364842454395</c:v>
                </c:pt>
              </c:numCache>
            </c:numRef>
          </c:val>
          <c:extLst>
            <c:ext xmlns:c16="http://schemas.microsoft.com/office/drawing/2014/chart" uri="{C3380CC4-5D6E-409C-BE32-E72D297353CC}">
              <c16:uniqueId val="{00000000-E915-4428-AA1C-93153A701C85}"/>
            </c:ext>
          </c:extLst>
        </c:ser>
        <c:dLbls>
          <c:showLegendKey val="0"/>
          <c:showVal val="0"/>
          <c:showCatName val="0"/>
          <c:showSerName val="0"/>
          <c:showPercent val="0"/>
          <c:showBubbleSize val="0"/>
          <c:showLeaderLines val="1"/>
        </c:dLbls>
        <c:firstSliceAng val="18"/>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1">
                <a:solidFill>
                  <a:schemeClr val="accent1">
                    <a:lumMod val="50000"/>
                  </a:schemeClr>
                </a:solidFill>
              </a:rPr>
              <a:t>Claim severity and frequency trends</a:t>
            </a:r>
            <a:endParaRPr lang="en-US">
              <a:solidFill>
                <a:schemeClr val="accent1">
                  <a:lumMod val="50000"/>
                </a:schemeClr>
              </a:solidFill>
            </a:endParaRPr>
          </a:p>
        </c:rich>
      </c:tx>
      <c:layout>
        <c:manualLayout>
          <c:xMode val="edge"/>
          <c:yMode val="edge"/>
          <c:x val="0.13003061703375957"/>
          <c:y val="3.6090643899247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6118677180482"/>
          <c:y val="0.18328180045545878"/>
          <c:w val="0.76112270341207344"/>
          <c:h val="0.53774387576552929"/>
        </c:manualLayout>
      </c:layout>
      <c:barChart>
        <c:barDir val="col"/>
        <c:grouping val="clustered"/>
        <c:varyColors val="0"/>
        <c:ser>
          <c:idx val="0"/>
          <c:order val="0"/>
          <c:tx>
            <c:strRef>
              <c:f>'Dashboard Elements'!$E$5</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Elements'!$D$6:$D$9</c:f>
              <c:strCache>
                <c:ptCount val="3"/>
                <c:pt idx="0">
                  <c:v>High</c:v>
                </c:pt>
                <c:pt idx="1">
                  <c:v>Low</c:v>
                </c:pt>
                <c:pt idx="2">
                  <c:v>Medium</c:v>
                </c:pt>
              </c:strCache>
            </c:strRef>
          </c:cat>
          <c:val>
            <c:numRef>
              <c:f>'Dashboard Elements'!$E$6:$E$9</c:f>
              <c:numCache>
                <c:formatCode>0</c:formatCode>
                <c:ptCount val="3"/>
                <c:pt idx="0">
                  <c:v>214</c:v>
                </c:pt>
                <c:pt idx="1">
                  <c:v>1806</c:v>
                </c:pt>
                <c:pt idx="2">
                  <c:v>473</c:v>
                </c:pt>
              </c:numCache>
            </c:numRef>
          </c:val>
          <c:extLst>
            <c:ext xmlns:c16="http://schemas.microsoft.com/office/drawing/2014/chart" uri="{C3380CC4-5D6E-409C-BE32-E72D297353CC}">
              <c16:uniqueId val="{00000000-CB0A-41FC-834A-54FD11078BB1}"/>
            </c:ext>
          </c:extLst>
        </c:ser>
        <c:dLbls>
          <c:dLblPos val="outEnd"/>
          <c:showLegendKey val="0"/>
          <c:showVal val="1"/>
          <c:showCatName val="0"/>
          <c:showSerName val="0"/>
          <c:showPercent val="0"/>
          <c:showBubbleSize val="0"/>
        </c:dLbls>
        <c:gapWidth val="219"/>
        <c:overlap val="-27"/>
        <c:axId val="1695432592"/>
        <c:axId val="1695433552"/>
      </c:barChart>
      <c:catAx>
        <c:axId val="1695432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5433552"/>
        <c:crosses val="autoZero"/>
        <c:auto val="1"/>
        <c:lblAlgn val="ctr"/>
        <c:lblOffset val="100"/>
        <c:noMultiLvlLbl val="0"/>
      </c:catAx>
      <c:valAx>
        <c:axId val="1695433552"/>
        <c:scaling>
          <c:orientation val="minMax"/>
        </c:scaling>
        <c:delete val="1"/>
        <c:axPos val="l"/>
        <c:numFmt formatCode="0" sourceLinked="1"/>
        <c:majorTickMark val="none"/>
        <c:minorTickMark val="none"/>
        <c:tickLblPos val="nextTo"/>
        <c:crossAx val="169543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Conversion trends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lumMod val="50000"/>
              </a:schemeClr>
            </a:solidFill>
            <a:round/>
          </a:ln>
          <a:effectLst/>
        </c:spPr>
        <c:marker>
          <c:symbol val="square"/>
          <c:size val="3"/>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125650970777184"/>
          <c:y val="0.1218972296535669"/>
          <c:w val="0.73447878220122931"/>
          <c:h val="0.71365005577187401"/>
        </c:manualLayout>
      </c:layout>
      <c:lineChart>
        <c:grouping val="standard"/>
        <c:varyColors val="0"/>
        <c:ser>
          <c:idx val="0"/>
          <c:order val="0"/>
          <c:tx>
            <c:strRef>
              <c:f>'Dashboard Elements'!$L$5</c:f>
              <c:strCache>
                <c:ptCount val="1"/>
                <c:pt idx="0">
                  <c:v>Total</c:v>
                </c:pt>
              </c:strCache>
            </c:strRef>
          </c:tx>
          <c:spPr>
            <a:ln w="28575" cap="rnd">
              <a:solidFill>
                <a:schemeClr val="accent1">
                  <a:lumMod val="50000"/>
                </a:schemeClr>
              </a:solidFill>
              <a:round/>
            </a:ln>
            <a:effectLst/>
          </c:spPr>
          <c:marker>
            <c:symbol val="square"/>
            <c:size val="3"/>
            <c:spPr>
              <a:solidFill>
                <a:schemeClr val="accent1"/>
              </a:solidFill>
              <a:ln w="9525">
                <a:solidFill>
                  <a:schemeClr val="accent1"/>
                </a:solidFill>
              </a:ln>
              <a:effectLst/>
            </c:spPr>
          </c:marker>
          <c:cat>
            <c:strRef>
              <c:f>'Dashboard Elements'!$K$6:$K$36</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strCache>
            </c:strRef>
          </c:cat>
          <c:val>
            <c:numRef>
              <c:f>'Dashboard Elements'!$L$6:$L$36</c:f>
              <c:numCache>
                <c:formatCode>General</c:formatCode>
                <c:ptCount val="30"/>
                <c:pt idx="0">
                  <c:v>172</c:v>
                </c:pt>
                <c:pt idx="1">
                  <c:v>173</c:v>
                </c:pt>
                <c:pt idx="2">
                  <c:v>149</c:v>
                </c:pt>
                <c:pt idx="3">
                  <c:v>161</c:v>
                </c:pt>
                <c:pt idx="4">
                  <c:v>183</c:v>
                </c:pt>
                <c:pt idx="5">
                  <c:v>180</c:v>
                </c:pt>
                <c:pt idx="6">
                  <c:v>156</c:v>
                </c:pt>
                <c:pt idx="7">
                  <c:v>165</c:v>
                </c:pt>
                <c:pt idx="8">
                  <c:v>162</c:v>
                </c:pt>
                <c:pt idx="9">
                  <c:v>164</c:v>
                </c:pt>
                <c:pt idx="10">
                  <c:v>176</c:v>
                </c:pt>
                <c:pt idx="11">
                  <c:v>168</c:v>
                </c:pt>
                <c:pt idx="12">
                  <c:v>174</c:v>
                </c:pt>
                <c:pt idx="13">
                  <c:v>161</c:v>
                </c:pt>
                <c:pt idx="14">
                  <c:v>162</c:v>
                </c:pt>
                <c:pt idx="15">
                  <c:v>160</c:v>
                </c:pt>
                <c:pt idx="16">
                  <c:v>174</c:v>
                </c:pt>
                <c:pt idx="17">
                  <c:v>186</c:v>
                </c:pt>
                <c:pt idx="18">
                  <c:v>141</c:v>
                </c:pt>
                <c:pt idx="19">
                  <c:v>131</c:v>
                </c:pt>
                <c:pt idx="20">
                  <c:v>179</c:v>
                </c:pt>
                <c:pt idx="21">
                  <c:v>169</c:v>
                </c:pt>
                <c:pt idx="22">
                  <c:v>167</c:v>
                </c:pt>
                <c:pt idx="23">
                  <c:v>164</c:v>
                </c:pt>
                <c:pt idx="24">
                  <c:v>178</c:v>
                </c:pt>
                <c:pt idx="25">
                  <c:v>177</c:v>
                </c:pt>
                <c:pt idx="26">
                  <c:v>162</c:v>
                </c:pt>
                <c:pt idx="27">
                  <c:v>170</c:v>
                </c:pt>
                <c:pt idx="28">
                  <c:v>163</c:v>
                </c:pt>
                <c:pt idx="29">
                  <c:v>174</c:v>
                </c:pt>
              </c:numCache>
            </c:numRef>
          </c:val>
          <c:smooth val="0"/>
          <c:extLst>
            <c:ext xmlns:c16="http://schemas.microsoft.com/office/drawing/2014/chart" uri="{C3380CC4-5D6E-409C-BE32-E72D297353CC}">
              <c16:uniqueId val="{00000000-F3A6-4CE7-83A8-9FD2086BE897}"/>
            </c:ext>
          </c:extLst>
        </c:ser>
        <c:dLbls>
          <c:showLegendKey val="0"/>
          <c:showVal val="0"/>
          <c:showCatName val="0"/>
          <c:showSerName val="0"/>
          <c:showPercent val="0"/>
          <c:showBubbleSize val="0"/>
        </c:dLbls>
        <c:marker val="1"/>
        <c:smooth val="0"/>
        <c:axId val="1905599231"/>
        <c:axId val="1905598271"/>
      </c:lineChart>
      <c:catAx>
        <c:axId val="19055992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solidFill>
                  </a:rPr>
                  <a:t>Days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598271"/>
        <c:crosses val="autoZero"/>
        <c:auto val="1"/>
        <c:lblAlgn val="ctr"/>
        <c:lblOffset val="100"/>
        <c:noMultiLvlLbl val="0"/>
      </c:catAx>
      <c:valAx>
        <c:axId val="190559827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accent1"/>
                    </a:solidFill>
                  </a:rPr>
                  <a:t>Count of</a:t>
                </a:r>
                <a:r>
                  <a:rPr lang="en-US" baseline="0">
                    <a:solidFill>
                      <a:schemeClr val="accent1"/>
                    </a:solidFill>
                  </a:rPr>
                  <a:t> </a:t>
                </a:r>
                <a:r>
                  <a:rPr lang="en-US">
                    <a:solidFill>
                      <a:schemeClr val="accent1"/>
                    </a:solidFill>
                  </a:rPr>
                  <a:t>Conversion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5599231"/>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Elements!PivotTable18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Premium Distribution</a:t>
            </a:r>
          </a:p>
        </c:rich>
      </c:tx>
      <c:layout>
        <c:manualLayout>
          <c:xMode val="edge"/>
          <c:yMode val="edge"/>
          <c:x val="0.43145885821729385"/>
          <c:y val="6.78599215037498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pivotFmt>
      <c:pivotFmt>
        <c:idx val="3"/>
        <c:spPr>
          <a:solidFill>
            <a:schemeClr val="accent1">
              <a:lumMod val="50000"/>
            </a:schemeClr>
          </a:solidFill>
          <a:ln>
            <a:noFill/>
          </a:ln>
          <a:effectLst/>
        </c:spPr>
      </c:pivotFmt>
      <c:pivotFmt>
        <c:idx val="4"/>
        <c:spPr>
          <a:solidFill>
            <a:schemeClr val="accent1">
              <a:lumMod val="50000"/>
            </a:schemeClr>
          </a:solidFill>
          <a:ln>
            <a:noFill/>
          </a:ln>
          <a:effectLst/>
        </c:spPr>
      </c:pivotFmt>
    </c:pivotFmts>
    <c:plotArea>
      <c:layout>
        <c:manualLayout>
          <c:layoutTarget val="inner"/>
          <c:xMode val="edge"/>
          <c:yMode val="edge"/>
          <c:x val="0.31477382441020901"/>
          <c:y val="0.2179899484856398"/>
          <c:w val="0.44182568064945577"/>
          <c:h val="0.63618376194552484"/>
        </c:manualLayout>
      </c:layout>
      <c:barChart>
        <c:barDir val="bar"/>
        <c:grouping val="clustered"/>
        <c:varyColors val="0"/>
        <c:ser>
          <c:idx val="0"/>
          <c:order val="0"/>
          <c:tx>
            <c:strRef>
              <c:f>'Dashboard Elements'!$B$5</c:f>
              <c:strCache>
                <c:ptCount val="1"/>
                <c:pt idx="0">
                  <c:v>Total</c:v>
                </c:pt>
              </c:strCache>
            </c:strRef>
          </c:tx>
          <c:spPr>
            <a:solidFill>
              <a:schemeClr val="accent1">
                <a:lumMod val="50000"/>
              </a:schemeClr>
            </a:solidFill>
            <a:ln>
              <a:noFill/>
            </a:ln>
            <a:effectLst/>
          </c:spPr>
          <c:invertIfNegative val="0"/>
          <c:dPt>
            <c:idx val="10"/>
            <c:invertIfNegative val="0"/>
            <c:bubble3D val="0"/>
            <c:extLst>
              <c:ext xmlns:c16="http://schemas.microsoft.com/office/drawing/2014/chart" uri="{C3380CC4-5D6E-409C-BE32-E72D297353CC}">
                <c16:uniqueId val="{00000000-2969-402A-B2C5-3F1450A20A31}"/>
              </c:ext>
            </c:extLst>
          </c:dPt>
          <c:dPt>
            <c:idx val="11"/>
            <c:invertIfNegative val="0"/>
            <c:bubble3D val="0"/>
            <c:extLst>
              <c:ext xmlns:c16="http://schemas.microsoft.com/office/drawing/2014/chart" uri="{C3380CC4-5D6E-409C-BE32-E72D297353CC}">
                <c16:uniqueId val="{00000001-2969-402A-B2C5-3F1450A20A31}"/>
              </c:ext>
            </c:extLst>
          </c:dPt>
          <c:dPt>
            <c:idx val="12"/>
            <c:invertIfNegative val="0"/>
            <c:bubble3D val="0"/>
            <c:extLst>
              <c:ext xmlns:c16="http://schemas.microsoft.com/office/drawing/2014/chart" uri="{C3380CC4-5D6E-409C-BE32-E72D297353CC}">
                <c16:uniqueId val="{00000002-2969-402A-B2C5-3F1450A20A31}"/>
              </c:ext>
            </c:extLst>
          </c:dPt>
          <c:dPt>
            <c:idx val="13"/>
            <c:invertIfNegative val="0"/>
            <c:bubble3D val="0"/>
            <c:extLst>
              <c:ext xmlns:c16="http://schemas.microsoft.com/office/drawing/2014/chart" uri="{C3380CC4-5D6E-409C-BE32-E72D297353CC}">
                <c16:uniqueId val="{00000003-2969-402A-B2C5-3F1450A20A31}"/>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'Dashboard Elements'!$A$6:$A$34</c:f>
              <c:multiLvlStrCache>
                <c:ptCount val="25"/>
                <c:lvl>
                  <c:pt idx="0">
                    <c:v>10-19</c:v>
                  </c:pt>
                  <c:pt idx="1">
                    <c:v>20-29</c:v>
                  </c:pt>
                  <c:pt idx="2">
                    <c:v>30-39</c:v>
                  </c:pt>
                  <c:pt idx="3">
                    <c:v>40-49</c:v>
                  </c:pt>
                  <c:pt idx="4">
                    <c:v>50-59</c:v>
                  </c:pt>
                  <c:pt idx="5">
                    <c:v>60-69</c:v>
                  </c:pt>
                  <c:pt idx="6">
                    <c:v>70-79</c:v>
                  </c:pt>
                  <c:pt idx="7">
                    <c:v>80-89</c:v>
                  </c:pt>
                  <c:pt idx="8">
                    <c:v>10-19</c:v>
                  </c:pt>
                  <c:pt idx="9">
                    <c:v>20-29</c:v>
                  </c:pt>
                  <c:pt idx="10">
                    <c:v>30-39</c:v>
                  </c:pt>
                  <c:pt idx="11">
                    <c:v>40-49</c:v>
                  </c:pt>
                  <c:pt idx="12">
                    <c:v>50-59</c:v>
                  </c:pt>
                  <c:pt idx="13">
                    <c:v>60-69</c:v>
                  </c:pt>
                  <c:pt idx="14">
                    <c:v>70-79</c:v>
                  </c:pt>
                  <c:pt idx="15">
                    <c:v>80-89</c:v>
                  </c:pt>
                  <c:pt idx="16">
                    <c:v>10-19</c:v>
                  </c:pt>
                  <c:pt idx="17">
                    <c:v>20-29</c:v>
                  </c:pt>
                  <c:pt idx="18">
                    <c:v>30-39</c:v>
                  </c:pt>
                  <c:pt idx="19">
                    <c:v>40-49</c:v>
                  </c:pt>
                  <c:pt idx="20">
                    <c:v>50-59</c:v>
                  </c:pt>
                  <c:pt idx="21">
                    <c:v>60-69</c:v>
                  </c:pt>
                  <c:pt idx="22">
                    <c:v>70-79</c:v>
                  </c:pt>
                  <c:pt idx="23">
                    <c:v>80-89</c:v>
                  </c:pt>
                  <c:pt idx="24">
                    <c:v>90-99</c:v>
                  </c:pt>
                </c:lvl>
                <c:lvl>
                  <c:pt idx="0">
                    <c:v>Rural</c:v>
                  </c:pt>
                  <c:pt idx="8">
                    <c:v>Suburban</c:v>
                  </c:pt>
                  <c:pt idx="16">
                    <c:v>Urban</c:v>
                  </c:pt>
                </c:lvl>
              </c:multiLvlStrCache>
            </c:multiLvlStrRef>
          </c:cat>
          <c:val>
            <c:numRef>
              <c:f>'Dashboard Elements'!$B$6:$B$34</c:f>
              <c:numCache>
                <c:formatCode>#,##0,\K</c:formatCode>
                <c:ptCount val="25"/>
                <c:pt idx="0">
                  <c:v>226816</c:v>
                </c:pt>
                <c:pt idx="1">
                  <c:v>378210</c:v>
                </c:pt>
                <c:pt idx="2">
                  <c:v>557514</c:v>
                </c:pt>
                <c:pt idx="3">
                  <c:v>517810</c:v>
                </c:pt>
                <c:pt idx="4">
                  <c:v>407842</c:v>
                </c:pt>
                <c:pt idx="5">
                  <c:v>142968</c:v>
                </c:pt>
                <c:pt idx="6">
                  <c:v>41952</c:v>
                </c:pt>
                <c:pt idx="7">
                  <c:v>8686</c:v>
                </c:pt>
                <c:pt idx="8">
                  <c:v>305092</c:v>
                </c:pt>
                <c:pt idx="9">
                  <c:v>486666</c:v>
                </c:pt>
                <c:pt idx="10">
                  <c:v>810068</c:v>
                </c:pt>
                <c:pt idx="11">
                  <c:v>902958</c:v>
                </c:pt>
                <c:pt idx="12">
                  <c:v>478386</c:v>
                </c:pt>
                <c:pt idx="13">
                  <c:v>244242</c:v>
                </c:pt>
                <c:pt idx="14">
                  <c:v>62076</c:v>
                </c:pt>
                <c:pt idx="15">
                  <c:v>10672</c:v>
                </c:pt>
                <c:pt idx="16">
                  <c:v>479896</c:v>
                </c:pt>
                <c:pt idx="17">
                  <c:v>886468</c:v>
                </c:pt>
                <c:pt idx="18">
                  <c:v>1359236</c:v>
                </c:pt>
                <c:pt idx="19">
                  <c:v>1411728</c:v>
                </c:pt>
                <c:pt idx="20">
                  <c:v>878058</c:v>
                </c:pt>
                <c:pt idx="21">
                  <c:v>363750</c:v>
                </c:pt>
                <c:pt idx="22">
                  <c:v>104264</c:v>
                </c:pt>
                <c:pt idx="23">
                  <c:v>15736</c:v>
                </c:pt>
                <c:pt idx="24">
                  <c:v>4386</c:v>
                </c:pt>
              </c:numCache>
            </c:numRef>
          </c:val>
          <c:extLst>
            <c:ext xmlns:c16="http://schemas.microsoft.com/office/drawing/2014/chart" uri="{C3380CC4-5D6E-409C-BE32-E72D297353CC}">
              <c16:uniqueId val="{00000000-4597-42D3-9291-D581F0A463BF}"/>
            </c:ext>
          </c:extLst>
        </c:ser>
        <c:dLbls>
          <c:dLblPos val="outEnd"/>
          <c:showLegendKey val="0"/>
          <c:showVal val="1"/>
          <c:showCatName val="0"/>
          <c:showSerName val="0"/>
          <c:showPercent val="0"/>
          <c:showBubbleSize val="0"/>
        </c:dLbls>
        <c:gapWidth val="40"/>
        <c:axId val="828725023"/>
        <c:axId val="828720703"/>
      </c:barChart>
      <c:catAx>
        <c:axId val="8287250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720703"/>
        <c:crosses val="autoZero"/>
        <c:auto val="1"/>
        <c:lblAlgn val="ctr"/>
        <c:lblOffset val="100"/>
        <c:noMultiLvlLbl val="0"/>
      </c:catAx>
      <c:valAx>
        <c:axId val="828720703"/>
        <c:scaling>
          <c:orientation val="minMax"/>
        </c:scaling>
        <c:delete val="1"/>
        <c:axPos val="b"/>
        <c:numFmt formatCode="#,##0,\K" sourceLinked="1"/>
        <c:majorTickMark val="none"/>
        <c:minorTickMark val="none"/>
        <c:tickLblPos val="nextTo"/>
        <c:crossAx val="828725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[synthetic_insurance_data for data analysis.xlsx]Dashboard Elements!PivotTable20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1">
                    <a:lumMod val="50000"/>
                  </a:schemeClr>
                </a:solidFill>
              </a:rPr>
              <a:t>Effectiveness of Lead Sources</a:t>
            </a:r>
          </a:p>
        </c:rich>
      </c:tx>
      <c:layout>
        <c:manualLayout>
          <c:xMode val="edge"/>
          <c:yMode val="edge"/>
          <c:x val="0.30515966754155732"/>
          <c:y val="1.85185185185185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2060"/>
          </a:solidFill>
          <a:ln>
            <a:solidFill>
              <a:schemeClr val="accent1"/>
            </a:solidFill>
          </a:ln>
          <a:effectLst/>
        </c:spPr>
      </c:pivotFmt>
    </c:pivotFmts>
    <c:plotArea>
      <c:layout>
        <c:manualLayout>
          <c:layoutTarget val="inner"/>
          <c:xMode val="edge"/>
          <c:yMode val="edge"/>
          <c:x val="6.5968530599957262E-2"/>
          <c:y val="0.12517811828652026"/>
          <c:w val="0.58561920384951882"/>
          <c:h val="0.79074876057159504"/>
        </c:manualLayout>
      </c:layout>
      <c:barChart>
        <c:barDir val="col"/>
        <c:grouping val="clustered"/>
        <c:varyColors val="0"/>
        <c:ser>
          <c:idx val="0"/>
          <c:order val="0"/>
          <c:tx>
            <c:strRef>
              <c:f>'Dashboard Elements'!$C$38</c:f>
              <c:strCache>
                <c:ptCount val="1"/>
                <c:pt idx="0">
                  <c:v>Sum of Not Purchased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Elements'!$C$39:$C$42</c:f>
              <c:numCache>
                <c:formatCode>0%</c:formatCode>
                <c:ptCount val="3"/>
                <c:pt idx="0">
                  <c:v>0.31731217918805416</c:v>
                </c:pt>
                <c:pt idx="1">
                  <c:v>0.59542697153523094</c:v>
                </c:pt>
                <c:pt idx="2">
                  <c:v>8.7260849276714889E-2</c:v>
                </c:pt>
              </c:numCache>
            </c:numRef>
          </c:val>
          <c:extLst>
            <c:ext xmlns:c16="http://schemas.microsoft.com/office/drawing/2014/chart" uri="{C3380CC4-5D6E-409C-BE32-E72D297353CC}">
              <c16:uniqueId val="{00000000-D920-4698-BE65-E027BA51A1B9}"/>
            </c:ext>
          </c:extLst>
        </c:ser>
        <c:ser>
          <c:idx val="1"/>
          <c:order val="1"/>
          <c:tx>
            <c:strRef>
              <c:f>'Dashboard Elements'!$D$38</c:f>
              <c:strCache>
                <c:ptCount val="1"/>
                <c:pt idx="0">
                  <c:v>Sum of Purchased</c:v>
                </c:pt>
              </c:strCache>
            </c:strRef>
          </c:tx>
          <c:spPr>
            <a:solidFill>
              <a:srgbClr val="002060"/>
            </a:solidFill>
            <a:ln>
              <a:noFill/>
            </a:ln>
            <a:effectLst/>
          </c:spPr>
          <c:invertIfNegative val="0"/>
          <c:dPt>
            <c:idx val="0"/>
            <c:invertIfNegative val="0"/>
            <c:bubble3D val="0"/>
            <c:spPr>
              <a:solidFill>
                <a:srgbClr val="002060"/>
              </a:solidFill>
              <a:ln>
                <a:solidFill>
                  <a:schemeClr val="accent1"/>
                </a:solidFill>
              </a:ln>
              <a:effectLst/>
            </c:spPr>
            <c:extLst>
              <c:ext xmlns:c16="http://schemas.microsoft.com/office/drawing/2014/chart" uri="{C3380CC4-5D6E-409C-BE32-E72D297353CC}">
                <c16:uniqueId val="{00000000-FC3B-40D9-BA78-4884BD64AE49}"/>
              </c:ext>
            </c:extLst>
          </c:dPt>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Elements'!$D$39:$D$42</c:f>
              <c:numCache>
                <c:formatCode>0%</c:formatCode>
                <c:ptCount val="3"/>
                <c:pt idx="0">
                  <c:v>0.28306508047585727</c:v>
                </c:pt>
                <c:pt idx="1">
                  <c:v>0.61336599020293914</c:v>
                </c:pt>
                <c:pt idx="2">
                  <c:v>0.10356892932120364</c:v>
                </c:pt>
              </c:numCache>
            </c:numRef>
          </c:val>
          <c:extLst>
            <c:ext xmlns:c16="http://schemas.microsoft.com/office/drawing/2014/chart" uri="{C3380CC4-5D6E-409C-BE32-E72D297353CC}">
              <c16:uniqueId val="{00000001-D920-4698-BE65-E027BA51A1B9}"/>
            </c:ext>
          </c:extLst>
        </c:ser>
        <c:ser>
          <c:idx val="2"/>
          <c:order val="2"/>
          <c:tx>
            <c:strRef>
              <c:f>'Dashboard Elements'!$E$38</c:f>
              <c:strCache>
                <c:ptCount val="1"/>
                <c:pt idx="0">
                  <c:v>Sum of Total Leads</c:v>
                </c:pt>
              </c:strCache>
            </c:strRef>
          </c:tx>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Elements'!$E$39:$E$42</c:f>
              <c:numCache>
                <c:formatCode>0%</c:formatCode>
                <c:ptCount val="3"/>
                <c:pt idx="0">
                  <c:v>0.29774045190961806</c:v>
                </c:pt>
                <c:pt idx="1">
                  <c:v>0.60567886422715456</c:v>
                </c:pt>
                <c:pt idx="2">
                  <c:v>9.6580683863227351E-2</c:v>
                </c:pt>
              </c:numCache>
            </c:numRef>
          </c:val>
          <c:extLst>
            <c:ext xmlns:c16="http://schemas.microsoft.com/office/drawing/2014/chart" uri="{C3380CC4-5D6E-409C-BE32-E72D297353CC}">
              <c16:uniqueId val="{00000002-D920-4698-BE65-E027BA51A1B9}"/>
            </c:ext>
          </c:extLst>
        </c:ser>
        <c:ser>
          <c:idx val="3"/>
          <c:order val="3"/>
          <c:tx>
            <c:strRef>
              <c:f>'Dashboard Elements'!$F$38</c:f>
              <c:strCache>
                <c:ptCount val="1"/>
                <c:pt idx="0">
                  <c:v>Sum of Conversion Rate (%)</c:v>
                </c:pt>
              </c:strCache>
            </c:strRef>
          </c:tx>
          <c:spPr>
            <a:solidFill>
              <a:schemeClr val="tx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 Elements'!$B$39:$B$42</c:f>
              <c:strCache>
                <c:ptCount val="3"/>
                <c:pt idx="0">
                  <c:v>Agent</c:v>
                </c:pt>
                <c:pt idx="1">
                  <c:v>Online</c:v>
                </c:pt>
                <c:pt idx="2">
                  <c:v>Referral</c:v>
                </c:pt>
              </c:strCache>
            </c:strRef>
          </c:cat>
          <c:val>
            <c:numRef>
              <c:f>'Dashboard Elements'!$F$39:$F$42</c:f>
              <c:numCache>
                <c:formatCode>0%</c:formatCode>
                <c:ptCount val="3"/>
                <c:pt idx="0">
                  <c:v>0.31317071170759625</c:v>
                </c:pt>
                <c:pt idx="1">
                  <c:v>0.33358764559046922</c:v>
                </c:pt>
                <c:pt idx="2">
                  <c:v>0.35324164270193453</c:v>
                </c:pt>
              </c:numCache>
            </c:numRef>
          </c:val>
          <c:extLst>
            <c:ext xmlns:c16="http://schemas.microsoft.com/office/drawing/2014/chart" uri="{C3380CC4-5D6E-409C-BE32-E72D297353CC}">
              <c16:uniqueId val="{00000003-D920-4698-BE65-E027BA51A1B9}"/>
            </c:ext>
          </c:extLst>
        </c:ser>
        <c:dLbls>
          <c:dLblPos val="outEnd"/>
          <c:showLegendKey val="0"/>
          <c:showVal val="1"/>
          <c:showCatName val="0"/>
          <c:showSerName val="0"/>
          <c:showPercent val="0"/>
          <c:showBubbleSize val="0"/>
        </c:dLbls>
        <c:gapWidth val="45"/>
        <c:overlap val="-27"/>
        <c:axId val="1451471119"/>
        <c:axId val="1451457679"/>
      </c:barChart>
      <c:catAx>
        <c:axId val="14514711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457679"/>
        <c:crosses val="autoZero"/>
        <c:auto val="1"/>
        <c:lblAlgn val="ctr"/>
        <c:lblOffset val="100"/>
        <c:noMultiLvlLbl val="0"/>
      </c:catAx>
      <c:valAx>
        <c:axId val="1451457679"/>
        <c:scaling>
          <c:orientation val="minMax"/>
        </c:scaling>
        <c:delete val="1"/>
        <c:axPos val="l"/>
        <c:numFmt formatCode="0%" sourceLinked="1"/>
        <c:majorTickMark val="none"/>
        <c:minorTickMark val="none"/>
        <c:tickLblPos val="nextTo"/>
        <c:crossAx val="14514711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Inquiry to final purchase</cx:v>
        </cx:txData>
      </cx:tx>
      <cx:txPr>
        <a:bodyPr spcFirstLastPara="1" vertOverflow="ellipsis" horzOverflow="overflow" wrap="square" lIns="0" tIns="0" rIns="0" bIns="0" anchor="ctr" anchorCtr="1"/>
        <a:lstStyle/>
        <a:p>
          <a:pPr algn="ctr" rtl="0">
            <a:defRPr sz="1200"/>
          </a:pPr>
          <a:r>
            <a:rPr lang="en-US" sz="1800" b="1" i="0" u="none" strike="noStrike" baseline="0">
              <a:solidFill>
                <a:schemeClr val="accent1">
                  <a:lumMod val="50000"/>
                </a:schemeClr>
              </a:solidFill>
              <a:latin typeface="Calibri" panose="020F0502020204030204"/>
            </a:rPr>
            <a:t>Inquiry to final purchase</a:t>
          </a:r>
        </a:p>
      </cx:txPr>
    </cx:title>
    <cx:plotArea>
      <cx:plotAreaRegion>
        <cx:series layoutId="funnel" uniqueId="{192AE55E-C1C6-4E0A-A29C-2FB6E7D9711F}">
          <cx:spPr>
            <a:solidFill>
              <a:schemeClr val="accent1">
                <a:lumMod val="50000"/>
              </a:schemeClr>
            </a:solidFill>
          </cx:spPr>
          <cx:dataLabels>
            <cx:txPr>
              <a:bodyPr vertOverflow="overflow" horzOverflow="overflow" wrap="square" lIns="0" tIns="0" rIns="0" bIns="0"/>
              <a:lstStyle/>
              <a:p>
                <a:pPr algn="ctr" rtl="0">
                  <a:defRPr sz="1200" b="0" i="0">
                    <a:solidFill>
                      <a:srgbClr val="595959"/>
                    </a:solidFill>
                    <a:latin typeface="Calibri" panose="020F0502020204030204" pitchFamily="34" charset="0"/>
                    <a:ea typeface="Calibri" panose="020F0502020204030204" pitchFamily="34" charset="0"/>
                    <a:cs typeface="Calibri" panose="020F0502020204030204" pitchFamily="34" charset="0"/>
                  </a:defRPr>
                </a:pPr>
                <a:endParaRPr lang="en-US" sz="1200"/>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pPr>
            <a:endParaRPr lang="en-US" sz="12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Inquiry to final purchase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accent1">
                  <a:lumMod val="50000"/>
                </a:schemeClr>
              </a:solidFill>
              <a:latin typeface="Calibri" panose="020F0502020204030204"/>
            </a:rPr>
            <a:t>Inquiry to final purchase</a:t>
          </a:r>
        </a:p>
      </cx:txPr>
    </cx:title>
    <cx:plotArea>
      <cx:plotAreaRegion>
        <cx:series layoutId="funnel" uniqueId="{192AE55E-C1C6-4E0A-A29C-2FB6E7D9711F}">
          <cx:spPr>
            <a:solidFill>
              <a:schemeClr val="accent1">
                <a:lumMod val="50000"/>
              </a:schemeClr>
            </a:solidFill>
          </cx:spPr>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microsoft.com/office/2014/relationships/chartEx" Target="../charts/chartEx1.xml"/><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5" Type="http://schemas.openxmlformats.org/officeDocument/2006/relationships/image" Target="../media/image9.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microsoft.com/office/2014/relationships/chartEx" Target="../charts/chartEx2.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15240</xdr:colOff>
      <xdr:row>0</xdr:row>
      <xdr:rowOff>48846</xdr:rowOff>
    </xdr:from>
    <xdr:to>
      <xdr:col>25</xdr:col>
      <xdr:colOff>605691</xdr:colOff>
      <xdr:row>6</xdr:row>
      <xdr:rowOff>156308</xdr:rowOff>
    </xdr:to>
    <xdr:sp macro="" textlink="">
      <xdr:nvSpPr>
        <xdr:cNvPr id="2" name="Rectangle: Rounded Corners 1">
          <a:extLst>
            <a:ext uri="{FF2B5EF4-FFF2-40B4-BE49-F238E27FC236}">
              <a16:creationId xmlns:a16="http://schemas.microsoft.com/office/drawing/2014/main" id="{2B23D7ED-AE3B-85A0-4E88-C0C46434BBF6}"/>
            </a:ext>
          </a:extLst>
        </xdr:cNvPr>
        <xdr:cNvSpPr/>
      </xdr:nvSpPr>
      <xdr:spPr>
        <a:xfrm>
          <a:off x="15240" y="48846"/>
          <a:ext cx="15732759" cy="1221154"/>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76200</xdr:colOff>
      <xdr:row>7</xdr:row>
      <xdr:rowOff>30480</xdr:rowOff>
    </xdr:from>
    <xdr:to>
      <xdr:col>5</xdr:col>
      <xdr:colOff>166076</xdr:colOff>
      <xdr:row>13</xdr:row>
      <xdr:rowOff>30480</xdr:rowOff>
    </xdr:to>
    <xdr:grpSp>
      <xdr:nvGrpSpPr>
        <xdr:cNvPr id="25" name="Group 24">
          <a:extLst>
            <a:ext uri="{FF2B5EF4-FFF2-40B4-BE49-F238E27FC236}">
              <a16:creationId xmlns:a16="http://schemas.microsoft.com/office/drawing/2014/main" id="{C3979E47-A3CC-3A91-7A31-92D1E6808199}"/>
            </a:ext>
          </a:extLst>
        </xdr:cNvPr>
        <xdr:cNvGrpSpPr/>
      </xdr:nvGrpSpPr>
      <xdr:grpSpPr>
        <a:xfrm>
          <a:off x="76200" y="1336766"/>
          <a:ext cx="3122325" cy="1119673"/>
          <a:chOff x="76200" y="1310640"/>
          <a:chExt cx="3138010" cy="1097280"/>
        </a:xfrm>
        <a:effectLst>
          <a:glow rad="101600">
            <a:schemeClr val="accent1">
              <a:lumMod val="50000"/>
              <a:alpha val="60000"/>
            </a:schemeClr>
          </a:glow>
        </a:effectLst>
      </xdr:grpSpPr>
      <xdr:sp macro="" textlink="">
        <xdr:nvSpPr>
          <xdr:cNvPr id="3" name="Rectangle: Rounded Corners 2">
            <a:extLst>
              <a:ext uri="{FF2B5EF4-FFF2-40B4-BE49-F238E27FC236}">
                <a16:creationId xmlns:a16="http://schemas.microsoft.com/office/drawing/2014/main" id="{E1F06915-11E6-CC49-9B9A-0A01357E12B3}"/>
              </a:ext>
            </a:extLst>
          </xdr:cNvPr>
          <xdr:cNvSpPr/>
        </xdr:nvSpPr>
        <xdr:spPr>
          <a:xfrm>
            <a:off x="76200" y="1310640"/>
            <a:ext cx="3108960" cy="1097280"/>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4" name="Rectangle: Rounded Corners 3">
            <a:extLst>
              <a:ext uri="{FF2B5EF4-FFF2-40B4-BE49-F238E27FC236}">
                <a16:creationId xmlns:a16="http://schemas.microsoft.com/office/drawing/2014/main" id="{8D71F4C6-BAAB-0C92-9337-C8C9D7C07BAA}"/>
              </a:ext>
            </a:extLst>
          </xdr:cNvPr>
          <xdr:cNvSpPr/>
        </xdr:nvSpPr>
        <xdr:spPr>
          <a:xfrm>
            <a:off x="137160" y="1371600"/>
            <a:ext cx="861060" cy="96012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TextBox 5">
            <a:extLst>
              <a:ext uri="{FF2B5EF4-FFF2-40B4-BE49-F238E27FC236}">
                <a16:creationId xmlns:a16="http://schemas.microsoft.com/office/drawing/2014/main" id="{53B81D59-3A77-978D-EE5F-75B6D53A78AF}"/>
              </a:ext>
            </a:extLst>
          </xdr:cNvPr>
          <xdr:cNvSpPr txBox="1"/>
        </xdr:nvSpPr>
        <xdr:spPr>
          <a:xfrm>
            <a:off x="1036320" y="1501140"/>
            <a:ext cx="2177890" cy="366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50000"/>
                  </a:schemeClr>
                </a:solidFill>
              </a:rPr>
              <a:t>Average Premium Amount</a:t>
            </a:r>
          </a:p>
        </xdr:txBody>
      </xdr:sp>
      <xdr:sp macro="" textlink="'synthetic_insurance_data projec'!AE2">
        <xdr:nvSpPr>
          <xdr:cNvPr id="7" name="TextBox 6">
            <a:extLst>
              <a:ext uri="{FF2B5EF4-FFF2-40B4-BE49-F238E27FC236}">
                <a16:creationId xmlns:a16="http://schemas.microsoft.com/office/drawing/2014/main" id="{B631F31B-BDA2-2372-1693-78FCD05D9C6D}"/>
              </a:ext>
            </a:extLst>
          </xdr:cNvPr>
          <xdr:cNvSpPr txBox="1"/>
        </xdr:nvSpPr>
        <xdr:spPr>
          <a:xfrm>
            <a:off x="1394460" y="1805940"/>
            <a:ext cx="121920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03618C3-2600-419B-AA72-D306427DF0A0}" type="TxLink">
              <a:rPr lang="en-US" sz="2000" b="1" i="0" u="none" strike="noStrike">
                <a:solidFill>
                  <a:schemeClr val="accent1">
                    <a:lumMod val="50000"/>
                  </a:schemeClr>
                </a:solidFill>
                <a:latin typeface="Calibri"/>
                <a:ea typeface="Calibri"/>
                <a:cs typeface="Calibri"/>
              </a:rPr>
              <a:pPr/>
              <a:t> 2,216.65 </a:t>
            </a:fld>
            <a:endParaRPr lang="en-US" sz="2000" b="1">
              <a:solidFill>
                <a:schemeClr val="accent1">
                  <a:lumMod val="50000"/>
                </a:schemeClr>
              </a:solidFill>
            </a:endParaRPr>
          </a:p>
        </xdr:txBody>
      </xdr:sp>
      <xdr:pic>
        <xdr:nvPicPr>
          <xdr:cNvPr id="23" name="Graphic 22" descr="Piggy Bank with solid fill">
            <a:extLst>
              <a:ext uri="{FF2B5EF4-FFF2-40B4-BE49-F238E27FC236}">
                <a16:creationId xmlns:a16="http://schemas.microsoft.com/office/drawing/2014/main" id="{700367D5-698F-5767-48C4-D61E71ABF59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72062" y="1430554"/>
            <a:ext cx="828152" cy="828151"/>
          </a:xfrm>
          <a:prstGeom prst="rect">
            <a:avLst/>
          </a:prstGeom>
        </xdr:spPr>
      </xdr:pic>
    </xdr:grpSp>
    <xdr:clientData/>
  </xdr:twoCellAnchor>
  <xdr:twoCellAnchor>
    <xdr:from>
      <xdr:col>5</xdr:col>
      <xdr:colOff>304800</xdr:colOff>
      <xdr:row>7</xdr:row>
      <xdr:rowOff>30480</xdr:rowOff>
    </xdr:from>
    <xdr:to>
      <xdr:col>10</xdr:col>
      <xdr:colOff>373380</xdr:colOff>
      <xdr:row>13</xdr:row>
      <xdr:rowOff>30480</xdr:rowOff>
    </xdr:to>
    <xdr:grpSp>
      <xdr:nvGrpSpPr>
        <xdr:cNvPr id="45" name="Group 44">
          <a:extLst>
            <a:ext uri="{FF2B5EF4-FFF2-40B4-BE49-F238E27FC236}">
              <a16:creationId xmlns:a16="http://schemas.microsoft.com/office/drawing/2014/main" id="{79B90334-759F-8D7F-73F8-EB15ACA48A5B}"/>
            </a:ext>
          </a:extLst>
        </xdr:cNvPr>
        <xdr:cNvGrpSpPr/>
      </xdr:nvGrpSpPr>
      <xdr:grpSpPr>
        <a:xfrm>
          <a:off x="3337249" y="1336766"/>
          <a:ext cx="3101029" cy="1119673"/>
          <a:chOff x="3333262" y="1329788"/>
          <a:chExt cx="3097041" cy="1113692"/>
        </a:xfrm>
      </xdr:grpSpPr>
      <xdr:grpSp>
        <xdr:nvGrpSpPr>
          <xdr:cNvPr id="26" name="Group 25">
            <a:extLst>
              <a:ext uri="{FF2B5EF4-FFF2-40B4-BE49-F238E27FC236}">
                <a16:creationId xmlns:a16="http://schemas.microsoft.com/office/drawing/2014/main" id="{35E15A62-80ED-F2F4-7021-42AA5748237B}"/>
              </a:ext>
            </a:extLst>
          </xdr:cNvPr>
          <xdr:cNvGrpSpPr/>
        </xdr:nvGrpSpPr>
        <xdr:grpSpPr>
          <a:xfrm>
            <a:off x="3333262" y="1329788"/>
            <a:ext cx="3097041" cy="1113692"/>
            <a:chOff x="76200" y="1310640"/>
            <a:chExt cx="3116580" cy="1097280"/>
          </a:xfrm>
        </xdr:grpSpPr>
        <xdr:sp macro="" textlink="">
          <xdr:nvSpPr>
            <xdr:cNvPr id="27" name="Rectangle: Rounded Corners 26">
              <a:extLst>
                <a:ext uri="{FF2B5EF4-FFF2-40B4-BE49-F238E27FC236}">
                  <a16:creationId xmlns:a16="http://schemas.microsoft.com/office/drawing/2014/main" id="{F0BE3E3B-732E-B5AE-1BFB-58627BBCE1BC}"/>
                </a:ext>
              </a:extLst>
            </xdr:cNvPr>
            <xdr:cNvSpPr/>
          </xdr:nvSpPr>
          <xdr:spPr>
            <a:xfrm>
              <a:off x="76200" y="1310640"/>
              <a:ext cx="3108960" cy="1097280"/>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28" name="Rectangle: Rounded Corners 27">
              <a:extLst>
                <a:ext uri="{FF2B5EF4-FFF2-40B4-BE49-F238E27FC236}">
                  <a16:creationId xmlns:a16="http://schemas.microsoft.com/office/drawing/2014/main" id="{E5E04D0A-1B38-AB93-DFC9-1689D6E70770}"/>
                </a:ext>
              </a:extLst>
            </xdr:cNvPr>
            <xdr:cNvSpPr/>
          </xdr:nvSpPr>
          <xdr:spPr>
            <a:xfrm>
              <a:off x="137160" y="1371600"/>
              <a:ext cx="861060" cy="96012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A3DFBAC6-E2A7-389C-AC4D-647B5F391B9D}"/>
                </a:ext>
              </a:extLst>
            </xdr:cNvPr>
            <xdr:cNvSpPr txBox="1"/>
          </xdr:nvSpPr>
          <xdr:spPr>
            <a:xfrm>
              <a:off x="1036320" y="1501140"/>
              <a:ext cx="2156460" cy="350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50000"/>
                    </a:schemeClr>
                  </a:solidFill>
                </a:rPr>
                <a:t>   Total Policies Issued</a:t>
              </a:r>
            </a:p>
          </xdr:txBody>
        </xdr:sp>
        <xdr:sp macro="" textlink="">
          <xdr:nvSpPr>
            <xdr:cNvPr id="30" name="TextBox 29">
              <a:extLst>
                <a:ext uri="{FF2B5EF4-FFF2-40B4-BE49-F238E27FC236}">
                  <a16:creationId xmlns:a16="http://schemas.microsoft.com/office/drawing/2014/main" id="{67D6F010-039D-ED85-1F04-E872A6CF2495}"/>
                </a:ext>
              </a:extLst>
            </xdr:cNvPr>
            <xdr:cNvSpPr txBox="1"/>
          </xdr:nvSpPr>
          <xdr:spPr>
            <a:xfrm>
              <a:off x="1600907" y="1786689"/>
              <a:ext cx="773748" cy="485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i="0" u="none" strike="noStrike">
                  <a:solidFill>
                    <a:schemeClr val="accent1">
                      <a:lumMod val="50000"/>
                    </a:schemeClr>
                  </a:solidFill>
                  <a:latin typeface="Calibri"/>
                  <a:ea typeface="Calibri"/>
                  <a:cs typeface="Calibri"/>
                </a:rPr>
                <a:t>5001 </a:t>
              </a:r>
            </a:p>
          </xdr:txBody>
        </xdr:sp>
      </xdr:grpSp>
      <xdr:pic>
        <xdr:nvPicPr>
          <xdr:cNvPr id="33" name="Graphic 32" descr="Employee badge with solid fill">
            <a:extLst>
              <a:ext uri="{FF2B5EF4-FFF2-40B4-BE49-F238E27FC236}">
                <a16:creationId xmlns:a16="http://schemas.microsoft.com/office/drawing/2014/main" id="{765F8A77-26A0-13C4-78D3-10B67F798021}"/>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399693" y="1426308"/>
            <a:ext cx="822960" cy="822960"/>
          </a:xfrm>
          <a:prstGeom prst="rect">
            <a:avLst/>
          </a:prstGeom>
        </xdr:spPr>
      </xdr:pic>
    </xdr:grpSp>
    <xdr:clientData/>
  </xdr:twoCellAnchor>
  <xdr:twoCellAnchor>
    <xdr:from>
      <xdr:col>10</xdr:col>
      <xdr:colOff>525584</xdr:colOff>
      <xdr:row>7</xdr:row>
      <xdr:rowOff>30480</xdr:rowOff>
    </xdr:from>
    <xdr:to>
      <xdr:col>16</xdr:col>
      <xdr:colOff>9768</xdr:colOff>
      <xdr:row>13</xdr:row>
      <xdr:rowOff>30480</xdr:rowOff>
    </xdr:to>
    <xdr:grpSp>
      <xdr:nvGrpSpPr>
        <xdr:cNvPr id="46" name="Group 45">
          <a:extLst>
            <a:ext uri="{FF2B5EF4-FFF2-40B4-BE49-F238E27FC236}">
              <a16:creationId xmlns:a16="http://schemas.microsoft.com/office/drawing/2014/main" id="{B01F73A8-382A-7437-57D6-7083A7EC6ACA}"/>
            </a:ext>
          </a:extLst>
        </xdr:cNvPr>
        <xdr:cNvGrpSpPr/>
      </xdr:nvGrpSpPr>
      <xdr:grpSpPr>
        <a:xfrm>
          <a:off x="6590482" y="1336766"/>
          <a:ext cx="3123123" cy="1119673"/>
          <a:chOff x="6582507" y="1329788"/>
          <a:chExt cx="3118338" cy="1113692"/>
        </a:xfrm>
        <a:effectLst>
          <a:glow rad="101600">
            <a:schemeClr val="accent1">
              <a:lumMod val="50000"/>
              <a:alpha val="60000"/>
            </a:schemeClr>
          </a:glow>
        </a:effectLst>
      </xdr:grpSpPr>
      <xdr:grpSp>
        <xdr:nvGrpSpPr>
          <xdr:cNvPr id="34" name="Group 33">
            <a:extLst>
              <a:ext uri="{FF2B5EF4-FFF2-40B4-BE49-F238E27FC236}">
                <a16:creationId xmlns:a16="http://schemas.microsoft.com/office/drawing/2014/main" id="{C7944BEB-3E57-A2BC-62FD-13B8C5F4BC6A}"/>
              </a:ext>
            </a:extLst>
          </xdr:cNvPr>
          <xdr:cNvGrpSpPr/>
        </xdr:nvGrpSpPr>
        <xdr:grpSpPr>
          <a:xfrm>
            <a:off x="6582507" y="1329788"/>
            <a:ext cx="3118338" cy="1113692"/>
            <a:chOff x="76200" y="1310640"/>
            <a:chExt cx="3138010" cy="1097280"/>
          </a:xfrm>
        </xdr:grpSpPr>
        <xdr:sp macro="" textlink="">
          <xdr:nvSpPr>
            <xdr:cNvPr id="35" name="Rectangle: Rounded Corners 34">
              <a:extLst>
                <a:ext uri="{FF2B5EF4-FFF2-40B4-BE49-F238E27FC236}">
                  <a16:creationId xmlns:a16="http://schemas.microsoft.com/office/drawing/2014/main" id="{740D1C42-6801-2760-029B-8D8F5AC6998C}"/>
                </a:ext>
              </a:extLst>
            </xdr:cNvPr>
            <xdr:cNvSpPr/>
          </xdr:nvSpPr>
          <xdr:spPr>
            <a:xfrm>
              <a:off x="76200" y="1310640"/>
              <a:ext cx="3108960" cy="1097280"/>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36" name="Rectangle: Rounded Corners 35">
              <a:extLst>
                <a:ext uri="{FF2B5EF4-FFF2-40B4-BE49-F238E27FC236}">
                  <a16:creationId xmlns:a16="http://schemas.microsoft.com/office/drawing/2014/main" id="{932622B6-B5A5-9853-94AD-AA12E5C71DE9}"/>
                </a:ext>
              </a:extLst>
            </xdr:cNvPr>
            <xdr:cNvSpPr/>
          </xdr:nvSpPr>
          <xdr:spPr>
            <a:xfrm>
              <a:off x="137160" y="1371600"/>
              <a:ext cx="861060" cy="96012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TextBox 36">
              <a:extLst>
                <a:ext uri="{FF2B5EF4-FFF2-40B4-BE49-F238E27FC236}">
                  <a16:creationId xmlns:a16="http://schemas.microsoft.com/office/drawing/2014/main" id="{87E03508-ED6C-7B20-E88F-099E82F46E11}"/>
                </a:ext>
              </a:extLst>
            </xdr:cNvPr>
            <xdr:cNvSpPr txBox="1"/>
          </xdr:nvSpPr>
          <xdr:spPr>
            <a:xfrm>
              <a:off x="1036320" y="1501140"/>
              <a:ext cx="2177890" cy="366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50000"/>
                    </a:schemeClr>
                  </a:solidFill>
                </a:rPr>
                <a:t>     Total</a:t>
              </a:r>
              <a:r>
                <a:rPr lang="en-US" sz="1400"/>
                <a:t> </a:t>
              </a:r>
              <a:r>
                <a:rPr lang="en-US" sz="1400" b="1">
                  <a:solidFill>
                    <a:schemeClr val="accent1">
                      <a:lumMod val="50000"/>
                    </a:schemeClr>
                  </a:solidFill>
                </a:rPr>
                <a:t>Conversions</a:t>
              </a:r>
            </a:p>
          </xdr:txBody>
        </xdr:sp>
        <xdr:sp macro="" textlink="'synthetic_insurance_data projec'!AF16">
          <xdr:nvSpPr>
            <xdr:cNvPr id="38" name="TextBox 37">
              <a:extLst>
                <a:ext uri="{FF2B5EF4-FFF2-40B4-BE49-F238E27FC236}">
                  <a16:creationId xmlns:a16="http://schemas.microsoft.com/office/drawing/2014/main" id="{C576D855-15A7-C572-BAA5-A05C2BCBE67C}"/>
                </a:ext>
              </a:extLst>
            </xdr:cNvPr>
            <xdr:cNvSpPr txBox="1"/>
          </xdr:nvSpPr>
          <xdr:spPr>
            <a:xfrm>
              <a:off x="1610740" y="1796315"/>
              <a:ext cx="738357" cy="398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9CCA2DC-EAE4-4976-BCB4-4D1666FDE6B8}" type="TxLink">
                <a:rPr lang="en-US" sz="2000" b="1" i="0" u="none" strike="noStrike">
                  <a:solidFill>
                    <a:schemeClr val="accent1">
                      <a:lumMod val="50000"/>
                    </a:schemeClr>
                  </a:solidFill>
                  <a:latin typeface="Calibri"/>
                  <a:ea typeface="Calibri"/>
                  <a:cs typeface="Calibri"/>
                </a:rPr>
                <a:pPr/>
                <a:t>2858</a:t>
              </a:fld>
              <a:endParaRPr lang="en-US" sz="2000" b="1">
                <a:solidFill>
                  <a:schemeClr val="accent1">
                    <a:lumMod val="50000"/>
                  </a:schemeClr>
                </a:solidFill>
              </a:endParaRPr>
            </a:p>
          </xdr:txBody>
        </xdr:sp>
      </xdr:grpSp>
      <xdr:pic>
        <xdr:nvPicPr>
          <xdr:cNvPr id="44" name="Graphic 43" descr="Handshake with solid fill">
            <a:extLst>
              <a:ext uri="{FF2B5EF4-FFF2-40B4-BE49-F238E27FC236}">
                <a16:creationId xmlns:a16="http://schemas.microsoft.com/office/drawing/2014/main" id="{3E1FA434-98C5-E214-7CCB-3EC658841C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682154" y="1553308"/>
            <a:ext cx="822960" cy="822960"/>
          </a:xfrm>
          <a:prstGeom prst="rect">
            <a:avLst/>
          </a:prstGeom>
        </xdr:spPr>
      </xdr:pic>
    </xdr:grpSp>
    <xdr:clientData/>
  </xdr:twoCellAnchor>
  <xdr:twoCellAnchor>
    <xdr:from>
      <xdr:col>16</xdr:col>
      <xdr:colOff>164123</xdr:colOff>
      <xdr:row>7</xdr:row>
      <xdr:rowOff>30480</xdr:rowOff>
    </xdr:from>
    <xdr:to>
      <xdr:col>21</xdr:col>
      <xdr:colOff>302845</xdr:colOff>
      <xdr:row>13</xdr:row>
      <xdr:rowOff>30480</xdr:rowOff>
    </xdr:to>
    <xdr:grpSp>
      <xdr:nvGrpSpPr>
        <xdr:cNvPr id="69" name="Group 68">
          <a:extLst>
            <a:ext uri="{FF2B5EF4-FFF2-40B4-BE49-F238E27FC236}">
              <a16:creationId xmlns:a16="http://schemas.microsoft.com/office/drawing/2014/main" id="{44465B54-4705-78C9-B718-E27F9F7AB3A3}"/>
            </a:ext>
          </a:extLst>
        </xdr:cNvPr>
        <xdr:cNvGrpSpPr/>
      </xdr:nvGrpSpPr>
      <xdr:grpSpPr>
        <a:xfrm>
          <a:off x="9867960" y="1336766"/>
          <a:ext cx="3171171" cy="1119673"/>
          <a:chOff x="76200" y="1310640"/>
          <a:chExt cx="3187164" cy="1097280"/>
        </a:xfrm>
        <a:effectLst>
          <a:glow rad="101600">
            <a:schemeClr val="accent1">
              <a:lumMod val="50000"/>
              <a:alpha val="60000"/>
            </a:schemeClr>
          </a:glow>
        </a:effectLst>
      </xdr:grpSpPr>
      <xdr:sp macro="" textlink="">
        <xdr:nvSpPr>
          <xdr:cNvPr id="71" name="Rectangle: Rounded Corners 70">
            <a:extLst>
              <a:ext uri="{FF2B5EF4-FFF2-40B4-BE49-F238E27FC236}">
                <a16:creationId xmlns:a16="http://schemas.microsoft.com/office/drawing/2014/main" id="{86DB4518-91B0-E32A-49A1-12C9E393085F}"/>
              </a:ext>
            </a:extLst>
          </xdr:cNvPr>
          <xdr:cNvSpPr/>
        </xdr:nvSpPr>
        <xdr:spPr>
          <a:xfrm>
            <a:off x="76200" y="1310640"/>
            <a:ext cx="3108960" cy="1097280"/>
          </a:xfrm>
          <a:prstGeom prst="round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sp macro="" textlink="">
        <xdr:nvSpPr>
          <xdr:cNvPr id="72" name="Rectangle: Rounded Corners 71">
            <a:extLst>
              <a:ext uri="{FF2B5EF4-FFF2-40B4-BE49-F238E27FC236}">
                <a16:creationId xmlns:a16="http://schemas.microsoft.com/office/drawing/2014/main" id="{D808990D-C4D8-84A2-5FDD-3B6198B19E2D}"/>
              </a:ext>
            </a:extLst>
          </xdr:cNvPr>
          <xdr:cNvSpPr/>
        </xdr:nvSpPr>
        <xdr:spPr>
          <a:xfrm>
            <a:off x="137160" y="1371600"/>
            <a:ext cx="861060" cy="960120"/>
          </a:xfrm>
          <a:prstGeom prst="roundRect">
            <a:avLst/>
          </a:prstGeom>
          <a:solidFill>
            <a:schemeClr val="accent5">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 name="TextBox 72">
            <a:extLst>
              <a:ext uri="{FF2B5EF4-FFF2-40B4-BE49-F238E27FC236}">
                <a16:creationId xmlns:a16="http://schemas.microsoft.com/office/drawing/2014/main" id="{6093D0CA-00C2-B8EC-1BA4-5D543A377F18}"/>
              </a:ext>
            </a:extLst>
          </xdr:cNvPr>
          <xdr:cNvSpPr txBox="1"/>
        </xdr:nvSpPr>
        <xdr:spPr>
          <a:xfrm>
            <a:off x="972774" y="1482739"/>
            <a:ext cx="2290590" cy="317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50000"/>
                  </a:schemeClr>
                </a:solidFill>
              </a:rPr>
              <a:t>Average Time to Conversion</a:t>
            </a:r>
          </a:p>
        </xdr:txBody>
      </xdr:sp>
      <xdr:sp macro="" textlink="'synthetic_insurance_data projec'!AF26">
        <xdr:nvSpPr>
          <xdr:cNvPr id="74" name="TextBox 73">
            <a:extLst>
              <a:ext uri="{FF2B5EF4-FFF2-40B4-BE49-F238E27FC236}">
                <a16:creationId xmlns:a16="http://schemas.microsoft.com/office/drawing/2014/main" id="{6AE923D1-8FF4-D5BF-1C1D-D4F9C54DC643}"/>
              </a:ext>
            </a:extLst>
          </xdr:cNvPr>
          <xdr:cNvSpPr txBox="1"/>
        </xdr:nvSpPr>
        <xdr:spPr>
          <a:xfrm>
            <a:off x="1404291" y="1805939"/>
            <a:ext cx="1239729" cy="427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485678C-5E70-4C83-BBAD-BC73FDD4B779}" type="TxLink">
              <a:rPr lang="en-US" sz="2000" b="1" i="0" u="none" strike="noStrike">
                <a:solidFill>
                  <a:schemeClr val="accent1">
                    <a:lumMod val="50000"/>
                  </a:schemeClr>
                </a:solidFill>
                <a:latin typeface="Calibri"/>
                <a:ea typeface="Calibri"/>
                <a:cs typeface="Calibri"/>
              </a:rPr>
              <a:pPr/>
              <a:t>7.17 days</a:t>
            </a:fld>
            <a:endParaRPr lang="en-US" sz="2000" b="1">
              <a:solidFill>
                <a:schemeClr val="accent1">
                  <a:lumMod val="50000"/>
                </a:schemeClr>
              </a:solidFill>
            </a:endParaRPr>
          </a:p>
        </xdr:txBody>
      </xdr:sp>
    </xdr:grpSp>
    <xdr:clientData/>
  </xdr:twoCellAnchor>
  <xdr:twoCellAnchor editAs="oneCell">
    <xdr:from>
      <xdr:col>16</xdr:col>
      <xdr:colOff>254000</xdr:colOff>
      <xdr:row>8</xdr:row>
      <xdr:rowOff>39077</xdr:rowOff>
    </xdr:from>
    <xdr:to>
      <xdr:col>17</xdr:col>
      <xdr:colOff>471268</xdr:colOff>
      <xdr:row>12</xdr:row>
      <xdr:rowOff>119575</xdr:rowOff>
    </xdr:to>
    <xdr:pic>
      <xdr:nvPicPr>
        <xdr:cNvPr id="77" name="Graphic 76" descr="Hourglass Finished with solid fill">
          <a:extLst>
            <a:ext uri="{FF2B5EF4-FFF2-40B4-BE49-F238E27FC236}">
              <a16:creationId xmlns:a16="http://schemas.microsoft.com/office/drawing/2014/main" id="{A7BF9B68-C606-5B02-1589-1D0CF73B313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945077" y="1524000"/>
          <a:ext cx="822960" cy="822960"/>
        </a:xfrm>
        <a:prstGeom prst="rect">
          <a:avLst/>
        </a:prstGeom>
      </xdr:spPr>
    </xdr:pic>
    <xdr:clientData/>
  </xdr:twoCellAnchor>
  <xdr:twoCellAnchor editAs="oneCell">
    <xdr:from>
      <xdr:col>21</xdr:col>
      <xdr:colOff>282948</xdr:colOff>
      <xdr:row>7</xdr:row>
      <xdr:rowOff>11929</xdr:rowOff>
    </xdr:from>
    <xdr:to>
      <xdr:col>25</xdr:col>
      <xdr:colOff>521369</xdr:colOff>
      <xdr:row>10</xdr:row>
      <xdr:rowOff>66842</xdr:rowOff>
    </xdr:to>
    <mc:AlternateContent xmlns:mc="http://schemas.openxmlformats.org/markup-compatibility/2006" xmlns:a14="http://schemas.microsoft.com/office/drawing/2010/main">
      <mc:Choice Requires="a14">
        <xdr:graphicFrame macro="">
          <xdr:nvGraphicFramePr>
            <xdr:cNvPr id="79" name="Region 1">
              <a:extLst>
                <a:ext uri="{FF2B5EF4-FFF2-40B4-BE49-F238E27FC236}">
                  <a16:creationId xmlns:a16="http://schemas.microsoft.com/office/drawing/2014/main" id="{7F780307-2CBF-4DEA-88AB-1F1CF3C1CDC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196843" y="1322034"/>
              <a:ext cx="2698210" cy="61638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39077</xdr:colOff>
      <xdr:row>13</xdr:row>
      <xdr:rowOff>156306</xdr:rowOff>
    </xdr:from>
    <xdr:to>
      <xdr:col>10</xdr:col>
      <xdr:colOff>261936</xdr:colOff>
      <xdr:row>37</xdr:row>
      <xdr:rowOff>130969</xdr:rowOff>
    </xdr:to>
    <xdr:sp macro="" textlink="">
      <xdr:nvSpPr>
        <xdr:cNvPr id="88" name="Rectangle: Rounded Corners 87">
          <a:extLst>
            <a:ext uri="{FF2B5EF4-FFF2-40B4-BE49-F238E27FC236}">
              <a16:creationId xmlns:a16="http://schemas.microsoft.com/office/drawing/2014/main" id="{A179EF62-25FA-245C-122C-46E02837E838}"/>
            </a:ext>
          </a:extLst>
        </xdr:cNvPr>
        <xdr:cNvSpPr/>
      </xdr:nvSpPr>
      <xdr:spPr>
        <a:xfrm>
          <a:off x="39077" y="2478025"/>
          <a:ext cx="6295047" cy="4260913"/>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a:p>
      </xdr:txBody>
    </xdr:sp>
    <xdr:clientData/>
  </xdr:twoCellAnchor>
  <xdr:twoCellAnchor>
    <xdr:from>
      <xdr:col>10</xdr:col>
      <xdr:colOff>345280</xdr:colOff>
      <xdr:row>13</xdr:row>
      <xdr:rowOff>175845</xdr:rowOff>
    </xdr:from>
    <xdr:to>
      <xdr:col>20</xdr:col>
      <xdr:colOff>568140</xdr:colOff>
      <xdr:row>37</xdr:row>
      <xdr:rowOff>150508</xdr:rowOff>
    </xdr:to>
    <xdr:sp macro="" textlink="">
      <xdr:nvSpPr>
        <xdr:cNvPr id="90" name="Rectangle: Rounded Corners 89">
          <a:extLst>
            <a:ext uri="{FF2B5EF4-FFF2-40B4-BE49-F238E27FC236}">
              <a16:creationId xmlns:a16="http://schemas.microsoft.com/office/drawing/2014/main" id="{77ADE33C-940B-4831-78A6-83E9D0F2FCC2}"/>
            </a:ext>
          </a:extLst>
        </xdr:cNvPr>
        <xdr:cNvSpPr/>
      </xdr:nvSpPr>
      <xdr:spPr>
        <a:xfrm>
          <a:off x="6461333" y="2522003"/>
          <a:ext cx="6338912" cy="4356163"/>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428625</xdr:colOff>
      <xdr:row>16</xdr:row>
      <xdr:rowOff>71437</xdr:rowOff>
    </xdr:from>
    <xdr:to>
      <xdr:col>10</xdr:col>
      <xdr:colOff>83345</xdr:colOff>
      <xdr:row>36</xdr:row>
      <xdr:rowOff>95249</xdr:rowOff>
    </xdr:to>
    <xdr:graphicFrame macro="">
      <xdr:nvGraphicFramePr>
        <xdr:cNvPr id="91" name="Chart 90">
          <a:extLst>
            <a:ext uri="{FF2B5EF4-FFF2-40B4-BE49-F238E27FC236}">
              <a16:creationId xmlns:a16="http://schemas.microsoft.com/office/drawing/2014/main" id="{70DB464F-521C-4940-81DE-87EF65F485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607846</xdr:colOff>
      <xdr:row>14</xdr:row>
      <xdr:rowOff>57650</xdr:rowOff>
    </xdr:from>
    <xdr:to>
      <xdr:col>6</xdr:col>
      <xdr:colOff>210551</xdr:colOff>
      <xdr:row>16</xdr:row>
      <xdr:rowOff>152900</xdr:rowOff>
    </xdr:to>
    <xdr:sp macro="" textlink="">
      <xdr:nvSpPr>
        <xdr:cNvPr id="92" name="TextBox 91">
          <a:extLst>
            <a:ext uri="{FF2B5EF4-FFF2-40B4-BE49-F238E27FC236}">
              <a16:creationId xmlns:a16="http://schemas.microsoft.com/office/drawing/2014/main" id="{6D0ACD40-587C-5E8A-0E69-7EEA3D3AFE2D}"/>
            </a:ext>
          </a:extLst>
        </xdr:cNvPr>
        <xdr:cNvSpPr txBox="1"/>
      </xdr:nvSpPr>
      <xdr:spPr>
        <a:xfrm>
          <a:off x="2442662" y="2584282"/>
          <a:ext cx="1437521" cy="4561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accent1">
                  <a:lumMod val="50000"/>
                </a:schemeClr>
              </a:solidFill>
              <a:effectLst/>
              <a:latin typeface="+mn-lt"/>
              <a:ea typeface="+mn-ea"/>
              <a:cs typeface="+mn-cs"/>
            </a:rPr>
            <a:t>Discounts</a:t>
          </a:r>
          <a:endParaRPr lang="en-US" sz="1800" b="1">
            <a:solidFill>
              <a:schemeClr val="accent1">
                <a:lumMod val="50000"/>
              </a:schemeClr>
            </a:solidFill>
            <a:effectLst/>
          </a:endParaRPr>
        </a:p>
        <a:p>
          <a:endParaRPr lang="en-US" sz="1100"/>
        </a:p>
      </xdr:txBody>
    </xdr:sp>
    <xdr:clientData/>
  </xdr:twoCellAnchor>
  <xdr:twoCellAnchor>
    <xdr:from>
      <xdr:col>10</xdr:col>
      <xdr:colOff>574857</xdr:colOff>
      <xdr:row>14</xdr:row>
      <xdr:rowOff>168211</xdr:rowOff>
    </xdr:from>
    <xdr:to>
      <xdr:col>20</xdr:col>
      <xdr:colOff>488156</xdr:colOff>
      <xdr:row>37</xdr:row>
      <xdr:rowOff>47624</xdr:rowOff>
    </xdr:to>
    <xdr:graphicFrame macro="">
      <xdr:nvGraphicFramePr>
        <xdr:cNvPr id="93" name="Chart 92">
          <a:extLst>
            <a:ext uri="{FF2B5EF4-FFF2-40B4-BE49-F238E27FC236}">
              <a16:creationId xmlns:a16="http://schemas.microsoft.com/office/drawing/2014/main" id="{72CC8A7D-20C9-4304-B701-D78CC63D18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150396</xdr:colOff>
      <xdr:row>14</xdr:row>
      <xdr:rowOff>120315</xdr:rowOff>
    </xdr:from>
    <xdr:to>
      <xdr:col>18</xdr:col>
      <xdr:colOff>491290</xdr:colOff>
      <xdr:row>16</xdr:row>
      <xdr:rowOff>70184</xdr:rowOff>
    </xdr:to>
    <xdr:sp macro="" textlink="">
      <xdr:nvSpPr>
        <xdr:cNvPr id="94" name="TextBox 93">
          <a:extLst>
            <a:ext uri="{FF2B5EF4-FFF2-40B4-BE49-F238E27FC236}">
              <a16:creationId xmlns:a16="http://schemas.microsoft.com/office/drawing/2014/main" id="{811265C0-8503-AFAA-251A-20B1E9C1CD66}"/>
            </a:ext>
          </a:extLst>
        </xdr:cNvPr>
        <xdr:cNvSpPr txBox="1"/>
      </xdr:nvSpPr>
      <xdr:spPr>
        <a:xfrm>
          <a:off x="8101264" y="2646947"/>
          <a:ext cx="3398921" cy="310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accent1">
                  <a:lumMod val="50000"/>
                </a:schemeClr>
              </a:solidFill>
              <a:effectLst/>
              <a:latin typeface="+mn-lt"/>
              <a:ea typeface="+mn-ea"/>
              <a:cs typeface="+mn-cs"/>
            </a:rPr>
            <a:t>Effectiveness of Lead Sources</a:t>
          </a:r>
          <a:endParaRPr lang="en-US" sz="1800" b="1">
            <a:solidFill>
              <a:schemeClr val="accent1">
                <a:lumMod val="50000"/>
              </a:schemeClr>
            </a:solidFill>
            <a:effectLst/>
          </a:endParaRPr>
        </a:p>
        <a:p>
          <a:endParaRPr lang="en-US" sz="1100" b="0"/>
        </a:p>
      </xdr:txBody>
    </xdr:sp>
    <xdr:clientData/>
  </xdr:twoCellAnchor>
  <xdr:twoCellAnchor>
    <xdr:from>
      <xdr:col>0</xdr:col>
      <xdr:colOff>46710</xdr:colOff>
      <xdr:row>38</xdr:row>
      <xdr:rowOff>23200</xdr:rowOff>
    </xdr:from>
    <xdr:to>
      <xdr:col>10</xdr:col>
      <xdr:colOff>269569</xdr:colOff>
      <xdr:row>61</xdr:row>
      <xdr:rowOff>176457</xdr:rowOff>
    </xdr:to>
    <xdr:sp macro="" textlink="">
      <xdr:nvSpPr>
        <xdr:cNvPr id="96" name="Rectangle: Rounded Corners 95">
          <a:extLst>
            <a:ext uri="{FF2B5EF4-FFF2-40B4-BE49-F238E27FC236}">
              <a16:creationId xmlns:a16="http://schemas.microsoft.com/office/drawing/2014/main" id="{132606BF-0B75-1581-1D4C-C32E1CA9367A}"/>
            </a:ext>
          </a:extLst>
        </xdr:cNvPr>
        <xdr:cNvSpPr/>
      </xdr:nvSpPr>
      <xdr:spPr>
        <a:xfrm>
          <a:off x="46710" y="7115662"/>
          <a:ext cx="6279782" cy="4422410"/>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a:p>
      </xdr:txBody>
    </xdr:sp>
    <xdr:clientData/>
  </xdr:twoCellAnchor>
  <xdr:twoCellAnchor>
    <xdr:from>
      <xdr:col>10</xdr:col>
      <xdr:colOff>344364</xdr:colOff>
      <xdr:row>38</xdr:row>
      <xdr:rowOff>32971</xdr:rowOff>
    </xdr:from>
    <xdr:to>
      <xdr:col>20</xdr:col>
      <xdr:colOff>567224</xdr:colOff>
      <xdr:row>62</xdr:row>
      <xdr:rowOff>612</xdr:rowOff>
    </xdr:to>
    <xdr:sp macro="" textlink="">
      <xdr:nvSpPr>
        <xdr:cNvPr id="98" name="Rectangle: Rounded Corners 97">
          <a:extLst>
            <a:ext uri="{FF2B5EF4-FFF2-40B4-BE49-F238E27FC236}">
              <a16:creationId xmlns:a16="http://schemas.microsoft.com/office/drawing/2014/main" id="{C9F4F019-FFBC-EE09-D3D4-C275771CEF7D}"/>
            </a:ext>
          </a:extLst>
        </xdr:cNvPr>
        <xdr:cNvSpPr/>
      </xdr:nvSpPr>
      <xdr:spPr>
        <a:xfrm>
          <a:off x="6401287" y="7125433"/>
          <a:ext cx="6279783" cy="4422410"/>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a:p>
      </xdr:txBody>
    </xdr:sp>
    <xdr:clientData/>
  </xdr:twoCellAnchor>
  <xdr:twoCellAnchor>
    <xdr:from>
      <xdr:col>0</xdr:col>
      <xdr:colOff>146233</xdr:colOff>
      <xdr:row>38</xdr:row>
      <xdr:rowOff>166687</xdr:rowOff>
    </xdr:from>
    <xdr:to>
      <xdr:col>10</xdr:col>
      <xdr:colOff>83343</xdr:colOff>
      <xdr:row>61</xdr:row>
      <xdr:rowOff>-1</xdr:rowOff>
    </xdr:to>
    <xdr:graphicFrame macro="">
      <xdr:nvGraphicFramePr>
        <xdr:cNvPr id="100" name="Chart 99">
          <a:extLst>
            <a:ext uri="{FF2B5EF4-FFF2-40B4-BE49-F238E27FC236}">
              <a16:creationId xmlns:a16="http://schemas.microsoft.com/office/drawing/2014/main" id="{A6AD40DB-2D97-451D-B119-B57166BE4E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21</xdr:col>
      <xdr:colOff>42377</xdr:colOff>
      <xdr:row>38</xdr:row>
      <xdr:rowOff>66842</xdr:rowOff>
    </xdr:from>
    <xdr:to>
      <xdr:col>26</xdr:col>
      <xdr:colOff>70347</xdr:colOff>
      <xdr:row>62</xdr:row>
      <xdr:rowOff>83941</xdr:rowOff>
    </xdr:to>
    <xdr:sp macro="" textlink="">
      <xdr:nvSpPr>
        <xdr:cNvPr id="102" name="Rectangle: Rounded Corners 101">
          <a:extLst>
            <a:ext uri="{FF2B5EF4-FFF2-40B4-BE49-F238E27FC236}">
              <a16:creationId xmlns:a16="http://schemas.microsoft.com/office/drawing/2014/main" id="{F9E76874-00E2-36F1-3C0B-7EADDBCA5D89}"/>
            </a:ext>
          </a:extLst>
        </xdr:cNvPr>
        <xdr:cNvSpPr/>
      </xdr:nvSpPr>
      <xdr:spPr>
        <a:xfrm>
          <a:off x="12886088" y="6974974"/>
          <a:ext cx="3085996" cy="4348467"/>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a:p>
      </xdr:txBody>
    </xdr:sp>
    <xdr:clientData/>
  </xdr:twoCellAnchor>
  <xdr:twoCellAnchor>
    <xdr:from>
      <xdr:col>11</xdr:col>
      <xdr:colOff>25837</xdr:colOff>
      <xdr:row>38</xdr:row>
      <xdr:rowOff>160422</xdr:rowOff>
    </xdr:from>
    <xdr:to>
      <xdr:col>20</xdr:col>
      <xdr:colOff>320843</xdr:colOff>
      <xdr:row>60</xdr:row>
      <xdr:rowOff>127644</xdr:rowOff>
    </xdr:to>
    <xdr:graphicFrame macro="">
      <xdr:nvGraphicFramePr>
        <xdr:cNvPr id="103" name="Chart 102">
          <a:extLst>
            <a:ext uri="{FF2B5EF4-FFF2-40B4-BE49-F238E27FC236}">
              <a16:creationId xmlns:a16="http://schemas.microsoft.com/office/drawing/2014/main" id="{88668C39-24D8-4FC4-863D-73D663948B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xdr:col>
      <xdr:colOff>573975</xdr:colOff>
      <xdr:row>38</xdr:row>
      <xdr:rowOff>148441</xdr:rowOff>
    </xdr:from>
    <xdr:to>
      <xdr:col>25</xdr:col>
      <xdr:colOff>484909</xdr:colOff>
      <xdr:row>61</xdr:row>
      <xdr:rowOff>39584</xdr:rowOff>
    </xdr:to>
    <mc:AlternateContent xmlns:mc="http://schemas.openxmlformats.org/markup-compatibility/2006">
      <mc:Choice xmlns:cx2="http://schemas.microsoft.com/office/drawing/2015/10/21/chartex" Requires="cx2">
        <xdr:graphicFrame macro="">
          <xdr:nvGraphicFramePr>
            <xdr:cNvPr id="104" name="Chart 103">
              <a:extLst>
                <a:ext uri="{FF2B5EF4-FFF2-40B4-BE49-F238E27FC236}">
                  <a16:creationId xmlns:a16="http://schemas.microsoft.com/office/drawing/2014/main" id="{B6E919DC-07A0-4EBB-87CB-71103A3A76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2765975" y="7143601"/>
              <a:ext cx="2958934" cy="409738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21</xdr:col>
      <xdr:colOff>304133</xdr:colOff>
      <xdr:row>10</xdr:row>
      <xdr:rowOff>118312</xdr:rowOff>
    </xdr:from>
    <xdr:to>
      <xdr:col>25</xdr:col>
      <xdr:colOff>534738</xdr:colOff>
      <xdr:row>13</xdr:row>
      <xdr:rowOff>147054</xdr:rowOff>
    </xdr:to>
    <mc:AlternateContent xmlns:mc="http://schemas.openxmlformats.org/markup-compatibility/2006" xmlns:a14="http://schemas.microsoft.com/office/drawing/2010/main">
      <mc:Choice Requires="a14">
        <xdr:graphicFrame macro="">
          <xdr:nvGraphicFramePr>
            <xdr:cNvPr id="107" name="Policy Type 1">
              <a:extLst>
                <a:ext uri="{FF2B5EF4-FFF2-40B4-BE49-F238E27FC236}">
                  <a16:creationId xmlns:a16="http://schemas.microsoft.com/office/drawing/2014/main" id="{1C770B1C-4CD0-43E5-877B-01CDB32EE91E}"/>
                </a:ext>
              </a:extLst>
            </xdr:cNvPr>
            <xdr:cNvGraphicFramePr/>
          </xdr:nvGraphicFramePr>
          <xdr:xfrm>
            <a:off x="0" y="0"/>
            <a:ext cx="0" cy="0"/>
          </xdr:xfrm>
          <a:graphic>
            <a:graphicData uri="http://schemas.microsoft.com/office/drawing/2010/slicer">
              <sle:slicer xmlns:sle="http://schemas.microsoft.com/office/drawing/2010/slicer" name="Policy Type 1"/>
            </a:graphicData>
          </a:graphic>
        </xdr:graphicFrame>
      </mc:Choice>
      <mc:Fallback xmlns="">
        <xdr:sp macro="" textlink="">
          <xdr:nvSpPr>
            <xdr:cNvPr id="0" name=""/>
            <xdr:cNvSpPr>
              <a:spLocks noTextEdit="1"/>
            </xdr:cNvSpPr>
          </xdr:nvSpPr>
          <xdr:spPr>
            <a:xfrm>
              <a:off x="13218028" y="1989891"/>
              <a:ext cx="2690394" cy="5902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21</xdr:col>
      <xdr:colOff>85044</xdr:colOff>
      <xdr:row>14</xdr:row>
      <xdr:rowOff>106948</xdr:rowOff>
    </xdr:from>
    <xdr:to>
      <xdr:col>26</xdr:col>
      <xdr:colOff>28895</xdr:colOff>
      <xdr:row>37</xdr:row>
      <xdr:rowOff>130342</xdr:rowOff>
    </xdr:to>
    <xdr:sp macro="" textlink="">
      <xdr:nvSpPr>
        <xdr:cNvPr id="109" name="Rectangle: Rounded Corners 108">
          <a:extLst>
            <a:ext uri="{FF2B5EF4-FFF2-40B4-BE49-F238E27FC236}">
              <a16:creationId xmlns:a16="http://schemas.microsoft.com/office/drawing/2014/main" id="{C608FC5B-136D-4C0C-8118-C577220DC221}"/>
            </a:ext>
          </a:extLst>
        </xdr:cNvPr>
        <xdr:cNvSpPr/>
      </xdr:nvSpPr>
      <xdr:spPr>
        <a:xfrm>
          <a:off x="12928755" y="2633580"/>
          <a:ext cx="3001877" cy="4224420"/>
        </a:xfrm>
        <a:prstGeom prst="roundRect">
          <a:avLst/>
        </a:prstGeom>
        <a:ln>
          <a:noFill/>
        </a:ln>
        <a:effectLst>
          <a:glow rad="101600">
            <a:schemeClr val="accent1">
              <a:lumMod val="50000"/>
              <a:alpha val="60000"/>
            </a:schemeClr>
          </a:glow>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marL="0" marR="0" lvl="0" indent="0" algn="l" defTabSz="914400" rtl="0" eaLnBrk="1" fontAlgn="auto" latinLnBrk="0" hangingPunct="1">
            <a:lnSpc>
              <a:spcPct val="100000"/>
            </a:lnSpc>
            <a:spcBef>
              <a:spcPts val="0"/>
            </a:spcBef>
            <a:spcAft>
              <a:spcPts val="0"/>
            </a:spcAft>
            <a:buClrTx/>
            <a:buSzTx/>
            <a:buFontTx/>
            <a:buNone/>
            <a:tabLst/>
            <a:defRPr/>
          </a:pPr>
          <a:endParaRPr lang="en-US">
            <a:effectLst/>
          </a:endParaRPr>
        </a:p>
        <a:p>
          <a:pPr algn="l"/>
          <a:endParaRPr lang="en-US" sz="1100"/>
        </a:p>
      </xdr:txBody>
    </xdr:sp>
    <xdr:clientData/>
  </xdr:twoCellAnchor>
  <xdr:twoCellAnchor>
    <xdr:from>
      <xdr:col>21</xdr:col>
      <xdr:colOff>25400</xdr:colOff>
      <xdr:row>19</xdr:row>
      <xdr:rowOff>0</xdr:rowOff>
    </xdr:from>
    <xdr:to>
      <xdr:col>25</xdr:col>
      <xdr:colOff>495300</xdr:colOff>
      <xdr:row>35</xdr:row>
      <xdr:rowOff>76200</xdr:rowOff>
    </xdr:to>
    <xdr:graphicFrame macro="">
      <xdr:nvGraphicFramePr>
        <xdr:cNvPr id="110" name="Chart 109">
          <a:extLst>
            <a:ext uri="{FF2B5EF4-FFF2-40B4-BE49-F238E27FC236}">
              <a16:creationId xmlns:a16="http://schemas.microsoft.com/office/drawing/2014/main" id="{58CD7C4D-B10F-4B42-8E1B-5EF2B8DEBD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21</xdr:col>
      <xdr:colOff>127000</xdr:colOff>
      <xdr:row>16</xdr:row>
      <xdr:rowOff>114300</xdr:rowOff>
    </xdr:from>
    <xdr:to>
      <xdr:col>26</xdr:col>
      <xdr:colOff>25400</xdr:colOff>
      <xdr:row>19</xdr:row>
      <xdr:rowOff>152400</xdr:rowOff>
    </xdr:to>
    <xdr:sp macro="" textlink="">
      <xdr:nvSpPr>
        <xdr:cNvPr id="111" name="TextBox 110">
          <a:extLst>
            <a:ext uri="{FF2B5EF4-FFF2-40B4-BE49-F238E27FC236}">
              <a16:creationId xmlns:a16="http://schemas.microsoft.com/office/drawing/2014/main" id="{E9B34C68-92D4-182B-E198-E16944A1D7D2}"/>
            </a:ext>
          </a:extLst>
        </xdr:cNvPr>
        <xdr:cNvSpPr txBox="1"/>
      </xdr:nvSpPr>
      <xdr:spPr>
        <a:xfrm>
          <a:off x="12928600" y="2959100"/>
          <a:ext cx="294640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accent1">
                  <a:lumMod val="50000"/>
                </a:schemeClr>
              </a:solidFill>
              <a:effectLst/>
              <a:latin typeface="+mn-lt"/>
              <a:ea typeface="+mn-ea"/>
              <a:cs typeface="+mn-cs"/>
            </a:rPr>
            <a:t>Claim severity and frequency trends</a:t>
          </a:r>
          <a:endParaRPr lang="en-US" sz="1400" b="1">
            <a:solidFill>
              <a:schemeClr val="accent1">
                <a:lumMod val="50000"/>
              </a:schemeClr>
            </a:solidFill>
          </a:endParaRPr>
        </a:p>
      </xdr:txBody>
    </xdr:sp>
    <xdr:clientData/>
  </xdr:twoCellAnchor>
  <xdr:twoCellAnchor>
    <xdr:from>
      <xdr:col>4</xdr:col>
      <xdr:colOff>63500</xdr:colOff>
      <xdr:row>0</xdr:row>
      <xdr:rowOff>101600</xdr:rowOff>
    </xdr:from>
    <xdr:to>
      <xdr:col>21</xdr:col>
      <xdr:colOff>228600</xdr:colOff>
      <xdr:row>6</xdr:row>
      <xdr:rowOff>0</xdr:rowOff>
    </xdr:to>
    <xdr:sp macro="" textlink="">
      <xdr:nvSpPr>
        <xdr:cNvPr id="112" name="TextBox 111">
          <a:extLst>
            <a:ext uri="{FF2B5EF4-FFF2-40B4-BE49-F238E27FC236}">
              <a16:creationId xmlns:a16="http://schemas.microsoft.com/office/drawing/2014/main" id="{B7986C1D-00D2-3B26-DB2B-C13D0DBBD430}"/>
            </a:ext>
          </a:extLst>
        </xdr:cNvPr>
        <xdr:cNvSpPr txBox="1"/>
      </xdr:nvSpPr>
      <xdr:spPr>
        <a:xfrm>
          <a:off x="2501900" y="101600"/>
          <a:ext cx="10528300" cy="965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400" b="1">
              <a:solidFill>
                <a:schemeClr val="accent1">
                  <a:lumMod val="50000"/>
                </a:schemeClr>
              </a:solidFill>
            </a:rPr>
            <a:t>               </a:t>
          </a:r>
          <a:r>
            <a:rPr lang="en-US" sz="4400" b="1" baseline="0">
              <a:solidFill>
                <a:schemeClr val="accent1">
                  <a:lumMod val="50000"/>
                </a:schemeClr>
              </a:solidFill>
            </a:rPr>
            <a:t>        </a:t>
          </a:r>
          <a:r>
            <a:rPr lang="en-US" sz="4400" b="1">
              <a:solidFill>
                <a:schemeClr val="accent1">
                  <a:lumMod val="50000"/>
                </a:schemeClr>
              </a:solidFill>
            </a:rPr>
            <a:t>Insurance Insights Hub</a:t>
          </a:r>
        </a:p>
      </xdr:txBody>
    </xdr:sp>
    <xdr:clientData/>
  </xdr:twoCellAnchor>
  <xdr:twoCellAnchor editAs="oneCell">
    <xdr:from>
      <xdr:col>7</xdr:col>
      <xdr:colOff>80211</xdr:colOff>
      <xdr:row>0</xdr:row>
      <xdr:rowOff>120316</xdr:rowOff>
    </xdr:from>
    <xdr:to>
      <xdr:col>9</xdr:col>
      <xdr:colOff>2</xdr:colOff>
      <xdr:row>5</xdr:row>
      <xdr:rowOff>45452</xdr:rowOff>
    </xdr:to>
    <xdr:pic>
      <xdr:nvPicPr>
        <xdr:cNvPr id="113" name="Picture 112" descr="Insure Clipart Vector, Insurance Logo ...">
          <a:extLst>
            <a:ext uri="{FF2B5EF4-FFF2-40B4-BE49-F238E27FC236}">
              <a16:creationId xmlns:a16="http://schemas.microsoft.com/office/drawing/2014/main" id="{719B03AF-A195-FAC9-1CD9-B777B24C232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4384843" y="120316"/>
          <a:ext cx="1149685" cy="86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37</xdr:col>
      <xdr:colOff>0</xdr:colOff>
      <xdr:row>53</xdr:row>
      <xdr:rowOff>0</xdr:rowOff>
    </xdr:from>
    <xdr:to>
      <xdr:col>37</xdr:col>
      <xdr:colOff>304800</xdr:colOff>
      <xdr:row>54</xdr:row>
      <xdr:rowOff>121920</xdr:rowOff>
    </xdr:to>
    <xdr:sp macro="" textlink="">
      <xdr:nvSpPr>
        <xdr:cNvPr id="2056" name="AutoShape 8">
          <a:extLst>
            <a:ext uri="{FF2B5EF4-FFF2-40B4-BE49-F238E27FC236}">
              <a16:creationId xmlns:a16="http://schemas.microsoft.com/office/drawing/2014/main" id="{A21FEB91-8225-9367-F099-730948067316}"/>
            </a:ext>
          </a:extLst>
        </xdr:cNvPr>
        <xdr:cNvSpPr>
          <a:spLocks noChangeAspect="1" noChangeArrowheads="1"/>
        </xdr:cNvSpPr>
      </xdr:nvSpPr>
      <xdr:spPr bwMode="auto">
        <a:xfrm>
          <a:off x="22555200" y="973836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c:userShapes xmlns:c="http://schemas.openxmlformats.org/drawingml/2006/chart">
  <cdr:relSizeAnchor xmlns:cdr="http://schemas.openxmlformats.org/drawingml/2006/chartDrawing">
    <cdr:from>
      <cdr:x>0.38925</cdr:x>
      <cdr:y>0.33913</cdr:y>
    </cdr:from>
    <cdr:to>
      <cdr:x>0.61075</cdr:x>
      <cdr:y>0.66087</cdr:y>
    </cdr:to>
    <cdr:sp macro="" textlink="">
      <cdr:nvSpPr>
        <cdr:cNvPr id="2" name="TextBox 1">
          <a:extLst xmlns:a="http://schemas.openxmlformats.org/drawingml/2006/main">
            <a:ext uri="{FF2B5EF4-FFF2-40B4-BE49-F238E27FC236}">
              <a16:creationId xmlns:a16="http://schemas.microsoft.com/office/drawing/2014/main" id="{2642F253-0280-911C-1971-57A43351A218}"/>
            </a:ext>
          </a:extLst>
        </cdr:cNvPr>
        <cdr:cNvSpPr txBox="1"/>
      </cdr:nvSpPr>
      <cdr:spPr>
        <a:xfrm xmlns:a="http://schemas.openxmlformats.org/drawingml/2006/main">
          <a:off x="1606970" y="963856"/>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3.xml><?xml version="1.0" encoding="utf-8"?>
<c:userShapes xmlns:c="http://schemas.openxmlformats.org/drawingml/2006/chart">
  <cdr:relSizeAnchor xmlns:cdr="http://schemas.openxmlformats.org/drawingml/2006/chartDrawing">
    <cdr:from>
      <cdr:x>0.32834</cdr:x>
      <cdr:y>0</cdr:y>
    </cdr:from>
    <cdr:to>
      <cdr:x>0.77017</cdr:x>
      <cdr:y>0.07553</cdr:y>
    </cdr:to>
    <cdr:sp macro="" textlink="">
      <cdr:nvSpPr>
        <cdr:cNvPr id="2" name="TextBox 1">
          <a:extLst xmlns:a="http://schemas.openxmlformats.org/drawingml/2006/main">
            <a:ext uri="{FF2B5EF4-FFF2-40B4-BE49-F238E27FC236}">
              <a16:creationId xmlns:a16="http://schemas.microsoft.com/office/drawing/2014/main" id="{BD0C4C3B-5961-4663-CD8B-F17A1F815DCF}"/>
            </a:ext>
          </a:extLst>
        </cdr:cNvPr>
        <cdr:cNvSpPr txBox="1"/>
      </cdr:nvSpPr>
      <cdr:spPr>
        <a:xfrm xmlns:a="http://schemas.openxmlformats.org/drawingml/2006/main">
          <a:off x="1973079" y="0"/>
          <a:ext cx="2655094" cy="29765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n-US" sz="1800" b="1" i="0" baseline="0">
              <a:solidFill>
                <a:schemeClr val="accent1">
                  <a:lumMod val="50000"/>
                </a:schemeClr>
              </a:solidFill>
              <a:effectLst/>
              <a:latin typeface="+mn-lt"/>
              <a:ea typeface="+mn-ea"/>
              <a:cs typeface="+mn-cs"/>
            </a:rPr>
            <a:t>Premium Distribution</a:t>
          </a:r>
          <a:endParaRPr lang="en-US" sz="1800" b="1">
            <a:solidFill>
              <a:schemeClr val="accent1">
                <a:lumMod val="50000"/>
              </a:schemeClr>
            </a:solidFill>
            <a:effectLst/>
          </a:endParaRPr>
        </a:p>
        <a:p xmlns:a="http://schemas.openxmlformats.org/drawingml/2006/main">
          <a:endParaRPr lang="en-US" sz="1100" kern="1200"/>
        </a:p>
      </cdr:txBody>
    </cdr:sp>
  </cdr:relSizeAnchor>
</c:userShapes>
</file>

<file path=xl/drawings/drawing4.xml><?xml version="1.0" encoding="utf-8"?>
<c:userShapes xmlns:c="http://schemas.openxmlformats.org/drawingml/2006/chart">
  <cdr:relSizeAnchor xmlns:cdr="http://schemas.openxmlformats.org/drawingml/2006/chartDrawing">
    <cdr:from>
      <cdr:x>0.44782</cdr:x>
      <cdr:y>0.3293</cdr:y>
    </cdr:from>
    <cdr:to>
      <cdr:x>0.55218</cdr:x>
      <cdr:y>0.6707</cdr:y>
    </cdr:to>
    <cdr:sp macro="" textlink="">
      <cdr:nvSpPr>
        <cdr:cNvPr id="2" name="TextBox 1">
          <a:extLst xmlns:a="http://schemas.openxmlformats.org/drawingml/2006/main">
            <a:ext uri="{FF2B5EF4-FFF2-40B4-BE49-F238E27FC236}">
              <a16:creationId xmlns:a16="http://schemas.microsoft.com/office/drawing/2014/main" id="{2F7BADDE-6A65-4B03-ACAF-F99D109096B7}"/>
            </a:ext>
          </a:extLst>
        </cdr:cNvPr>
        <cdr:cNvSpPr txBox="1"/>
      </cdr:nvSpPr>
      <cdr:spPr>
        <a:xfrm xmlns:a="http://schemas.openxmlformats.org/drawingml/2006/main">
          <a:off x="3923396" y="882028"/>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0</xdr:colOff>
      <xdr:row>57</xdr:row>
      <xdr:rowOff>162393</xdr:rowOff>
    </xdr:from>
    <xdr:to>
      <xdr:col>3</xdr:col>
      <xdr:colOff>1324132</xdr:colOff>
      <xdr:row>73</xdr:row>
      <xdr:rowOff>122257</xdr:rowOff>
    </xdr:to>
    <xdr:graphicFrame macro="">
      <xdr:nvGraphicFramePr>
        <xdr:cNvPr id="2" name="Chart 1">
          <a:extLst>
            <a:ext uri="{FF2B5EF4-FFF2-40B4-BE49-F238E27FC236}">
              <a16:creationId xmlns:a16="http://schemas.microsoft.com/office/drawing/2014/main" id="{B62C2247-B76F-0134-99CA-9D4D312D1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349293</xdr:colOff>
      <xdr:row>74</xdr:row>
      <xdr:rowOff>67340</xdr:rowOff>
    </xdr:from>
    <xdr:to>
      <xdr:col>6</xdr:col>
      <xdr:colOff>1336960</xdr:colOff>
      <xdr:row>88</xdr:row>
      <xdr:rowOff>115465</xdr:rowOff>
    </xdr:to>
    <xdr:graphicFrame macro="">
      <xdr:nvGraphicFramePr>
        <xdr:cNvPr id="14" name="Chart 13">
          <a:extLst>
            <a:ext uri="{FF2B5EF4-FFF2-40B4-BE49-F238E27FC236}">
              <a16:creationId xmlns:a16="http://schemas.microsoft.com/office/drawing/2014/main" id="{3D8AA223-0D30-1255-AC58-9A0E671F31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1548984</xdr:colOff>
      <xdr:row>58</xdr:row>
      <xdr:rowOff>24984</xdr:rowOff>
    </xdr:from>
    <xdr:to>
      <xdr:col>6</xdr:col>
      <xdr:colOff>986852</xdr:colOff>
      <xdr:row>73</xdr:row>
      <xdr:rowOff>0</xdr:rowOff>
    </xdr:to>
    <xdr:graphicFrame macro="">
      <xdr:nvGraphicFramePr>
        <xdr:cNvPr id="8" name="Chart 7">
          <a:extLst>
            <a:ext uri="{FF2B5EF4-FFF2-40B4-BE49-F238E27FC236}">
              <a16:creationId xmlns:a16="http://schemas.microsoft.com/office/drawing/2014/main" id="{3A9A1E6D-36FD-2CA4-7321-14C8D15CB7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28888</xdr:colOff>
      <xdr:row>42</xdr:row>
      <xdr:rowOff>22412</xdr:rowOff>
    </xdr:from>
    <xdr:to>
      <xdr:col>3</xdr:col>
      <xdr:colOff>844177</xdr:colOff>
      <xdr:row>57</xdr:row>
      <xdr:rowOff>95341</xdr:rowOff>
    </xdr:to>
    <xdr:graphicFrame macro="">
      <xdr:nvGraphicFramePr>
        <xdr:cNvPr id="13" name="Chart 12">
          <a:extLst>
            <a:ext uri="{FF2B5EF4-FFF2-40B4-BE49-F238E27FC236}">
              <a16:creationId xmlns:a16="http://schemas.microsoft.com/office/drawing/2014/main" id="{82503681-4C24-EAAF-66CF-5FD97CB905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0</xdr:colOff>
      <xdr:row>1</xdr:row>
      <xdr:rowOff>56031</xdr:rowOff>
    </xdr:from>
    <xdr:ext cx="3397250" cy="280205"/>
    <xdr:sp macro="" textlink="">
      <xdr:nvSpPr>
        <xdr:cNvPr id="3" name="TextBox 2">
          <a:extLst>
            <a:ext uri="{FF2B5EF4-FFF2-40B4-BE49-F238E27FC236}">
              <a16:creationId xmlns:a16="http://schemas.microsoft.com/office/drawing/2014/main" id="{5018EE32-3FFA-F19D-0927-FDB3725C8A70}"/>
            </a:ext>
          </a:extLst>
        </xdr:cNvPr>
        <xdr:cNvSpPr txBox="1"/>
      </xdr:nvSpPr>
      <xdr:spPr>
        <a:xfrm>
          <a:off x="0" y="235948"/>
          <a:ext cx="3397250" cy="280205"/>
        </a:xfrm>
        <a:prstGeom prst="rect">
          <a:avLst/>
        </a:prstGeom>
        <a:solidFill>
          <a:schemeClr val="lt1"/>
        </a:solidFill>
        <a:ln>
          <a:solidFill>
            <a:schemeClr val="lt1">
              <a:shade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a:solidFill>
                <a:schemeClr val="accent1"/>
              </a:solidFill>
            </a:rPr>
            <a:t>premium distribution across age </a:t>
          </a:r>
          <a:r>
            <a:rPr lang="en-US" sz="1200" b="1">
              <a:solidFill>
                <a:schemeClr val="accent1"/>
              </a:solidFill>
            </a:rPr>
            <a:t>groups</a:t>
          </a:r>
          <a:r>
            <a:rPr lang="en-US" sz="1100" b="1">
              <a:solidFill>
                <a:schemeClr val="accent1"/>
              </a:solidFill>
            </a:rPr>
            <a:t> and regions</a:t>
          </a:r>
          <a:r>
            <a:rPr lang="en-US" sz="1100" b="1"/>
            <a:t>.</a:t>
          </a:r>
        </a:p>
      </xdr:txBody>
    </xdr:sp>
    <xdr:clientData/>
  </xdr:oneCellAnchor>
  <xdr:twoCellAnchor>
    <xdr:from>
      <xdr:col>7</xdr:col>
      <xdr:colOff>121</xdr:colOff>
      <xdr:row>1</xdr:row>
      <xdr:rowOff>178930</xdr:rowOff>
    </xdr:from>
    <xdr:to>
      <xdr:col>9</xdr:col>
      <xdr:colOff>29592</xdr:colOff>
      <xdr:row>3</xdr:row>
      <xdr:rowOff>88779</xdr:rowOff>
    </xdr:to>
    <xdr:sp macro="" textlink="">
      <xdr:nvSpPr>
        <xdr:cNvPr id="4" name="TextBox 3">
          <a:extLst>
            <a:ext uri="{FF2B5EF4-FFF2-40B4-BE49-F238E27FC236}">
              <a16:creationId xmlns:a16="http://schemas.microsoft.com/office/drawing/2014/main" id="{F2BAA5C8-2A2D-0FF0-706E-0538F18CE79A}"/>
            </a:ext>
          </a:extLst>
        </xdr:cNvPr>
        <xdr:cNvSpPr txBox="1"/>
      </xdr:nvSpPr>
      <xdr:spPr>
        <a:xfrm>
          <a:off x="9824742" y="363881"/>
          <a:ext cx="2929510" cy="2797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 discounts applied across different policies</a:t>
          </a:r>
          <a:r>
            <a:rPr lang="en-US" sz="1100"/>
            <a:t>.</a:t>
          </a:r>
        </a:p>
      </xdr:txBody>
    </xdr:sp>
    <xdr:clientData/>
  </xdr:twoCellAnchor>
  <xdr:twoCellAnchor>
    <xdr:from>
      <xdr:col>3</xdr:col>
      <xdr:colOff>177791</xdr:colOff>
      <xdr:row>1</xdr:row>
      <xdr:rowOff>171241</xdr:rowOff>
    </xdr:from>
    <xdr:to>
      <xdr:col>4</xdr:col>
      <xdr:colOff>1344706</xdr:colOff>
      <xdr:row>3</xdr:row>
      <xdr:rowOff>104588</xdr:rowOff>
    </xdr:to>
    <xdr:sp macro="" textlink="">
      <xdr:nvSpPr>
        <xdr:cNvPr id="5" name="TextBox 4">
          <a:extLst>
            <a:ext uri="{FF2B5EF4-FFF2-40B4-BE49-F238E27FC236}">
              <a16:creationId xmlns:a16="http://schemas.microsoft.com/office/drawing/2014/main" id="{26473C6E-6FC5-C5D0-0058-C53B7412D70C}"/>
            </a:ext>
          </a:extLst>
        </xdr:cNvPr>
        <xdr:cNvSpPr txBox="1"/>
      </xdr:nvSpPr>
      <xdr:spPr>
        <a:xfrm>
          <a:off x="5242850" y="350535"/>
          <a:ext cx="2048444" cy="291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a:t>
          </a:r>
          <a:r>
            <a:rPr lang="en-US" sz="1200" b="1">
              <a:solidFill>
                <a:schemeClr val="accent1"/>
              </a:solidFill>
            </a:rPr>
            <a:t>claim severity and frequency trends</a:t>
          </a:r>
          <a:r>
            <a:rPr lang="en-US" sz="1100"/>
            <a:t>.</a:t>
          </a:r>
        </a:p>
      </xdr:txBody>
    </xdr:sp>
    <xdr:clientData/>
  </xdr:twoCellAnchor>
  <xdr:twoCellAnchor>
    <xdr:from>
      <xdr:col>10</xdr:col>
      <xdr:colOff>465002</xdr:colOff>
      <xdr:row>1</xdr:row>
      <xdr:rowOff>180582</xdr:rowOff>
    </xdr:from>
    <xdr:to>
      <xdr:col>11</xdr:col>
      <xdr:colOff>1961213</xdr:colOff>
      <xdr:row>3</xdr:row>
      <xdr:rowOff>87444</xdr:rowOff>
    </xdr:to>
    <xdr:sp macro="" textlink="">
      <xdr:nvSpPr>
        <xdr:cNvPr id="6" name="TextBox 5">
          <a:extLst>
            <a:ext uri="{FF2B5EF4-FFF2-40B4-BE49-F238E27FC236}">
              <a16:creationId xmlns:a16="http://schemas.microsoft.com/office/drawing/2014/main" id="{56479231-9BAD-113E-A8DD-73C483D94282}"/>
            </a:ext>
          </a:extLst>
        </xdr:cNvPr>
        <xdr:cNvSpPr txBox="1"/>
      </xdr:nvSpPr>
      <xdr:spPr>
        <a:xfrm>
          <a:off x="19989691" y="367959"/>
          <a:ext cx="2233227" cy="2816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conversion trends over time</a:t>
          </a:r>
          <a:r>
            <a:rPr lang="en-US" sz="1100"/>
            <a:t>.</a:t>
          </a:r>
        </a:p>
      </xdr:txBody>
    </xdr:sp>
    <xdr:clientData/>
  </xdr:twoCellAnchor>
  <xdr:twoCellAnchor>
    <xdr:from>
      <xdr:col>3</xdr:col>
      <xdr:colOff>171023</xdr:colOff>
      <xdr:row>11</xdr:row>
      <xdr:rowOff>127999</xdr:rowOff>
    </xdr:from>
    <xdr:to>
      <xdr:col>5</xdr:col>
      <xdr:colOff>1256631</xdr:colOff>
      <xdr:row>13</xdr:row>
      <xdr:rowOff>106948</xdr:rowOff>
    </xdr:to>
    <xdr:sp macro="" textlink="">
      <xdr:nvSpPr>
        <xdr:cNvPr id="9" name="TextBox 8">
          <a:extLst>
            <a:ext uri="{FF2B5EF4-FFF2-40B4-BE49-F238E27FC236}">
              <a16:creationId xmlns:a16="http://schemas.microsoft.com/office/drawing/2014/main" id="{783D2C7B-4622-FC55-2D0C-A53364B72BCD}"/>
            </a:ext>
          </a:extLst>
        </xdr:cNvPr>
        <xdr:cNvSpPr txBox="1"/>
      </xdr:nvSpPr>
      <xdr:spPr>
        <a:xfrm>
          <a:off x="3967655" y="2186736"/>
          <a:ext cx="4133608" cy="3532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Premium comparison between Urban and Suburban regions.</a:t>
          </a:r>
        </a:p>
      </xdr:txBody>
    </xdr:sp>
    <xdr:clientData/>
  </xdr:twoCellAnchor>
  <xdr:twoCellAnchor>
    <xdr:from>
      <xdr:col>7</xdr:col>
      <xdr:colOff>220908</xdr:colOff>
      <xdr:row>11</xdr:row>
      <xdr:rowOff>112475</xdr:rowOff>
    </xdr:from>
    <xdr:to>
      <xdr:col>8</xdr:col>
      <xdr:colOff>1790330</xdr:colOff>
      <xdr:row>13</xdr:row>
      <xdr:rowOff>81379</xdr:rowOff>
    </xdr:to>
    <xdr:sp macro="" textlink="">
      <xdr:nvSpPr>
        <xdr:cNvPr id="10" name="TextBox 9">
          <a:extLst>
            <a:ext uri="{FF2B5EF4-FFF2-40B4-BE49-F238E27FC236}">
              <a16:creationId xmlns:a16="http://schemas.microsoft.com/office/drawing/2014/main" id="{A8B1831F-287E-7951-7E45-AEAE8E6325CA}"/>
            </a:ext>
          </a:extLst>
        </xdr:cNvPr>
        <xdr:cNvSpPr txBox="1"/>
      </xdr:nvSpPr>
      <xdr:spPr>
        <a:xfrm>
          <a:off x="10045529" y="2146941"/>
          <a:ext cx="2449791" cy="3388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Number of claims by severity level.</a:t>
          </a:r>
        </a:p>
      </xdr:txBody>
    </xdr:sp>
    <xdr:clientData/>
  </xdr:twoCellAnchor>
  <xdr:twoCellAnchor>
    <xdr:from>
      <xdr:col>7</xdr:col>
      <xdr:colOff>147919</xdr:colOff>
      <xdr:row>19</xdr:row>
      <xdr:rowOff>120668</xdr:rowOff>
    </xdr:from>
    <xdr:to>
      <xdr:col>8</xdr:col>
      <xdr:colOff>1916097</xdr:colOff>
      <xdr:row>21</xdr:row>
      <xdr:rowOff>81378</xdr:rowOff>
    </xdr:to>
    <xdr:sp macro="" textlink="">
      <xdr:nvSpPr>
        <xdr:cNvPr id="11" name="TextBox 10">
          <a:extLst>
            <a:ext uri="{FF2B5EF4-FFF2-40B4-BE49-F238E27FC236}">
              <a16:creationId xmlns:a16="http://schemas.microsoft.com/office/drawing/2014/main" id="{A9DACA08-9BE6-9578-1E3A-5037AA02AC8A}"/>
            </a:ext>
          </a:extLst>
        </xdr:cNvPr>
        <xdr:cNvSpPr txBox="1"/>
      </xdr:nvSpPr>
      <xdr:spPr>
        <a:xfrm>
          <a:off x="9972540" y="3634746"/>
          <a:ext cx="2648547" cy="3306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High-risk groups based on claims data</a:t>
          </a:r>
        </a:p>
      </xdr:txBody>
    </xdr:sp>
    <xdr:clientData/>
  </xdr:twoCellAnchor>
  <xdr:twoCellAnchor>
    <xdr:from>
      <xdr:col>3</xdr:col>
      <xdr:colOff>264042</xdr:colOff>
      <xdr:row>19</xdr:row>
      <xdr:rowOff>68192</xdr:rowOff>
    </xdr:from>
    <xdr:to>
      <xdr:col>4</xdr:col>
      <xdr:colOff>1172882</xdr:colOff>
      <xdr:row>21</xdr:row>
      <xdr:rowOff>29883</xdr:rowOff>
    </xdr:to>
    <xdr:sp macro="" textlink="">
      <xdr:nvSpPr>
        <xdr:cNvPr id="15" name="TextBox 14">
          <a:extLst>
            <a:ext uri="{FF2B5EF4-FFF2-40B4-BE49-F238E27FC236}">
              <a16:creationId xmlns:a16="http://schemas.microsoft.com/office/drawing/2014/main" id="{77C3CDA1-120C-AAB3-7037-573E9D30A6FB}"/>
            </a:ext>
          </a:extLst>
        </xdr:cNvPr>
        <xdr:cNvSpPr txBox="1"/>
      </xdr:nvSpPr>
      <xdr:spPr>
        <a:xfrm>
          <a:off x="3648218" y="3474780"/>
          <a:ext cx="2029429" cy="3202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 inquiry to final purchase</a:t>
          </a:r>
        </a:p>
      </xdr:txBody>
    </xdr:sp>
    <xdr:clientData/>
  </xdr:twoCellAnchor>
  <xdr:twoCellAnchor>
    <xdr:from>
      <xdr:col>0</xdr:col>
      <xdr:colOff>138450</xdr:colOff>
      <xdr:row>74</xdr:row>
      <xdr:rowOff>37475</xdr:rowOff>
    </xdr:from>
    <xdr:to>
      <xdr:col>3</xdr:col>
      <xdr:colOff>1361607</xdr:colOff>
      <xdr:row>89</xdr:row>
      <xdr:rowOff>82343</xdr:rowOff>
    </xdr:to>
    <mc:AlternateContent xmlns:mc="http://schemas.openxmlformats.org/markup-compatibility/2006">
      <mc:Choice xmlns:cx2="http://schemas.microsoft.com/office/drawing/2015/10/21/chartex" Requires="cx2">
        <xdr:graphicFrame macro="">
          <xdr:nvGraphicFramePr>
            <xdr:cNvPr id="16" name="Chart 15">
              <a:extLst>
                <a:ext uri="{FF2B5EF4-FFF2-40B4-BE49-F238E27FC236}">
                  <a16:creationId xmlns:a16="http://schemas.microsoft.com/office/drawing/2014/main" id="{3D67D093-6A9D-3F51-F604-22D81EE2FA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38450" y="13570595"/>
              <a:ext cx="4073037" cy="278806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1194354</xdr:colOff>
      <xdr:row>33</xdr:row>
      <xdr:rowOff>94383</xdr:rowOff>
    </xdr:from>
    <xdr:to>
      <xdr:col>5</xdr:col>
      <xdr:colOff>588210</xdr:colOff>
      <xdr:row>35</xdr:row>
      <xdr:rowOff>53474</xdr:rowOff>
    </xdr:to>
    <xdr:sp macro="" textlink="">
      <xdr:nvSpPr>
        <xdr:cNvPr id="18" name="TextBox 17">
          <a:extLst>
            <a:ext uri="{FF2B5EF4-FFF2-40B4-BE49-F238E27FC236}">
              <a16:creationId xmlns:a16="http://schemas.microsoft.com/office/drawing/2014/main" id="{94BB2E1D-DFA5-E384-6484-5EDE1BB1A88F}"/>
            </a:ext>
          </a:extLst>
        </xdr:cNvPr>
        <xdr:cNvSpPr txBox="1"/>
      </xdr:nvSpPr>
      <xdr:spPr>
        <a:xfrm>
          <a:off x="3614038" y="6270594"/>
          <a:ext cx="3444488" cy="3334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solidFill>
                <a:schemeClr val="accent1"/>
              </a:solidFill>
            </a:rPr>
            <a:t>Effectiveness of Lead Sources(Agent vs. Online).</a:t>
          </a:r>
        </a:p>
      </xdr:txBody>
    </xdr:sp>
    <xdr:clientData/>
  </xdr:twoCellAnchor>
  <xdr:twoCellAnchor>
    <xdr:from>
      <xdr:col>3</xdr:col>
      <xdr:colOff>885265</xdr:colOff>
      <xdr:row>42</xdr:row>
      <xdr:rowOff>47812</xdr:rowOff>
    </xdr:from>
    <xdr:to>
      <xdr:col>6</xdr:col>
      <xdr:colOff>1438088</xdr:colOff>
      <xdr:row>57</xdr:row>
      <xdr:rowOff>101600</xdr:rowOff>
    </xdr:to>
    <xdr:graphicFrame macro="">
      <xdr:nvGraphicFramePr>
        <xdr:cNvPr id="7" name="Chart 6">
          <a:extLst>
            <a:ext uri="{FF2B5EF4-FFF2-40B4-BE49-F238E27FC236}">
              <a16:creationId xmlns:a16="http://schemas.microsoft.com/office/drawing/2014/main" id="{84BED0CF-F1ED-F266-6B1C-DFD4A64B91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11</xdr:col>
      <xdr:colOff>848280</xdr:colOff>
      <xdr:row>37</xdr:row>
      <xdr:rowOff>72842</xdr:rowOff>
    </xdr:from>
    <xdr:to>
      <xdr:col>12</xdr:col>
      <xdr:colOff>923185</xdr:colOff>
      <xdr:row>43</xdr:row>
      <xdr:rowOff>30000</xdr:rowOff>
    </xdr:to>
    <mc:AlternateContent xmlns:mc="http://schemas.openxmlformats.org/markup-compatibility/2006" xmlns:a14="http://schemas.microsoft.com/office/drawing/2010/main">
      <mc:Choice Requires="a14">
        <xdr:graphicFrame macro="">
          <xdr:nvGraphicFramePr>
            <xdr:cNvPr id="17" name="Policy Type">
              <a:extLst>
                <a:ext uri="{FF2B5EF4-FFF2-40B4-BE49-F238E27FC236}">
                  <a16:creationId xmlns:a16="http://schemas.microsoft.com/office/drawing/2014/main" id="{0A129E83-4743-D171-A14E-9459E2886E94}"/>
                </a:ext>
              </a:extLst>
            </xdr:cNvPr>
            <xdr:cNvGraphicFramePr/>
          </xdr:nvGraphicFramePr>
          <xdr:xfrm>
            <a:off x="0" y="0"/>
            <a:ext cx="0" cy="0"/>
          </xdr:xfrm>
          <a:graphic>
            <a:graphicData uri="http://schemas.microsoft.com/office/drawing/2010/slicer">
              <sle:slicer xmlns:sle="http://schemas.microsoft.com/office/drawing/2010/slicer" name="Policy Type"/>
            </a:graphicData>
          </a:graphic>
        </xdr:graphicFrame>
      </mc:Choice>
      <mc:Fallback xmlns="">
        <xdr:sp macro="" textlink="">
          <xdr:nvSpPr>
            <xdr:cNvPr id="0" name=""/>
            <xdr:cNvSpPr>
              <a:spLocks noTextEdit="1"/>
            </xdr:cNvSpPr>
          </xdr:nvSpPr>
          <xdr:spPr>
            <a:xfrm>
              <a:off x="14390280" y="6732842"/>
              <a:ext cx="1820905" cy="10371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1034656</xdr:colOff>
      <xdr:row>40</xdr:row>
      <xdr:rowOff>24481</xdr:rowOff>
    </xdr:from>
    <xdr:to>
      <xdr:col>11</xdr:col>
      <xdr:colOff>737999</xdr:colOff>
      <xdr:row>44</xdr:row>
      <xdr:rowOff>48000</xdr:rowOff>
    </xdr:to>
    <mc:AlternateContent xmlns:mc="http://schemas.openxmlformats.org/markup-compatibility/2006" xmlns:a14="http://schemas.microsoft.com/office/drawing/2010/main">
      <mc:Choice Requires="a14">
        <xdr:graphicFrame macro="">
          <xdr:nvGraphicFramePr>
            <xdr:cNvPr id="19" name="Region">
              <a:extLst>
                <a:ext uri="{FF2B5EF4-FFF2-40B4-BE49-F238E27FC236}">
                  <a16:creationId xmlns:a16="http://schemas.microsoft.com/office/drawing/2014/main" id="{979A887E-0F7A-BB1E-214C-65D915DC70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020656" y="7224481"/>
              <a:ext cx="2259343" cy="743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c:userShapes xmlns:c="http://schemas.openxmlformats.org/drawingml/2006/chart">
  <cdr:relSizeAnchor xmlns:cdr="http://schemas.openxmlformats.org/drawingml/2006/chartDrawing">
    <cdr:from>
      <cdr:x>0.38925</cdr:x>
      <cdr:y>0.33913</cdr:y>
    </cdr:from>
    <cdr:to>
      <cdr:x>0.61075</cdr:x>
      <cdr:y>0.66087</cdr:y>
    </cdr:to>
    <cdr:sp macro="" textlink="">
      <cdr:nvSpPr>
        <cdr:cNvPr id="2" name="TextBox 1">
          <a:extLst xmlns:a="http://schemas.openxmlformats.org/drawingml/2006/main">
            <a:ext uri="{FF2B5EF4-FFF2-40B4-BE49-F238E27FC236}">
              <a16:creationId xmlns:a16="http://schemas.microsoft.com/office/drawing/2014/main" id="{2642F253-0280-911C-1971-57A43351A218}"/>
            </a:ext>
          </a:extLst>
        </cdr:cNvPr>
        <cdr:cNvSpPr txBox="1"/>
      </cdr:nvSpPr>
      <cdr:spPr>
        <a:xfrm xmlns:a="http://schemas.openxmlformats.org/drawingml/2006/main">
          <a:off x="1606970" y="963856"/>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7.xml><?xml version="1.0" encoding="utf-8"?>
<c:userShapes xmlns:c="http://schemas.openxmlformats.org/drawingml/2006/chart">
  <cdr:relSizeAnchor xmlns:cdr="http://schemas.openxmlformats.org/drawingml/2006/chartDrawing">
    <cdr:from>
      <cdr:x>0.44782</cdr:x>
      <cdr:y>0.3293</cdr:y>
    </cdr:from>
    <cdr:to>
      <cdr:x>0.55218</cdr:x>
      <cdr:y>0.6707</cdr:y>
    </cdr:to>
    <cdr:sp macro="" textlink="">
      <cdr:nvSpPr>
        <cdr:cNvPr id="2" name="TextBox 1">
          <a:extLst xmlns:a="http://schemas.openxmlformats.org/drawingml/2006/main">
            <a:ext uri="{FF2B5EF4-FFF2-40B4-BE49-F238E27FC236}">
              <a16:creationId xmlns:a16="http://schemas.microsoft.com/office/drawing/2014/main" id="{2F7BADDE-6A65-4B03-ACAF-F99D109096B7}"/>
            </a:ext>
          </a:extLst>
        </cdr:cNvPr>
        <cdr:cNvSpPr txBox="1"/>
      </cdr:nvSpPr>
      <cdr:spPr>
        <a:xfrm xmlns:a="http://schemas.openxmlformats.org/drawingml/2006/main">
          <a:off x="3923396" y="882028"/>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kern="1200"/>
        </a:p>
      </cdr:txBody>
    </cdr:sp>
  </cdr:relSizeAnchor>
</c:userShapes>
</file>

<file path=xl/drawings/drawing8.xml><?xml version="1.0" encoding="utf-8"?>
<xdr:wsDr xmlns:xdr="http://schemas.openxmlformats.org/drawingml/2006/spreadsheetDrawing" xmlns:a="http://schemas.openxmlformats.org/drawingml/2006/main">
  <xdr:twoCellAnchor>
    <xdr:from>
      <xdr:col>0</xdr:col>
      <xdr:colOff>44561</xdr:colOff>
      <xdr:row>0</xdr:row>
      <xdr:rowOff>158750</xdr:rowOff>
    </xdr:from>
    <xdr:to>
      <xdr:col>11</xdr:col>
      <xdr:colOff>22282</xdr:colOff>
      <xdr:row>3</xdr:row>
      <xdr:rowOff>11140</xdr:rowOff>
    </xdr:to>
    <xdr:sp macro="" textlink="">
      <xdr:nvSpPr>
        <xdr:cNvPr id="2" name="TextBox 1">
          <a:extLst>
            <a:ext uri="{FF2B5EF4-FFF2-40B4-BE49-F238E27FC236}">
              <a16:creationId xmlns:a16="http://schemas.microsoft.com/office/drawing/2014/main" id="{871D8999-2E14-4692-9C08-6DB78E57361A}"/>
            </a:ext>
          </a:extLst>
        </xdr:cNvPr>
        <xdr:cNvSpPr txBox="1"/>
      </xdr:nvSpPr>
      <xdr:spPr>
        <a:xfrm>
          <a:off x="44561" y="158750"/>
          <a:ext cx="12375461" cy="40103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                                                                                                                                                                             </a:t>
          </a:r>
          <a:r>
            <a:rPr lang="en-IN" sz="1800" b="1"/>
            <a:t>Claim</a:t>
          </a:r>
          <a:r>
            <a:rPr lang="en-IN" sz="1800" b="1" baseline="0"/>
            <a:t> analysis</a:t>
          </a:r>
          <a:endParaRPr lang="en-IN" sz="1800" b="1"/>
        </a:p>
      </xdr:txBody>
    </xdr:sp>
    <xdr:clientData/>
  </xdr:twoCellAnchor>
  <xdr:twoCellAnchor>
    <xdr:from>
      <xdr:col>0</xdr:col>
      <xdr:colOff>139701</xdr:colOff>
      <xdr:row>3</xdr:row>
      <xdr:rowOff>55702</xdr:rowOff>
    </xdr:from>
    <xdr:to>
      <xdr:col>2</xdr:col>
      <xdr:colOff>1481668</xdr:colOff>
      <xdr:row>4</xdr:row>
      <xdr:rowOff>158750</xdr:rowOff>
    </xdr:to>
    <xdr:sp macro="" textlink="">
      <xdr:nvSpPr>
        <xdr:cNvPr id="3" name="TextBox 2">
          <a:extLst>
            <a:ext uri="{FF2B5EF4-FFF2-40B4-BE49-F238E27FC236}">
              <a16:creationId xmlns:a16="http://schemas.microsoft.com/office/drawing/2014/main" id="{D3190D6C-0B75-4BEC-8F01-3C86FA1AA9E7}"/>
            </a:ext>
          </a:extLst>
        </xdr:cNvPr>
        <xdr:cNvSpPr txBox="1"/>
      </xdr:nvSpPr>
      <xdr:spPr>
        <a:xfrm>
          <a:off x="139701" y="604342"/>
          <a:ext cx="3688927" cy="2859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Claims Frequency and Severity by Age</a:t>
          </a:r>
          <a:endParaRPr lang="en-IN">
            <a:solidFill>
              <a:schemeClr val="accent1">
                <a:lumMod val="75000"/>
              </a:schemeClr>
            </a:solidFill>
            <a:effectLst/>
          </a:endParaRPr>
        </a:p>
        <a:p>
          <a:endParaRPr lang="en-IN" sz="1100"/>
        </a:p>
      </xdr:txBody>
    </xdr:sp>
    <xdr:clientData/>
  </xdr:twoCellAnchor>
  <xdr:twoCellAnchor>
    <xdr:from>
      <xdr:col>4</xdr:col>
      <xdr:colOff>590550</xdr:colOff>
      <xdr:row>5</xdr:row>
      <xdr:rowOff>101600</xdr:rowOff>
    </xdr:from>
    <xdr:to>
      <xdr:col>7</xdr:col>
      <xdr:colOff>1479550</xdr:colOff>
      <xdr:row>7</xdr:row>
      <xdr:rowOff>19050</xdr:rowOff>
    </xdr:to>
    <xdr:sp macro="" textlink="">
      <xdr:nvSpPr>
        <xdr:cNvPr id="4" name="TextBox 3">
          <a:extLst>
            <a:ext uri="{FF2B5EF4-FFF2-40B4-BE49-F238E27FC236}">
              <a16:creationId xmlns:a16="http://schemas.microsoft.com/office/drawing/2014/main" id="{56815BC9-89A1-49C7-874C-6BA3994DDFA8}"/>
            </a:ext>
          </a:extLst>
        </xdr:cNvPr>
        <xdr:cNvSpPr txBox="1"/>
      </xdr:nvSpPr>
      <xdr:spPr>
        <a:xfrm>
          <a:off x="5093970" y="1016000"/>
          <a:ext cx="4188460" cy="2832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                 Claims Frequency and Severity by Marital</a:t>
          </a:r>
          <a:r>
            <a:rPr lang="en-IN" sz="1100" b="1" baseline="0">
              <a:solidFill>
                <a:schemeClr val="accent1">
                  <a:lumMod val="75000"/>
                </a:schemeClr>
              </a:solidFill>
              <a:effectLst/>
              <a:latin typeface="+mn-lt"/>
              <a:ea typeface="+mn-ea"/>
              <a:cs typeface="+mn-cs"/>
            </a:rPr>
            <a:t> count</a:t>
          </a:r>
          <a:endParaRPr lang="en-IN">
            <a:solidFill>
              <a:schemeClr val="accent1">
                <a:lumMod val="75000"/>
              </a:schemeClr>
            </a:solidFill>
            <a:effectLst/>
          </a:endParaRPr>
        </a:p>
        <a:p>
          <a:endParaRPr lang="en-IN" sz="1100"/>
        </a:p>
      </xdr:txBody>
    </xdr:sp>
    <xdr:clientData/>
  </xdr:twoCellAnchor>
  <xdr:twoCellAnchor>
    <xdr:from>
      <xdr:col>4</xdr:col>
      <xdr:colOff>590440</xdr:colOff>
      <xdr:row>15</xdr:row>
      <xdr:rowOff>144825</xdr:rowOff>
    </xdr:from>
    <xdr:to>
      <xdr:col>7</xdr:col>
      <xdr:colOff>1473201</xdr:colOff>
      <xdr:row>17</xdr:row>
      <xdr:rowOff>114300</xdr:rowOff>
    </xdr:to>
    <xdr:sp macro="" textlink="">
      <xdr:nvSpPr>
        <xdr:cNvPr id="5" name="TextBox 4">
          <a:extLst>
            <a:ext uri="{FF2B5EF4-FFF2-40B4-BE49-F238E27FC236}">
              <a16:creationId xmlns:a16="http://schemas.microsoft.com/office/drawing/2014/main" id="{3549BB99-3850-4771-BB78-955275652820}"/>
            </a:ext>
          </a:extLst>
        </xdr:cNvPr>
        <xdr:cNvSpPr txBox="1"/>
      </xdr:nvSpPr>
      <xdr:spPr>
        <a:xfrm>
          <a:off x="5093860" y="2888025"/>
          <a:ext cx="4182221" cy="3352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                          Claims Frequency and Severity by Marital</a:t>
          </a:r>
          <a:r>
            <a:rPr lang="en-IN" sz="1100" b="1" baseline="0">
              <a:solidFill>
                <a:schemeClr val="accent1">
                  <a:lumMod val="75000"/>
                </a:schemeClr>
              </a:solidFill>
              <a:effectLst/>
              <a:latin typeface="+mn-lt"/>
              <a:ea typeface="+mn-ea"/>
              <a:cs typeface="+mn-cs"/>
            </a:rPr>
            <a:t>  status</a:t>
          </a:r>
          <a:endParaRPr lang="en-IN">
            <a:solidFill>
              <a:schemeClr val="accent1">
                <a:lumMod val="75000"/>
              </a:schemeClr>
            </a:solidFill>
            <a:effectLst/>
          </a:endParaRPr>
        </a:p>
        <a:p>
          <a:endParaRPr lang="en-IN" sz="1100"/>
        </a:p>
      </xdr:txBody>
    </xdr:sp>
    <xdr:clientData/>
  </xdr:twoCellAnchor>
  <xdr:twoCellAnchor>
    <xdr:from>
      <xdr:col>4</xdr:col>
      <xdr:colOff>520700</xdr:colOff>
      <xdr:row>22</xdr:row>
      <xdr:rowOff>171450</xdr:rowOff>
    </xdr:from>
    <xdr:to>
      <xdr:col>7</xdr:col>
      <xdr:colOff>241300</xdr:colOff>
      <xdr:row>25</xdr:row>
      <xdr:rowOff>114300</xdr:rowOff>
    </xdr:to>
    <xdr:sp macro="" textlink="">
      <xdr:nvSpPr>
        <xdr:cNvPr id="6" name="TextBox 5">
          <a:extLst>
            <a:ext uri="{FF2B5EF4-FFF2-40B4-BE49-F238E27FC236}">
              <a16:creationId xmlns:a16="http://schemas.microsoft.com/office/drawing/2014/main" id="{2DDB5F35-CE74-49C1-B5A8-79936A5CA31E}"/>
            </a:ext>
          </a:extLst>
        </xdr:cNvPr>
        <xdr:cNvSpPr txBox="1"/>
      </xdr:nvSpPr>
      <xdr:spPr>
        <a:xfrm>
          <a:off x="5024120" y="4194810"/>
          <a:ext cx="3020060" cy="491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Impact of Prior Insurance Tenure on Claims Frequency.</a:t>
          </a:r>
          <a:endParaRPr lang="en-IN">
            <a:solidFill>
              <a:schemeClr val="accent1">
                <a:lumMod val="75000"/>
              </a:schemeClr>
            </a:solidFill>
            <a:effectLst/>
          </a:endParaRPr>
        </a:p>
        <a:p>
          <a:endParaRPr lang="en-IN" sz="1100"/>
        </a:p>
      </xdr:txBody>
    </xdr:sp>
    <xdr:clientData/>
  </xdr:twoCellAnchor>
  <xdr:twoCellAnchor>
    <xdr:from>
      <xdr:col>4</xdr:col>
      <xdr:colOff>184150</xdr:colOff>
      <xdr:row>31</xdr:row>
      <xdr:rowOff>57150</xdr:rowOff>
    </xdr:from>
    <xdr:to>
      <xdr:col>7</xdr:col>
      <xdr:colOff>654050</xdr:colOff>
      <xdr:row>32</xdr:row>
      <xdr:rowOff>165100</xdr:rowOff>
    </xdr:to>
    <xdr:sp macro="" textlink="">
      <xdr:nvSpPr>
        <xdr:cNvPr id="7" name="TextBox 6">
          <a:extLst>
            <a:ext uri="{FF2B5EF4-FFF2-40B4-BE49-F238E27FC236}">
              <a16:creationId xmlns:a16="http://schemas.microsoft.com/office/drawing/2014/main" id="{40528BAE-3C6F-4D25-9409-7A3C0EAB3896}"/>
            </a:ext>
          </a:extLst>
        </xdr:cNvPr>
        <xdr:cNvSpPr txBox="1"/>
      </xdr:nvSpPr>
      <xdr:spPr>
        <a:xfrm>
          <a:off x="4687570" y="5726430"/>
          <a:ext cx="3769360" cy="290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Claims Adjustment Trends based on Discount</a:t>
          </a:r>
          <a:r>
            <a:rPr lang="en-IN" sz="1100" b="1" baseline="0">
              <a:solidFill>
                <a:schemeClr val="accent1">
                  <a:lumMod val="75000"/>
                </a:schemeClr>
              </a:solidFill>
              <a:effectLst/>
              <a:latin typeface="+mn-lt"/>
              <a:ea typeface="+mn-ea"/>
              <a:cs typeface="+mn-cs"/>
            </a:rPr>
            <a:t> Applied</a:t>
          </a:r>
          <a:endParaRPr lang="en-IN">
            <a:solidFill>
              <a:schemeClr val="accent1">
                <a:lumMod val="75000"/>
              </a:schemeClr>
            </a:solidFill>
            <a:effectLst/>
          </a:endParaRPr>
        </a:p>
        <a:p>
          <a:endParaRPr lang="en-IN" sz="1100"/>
        </a:p>
      </xdr:txBody>
    </xdr:sp>
    <xdr:clientData/>
  </xdr:twoCellAnchor>
  <xdr:twoCellAnchor>
    <xdr:from>
      <xdr:col>8</xdr:col>
      <xdr:colOff>120650</xdr:colOff>
      <xdr:row>6</xdr:row>
      <xdr:rowOff>6350</xdr:rowOff>
    </xdr:from>
    <xdr:to>
      <xdr:col>11</xdr:col>
      <xdr:colOff>444500</xdr:colOff>
      <xdr:row>7</xdr:row>
      <xdr:rowOff>107950</xdr:rowOff>
    </xdr:to>
    <xdr:sp macro="" textlink="">
      <xdr:nvSpPr>
        <xdr:cNvPr id="8" name="TextBox 7">
          <a:extLst>
            <a:ext uri="{FF2B5EF4-FFF2-40B4-BE49-F238E27FC236}">
              <a16:creationId xmlns:a16="http://schemas.microsoft.com/office/drawing/2014/main" id="{7383B298-11B5-49BC-BE5E-06980286621A}"/>
            </a:ext>
          </a:extLst>
        </xdr:cNvPr>
        <xdr:cNvSpPr txBox="1"/>
      </xdr:nvSpPr>
      <xdr:spPr>
        <a:xfrm>
          <a:off x="9470390" y="1103630"/>
          <a:ext cx="3371850" cy="2844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Claims Adjustment Trends based on Premium Amount</a:t>
          </a:r>
          <a:endParaRPr lang="en-IN">
            <a:solidFill>
              <a:schemeClr val="accent1">
                <a:lumMod val="75000"/>
              </a:schemeClr>
            </a:solidFill>
            <a:effectLst/>
          </a:endParaRPr>
        </a:p>
        <a:p>
          <a:endParaRPr lang="en-IN" sz="1100"/>
        </a:p>
      </xdr:txBody>
    </xdr:sp>
    <xdr:clientData/>
  </xdr:twoCellAnchor>
  <xdr:twoCellAnchor>
    <xdr:from>
      <xdr:col>33</xdr:col>
      <xdr:colOff>479033</xdr:colOff>
      <xdr:row>27</xdr:row>
      <xdr:rowOff>111404</xdr:rowOff>
    </xdr:from>
    <xdr:to>
      <xdr:col>36</xdr:col>
      <xdr:colOff>101877</xdr:colOff>
      <xdr:row>29</xdr:row>
      <xdr:rowOff>187715</xdr:rowOff>
    </xdr:to>
    <xdr:sp macro="" textlink="">
      <xdr:nvSpPr>
        <xdr:cNvPr id="9" name="TextBox 8">
          <a:extLst>
            <a:ext uri="{FF2B5EF4-FFF2-40B4-BE49-F238E27FC236}">
              <a16:creationId xmlns:a16="http://schemas.microsoft.com/office/drawing/2014/main" id="{526DF196-819B-4FF5-AF91-6826118F60C1}"/>
            </a:ext>
          </a:extLst>
        </xdr:cNvPr>
        <xdr:cNvSpPr txBox="1"/>
      </xdr:nvSpPr>
      <xdr:spPr>
        <a:xfrm>
          <a:off x="30280853" y="5049164"/>
          <a:ext cx="2861344" cy="4344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   Customer segmentation based on Time to Conversion</a:t>
          </a:r>
          <a:endParaRPr lang="en-IN">
            <a:solidFill>
              <a:schemeClr val="accent1">
                <a:lumMod val="75000"/>
              </a:schemeClr>
            </a:solidFill>
            <a:effectLst/>
          </a:endParaRPr>
        </a:p>
        <a:p>
          <a:endParaRPr lang="en-IN" sz="1100"/>
        </a:p>
      </xdr:txBody>
    </xdr:sp>
    <xdr:clientData/>
  </xdr:twoCellAnchor>
  <xdr:twoCellAnchor>
    <xdr:from>
      <xdr:col>41</xdr:col>
      <xdr:colOff>2172</xdr:colOff>
      <xdr:row>6</xdr:row>
      <xdr:rowOff>30079</xdr:rowOff>
    </xdr:from>
    <xdr:to>
      <xdr:col>45</xdr:col>
      <xdr:colOff>252941</xdr:colOff>
      <xdr:row>8</xdr:row>
      <xdr:rowOff>106279</xdr:rowOff>
    </xdr:to>
    <xdr:sp macro="" textlink="">
      <xdr:nvSpPr>
        <xdr:cNvPr id="10" name="TextBox 9">
          <a:extLst>
            <a:ext uri="{FF2B5EF4-FFF2-40B4-BE49-F238E27FC236}">
              <a16:creationId xmlns:a16="http://schemas.microsoft.com/office/drawing/2014/main" id="{E0607F5B-068A-4D17-A9DD-66359B5A7765}"/>
            </a:ext>
          </a:extLst>
        </xdr:cNvPr>
        <xdr:cNvSpPr txBox="1"/>
      </xdr:nvSpPr>
      <xdr:spPr>
        <a:xfrm>
          <a:off x="37302072" y="1127359"/>
          <a:ext cx="3519749" cy="441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Customer segmentation based on Credit Score Ranges.</a:t>
          </a:r>
          <a:endParaRPr lang="en-IN">
            <a:solidFill>
              <a:schemeClr val="accent1">
                <a:lumMod val="75000"/>
              </a:schemeClr>
            </a:solidFill>
            <a:effectLst/>
          </a:endParaRPr>
        </a:p>
        <a:p>
          <a:endParaRPr lang="en-IN" sz="1100"/>
        </a:p>
      </xdr:txBody>
    </xdr:sp>
    <xdr:clientData/>
  </xdr:twoCellAnchor>
  <xdr:twoCellAnchor>
    <xdr:from>
      <xdr:col>20</xdr:col>
      <xdr:colOff>206375</xdr:colOff>
      <xdr:row>1</xdr:row>
      <xdr:rowOff>174624</xdr:rowOff>
    </xdr:from>
    <xdr:to>
      <xdr:col>29</xdr:col>
      <xdr:colOff>523874</xdr:colOff>
      <xdr:row>3</xdr:row>
      <xdr:rowOff>114299</xdr:rowOff>
    </xdr:to>
    <xdr:sp macro="" textlink="">
      <xdr:nvSpPr>
        <xdr:cNvPr id="11" name="TextBox 10">
          <a:extLst>
            <a:ext uri="{FF2B5EF4-FFF2-40B4-BE49-F238E27FC236}">
              <a16:creationId xmlns:a16="http://schemas.microsoft.com/office/drawing/2014/main" id="{3DEA9D95-E02F-4DBE-9CC4-105EB8CF8A44}"/>
            </a:ext>
          </a:extLst>
        </xdr:cNvPr>
        <xdr:cNvSpPr txBox="1"/>
      </xdr:nvSpPr>
      <xdr:spPr>
        <a:xfrm>
          <a:off x="18090515" y="357504"/>
          <a:ext cx="9796779" cy="30543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Conversion &amp; Lead Source Analysis</a:t>
          </a:r>
        </a:p>
      </xdr:txBody>
    </xdr:sp>
    <xdr:clientData/>
  </xdr:twoCellAnchor>
  <xdr:twoCellAnchor>
    <xdr:from>
      <xdr:col>19</xdr:col>
      <xdr:colOff>590438</xdr:colOff>
      <xdr:row>4</xdr:row>
      <xdr:rowOff>101600</xdr:rowOff>
    </xdr:from>
    <xdr:to>
      <xdr:col>22</xdr:col>
      <xdr:colOff>3565</xdr:colOff>
      <xdr:row>5</xdr:row>
      <xdr:rowOff>111403</xdr:rowOff>
    </xdr:to>
    <xdr:sp macro="" textlink="">
      <xdr:nvSpPr>
        <xdr:cNvPr id="12" name="TextBox 11">
          <a:extLst>
            <a:ext uri="{FF2B5EF4-FFF2-40B4-BE49-F238E27FC236}">
              <a16:creationId xmlns:a16="http://schemas.microsoft.com/office/drawing/2014/main" id="{E0D920E2-835F-43C0-98C9-FB7B5ACD8B6A}"/>
            </a:ext>
          </a:extLst>
        </xdr:cNvPr>
        <xdr:cNvSpPr txBox="1"/>
      </xdr:nvSpPr>
      <xdr:spPr>
        <a:xfrm>
          <a:off x="17864978" y="833120"/>
          <a:ext cx="2506847" cy="1926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accent1">
                  <a:lumMod val="75000"/>
                </a:schemeClr>
              </a:solidFill>
              <a:effectLst/>
              <a:latin typeface="+mn-lt"/>
              <a:ea typeface="+mn-ea"/>
              <a:cs typeface="+mn-cs"/>
            </a:rPr>
            <a:t>               </a:t>
          </a:r>
          <a:r>
            <a:rPr lang="en-IN" sz="1100" b="1">
              <a:solidFill>
                <a:schemeClr val="accent1">
                  <a:lumMod val="75000"/>
                </a:schemeClr>
              </a:solidFill>
              <a:effectLst/>
              <a:latin typeface="+mn-lt"/>
              <a:ea typeface="+mn-ea"/>
              <a:cs typeface="+mn-cs"/>
            </a:rPr>
            <a:t>Conversion</a:t>
          </a:r>
          <a:r>
            <a:rPr lang="en-IN" sz="1100" b="1" baseline="0">
              <a:solidFill>
                <a:schemeClr val="accent1">
                  <a:lumMod val="75000"/>
                </a:schemeClr>
              </a:solidFill>
              <a:effectLst/>
              <a:latin typeface="+mn-lt"/>
              <a:ea typeface="+mn-ea"/>
              <a:cs typeface="+mn-cs"/>
            </a:rPr>
            <a:t> Rate</a:t>
          </a:r>
          <a:endParaRPr lang="en-IN" sz="1100">
            <a:solidFill>
              <a:schemeClr val="accent1">
                <a:lumMod val="75000"/>
              </a:schemeClr>
            </a:solidFill>
          </a:endParaRPr>
        </a:p>
      </xdr:txBody>
    </xdr:sp>
    <xdr:clientData/>
  </xdr:twoCellAnchor>
  <xdr:twoCellAnchor>
    <xdr:from>
      <xdr:col>19</xdr:col>
      <xdr:colOff>289649</xdr:colOff>
      <xdr:row>12</xdr:row>
      <xdr:rowOff>101600</xdr:rowOff>
    </xdr:from>
    <xdr:to>
      <xdr:col>22</xdr:col>
      <xdr:colOff>122543</xdr:colOff>
      <xdr:row>14</xdr:row>
      <xdr:rowOff>55702</xdr:rowOff>
    </xdr:to>
    <xdr:sp macro="" textlink="">
      <xdr:nvSpPr>
        <xdr:cNvPr id="13" name="TextBox 12">
          <a:extLst>
            <a:ext uri="{FF2B5EF4-FFF2-40B4-BE49-F238E27FC236}">
              <a16:creationId xmlns:a16="http://schemas.microsoft.com/office/drawing/2014/main" id="{321B1455-6D52-4581-8544-25E905F8F609}"/>
            </a:ext>
          </a:extLst>
        </xdr:cNvPr>
        <xdr:cNvSpPr txBox="1"/>
      </xdr:nvSpPr>
      <xdr:spPr>
        <a:xfrm>
          <a:off x="17564189" y="2296160"/>
          <a:ext cx="2926614" cy="3198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lumMod val="75000"/>
                </a:schemeClr>
              </a:solidFill>
            </a:rPr>
            <a:t>Time</a:t>
          </a:r>
          <a:r>
            <a:rPr lang="en-IN" sz="1100" b="1" baseline="0">
              <a:solidFill>
                <a:schemeClr val="accent1">
                  <a:lumMod val="75000"/>
                </a:schemeClr>
              </a:solidFill>
            </a:rPr>
            <a:t> since first contact vs conversion rate</a:t>
          </a:r>
          <a:endParaRPr lang="en-IN" sz="1100" b="1">
            <a:solidFill>
              <a:schemeClr val="accent1">
                <a:lumMod val="75000"/>
              </a:schemeClr>
            </a:solidFill>
          </a:endParaRPr>
        </a:p>
      </xdr:txBody>
    </xdr:sp>
    <xdr:clientData/>
  </xdr:twoCellAnchor>
  <xdr:twoCellAnchor>
    <xdr:from>
      <xdr:col>24</xdr:col>
      <xdr:colOff>590550</xdr:colOff>
      <xdr:row>5</xdr:row>
      <xdr:rowOff>133684</xdr:rowOff>
    </xdr:from>
    <xdr:to>
      <xdr:col>28</xdr:col>
      <xdr:colOff>1425965</xdr:colOff>
      <xdr:row>7</xdr:row>
      <xdr:rowOff>142875</xdr:rowOff>
    </xdr:to>
    <xdr:sp macro="" textlink="">
      <xdr:nvSpPr>
        <xdr:cNvPr id="14" name="TextBox 13">
          <a:extLst>
            <a:ext uri="{FF2B5EF4-FFF2-40B4-BE49-F238E27FC236}">
              <a16:creationId xmlns:a16="http://schemas.microsoft.com/office/drawing/2014/main" id="{1CC9622E-5B78-4132-A6B9-66A3FA83BFAD}"/>
            </a:ext>
          </a:extLst>
        </xdr:cNvPr>
        <xdr:cNvSpPr txBox="1"/>
      </xdr:nvSpPr>
      <xdr:spPr>
        <a:xfrm>
          <a:off x="22178010" y="1048084"/>
          <a:ext cx="5117855" cy="3749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rPr>
            <a:t>                                   No of website visits,inquiries,quotes</a:t>
          </a:r>
        </a:p>
      </xdr:txBody>
    </xdr:sp>
    <xdr:clientData/>
  </xdr:twoCellAnchor>
  <xdr:twoCellAnchor>
    <xdr:from>
      <xdr:col>33</xdr:col>
      <xdr:colOff>31750</xdr:colOff>
      <xdr:row>2</xdr:row>
      <xdr:rowOff>15876</xdr:rowOff>
    </xdr:from>
    <xdr:to>
      <xdr:col>45</xdr:col>
      <xdr:colOff>285749</xdr:colOff>
      <xdr:row>4</xdr:row>
      <xdr:rowOff>127000</xdr:rowOff>
    </xdr:to>
    <xdr:sp macro="" textlink="">
      <xdr:nvSpPr>
        <xdr:cNvPr id="15" name="TextBox 14">
          <a:extLst>
            <a:ext uri="{FF2B5EF4-FFF2-40B4-BE49-F238E27FC236}">
              <a16:creationId xmlns:a16="http://schemas.microsoft.com/office/drawing/2014/main" id="{5E97F34E-F9B2-43D6-AD36-05A86C5CBBF5}"/>
            </a:ext>
          </a:extLst>
        </xdr:cNvPr>
        <xdr:cNvSpPr txBox="1"/>
      </xdr:nvSpPr>
      <xdr:spPr>
        <a:xfrm>
          <a:off x="29833570" y="381636"/>
          <a:ext cx="11021059" cy="47688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Customer Segmentation Analysis</a:t>
          </a:r>
        </a:p>
      </xdr:txBody>
    </xdr:sp>
    <xdr:clientData/>
  </xdr:twoCellAnchor>
  <xdr:twoCellAnchor>
    <xdr:from>
      <xdr:col>33</xdr:col>
      <xdr:colOff>601577</xdr:colOff>
      <xdr:row>5</xdr:row>
      <xdr:rowOff>142875</xdr:rowOff>
    </xdr:from>
    <xdr:to>
      <xdr:col>36</xdr:col>
      <xdr:colOff>1815877</xdr:colOff>
      <xdr:row>7</xdr:row>
      <xdr:rowOff>144825</xdr:rowOff>
    </xdr:to>
    <xdr:sp macro="" textlink="">
      <xdr:nvSpPr>
        <xdr:cNvPr id="16" name="TextBox 15">
          <a:extLst>
            <a:ext uri="{FF2B5EF4-FFF2-40B4-BE49-F238E27FC236}">
              <a16:creationId xmlns:a16="http://schemas.microsoft.com/office/drawing/2014/main" id="{149D2E27-8921-446F-B96D-F62491CF4CF4}"/>
            </a:ext>
          </a:extLst>
        </xdr:cNvPr>
        <xdr:cNvSpPr txBox="1"/>
      </xdr:nvSpPr>
      <xdr:spPr>
        <a:xfrm>
          <a:off x="30403397" y="1057275"/>
          <a:ext cx="4452800" cy="367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rPr>
            <a:t>                               Senior vs non senior</a:t>
          </a:r>
          <a:r>
            <a:rPr lang="en-IN" sz="1200" b="1" baseline="0">
              <a:solidFill>
                <a:schemeClr val="accent1">
                  <a:lumMod val="75000"/>
                </a:schemeClr>
              </a:solidFill>
            </a:rPr>
            <a:t> comparision</a:t>
          </a:r>
          <a:endParaRPr lang="en-IN" sz="1200" b="1">
            <a:solidFill>
              <a:schemeClr val="accent1">
                <a:lumMod val="75000"/>
              </a:schemeClr>
            </a:solidFill>
          </a:endParaRPr>
        </a:p>
      </xdr:txBody>
    </xdr:sp>
    <xdr:clientData/>
  </xdr:twoCellAnchor>
  <xdr:twoCellAnchor>
    <xdr:from>
      <xdr:col>34</xdr:col>
      <xdr:colOff>52639</xdr:colOff>
      <xdr:row>17</xdr:row>
      <xdr:rowOff>81046</xdr:rowOff>
    </xdr:from>
    <xdr:to>
      <xdr:col>36</xdr:col>
      <xdr:colOff>79598</xdr:colOff>
      <xdr:row>19</xdr:row>
      <xdr:rowOff>81046</xdr:rowOff>
    </xdr:to>
    <xdr:sp macro="" textlink="">
      <xdr:nvSpPr>
        <xdr:cNvPr id="17" name="TextBox 16">
          <a:extLst>
            <a:ext uri="{FF2B5EF4-FFF2-40B4-BE49-F238E27FC236}">
              <a16:creationId xmlns:a16="http://schemas.microsoft.com/office/drawing/2014/main" id="{0E13F9BF-9333-4A5A-AF38-ED34CA59F609}"/>
            </a:ext>
          </a:extLst>
        </xdr:cNvPr>
        <xdr:cNvSpPr txBox="1"/>
      </xdr:nvSpPr>
      <xdr:spPr>
        <a:xfrm>
          <a:off x="30464059" y="3190006"/>
          <a:ext cx="2655859" cy="365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rPr>
            <a:t>            Policy holders by region</a:t>
          </a:r>
        </a:p>
      </xdr:txBody>
    </xdr:sp>
    <xdr:clientData/>
  </xdr:twoCellAnchor>
  <xdr:twoCellAnchor>
    <xdr:from>
      <xdr:col>52</xdr:col>
      <xdr:colOff>0</xdr:colOff>
      <xdr:row>3</xdr:row>
      <xdr:rowOff>0</xdr:rowOff>
    </xdr:from>
    <xdr:to>
      <xdr:col>74</xdr:col>
      <xdr:colOff>501649</xdr:colOff>
      <xdr:row>5</xdr:row>
      <xdr:rowOff>111124</xdr:rowOff>
    </xdr:to>
    <xdr:sp macro="" textlink="">
      <xdr:nvSpPr>
        <xdr:cNvPr id="18" name="TextBox 17">
          <a:extLst>
            <a:ext uri="{FF2B5EF4-FFF2-40B4-BE49-F238E27FC236}">
              <a16:creationId xmlns:a16="http://schemas.microsoft.com/office/drawing/2014/main" id="{6AA4AD16-BD5F-401B-AAF6-B576DD2CADD8}"/>
            </a:ext>
          </a:extLst>
        </xdr:cNvPr>
        <xdr:cNvSpPr txBox="1"/>
      </xdr:nvSpPr>
      <xdr:spPr>
        <a:xfrm>
          <a:off x="44836080" y="548640"/>
          <a:ext cx="18027649" cy="476884"/>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t>                                                                                                                                           Premium</a:t>
          </a:r>
          <a:r>
            <a:rPr lang="en-IN" sz="1800" b="1" baseline="0"/>
            <a:t> distribution analysis</a:t>
          </a:r>
          <a:endParaRPr lang="en-IN" sz="1800" b="1"/>
        </a:p>
      </xdr:txBody>
    </xdr:sp>
    <xdr:clientData/>
  </xdr:twoCellAnchor>
  <xdr:twoCellAnchor>
    <xdr:from>
      <xdr:col>51</xdr:col>
      <xdr:colOff>588537</xdr:colOff>
      <xdr:row>6</xdr:row>
      <xdr:rowOff>30976</xdr:rowOff>
    </xdr:from>
    <xdr:to>
      <xdr:col>54</xdr:col>
      <xdr:colOff>61952</xdr:colOff>
      <xdr:row>7</xdr:row>
      <xdr:rowOff>154878</xdr:rowOff>
    </xdr:to>
    <xdr:sp macro="" textlink="">
      <xdr:nvSpPr>
        <xdr:cNvPr id="19" name="TextBox 18">
          <a:extLst>
            <a:ext uri="{FF2B5EF4-FFF2-40B4-BE49-F238E27FC236}">
              <a16:creationId xmlns:a16="http://schemas.microsoft.com/office/drawing/2014/main" id="{CE1098C5-5B9C-42FB-A90C-A13F57D1CCAB}"/>
            </a:ext>
          </a:extLst>
        </xdr:cNvPr>
        <xdr:cNvSpPr txBox="1"/>
      </xdr:nvSpPr>
      <xdr:spPr>
        <a:xfrm>
          <a:off x="44815017" y="1128256"/>
          <a:ext cx="2711915" cy="30678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baseline="0">
              <a:solidFill>
                <a:schemeClr val="accent1">
                  <a:lumMod val="75000"/>
                </a:schemeClr>
              </a:solidFill>
            </a:rPr>
            <a:t>   </a:t>
          </a:r>
          <a:r>
            <a:rPr lang="en-IN" sz="1200" b="1">
              <a:solidFill>
                <a:schemeClr val="accent1">
                  <a:lumMod val="75000"/>
                </a:schemeClr>
              </a:solidFill>
            </a:rPr>
            <a:t>Average </a:t>
          </a:r>
          <a:r>
            <a:rPr lang="en-IN" sz="1200" b="1" baseline="0">
              <a:solidFill>
                <a:schemeClr val="accent1">
                  <a:lumMod val="75000"/>
                </a:schemeClr>
              </a:solidFill>
            </a:rPr>
            <a:t> premium amount by age</a:t>
          </a:r>
          <a:endParaRPr lang="en-IN" sz="1200" b="1">
            <a:solidFill>
              <a:schemeClr val="accent1">
                <a:lumMod val="75000"/>
              </a:schemeClr>
            </a:solidFill>
          </a:endParaRPr>
        </a:p>
      </xdr:txBody>
    </xdr:sp>
    <xdr:clientData/>
  </xdr:twoCellAnchor>
  <xdr:oneCellAnchor>
    <xdr:from>
      <xdr:col>56</xdr:col>
      <xdr:colOff>178245</xdr:colOff>
      <xdr:row>5</xdr:row>
      <xdr:rowOff>167106</xdr:rowOff>
    </xdr:from>
    <xdr:ext cx="3932543" cy="280205"/>
    <xdr:sp macro="" textlink="">
      <xdr:nvSpPr>
        <xdr:cNvPr id="20" name="TextBox 19">
          <a:extLst>
            <a:ext uri="{FF2B5EF4-FFF2-40B4-BE49-F238E27FC236}">
              <a16:creationId xmlns:a16="http://schemas.microsoft.com/office/drawing/2014/main" id="{68FB337D-001B-44F8-B2F2-909AD88EFB09}"/>
            </a:ext>
          </a:extLst>
        </xdr:cNvPr>
        <xdr:cNvSpPr txBox="1"/>
      </xdr:nvSpPr>
      <xdr:spPr>
        <a:xfrm>
          <a:off x="48862425" y="1081506"/>
          <a:ext cx="393254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b="1">
              <a:solidFill>
                <a:schemeClr val="accent1">
                  <a:lumMod val="75000"/>
                </a:schemeClr>
              </a:solidFill>
              <a:effectLst/>
              <a:latin typeface="+mn-lt"/>
              <a:ea typeface="+mn-ea"/>
              <a:cs typeface="+mn-cs"/>
            </a:rPr>
            <a:t>        </a:t>
          </a:r>
          <a:r>
            <a:rPr lang="en-IN" sz="1200" b="1">
              <a:solidFill>
                <a:schemeClr val="accent1">
                  <a:lumMod val="75000"/>
                </a:schemeClr>
              </a:solidFill>
              <a:effectLst/>
              <a:latin typeface="+mn-lt"/>
              <a:ea typeface="+mn-ea"/>
              <a:cs typeface="+mn-cs"/>
            </a:rPr>
            <a:t>Average </a:t>
          </a:r>
          <a:r>
            <a:rPr lang="en-IN" sz="1200" b="1" baseline="0">
              <a:solidFill>
                <a:schemeClr val="accent1">
                  <a:lumMod val="75000"/>
                </a:schemeClr>
              </a:solidFill>
              <a:effectLst/>
              <a:latin typeface="+mn-lt"/>
              <a:ea typeface="+mn-ea"/>
              <a:cs typeface="+mn-cs"/>
            </a:rPr>
            <a:t> premium amount by  region</a:t>
          </a:r>
          <a:endParaRPr lang="en-IN" sz="1200">
            <a:solidFill>
              <a:schemeClr val="accent1">
                <a:lumMod val="75000"/>
              </a:schemeClr>
            </a:solidFill>
          </a:endParaRPr>
        </a:p>
      </xdr:txBody>
    </xdr:sp>
    <xdr:clientData/>
  </xdr:oneCellAnchor>
  <xdr:twoCellAnchor>
    <xdr:from>
      <xdr:col>56</xdr:col>
      <xdr:colOff>33421</xdr:colOff>
      <xdr:row>37</xdr:row>
      <xdr:rowOff>33421</xdr:rowOff>
    </xdr:from>
    <xdr:to>
      <xdr:col>58</xdr:col>
      <xdr:colOff>0</xdr:colOff>
      <xdr:row>38</xdr:row>
      <xdr:rowOff>167105</xdr:rowOff>
    </xdr:to>
    <xdr:sp macro="" textlink="">
      <xdr:nvSpPr>
        <xdr:cNvPr id="21" name="TextBox 20">
          <a:extLst>
            <a:ext uri="{FF2B5EF4-FFF2-40B4-BE49-F238E27FC236}">
              <a16:creationId xmlns:a16="http://schemas.microsoft.com/office/drawing/2014/main" id="{7916A9C1-BA2B-4BC3-8186-B7101E07C51D}"/>
            </a:ext>
          </a:extLst>
        </xdr:cNvPr>
        <xdr:cNvSpPr txBox="1"/>
      </xdr:nvSpPr>
      <xdr:spPr>
        <a:xfrm>
          <a:off x="48717601" y="6799981"/>
          <a:ext cx="3136499" cy="3165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effectLst/>
              <a:latin typeface="+mn-lt"/>
              <a:ea typeface="+mn-ea"/>
              <a:cs typeface="+mn-cs"/>
            </a:rPr>
            <a:t>     Average </a:t>
          </a:r>
          <a:r>
            <a:rPr lang="en-IN" sz="1200" b="1" baseline="0">
              <a:solidFill>
                <a:schemeClr val="accent1">
                  <a:lumMod val="75000"/>
                </a:schemeClr>
              </a:solidFill>
              <a:effectLst/>
              <a:latin typeface="+mn-lt"/>
              <a:ea typeface="+mn-ea"/>
              <a:cs typeface="+mn-cs"/>
            </a:rPr>
            <a:t> premium amount by  policy type</a:t>
          </a:r>
          <a:endParaRPr lang="en-IN" sz="1200">
            <a:solidFill>
              <a:schemeClr val="accent1">
                <a:lumMod val="75000"/>
              </a:schemeClr>
            </a:solidFill>
          </a:endParaRPr>
        </a:p>
      </xdr:txBody>
    </xdr:sp>
    <xdr:clientData/>
  </xdr:twoCellAnchor>
  <xdr:twoCellAnchor>
    <xdr:from>
      <xdr:col>55</xdr:col>
      <xdr:colOff>356492</xdr:colOff>
      <xdr:row>13</xdr:row>
      <xdr:rowOff>122542</xdr:rowOff>
    </xdr:from>
    <xdr:to>
      <xdr:col>58</xdr:col>
      <xdr:colOff>345351</xdr:colOff>
      <xdr:row>15</xdr:row>
      <xdr:rowOff>155965</xdr:rowOff>
    </xdr:to>
    <xdr:sp macro="" textlink="">
      <xdr:nvSpPr>
        <xdr:cNvPr id="22" name="TextBox 21">
          <a:extLst>
            <a:ext uri="{FF2B5EF4-FFF2-40B4-BE49-F238E27FC236}">
              <a16:creationId xmlns:a16="http://schemas.microsoft.com/office/drawing/2014/main" id="{3B344924-C5D0-4511-BE83-58E7527B0E6A}"/>
            </a:ext>
          </a:extLst>
        </xdr:cNvPr>
        <xdr:cNvSpPr txBox="1"/>
      </xdr:nvSpPr>
      <xdr:spPr>
        <a:xfrm>
          <a:off x="48431072" y="2499982"/>
          <a:ext cx="3768379" cy="399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1">
                  <a:lumMod val="75000"/>
                </a:schemeClr>
              </a:solidFill>
            </a:rPr>
            <a:t>     Impact</a:t>
          </a:r>
          <a:r>
            <a:rPr lang="en-IN" sz="1200" b="1" baseline="0">
              <a:solidFill>
                <a:schemeClr val="accent1">
                  <a:lumMod val="75000"/>
                </a:schemeClr>
              </a:solidFill>
            </a:rPr>
            <a:t> of safe diver discount on premium adjustment</a:t>
          </a:r>
          <a:endParaRPr lang="en-IN" sz="1200" b="1">
            <a:solidFill>
              <a:schemeClr val="accent1">
                <a:lumMod val="75000"/>
              </a:schemeClr>
            </a:solidFill>
          </a:endParaRPr>
        </a:p>
      </xdr:txBody>
    </xdr:sp>
    <xdr:clientData/>
  </xdr:twoCellAnchor>
  <xdr:twoCellAnchor>
    <xdr:from>
      <xdr:col>55</xdr:col>
      <xdr:colOff>490176</xdr:colOff>
      <xdr:row>21</xdr:row>
      <xdr:rowOff>0</xdr:rowOff>
    </xdr:from>
    <xdr:to>
      <xdr:col>58</xdr:col>
      <xdr:colOff>278508</xdr:colOff>
      <xdr:row>22</xdr:row>
      <xdr:rowOff>167105</xdr:rowOff>
    </xdr:to>
    <xdr:sp macro="" textlink="">
      <xdr:nvSpPr>
        <xdr:cNvPr id="23" name="TextBox 22">
          <a:extLst>
            <a:ext uri="{FF2B5EF4-FFF2-40B4-BE49-F238E27FC236}">
              <a16:creationId xmlns:a16="http://schemas.microsoft.com/office/drawing/2014/main" id="{2248D094-D2F2-40CF-80A0-FA4402DC2FBA}"/>
            </a:ext>
          </a:extLst>
        </xdr:cNvPr>
        <xdr:cNvSpPr txBox="1"/>
      </xdr:nvSpPr>
      <xdr:spPr>
        <a:xfrm>
          <a:off x="48564756" y="3840480"/>
          <a:ext cx="3567852" cy="3499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solidFill>
                <a:schemeClr val="accent1">
                  <a:lumMod val="75000"/>
                </a:schemeClr>
              </a:solidFill>
              <a:effectLst/>
              <a:latin typeface="+mn-lt"/>
              <a:ea typeface="+mn-ea"/>
              <a:cs typeface="+mn-cs"/>
            </a:rPr>
            <a:t>                    Average </a:t>
          </a:r>
          <a:r>
            <a:rPr lang="en-IN" sz="1100" b="1" baseline="0">
              <a:solidFill>
                <a:schemeClr val="accent1">
                  <a:lumMod val="75000"/>
                </a:schemeClr>
              </a:solidFill>
              <a:effectLst/>
              <a:latin typeface="+mn-lt"/>
              <a:ea typeface="+mn-ea"/>
              <a:cs typeface="+mn-cs"/>
            </a:rPr>
            <a:t> premium amount by  marital status</a:t>
          </a:r>
          <a:endParaRPr lang="en-IN" sz="1100">
            <a:solidFill>
              <a:schemeClr val="accent1">
                <a:lumMod val="75000"/>
              </a:schemeClr>
            </a:solidFill>
          </a:endParaRPr>
        </a:p>
      </xdr:txBody>
    </xdr:sp>
    <xdr:clientData/>
  </xdr:twoCellAnchor>
  <xdr:twoCellAnchor>
    <xdr:from>
      <xdr:col>55</xdr:col>
      <xdr:colOff>401053</xdr:colOff>
      <xdr:row>30</xdr:row>
      <xdr:rowOff>11140</xdr:rowOff>
    </xdr:from>
    <xdr:to>
      <xdr:col>58</xdr:col>
      <xdr:colOff>178244</xdr:colOff>
      <xdr:row>31</xdr:row>
      <xdr:rowOff>89123</xdr:rowOff>
    </xdr:to>
    <xdr:sp macro="" textlink="">
      <xdr:nvSpPr>
        <xdr:cNvPr id="24" name="TextBox 23">
          <a:extLst>
            <a:ext uri="{FF2B5EF4-FFF2-40B4-BE49-F238E27FC236}">
              <a16:creationId xmlns:a16="http://schemas.microsoft.com/office/drawing/2014/main" id="{AB7E72F4-317D-4C9E-AD52-186D6AD33662}"/>
            </a:ext>
          </a:extLst>
        </xdr:cNvPr>
        <xdr:cNvSpPr txBox="1"/>
      </xdr:nvSpPr>
      <xdr:spPr>
        <a:xfrm>
          <a:off x="48475633" y="5497540"/>
          <a:ext cx="3556711" cy="2608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     Impact</a:t>
          </a:r>
          <a:r>
            <a:rPr lang="en-IN" sz="1100" b="1" baseline="0">
              <a:solidFill>
                <a:schemeClr val="accent1">
                  <a:lumMod val="75000"/>
                </a:schemeClr>
              </a:solidFill>
              <a:effectLst/>
              <a:latin typeface="+mn-lt"/>
              <a:ea typeface="+mn-ea"/>
              <a:cs typeface="+mn-cs"/>
            </a:rPr>
            <a:t> of multi policy discount on premium adjustment</a:t>
          </a:r>
          <a:endParaRPr lang="en-IN">
            <a:solidFill>
              <a:schemeClr val="accent1">
                <a:lumMod val="75000"/>
              </a:schemeClr>
            </a:solidFill>
            <a:effectLst/>
          </a:endParaRPr>
        </a:p>
        <a:p>
          <a:endParaRPr lang="en-IN" sz="1100"/>
        </a:p>
      </xdr:txBody>
    </xdr:sp>
    <xdr:clientData/>
  </xdr:twoCellAnchor>
  <xdr:twoCellAnchor>
    <xdr:from>
      <xdr:col>55</xdr:col>
      <xdr:colOff>501315</xdr:colOff>
      <xdr:row>44</xdr:row>
      <xdr:rowOff>0</xdr:rowOff>
    </xdr:from>
    <xdr:to>
      <xdr:col>58</xdr:col>
      <xdr:colOff>356490</xdr:colOff>
      <xdr:row>45</xdr:row>
      <xdr:rowOff>89123</xdr:rowOff>
    </xdr:to>
    <xdr:sp macro="" textlink="">
      <xdr:nvSpPr>
        <xdr:cNvPr id="25" name="TextBox 24">
          <a:extLst>
            <a:ext uri="{FF2B5EF4-FFF2-40B4-BE49-F238E27FC236}">
              <a16:creationId xmlns:a16="http://schemas.microsoft.com/office/drawing/2014/main" id="{63775BFF-C87C-46FD-9939-5AF0EBB94F8E}"/>
            </a:ext>
          </a:extLst>
        </xdr:cNvPr>
        <xdr:cNvSpPr txBox="1"/>
      </xdr:nvSpPr>
      <xdr:spPr>
        <a:xfrm>
          <a:off x="48575895" y="8046720"/>
          <a:ext cx="3634695" cy="27200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b="1">
              <a:solidFill>
                <a:schemeClr val="accent1">
                  <a:lumMod val="75000"/>
                </a:schemeClr>
              </a:solidFill>
              <a:effectLst/>
              <a:latin typeface="+mn-lt"/>
              <a:ea typeface="+mn-ea"/>
              <a:cs typeface="+mn-cs"/>
            </a:rPr>
            <a:t>     Impact</a:t>
          </a:r>
          <a:r>
            <a:rPr lang="en-IN" sz="1100" b="1" baseline="0">
              <a:solidFill>
                <a:schemeClr val="accent1">
                  <a:lumMod val="75000"/>
                </a:schemeClr>
              </a:solidFill>
              <a:effectLst/>
              <a:latin typeface="+mn-lt"/>
              <a:ea typeface="+mn-ea"/>
              <a:cs typeface="+mn-cs"/>
            </a:rPr>
            <a:t> of buliding discount on premium adjustment</a:t>
          </a:r>
          <a:endParaRPr lang="en-IN">
            <a:solidFill>
              <a:schemeClr val="accent1">
                <a:lumMod val="75000"/>
              </a:schemeClr>
            </a:solidFill>
            <a:effectLst/>
          </a:endParaRPr>
        </a:p>
        <a:p>
          <a:endParaRPr lang="en-IN" sz="1100"/>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91944\Downloads\synthetic_insurance_data%20project%20team%209.xlsx" TargetMode="External"/><Relationship Id="rId1" Type="http://schemas.openxmlformats.org/officeDocument/2006/relationships/externalLinkPath" Target="/Users/JANASRI/Downloads/synthetic_insurance_data%20project%20team%209.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JANASRI\Downloads\synthetic_insurance_data%20project%20team%209%20(1).xlsx" TargetMode="External"/><Relationship Id="rId1" Type="http://schemas.openxmlformats.org/officeDocument/2006/relationships/externalLinkPath" Target="/Users/JANASRI/Downloads/synthetic_insurance_data%20project%20team%209%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3"/>
      <sheetName val="synthetic_insurance_data projec"/>
      <sheetName val="claim analysis"/>
    </sheetNames>
    <sheetDataSet>
      <sheetData sheetId="0"/>
      <sheetData sheetId="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3"/>
      <sheetName val="synthetic_insurance_data projec"/>
      <sheetName val="claim analysis"/>
    </sheetNames>
    <sheetDataSet>
      <sheetData sheetId="0"/>
      <sheetData sheetId="1"/>
      <sheetData sheetId="2"/>
    </sheetDataSet>
  </externalBook>
</externalLink>
</file>

<file path=xl/pivotCache/_rels/pivotCacheDefinition10.xml.rels><?xml version="1.0" encoding="UTF-8" standalone="yes"?>
<Relationships xmlns="http://schemas.openxmlformats.org/package/2006/relationships"><Relationship Id="rId2" Type="http://schemas.openxmlformats.org/officeDocument/2006/relationships/externalLinkPath" Target="/Users/JANASRI/Downloads/synthetic_insurance_data%20project%20team%209.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52314811" backgroundQuery="1" createdVersion="8" refreshedVersion="8" minRefreshableVersion="3" recordCount="0" supportSubquery="1" supportAdvancedDrill="1" xr:uid="{0D269ECD-D04F-4D9D-BDCE-6403C53C7DA3}">
  <cacheSource type="external" connectionId="1"/>
  <cacheFields count="2">
    <cacheField name="[Measures].[Sum of Claims Adjustment 5]" caption="Sum of Claims Adjustment 5" numFmtId="0" hierarchy="587" level="32767"/>
    <cacheField name="[Table15].[Total Discounts].[Total Discounts]" caption="Total Discounts" numFmtId="0" hierarchy="340" level="1">
      <sharedItems containsSemiMixedTypes="0" containsString="0" containsNumber="1" containsInteger="1" minValue="0" maxValue="150" count="4">
        <n v="0"/>
        <n v="50"/>
        <n v="100"/>
        <n v="150"/>
      </sharedItems>
      <extLst>
        <ext xmlns:x15="http://schemas.microsoft.com/office/spreadsheetml/2010/11/main" uri="{4F2E5C28-24EA-4eb8-9CBF-B6C8F9C3D259}">
          <x15:cachedUniqueNames>
            <x15:cachedUniqueName index="0" name="[Table15].[Total Discounts].&amp;[0]"/>
            <x15:cachedUniqueName index="1" name="[Table15].[Total Discounts].&amp;[50]"/>
            <x15:cachedUniqueName index="2" name="[Table15].[Total Discounts].&amp;[100]"/>
            <x15:cachedUniqueName index="3" name="[Table15].[Total Discounts].&amp;[150]"/>
          </x15:cachedUniqueNames>
        </ext>
      </extLst>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2" memberValueDatatype="20" unbalanced="0">
      <fieldsUsage count="2">
        <fieldUsage x="-1"/>
        <fieldUsage x="1"/>
      </fieldsUsage>
    </cacheHierarchy>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oneField="1" hidden="1">
      <fieldsUsage count="1">
        <fieldUsage x="0"/>
      </fieldsUsage>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16666665" backgroundQuery="1" createdVersion="8" refreshedVersion="8" minRefreshableVersion="3" recordCount="0" supportSubquery="1" supportAdvancedDrill="1" xr:uid="{88C5DCE8-3025-40D6-AB80-9A57F8C438E2}">
  <cacheSource type="external" connectionId="1"/>
  <cacheFields count="2">
    <cacheField name="[Table16].[Premium Amount].[Premium Amount]" caption="Premium Amount" numFmtId="0" hierarchy="363" level="1">
      <sharedItems containsSemiMixedTypes="0" containsString="0" containsNumber="1" containsInteger="1" minValue="1800" maxValue="2936" count="40">
        <n v="1800"/>
        <n v="1850"/>
        <n v="1886"/>
        <n v="1900"/>
        <n v="1936"/>
        <n v="1950"/>
        <n v="1986"/>
        <n v="2000"/>
        <n v="2036"/>
        <n v="2050"/>
        <n v="2086"/>
        <n v="2100"/>
        <n v="2136"/>
        <n v="2150"/>
        <n v="2186"/>
        <n v="2200"/>
        <n v="2236"/>
        <n v="2250"/>
        <n v="2286"/>
        <n v="2300"/>
        <n v="2336"/>
        <n v="2350"/>
        <n v="2386"/>
        <n v="2400"/>
        <n v="2436"/>
        <n v="2450"/>
        <n v="2486"/>
        <n v="2500"/>
        <n v="2536"/>
        <n v="2550"/>
        <n v="2586"/>
        <n v="2600"/>
        <n v="2636"/>
        <n v="2650"/>
        <n v="2686"/>
        <n v="2700"/>
        <n v="2736"/>
        <n v="2750"/>
        <n v="2836"/>
        <n v="2936"/>
      </sharedItems>
      <extLst>
        <ext xmlns:x15="http://schemas.microsoft.com/office/spreadsheetml/2010/11/main" uri="{4F2E5C28-24EA-4eb8-9CBF-B6C8F9C3D259}">
          <x15:cachedUniqueNames>
            <x15:cachedUniqueName index="0" name="[Table16].[Premium Amount].&amp;[1800]"/>
            <x15:cachedUniqueName index="1" name="[Table16].[Premium Amount].&amp;[1850]"/>
            <x15:cachedUniqueName index="2" name="[Table16].[Premium Amount].&amp;[1886]"/>
            <x15:cachedUniqueName index="3" name="[Table16].[Premium Amount].&amp;[1900]"/>
            <x15:cachedUniqueName index="4" name="[Table16].[Premium Amount].&amp;[1936]"/>
            <x15:cachedUniqueName index="5" name="[Table16].[Premium Amount].&amp;[1950]"/>
            <x15:cachedUniqueName index="6" name="[Table16].[Premium Amount].&amp;[1986]"/>
            <x15:cachedUniqueName index="7" name="[Table16].[Premium Amount].&amp;[2000]"/>
            <x15:cachedUniqueName index="8" name="[Table16].[Premium Amount].&amp;[2036]"/>
            <x15:cachedUniqueName index="9" name="[Table16].[Premium Amount].&amp;[2050]"/>
            <x15:cachedUniqueName index="10" name="[Table16].[Premium Amount].&amp;[2086]"/>
            <x15:cachedUniqueName index="11" name="[Table16].[Premium Amount].&amp;[2100]"/>
            <x15:cachedUniqueName index="12" name="[Table16].[Premium Amount].&amp;[2136]"/>
            <x15:cachedUniqueName index="13" name="[Table16].[Premium Amount].&amp;[2150]"/>
            <x15:cachedUniqueName index="14" name="[Table16].[Premium Amount].&amp;[2186]"/>
            <x15:cachedUniqueName index="15" name="[Table16].[Premium Amount].&amp;[2200]"/>
            <x15:cachedUniqueName index="16" name="[Table16].[Premium Amount].&amp;[2236]"/>
            <x15:cachedUniqueName index="17" name="[Table16].[Premium Amount].&amp;[2250]"/>
            <x15:cachedUniqueName index="18" name="[Table16].[Premium Amount].&amp;[2286]"/>
            <x15:cachedUniqueName index="19" name="[Table16].[Premium Amount].&amp;[2300]"/>
            <x15:cachedUniqueName index="20" name="[Table16].[Premium Amount].&amp;[2336]"/>
            <x15:cachedUniqueName index="21" name="[Table16].[Premium Amount].&amp;[2350]"/>
            <x15:cachedUniqueName index="22" name="[Table16].[Premium Amount].&amp;[2386]"/>
            <x15:cachedUniqueName index="23" name="[Table16].[Premium Amount].&amp;[2400]"/>
            <x15:cachedUniqueName index="24" name="[Table16].[Premium Amount].&amp;[2436]"/>
            <x15:cachedUniqueName index="25" name="[Table16].[Premium Amount].&amp;[2450]"/>
            <x15:cachedUniqueName index="26" name="[Table16].[Premium Amount].&amp;[2486]"/>
            <x15:cachedUniqueName index="27" name="[Table16].[Premium Amount].&amp;[2500]"/>
            <x15:cachedUniqueName index="28" name="[Table16].[Premium Amount].&amp;[2536]"/>
            <x15:cachedUniqueName index="29" name="[Table16].[Premium Amount].&amp;[2550]"/>
            <x15:cachedUniqueName index="30" name="[Table16].[Premium Amount].&amp;[2586]"/>
            <x15:cachedUniqueName index="31" name="[Table16].[Premium Amount].&amp;[2600]"/>
            <x15:cachedUniqueName index="32" name="[Table16].[Premium Amount].&amp;[2636]"/>
            <x15:cachedUniqueName index="33" name="[Table16].[Premium Amount].&amp;[2650]"/>
            <x15:cachedUniqueName index="34" name="[Table16].[Premium Amount].&amp;[2686]"/>
            <x15:cachedUniqueName index="35" name="[Table16].[Premium Amount].&amp;[2700]"/>
            <x15:cachedUniqueName index="36" name="[Table16].[Premium Amount].&amp;[2736]"/>
            <x15:cachedUniqueName index="37" name="[Table16].[Premium Amount].&amp;[2750]"/>
            <x15:cachedUniqueName index="38" name="[Table16].[Premium Amount].&amp;[2836]"/>
            <x15:cachedUniqueName index="39" name="[Table16].[Premium Amount].&amp;[2936]"/>
          </x15:cachedUniqueNames>
        </ext>
      </extLst>
    </cacheField>
    <cacheField name="[Measures].[Sum of Claims Adjustment 6]" caption="Sum of Claims Adjustment 6" numFmtId="0" hierarchy="603"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2" memberValueDatatype="20" unbalanced="0">
      <fieldsUsage count="2">
        <fieldUsage x="-1"/>
        <fieldUsage x="0"/>
      </fieldsUsage>
    </cacheHierarchy>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oneField="1" hidden="1">
      <fieldsUsage count="1">
        <fieldUsage x="1"/>
      </fieldsUsage>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46412038" backgroundQuery="1" createdVersion="8" refreshedVersion="8" minRefreshableVersion="3" recordCount="0" supportSubquery="1" supportAdvancedDrill="1" xr:uid="{F40E155C-19E8-4AD5-A52B-59B28CF1E928}">
  <cacheSource type="external" connectionId="1"/>
  <cacheFields count="3">
    <cacheField name="[Table11].[Age].[Age]" caption="Age" numFmtId="0" hierarchy="28" level="1">
      <sharedItems containsSemiMixedTypes="0" containsString="0" containsNumber="1" containsInteger="1" minValue="18" maxValue="90" count="71">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6"/>
        <n v="87"/>
        <n v="88"/>
        <n v="90"/>
      </sharedItems>
      <extLst>
        <ext xmlns:x15="http://schemas.microsoft.com/office/spreadsheetml/2010/11/main" uri="{4F2E5C28-24EA-4eb8-9CBF-B6C8F9C3D259}">
          <x15:cachedUniqueNames>
            <x15:cachedUniqueName index="0" name="[Table11].[Age].&amp;[18]"/>
            <x15:cachedUniqueName index="1" name="[Table11].[Age].&amp;[19]"/>
            <x15:cachedUniqueName index="2" name="[Table11].[Age].&amp;[20]"/>
            <x15:cachedUniqueName index="3" name="[Table11].[Age].&amp;[21]"/>
            <x15:cachedUniqueName index="4" name="[Table11].[Age].&amp;[22]"/>
            <x15:cachedUniqueName index="5" name="[Table11].[Age].&amp;[23]"/>
            <x15:cachedUniqueName index="6" name="[Table11].[Age].&amp;[24]"/>
            <x15:cachedUniqueName index="7" name="[Table11].[Age].&amp;[25]"/>
            <x15:cachedUniqueName index="8" name="[Table11].[Age].&amp;[26]"/>
            <x15:cachedUniqueName index="9" name="[Table11].[Age].&amp;[27]"/>
            <x15:cachedUniqueName index="10" name="[Table11].[Age].&amp;[28]"/>
            <x15:cachedUniqueName index="11" name="[Table11].[Age].&amp;[29]"/>
            <x15:cachedUniqueName index="12" name="[Table11].[Age].&amp;[30]"/>
            <x15:cachedUniqueName index="13" name="[Table11].[Age].&amp;[31]"/>
            <x15:cachedUniqueName index="14" name="[Table11].[Age].&amp;[32]"/>
            <x15:cachedUniqueName index="15" name="[Table11].[Age].&amp;[33]"/>
            <x15:cachedUniqueName index="16" name="[Table11].[Age].&amp;[34]"/>
            <x15:cachedUniqueName index="17" name="[Table11].[Age].&amp;[35]"/>
            <x15:cachedUniqueName index="18" name="[Table11].[Age].&amp;[36]"/>
            <x15:cachedUniqueName index="19" name="[Table11].[Age].&amp;[37]"/>
            <x15:cachedUniqueName index="20" name="[Table11].[Age].&amp;[38]"/>
            <x15:cachedUniqueName index="21" name="[Table11].[Age].&amp;[39]"/>
            <x15:cachedUniqueName index="22" name="[Table11].[Age].&amp;[40]"/>
            <x15:cachedUniqueName index="23" name="[Table11].[Age].&amp;[41]"/>
            <x15:cachedUniqueName index="24" name="[Table11].[Age].&amp;[42]"/>
            <x15:cachedUniqueName index="25" name="[Table11].[Age].&amp;[43]"/>
            <x15:cachedUniqueName index="26" name="[Table11].[Age].&amp;[44]"/>
            <x15:cachedUniqueName index="27" name="[Table11].[Age].&amp;[45]"/>
            <x15:cachedUniqueName index="28" name="[Table11].[Age].&amp;[46]"/>
            <x15:cachedUniqueName index="29" name="[Table11].[Age].&amp;[47]"/>
            <x15:cachedUniqueName index="30" name="[Table11].[Age].&amp;[48]"/>
            <x15:cachedUniqueName index="31" name="[Table11].[Age].&amp;[49]"/>
            <x15:cachedUniqueName index="32" name="[Table11].[Age].&amp;[50]"/>
            <x15:cachedUniqueName index="33" name="[Table11].[Age].&amp;[51]"/>
            <x15:cachedUniqueName index="34" name="[Table11].[Age].&amp;[52]"/>
            <x15:cachedUniqueName index="35" name="[Table11].[Age].&amp;[53]"/>
            <x15:cachedUniqueName index="36" name="[Table11].[Age].&amp;[54]"/>
            <x15:cachedUniqueName index="37" name="[Table11].[Age].&amp;[55]"/>
            <x15:cachedUniqueName index="38" name="[Table11].[Age].&amp;[56]"/>
            <x15:cachedUniqueName index="39" name="[Table11].[Age].&amp;[57]"/>
            <x15:cachedUniqueName index="40" name="[Table11].[Age].&amp;[58]"/>
            <x15:cachedUniqueName index="41" name="[Table11].[Age].&amp;[59]"/>
            <x15:cachedUniqueName index="42" name="[Table11].[Age].&amp;[60]"/>
            <x15:cachedUniqueName index="43" name="[Table11].[Age].&amp;[61]"/>
            <x15:cachedUniqueName index="44" name="[Table11].[Age].&amp;[62]"/>
            <x15:cachedUniqueName index="45" name="[Table11].[Age].&amp;[63]"/>
            <x15:cachedUniqueName index="46" name="[Table11].[Age].&amp;[64]"/>
            <x15:cachedUniqueName index="47" name="[Table11].[Age].&amp;[65]"/>
            <x15:cachedUniqueName index="48" name="[Table11].[Age].&amp;[66]"/>
            <x15:cachedUniqueName index="49" name="[Table11].[Age].&amp;[67]"/>
            <x15:cachedUniqueName index="50" name="[Table11].[Age].&amp;[68]"/>
            <x15:cachedUniqueName index="51" name="[Table11].[Age].&amp;[69]"/>
            <x15:cachedUniqueName index="52" name="[Table11].[Age].&amp;[70]"/>
            <x15:cachedUniqueName index="53" name="[Table11].[Age].&amp;[71]"/>
            <x15:cachedUniqueName index="54" name="[Table11].[Age].&amp;[72]"/>
            <x15:cachedUniqueName index="55" name="[Table11].[Age].&amp;[73]"/>
            <x15:cachedUniqueName index="56" name="[Table11].[Age].&amp;[74]"/>
            <x15:cachedUniqueName index="57" name="[Table11].[Age].&amp;[75]"/>
            <x15:cachedUniqueName index="58" name="[Table11].[Age].&amp;[76]"/>
            <x15:cachedUniqueName index="59" name="[Table11].[Age].&amp;[77]"/>
            <x15:cachedUniqueName index="60" name="[Table11].[Age].&amp;[78]"/>
            <x15:cachedUniqueName index="61" name="[Table11].[Age].&amp;[79]"/>
            <x15:cachedUniqueName index="62" name="[Table11].[Age].&amp;[80]"/>
            <x15:cachedUniqueName index="63" name="[Table11].[Age].&amp;[81]"/>
            <x15:cachedUniqueName index="64" name="[Table11].[Age].&amp;[82]"/>
            <x15:cachedUniqueName index="65" name="[Table11].[Age].&amp;[83]"/>
            <x15:cachedUniqueName index="66" name="[Table11].[Age].&amp;[84]"/>
            <x15:cachedUniqueName index="67" name="[Table11].[Age].&amp;[86]"/>
            <x15:cachedUniqueName index="68" name="[Table11].[Age].&amp;[87]"/>
            <x15:cachedUniqueName index="69" name="[Table11].[Age].&amp;[88]"/>
            <x15:cachedUniqueName index="70" name="[Table11].[Age].&amp;[90]"/>
          </x15:cachedUniqueNames>
        </ext>
      </extLst>
    </cacheField>
    <cacheField name="[Measures].[Sum of Claims Frequency 2]" caption="Sum of Claims Frequency 2" numFmtId="0" hierarchy="518" level="32767"/>
    <cacheField name="[Measures].[Count of Claims Severity 2]" caption="Count of Claims Severity 2" numFmtId="0" hierarchy="522"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2" memberValueDatatype="20" unbalanced="0">
      <fieldsUsage count="2">
        <fieldUsage x="-1"/>
        <fieldUsage x="0"/>
      </fieldsUsage>
    </cacheHierarchy>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14351855" backgroundQuery="1" createdVersion="8" refreshedVersion="8" minRefreshableVersion="3" recordCount="0" supportSubquery="1" supportAdvancedDrill="1" xr:uid="{0FA8760A-A14F-487B-B9FF-BBEE2177685B}">
  <cacheSource type="external" connectionId="1"/>
  <cacheFields count="2">
    <cacheField name="[Measures].[Count of Policy Type 8]" caption="Count of Policy Type 8" numFmtId="0" hierarchy="637" level="32767"/>
    <cacheField name="[Table18].[Credit Score].[Credit Score]" caption="Credit Score" numFmtId="0" hierarchy="429" level="1">
      <sharedItems containsSemiMixedTypes="0" containsString="0" containsNumber="1" containsInteger="1" minValue="549" maxValue="850" count="279">
        <n v="549"/>
        <n v="558"/>
        <n v="561"/>
        <n v="562"/>
        <n v="563"/>
        <n v="568"/>
        <n v="569"/>
        <n v="571"/>
        <n v="572"/>
        <n v="573"/>
        <n v="574"/>
        <n v="576"/>
        <n v="577"/>
        <n v="579"/>
        <n v="580"/>
        <n v="581"/>
        <n v="583"/>
        <n v="584"/>
        <n v="585"/>
        <n v="586"/>
        <n v="587"/>
        <n v="588"/>
        <n v="589"/>
        <n v="590"/>
        <n v="591"/>
        <n v="592"/>
        <n v="593"/>
        <n v="594"/>
        <n v="595"/>
        <n v="596"/>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4"/>
        <n v="825"/>
        <n v="826"/>
        <n v="827"/>
        <n v="828"/>
        <n v="829"/>
        <n v="831"/>
        <n v="832"/>
        <n v="833"/>
        <n v="834"/>
        <n v="835"/>
        <n v="836"/>
        <n v="837"/>
        <n v="838"/>
        <n v="839"/>
        <n v="840"/>
        <n v="841"/>
        <n v="842"/>
        <n v="843"/>
        <n v="844"/>
        <n v="845"/>
        <n v="848"/>
        <n v="849"/>
        <n v="850"/>
      </sharedItems>
      <extLst>
        <ext xmlns:x15="http://schemas.microsoft.com/office/spreadsheetml/2010/11/main" uri="{4F2E5C28-24EA-4eb8-9CBF-B6C8F9C3D259}">
          <x15:cachedUniqueNames>
            <x15:cachedUniqueName index="0" name="[Table18].[Credit Score].&amp;[549]"/>
            <x15:cachedUniqueName index="1" name="[Table18].[Credit Score].&amp;[558]"/>
            <x15:cachedUniqueName index="2" name="[Table18].[Credit Score].&amp;[561]"/>
            <x15:cachedUniqueName index="3" name="[Table18].[Credit Score].&amp;[562]"/>
            <x15:cachedUniqueName index="4" name="[Table18].[Credit Score].&amp;[563]"/>
            <x15:cachedUniqueName index="5" name="[Table18].[Credit Score].&amp;[568]"/>
            <x15:cachedUniqueName index="6" name="[Table18].[Credit Score].&amp;[569]"/>
            <x15:cachedUniqueName index="7" name="[Table18].[Credit Score].&amp;[571]"/>
            <x15:cachedUniqueName index="8" name="[Table18].[Credit Score].&amp;[572]"/>
            <x15:cachedUniqueName index="9" name="[Table18].[Credit Score].&amp;[573]"/>
            <x15:cachedUniqueName index="10" name="[Table18].[Credit Score].&amp;[574]"/>
            <x15:cachedUniqueName index="11" name="[Table18].[Credit Score].&amp;[576]"/>
            <x15:cachedUniqueName index="12" name="[Table18].[Credit Score].&amp;[577]"/>
            <x15:cachedUniqueName index="13" name="[Table18].[Credit Score].&amp;[579]"/>
            <x15:cachedUniqueName index="14" name="[Table18].[Credit Score].&amp;[580]"/>
            <x15:cachedUniqueName index="15" name="[Table18].[Credit Score].&amp;[581]"/>
            <x15:cachedUniqueName index="16" name="[Table18].[Credit Score].&amp;[583]"/>
            <x15:cachedUniqueName index="17" name="[Table18].[Credit Score].&amp;[584]"/>
            <x15:cachedUniqueName index="18" name="[Table18].[Credit Score].&amp;[585]"/>
            <x15:cachedUniqueName index="19" name="[Table18].[Credit Score].&amp;[586]"/>
            <x15:cachedUniqueName index="20" name="[Table18].[Credit Score].&amp;[587]"/>
            <x15:cachedUniqueName index="21" name="[Table18].[Credit Score].&amp;[588]"/>
            <x15:cachedUniqueName index="22" name="[Table18].[Credit Score].&amp;[589]"/>
            <x15:cachedUniqueName index="23" name="[Table18].[Credit Score].&amp;[590]"/>
            <x15:cachedUniqueName index="24" name="[Table18].[Credit Score].&amp;[591]"/>
            <x15:cachedUniqueName index="25" name="[Table18].[Credit Score].&amp;[592]"/>
            <x15:cachedUniqueName index="26" name="[Table18].[Credit Score].&amp;[593]"/>
            <x15:cachedUniqueName index="27" name="[Table18].[Credit Score].&amp;[594]"/>
            <x15:cachedUniqueName index="28" name="[Table18].[Credit Score].&amp;[595]"/>
            <x15:cachedUniqueName index="29" name="[Table18].[Credit Score].&amp;[596]"/>
            <x15:cachedUniqueName index="30" name="[Table18].[Credit Score].&amp;[598]"/>
            <x15:cachedUniqueName index="31" name="[Table18].[Credit Score].&amp;[599]"/>
            <x15:cachedUniqueName index="32" name="[Table18].[Credit Score].&amp;[600]"/>
            <x15:cachedUniqueName index="33" name="[Table18].[Credit Score].&amp;[601]"/>
            <x15:cachedUniqueName index="34" name="[Table18].[Credit Score].&amp;[602]"/>
            <x15:cachedUniqueName index="35" name="[Table18].[Credit Score].&amp;[603]"/>
            <x15:cachedUniqueName index="36" name="[Table18].[Credit Score].&amp;[604]"/>
            <x15:cachedUniqueName index="37" name="[Table18].[Credit Score].&amp;[605]"/>
            <x15:cachedUniqueName index="38" name="[Table18].[Credit Score].&amp;[606]"/>
            <x15:cachedUniqueName index="39" name="[Table18].[Credit Score].&amp;[607]"/>
            <x15:cachedUniqueName index="40" name="[Table18].[Credit Score].&amp;[608]"/>
            <x15:cachedUniqueName index="41" name="[Table18].[Credit Score].&amp;[609]"/>
            <x15:cachedUniqueName index="42" name="[Table18].[Credit Score].&amp;[610]"/>
            <x15:cachedUniqueName index="43" name="[Table18].[Credit Score].&amp;[611]"/>
            <x15:cachedUniqueName index="44" name="[Table18].[Credit Score].&amp;[612]"/>
            <x15:cachedUniqueName index="45" name="[Table18].[Credit Score].&amp;[613]"/>
            <x15:cachedUniqueName index="46" name="[Table18].[Credit Score].&amp;[614]"/>
            <x15:cachedUniqueName index="47" name="[Table18].[Credit Score].&amp;[615]"/>
            <x15:cachedUniqueName index="48" name="[Table18].[Credit Score].&amp;[616]"/>
            <x15:cachedUniqueName index="49" name="[Table18].[Credit Score].&amp;[617]"/>
            <x15:cachedUniqueName index="50" name="[Table18].[Credit Score].&amp;[618]"/>
            <x15:cachedUniqueName index="51" name="[Table18].[Credit Score].&amp;[619]"/>
            <x15:cachedUniqueName index="52" name="[Table18].[Credit Score].&amp;[620]"/>
            <x15:cachedUniqueName index="53" name="[Table18].[Credit Score].&amp;[621]"/>
            <x15:cachedUniqueName index="54" name="[Table18].[Credit Score].&amp;[622]"/>
            <x15:cachedUniqueName index="55" name="[Table18].[Credit Score].&amp;[623]"/>
            <x15:cachedUniqueName index="56" name="[Table18].[Credit Score].&amp;[624]"/>
            <x15:cachedUniqueName index="57" name="[Table18].[Credit Score].&amp;[625]"/>
            <x15:cachedUniqueName index="58" name="[Table18].[Credit Score].&amp;[626]"/>
            <x15:cachedUniqueName index="59" name="[Table18].[Credit Score].&amp;[627]"/>
            <x15:cachedUniqueName index="60" name="[Table18].[Credit Score].&amp;[628]"/>
            <x15:cachedUniqueName index="61" name="[Table18].[Credit Score].&amp;[629]"/>
            <x15:cachedUniqueName index="62" name="[Table18].[Credit Score].&amp;[630]"/>
            <x15:cachedUniqueName index="63" name="[Table18].[Credit Score].&amp;[631]"/>
            <x15:cachedUniqueName index="64" name="[Table18].[Credit Score].&amp;[632]"/>
            <x15:cachedUniqueName index="65" name="[Table18].[Credit Score].&amp;[633]"/>
            <x15:cachedUniqueName index="66" name="[Table18].[Credit Score].&amp;[634]"/>
            <x15:cachedUniqueName index="67" name="[Table18].[Credit Score].&amp;[635]"/>
            <x15:cachedUniqueName index="68" name="[Table18].[Credit Score].&amp;[636]"/>
            <x15:cachedUniqueName index="69" name="[Table18].[Credit Score].&amp;[637]"/>
            <x15:cachedUniqueName index="70" name="[Table18].[Credit Score].&amp;[638]"/>
            <x15:cachedUniqueName index="71" name="[Table18].[Credit Score].&amp;[639]"/>
            <x15:cachedUniqueName index="72" name="[Table18].[Credit Score].&amp;[640]"/>
            <x15:cachedUniqueName index="73" name="[Table18].[Credit Score].&amp;[641]"/>
            <x15:cachedUniqueName index="74" name="[Table18].[Credit Score].&amp;[642]"/>
            <x15:cachedUniqueName index="75" name="[Table18].[Credit Score].&amp;[643]"/>
            <x15:cachedUniqueName index="76" name="[Table18].[Credit Score].&amp;[644]"/>
            <x15:cachedUniqueName index="77" name="[Table18].[Credit Score].&amp;[645]"/>
            <x15:cachedUniqueName index="78" name="[Table18].[Credit Score].&amp;[646]"/>
            <x15:cachedUniqueName index="79" name="[Table18].[Credit Score].&amp;[647]"/>
            <x15:cachedUniqueName index="80" name="[Table18].[Credit Score].&amp;[648]"/>
            <x15:cachedUniqueName index="81" name="[Table18].[Credit Score].&amp;[649]"/>
            <x15:cachedUniqueName index="82" name="[Table18].[Credit Score].&amp;[650]"/>
            <x15:cachedUniqueName index="83" name="[Table18].[Credit Score].&amp;[651]"/>
            <x15:cachedUniqueName index="84" name="[Table18].[Credit Score].&amp;[652]"/>
            <x15:cachedUniqueName index="85" name="[Table18].[Credit Score].&amp;[653]"/>
            <x15:cachedUniqueName index="86" name="[Table18].[Credit Score].&amp;[654]"/>
            <x15:cachedUniqueName index="87" name="[Table18].[Credit Score].&amp;[655]"/>
            <x15:cachedUniqueName index="88" name="[Table18].[Credit Score].&amp;[656]"/>
            <x15:cachedUniqueName index="89" name="[Table18].[Credit Score].&amp;[657]"/>
            <x15:cachedUniqueName index="90" name="[Table18].[Credit Score].&amp;[658]"/>
            <x15:cachedUniqueName index="91" name="[Table18].[Credit Score].&amp;[659]"/>
            <x15:cachedUniqueName index="92" name="[Table18].[Credit Score].&amp;[660]"/>
            <x15:cachedUniqueName index="93" name="[Table18].[Credit Score].&amp;[661]"/>
            <x15:cachedUniqueName index="94" name="[Table18].[Credit Score].&amp;[662]"/>
            <x15:cachedUniqueName index="95" name="[Table18].[Credit Score].&amp;[663]"/>
            <x15:cachedUniqueName index="96" name="[Table18].[Credit Score].&amp;[664]"/>
            <x15:cachedUniqueName index="97" name="[Table18].[Credit Score].&amp;[665]"/>
            <x15:cachedUniqueName index="98" name="[Table18].[Credit Score].&amp;[666]"/>
            <x15:cachedUniqueName index="99" name="[Table18].[Credit Score].&amp;[667]"/>
            <x15:cachedUniqueName index="100" name="[Table18].[Credit Score].&amp;[668]"/>
            <x15:cachedUniqueName index="101" name="[Table18].[Credit Score].&amp;[669]"/>
            <x15:cachedUniqueName index="102" name="[Table18].[Credit Score].&amp;[670]"/>
            <x15:cachedUniqueName index="103" name="[Table18].[Credit Score].&amp;[671]"/>
            <x15:cachedUniqueName index="104" name="[Table18].[Credit Score].&amp;[672]"/>
            <x15:cachedUniqueName index="105" name="[Table18].[Credit Score].&amp;[673]"/>
            <x15:cachedUniqueName index="106" name="[Table18].[Credit Score].&amp;[674]"/>
            <x15:cachedUniqueName index="107" name="[Table18].[Credit Score].&amp;[675]"/>
            <x15:cachedUniqueName index="108" name="[Table18].[Credit Score].&amp;[676]"/>
            <x15:cachedUniqueName index="109" name="[Table18].[Credit Score].&amp;[677]"/>
            <x15:cachedUniqueName index="110" name="[Table18].[Credit Score].&amp;[678]"/>
            <x15:cachedUniqueName index="111" name="[Table18].[Credit Score].&amp;[679]"/>
            <x15:cachedUniqueName index="112" name="[Table18].[Credit Score].&amp;[680]"/>
            <x15:cachedUniqueName index="113" name="[Table18].[Credit Score].&amp;[681]"/>
            <x15:cachedUniqueName index="114" name="[Table18].[Credit Score].&amp;[682]"/>
            <x15:cachedUniqueName index="115" name="[Table18].[Credit Score].&amp;[683]"/>
            <x15:cachedUniqueName index="116" name="[Table18].[Credit Score].&amp;[684]"/>
            <x15:cachedUniqueName index="117" name="[Table18].[Credit Score].&amp;[685]"/>
            <x15:cachedUniqueName index="118" name="[Table18].[Credit Score].&amp;[686]"/>
            <x15:cachedUniqueName index="119" name="[Table18].[Credit Score].&amp;[687]"/>
            <x15:cachedUniqueName index="120" name="[Table18].[Credit Score].&amp;[688]"/>
            <x15:cachedUniqueName index="121" name="[Table18].[Credit Score].&amp;[689]"/>
            <x15:cachedUniqueName index="122" name="[Table18].[Credit Score].&amp;[690]"/>
            <x15:cachedUniqueName index="123" name="[Table18].[Credit Score].&amp;[691]"/>
            <x15:cachedUniqueName index="124" name="[Table18].[Credit Score].&amp;[692]"/>
            <x15:cachedUniqueName index="125" name="[Table18].[Credit Score].&amp;[693]"/>
            <x15:cachedUniqueName index="126" name="[Table18].[Credit Score].&amp;[694]"/>
            <x15:cachedUniqueName index="127" name="[Table18].[Credit Score].&amp;[695]"/>
            <x15:cachedUniqueName index="128" name="[Table18].[Credit Score].&amp;[696]"/>
            <x15:cachedUniqueName index="129" name="[Table18].[Credit Score].&amp;[697]"/>
            <x15:cachedUniqueName index="130" name="[Table18].[Credit Score].&amp;[698]"/>
            <x15:cachedUniqueName index="131" name="[Table18].[Credit Score].&amp;[699]"/>
            <x15:cachedUniqueName index="132" name="[Table18].[Credit Score].&amp;[700]"/>
            <x15:cachedUniqueName index="133" name="[Table18].[Credit Score].&amp;[701]"/>
            <x15:cachedUniqueName index="134" name="[Table18].[Credit Score].&amp;[702]"/>
            <x15:cachedUniqueName index="135" name="[Table18].[Credit Score].&amp;[703]"/>
            <x15:cachedUniqueName index="136" name="[Table18].[Credit Score].&amp;[704]"/>
            <x15:cachedUniqueName index="137" name="[Table18].[Credit Score].&amp;[705]"/>
            <x15:cachedUniqueName index="138" name="[Table18].[Credit Score].&amp;[706]"/>
            <x15:cachedUniqueName index="139" name="[Table18].[Credit Score].&amp;[707]"/>
            <x15:cachedUniqueName index="140" name="[Table18].[Credit Score].&amp;[708]"/>
            <x15:cachedUniqueName index="141" name="[Table18].[Credit Score].&amp;[709]"/>
            <x15:cachedUniqueName index="142" name="[Table18].[Credit Score].&amp;[710]"/>
            <x15:cachedUniqueName index="143" name="[Table18].[Credit Score].&amp;[711]"/>
            <x15:cachedUniqueName index="144" name="[Table18].[Credit Score].&amp;[712]"/>
            <x15:cachedUniqueName index="145" name="[Table18].[Credit Score].&amp;[713]"/>
            <x15:cachedUniqueName index="146" name="[Table18].[Credit Score].&amp;[714]"/>
            <x15:cachedUniqueName index="147" name="[Table18].[Credit Score].&amp;[715]"/>
            <x15:cachedUniqueName index="148" name="[Table18].[Credit Score].&amp;[716]"/>
            <x15:cachedUniqueName index="149" name="[Table18].[Credit Score].&amp;[717]"/>
            <x15:cachedUniqueName index="150" name="[Table18].[Credit Score].&amp;[718]"/>
            <x15:cachedUniqueName index="151" name="[Table18].[Credit Score].&amp;[719]"/>
            <x15:cachedUniqueName index="152" name="[Table18].[Credit Score].&amp;[720]"/>
            <x15:cachedUniqueName index="153" name="[Table18].[Credit Score].&amp;[721]"/>
            <x15:cachedUniqueName index="154" name="[Table18].[Credit Score].&amp;[722]"/>
            <x15:cachedUniqueName index="155" name="[Table18].[Credit Score].&amp;[723]"/>
            <x15:cachedUniqueName index="156" name="[Table18].[Credit Score].&amp;[724]"/>
            <x15:cachedUniqueName index="157" name="[Table18].[Credit Score].&amp;[725]"/>
            <x15:cachedUniqueName index="158" name="[Table18].[Credit Score].&amp;[726]"/>
            <x15:cachedUniqueName index="159" name="[Table18].[Credit Score].&amp;[727]"/>
            <x15:cachedUniqueName index="160" name="[Table18].[Credit Score].&amp;[728]"/>
            <x15:cachedUniqueName index="161" name="[Table18].[Credit Score].&amp;[729]"/>
            <x15:cachedUniqueName index="162" name="[Table18].[Credit Score].&amp;[730]"/>
            <x15:cachedUniqueName index="163" name="[Table18].[Credit Score].&amp;[731]"/>
            <x15:cachedUniqueName index="164" name="[Table18].[Credit Score].&amp;[732]"/>
            <x15:cachedUniqueName index="165" name="[Table18].[Credit Score].&amp;[733]"/>
            <x15:cachedUniqueName index="166" name="[Table18].[Credit Score].&amp;[734]"/>
            <x15:cachedUniqueName index="167" name="[Table18].[Credit Score].&amp;[735]"/>
            <x15:cachedUniqueName index="168" name="[Table18].[Credit Score].&amp;[736]"/>
            <x15:cachedUniqueName index="169" name="[Table18].[Credit Score].&amp;[737]"/>
            <x15:cachedUniqueName index="170" name="[Table18].[Credit Score].&amp;[738]"/>
            <x15:cachedUniqueName index="171" name="[Table18].[Credit Score].&amp;[739]"/>
            <x15:cachedUniqueName index="172" name="[Table18].[Credit Score].&amp;[740]"/>
            <x15:cachedUniqueName index="173" name="[Table18].[Credit Score].&amp;[741]"/>
            <x15:cachedUniqueName index="174" name="[Table18].[Credit Score].&amp;[742]"/>
            <x15:cachedUniqueName index="175" name="[Table18].[Credit Score].&amp;[743]"/>
            <x15:cachedUniqueName index="176" name="[Table18].[Credit Score].&amp;[744]"/>
            <x15:cachedUniqueName index="177" name="[Table18].[Credit Score].&amp;[745]"/>
            <x15:cachedUniqueName index="178" name="[Table18].[Credit Score].&amp;[746]"/>
            <x15:cachedUniqueName index="179" name="[Table18].[Credit Score].&amp;[747]"/>
            <x15:cachedUniqueName index="180" name="[Table18].[Credit Score].&amp;[748]"/>
            <x15:cachedUniqueName index="181" name="[Table18].[Credit Score].&amp;[749]"/>
            <x15:cachedUniqueName index="182" name="[Table18].[Credit Score].&amp;[750]"/>
            <x15:cachedUniqueName index="183" name="[Table18].[Credit Score].&amp;[751]"/>
            <x15:cachedUniqueName index="184" name="[Table18].[Credit Score].&amp;[752]"/>
            <x15:cachedUniqueName index="185" name="[Table18].[Credit Score].&amp;[753]"/>
            <x15:cachedUniqueName index="186" name="[Table18].[Credit Score].&amp;[754]"/>
            <x15:cachedUniqueName index="187" name="[Table18].[Credit Score].&amp;[755]"/>
            <x15:cachedUniqueName index="188" name="[Table18].[Credit Score].&amp;[756]"/>
            <x15:cachedUniqueName index="189" name="[Table18].[Credit Score].&amp;[757]"/>
            <x15:cachedUniqueName index="190" name="[Table18].[Credit Score].&amp;[758]"/>
            <x15:cachedUniqueName index="191" name="[Table18].[Credit Score].&amp;[759]"/>
            <x15:cachedUniqueName index="192" name="[Table18].[Credit Score].&amp;[760]"/>
            <x15:cachedUniqueName index="193" name="[Table18].[Credit Score].&amp;[761]"/>
            <x15:cachedUniqueName index="194" name="[Table18].[Credit Score].&amp;[762]"/>
            <x15:cachedUniqueName index="195" name="[Table18].[Credit Score].&amp;[763]"/>
            <x15:cachedUniqueName index="196" name="[Table18].[Credit Score].&amp;[764]"/>
            <x15:cachedUniqueName index="197" name="[Table18].[Credit Score].&amp;[765]"/>
            <x15:cachedUniqueName index="198" name="[Table18].[Credit Score].&amp;[766]"/>
            <x15:cachedUniqueName index="199" name="[Table18].[Credit Score].&amp;[767]"/>
            <x15:cachedUniqueName index="200" name="[Table18].[Credit Score].&amp;[768]"/>
            <x15:cachedUniqueName index="201" name="[Table18].[Credit Score].&amp;[769]"/>
            <x15:cachedUniqueName index="202" name="[Table18].[Credit Score].&amp;[770]"/>
            <x15:cachedUniqueName index="203" name="[Table18].[Credit Score].&amp;[771]"/>
            <x15:cachedUniqueName index="204" name="[Table18].[Credit Score].&amp;[772]"/>
            <x15:cachedUniqueName index="205" name="[Table18].[Credit Score].&amp;[773]"/>
            <x15:cachedUniqueName index="206" name="[Table18].[Credit Score].&amp;[774]"/>
            <x15:cachedUniqueName index="207" name="[Table18].[Credit Score].&amp;[775]"/>
            <x15:cachedUniqueName index="208" name="[Table18].[Credit Score].&amp;[776]"/>
            <x15:cachedUniqueName index="209" name="[Table18].[Credit Score].&amp;[777]"/>
            <x15:cachedUniqueName index="210" name="[Table18].[Credit Score].&amp;[778]"/>
            <x15:cachedUniqueName index="211" name="[Table18].[Credit Score].&amp;[779]"/>
            <x15:cachedUniqueName index="212" name="[Table18].[Credit Score].&amp;[780]"/>
            <x15:cachedUniqueName index="213" name="[Table18].[Credit Score].&amp;[781]"/>
            <x15:cachedUniqueName index="214" name="[Table18].[Credit Score].&amp;[782]"/>
            <x15:cachedUniqueName index="215" name="[Table18].[Credit Score].&amp;[783]"/>
            <x15:cachedUniqueName index="216" name="[Table18].[Credit Score].&amp;[784]"/>
            <x15:cachedUniqueName index="217" name="[Table18].[Credit Score].&amp;[785]"/>
            <x15:cachedUniqueName index="218" name="[Table18].[Credit Score].&amp;[786]"/>
            <x15:cachedUniqueName index="219" name="[Table18].[Credit Score].&amp;[787]"/>
            <x15:cachedUniqueName index="220" name="[Table18].[Credit Score].&amp;[788]"/>
            <x15:cachedUniqueName index="221" name="[Table18].[Credit Score].&amp;[789]"/>
            <x15:cachedUniqueName index="222" name="[Table18].[Credit Score].&amp;[790]"/>
            <x15:cachedUniqueName index="223" name="[Table18].[Credit Score].&amp;[791]"/>
            <x15:cachedUniqueName index="224" name="[Table18].[Credit Score].&amp;[792]"/>
            <x15:cachedUniqueName index="225" name="[Table18].[Credit Score].&amp;[793]"/>
            <x15:cachedUniqueName index="226" name="[Table18].[Credit Score].&amp;[794]"/>
            <x15:cachedUniqueName index="227" name="[Table18].[Credit Score].&amp;[795]"/>
            <x15:cachedUniqueName index="228" name="[Table18].[Credit Score].&amp;[796]"/>
            <x15:cachedUniqueName index="229" name="[Table18].[Credit Score].&amp;[797]"/>
            <x15:cachedUniqueName index="230" name="[Table18].[Credit Score].&amp;[798]"/>
            <x15:cachedUniqueName index="231" name="[Table18].[Credit Score].&amp;[799]"/>
            <x15:cachedUniqueName index="232" name="[Table18].[Credit Score].&amp;[800]"/>
            <x15:cachedUniqueName index="233" name="[Table18].[Credit Score].&amp;[801]"/>
            <x15:cachedUniqueName index="234" name="[Table18].[Credit Score].&amp;[802]"/>
            <x15:cachedUniqueName index="235" name="[Table18].[Credit Score].&amp;[803]"/>
            <x15:cachedUniqueName index="236" name="[Table18].[Credit Score].&amp;[804]"/>
            <x15:cachedUniqueName index="237" name="[Table18].[Credit Score].&amp;[805]"/>
            <x15:cachedUniqueName index="238" name="[Table18].[Credit Score].&amp;[806]"/>
            <x15:cachedUniqueName index="239" name="[Table18].[Credit Score].&amp;[807]"/>
            <x15:cachedUniqueName index="240" name="[Table18].[Credit Score].&amp;[808]"/>
            <x15:cachedUniqueName index="241" name="[Table18].[Credit Score].&amp;[809]"/>
            <x15:cachedUniqueName index="242" name="[Table18].[Credit Score].&amp;[810]"/>
            <x15:cachedUniqueName index="243" name="[Table18].[Credit Score].&amp;[811]"/>
            <x15:cachedUniqueName index="244" name="[Table18].[Credit Score].&amp;[812]"/>
            <x15:cachedUniqueName index="245" name="[Table18].[Credit Score].&amp;[813]"/>
            <x15:cachedUniqueName index="246" name="[Table18].[Credit Score].&amp;[814]"/>
            <x15:cachedUniqueName index="247" name="[Table18].[Credit Score].&amp;[815]"/>
            <x15:cachedUniqueName index="248" name="[Table18].[Credit Score].&amp;[816]"/>
            <x15:cachedUniqueName index="249" name="[Table18].[Credit Score].&amp;[817]"/>
            <x15:cachedUniqueName index="250" name="[Table18].[Credit Score].&amp;[818]"/>
            <x15:cachedUniqueName index="251" name="[Table18].[Credit Score].&amp;[819]"/>
            <x15:cachedUniqueName index="252" name="[Table18].[Credit Score].&amp;[820]"/>
            <x15:cachedUniqueName index="253" name="[Table18].[Credit Score].&amp;[821]"/>
            <x15:cachedUniqueName index="254" name="[Table18].[Credit Score].&amp;[822]"/>
            <x15:cachedUniqueName index="255" name="[Table18].[Credit Score].&amp;[824]"/>
            <x15:cachedUniqueName index="256" name="[Table18].[Credit Score].&amp;[825]"/>
            <x15:cachedUniqueName index="257" name="[Table18].[Credit Score].&amp;[826]"/>
            <x15:cachedUniqueName index="258" name="[Table18].[Credit Score].&amp;[827]"/>
            <x15:cachedUniqueName index="259" name="[Table18].[Credit Score].&amp;[828]"/>
            <x15:cachedUniqueName index="260" name="[Table18].[Credit Score].&amp;[829]"/>
            <x15:cachedUniqueName index="261" name="[Table18].[Credit Score].&amp;[831]"/>
            <x15:cachedUniqueName index="262" name="[Table18].[Credit Score].&amp;[832]"/>
            <x15:cachedUniqueName index="263" name="[Table18].[Credit Score].&amp;[833]"/>
            <x15:cachedUniqueName index="264" name="[Table18].[Credit Score].&amp;[834]"/>
            <x15:cachedUniqueName index="265" name="[Table18].[Credit Score].&amp;[835]"/>
            <x15:cachedUniqueName index="266" name="[Table18].[Credit Score].&amp;[836]"/>
            <x15:cachedUniqueName index="267" name="[Table18].[Credit Score].&amp;[837]"/>
            <x15:cachedUniqueName index="268" name="[Table18].[Credit Score].&amp;[838]"/>
            <x15:cachedUniqueName index="269" name="[Table18].[Credit Score].&amp;[839]"/>
            <x15:cachedUniqueName index="270" name="[Table18].[Credit Score].&amp;[840]"/>
            <x15:cachedUniqueName index="271" name="[Table18].[Credit Score].&amp;[841]"/>
            <x15:cachedUniqueName index="272" name="[Table18].[Credit Score].&amp;[842]"/>
            <x15:cachedUniqueName index="273" name="[Table18].[Credit Score].&amp;[843]"/>
            <x15:cachedUniqueName index="274" name="[Table18].[Credit Score].&amp;[844]"/>
            <x15:cachedUniqueName index="275" name="[Table18].[Credit Score].&amp;[845]"/>
            <x15:cachedUniqueName index="276" name="[Table18].[Credit Score].&amp;[848]"/>
            <x15:cachedUniqueName index="277" name="[Table18].[Credit Score].&amp;[849]"/>
            <x15:cachedUniqueName index="278" name="[Table18].[Credit Score].&amp;[850]"/>
          </x15:cachedUniqueNames>
        </ext>
      </extLst>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2" memberValueDatatype="20" unbalanced="0">
      <fieldsUsage count="2">
        <fieldUsage x="-1"/>
        <fieldUsage x="1"/>
      </fieldsUsage>
    </cacheHierarchy>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oneField="1" hidden="1">
      <fieldsUsage count="1">
        <fieldUsage x="0"/>
      </fieldsUsage>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06250003" backgroundQuery="1" createdVersion="8" refreshedVersion="8" minRefreshableVersion="3" recordCount="0" supportSubquery="1" supportAdvancedDrill="1" xr:uid="{A8CE4EA5-9D38-4F43-86A9-FD822088DAB4}">
  <cacheSource type="external" connectionId="1"/>
  <cacheFields count="2">
    <cacheField name="[Measures].[Average of Premium Amount 15]" caption="Average of Premium Amount 15" numFmtId="0" hierarchy="722" level="32767"/>
    <cacheField name="[Table114].[Policy Type].[Policy Type]" caption="Policy Type" numFmtId="0" hierarchy="172" level="1">
      <sharedItems count="2">
        <s v="Full Coverage"/>
        <s v="Liability-Only"/>
      </sharedItems>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2" memberValueDatatype="130" unbalanced="0">
      <fieldsUsage count="2">
        <fieldUsage x="-1"/>
        <fieldUsage x="1"/>
      </fieldsUsage>
    </cacheHierarchy>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oneField="1" hidden="1">
      <fieldsUsage count="1">
        <fieldUsage x="0"/>
      </fieldsUsage>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01967593" backgroundQuery="1" createdVersion="8" refreshedVersion="8" minRefreshableVersion="3" recordCount="0" supportSubquery="1" supportAdvancedDrill="1" xr:uid="{3CE4DB35-164E-491F-BBD4-6C79FFC0CCFD}">
  <cacheSource type="external" connectionId="1"/>
  <cacheFields count="2">
    <cacheField name="[Table118].[Claims Severity].[Claims Severity]" caption="Claims Severity" numFmtId="0" hierarchy="224" level="1">
      <sharedItems count="3">
        <s v="High"/>
        <s v="Low"/>
        <s v="Medium"/>
      </sharedItems>
    </cacheField>
    <cacheField name="[Measures].[Sum of Claims Frequency 17]" caption="Sum of Claims Frequency 17" numFmtId="0" hierarchy="758"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2" memberValueDatatype="130" unbalanced="0">
      <fieldsUsage count="2">
        <fieldUsage x="-1"/>
        <fieldUsage x="0"/>
      </fieldsUsage>
    </cacheHierarchy>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oneField="1" hidden="1">
      <fieldsUsage count="1">
        <fieldUsage x="1"/>
      </fieldsUsage>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67592591" backgroundQuery="1" createdVersion="8" refreshedVersion="8" minRefreshableVersion="3" recordCount="0" supportSubquery="1" supportAdvancedDrill="1" xr:uid="{950D16F0-3154-4219-A0DD-7F8ADE1373C2}">
  <cacheSource type="external" connectionId="1"/>
  <cacheFields count="2">
    <cacheField name="[Measures].[Sum of Premium Adjustment Credit 16]" caption="Sum of Premium Adjustment Credit 16" numFmtId="0" hierarchy="739" level="32767"/>
    <cacheField name="[Table115].[Bundling Discount].[Bundling Discount]" caption="Bundling Discount" numFmtId="0" hierarchy="204" level="1">
      <sharedItems count="2">
        <s v="NO"/>
        <s v="Yes"/>
      </sharedItems>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2" memberValueDatatype="130" unbalanced="0">
      <fieldsUsage count="2">
        <fieldUsage x="-1"/>
        <fieldUsage x="1"/>
      </fieldsUsage>
    </cacheHierarchy>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oneField="1" hidden="1">
      <fieldsUsage count="1">
        <fieldUsage x="0"/>
      </fieldsUsage>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61226855" backgroundQuery="1" createdVersion="8" refreshedVersion="8" minRefreshableVersion="3" recordCount="0" supportSubquery="1" supportAdvancedDrill="1" xr:uid="{2D6312BC-7B6B-4A55-916A-0D28255089E9}">
  <cacheSource type="external" connectionId="1"/>
  <cacheFields count="2">
    <cacheField name="[Table111].[Safe Driver Discount].[Safe Driver Discount]" caption="Safe Driver Discount" numFmtId="0" hierarchy="94" level="1">
      <sharedItems count="2">
        <s v="NO"/>
        <s v="Yes"/>
      </sharedItems>
    </cacheField>
    <cacheField name="[Measures].[Sum of Premium Adjustment Credit 12]" caption="Sum of Premium Adjustment Credit 12" numFmtId="0" hierarchy="675"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2" memberValueDatatype="130" unbalanced="0">
      <fieldsUsage count="2">
        <fieldUsage x="-1"/>
        <fieldUsage x="0"/>
      </fieldsUsage>
    </cacheHierarchy>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oneField="1" hidden="1">
      <fieldsUsage count="1">
        <fieldUsage x="1"/>
      </fieldsUsage>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18634258" backgroundQuery="1" createdVersion="8" refreshedVersion="8" minRefreshableVersion="3" recordCount="0" supportSubquery="1" supportAdvancedDrill="1" xr:uid="{DE8E1CAE-BDBC-4C63-B462-8031B0DF15FA}">
  <cacheSource type="external" connectionId="1"/>
  <cacheFields count="2">
    <cacheField name="[Measures].[Sum of Claims Frequency 5]" caption="Sum of Claims Frequency 5" numFmtId="0" hierarchy="566" level="32767"/>
    <cacheField name="[Table14].[Prior Insurance].[Prior Insurance]" caption="Prior Insurance" numFmtId="0" hierarchy="302" level="1">
      <sharedItems count="3">
        <s v="&lt;1 year"/>
        <s v="&gt;5 years"/>
        <s v="1-5 years"/>
      </sharedItems>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2" memberValueDatatype="130" unbalanced="0">
      <fieldsUsage count="2">
        <fieldUsage x="-1"/>
        <fieldUsage x="1"/>
      </fieldsUsage>
    </cacheHierarchy>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oneField="1" hidden="1">
      <fieldsUsage count="1">
        <fieldUsage x="0"/>
      </fieldsUsage>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ASRI" refreshedDate="45709.638459953705" createdVersion="8" refreshedVersion="8" minRefreshableVersion="3" recordCount="5001" xr:uid="{A79D32F6-0C8D-494B-8080-595954D15F07}">
  <cacheSource type="worksheet">
    <worksheetSource name="Table1" r:id="rId2"/>
  </cacheSource>
  <cacheFields count="27">
    <cacheField name="Age" numFmtId="0">
      <sharedItems containsSemiMixedTypes="0" containsString="0" containsNumber="1" containsInteger="1" minValue="18" maxValue="90"/>
    </cacheField>
    <cacheField name="Senior Status" numFmtId="0">
      <sharedItems count="2">
        <s v="NO"/>
        <s v="Yes"/>
      </sharedItems>
    </cacheField>
    <cacheField name="Marital Status" numFmtId="0">
      <sharedItems/>
    </cacheField>
    <cacheField name="Married Premium Discount" numFmtId="0">
      <sharedItems containsSemiMixedTypes="0" containsString="0" containsNumber="1" containsInteger="1" minValue="0" maxValue="86"/>
    </cacheField>
    <cacheField name="Prior Insurance" numFmtId="0">
      <sharedItems/>
    </cacheField>
    <cacheField name="Prior Insurance Premium Adjustment" numFmtId="0">
      <sharedItems containsSemiMixedTypes="0" containsString="0" containsNumber="1" containsInteger="1" minValue="0" maxValue="100"/>
    </cacheField>
    <cacheField name="Claims Frequency" numFmtId="0">
      <sharedItems containsSemiMixedTypes="0" containsString="0" containsNumber="1" containsInteger="1" minValue="0" maxValue="5"/>
    </cacheField>
    <cacheField name="Claims Severity" numFmtId="0">
      <sharedItems/>
    </cacheField>
    <cacheField name="Claims Adjustment" numFmtId="0">
      <sharedItems containsSemiMixedTypes="0" containsString="0" containsNumber="1" containsInteger="1" minValue="0" maxValue="600"/>
    </cacheField>
    <cacheField name="Policy Type" numFmtId="0">
      <sharedItems/>
    </cacheField>
    <cacheField name="Policy Adjustment" numFmtId="0">
      <sharedItems containsSemiMixedTypes="0" containsString="0" containsNumber="1" containsInteger="1" minValue="-200" maxValue="0"/>
    </cacheField>
    <cacheField name="Premium Amount" numFmtId="8">
      <sharedItems containsSemiMixedTypes="0" containsString="0" containsNumber="1" containsInteger="1" minValue="1800" maxValue="2936"/>
    </cacheField>
    <cacheField name="Safe Driver Discount" numFmtId="0">
      <sharedItems/>
    </cacheField>
    <cacheField name="Multi-Policy Discount" numFmtId="0">
      <sharedItems/>
    </cacheField>
    <cacheField name="Bundling Discount" numFmtId="0">
      <sharedItems/>
    </cacheField>
    <cacheField name="Total Discounts" numFmtId="0">
      <sharedItems containsSemiMixedTypes="0" containsString="0" containsNumber="1" containsInteger="1" minValue="0" maxValue="150"/>
    </cacheField>
    <cacheField name="Source of Lead" numFmtId="0">
      <sharedItems count="3">
        <s v="Agent"/>
        <s v="Online"/>
        <s v="Referral"/>
      </sharedItems>
    </cacheField>
    <cacheField name="Time Since First Contact" numFmtId="0">
      <sharedItems containsSemiMixedTypes="0" containsString="0" containsNumber="1" containsInteger="1" minValue="1" maxValue="30" count="30">
        <n v="10"/>
        <n v="22"/>
        <n v="28"/>
        <n v="4"/>
        <n v="14"/>
        <n v="13"/>
        <n v="2"/>
        <n v="1"/>
        <n v="16"/>
        <n v="27"/>
        <n v="29"/>
        <n v="7"/>
        <n v="23"/>
        <n v="8"/>
        <n v="11"/>
        <n v="25"/>
        <n v="17"/>
        <n v="18"/>
        <n v="3"/>
        <n v="24"/>
        <n v="21"/>
        <n v="15"/>
        <n v="26"/>
        <n v="5"/>
        <n v="30"/>
        <n v="6"/>
        <n v="20"/>
        <n v="12"/>
        <n v="9"/>
        <n v="19"/>
      </sharedItems>
    </cacheField>
    <cacheField name="Conversion Status" numFmtId="0">
      <sharedItems count="2">
        <s v="NO"/>
        <s v="Yes"/>
      </sharedItems>
    </cacheField>
    <cacheField name="Website Visits" numFmtId="0">
      <sharedItems containsSemiMixedTypes="0" containsString="0" containsNumber="1" containsInteger="1" minValue="0" maxValue="16" count="16">
        <n v="5"/>
        <n v="4"/>
        <n v="6"/>
        <n v="8"/>
        <n v="3"/>
        <n v="7"/>
        <n v="9"/>
        <n v="2"/>
        <n v="1"/>
        <n v="10"/>
        <n v="0"/>
        <n v="11"/>
        <n v="12"/>
        <n v="13"/>
        <n v="15"/>
        <n v="16"/>
      </sharedItems>
    </cacheField>
    <cacheField name="Inquiries" numFmtId="0">
      <sharedItems containsSemiMixedTypes="0" containsString="0" containsNumber="1" containsInteger="1" minValue="0" maxValue="9" count="10">
        <n v="1"/>
        <n v="4"/>
        <n v="2"/>
        <n v="0"/>
        <n v="3"/>
        <n v="5"/>
        <n v="6"/>
        <n v="7"/>
        <n v="8"/>
        <n v="9"/>
      </sharedItems>
    </cacheField>
    <cacheField name="Quotes Requested" numFmtId="0">
      <sharedItems containsSemiMixedTypes="0" containsString="0" containsNumber="1" containsInteger="1" minValue="1" maxValue="3" count="3">
        <n v="2"/>
        <n v="1"/>
        <n v="3"/>
      </sharedItems>
    </cacheField>
    <cacheField name="Time to Conversion" numFmtId="0">
      <sharedItems containsSemiMixedTypes="0" containsString="0" containsNumber="1" containsInteger="1" minValue="1" maxValue="99"/>
    </cacheField>
    <cacheField name="Credit Score" numFmtId="0">
      <sharedItems containsSemiMixedTypes="0" containsString="0" containsNumber="1" containsInteger="1" minValue="549" maxValue="850"/>
    </cacheField>
    <cacheField name="Premium Adjustment Credit" numFmtId="0">
      <sharedItems containsSemiMixedTypes="0" containsString="0" containsNumber="1" containsInteger="1" minValue="-50" maxValue="50"/>
    </cacheField>
    <cacheField name="Region" numFmtId="0">
      <sharedItems count="3">
        <s v="Suburban"/>
        <s v="Urban"/>
        <s v="Rural"/>
      </sharedItems>
    </cacheField>
    <cacheField name="Premium Adjustment Region" numFmtId="0">
      <sharedItems containsSemiMixedTypes="0" containsString="0" containsNumber="1" containsInteger="1" minValue="0" maxValue="10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2071759" backgroundQuery="1" createdVersion="8" refreshedVersion="8" minRefreshableVersion="3" recordCount="0" supportSubquery="1" supportAdvancedDrill="1" xr:uid="{B1A15078-33B1-47F9-9777-601B088CBA4C}">
  <cacheSource type="external" connectionId="1"/>
  <cacheFields count="3">
    <cacheField name="[Table12].[Marital Status].[Marital Status]" caption="Marital Status" numFmtId="0" hierarchy="246" level="1">
      <sharedItems count="4">
        <s v="Divorced"/>
        <s v="Married"/>
        <s v="Single"/>
        <s v="Widowed"/>
      </sharedItems>
    </cacheField>
    <cacheField name="[Measures].[Sum of Claims Frequency 3]" caption="Sum of Claims Frequency 3" numFmtId="0" hierarchy="534" level="32767"/>
    <cacheField name="[Measures].[Count of Claims Severity 3]" caption="Count of Claims Severity 3" numFmtId="0" hierarchy="538"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2" memberValueDatatype="130" unbalanced="0">
      <fieldsUsage count="2">
        <fieldUsage x="-1"/>
        <fieldUsage x="0"/>
      </fieldsUsage>
    </cacheHierarchy>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oneField="1" hidden="1">
      <fieldsUsage count="1">
        <fieldUsage x="1"/>
      </fieldsUsage>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oneField="1" hidden="1">
      <fieldsUsage count="1">
        <fieldUsage x="2"/>
      </fieldsUsage>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08449074" backgroundQuery="1" createdVersion="8" refreshedVersion="8" minRefreshableVersion="3" recordCount="0" supportSubquery="1" supportAdvancedDrill="1" xr:uid="{9028C6EF-7B0F-4CA6-9522-669E41459F19}">
  <cacheSource type="external" connectionId="1"/>
  <cacheFields count="2">
    <cacheField name="[Table112].[Marital Status].[Marital Status]" caption="Marital Status" numFmtId="0" hierarchy="111" level="1">
      <sharedItems count="4">
        <s v="Divorced"/>
        <s v="Married"/>
        <s v="Single"/>
        <s v="Widowed"/>
      </sharedItems>
    </cacheField>
    <cacheField name="[Measures].[Average of Premium Amount 13]" caption="Average of Premium Amount 13" numFmtId="0" hierarchy="690"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2" memberValueDatatype="130" unbalanced="0">
      <fieldsUsage count="2">
        <fieldUsage x="-1"/>
        <fieldUsage x="0"/>
      </fieldsUsage>
    </cacheHierarchy>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oneField="1" hidden="1">
      <fieldsUsage count="1">
        <fieldUsage x="1"/>
      </fieldsUsage>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10532407" backgroundQuery="1" createdVersion="8" refreshedVersion="8" minRefreshableVersion="3" recordCount="0" supportSubquery="1" supportAdvancedDrill="1" xr:uid="{EC87EEE9-DE11-4499-9FEB-28D4D5857220}">
  <cacheSource type="external" connectionId="1"/>
  <cacheFields count="2">
    <cacheField name="[Table110].[Region].[Region]" caption="Region" numFmtId="0" hierarchy="80" level="1">
      <sharedItems count="3">
        <s v="Rural"/>
        <s v="Suburban"/>
        <s v="Urban"/>
      </sharedItems>
    </cacheField>
    <cacheField name="[Measures].[Average of Premium Amount 11]" caption="Average of Premium Amount 11" numFmtId="0" hierarchy="658"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2" memberValueDatatype="130" unbalanced="0">
      <fieldsUsage count="2">
        <fieldUsage x="-1"/>
        <fieldUsage x="0"/>
      </fieldsUsage>
    </cacheHierarchy>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oneField="1" hidden="1">
      <fieldsUsage count="1">
        <fieldUsage x="1"/>
      </fieldsUsage>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55324075" backgroundQuery="1" createdVersion="8" refreshedVersion="8" minRefreshableVersion="3" recordCount="0" supportSubquery="1" supportAdvancedDrill="1" xr:uid="{2CE13237-9AF7-4B9D-92D1-B034142D99A1}">
  <cacheSource type="external" connectionId="1"/>
  <cacheFields count="2">
    <cacheField name="[Table17].[Time to Conversion].[Time to Conversion]" caption="Time to Conversion" numFmtId="0" hierarchy="401" level="1">
      <sharedItems containsSemiMixedTypes="0" containsString="0" containsNumber="1" containsInteger="1" minValue="1" maxValue="99" count="15">
        <n v="1"/>
        <n v="2"/>
        <n v="3"/>
        <n v="4"/>
        <n v="5"/>
        <n v="6"/>
        <n v="7"/>
        <n v="8"/>
        <n v="9"/>
        <n v="10"/>
        <n v="11"/>
        <n v="12"/>
        <n v="13"/>
        <n v="14"/>
        <n v="99"/>
      </sharedItems>
      <extLst>
        <ext xmlns:x15="http://schemas.microsoft.com/office/spreadsheetml/2010/11/main" uri="{4F2E5C28-24EA-4eb8-9CBF-B6C8F9C3D259}">
          <x15:cachedUniqueNames>
            <x15:cachedUniqueName index="0" name="[Table17].[Time to Conversion].&amp;[1]"/>
            <x15:cachedUniqueName index="1" name="[Table17].[Time to Conversion].&amp;[2]"/>
            <x15:cachedUniqueName index="2" name="[Table17].[Time to Conversion].&amp;[3]"/>
            <x15:cachedUniqueName index="3" name="[Table17].[Time to Conversion].&amp;[4]"/>
            <x15:cachedUniqueName index="4" name="[Table17].[Time to Conversion].&amp;[5]"/>
            <x15:cachedUniqueName index="5" name="[Table17].[Time to Conversion].&amp;[6]"/>
            <x15:cachedUniqueName index="6" name="[Table17].[Time to Conversion].&amp;[7]"/>
            <x15:cachedUniqueName index="7" name="[Table17].[Time to Conversion].&amp;[8]"/>
            <x15:cachedUniqueName index="8" name="[Table17].[Time to Conversion].&amp;[9]"/>
            <x15:cachedUniqueName index="9" name="[Table17].[Time to Conversion].&amp;[10]"/>
            <x15:cachedUniqueName index="10" name="[Table17].[Time to Conversion].&amp;[11]"/>
            <x15:cachedUniqueName index="11" name="[Table17].[Time to Conversion].&amp;[12]"/>
            <x15:cachedUniqueName index="12" name="[Table17].[Time to Conversion].&amp;[13]"/>
            <x15:cachedUniqueName index="13" name="[Table17].[Time to Conversion].&amp;[14]"/>
            <x15:cachedUniqueName index="14" name="[Table17].[Time to Conversion].&amp;[99]"/>
          </x15:cachedUniqueNames>
        </ext>
      </extLst>
    </cacheField>
    <cacheField name="[Measures].[Count of Policy Type 7]" caption="Count of Policy Type 7" numFmtId="0" hierarchy="621"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2" memberValueDatatype="20" unbalanced="0">
      <fieldsUsage count="2">
        <fieldUsage x="-1"/>
        <fieldUsage x="0"/>
      </fieldsUsage>
    </cacheHierarchy>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oneField="1" hidden="1">
      <fieldsUsage count="1">
        <fieldUsage x="1"/>
      </fieldsUsage>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65162035" backgroundQuery="1" createdVersion="8" refreshedVersion="8" minRefreshableVersion="3" recordCount="0" supportSubquery="1" supportAdvancedDrill="1" xr:uid="{A0C8AFF4-65F8-4589-8572-0865AB40182A}">
  <cacheSource type="external" connectionId="1"/>
  <cacheFields count="2">
    <cacheField name="[Measures].[Sum of Premium Adjustment Credit 14]" caption="Sum of Premium Adjustment Credit 14" numFmtId="0" hierarchy="707" level="32767"/>
    <cacheField name="[Table113].[Multi-Policy Discount].[Multi-Policy Discount]" caption="Multi-Policy Discount" numFmtId="0" hierarchy="149" level="1">
      <sharedItems count="2">
        <s v="NO"/>
        <s v="Yes"/>
      </sharedItems>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2" memberValueDatatype="130" unbalanced="0">
      <fieldsUsage count="2">
        <fieldUsage x="-1"/>
        <fieldUsage x="1"/>
      </fieldsUsage>
    </cacheHierarchy>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oneField="1" hidden="1">
      <fieldsUsage count="1">
        <fieldUsage x="0"/>
      </fieldsUsage>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48726855" backgroundQuery="1" createdVersion="8" refreshedVersion="8" minRefreshableVersion="3" recordCount="0" supportSubquery="1" supportAdvancedDrill="1" xr:uid="{C5F6EC20-8932-4B22-B99F-648EAF004E6E}">
  <cacheSource type="external" connectionId="1"/>
  <cacheFields count="3">
    <cacheField name="[Measures].[Sum of Claims Frequency 4]" caption="Sum of Claims Frequency 4" numFmtId="0" hierarchy="550" level="32767"/>
    <cacheField name="[Measures].[Count of Claims Severity 4]" caption="Count of Claims Severity 4" numFmtId="0" hierarchy="554" level="32767"/>
    <cacheField name="[Table13].[Policy Type].[Policy Type]" caption="Policy Type" numFmtId="0" hierarchy="280" level="1">
      <sharedItems count="2">
        <s v="Full Coverage"/>
        <s v="Liability-Only"/>
      </sharedItems>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2" memberValueDatatype="130" unbalanced="0">
      <fieldsUsage count="2">
        <fieldUsage x="-1"/>
        <fieldUsage x="2"/>
      </fieldsUsage>
    </cacheHierarchy>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oneField="1" hidden="1">
      <fieldsUsage count="1">
        <fieldUsage x="0"/>
      </fieldsUsage>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oneField="1" hidden="1">
      <fieldsUsage count="1">
        <fieldUsage x="1"/>
      </fieldsUsage>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kila sri" refreshedDate="45710.565457407407" backgroundQuery="1" createdVersion="8" refreshedVersion="8" minRefreshableVersion="3" recordCount="0" supportSubquery="1" supportAdvancedDrill="1" xr:uid="{DE0565C3-E509-4E1A-836C-FE5F7A70E98D}">
  <cacheSource type="external" connectionId="1"/>
  <cacheFields count="2">
    <cacheField name="[Table19].[Age].[Age]" caption="Age" numFmtId="0" hierarchy="433" level="1">
      <sharedItems containsSemiMixedTypes="0" containsString="0" containsNumber="1" containsInteger="1" minValue="18" maxValue="90" count="71">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6"/>
        <n v="87"/>
        <n v="88"/>
        <n v="90"/>
      </sharedItems>
      <extLst>
        <ext xmlns:x15="http://schemas.microsoft.com/office/spreadsheetml/2010/11/main" uri="{4F2E5C28-24EA-4eb8-9CBF-B6C8F9C3D259}">
          <x15:cachedUniqueNames>
            <x15:cachedUniqueName index="0" name="[Table19].[Age].&amp;[18]"/>
            <x15:cachedUniqueName index="1" name="[Table19].[Age].&amp;[19]"/>
            <x15:cachedUniqueName index="2" name="[Table19].[Age].&amp;[20]"/>
            <x15:cachedUniqueName index="3" name="[Table19].[Age].&amp;[21]"/>
            <x15:cachedUniqueName index="4" name="[Table19].[Age].&amp;[22]"/>
            <x15:cachedUniqueName index="5" name="[Table19].[Age].&amp;[23]"/>
            <x15:cachedUniqueName index="6" name="[Table19].[Age].&amp;[24]"/>
            <x15:cachedUniqueName index="7" name="[Table19].[Age].&amp;[25]"/>
            <x15:cachedUniqueName index="8" name="[Table19].[Age].&amp;[26]"/>
            <x15:cachedUniqueName index="9" name="[Table19].[Age].&amp;[27]"/>
            <x15:cachedUniqueName index="10" name="[Table19].[Age].&amp;[28]"/>
            <x15:cachedUniqueName index="11" name="[Table19].[Age].&amp;[29]"/>
            <x15:cachedUniqueName index="12" name="[Table19].[Age].&amp;[30]"/>
            <x15:cachedUniqueName index="13" name="[Table19].[Age].&amp;[31]"/>
            <x15:cachedUniqueName index="14" name="[Table19].[Age].&amp;[32]"/>
            <x15:cachedUniqueName index="15" name="[Table19].[Age].&amp;[33]"/>
            <x15:cachedUniqueName index="16" name="[Table19].[Age].&amp;[34]"/>
            <x15:cachedUniqueName index="17" name="[Table19].[Age].&amp;[35]"/>
            <x15:cachedUniqueName index="18" name="[Table19].[Age].&amp;[36]"/>
            <x15:cachedUniqueName index="19" name="[Table19].[Age].&amp;[37]"/>
            <x15:cachedUniqueName index="20" name="[Table19].[Age].&amp;[38]"/>
            <x15:cachedUniqueName index="21" name="[Table19].[Age].&amp;[39]"/>
            <x15:cachedUniqueName index="22" name="[Table19].[Age].&amp;[40]"/>
            <x15:cachedUniqueName index="23" name="[Table19].[Age].&amp;[41]"/>
            <x15:cachedUniqueName index="24" name="[Table19].[Age].&amp;[42]"/>
            <x15:cachedUniqueName index="25" name="[Table19].[Age].&amp;[43]"/>
            <x15:cachedUniqueName index="26" name="[Table19].[Age].&amp;[44]"/>
            <x15:cachedUniqueName index="27" name="[Table19].[Age].&amp;[45]"/>
            <x15:cachedUniqueName index="28" name="[Table19].[Age].&amp;[46]"/>
            <x15:cachedUniqueName index="29" name="[Table19].[Age].&amp;[47]"/>
            <x15:cachedUniqueName index="30" name="[Table19].[Age].&amp;[48]"/>
            <x15:cachedUniqueName index="31" name="[Table19].[Age].&amp;[49]"/>
            <x15:cachedUniqueName index="32" name="[Table19].[Age].&amp;[50]"/>
            <x15:cachedUniqueName index="33" name="[Table19].[Age].&amp;[51]"/>
            <x15:cachedUniqueName index="34" name="[Table19].[Age].&amp;[52]"/>
            <x15:cachedUniqueName index="35" name="[Table19].[Age].&amp;[53]"/>
            <x15:cachedUniqueName index="36" name="[Table19].[Age].&amp;[54]"/>
            <x15:cachedUniqueName index="37" name="[Table19].[Age].&amp;[55]"/>
            <x15:cachedUniqueName index="38" name="[Table19].[Age].&amp;[56]"/>
            <x15:cachedUniqueName index="39" name="[Table19].[Age].&amp;[57]"/>
            <x15:cachedUniqueName index="40" name="[Table19].[Age].&amp;[58]"/>
            <x15:cachedUniqueName index="41" name="[Table19].[Age].&amp;[59]"/>
            <x15:cachedUniqueName index="42" name="[Table19].[Age].&amp;[60]"/>
            <x15:cachedUniqueName index="43" name="[Table19].[Age].&amp;[61]"/>
            <x15:cachedUniqueName index="44" name="[Table19].[Age].&amp;[62]"/>
            <x15:cachedUniqueName index="45" name="[Table19].[Age].&amp;[63]"/>
            <x15:cachedUniqueName index="46" name="[Table19].[Age].&amp;[64]"/>
            <x15:cachedUniqueName index="47" name="[Table19].[Age].&amp;[65]"/>
            <x15:cachedUniqueName index="48" name="[Table19].[Age].&amp;[66]"/>
            <x15:cachedUniqueName index="49" name="[Table19].[Age].&amp;[67]"/>
            <x15:cachedUniqueName index="50" name="[Table19].[Age].&amp;[68]"/>
            <x15:cachedUniqueName index="51" name="[Table19].[Age].&amp;[69]"/>
            <x15:cachedUniqueName index="52" name="[Table19].[Age].&amp;[70]"/>
            <x15:cachedUniqueName index="53" name="[Table19].[Age].&amp;[71]"/>
            <x15:cachedUniqueName index="54" name="[Table19].[Age].&amp;[72]"/>
            <x15:cachedUniqueName index="55" name="[Table19].[Age].&amp;[73]"/>
            <x15:cachedUniqueName index="56" name="[Table19].[Age].&amp;[74]"/>
            <x15:cachedUniqueName index="57" name="[Table19].[Age].&amp;[75]"/>
            <x15:cachedUniqueName index="58" name="[Table19].[Age].&amp;[76]"/>
            <x15:cachedUniqueName index="59" name="[Table19].[Age].&amp;[77]"/>
            <x15:cachedUniqueName index="60" name="[Table19].[Age].&amp;[78]"/>
            <x15:cachedUniqueName index="61" name="[Table19].[Age].&amp;[79]"/>
            <x15:cachedUniqueName index="62" name="[Table19].[Age].&amp;[80]"/>
            <x15:cachedUniqueName index="63" name="[Table19].[Age].&amp;[81]"/>
            <x15:cachedUniqueName index="64" name="[Table19].[Age].&amp;[82]"/>
            <x15:cachedUniqueName index="65" name="[Table19].[Age].&amp;[83]"/>
            <x15:cachedUniqueName index="66" name="[Table19].[Age].&amp;[84]"/>
            <x15:cachedUniqueName index="67" name="[Table19].[Age].&amp;[86]"/>
            <x15:cachedUniqueName index="68" name="[Table19].[Age].&amp;[87]"/>
            <x15:cachedUniqueName index="69" name="[Table19].[Age].&amp;[88]"/>
            <x15:cachedUniqueName index="70" name="[Table19].[Age].&amp;[90]"/>
          </x15:cachedUniqueNames>
        </ext>
      </extLst>
    </cacheField>
    <cacheField name="[Measures].[Average of Premium Amount 10]" caption="Average of Premium Amount 10" numFmtId="0" hierarchy="642"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0"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0"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2" memberValueDatatype="20" unbalanced="0">
      <fieldsUsage count="2">
        <fieldUsage x="-1"/>
        <fieldUsage x="0"/>
      </fieldsUsage>
    </cacheHierarchy>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oneField="1" hidden="1">
      <fieldsUsage count="1">
        <fieldUsage x="1"/>
      </fieldsUsage>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0694444" backgroundQuery="1" createdVersion="8" refreshedVersion="8" minRefreshableVersion="3" recordCount="0" supportSubquery="1" supportAdvancedDrill="1" xr:uid="{AEB7D76A-7B4C-46CC-B439-28A00EDAF64B}">
  <cacheSource type="external" connectionId="1"/>
  <cacheFields count="3">
    <cacheField name="[Measures].[Sum of Claims Frequency]" caption="Sum of Claims Frequency" numFmtId="0" hierarchy="497" level="32767"/>
    <cacheField name="[Table1].[Claims Severity].[Claims Severity]" caption="Claims Severity" numFmtId="0" hierarchy="7" level="1">
      <sharedItems count="3">
        <s v="High"/>
        <s v="Low"/>
        <s v="Medium"/>
      </sharedItems>
    </cacheField>
    <cacheField name="[Table1].[Region].[Region]" caption="Region" numFmtId="0" hierarchy="25" level="1">
      <sharedItems containsSemiMixedTypes="0" containsNonDate="0" containsString="0"/>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2" memberValueDatatype="130" unbalanced="0">
      <fieldsUsage count="2">
        <fieldUsage x="-1"/>
        <fieldUsage x="1"/>
      </fieldsUsage>
    </cacheHierarchy>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oneField="1" hidden="1">
      <fieldsUsage count="1">
        <fieldUsage x="0"/>
      </fieldsUsage>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1273145" backgroundQuery="1" createdVersion="8" refreshedVersion="8" minRefreshableVersion="3" recordCount="0" supportSubquery="1" supportAdvancedDrill="1" xr:uid="{77DF1E8A-E940-4465-853B-B0974D835293}">
  <cacheSource type="external" connectionId="1"/>
  <cacheFields count="3">
    <cacheField name="[Table1].[Time Since First Contact].[Time Since First Contact]" caption="Time Since First Contact" numFmtId="0" hierarchy="17" level="1">
      <sharedItems containsSemiMixedTypes="0" containsString="0" containsNumber="1" containsInteger="1" minValue="1" maxValue="30" count="30">
        <n v="1"/>
        <n v="2"/>
        <n v="3"/>
        <n v="4"/>
        <n v="5"/>
        <n v="6"/>
        <n v="7"/>
        <n v="8"/>
        <n v="9"/>
        <n v="10"/>
        <n v="11"/>
        <n v="12"/>
        <n v="13"/>
        <n v="14"/>
        <n v="15"/>
        <n v="16"/>
        <n v="17"/>
        <n v="18"/>
        <n v="19"/>
        <n v="20"/>
        <n v="21"/>
        <n v="22"/>
        <n v="23"/>
        <n v="24"/>
        <n v="25"/>
        <n v="26"/>
        <n v="27"/>
        <n v="28"/>
        <n v="29"/>
        <n v="30"/>
      </sharedItems>
      <extLst>
        <ext xmlns:x15="http://schemas.microsoft.com/office/spreadsheetml/2010/11/main" uri="{4F2E5C28-24EA-4eb8-9CBF-B6C8F9C3D259}">
          <x15:cachedUniqueNames>
            <x15:cachedUniqueName index="0" name="[Table1].[Time Since First Contact].&amp;[1]"/>
            <x15:cachedUniqueName index="1" name="[Table1].[Time Since First Contact].&amp;[2]"/>
            <x15:cachedUniqueName index="2" name="[Table1].[Time Since First Contact].&amp;[3]"/>
            <x15:cachedUniqueName index="3" name="[Table1].[Time Since First Contact].&amp;[4]"/>
            <x15:cachedUniqueName index="4" name="[Table1].[Time Since First Contact].&amp;[5]"/>
            <x15:cachedUniqueName index="5" name="[Table1].[Time Since First Contact].&amp;[6]"/>
            <x15:cachedUniqueName index="6" name="[Table1].[Time Since First Contact].&amp;[7]"/>
            <x15:cachedUniqueName index="7" name="[Table1].[Time Since First Contact].&amp;[8]"/>
            <x15:cachedUniqueName index="8" name="[Table1].[Time Since First Contact].&amp;[9]"/>
            <x15:cachedUniqueName index="9" name="[Table1].[Time Since First Contact].&amp;[10]"/>
            <x15:cachedUniqueName index="10" name="[Table1].[Time Since First Contact].&amp;[11]"/>
            <x15:cachedUniqueName index="11" name="[Table1].[Time Since First Contact].&amp;[12]"/>
            <x15:cachedUniqueName index="12" name="[Table1].[Time Since First Contact].&amp;[13]"/>
            <x15:cachedUniqueName index="13" name="[Table1].[Time Since First Contact].&amp;[14]"/>
            <x15:cachedUniqueName index="14" name="[Table1].[Time Since First Contact].&amp;[15]"/>
            <x15:cachedUniqueName index="15" name="[Table1].[Time Since First Contact].&amp;[16]"/>
            <x15:cachedUniqueName index="16" name="[Table1].[Time Since First Contact].&amp;[17]"/>
            <x15:cachedUniqueName index="17" name="[Table1].[Time Since First Contact].&amp;[18]"/>
            <x15:cachedUniqueName index="18" name="[Table1].[Time Since First Contact].&amp;[19]"/>
            <x15:cachedUniqueName index="19" name="[Table1].[Time Since First Contact].&amp;[20]"/>
            <x15:cachedUniqueName index="20" name="[Table1].[Time Since First Contact].&amp;[21]"/>
            <x15:cachedUniqueName index="21" name="[Table1].[Time Since First Contact].&amp;[22]"/>
            <x15:cachedUniqueName index="22" name="[Table1].[Time Since First Contact].&amp;[23]"/>
            <x15:cachedUniqueName index="23" name="[Table1].[Time Since First Contact].&amp;[24]"/>
            <x15:cachedUniqueName index="24" name="[Table1].[Time Since First Contact].&amp;[25]"/>
            <x15:cachedUniqueName index="25" name="[Table1].[Time Since First Contact].&amp;[26]"/>
            <x15:cachedUniqueName index="26" name="[Table1].[Time Since First Contact].&amp;[27]"/>
            <x15:cachedUniqueName index="27" name="[Table1].[Time Since First Contact].&amp;[28]"/>
            <x15:cachedUniqueName index="28" name="[Table1].[Time Since First Contact].&amp;[29]"/>
            <x15:cachedUniqueName index="29" name="[Table1].[Time Since First Contact].&amp;[30]"/>
          </x15:cachedUniqueNames>
        </ext>
      </extLst>
    </cacheField>
    <cacheField name="[Measures].[Count of Time to Conversion]" caption="Count of Time to Conversion" numFmtId="0" hierarchy="502" level="32767"/>
    <cacheField name="[Table1].[Region].[Region]" caption="Region" numFmtId="0" hierarchy="25" level="1">
      <sharedItems containsSemiMixedTypes="0" containsNonDate="0" containsString="0"/>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2" memberValueDatatype="20" unbalanced="0">
      <fieldsUsage count="2">
        <fieldUsage x="-1"/>
        <fieldUsage x="0"/>
      </fieldsUsage>
    </cacheHierarchy>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1736114" backgroundQuery="1" createdVersion="8" refreshedVersion="8" minRefreshableVersion="3" recordCount="0" supportSubquery="1" supportAdvancedDrill="1" xr:uid="{3B50C102-C738-4A84-A503-D7F5ED282EAC}">
  <cacheSource type="external" connectionId="1"/>
  <cacheFields count="4">
    <cacheField name="[Table2].[Region].[Region]" caption="Region" numFmtId="0" hierarchy="460" level="1">
      <sharedItems count="2">
        <s v="Suburban"/>
        <s v="Urban"/>
      </sharedItems>
    </cacheField>
    <cacheField name="[Measures].[Sum of Average Premium]" caption="Sum of Average Premium" numFmtId="0" hierarchy="503" level="32767"/>
    <cacheField name="[Measures].[Sum of Median Premium]" caption="Sum of Median Premium" numFmtId="0" hierarchy="504" level="32767"/>
    <cacheField name="[Table1].[Region].[Region]" caption="Region" numFmtId="0" hierarchy="25" level="1">
      <sharedItems containsSemiMixedTypes="0" containsNonDate="0" containsString="0"/>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3"/>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2" memberValueDatatype="130" unbalanced="0">
      <fieldsUsage count="2">
        <fieldUsage x="-1"/>
        <fieldUsage x="0"/>
      </fieldsUsage>
    </cacheHierarchy>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oneField="1" hidden="1">
      <fieldsUsage count="1">
        <fieldUsage x="1"/>
      </fieldsUsage>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oneField="1" hidden="1">
      <fieldsUsage count="1">
        <fieldUsage x="2"/>
      </fieldsUsage>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2314814" backgroundQuery="1" createdVersion="8" refreshedVersion="8" minRefreshableVersion="3" recordCount="0" supportSubquery="1" supportAdvancedDrill="1" xr:uid="{2328B500-22B9-46C2-AB2B-6E297C5ED9A2}">
  <cacheSource type="external" connectionId="1"/>
  <cacheFields count="3">
    <cacheField name="[Table1].[Claims Severity].[Claims Severity]" caption="Claims Severity" numFmtId="0" hierarchy="7" level="1">
      <sharedItems count="3">
        <s v="High"/>
        <s v="Low"/>
        <s v="Medium"/>
      </sharedItems>
    </cacheField>
    <cacheField name="[Measures].[Count of Claims Severity]" caption="Count of Claims Severity" numFmtId="0" hierarchy="505" level="32767"/>
    <cacheField name="[Table1].[Region].[Region]" caption="Region" numFmtId="0" hierarchy="25" level="1">
      <sharedItems containsSemiMixedTypes="0" containsNonDate="0" containsString="0"/>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2" memberValueDatatype="130" unbalanced="0">
      <fieldsUsage count="2">
        <fieldUsage x="-1"/>
        <fieldUsage x="0"/>
      </fieldsUsage>
    </cacheHierarchy>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2893522" backgroundQuery="1" createdVersion="8" refreshedVersion="8" minRefreshableVersion="3" recordCount="0" supportSubquery="1" supportAdvancedDrill="1" xr:uid="{D1DFF322-798B-425E-86D5-63FA9754232D}">
  <cacheSource type="external" connectionId="1"/>
  <cacheFields count="4">
    <cacheField name="[Table1].[Region].[Region]" caption="Region" numFmtId="0" hierarchy="25" level="1">
      <sharedItems count="3">
        <s v="Rural"/>
        <s v="Suburban"/>
        <s v="Urban"/>
      </sharedItems>
    </cacheField>
    <cacheField name="[Table1].[Age By Group].[Age By Group]" caption="Age By Group" numFmtId="0" hierarchy="27" level="1">
      <sharedItems count="9">
        <s v="10-19"/>
        <s v="20-29"/>
        <s v="30-39"/>
        <s v="40-49"/>
        <s v="50-59"/>
        <s v="60-69"/>
        <s v="70-79"/>
        <s v="80-89"/>
        <s v="90-99"/>
      </sharedItems>
    </cacheField>
    <cacheField name="[Table1].[Claims Severity].[Claims Severity]" caption="Claims Severity" numFmtId="0" hierarchy="7" level="1">
      <sharedItems containsSemiMixedTypes="0" containsNonDate="0" containsString="0"/>
    </cacheField>
    <cacheField name="[Measures].[Count of Claims Severity]" caption="Count of Claims Severity" numFmtId="0" hierarchy="505"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2" memberValueDatatype="130" unbalanced="0">
      <fieldsUsage count="2">
        <fieldUsage x="-1"/>
        <fieldUsage x="2"/>
      </fieldsUsage>
    </cacheHierarchy>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2" memberValueDatatype="130" unbalanced="0">
      <fieldsUsage count="2">
        <fieldUsage x="-1"/>
        <fieldUsage x="1"/>
      </fieldsUsage>
    </cacheHierarchy>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oneField="1" hidden="1">
      <fieldsUsage count="1">
        <fieldUsage x="3"/>
      </fieldsUsage>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3472223" backgroundQuery="1" createdVersion="8" refreshedVersion="8" minRefreshableVersion="3" recordCount="0" supportSubquery="1" supportAdvancedDrill="1" xr:uid="{F4BED4D0-5B44-484D-A302-B50DE236C8B1}">
  <cacheSource type="external" connectionId="1"/>
  <cacheFields count="3">
    <cacheField name="[Table3].[Stage].[Stage]" caption="Stage" numFmtId="0" hierarchy="463" level="1">
      <sharedItems count="4">
        <s v="Final Purchases"/>
        <s v="Inquiries"/>
        <s v="Quotes Requested"/>
        <s v="Website Visits"/>
      </sharedItems>
    </cacheField>
    <cacheField name="[Measures].[Sum of Count]" caption="Sum of Count" numFmtId="0" hierarchy="506" level="32767"/>
    <cacheField name="[Table1].[Region].[Region]" caption="Region" numFmtId="0" hierarchy="25" level="1">
      <sharedItems containsSemiMixedTypes="0" containsNonDate="0" containsString="0"/>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2" memberValueDatatype="130" unbalanced="0">
      <fieldsUsage count="2">
        <fieldUsage x="-1"/>
        <fieldUsage x="0"/>
      </fieldsUsage>
    </cacheHierarchy>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oneField="1" hidden="1">
      <fieldsUsage count="1">
        <fieldUsage x="1"/>
      </fieldsUsage>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3819446" backgroundQuery="1" createdVersion="8" refreshedVersion="8" minRefreshableVersion="3" recordCount="0" supportSubquery="1" supportAdvancedDrill="1" xr:uid="{830BDC67-C567-4283-B9FC-29E1AF31F378}">
  <cacheSource type="external" connectionId="1"/>
  <cacheFields count="3">
    <cacheField name="[Table1].[Region].[Region]" caption="Region" numFmtId="0" hierarchy="25" level="1">
      <sharedItems count="3">
        <s v="Rural"/>
        <s v="Suburban"/>
        <s v="Urban"/>
      </sharedItems>
    </cacheField>
    <cacheField name="[Table1].[Age By Group].[Age By Group]" caption="Age By Group" numFmtId="0" hierarchy="27" level="1">
      <sharedItems count="9">
        <s v="10-19"/>
        <s v="20-29"/>
        <s v="30-39"/>
        <s v="40-49"/>
        <s v="50-59"/>
        <s v="60-69"/>
        <s v="70-79"/>
        <s v="80-89"/>
        <s v="90-99"/>
      </sharedItems>
    </cacheField>
    <cacheField name="[Measures].[Sum of Premium Amount]" caption="Sum of Premium Amount" numFmtId="0" hierarchy="492" level="32767"/>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0"/>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2" memberValueDatatype="130" unbalanced="0">
      <fieldsUsage count="2">
        <fieldUsage x="-1"/>
        <fieldUsage x="1"/>
      </fieldsUsage>
    </cacheHierarchy>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oneField="1" hidden="1">
      <fieldsUsage count="1">
        <fieldUsage x="2"/>
      </fieldsUsage>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4513892" backgroundQuery="1" createdVersion="8" refreshedVersion="8" minRefreshableVersion="3" recordCount="0" supportSubquery="1" supportAdvancedDrill="1" xr:uid="{F1E6CD4B-9335-486D-9EE8-0CDD064DE0E6}">
  <cacheSource type="external" connectionId="1"/>
  <cacheFields count="6">
    <cacheField name="[Table4].[Lead Source].[Lead Source]" caption="Lead Source" numFmtId="0" hierarchy="465" level="1">
      <sharedItems count="3">
        <s v="Agent"/>
        <s v="Online"/>
        <s v="Referral"/>
      </sharedItems>
    </cacheField>
    <cacheField name="[Measures].[Sum of Purchased]" caption="Sum of Purchased" numFmtId="0" hierarchy="508" level="32767"/>
    <cacheField name="[Measures].[Sum of Total Leads]" caption="Sum of Total Leads" numFmtId="0" hierarchy="509" level="32767"/>
    <cacheField name="[Measures].[Sum of Conversion Rate (%)]" caption="Sum of Conversion Rate (%)" numFmtId="0" hierarchy="510" level="32767"/>
    <cacheField name="[Measures].[Sum of Not Purchased]" caption="Sum of Not Purchased" numFmtId="0" hierarchy="507" level="32767"/>
    <cacheField name="[Table1].[Region].[Region]" caption="Region" numFmtId="0" hierarchy="25" level="1">
      <sharedItems containsSemiMixedTypes="0" containsNonDate="0" containsString="0"/>
    </cacheField>
  </cacheFields>
  <cacheHierarchies count="768">
    <cacheHierarchy uniqueName="[Table1].[Age]" caption="Age" attribute="1" defaultMemberUniqueName="[Table1].[Age].[All]" allUniqueName="[Table1].[Age].[All]" dimensionUniqueName="[Table1]" displayFolder="" count="2" memberValueDatatype="20" unbalanced="0"/>
    <cacheHierarchy uniqueName="[Table1].[Senior Status]" caption="Senior Status" attribute="1" defaultMemberUniqueName="[Table1].[Senior Status].[All]" allUniqueName="[Table1].[Senior Status].[All]" dimensionUniqueName="[Table1]" displayFolder="" count="2" memberValueDatatype="130" unbalanced="0"/>
    <cacheHierarchy uniqueName="[Table1].[Marital Status]" caption="Marital Status" attribute="1" defaultMemberUniqueName="[Table1].[Marital Status].[All]" allUniqueName="[Table1].[Marital Status].[All]" dimensionUniqueName="[Table1]" displayFolder="" count="2"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2" memberValueDatatype="20" unbalanced="0"/>
    <cacheHierarchy uniqueName="[Table1].[Prior Insurance]" caption="Prior Insurance" attribute="1" defaultMemberUniqueName="[Table1].[Prior Insurance].[All]" allUniqueName="[Table1].[Prior Insurance].[All]" dimensionUniqueName="[Table1]" displayFolder="" count="2"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2" memberValueDatatype="20" unbalanced="0"/>
    <cacheHierarchy uniqueName="[Table1].[Claims Frequency]" caption="Claims Frequency" attribute="1" defaultMemberUniqueName="[Table1].[Claims Frequency].[All]" allUniqueName="[Table1].[Claims Frequency].[All]" dimensionUniqueName="[Table1]" displayFolder="" count="2" memberValueDatatype="20" unbalanced="0"/>
    <cacheHierarchy uniqueName="[Table1].[Claims Severity]" caption="Claims Severity" attribute="1" defaultMemberUniqueName="[Table1].[Claims Severity].[All]" allUniqueName="[Table1].[Claims Severity].[All]" dimensionUniqueName="[Table1]" displayFolder="" count="2" memberValueDatatype="130" unbalanced="0"/>
    <cacheHierarchy uniqueName="[Table1].[Claims Adjustment]" caption="Claims Adjustment" attribute="1" defaultMemberUniqueName="[Table1].[Claims Adjustment].[All]" allUniqueName="[Table1].[Claims Adjustment].[All]" dimensionUniqueName="[Table1]" displayFolder="" count="2"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2" memberValueDatatype="20" unbalanced="0"/>
    <cacheHierarchy uniqueName="[Table1].[Premium Amount]" caption="Premium Amount" attribute="1" defaultMemberUniqueName="[Table1].[Premium Amount].[All]" allUniqueName="[Table1].[Premium Amount].[All]" dimensionUniqueName="[Table1]" displayFolder="" count="2" memberValueDatatype="20" unbalanced="0"/>
    <cacheHierarchy uniqueName="[Table1].[Safe Driver Discount]" caption="Safe Driver Discount" attribute="1" defaultMemberUniqueName="[Table1].[Safe Driver Discount].[All]" allUniqueName="[Table1].[Safe Driver Discount].[All]" dimensionUniqueName="[Table1]" displayFolder="" count="2" memberValueDatatype="130" unbalanced="0"/>
    <cacheHierarchy uniqueName="[Table1].[Multi-Policy Discount]" caption="Multi-Policy Discount" attribute="1" defaultMemberUniqueName="[Table1].[Multi-Policy Discount].[All]" allUniqueName="[Table1].[Multi-Policy Discount].[All]" dimensionUniqueName="[Table1]" displayFolder="" count="2" memberValueDatatype="130" unbalanced="0"/>
    <cacheHierarchy uniqueName="[Table1].[Bundling Discount]" caption="Bundling Discount" attribute="1" defaultMemberUniqueName="[Table1].[Bundling Discount].[All]" allUniqueName="[Table1].[Bundling Discount].[All]" dimensionUniqueName="[Table1]" displayFolder="" count="2" memberValueDatatype="130" unbalanced="0"/>
    <cacheHierarchy uniqueName="[Table1].[Total Discounts]" caption="Total Discounts" attribute="1" defaultMemberUniqueName="[Table1].[Total Discounts].[All]" allUniqueName="[Table1].[Total Discounts].[All]" dimensionUniqueName="[Table1]" displayFolder="" count="2" memberValueDatatype="20" unbalanced="0"/>
    <cacheHierarchy uniqueName="[Table1].[Source of Lead]" caption="Source of Lead" attribute="1" defaultMemberUniqueName="[Table1].[Source of Lead].[All]" allUniqueName="[Table1].[Source of Lead].[All]" dimensionUniqueName="[Table1]" displayFolder="" count="2"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2" memberValueDatatype="20" unbalanced="0"/>
    <cacheHierarchy uniqueName="[Table1].[Conversion Status]" caption="Conversion Status" attribute="1" defaultMemberUniqueName="[Table1].[Conversion Status].[All]" allUniqueName="[Table1].[Conversion Status].[All]" dimensionUniqueName="[Table1]" displayFolder="" count="2" memberValueDatatype="130" unbalanced="0"/>
    <cacheHierarchy uniqueName="[Table1].[Website Visits]" caption="Website Visits" attribute="1" defaultMemberUniqueName="[Table1].[Website Visits].[All]" allUniqueName="[Table1].[Website Visits].[All]" dimensionUniqueName="[Table1]" displayFolder="" count="2" memberValueDatatype="20" unbalanced="0"/>
    <cacheHierarchy uniqueName="[Table1].[Inquiries]" caption="Inquiries" attribute="1" defaultMemberUniqueName="[Table1].[Inquiries].[All]" allUniqueName="[Table1].[Inquiries].[All]" dimensionUniqueName="[Table1]" displayFolder="" count="2" memberValueDatatype="20" unbalanced="0"/>
    <cacheHierarchy uniqueName="[Table1].[Quotes Requested]" caption="Quotes Requested" attribute="1" defaultMemberUniqueName="[Table1].[Quotes Requested].[All]" allUniqueName="[Table1].[Quotes Requested].[All]" dimensionUniqueName="[Table1]" displayFolder="" count="2" memberValueDatatype="20" unbalanced="0"/>
    <cacheHierarchy uniqueName="[Table1].[Time to Conversion]" caption="Time to Conversion" attribute="1" defaultMemberUniqueName="[Table1].[Time to Conversion].[All]" allUniqueName="[Table1].[Time to Conversion].[All]" dimensionUniqueName="[Table1]" displayFolder="" count="2" memberValueDatatype="20" unbalanced="0"/>
    <cacheHierarchy uniqueName="[Table1].[Credit Score]" caption="Credit Score" attribute="1" defaultMemberUniqueName="[Table1].[Credit Score].[All]" allUniqueName="[Table1].[Credit Score].[All]" dimensionUniqueName="[Table1]" displayFolder="" count="2"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2"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5"/>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2" memberValueDatatype="20" unbalanced="0"/>
    <cacheHierarchy uniqueName="[Table1].[Age By Group]" caption="Age By Group" attribute="1" defaultMemberUniqueName="[Table1].[Age By Group].[All]" allUniqueName="[Table1].[Age By Group].[All]" dimensionUniqueName="[Table1]" displayFolder="" count="2" memberValueDatatype="130" unbalanced="0"/>
    <cacheHierarchy uniqueName="[Table11].[Age]" caption="Age" attribute="1" defaultMemberUniqueName="[Table11].[Age].[All]" allUniqueName="[Table11].[Age].[All]" dimensionUniqueName="[Table11]" displayFolder="" count="2" memberValueDatatype="20" unbalanced="0"/>
    <cacheHierarchy uniqueName="[Table11].[Senior Status]" caption="Senior Status" attribute="1" defaultMemberUniqueName="[Table11].[Senior Status].[All]" allUniqueName="[Table11].[Senior Status].[All]" dimensionUniqueName="[Table11]" displayFolder="" count="2" memberValueDatatype="130" unbalanced="0"/>
    <cacheHierarchy uniqueName="[Table11].[Marital Status]" caption="Marital Status" attribute="1" defaultMemberUniqueName="[Table11].[Marital Status].[All]" allUniqueName="[Table11].[Marital Status].[All]" dimensionUniqueName="[Table11]" displayFolder="" count="2"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2" memberValueDatatype="20" unbalanced="0"/>
    <cacheHierarchy uniqueName="[Table11].[Prior Insurance]" caption="Prior Insurance" attribute="1" defaultMemberUniqueName="[Table11].[Prior Insurance].[All]" allUniqueName="[Table11].[Prior Insurance].[All]" dimensionUniqueName="[Table11]" displayFolder="" count="2"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2" memberValueDatatype="20" unbalanced="0"/>
    <cacheHierarchy uniqueName="[Table11].[Claims Frequency]" caption="Claims Frequency" attribute="1" defaultMemberUniqueName="[Table11].[Claims Frequency].[All]" allUniqueName="[Table11].[Claims Frequency].[All]" dimensionUniqueName="[Table11]" displayFolder="" count="2" memberValueDatatype="20" unbalanced="0"/>
    <cacheHierarchy uniqueName="[Table11].[Claims Severity]" caption="Claims Severity" attribute="1" defaultMemberUniqueName="[Table11].[Claims Severity].[All]" allUniqueName="[Table11].[Claims Severity].[All]" dimensionUniqueName="[Table11]" displayFolder="" count="2" memberValueDatatype="130" unbalanced="0"/>
    <cacheHierarchy uniqueName="[Table11].[Claims Adjustment]" caption="Claims Adjustment" attribute="1" defaultMemberUniqueName="[Table11].[Claims Adjustment].[All]" allUniqueName="[Table11].[Claims Adjustment].[All]" dimensionUniqueName="[Table11]" displayFolder="" count="2" memberValueDatatype="20" unbalanced="0"/>
    <cacheHierarchy uniqueName="[Table11].[Policy Type]" caption="Policy Type" attribute="1" defaultMemberUniqueName="[Table11].[Policy Type].[All]" allUniqueName="[Table11].[Policy Type].[All]" dimensionUniqueName="[Table11]" displayFolder="" count="2" memberValueDatatype="130" unbalanced="0"/>
    <cacheHierarchy uniqueName="[Table11].[Policy Adjustment]" caption="Policy Adjustment" attribute="1" defaultMemberUniqueName="[Table11].[Policy Adjustment].[All]" allUniqueName="[Table11].[Policy Adjustment].[All]" dimensionUniqueName="[Table11]" displayFolder="" count="2" memberValueDatatype="20" unbalanced="0"/>
    <cacheHierarchy uniqueName="[Table11].[Premium Amount]" caption="Premium Amount" attribute="1" defaultMemberUniqueName="[Table11].[Premium Amount].[All]" allUniqueName="[Table11].[Premium Amount].[All]" dimensionUniqueName="[Table11]" displayFolder="" count="2" memberValueDatatype="20" unbalanced="0"/>
    <cacheHierarchy uniqueName="[Table11].[Safe Driver Discount]" caption="Safe Driver Discount" attribute="1" defaultMemberUniqueName="[Table11].[Safe Driver Discount].[All]" allUniqueName="[Table11].[Safe Driver Discount].[All]" dimensionUniqueName="[Table11]" displayFolder="" count="2" memberValueDatatype="130" unbalanced="0"/>
    <cacheHierarchy uniqueName="[Table11].[Multi-Policy Discount]" caption="Multi-Policy Discount" attribute="1" defaultMemberUniqueName="[Table11].[Multi-Policy Discount].[All]" allUniqueName="[Table11].[Multi-Policy Discount].[All]" dimensionUniqueName="[Table11]" displayFolder="" count="2" memberValueDatatype="130" unbalanced="0"/>
    <cacheHierarchy uniqueName="[Table11].[Bundling Discount]" caption="Bundling Discount" attribute="1" defaultMemberUniqueName="[Table11].[Bundling Discount].[All]" allUniqueName="[Table11].[Bundling Discount].[All]" dimensionUniqueName="[Table11]" displayFolder="" count="2" memberValueDatatype="130" unbalanced="0"/>
    <cacheHierarchy uniqueName="[Table11].[Total Discounts]" caption="Total Discounts" attribute="1" defaultMemberUniqueName="[Table11].[Total Discounts].[All]" allUniqueName="[Table11].[Total Discounts].[All]" dimensionUniqueName="[Table11]" displayFolder="" count="2" memberValueDatatype="20" unbalanced="0"/>
    <cacheHierarchy uniqueName="[Table11].[Source of Lead]" caption="Source of Lead" attribute="1" defaultMemberUniqueName="[Table11].[Source of Lead].[All]" allUniqueName="[Table11].[Source of Lead].[All]" dimensionUniqueName="[Table11]" displayFolder="" count="2"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2" memberValueDatatype="20" unbalanced="0"/>
    <cacheHierarchy uniqueName="[Table11].[Conversion Status]" caption="Conversion Status" attribute="1" defaultMemberUniqueName="[Table11].[Conversion Status].[All]" allUniqueName="[Table11].[Conversion Status].[All]" dimensionUniqueName="[Table11]" displayFolder="" count="2" memberValueDatatype="130" unbalanced="0"/>
    <cacheHierarchy uniqueName="[Table11].[Website Visits]" caption="Website Visits" attribute="1" defaultMemberUniqueName="[Table11].[Website Visits].[All]" allUniqueName="[Table11].[Website Visits].[All]" dimensionUniqueName="[Table11]" displayFolder="" count="2" memberValueDatatype="20" unbalanced="0"/>
    <cacheHierarchy uniqueName="[Table11].[Inquiries]" caption="Inquiries" attribute="1" defaultMemberUniqueName="[Table11].[Inquiries].[All]" allUniqueName="[Table11].[Inquiries].[All]" dimensionUniqueName="[Table11]" displayFolder="" count="2" memberValueDatatype="20" unbalanced="0"/>
    <cacheHierarchy uniqueName="[Table11].[Quotes Requested]" caption="Quotes Requested" attribute="1" defaultMemberUniqueName="[Table11].[Quotes Requested].[All]" allUniqueName="[Table11].[Quotes Requested].[All]" dimensionUniqueName="[Table11]" displayFolder="" count="2" memberValueDatatype="20" unbalanced="0"/>
    <cacheHierarchy uniqueName="[Table11].[Time to Conversion]" caption="Time to Conversion" attribute="1" defaultMemberUniqueName="[Table11].[Time to Conversion].[All]" allUniqueName="[Table11].[Time to Conversion].[All]" dimensionUniqueName="[Table11]" displayFolder="" count="2" memberValueDatatype="20" unbalanced="0"/>
    <cacheHierarchy uniqueName="[Table11].[Credit Score]" caption="Credit Score" attribute="1" defaultMemberUniqueName="[Table11].[Credit Score].[All]" allUniqueName="[Table11].[Credit Score].[All]" dimensionUniqueName="[Table11]" displayFolder="" count="2"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2" memberValueDatatype="20" unbalanced="0"/>
    <cacheHierarchy uniqueName="[Table11].[Region]" caption="Region" attribute="1" defaultMemberUniqueName="[Table11].[Region].[All]" allUniqueName="[Table11].[Region].[All]" dimensionUniqueName="[Table11]" displayFolder="" count="2"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2" memberValueDatatype="20" unbalanced="0"/>
    <cacheHierarchy uniqueName="[Table110].[Age]" caption="Age" attribute="1" defaultMemberUniqueName="[Table110].[Age].[All]" allUniqueName="[Table110].[Age].[All]" dimensionUniqueName="[Table110]" displayFolder="" count="2" memberValueDatatype="20" unbalanced="0"/>
    <cacheHierarchy uniqueName="[Table110].[Senior Status]" caption="Senior Status" attribute="1" defaultMemberUniqueName="[Table110].[Senior Status].[All]" allUniqueName="[Table110].[Senior Status].[All]" dimensionUniqueName="[Table110]" displayFolder="" count="2" memberValueDatatype="130" unbalanced="0"/>
    <cacheHierarchy uniqueName="[Table110].[Marital Status]" caption="Marital Status" attribute="1" defaultMemberUniqueName="[Table110].[Marital Status].[All]" allUniqueName="[Table110].[Marital Status].[All]" dimensionUniqueName="[Table110]" displayFolder="" count="2"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2" memberValueDatatype="20" unbalanced="0"/>
    <cacheHierarchy uniqueName="[Table110].[Prior Insurance]" caption="Prior Insurance" attribute="1" defaultMemberUniqueName="[Table110].[Prior Insurance].[All]" allUniqueName="[Table110].[Prior Insurance].[All]" dimensionUniqueName="[Table110]" displayFolder="" count="2"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2" memberValueDatatype="20" unbalanced="0"/>
    <cacheHierarchy uniqueName="[Table110].[Claims Frequency]" caption="Claims Frequency" attribute="1" defaultMemberUniqueName="[Table110].[Claims Frequency].[All]" allUniqueName="[Table110].[Claims Frequency].[All]" dimensionUniqueName="[Table110]" displayFolder="" count="2" memberValueDatatype="20" unbalanced="0"/>
    <cacheHierarchy uniqueName="[Table110].[Claims Severity]" caption="Claims Severity" attribute="1" defaultMemberUniqueName="[Table110].[Claims Severity].[All]" allUniqueName="[Table110].[Claims Severity].[All]" dimensionUniqueName="[Table110]" displayFolder="" count="2" memberValueDatatype="130" unbalanced="0"/>
    <cacheHierarchy uniqueName="[Table110].[Claims Adjustment]" caption="Claims Adjustment" attribute="1" defaultMemberUniqueName="[Table110].[Claims Adjustment].[All]" allUniqueName="[Table110].[Claims Adjustment].[All]" dimensionUniqueName="[Table110]" displayFolder="" count="2" memberValueDatatype="20" unbalanced="0"/>
    <cacheHierarchy uniqueName="[Table110].[Policy Type]" caption="Policy Type" attribute="1" defaultMemberUniqueName="[Table110].[Policy Type].[All]" allUniqueName="[Table110].[Policy Type].[All]" dimensionUniqueName="[Table110]" displayFolder="" count="2" memberValueDatatype="130" unbalanced="0"/>
    <cacheHierarchy uniqueName="[Table110].[Policy Adjustment]" caption="Policy Adjustment" attribute="1" defaultMemberUniqueName="[Table110].[Policy Adjustment].[All]" allUniqueName="[Table110].[Policy Adjustment].[All]" dimensionUniqueName="[Table110]" displayFolder="" count="2" memberValueDatatype="20" unbalanced="0"/>
    <cacheHierarchy uniqueName="[Table110].[Premium Amount]" caption="Premium Amount" attribute="1" defaultMemberUniqueName="[Table110].[Premium Amount].[All]" allUniqueName="[Table110].[Premium Amount].[All]" dimensionUniqueName="[Table110]" displayFolder="" count="2" memberValueDatatype="20" unbalanced="0"/>
    <cacheHierarchy uniqueName="[Table110].[Safe Driver Discount]" caption="Safe Driver Discount" attribute="1" defaultMemberUniqueName="[Table110].[Safe Driver Discount].[All]" allUniqueName="[Table110].[Safe Driver Discount].[All]" dimensionUniqueName="[Table110]" displayFolder="" count="2" memberValueDatatype="130" unbalanced="0"/>
    <cacheHierarchy uniqueName="[Table110].[Multi-Policy Discount]" caption="Multi-Policy Discount" attribute="1" defaultMemberUniqueName="[Table110].[Multi-Policy Discount].[All]" allUniqueName="[Table110].[Multi-Policy Discount].[All]" dimensionUniqueName="[Table110]" displayFolder="" count="2" memberValueDatatype="130" unbalanced="0"/>
    <cacheHierarchy uniqueName="[Table110].[Bundling Discount]" caption="Bundling Discount" attribute="1" defaultMemberUniqueName="[Table110].[Bundling Discount].[All]" allUniqueName="[Table110].[Bundling Discount].[All]" dimensionUniqueName="[Table110]" displayFolder="" count="2" memberValueDatatype="130" unbalanced="0"/>
    <cacheHierarchy uniqueName="[Table110].[Total Discounts]" caption="Total Discounts" attribute="1" defaultMemberUniqueName="[Table110].[Total Discounts].[All]" allUniqueName="[Table110].[Total Discounts].[All]" dimensionUniqueName="[Table110]" displayFolder="" count="2" memberValueDatatype="20" unbalanced="0"/>
    <cacheHierarchy uniqueName="[Table110].[Source of Lead]" caption="Source of Lead" attribute="1" defaultMemberUniqueName="[Table110].[Source of Lead].[All]" allUniqueName="[Table110].[Source of Lead].[All]" dimensionUniqueName="[Table110]" displayFolder="" count="2"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2" memberValueDatatype="20" unbalanced="0"/>
    <cacheHierarchy uniqueName="[Table110].[Conversion Status]" caption="Conversion Status" attribute="1" defaultMemberUniqueName="[Table110].[Conversion Status].[All]" allUniqueName="[Table110].[Conversion Status].[All]" dimensionUniqueName="[Table110]" displayFolder="" count="2" memberValueDatatype="130" unbalanced="0"/>
    <cacheHierarchy uniqueName="[Table110].[Website Visits]" caption="Website Visits" attribute="1" defaultMemberUniqueName="[Table110].[Website Visits].[All]" allUniqueName="[Table110].[Website Visits].[All]" dimensionUniqueName="[Table110]" displayFolder="" count="2" memberValueDatatype="20" unbalanced="0"/>
    <cacheHierarchy uniqueName="[Table110].[Inquiries]" caption="Inquiries" attribute="1" defaultMemberUniqueName="[Table110].[Inquiries].[All]" allUniqueName="[Table110].[Inquiries].[All]" dimensionUniqueName="[Table110]" displayFolder="" count="2" memberValueDatatype="20" unbalanced="0"/>
    <cacheHierarchy uniqueName="[Table110].[Quotes Requested]" caption="Quotes Requested" attribute="1" defaultMemberUniqueName="[Table110].[Quotes Requested].[All]" allUniqueName="[Table110].[Quotes Requested].[All]" dimensionUniqueName="[Table110]" displayFolder="" count="2" memberValueDatatype="20" unbalanced="0"/>
    <cacheHierarchy uniqueName="[Table110].[Time to Conversion]" caption="Time to Conversion" attribute="1" defaultMemberUniqueName="[Table110].[Time to Conversion].[All]" allUniqueName="[Table110].[Time to Conversion].[All]" dimensionUniqueName="[Table110]" displayFolder="" count="2" memberValueDatatype="20" unbalanced="0"/>
    <cacheHierarchy uniqueName="[Table110].[Credit Score]" caption="Credit Score" attribute="1" defaultMemberUniqueName="[Table110].[Credit Score].[All]" allUniqueName="[Table110].[Credit Score].[All]" dimensionUniqueName="[Table110]" displayFolder="" count="2"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2" memberValueDatatype="20" unbalanced="0"/>
    <cacheHierarchy uniqueName="[Table110].[Region]" caption="Region" attribute="1" defaultMemberUniqueName="[Table110].[Region].[All]" allUniqueName="[Table110].[Region].[All]" dimensionUniqueName="[Table110]" displayFolder="" count="2"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2" memberValueDatatype="20" unbalanced="0"/>
    <cacheHierarchy uniqueName="[Table111].[Age]" caption="Age" attribute="1" defaultMemberUniqueName="[Table111].[Age].[All]" allUniqueName="[Table111].[Age].[All]" dimensionUniqueName="[Table111]" displayFolder="" count="2" memberValueDatatype="20" unbalanced="0"/>
    <cacheHierarchy uniqueName="[Table111].[Senior Status]" caption="Senior Status" attribute="1" defaultMemberUniqueName="[Table111].[Senior Status].[All]" allUniqueName="[Table111].[Senior Status].[All]" dimensionUniqueName="[Table111]" displayFolder="" count="2" memberValueDatatype="130" unbalanced="0"/>
    <cacheHierarchy uniqueName="[Table111].[Marital Status]" caption="Marital Status" attribute="1" defaultMemberUniqueName="[Table111].[Marital Status].[All]" allUniqueName="[Table111].[Marital Status].[All]" dimensionUniqueName="[Table111]" displayFolder="" count="2"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2" memberValueDatatype="20" unbalanced="0"/>
    <cacheHierarchy uniqueName="[Table111].[Prior Insurance]" caption="Prior Insurance" attribute="1" defaultMemberUniqueName="[Table111].[Prior Insurance].[All]" allUniqueName="[Table111].[Prior Insurance].[All]" dimensionUniqueName="[Table111]" displayFolder="" count="2"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2" memberValueDatatype="20" unbalanced="0"/>
    <cacheHierarchy uniqueName="[Table111].[Claims Frequency]" caption="Claims Frequency" attribute="1" defaultMemberUniqueName="[Table111].[Claims Frequency].[All]" allUniqueName="[Table111].[Claims Frequency].[All]" dimensionUniqueName="[Table111]" displayFolder="" count="2" memberValueDatatype="20" unbalanced="0"/>
    <cacheHierarchy uniqueName="[Table111].[Claims Severity]" caption="Claims Severity" attribute="1" defaultMemberUniqueName="[Table111].[Claims Severity].[All]" allUniqueName="[Table111].[Claims Severity].[All]" dimensionUniqueName="[Table111]" displayFolder="" count="2" memberValueDatatype="130" unbalanced="0"/>
    <cacheHierarchy uniqueName="[Table111].[Claims Adjustment]" caption="Claims Adjustment" attribute="1" defaultMemberUniqueName="[Table111].[Claims Adjustment].[All]" allUniqueName="[Table111].[Claims Adjustment].[All]" dimensionUniqueName="[Table111]" displayFolder="" count="2" memberValueDatatype="20" unbalanced="0"/>
    <cacheHierarchy uniqueName="[Table111].[Policy Type]" caption="Policy Type" attribute="1" defaultMemberUniqueName="[Table111].[Policy Type].[All]" allUniqueName="[Table111].[Policy Type].[All]" dimensionUniqueName="[Table111]" displayFolder="" count="2" memberValueDatatype="130" unbalanced="0"/>
    <cacheHierarchy uniqueName="[Table111].[Policy Adjustment]" caption="Policy Adjustment" attribute="1" defaultMemberUniqueName="[Table111].[Policy Adjustment].[All]" allUniqueName="[Table111].[Policy Adjustment].[All]" dimensionUniqueName="[Table111]" displayFolder="" count="2" memberValueDatatype="20" unbalanced="0"/>
    <cacheHierarchy uniqueName="[Table111].[Premium Amount]" caption="Premium Amount" attribute="1" defaultMemberUniqueName="[Table111].[Premium Amount].[All]" allUniqueName="[Table111].[Premium Amount].[All]" dimensionUniqueName="[Table111]" displayFolder="" count="2" memberValueDatatype="20" unbalanced="0"/>
    <cacheHierarchy uniqueName="[Table111].[Safe Driver Discount]" caption="Safe Driver Discount" attribute="1" defaultMemberUniqueName="[Table111].[Safe Driver Discount].[All]" allUniqueName="[Table111].[Safe Driver Discount].[All]" dimensionUniqueName="[Table111]" displayFolder="" count="2" memberValueDatatype="130" unbalanced="0"/>
    <cacheHierarchy uniqueName="[Table111].[Multi-Policy Discount]" caption="Multi-Policy Discount" attribute="1" defaultMemberUniqueName="[Table111].[Multi-Policy Discount].[All]" allUniqueName="[Table111].[Multi-Policy Discount].[All]" dimensionUniqueName="[Table111]" displayFolder="" count="2" memberValueDatatype="130" unbalanced="0"/>
    <cacheHierarchy uniqueName="[Table111].[Bundling Discount]" caption="Bundling Discount" attribute="1" defaultMemberUniqueName="[Table111].[Bundling Discount].[All]" allUniqueName="[Table111].[Bundling Discount].[All]" dimensionUniqueName="[Table111]" displayFolder="" count="2" memberValueDatatype="130" unbalanced="0"/>
    <cacheHierarchy uniqueName="[Table111].[Total Discounts]" caption="Total Discounts" attribute="1" defaultMemberUniqueName="[Table111].[Total Discounts].[All]" allUniqueName="[Table111].[Total Discounts].[All]" dimensionUniqueName="[Table111]" displayFolder="" count="2" memberValueDatatype="20" unbalanced="0"/>
    <cacheHierarchy uniqueName="[Table111].[Source of Lead]" caption="Source of Lead" attribute="1" defaultMemberUniqueName="[Table111].[Source of Lead].[All]" allUniqueName="[Table111].[Source of Lead].[All]" dimensionUniqueName="[Table111]" displayFolder="" count="2"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2" memberValueDatatype="20" unbalanced="0"/>
    <cacheHierarchy uniqueName="[Table111].[Conversion Status]" caption="Conversion Status" attribute="1" defaultMemberUniqueName="[Table111].[Conversion Status].[All]" allUniqueName="[Table111].[Conversion Status].[All]" dimensionUniqueName="[Table111]" displayFolder="" count="2" memberValueDatatype="130" unbalanced="0"/>
    <cacheHierarchy uniqueName="[Table111].[Website Visits]" caption="Website Visits" attribute="1" defaultMemberUniqueName="[Table111].[Website Visits].[All]" allUniqueName="[Table111].[Website Visits].[All]" dimensionUniqueName="[Table111]" displayFolder="" count="2" memberValueDatatype="20" unbalanced="0"/>
    <cacheHierarchy uniqueName="[Table111].[Inquiries]" caption="Inquiries" attribute="1" defaultMemberUniqueName="[Table111].[Inquiries].[All]" allUniqueName="[Table111].[Inquiries].[All]" dimensionUniqueName="[Table111]" displayFolder="" count="2" memberValueDatatype="20" unbalanced="0"/>
    <cacheHierarchy uniqueName="[Table111].[Quotes Requested]" caption="Quotes Requested" attribute="1" defaultMemberUniqueName="[Table111].[Quotes Requested].[All]" allUniqueName="[Table111].[Quotes Requested].[All]" dimensionUniqueName="[Table111]" displayFolder="" count="2" memberValueDatatype="20" unbalanced="0"/>
    <cacheHierarchy uniqueName="[Table111].[Time to Conversion]" caption="Time to Conversion" attribute="1" defaultMemberUniqueName="[Table111].[Time to Conversion].[All]" allUniqueName="[Table111].[Time to Conversion].[All]" dimensionUniqueName="[Table111]" displayFolder="" count="2" memberValueDatatype="20" unbalanced="0"/>
    <cacheHierarchy uniqueName="[Table111].[Credit Score]" caption="Credit Score" attribute="1" defaultMemberUniqueName="[Table111].[Credit Score].[All]" allUniqueName="[Table111].[Credit Score].[All]" dimensionUniqueName="[Table111]" displayFolder="" count="2"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2" memberValueDatatype="20" unbalanced="0"/>
    <cacheHierarchy uniqueName="[Table111].[Region]" caption="Region" attribute="1" defaultMemberUniqueName="[Table111].[Region].[All]" allUniqueName="[Table111].[Region].[All]" dimensionUniqueName="[Table111]" displayFolder="" count="2"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2" memberValueDatatype="20" unbalanced="0"/>
    <cacheHierarchy uniqueName="[Table112].[Age]" caption="Age" attribute="1" defaultMemberUniqueName="[Table112].[Age].[All]" allUniqueName="[Table112].[Age].[All]" dimensionUniqueName="[Table112]" displayFolder="" count="2" memberValueDatatype="20" unbalanced="0"/>
    <cacheHierarchy uniqueName="[Table112].[Senior Status]" caption="Senior Status" attribute="1" defaultMemberUniqueName="[Table112].[Senior Status].[All]" allUniqueName="[Table112].[Senior Status].[All]" dimensionUniqueName="[Table112]" displayFolder="" count="2" memberValueDatatype="130" unbalanced="0"/>
    <cacheHierarchy uniqueName="[Table112].[Marital Status]" caption="Marital Status" attribute="1" defaultMemberUniqueName="[Table112].[Marital Status].[All]" allUniqueName="[Table112].[Marital Status].[All]" dimensionUniqueName="[Table112]" displayFolder="" count="2"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2" memberValueDatatype="20" unbalanced="0"/>
    <cacheHierarchy uniqueName="[Table112].[Prior Insurance]" caption="Prior Insurance" attribute="1" defaultMemberUniqueName="[Table112].[Prior Insurance].[All]" allUniqueName="[Table112].[Prior Insurance].[All]" dimensionUniqueName="[Table112]" displayFolder="" count="2"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2" memberValueDatatype="20" unbalanced="0"/>
    <cacheHierarchy uniqueName="[Table112].[Claims Frequency]" caption="Claims Frequency" attribute="1" defaultMemberUniqueName="[Table112].[Claims Frequency].[All]" allUniqueName="[Table112].[Claims Frequency].[All]" dimensionUniqueName="[Table112]" displayFolder="" count="2" memberValueDatatype="20" unbalanced="0"/>
    <cacheHierarchy uniqueName="[Table112].[Claims Severity]" caption="Claims Severity" attribute="1" defaultMemberUniqueName="[Table112].[Claims Severity].[All]" allUniqueName="[Table112].[Claims Severity].[All]" dimensionUniqueName="[Table112]" displayFolder="" count="2" memberValueDatatype="130" unbalanced="0"/>
    <cacheHierarchy uniqueName="[Table112].[Claims Adjustment]" caption="Claims Adjustment" attribute="1" defaultMemberUniqueName="[Table112].[Claims Adjustment].[All]" allUniqueName="[Table112].[Claims Adjustment].[All]" dimensionUniqueName="[Table112]" displayFolder="" count="2" memberValueDatatype="20" unbalanced="0"/>
    <cacheHierarchy uniqueName="[Table112].[Policy Type]" caption="Policy Type" attribute="1" defaultMemberUniqueName="[Table112].[Policy Type].[All]" allUniqueName="[Table112].[Policy Type].[All]" dimensionUniqueName="[Table112]" displayFolder="" count="2" memberValueDatatype="130" unbalanced="0"/>
    <cacheHierarchy uniqueName="[Table112].[Policy Adjustment]" caption="Policy Adjustment" attribute="1" defaultMemberUniqueName="[Table112].[Policy Adjustment].[All]" allUniqueName="[Table112].[Policy Adjustment].[All]" dimensionUniqueName="[Table112]" displayFolder="" count="2" memberValueDatatype="20" unbalanced="0"/>
    <cacheHierarchy uniqueName="[Table112].[Premium Amount]" caption="Premium Amount" attribute="1" defaultMemberUniqueName="[Table112].[Premium Amount].[All]" allUniqueName="[Table112].[Premium Amount].[All]" dimensionUniqueName="[Table112]" displayFolder="" count="2" memberValueDatatype="20" unbalanced="0"/>
    <cacheHierarchy uniqueName="[Table112].[Safe Driver Discount]" caption="Safe Driver Discount" attribute="1" defaultMemberUniqueName="[Table112].[Safe Driver Discount].[All]" allUniqueName="[Table112].[Safe Driver Discount].[All]" dimensionUniqueName="[Table112]" displayFolder="" count="2" memberValueDatatype="130" unbalanced="0"/>
    <cacheHierarchy uniqueName="[Table112].[Multi-Policy Discount]" caption="Multi-Policy Discount" attribute="1" defaultMemberUniqueName="[Table112].[Multi-Policy Discount].[All]" allUniqueName="[Table112].[Multi-Policy Discount].[All]" dimensionUniqueName="[Table112]" displayFolder="" count="2" memberValueDatatype="130" unbalanced="0"/>
    <cacheHierarchy uniqueName="[Table112].[Bundling Discount]" caption="Bundling Discount" attribute="1" defaultMemberUniqueName="[Table112].[Bundling Discount].[All]" allUniqueName="[Table112].[Bundling Discount].[All]" dimensionUniqueName="[Table112]" displayFolder="" count="2" memberValueDatatype="130" unbalanced="0"/>
    <cacheHierarchy uniqueName="[Table112].[Total Discounts]" caption="Total Discounts" attribute="1" defaultMemberUniqueName="[Table112].[Total Discounts].[All]" allUniqueName="[Table112].[Total Discounts].[All]" dimensionUniqueName="[Table112]" displayFolder="" count="2" memberValueDatatype="20" unbalanced="0"/>
    <cacheHierarchy uniqueName="[Table112].[Source of Lead]" caption="Source of Lead" attribute="1" defaultMemberUniqueName="[Table112].[Source of Lead].[All]" allUniqueName="[Table112].[Source of Lead].[All]" dimensionUniqueName="[Table112]" displayFolder="" count="2"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2" memberValueDatatype="20" unbalanced="0"/>
    <cacheHierarchy uniqueName="[Table112].[Conversion Status]" caption="Conversion Status" attribute="1" defaultMemberUniqueName="[Table112].[Conversion Status].[All]" allUniqueName="[Table112].[Conversion Status].[All]" dimensionUniqueName="[Table112]" displayFolder="" count="2" memberValueDatatype="130" unbalanced="0"/>
    <cacheHierarchy uniqueName="[Table112].[Website Visits]" caption="Website Visits" attribute="1" defaultMemberUniqueName="[Table112].[Website Visits].[All]" allUniqueName="[Table112].[Website Visits].[All]" dimensionUniqueName="[Table112]" displayFolder="" count="2" memberValueDatatype="20" unbalanced="0"/>
    <cacheHierarchy uniqueName="[Table112].[Inquiries]" caption="Inquiries" attribute="1" defaultMemberUniqueName="[Table112].[Inquiries].[All]" allUniqueName="[Table112].[Inquiries].[All]" dimensionUniqueName="[Table112]" displayFolder="" count="2" memberValueDatatype="20" unbalanced="0"/>
    <cacheHierarchy uniqueName="[Table112].[Quotes Requested]" caption="Quotes Requested" attribute="1" defaultMemberUniqueName="[Table112].[Quotes Requested].[All]" allUniqueName="[Table112].[Quotes Requested].[All]" dimensionUniqueName="[Table112]" displayFolder="" count="2" memberValueDatatype="20" unbalanced="0"/>
    <cacheHierarchy uniqueName="[Table112].[Time to Conversion]" caption="Time to Conversion" attribute="1" defaultMemberUniqueName="[Table112].[Time to Conversion].[All]" allUniqueName="[Table112].[Time to Conversion].[All]" dimensionUniqueName="[Table112]" displayFolder="" count="2" memberValueDatatype="20" unbalanced="0"/>
    <cacheHierarchy uniqueName="[Table112].[Credit Score]" caption="Credit Score" attribute="1" defaultMemberUniqueName="[Table112].[Credit Score].[All]" allUniqueName="[Table112].[Credit Score].[All]" dimensionUniqueName="[Table112]" displayFolder="" count="2"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2" memberValueDatatype="20" unbalanced="0"/>
    <cacheHierarchy uniqueName="[Table112].[Region]" caption="Region" attribute="1" defaultMemberUniqueName="[Table112].[Region].[All]" allUniqueName="[Table112].[Region].[All]" dimensionUniqueName="[Table112]" displayFolder="" count="2"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2" memberValueDatatype="20" unbalanced="0"/>
    <cacheHierarchy uniqueName="[Table113].[Age]" caption="Age" attribute="1" defaultMemberUniqueName="[Table113].[Age].[All]" allUniqueName="[Table113].[Age].[All]" dimensionUniqueName="[Table113]" displayFolder="" count="2" memberValueDatatype="20" unbalanced="0"/>
    <cacheHierarchy uniqueName="[Table113].[Senior Status]" caption="Senior Status" attribute="1" defaultMemberUniqueName="[Table113].[Senior Status].[All]" allUniqueName="[Table113].[Senior Status].[All]" dimensionUniqueName="[Table113]" displayFolder="" count="2" memberValueDatatype="130" unbalanced="0"/>
    <cacheHierarchy uniqueName="[Table113].[Marital Status]" caption="Marital Status" attribute="1" defaultMemberUniqueName="[Table113].[Marital Status].[All]" allUniqueName="[Table113].[Marital Status].[All]" dimensionUniqueName="[Table113]" displayFolder="" count="2"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2" memberValueDatatype="20" unbalanced="0"/>
    <cacheHierarchy uniqueName="[Table113].[Prior Insurance]" caption="Prior Insurance" attribute="1" defaultMemberUniqueName="[Table113].[Prior Insurance].[All]" allUniqueName="[Table113].[Prior Insurance].[All]" dimensionUniqueName="[Table113]" displayFolder="" count="2"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2" memberValueDatatype="20" unbalanced="0"/>
    <cacheHierarchy uniqueName="[Table113].[Claims Frequency]" caption="Claims Frequency" attribute="1" defaultMemberUniqueName="[Table113].[Claims Frequency].[All]" allUniqueName="[Table113].[Claims Frequency].[All]" dimensionUniqueName="[Table113]" displayFolder="" count="2" memberValueDatatype="20" unbalanced="0"/>
    <cacheHierarchy uniqueName="[Table113].[Claims Severity]" caption="Claims Severity" attribute="1" defaultMemberUniqueName="[Table113].[Claims Severity].[All]" allUniqueName="[Table113].[Claims Severity].[All]" dimensionUniqueName="[Table113]" displayFolder="" count="2" memberValueDatatype="130" unbalanced="0"/>
    <cacheHierarchy uniqueName="[Table113].[Claims Adjustment]" caption="Claims Adjustment" attribute="1" defaultMemberUniqueName="[Table113].[Claims Adjustment].[All]" allUniqueName="[Table113].[Claims Adjustment].[All]" dimensionUniqueName="[Table113]" displayFolder="" count="2" memberValueDatatype="20" unbalanced="0"/>
    <cacheHierarchy uniqueName="[Table113].[Policy Type]" caption="Policy Type" attribute="1" defaultMemberUniqueName="[Table113].[Policy Type].[All]" allUniqueName="[Table113].[Policy Type].[All]" dimensionUniqueName="[Table113]" displayFolder="" count="2" memberValueDatatype="130" unbalanced="0"/>
    <cacheHierarchy uniqueName="[Table113].[Policy Adjustment]" caption="Policy Adjustment" attribute="1" defaultMemberUniqueName="[Table113].[Policy Adjustment].[All]" allUniqueName="[Table113].[Policy Adjustment].[All]" dimensionUniqueName="[Table113]" displayFolder="" count="2" memberValueDatatype="20" unbalanced="0"/>
    <cacheHierarchy uniqueName="[Table113].[Premium Amount]" caption="Premium Amount" attribute="1" defaultMemberUniqueName="[Table113].[Premium Amount].[All]" allUniqueName="[Table113].[Premium Amount].[All]" dimensionUniqueName="[Table113]" displayFolder="" count="2" memberValueDatatype="20" unbalanced="0"/>
    <cacheHierarchy uniqueName="[Table113].[Safe Driver Discount]" caption="Safe Driver Discount" attribute="1" defaultMemberUniqueName="[Table113].[Safe Driver Discount].[All]" allUniqueName="[Table113].[Safe Driver Discount].[All]" dimensionUniqueName="[Table113]" displayFolder="" count="2" memberValueDatatype="130" unbalanced="0"/>
    <cacheHierarchy uniqueName="[Table113].[Multi-Policy Discount]" caption="Multi-Policy Discount" attribute="1" defaultMemberUniqueName="[Table113].[Multi-Policy Discount].[All]" allUniqueName="[Table113].[Multi-Policy Discount].[All]" dimensionUniqueName="[Table113]" displayFolder="" count="2" memberValueDatatype="130" unbalanced="0"/>
    <cacheHierarchy uniqueName="[Table113].[Bundling Discount]" caption="Bundling Discount" attribute="1" defaultMemberUniqueName="[Table113].[Bundling Discount].[All]" allUniqueName="[Table113].[Bundling Discount].[All]" dimensionUniqueName="[Table113]" displayFolder="" count="2" memberValueDatatype="130" unbalanced="0"/>
    <cacheHierarchy uniqueName="[Table113].[Total Discounts]" caption="Total Discounts" attribute="1" defaultMemberUniqueName="[Table113].[Total Discounts].[All]" allUniqueName="[Table113].[Total Discounts].[All]" dimensionUniqueName="[Table113]" displayFolder="" count="2" memberValueDatatype="20" unbalanced="0"/>
    <cacheHierarchy uniqueName="[Table113].[Source of Lead]" caption="Source of Lead" attribute="1" defaultMemberUniqueName="[Table113].[Source of Lead].[All]" allUniqueName="[Table113].[Source of Lead].[All]" dimensionUniqueName="[Table113]" displayFolder="" count="2"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2" memberValueDatatype="20" unbalanced="0"/>
    <cacheHierarchy uniqueName="[Table113].[Conversion Status]" caption="Conversion Status" attribute="1" defaultMemberUniqueName="[Table113].[Conversion Status].[All]" allUniqueName="[Table113].[Conversion Status].[All]" dimensionUniqueName="[Table113]" displayFolder="" count="2" memberValueDatatype="130" unbalanced="0"/>
    <cacheHierarchy uniqueName="[Table113].[Website Visits]" caption="Website Visits" attribute="1" defaultMemberUniqueName="[Table113].[Website Visits].[All]" allUniqueName="[Table113].[Website Visits].[All]" dimensionUniqueName="[Table113]" displayFolder="" count="2" memberValueDatatype="20" unbalanced="0"/>
    <cacheHierarchy uniqueName="[Table113].[Inquiries]" caption="Inquiries" attribute="1" defaultMemberUniqueName="[Table113].[Inquiries].[All]" allUniqueName="[Table113].[Inquiries].[All]" dimensionUniqueName="[Table113]" displayFolder="" count="2" memberValueDatatype="20" unbalanced="0"/>
    <cacheHierarchy uniqueName="[Table113].[Quotes Requested]" caption="Quotes Requested" attribute="1" defaultMemberUniqueName="[Table113].[Quotes Requested].[All]" allUniqueName="[Table113].[Quotes Requested].[All]" dimensionUniqueName="[Table113]" displayFolder="" count="2" memberValueDatatype="20" unbalanced="0"/>
    <cacheHierarchy uniqueName="[Table113].[Time to Conversion]" caption="Time to Conversion" attribute="1" defaultMemberUniqueName="[Table113].[Time to Conversion].[All]" allUniqueName="[Table113].[Time to Conversion].[All]" dimensionUniqueName="[Table113]" displayFolder="" count="2" memberValueDatatype="20" unbalanced="0"/>
    <cacheHierarchy uniqueName="[Table113].[Credit Score]" caption="Credit Score" attribute="1" defaultMemberUniqueName="[Table113].[Credit Score].[All]" allUniqueName="[Table113].[Credit Score].[All]" dimensionUniqueName="[Table113]" displayFolder="" count="2"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2" memberValueDatatype="20" unbalanced="0"/>
    <cacheHierarchy uniqueName="[Table113].[Region]" caption="Region" attribute="1" defaultMemberUniqueName="[Table113].[Region].[All]" allUniqueName="[Table113].[Region].[All]" dimensionUniqueName="[Table113]" displayFolder="" count="2"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2" memberValueDatatype="20" unbalanced="0"/>
    <cacheHierarchy uniqueName="[Table114].[Age]" caption="Age" attribute="1" defaultMemberUniqueName="[Table114].[Age].[All]" allUniqueName="[Table114].[Age].[All]" dimensionUniqueName="[Table114]" displayFolder="" count="2" memberValueDatatype="20" unbalanced="0"/>
    <cacheHierarchy uniqueName="[Table114].[Senior Status]" caption="Senior Status" attribute="1" defaultMemberUniqueName="[Table114].[Senior Status].[All]" allUniqueName="[Table114].[Senior Status].[All]" dimensionUniqueName="[Table114]" displayFolder="" count="2" memberValueDatatype="130" unbalanced="0"/>
    <cacheHierarchy uniqueName="[Table114].[Marital Status]" caption="Marital Status" attribute="1" defaultMemberUniqueName="[Table114].[Marital Status].[All]" allUniqueName="[Table114].[Marital Status].[All]" dimensionUniqueName="[Table114]" displayFolder="" count="2"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2" memberValueDatatype="20" unbalanced="0"/>
    <cacheHierarchy uniqueName="[Table114].[Prior Insurance]" caption="Prior Insurance" attribute="1" defaultMemberUniqueName="[Table114].[Prior Insurance].[All]" allUniqueName="[Table114].[Prior Insurance].[All]" dimensionUniqueName="[Table114]" displayFolder="" count="2"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2" memberValueDatatype="20" unbalanced="0"/>
    <cacheHierarchy uniqueName="[Table114].[Claims Frequency]" caption="Claims Frequency" attribute="1" defaultMemberUniqueName="[Table114].[Claims Frequency].[All]" allUniqueName="[Table114].[Claims Frequency].[All]" dimensionUniqueName="[Table114]" displayFolder="" count="2" memberValueDatatype="20" unbalanced="0"/>
    <cacheHierarchy uniqueName="[Table114].[Claims Severity]" caption="Claims Severity" attribute="1" defaultMemberUniqueName="[Table114].[Claims Severity].[All]" allUniqueName="[Table114].[Claims Severity].[All]" dimensionUniqueName="[Table114]" displayFolder="" count="2" memberValueDatatype="130" unbalanced="0"/>
    <cacheHierarchy uniqueName="[Table114].[Claims Adjustment]" caption="Claims Adjustment" attribute="1" defaultMemberUniqueName="[Table114].[Claims Adjustment].[All]" allUniqueName="[Table114].[Claims Adjustment].[All]" dimensionUniqueName="[Table114]" displayFolder="" count="2" memberValueDatatype="20" unbalanced="0"/>
    <cacheHierarchy uniqueName="[Table114].[Policy Type]" caption="Policy Type" attribute="1" defaultMemberUniqueName="[Table114].[Policy Type].[All]" allUniqueName="[Table114].[Policy Type].[All]" dimensionUniqueName="[Table114]" displayFolder="" count="2" memberValueDatatype="130" unbalanced="0"/>
    <cacheHierarchy uniqueName="[Table114].[Policy Adjustment]" caption="Policy Adjustment" attribute="1" defaultMemberUniqueName="[Table114].[Policy Adjustment].[All]" allUniqueName="[Table114].[Policy Adjustment].[All]" dimensionUniqueName="[Table114]" displayFolder="" count="2" memberValueDatatype="20" unbalanced="0"/>
    <cacheHierarchy uniqueName="[Table114].[Premium Amount]" caption="Premium Amount" attribute="1" defaultMemberUniqueName="[Table114].[Premium Amount].[All]" allUniqueName="[Table114].[Premium Amount].[All]" dimensionUniqueName="[Table114]" displayFolder="" count="2" memberValueDatatype="20" unbalanced="0"/>
    <cacheHierarchy uniqueName="[Table114].[Safe Driver Discount]" caption="Safe Driver Discount" attribute="1" defaultMemberUniqueName="[Table114].[Safe Driver Discount].[All]" allUniqueName="[Table114].[Safe Driver Discount].[All]" dimensionUniqueName="[Table114]" displayFolder="" count="2" memberValueDatatype="130" unbalanced="0"/>
    <cacheHierarchy uniqueName="[Table114].[Multi-Policy Discount]" caption="Multi-Policy Discount" attribute="1" defaultMemberUniqueName="[Table114].[Multi-Policy Discount].[All]" allUniqueName="[Table114].[Multi-Policy Discount].[All]" dimensionUniqueName="[Table114]" displayFolder="" count="2" memberValueDatatype="130" unbalanced="0"/>
    <cacheHierarchy uniqueName="[Table114].[Bundling Discount]" caption="Bundling Discount" attribute="1" defaultMemberUniqueName="[Table114].[Bundling Discount].[All]" allUniqueName="[Table114].[Bundling Discount].[All]" dimensionUniqueName="[Table114]" displayFolder="" count="2" memberValueDatatype="130" unbalanced="0"/>
    <cacheHierarchy uniqueName="[Table114].[Total Discounts]" caption="Total Discounts" attribute="1" defaultMemberUniqueName="[Table114].[Total Discounts].[All]" allUniqueName="[Table114].[Total Discounts].[All]" dimensionUniqueName="[Table114]" displayFolder="" count="2" memberValueDatatype="20" unbalanced="0"/>
    <cacheHierarchy uniqueName="[Table114].[Source of Lead]" caption="Source of Lead" attribute="1" defaultMemberUniqueName="[Table114].[Source of Lead].[All]" allUniqueName="[Table114].[Source of Lead].[All]" dimensionUniqueName="[Table114]" displayFolder="" count="2"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2" memberValueDatatype="20" unbalanced="0"/>
    <cacheHierarchy uniqueName="[Table114].[Conversion Status]" caption="Conversion Status" attribute="1" defaultMemberUniqueName="[Table114].[Conversion Status].[All]" allUniqueName="[Table114].[Conversion Status].[All]" dimensionUniqueName="[Table114]" displayFolder="" count="2" memberValueDatatype="130" unbalanced="0"/>
    <cacheHierarchy uniqueName="[Table114].[Website Visits]" caption="Website Visits" attribute="1" defaultMemberUniqueName="[Table114].[Website Visits].[All]" allUniqueName="[Table114].[Website Visits].[All]" dimensionUniqueName="[Table114]" displayFolder="" count="2" memberValueDatatype="20" unbalanced="0"/>
    <cacheHierarchy uniqueName="[Table114].[Inquiries]" caption="Inquiries" attribute="1" defaultMemberUniqueName="[Table114].[Inquiries].[All]" allUniqueName="[Table114].[Inquiries].[All]" dimensionUniqueName="[Table114]" displayFolder="" count="2" memberValueDatatype="20" unbalanced="0"/>
    <cacheHierarchy uniqueName="[Table114].[Quotes Requested]" caption="Quotes Requested" attribute="1" defaultMemberUniqueName="[Table114].[Quotes Requested].[All]" allUniqueName="[Table114].[Quotes Requested].[All]" dimensionUniqueName="[Table114]" displayFolder="" count="2" memberValueDatatype="20" unbalanced="0"/>
    <cacheHierarchy uniqueName="[Table114].[Time to Conversion]" caption="Time to Conversion" attribute="1" defaultMemberUniqueName="[Table114].[Time to Conversion].[All]" allUniqueName="[Table114].[Time to Conversion].[All]" dimensionUniqueName="[Table114]" displayFolder="" count="2" memberValueDatatype="20" unbalanced="0"/>
    <cacheHierarchy uniqueName="[Table114].[Credit Score]" caption="Credit Score" attribute="1" defaultMemberUniqueName="[Table114].[Credit Score].[All]" allUniqueName="[Table114].[Credit Score].[All]" dimensionUniqueName="[Table114]" displayFolder="" count="2"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2" memberValueDatatype="20" unbalanced="0"/>
    <cacheHierarchy uniqueName="[Table114].[Region]" caption="Region" attribute="1" defaultMemberUniqueName="[Table114].[Region].[All]" allUniqueName="[Table114].[Region].[All]" dimensionUniqueName="[Table114]" displayFolder="" count="2"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2" memberValueDatatype="20" unbalanced="0"/>
    <cacheHierarchy uniqueName="[Table115].[Age]" caption="Age" attribute="1" defaultMemberUniqueName="[Table115].[Age].[All]" allUniqueName="[Table115].[Age].[All]" dimensionUniqueName="[Table115]" displayFolder="" count="2" memberValueDatatype="20" unbalanced="0"/>
    <cacheHierarchy uniqueName="[Table115].[Senior Status]" caption="Senior Status" attribute="1" defaultMemberUniqueName="[Table115].[Senior Status].[All]" allUniqueName="[Table115].[Senior Status].[All]" dimensionUniqueName="[Table115]" displayFolder="" count="2" memberValueDatatype="130" unbalanced="0"/>
    <cacheHierarchy uniqueName="[Table115].[Marital Status]" caption="Marital Status" attribute="1" defaultMemberUniqueName="[Table115].[Marital Status].[All]" allUniqueName="[Table115].[Marital Status].[All]" dimensionUniqueName="[Table115]" displayFolder="" count="2"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2" memberValueDatatype="20" unbalanced="0"/>
    <cacheHierarchy uniqueName="[Table115].[Prior Insurance]" caption="Prior Insurance" attribute="1" defaultMemberUniqueName="[Table115].[Prior Insurance].[All]" allUniqueName="[Table115].[Prior Insurance].[All]" dimensionUniqueName="[Table115]" displayFolder="" count="2"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2" memberValueDatatype="20" unbalanced="0"/>
    <cacheHierarchy uniqueName="[Table115].[Claims Frequency]" caption="Claims Frequency" attribute="1" defaultMemberUniqueName="[Table115].[Claims Frequency].[All]" allUniqueName="[Table115].[Claims Frequency].[All]" dimensionUniqueName="[Table115]" displayFolder="" count="2" memberValueDatatype="20" unbalanced="0"/>
    <cacheHierarchy uniqueName="[Table115].[Claims Severity]" caption="Claims Severity" attribute="1" defaultMemberUniqueName="[Table115].[Claims Severity].[All]" allUniqueName="[Table115].[Claims Severity].[All]" dimensionUniqueName="[Table115]" displayFolder="" count="2" memberValueDatatype="130" unbalanced="0"/>
    <cacheHierarchy uniqueName="[Table115].[Claims Adjustment]" caption="Claims Adjustment" attribute="1" defaultMemberUniqueName="[Table115].[Claims Adjustment].[All]" allUniqueName="[Table115].[Claims Adjustment].[All]" dimensionUniqueName="[Table115]" displayFolder="" count="2" memberValueDatatype="20" unbalanced="0"/>
    <cacheHierarchy uniqueName="[Table115].[Policy Type]" caption="Policy Type" attribute="1" defaultMemberUniqueName="[Table115].[Policy Type].[All]" allUniqueName="[Table115].[Policy Type].[All]" dimensionUniqueName="[Table115]" displayFolder="" count="2" memberValueDatatype="130" unbalanced="0"/>
    <cacheHierarchy uniqueName="[Table115].[Policy Adjustment]" caption="Policy Adjustment" attribute="1" defaultMemberUniqueName="[Table115].[Policy Adjustment].[All]" allUniqueName="[Table115].[Policy Adjustment].[All]" dimensionUniqueName="[Table115]" displayFolder="" count="2" memberValueDatatype="20" unbalanced="0"/>
    <cacheHierarchy uniqueName="[Table115].[Premium Amount]" caption="Premium Amount" attribute="1" defaultMemberUniqueName="[Table115].[Premium Amount].[All]" allUniqueName="[Table115].[Premium Amount].[All]" dimensionUniqueName="[Table115]" displayFolder="" count="2" memberValueDatatype="20" unbalanced="0"/>
    <cacheHierarchy uniqueName="[Table115].[Safe Driver Discount]" caption="Safe Driver Discount" attribute="1" defaultMemberUniqueName="[Table115].[Safe Driver Discount].[All]" allUniqueName="[Table115].[Safe Driver Discount].[All]" dimensionUniqueName="[Table115]" displayFolder="" count="2" memberValueDatatype="130" unbalanced="0"/>
    <cacheHierarchy uniqueName="[Table115].[Multi-Policy Discount]" caption="Multi-Policy Discount" attribute="1" defaultMemberUniqueName="[Table115].[Multi-Policy Discount].[All]" allUniqueName="[Table115].[Multi-Policy Discount].[All]" dimensionUniqueName="[Table115]" displayFolder="" count="2" memberValueDatatype="130" unbalanced="0"/>
    <cacheHierarchy uniqueName="[Table115].[Bundling Discount]" caption="Bundling Discount" attribute="1" defaultMemberUniqueName="[Table115].[Bundling Discount].[All]" allUniqueName="[Table115].[Bundling Discount].[All]" dimensionUniqueName="[Table115]" displayFolder="" count="2" memberValueDatatype="130" unbalanced="0"/>
    <cacheHierarchy uniqueName="[Table115].[Total Discounts]" caption="Total Discounts" attribute="1" defaultMemberUniqueName="[Table115].[Total Discounts].[All]" allUniqueName="[Table115].[Total Discounts].[All]" dimensionUniqueName="[Table115]" displayFolder="" count="2" memberValueDatatype="20" unbalanced="0"/>
    <cacheHierarchy uniqueName="[Table115].[Source of Lead]" caption="Source of Lead" attribute="1" defaultMemberUniqueName="[Table115].[Source of Lead].[All]" allUniqueName="[Table115].[Source of Lead].[All]" dimensionUniqueName="[Table115]" displayFolder="" count="2"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2" memberValueDatatype="20" unbalanced="0"/>
    <cacheHierarchy uniqueName="[Table115].[Conversion Status]" caption="Conversion Status" attribute="1" defaultMemberUniqueName="[Table115].[Conversion Status].[All]" allUniqueName="[Table115].[Conversion Status].[All]" dimensionUniqueName="[Table115]" displayFolder="" count="2" memberValueDatatype="130" unbalanced="0"/>
    <cacheHierarchy uniqueName="[Table115].[Website Visits]" caption="Website Visits" attribute="1" defaultMemberUniqueName="[Table115].[Website Visits].[All]" allUniqueName="[Table115].[Website Visits].[All]" dimensionUniqueName="[Table115]" displayFolder="" count="2" memberValueDatatype="20" unbalanced="0"/>
    <cacheHierarchy uniqueName="[Table115].[Inquiries]" caption="Inquiries" attribute="1" defaultMemberUniqueName="[Table115].[Inquiries].[All]" allUniqueName="[Table115].[Inquiries].[All]" dimensionUniqueName="[Table115]" displayFolder="" count="2" memberValueDatatype="20" unbalanced="0"/>
    <cacheHierarchy uniqueName="[Table115].[Quotes Requested]" caption="Quotes Requested" attribute="1" defaultMemberUniqueName="[Table115].[Quotes Requested].[All]" allUniqueName="[Table115].[Quotes Requested].[All]" dimensionUniqueName="[Table115]" displayFolder="" count="2" memberValueDatatype="20" unbalanced="0"/>
    <cacheHierarchy uniqueName="[Table115].[Time to Conversion]" caption="Time to Conversion" attribute="1" defaultMemberUniqueName="[Table115].[Time to Conversion].[All]" allUniqueName="[Table115].[Time to Conversion].[All]" dimensionUniqueName="[Table115]" displayFolder="" count="2" memberValueDatatype="20" unbalanced="0"/>
    <cacheHierarchy uniqueName="[Table115].[Credit Score]" caption="Credit Score" attribute="1" defaultMemberUniqueName="[Table115].[Credit Score].[All]" allUniqueName="[Table115].[Credit Score].[All]" dimensionUniqueName="[Table115]" displayFolder="" count="2"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2" memberValueDatatype="20" unbalanced="0"/>
    <cacheHierarchy uniqueName="[Table115].[Region]" caption="Region" attribute="1" defaultMemberUniqueName="[Table115].[Region].[All]" allUniqueName="[Table115].[Region].[All]" dimensionUniqueName="[Table115]" displayFolder="" count="2"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2" memberValueDatatype="20" unbalanced="0"/>
    <cacheHierarchy uniqueName="[Table118].[Age]" caption="Age" attribute="1" defaultMemberUniqueName="[Table118].[Age].[All]" allUniqueName="[Table118].[Age].[All]" dimensionUniqueName="[Table118]" displayFolder="" count="2" memberValueDatatype="20" unbalanced="0"/>
    <cacheHierarchy uniqueName="[Table118].[Senior Status]" caption="Senior Status" attribute="1" defaultMemberUniqueName="[Table118].[Senior Status].[All]" allUniqueName="[Table118].[Senior Status].[All]" dimensionUniqueName="[Table118]" displayFolder="" count="2" memberValueDatatype="130" unbalanced="0"/>
    <cacheHierarchy uniqueName="[Table118].[Marital Status]" caption="Marital Status" attribute="1" defaultMemberUniqueName="[Table118].[Marital Status].[All]" allUniqueName="[Table118].[Marital Status].[All]" dimensionUniqueName="[Table118]" displayFolder="" count="2"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2" memberValueDatatype="20" unbalanced="0"/>
    <cacheHierarchy uniqueName="[Table118].[Prior Insurance]" caption="Prior Insurance" attribute="1" defaultMemberUniqueName="[Table118].[Prior Insurance].[All]" allUniqueName="[Table118].[Prior Insurance].[All]" dimensionUniqueName="[Table118]" displayFolder="" count="2"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2" memberValueDatatype="20" unbalanced="0"/>
    <cacheHierarchy uniqueName="[Table118].[Claims Frequency]" caption="Claims Frequency" attribute="1" defaultMemberUniqueName="[Table118].[Claims Frequency].[All]" allUniqueName="[Table118].[Claims Frequency].[All]" dimensionUniqueName="[Table118]" displayFolder="" count="2" memberValueDatatype="20" unbalanced="0"/>
    <cacheHierarchy uniqueName="[Table118].[Claims Severity]" caption="Claims Severity" attribute="1" defaultMemberUniqueName="[Table118].[Claims Severity].[All]" allUniqueName="[Table118].[Claims Severity].[All]" dimensionUniqueName="[Table118]" displayFolder="" count="2" memberValueDatatype="130" unbalanced="0"/>
    <cacheHierarchy uniqueName="[Table118].[Claims Adjustment]" caption="Claims Adjustment" attribute="1" defaultMemberUniqueName="[Table118].[Claims Adjustment].[All]" allUniqueName="[Table118].[Claims Adjustment].[All]" dimensionUniqueName="[Table118]" displayFolder="" count="2" memberValueDatatype="20" unbalanced="0"/>
    <cacheHierarchy uniqueName="[Table118].[Policy Type]" caption="Policy Type" attribute="1" defaultMemberUniqueName="[Table118].[Policy Type].[All]" allUniqueName="[Table118].[Policy Type].[All]" dimensionUniqueName="[Table118]" displayFolder="" count="2" memberValueDatatype="130" unbalanced="0"/>
    <cacheHierarchy uniqueName="[Table118].[Policy Adjustment]" caption="Policy Adjustment" attribute="1" defaultMemberUniqueName="[Table118].[Policy Adjustment].[All]" allUniqueName="[Table118].[Policy Adjustment].[All]" dimensionUniqueName="[Table118]" displayFolder="" count="2" memberValueDatatype="20" unbalanced="0"/>
    <cacheHierarchy uniqueName="[Table118].[Premium Amount]" caption="Premium Amount" attribute="1" defaultMemberUniqueName="[Table118].[Premium Amount].[All]" allUniqueName="[Table118].[Premium Amount].[All]" dimensionUniqueName="[Table118]" displayFolder="" count="2" memberValueDatatype="20" unbalanced="0"/>
    <cacheHierarchy uniqueName="[Table118].[Safe Driver Discount]" caption="Safe Driver Discount" attribute="1" defaultMemberUniqueName="[Table118].[Safe Driver Discount].[All]" allUniqueName="[Table118].[Safe Driver Discount].[All]" dimensionUniqueName="[Table118]" displayFolder="" count="2" memberValueDatatype="130" unbalanced="0"/>
    <cacheHierarchy uniqueName="[Table118].[Multi-Policy Discount]" caption="Multi-Policy Discount" attribute="1" defaultMemberUniqueName="[Table118].[Multi-Policy Discount].[All]" allUniqueName="[Table118].[Multi-Policy Discount].[All]" dimensionUniqueName="[Table118]" displayFolder="" count="2" memberValueDatatype="130" unbalanced="0"/>
    <cacheHierarchy uniqueName="[Table118].[Bundling Discount]" caption="Bundling Discount" attribute="1" defaultMemberUniqueName="[Table118].[Bundling Discount].[All]" allUniqueName="[Table118].[Bundling Discount].[All]" dimensionUniqueName="[Table118]" displayFolder="" count="2" memberValueDatatype="130" unbalanced="0"/>
    <cacheHierarchy uniqueName="[Table118].[Total Discounts]" caption="Total Discounts" attribute="1" defaultMemberUniqueName="[Table118].[Total Discounts].[All]" allUniqueName="[Table118].[Total Discounts].[All]" dimensionUniqueName="[Table118]" displayFolder="" count="2" memberValueDatatype="20" unbalanced="0"/>
    <cacheHierarchy uniqueName="[Table118].[Source of Lead]" caption="Source of Lead" attribute="1" defaultMemberUniqueName="[Table118].[Source of Lead].[All]" allUniqueName="[Table118].[Source of Lead].[All]" dimensionUniqueName="[Table118]" displayFolder="" count="2"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2" memberValueDatatype="20" unbalanced="0"/>
    <cacheHierarchy uniqueName="[Table118].[Conversion Status]" caption="Conversion Status" attribute="1" defaultMemberUniqueName="[Table118].[Conversion Status].[All]" allUniqueName="[Table118].[Conversion Status].[All]" dimensionUniqueName="[Table118]" displayFolder="" count="2" memberValueDatatype="130" unbalanced="0"/>
    <cacheHierarchy uniqueName="[Table118].[Website Visits]" caption="Website Visits" attribute="1" defaultMemberUniqueName="[Table118].[Website Visits].[All]" allUniqueName="[Table118].[Website Visits].[All]" dimensionUniqueName="[Table118]" displayFolder="" count="2" memberValueDatatype="20" unbalanced="0"/>
    <cacheHierarchy uniqueName="[Table118].[Inquiries]" caption="Inquiries" attribute="1" defaultMemberUniqueName="[Table118].[Inquiries].[All]" allUniqueName="[Table118].[Inquiries].[All]" dimensionUniqueName="[Table118]" displayFolder="" count="2" memberValueDatatype="20" unbalanced="0"/>
    <cacheHierarchy uniqueName="[Table118].[Quotes Requested]" caption="Quotes Requested" attribute="1" defaultMemberUniqueName="[Table118].[Quotes Requested].[All]" allUniqueName="[Table118].[Quotes Requested].[All]" dimensionUniqueName="[Table118]" displayFolder="" count="2" memberValueDatatype="20" unbalanced="0"/>
    <cacheHierarchy uniqueName="[Table118].[Time to Conversion]" caption="Time to Conversion" attribute="1" defaultMemberUniqueName="[Table118].[Time to Conversion].[All]" allUniqueName="[Table118].[Time to Conversion].[All]" dimensionUniqueName="[Table118]" displayFolder="" count="2" memberValueDatatype="20" unbalanced="0"/>
    <cacheHierarchy uniqueName="[Table118].[Credit Score]" caption="Credit Score" attribute="1" defaultMemberUniqueName="[Table118].[Credit Score].[All]" allUniqueName="[Table118].[Credit Score].[All]" dimensionUniqueName="[Table118]" displayFolder="" count="2"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2" memberValueDatatype="20" unbalanced="0"/>
    <cacheHierarchy uniqueName="[Table118].[Region]" caption="Region" attribute="1" defaultMemberUniqueName="[Table118].[Region].[All]" allUniqueName="[Table118].[Region].[All]" dimensionUniqueName="[Table118]" displayFolder="" count="2"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2" memberValueDatatype="20" unbalanced="0"/>
    <cacheHierarchy uniqueName="[Table12].[Age]" caption="Age" attribute="1" defaultMemberUniqueName="[Table12].[Age].[All]" allUniqueName="[Table12].[Age].[All]" dimensionUniqueName="[Table12]" displayFolder="" count="2" memberValueDatatype="20" unbalanced="0"/>
    <cacheHierarchy uniqueName="[Table12].[Senior Status]" caption="Senior Status" attribute="1" defaultMemberUniqueName="[Table12].[Senior Status].[All]" allUniqueName="[Table12].[Senior Status].[All]" dimensionUniqueName="[Table12]" displayFolder="" count="2" memberValueDatatype="130" unbalanced="0"/>
    <cacheHierarchy uniqueName="[Table12].[Marital Status]" caption="Marital Status" attribute="1" defaultMemberUniqueName="[Table12].[Marital Status].[All]" allUniqueName="[Table12].[Marital Status].[All]" dimensionUniqueName="[Table12]" displayFolder="" count="2"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2" memberValueDatatype="20" unbalanced="0"/>
    <cacheHierarchy uniqueName="[Table12].[Prior Insurance]" caption="Prior Insurance" attribute="1" defaultMemberUniqueName="[Table12].[Prior Insurance].[All]" allUniqueName="[Table12].[Prior Insurance].[All]" dimensionUniqueName="[Table12]" displayFolder="" count="2"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2" memberValueDatatype="20" unbalanced="0"/>
    <cacheHierarchy uniqueName="[Table12].[Claims Frequency]" caption="Claims Frequency" attribute="1" defaultMemberUniqueName="[Table12].[Claims Frequency].[All]" allUniqueName="[Table12].[Claims Frequency].[All]" dimensionUniqueName="[Table12]" displayFolder="" count="2" memberValueDatatype="20" unbalanced="0"/>
    <cacheHierarchy uniqueName="[Table12].[Claims Severity]" caption="Claims Severity" attribute="1" defaultMemberUniqueName="[Table12].[Claims Severity].[All]" allUniqueName="[Table12].[Claims Severity].[All]" dimensionUniqueName="[Table12]" displayFolder="" count="2" memberValueDatatype="130" unbalanced="0"/>
    <cacheHierarchy uniqueName="[Table12].[Claims Adjustment]" caption="Claims Adjustment" attribute="1" defaultMemberUniqueName="[Table12].[Claims Adjustment].[All]" allUniqueName="[Table12].[Claims Adjustment].[All]" dimensionUniqueName="[Table12]" displayFolder="" count="2" memberValueDatatype="20" unbalanced="0"/>
    <cacheHierarchy uniqueName="[Table12].[Policy Type]" caption="Policy Type" attribute="1" defaultMemberUniqueName="[Table12].[Policy Type].[All]" allUniqueName="[Table12].[Policy Type].[All]" dimensionUniqueName="[Table12]" displayFolder="" count="2" memberValueDatatype="130" unbalanced="0"/>
    <cacheHierarchy uniqueName="[Table12].[Policy Adjustment]" caption="Policy Adjustment" attribute="1" defaultMemberUniqueName="[Table12].[Policy Adjustment].[All]" allUniqueName="[Table12].[Policy Adjustment].[All]" dimensionUniqueName="[Table12]" displayFolder="" count="2" memberValueDatatype="20" unbalanced="0"/>
    <cacheHierarchy uniqueName="[Table12].[Premium Amount]" caption="Premium Amount" attribute="1" defaultMemberUniqueName="[Table12].[Premium Amount].[All]" allUniqueName="[Table12].[Premium Amount].[All]" dimensionUniqueName="[Table12]" displayFolder="" count="2" memberValueDatatype="20" unbalanced="0"/>
    <cacheHierarchy uniqueName="[Table12].[Safe Driver Discount]" caption="Safe Driver Discount" attribute="1" defaultMemberUniqueName="[Table12].[Safe Driver Discount].[All]" allUniqueName="[Table12].[Safe Driver Discount].[All]" dimensionUniqueName="[Table12]" displayFolder="" count="2" memberValueDatatype="130" unbalanced="0"/>
    <cacheHierarchy uniqueName="[Table12].[Multi-Policy Discount]" caption="Multi-Policy Discount" attribute="1" defaultMemberUniqueName="[Table12].[Multi-Policy Discount].[All]" allUniqueName="[Table12].[Multi-Policy Discount].[All]" dimensionUniqueName="[Table12]" displayFolder="" count="2" memberValueDatatype="130" unbalanced="0"/>
    <cacheHierarchy uniqueName="[Table12].[Bundling Discount]" caption="Bundling Discount" attribute="1" defaultMemberUniqueName="[Table12].[Bundling Discount].[All]" allUniqueName="[Table12].[Bundling Discount].[All]" dimensionUniqueName="[Table12]" displayFolder="" count="2" memberValueDatatype="130" unbalanced="0"/>
    <cacheHierarchy uniqueName="[Table12].[Total Discounts]" caption="Total Discounts" attribute="1" defaultMemberUniqueName="[Table12].[Total Discounts].[All]" allUniqueName="[Table12].[Total Discounts].[All]" dimensionUniqueName="[Table12]" displayFolder="" count="2" memberValueDatatype="20" unbalanced="0"/>
    <cacheHierarchy uniqueName="[Table12].[Source of Lead]" caption="Source of Lead" attribute="1" defaultMemberUniqueName="[Table12].[Source of Lead].[All]" allUniqueName="[Table12].[Source of Lead].[All]" dimensionUniqueName="[Table12]" displayFolder="" count="2"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2" memberValueDatatype="20" unbalanced="0"/>
    <cacheHierarchy uniqueName="[Table12].[Conversion Status]" caption="Conversion Status" attribute="1" defaultMemberUniqueName="[Table12].[Conversion Status].[All]" allUniqueName="[Table12].[Conversion Status].[All]" dimensionUniqueName="[Table12]" displayFolder="" count="2" memberValueDatatype="130" unbalanced="0"/>
    <cacheHierarchy uniqueName="[Table12].[Website Visits]" caption="Website Visits" attribute="1" defaultMemberUniqueName="[Table12].[Website Visits].[All]" allUniqueName="[Table12].[Website Visits].[All]" dimensionUniqueName="[Table12]" displayFolder="" count="2" memberValueDatatype="20" unbalanced="0"/>
    <cacheHierarchy uniqueName="[Table12].[Inquiries]" caption="Inquiries" attribute="1" defaultMemberUniqueName="[Table12].[Inquiries].[All]" allUniqueName="[Table12].[Inquiries].[All]" dimensionUniqueName="[Table12]" displayFolder="" count="2" memberValueDatatype="20" unbalanced="0"/>
    <cacheHierarchy uniqueName="[Table12].[Quotes Requested]" caption="Quotes Requested" attribute="1" defaultMemberUniqueName="[Table12].[Quotes Requested].[All]" allUniqueName="[Table12].[Quotes Requested].[All]" dimensionUniqueName="[Table12]" displayFolder="" count="2" memberValueDatatype="20" unbalanced="0"/>
    <cacheHierarchy uniqueName="[Table12].[Time to Conversion]" caption="Time to Conversion" attribute="1" defaultMemberUniqueName="[Table12].[Time to Conversion].[All]" allUniqueName="[Table12].[Time to Conversion].[All]" dimensionUniqueName="[Table12]" displayFolder="" count="2" memberValueDatatype="20" unbalanced="0"/>
    <cacheHierarchy uniqueName="[Table12].[Credit Score]" caption="Credit Score" attribute="1" defaultMemberUniqueName="[Table12].[Credit Score].[All]" allUniqueName="[Table12].[Credit Score].[All]" dimensionUniqueName="[Table12]" displayFolder="" count="2"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2" memberValueDatatype="20" unbalanced="0"/>
    <cacheHierarchy uniqueName="[Table12].[Region]" caption="Region" attribute="1" defaultMemberUniqueName="[Table12].[Region].[All]" allUniqueName="[Table12].[Region].[All]" dimensionUniqueName="[Table12]" displayFolder="" count="2"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2" memberValueDatatype="20" unbalanced="0"/>
    <cacheHierarchy uniqueName="[Table13].[Age]" caption="Age" attribute="1" defaultMemberUniqueName="[Table13].[Age].[All]" allUniqueName="[Table13].[Age].[All]" dimensionUniqueName="[Table13]" displayFolder="" count="2" memberValueDatatype="20" unbalanced="0"/>
    <cacheHierarchy uniqueName="[Table13].[Senior Status]" caption="Senior Status" attribute="1" defaultMemberUniqueName="[Table13].[Senior Status].[All]" allUniqueName="[Table13].[Senior Status].[All]" dimensionUniqueName="[Table13]" displayFolder="" count="2" memberValueDatatype="130" unbalanced="0"/>
    <cacheHierarchy uniqueName="[Table13].[Marital Status]" caption="Marital Status" attribute="1" defaultMemberUniqueName="[Table13].[Marital Status].[All]" allUniqueName="[Table13].[Marital Status].[All]" dimensionUniqueName="[Table13]" displayFolder="" count="2"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2" memberValueDatatype="20" unbalanced="0"/>
    <cacheHierarchy uniqueName="[Table13].[Prior Insurance]" caption="Prior Insurance" attribute="1" defaultMemberUniqueName="[Table13].[Prior Insurance].[All]" allUniqueName="[Table13].[Prior Insurance].[All]" dimensionUniqueName="[Table13]" displayFolder="" count="2"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2" memberValueDatatype="20" unbalanced="0"/>
    <cacheHierarchy uniqueName="[Table13].[Claims Frequency]" caption="Claims Frequency" attribute="1" defaultMemberUniqueName="[Table13].[Claims Frequency].[All]" allUniqueName="[Table13].[Claims Frequency].[All]" dimensionUniqueName="[Table13]" displayFolder="" count="2" memberValueDatatype="20" unbalanced="0"/>
    <cacheHierarchy uniqueName="[Table13].[Claims Severity]" caption="Claims Severity" attribute="1" defaultMemberUniqueName="[Table13].[Claims Severity].[All]" allUniqueName="[Table13].[Claims Severity].[All]" dimensionUniqueName="[Table13]" displayFolder="" count="2" memberValueDatatype="130" unbalanced="0"/>
    <cacheHierarchy uniqueName="[Table13].[Claims Adjustment]" caption="Claims Adjustment" attribute="1" defaultMemberUniqueName="[Table13].[Claims Adjustment].[All]" allUniqueName="[Table13].[Claims Adjustment].[All]" dimensionUniqueName="[Table13]" displayFolder="" count="2" memberValueDatatype="20" unbalanced="0"/>
    <cacheHierarchy uniqueName="[Table13].[Policy Type]" caption="Policy Type" attribute="1" defaultMemberUniqueName="[Table13].[Policy Type].[All]" allUniqueName="[Table13].[Policy Type].[All]" dimensionUniqueName="[Table13]" displayFolder="" count="2" memberValueDatatype="130" unbalanced="0"/>
    <cacheHierarchy uniqueName="[Table13].[Policy Adjustment]" caption="Policy Adjustment" attribute="1" defaultMemberUniqueName="[Table13].[Policy Adjustment].[All]" allUniqueName="[Table13].[Policy Adjustment].[All]" dimensionUniqueName="[Table13]" displayFolder="" count="2" memberValueDatatype="20" unbalanced="0"/>
    <cacheHierarchy uniqueName="[Table13].[Premium Amount]" caption="Premium Amount" attribute="1" defaultMemberUniqueName="[Table13].[Premium Amount].[All]" allUniqueName="[Table13].[Premium Amount].[All]" dimensionUniqueName="[Table13]" displayFolder="" count="2" memberValueDatatype="20" unbalanced="0"/>
    <cacheHierarchy uniqueName="[Table13].[Safe Driver Discount]" caption="Safe Driver Discount" attribute="1" defaultMemberUniqueName="[Table13].[Safe Driver Discount].[All]" allUniqueName="[Table13].[Safe Driver Discount].[All]" dimensionUniqueName="[Table13]" displayFolder="" count="2" memberValueDatatype="130" unbalanced="0"/>
    <cacheHierarchy uniqueName="[Table13].[Multi-Policy Discount]" caption="Multi-Policy Discount" attribute="1" defaultMemberUniqueName="[Table13].[Multi-Policy Discount].[All]" allUniqueName="[Table13].[Multi-Policy Discount].[All]" dimensionUniqueName="[Table13]" displayFolder="" count="2" memberValueDatatype="130" unbalanced="0"/>
    <cacheHierarchy uniqueName="[Table13].[Bundling Discount]" caption="Bundling Discount" attribute="1" defaultMemberUniqueName="[Table13].[Bundling Discount].[All]" allUniqueName="[Table13].[Bundling Discount].[All]" dimensionUniqueName="[Table13]" displayFolder="" count="2" memberValueDatatype="130" unbalanced="0"/>
    <cacheHierarchy uniqueName="[Table13].[Total Discounts]" caption="Total Discounts" attribute="1" defaultMemberUniqueName="[Table13].[Total Discounts].[All]" allUniqueName="[Table13].[Total Discounts].[All]" dimensionUniqueName="[Table13]" displayFolder="" count="2" memberValueDatatype="20" unbalanced="0"/>
    <cacheHierarchy uniqueName="[Table13].[Source of Lead]" caption="Source of Lead" attribute="1" defaultMemberUniqueName="[Table13].[Source of Lead].[All]" allUniqueName="[Table13].[Source of Lead].[All]" dimensionUniqueName="[Table13]" displayFolder="" count="2"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2" memberValueDatatype="20" unbalanced="0"/>
    <cacheHierarchy uniqueName="[Table13].[Conversion Status]" caption="Conversion Status" attribute="1" defaultMemberUniqueName="[Table13].[Conversion Status].[All]" allUniqueName="[Table13].[Conversion Status].[All]" dimensionUniqueName="[Table13]" displayFolder="" count="2" memberValueDatatype="130" unbalanced="0"/>
    <cacheHierarchy uniqueName="[Table13].[Website Visits]" caption="Website Visits" attribute="1" defaultMemberUniqueName="[Table13].[Website Visits].[All]" allUniqueName="[Table13].[Website Visits].[All]" dimensionUniqueName="[Table13]" displayFolder="" count="2" memberValueDatatype="20" unbalanced="0"/>
    <cacheHierarchy uniqueName="[Table13].[Inquiries]" caption="Inquiries" attribute="1" defaultMemberUniqueName="[Table13].[Inquiries].[All]" allUniqueName="[Table13].[Inquiries].[All]" dimensionUniqueName="[Table13]" displayFolder="" count="2" memberValueDatatype="20" unbalanced="0"/>
    <cacheHierarchy uniqueName="[Table13].[Quotes Requested]" caption="Quotes Requested" attribute="1" defaultMemberUniqueName="[Table13].[Quotes Requested].[All]" allUniqueName="[Table13].[Quotes Requested].[All]" dimensionUniqueName="[Table13]" displayFolder="" count="2" memberValueDatatype="20" unbalanced="0"/>
    <cacheHierarchy uniqueName="[Table13].[Time to Conversion]" caption="Time to Conversion" attribute="1" defaultMemberUniqueName="[Table13].[Time to Conversion].[All]" allUniqueName="[Table13].[Time to Conversion].[All]" dimensionUniqueName="[Table13]" displayFolder="" count="2" memberValueDatatype="20" unbalanced="0"/>
    <cacheHierarchy uniqueName="[Table13].[Credit Score]" caption="Credit Score" attribute="1" defaultMemberUniqueName="[Table13].[Credit Score].[All]" allUniqueName="[Table13].[Credit Score].[All]" dimensionUniqueName="[Table13]" displayFolder="" count="2"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2" memberValueDatatype="20" unbalanced="0"/>
    <cacheHierarchy uniqueName="[Table13].[Region]" caption="Region" attribute="1" defaultMemberUniqueName="[Table13].[Region].[All]" allUniqueName="[Table13].[Region].[All]" dimensionUniqueName="[Table13]" displayFolder="" count="2"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2" memberValueDatatype="20" unbalanced="0"/>
    <cacheHierarchy uniqueName="[Table14].[Age]" caption="Age" attribute="1" defaultMemberUniqueName="[Table14].[Age].[All]" allUniqueName="[Table14].[Age].[All]" dimensionUniqueName="[Table14]" displayFolder="" count="2" memberValueDatatype="20" unbalanced="0"/>
    <cacheHierarchy uniqueName="[Table14].[Senior Status]" caption="Senior Status" attribute="1" defaultMemberUniqueName="[Table14].[Senior Status].[All]" allUniqueName="[Table14].[Senior Status].[All]" dimensionUniqueName="[Table14]" displayFolder="" count="2" memberValueDatatype="130" unbalanced="0"/>
    <cacheHierarchy uniqueName="[Table14].[Marital Status]" caption="Marital Status" attribute="1" defaultMemberUniqueName="[Table14].[Marital Status].[All]" allUniqueName="[Table14].[Marital Status].[All]" dimensionUniqueName="[Table14]" displayFolder="" count="2"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2" memberValueDatatype="20" unbalanced="0"/>
    <cacheHierarchy uniqueName="[Table14].[Prior Insurance]" caption="Prior Insurance" attribute="1" defaultMemberUniqueName="[Table14].[Prior Insurance].[All]" allUniqueName="[Table14].[Prior Insurance].[All]" dimensionUniqueName="[Table14]" displayFolder="" count="2"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2" memberValueDatatype="20" unbalanced="0"/>
    <cacheHierarchy uniqueName="[Table14].[Claims Frequency]" caption="Claims Frequency" attribute="1" defaultMemberUniqueName="[Table14].[Claims Frequency].[All]" allUniqueName="[Table14].[Claims Frequency].[All]" dimensionUniqueName="[Table14]" displayFolder="" count="2" memberValueDatatype="20" unbalanced="0"/>
    <cacheHierarchy uniqueName="[Table14].[Claims Severity]" caption="Claims Severity" attribute="1" defaultMemberUniqueName="[Table14].[Claims Severity].[All]" allUniqueName="[Table14].[Claims Severity].[All]" dimensionUniqueName="[Table14]" displayFolder="" count="2" memberValueDatatype="130" unbalanced="0"/>
    <cacheHierarchy uniqueName="[Table14].[Claims Adjustment]" caption="Claims Adjustment" attribute="1" defaultMemberUniqueName="[Table14].[Claims Adjustment].[All]" allUniqueName="[Table14].[Claims Adjustment].[All]" dimensionUniqueName="[Table14]" displayFolder="" count="2" memberValueDatatype="20" unbalanced="0"/>
    <cacheHierarchy uniqueName="[Table14].[Policy Type]" caption="Policy Type" attribute="1" defaultMemberUniqueName="[Table14].[Policy Type].[All]" allUniqueName="[Table14].[Policy Type].[All]" dimensionUniqueName="[Table14]" displayFolder="" count="2" memberValueDatatype="130" unbalanced="0"/>
    <cacheHierarchy uniqueName="[Table14].[Policy Adjustment]" caption="Policy Adjustment" attribute="1" defaultMemberUniqueName="[Table14].[Policy Adjustment].[All]" allUniqueName="[Table14].[Policy Adjustment].[All]" dimensionUniqueName="[Table14]" displayFolder="" count="2" memberValueDatatype="20" unbalanced="0"/>
    <cacheHierarchy uniqueName="[Table14].[Premium Amount]" caption="Premium Amount" attribute="1" defaultMemberUniqueName="[Table14].[Premium Amount].[All]" allUniqueName="[Table14].[Premium Amount].[All]" dimensionUniqueName="[Table14]" displayFolder="" count="2" memberValueDatatype="20" unbalanced="0"/>
    <cacheHierarchy uniqueName="[Table14].[Safe Driver Discount]" caption="Safe Driver Discount" attribute="1" defaultMemberUniqueName="[Table14].[Safe Driver Discount].[All]" allUniqueName="[Table14].[Safe Driver Discount].[All]" dimensionUniqueName="[Table14]" displayFolder="" count="2" memberValueDatatype="130" unbalanced="0"/>
    <cacheHierarchy uniqueName="[Table14].[Multi-Policy Discount]" caption="Multi-Policy Discount" attribute="1" defaultMemberUniqueName="[Table14].[Multi-Policy Discount].[All]" allUniqueName="[Table14].[Multi-Policy Discount].[All]" dimensionUniqueName="[Table14]" displayFolder="" count="2" memberValueDatatype="130" unbalanced="0"/>
    <cacheHierarchy uniqueName="[Table14].[Bundling Discount]" caption="Bundling Discount" attribute="1" defaultMemberUniqueName="[Table14].[Bundling Discount].[All]" allUniqueName="[Table14].[Bundling Discount].[All]" dimensionUniqueName="[Table14]" displayFolder="" count="2" memberValueDatatype="130" unbalanced="0"/>
    <cacheHierarchy uniqueName="[Table14].[Total Discounts]" caption="Total Discounts" attribute="1" defaultMemberUniqueName="[Table14].[Total Discounts].[All]" allUniqueName="[Table14].[Total Discounts].[All]" dimensionUniqueName="[Table14]" displayFolder="" count="2" memberValueDatatype="20" unbalanced="0"/>
    <cacheHierarchy uniqueName="[Table14].[Source of Lead]" caption="Source of Lead" attribute="1" defaultMemberUniqueName="[Table14].[Source of Lead].[All]" allUniqueName="[Table14].[Source of Lead].[All]" dimensionUniqueName="[Table14]" displayFolder="" count="2"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2" memberValueDatatype="20" unbalanced="0"/>
    <cacheHierarchy uniqueName="[Table14].[Conversion Status]" caption="Conversion Status" attribute="1" defaultMemberUniqueName="[Table14].[Conversion Status].[All]" allUniqueName="[Table14].[Conversion Status].[All]" dimensionUniqueName="[Table14]" displayFolder="" count="2" memberValueDatatype="130" unbalanced="0"/>
    <cacheHierarchy uniqueName="[Table14].[Website Visits]" caption="Website Visits" attribute="1" defaultMemberUniqueName="[Table14].[Website Visits].[All]" allUniqueName="[Table14].[Website Visits].[All]" dimensionUniqueName="[Table14]" displayFolder="" count="2" memberValueDatatype="20" unbalanced="0"/>
    <cacheHierarchy uniqueName="[Table14].[Inquiries]" caption="Inquiries" attribute="1" defaultMemberUniqueName="[Table14].[Inquiries].[All]" allUniqueName="[Table14].[Inquiries].[All]" dimensionUniqueName="[Table14]" displayFolder="" count="2" memberValueDatatype="20" unbalanced="0"/>
    <cacheHierarchy uniqueName="[Table14].[Quotes Requested]" caption="Quotes Requested" attribute="1" defaultMemberUniqueName="[Table14].[Quotes Requested].[All]" allUniqueName="[Table14].[Quotes Requested].[All]" dimensionUniqueName="[Table14]" displayFolder="" count="2" memberValueDatatype="20" unbalanced="0"/>
    <cacheHierarchy uniqueName="[Table14].[Time to Conversion]" caption="Time to Conversion" attribute="1" defaultMemberUniqueName="[Table14].[Time to Conversion].[All]" allUniqueName="[Table14].[Time to Conversion].[All]" dimensionUniqueName="[Table14]" displayFolder="" count="2" memberValueDatatype="20" unbalanced="0"/>
    <cacheHierarchy uniqueName="[Table14].[Credit Score]" caption="Credit Score" attribute="1" defaultMemberUniqueName="[Table14].[Credit Score].[All]" allUniqueName="[Table14].[Credit Score].[All]" dimensionUniqueName="[Table14]" displayFolder="" count="2"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2" memberValueDatatype="20" unbalanced="0"/>
    <cacheHierarchy uniqueName="[Table14].[Region]" caption="Region" attribute="1" defaultMemberUniqueName="[Table14].[Region].[All]" allUniqueName="[Table14].[Region].[All]" dimensionUniqueName="[Table14]" displayFolder="" count="2"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2" memberValueDatatype="20" unbalanced="0"/>
    <cacheHierarchy uniqueName="[Table15].[Age]" caption="Age" attribute="1" defaultMemberUniqueName="[Table15].[Age].[All]" allUniqueName="[Table15].[Age].[All]" dimensionUniqueName="[Table15]" displayFolder="" count="2" memberValueDatatype="20" unbalanced="0"/>
    <cacheHierarchy uniqueName="[Table15].[Senior Status]" caption="Senior Status" attribute="1" defaultMemberUniqueName="[Table15].[Senior Status].[All]" allUniqueName="[Table15].[Senior Status].[All]" dimensionUniqueName="[Table15]" displayFolder="" count="2" memberValueDatatype="130" unbalanced="0"/>
    <cacheHierarchy uniqueName="[Table15].[Marital Status]" caption="Marital Status" attribute="1" defaultMemberUniqueName="[Table15].[Marital Status].[All]" allUniqueName="[Table15].[Marital Status].[All]" dimensionUniqueName="[Table15]" displayFolder="" count="2"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2" memberValueDatatype="20" unbalanced="0"/>
    <cacheHierarchy uniqueName="[Table15].[Prior Insurance]" caption="Prior Insurance" attribute="1" defaultMemberUniqueName="[Table15].[Prior Insurance].[All]" allUniqueName="[Table15].[Prior Insurance].[All]" dimensionUniqueName="[Table15]" displayFolder="" count="2"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2" memberValueDatatype="20" unbalanced="0"/>
    <cacheHierarchy uniqueName="[Table15].[Claims Frequency]" caption="Claims Frequency" attribute="1" defaultMemberUniqueName="[Table15].[Claims Frequency].[All]" allUniqueName="[Table15].[Claims Frequency].[All]" dimensionUniqueName="[Table15]" displayFolder="" count="2" memberValueDatatype="20" unbalanced="0"/>
    <cacheHierarchy uniqueName="[Table15].[Claims Severity]" caption="Claims Severity" attribute="1" defaultMemberUniqueName="[Table15].[Claims Severity].[All]" allUniqueName="[Table15].[Claims Severity].[All]" dimensionUniqueName="[Table15]" displayFolder="" count="2" memberValueDatatype="130" unbalanced="0"/>
    <cacheHierarchy uniqueName="[Table15].[Claims Adjustment]" caption="Claims Adjustment" attribute="1" defaultMemberUniqueName="[Table15].[Claims Adjustment].[All]" allUniqueName="[Table15].[Claims Adjustment].[All]" dimensionUniqueName="[Table15]" displayFolder="" count="2" memberValueDatatype="20" unbalanced="0"/>
    <cacheHierarchy uniqueName="[Table15].[Policy Type]" caption="Policy Type" attribute="1" defaultMemberUniqueName="[Table15].[Policy Type].[All]" allUniqueName="[Table15].[Policy Type].[All]" dimensionUniqueName="[Table15]" displayFolder="" count="2" memberValueDatatype="130" unbalanced="0"/>
    <cacheHierarchy uniqueName="[Table15].[Policy Adjustment]" caption="Policy Adjustment" attribute="1" defaultMemberUniqueName="[Table15].[Policy Adjustment].[All]" allUniqueName="[Table15].[Policy Adjustment].[All]" dimensionUniqueName="[Table15]" displayFolder="" count="2" memberValueDatatype="20" unbalanced="0"/>
    <cacheHierarchy uniqueName="[Table15].[Premium Amount]" caption="Premium Amount" attribute="1" defaultMemberUniqueName="[Table15].[Premium Amount].[All]" allUniqueName="[Table15].[Premium Amount].[All]" dimensionUniqueName="[Table15]" displayFolder="" count="2" memberValueDatatype="20" unbalanced="0"/>
    <cacheHierarchy uniqueName="[Table15].[Safe Driver Discount]" caption="Safe Driver Discount" attribute="1" defaultMemberUniqueName="[Table15].[Safe Driver Discount].[All]" allUniqueName="[Table15].[Safe Driver Discount].[All]" dimensionUniqueName="[Table15]" displayFolder="" count="2" memberValueDatatype="130" unbalanced="0"/>
    <cacheHierarchy uniqueName="[Table15].[Multi-Policy Discount]" caption="Multi-Policy Discount" attribute="1" defaultMemberUniqueName="[Table15].[Multi-Policy Discount].[All]" allUniqueName="[Table15].[Multi-Policy Discount].[All]" dimensionUniqueName="[Table15]" displayFolder="" count="2" memberValueDatatype="130" unbalanced="0"/>
    <cacheHierarchy uniqueName="[Table15].[Bundling Discount]" caption="Bundling Discount" attribute="1" defaultMemberUniqueName="[Table15].[Bundling Discount].[All]" allUniqueName="[Table15].[Bundling Discount].[All]" dimensionUniqueName="[Table15]" displayFolder="" count="2" memberValueDatatype="130" unbalanced="0"/>
    <cacheHierarchy uniqueName="[Table15].[Total Discounts]" caption="Total Discounts" attribute="1" defaultMemberUniqueName="[Table15].[Total Discounts].[All]" allUniqueName="[Table15].[Total Discounts].[All]" dimensionUniqueName="[Table15]" displayFolder="" count="2" memberValueDatatype="20" unbalanced="0"/>
    <cacheHierarchy uniqueName="[Table15].[Source of Lead]" caption="Source of Lead" attribute="1" defaultMemberUniqueName="[Table15].[Source of Lead].[All]" allUniqueName="[Table15].[Source of Lead].[All]" dimensionUniqueName="[Table15]" displayFolder="" count="2"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2" memberValueDatatype="20" unbalanced="0"/>
    <cacheHierarchy uniqueName="[Table15].[Conversion Status]" caption="Conversion Status" attribute="1" defaultMemberUniqueName="[Table15].[Conversion Status].[All]" allUniqueName="[Table15].[Conversion Status].[All]" dimensionUniqueName="[Table15]" displayFolder="" count="2" memberValueDatatype="130" unbalanced="0"/>
    <cacheHierarchy uniqueName="[Table15].[Website Visits]" caption="Website Visits" attribute="1" defaultMemberUniqueName="[Table15].[Website Visits].[All]" allUniqueName="[Table15].[Website Visits].[All]" dimensionUniqueName="[Table15]" displayFolder="" count="2" memberValueDatatype="20" unbalanced="0"/>
    <cacheHierarchy uniqueName="[Table15].[Inquiries]" caption="Inquiries" attribute="1" defaultMemberUniqueName="[Table15].[Inquiries].[All]" allUniqueName="[Table15].[Inquiries].[All]" dimensionUniqueName="[Table15]" displayFolder="" count="2" memberValueDatatype="20" unbalanced="0"/>
    <cacheHierarchy uniqueName="[Table15].[Quotes Requested]" caption="Quotes Requested" attribute="1" defaultMemberUniqueName="[Table15].[Quotes Requested].[All]" allUniqueName="[Table15].[Quotes Requested].[All]" dimensionUniqueName="[Table15]" displayFolder="" count="2" memberValueDatatype="20" unbalanced="0"/>
    <cacheHierarchy uniqueName="[Table15].[Time to Conversion]" caption="Time to Conversion" attribute="1" defaultMemberUniqueName="[Table15].[Time to Conversion].[All]" allUniqueName="[Table15].[Time to Conversion].[All]" dimensionUniqueName="[Table15]" displayFolder="" count="2" memberValueDatatype="20" unbalanced="0"/>
    <cacheHierarchy uniqueName="[Table15].[Credit Score]" caption="Credit Score" attribute="1" defaultMemberUniqueName="[Table15].[Credit Score].[All]" allUniqueName="[Table15].[Credit Score].[All]" dimensionUniqueName="[Table15]" displayFolder="" count="2"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2" memberValueDatatype="20" unbalanced="0"/>
    <cacheHierarchy uniqueName="[Table15].[Region]" caption="Region" attribute="1" defaultMemberUniqueName="[Table15].[Region].[All]" allUniqueName="[Table15].[Region].[All]" dimensionUniqueName="[Table15]" displayFolder="" count="2"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2" memberValueDatatype="20" unbalanced="0"/>
    <cacheHierarchy uniqueName="[Table16].[Age]" caption="Age" attribute="1" defaultMemberUniqueName="[Table16].[Age].[All]" allUniqueName="[Table16].[Age].[All]" dimensionUniqueName="[Table16]" displayFolder="" count="2" memberValueDatatype="20" unbalanced="0"/>
    <cacheHierarchy uniqueName="[Table16].[Senior Status]" caption="Senior Status" attribute="1" defaultMemberUniqueName="[Table16].[Senior Status].[All]" allUniqueName="[Table16].[Senior Status].[All]" dimensionUniqueName="[Table16]" displayFolder="" count="2" memberValueDatatype="130" unbalanced="0"/>
    <cacheHierarchy uniqueName="[Table16].[Marital Status]" caption="Marital Status" attribute="1" defaultMemberUniqueName="[Table16].[Marital Status].[All]" allUniqueName="[Table16].[Marital Status].[All]" dimensionUniqueName="[Table16]" displayFolder="" count="2"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2" memberValueDatatype="20" unbalanced="0"/>
    <cacheHierarchy uniqueName="[Table16].[Prior Insurance]" caption="Prior Insurance" attribute="1" defaultMemberUniqueName="[Table16].[Prior Insurance].[All]" allUniqueName="[Table16].[Prior Insurance].[All]" dimensionUniqueName="[Table16]" displayFolder="" count="2"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2" memberValueDatatype="20" unbalanced="0"/>
    <cacheHierarchy uniqueName="[Table16].[Claims Frequency]" caption="Claims Frequency" attribute="1" defaultMemberUniqueName="[Table16].[Claims Frequency].[All]" allUniqueName="[Table16].[Claims Frequency].[All]" dimensionUniqueName="[Table16]" displayFolder="" count="2" memberValueDatatype="20" unbalanced="0"/>
    <cacheHierarchy uniqueName="[Table16].[Claims Severity]" caption="Claims Severity" attribute="1" defaultMemberUniqueName="[Table16].[Claims Severity].[All]" allUniqueName="[Table16].[Claims Severity].[All]" dimensionUniqueName="[Table16]" displayFolder="" count="2" memberValueDatatype="130" unbalanced="0"/>
    <cacheHierarchy uniqueName="[Table16].[Claims Adjustment]" caption="Claims Adjustment" attribute="1" defaultMemberUniqueName="[Table16].[Claims Adjustment].[All]" allUniqueName="[Table16].[Claims Adjustment].[All]" dimensionUniqueName="[Table16]" displayFolder="" count="2" memberValueDatatype="20" unbalanced="0"/>
    <cacheHierarchy uniqueName="[Table16].[Policy Type]" caption="Policy Type" attribute="1" defaultMemberUniqueName="[Table16].[Policy Type].[All]" allUniqueName="[Table16].[Policy Type].[All]" dimensionUniqueName="[Table16]" displayFolder="" count="2" memberValueDatatype="130" unbalanced="0"/>
    <cacheHierarchy uniqueName="[Table16].[Policy Adjustment]" caption="Policy Adjustment" attribute="1" defaultMemberUniqueName="[Table16].[Policy Adjustment].[All]" allUniqueName="[Table16].[Policy Adjustment].[All]" dimensionUniqueName="[Table16]" displayFolder="" count="2" memberValueDatatype="20" unbalanced="0"/>
    <cacheHierarchy uniqueName="[Table16].[Premium Amount]" caption="Premium Amount" attribute="1" defaultMemberUniqueName="[Table16].[Premium Amount].[All]" allUniqueName="[Table16].[Premium Amount].[All]" dimensionUniqueName="[Table16]" displayFolder="" count="2" memberValueDatatype="20" unbalanced="0"/>
    <cacheHierarchy uniqueName="[Table16].[Safe Driver Discount]" caption="Safe Driver Discount" attribute="1" defaultMemberUniqueName="[Table16].[Safe Driver Discount].[All]" allUniqueName="[Table16].[Safe Driver Discount].[All]" dimensionUniqueName="[Table16]" displayFolder="" count="2" memberValueDatatype="130" unbalanced="0"/>
    <cacheHierarchy uniqueName="[Table16].[Multi-Policy Discount]" caption="Multi-Policy Discount" attribute="1" defaultMemberUniqueName="[Table16].[Multi-Policy Discount].[All]" allUniqueName="[Table16].[Multi-Policy Discount].[All]" dimensionUniqueName="[Table16]" displayFolder="" count="2" memberValueDatatype="130" unbalanced="0"/>
    <cacheHierarchy uniqueName="[Table16].[Bundling Discount]" caption="Bundling Discount" attribute="1" defaultMemberUniqueName="[Table16].[Bundling Discount].[All]" allUniqueName="[Table16].[Bundling Discount].[All]" dimensionUniqueName="[Table16]" displayFolder="" count="2" memberValueDatatype="130" unbalanced="0"/>
    <cacheHierarchy uniqueName="[Table16].[Total Discounts]" caption="Total Discounts" attribute="1" defaultMemberUniqueName="[Table16].[Total Discounts].[All]" allUniqueName="[Table16].[Total Discounts].[All]" dimensionUniqueName="[Table16]" displayFolder="" count="2" memberValueDatatype="20" unbalanced="0"/>
    <cacheHierarchy uniqueName="[Table16].[Source of Lead]" caption="Source of Lead" attribute="1" defaultMemberUniqueName="[Table16].[Source of Lead].[All]" allUniqueName="[Table16].[Source of Lead].[All]" dimensionUniqueName="[Table16]" displayFolder="" count="2"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2" memberValueDatatype="20" unbalanced="0"/>
    <cacheHierarchy uniqueName="[Table16].[Conversion Status]" caption="Conversion Status" attribute="1" defaultMemberUniqueName="[Table16].[Conversion Status].[All]" allUniqueName="[Table16].[Conversion Status].[All]" dimensionUniqueName="[Table16]" displayFolder="" count="2" memberValueDatatype="130" unbalanced="0"/>
    <cacheHierarchy uniqueName="[Table16].[Website Visits]" caption="Website Visits" attribute="1" defaultMemberUniqueName="[Table16].[Website Visits].[All]" allUniqueName="[Table16].[Website Visits].[All]" dimensionUniqueName="[Table16]" displayFolder="" count="2" memberValueDatatype="20" unbalanced="0"/>
    <cacheHierarchy uniqueName="[Table16].[Inquiries]" caption="Inquiries" attribute="1" defaultMemberUniqueName="[Table16].[Inquiries].[All]" allUniqueName="[Table16].[Inquiries].[All]" dimensionUniqueName="[Table16]" displayFolder="" count="2" memberValueDatatype="20" unbalanced="0"/>
    <cacheHierarchy uniqueName="[Table16].[Quotes Requested]" caption="Quotes Requested" attribute="1" defaultMemberUniqueName="[Table16].[Quotes Requested].[All]" allUniqueName="[Table16].[Quotes Requested].[All]" dimensionUniqueName="[Table16]" displayFolder="" count="2" memberValueDatatype="20" unbalanced="0"/>
    <cacheHierarchy uniqueName="[Table16].[Time to Conversion]" caption="Time to Conversion" attribute="1" defaultMemberUniqueName="[Table16].[Time to Conversion].[All]" allUniqueName="[Table16].[Time to Conversion].[All]" dimensionUniqueName="[Table16]" displayFolder="" count="2" memberValueDatatype="20" unbalanced="0"/>
    <cacheHierarchy uniqueName="[Table16].[Credit Score]" caption="Credit Score" attribute="1" defaultMemberUniqueName="[Table16].[Credit Score].[All]" allUniqueName="[Table16].[Credit Score].[All]" dimensionUniqueName="[Table16]" displayFolder="" count="2"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2" memberValueDatatype="20" unbalanced="0"/>
    <cacheHierarchy uniqueName="[Table16].[Region]" caption="Region" attribute="1" defaultMemberUniqueName="[Table16].[Region].[All]" allUniqueName="[Table16].[Region].[All]" dimensionUniqueName="[Table16]" displayFolder="" count="2"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2" memberValueDatatype="20" unbalanced="0"/>
    <cacheHierarchy uniqueName="[Table17].[Age]" caption="Age" attribute="1" defaultMemberUniqueName="[Table17].[Age].[All]" allUniqueName="[Table17].[Age].[All]" dimensionUniqueName="[Table17]" displayFolder="" count="2" memberValueDatatype="20" unbalanced="0"/>
    <cacheHierarchy uniqueName="[Table17].[Senior Status]" caption="Senior Status" attribute="1" defaultMemberUniqueName="[Table17].[Senior Status].[All]" allUniqueName="[Table17].[Senior Status].[All]" dimensionUniqueName="[Table17]" displayFolder="" count="2" memberValueDatatype="130" unbalanced="0"/>
    <cacheHierarchy uniqueName="[Table17].[Marital Status]" caption="Marital Status" attribute="1" defaultMemberUniqueName="[Table17].[Marital Status].[All]" allUniqueName="[Table17].[Marital Status].[All]" dimensionUniqueName="[Table17]" displayFolder="" count="2"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2" memberValueDatatype="20" unbalanced="0"/>
    <cacheHierarchy uniqueName="[Table17].[Prior Insurance]" caption="Prior Insurance" attribute="1" defaultMemberUniqueName="[Table17].[Prior Insurance].[All]" allUniqueName="[Table17].[Prior Insurance].[All]" dimensionUniqueName="[Table17]" displayFolder="" count="2"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2" memberValueDatatype="20" unbalanced="0"/>
    <cacheHierarchy uniqueName="[Table17].[Claims Frequency]" caption="Claims Frequency" attribute="1" defaultMemberUniqueName="[Table17].[Claims Frequency].[All]" allUniqueName="[Table17].[Claims Frequency].[All]" dimensionUniqueName="[Table17]" displayFolder="" count="2" memberValueDatatype="20" unbalanced="0"/>
    <cacheHierarchy uniqueName="[Table17].[Claims Severity]" caption="Claims Severity" attribute="1" defaultMemberUniqueName="[Table17].[Claims Severity].[All]" allUniqueName="[Table17].[Claims Severity].[All]" dimensionUniqueName="[Table17]" displayFolder="" count="2" memberValueDatatype="130" unbalanced="0"/>
    <cacheHierarchy uniqueName="[Table17].[Claims Adjustment]" caption="Claims Adjustment" attribute="1" defaultMemberUniqueName="[Table17].[Claims Adjustment].[All]" allUniqueName="[Table17].[Claims Adjustment].[All]" dimensionUniqueName="[Table17]" displayFolder="" count="2" memberValueDatatype="20" unbalanced="0"/>
    <cacheHierarchy uniqueName="[Table17].[Policy Type]" caption="Policy Type" attribute="1" defaultMemberUniqueName="[Table17].[Policy Type].[All]" allUniqueName="[Table17].[Policy Type].[All]" dimensionUniqueName="[Table17]" displayFolder="" count="2" memberValueDatatype="130" unbalanced="0"/>
    <cacheHierarchy uniqueName="[Table17].[Policy Adjustment]" caption="Policy Adjustment" attribute="1" defaultMemberUniqueName="[Table17].[Policy Adjustment].[All]" allUniqueName="[Table17].[Policy Adjustment].[All]" dimensionUniqueName="[Table17]" displayFolder="" count="2" memberValueDatatype="20" unbalanced="0"/>
    <cacheHierarchy uniqueName="[Table17].[Premium Amount]" caption="Premium Amount" attribute="1" defaultMemberUniqueName="[Table17].[Premium Amount].[All]" allUniqueName="[Table17].[Premium Amount].[All]" dimensionUniqueName="[Table17]" displayFolder="" count="2" memberValueDatatype="20" unbalanced="0"/>
    <cacheHierarchy uniqueName="[Table17].[Safe Driver Discount]" caption="Safe Driver Discount" attribute="1" defaultMemberUniqueName="[Table17].[Safe Driver Discount].[All]" allUniqueName="[Table17].[Safe Driver Discount].[All]" dimensionUniqueName="[Table17]" displayFolder="" count="2" memberValueDatatype="130" unbalanced="0"/>
    <cacheHierarchy uniqueName="[Table17].[Multi-Policy Discount]" caption="Multi-Policy Discount" attribute="1" defaultMemberUniqueName="[Table17].[Multi-Policy Discount].[All]" allUniqueName="[Table17].[Multi-Policy Discount].[All]" dimensionUniqueName="[Table17]" displayFolder="" count="2" memberValueDatatype="130" unbalanced="0"/>
    <cacheHierarchy uniqueName="[Table17].[Bundling Discount]" caption="Bundling Discount" attribute="1" defaultMemberUniqueName="[Table17].[Bundling Discount].[All]" allUniqueName="[Table17].[Bundling Discount].[All]" dimensionUniqueName="[Table17]" displayFolder="" count="2" memberValueDatatype="130" unbalanced="0"/>
    <cacheHierarchy uniqueName="[Table17].[Total Discounts]" caption="Total Discounts" attribute="1" defaultMemberUniqueName="[Table17].[Total Discounts].[All]" allUniqueName="[Table17].[Total Discounts].[All]" dimensionUniqueName="[Table17]" displayFolder="" count="2" memberValueDatatype="20" unbalanced="0"/>
    <cacheHierarchy uniqueName="[Table17].[Source of Lead]" caption="Source of Lead" attribute="1" defaultMemberUniqueName="[Table17].[Source of Lead].[All]" allUniqueName="[Table17].[Source of Lead].[All]" dimensionUniqueName="[Table17]" displayFolder="" count="2"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2" memberValueDatatype="20" unbalanced="0"/>
    <cacheHierarchy uniqueName="[Table17].[Conversion Status]" caption="Conversion Status" attribute="1" defaultMemberUniqueName="[Table17].[Conversion Status].[All]" allUniqueName="[Table17].[Conversion Status].[All]" dimensionUniqueName="[Table17]" displayFolder="" count="2" memberValueDatatype="130" unbalanced="0"/>
    <cacheHierarchy uniqueName="[Table17].[Website Visits]" caption="Website Visits" attribute="1" defaultMemberUniqueName="[Table17].[Website Visits].[All]" allUniqueName="[Table17].[Website Visits].[All]" dimensionUniqueName="[Table17]" displayFolder="" count="2" memberValueDatatype="20" unbalanced="0"/>
    <cacheHierarchy uniqueName="[Table17].[Inquiries]" caption="Inquiries" attribute="1" defaultMemberUniqueName="[Table17].[Inquiries].[All]" allUniqueName="[Table17].[Inquiries].[All]" dimensionUniqueName="[Table17]" displayFolder="" count="2" memberValueDatatype="20" unbalanced="0"/>
    <cacheHierarchy uniqueName="[Table17].[Quotes Requested]" caption="Quotes Requested" attribute="1" defaultMemberUniqueName="[Table17].[Quotes Requested].[All]" allUniqueName="[Table17].[Quotes Requested].[All]" dimensionUniqueName="[Table17]" displayFolder="" count="2" memberValueDatatype="20" unbalanced="0"/>
    <cacheHierarchy uniqueName="[Table17].[Time to Conversion]" caption="Time to Conversion" attribute="1" defaultMemberUniqueName="[Table17].[Time to Conversion].[All]" allUniqueName="[Table17].[Time to Conversion].[All]" dimensionUniqueName="[Table17]" displayFolder="" count="2" memberValueDatatype="20" unbalanced="0"/>
    <cacheHierarchy uniqueName="[Table17].[Credit Score]" caption="Credit Score" attribute="1" defaultMemberUniqueName="[Table17].[Credit Score].[All]" allUniqueName="[Table17].[Credit Score].[All]" dimensionUniqueName="[Table17]" displayFolder="" count="2"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2" memberValueDatatype="20" unbalanced="0"/>
    <cacheHierarchy uniqueName="[Table17].[Region]" caption="Region" attribute="1" defaultMemberUniqueName="[Table17].[Region].[All]" allUniqueName="[Table17].[Region].[All]" dimensionUniqueName="[Table17]" displayFolder="" count="2"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2" memberValueDatatype="20" unbalanced="0"/>
    <cacheHierarchy uniqueName="[Table18].[Age]" caption="Age" attribute="1" defaultMemberUniqueName="[Table18].[Age].[All]" allUniqueName="[Table18].[Age].[All]" dimensionUniqueName="[Table18]" displayFolder="" count="2" memberValueDatatype="20" unbalanced="0"/>
    <cacheHierarchy uniqueName="[Table18].[Senior Status]" caption="Senior Status" attribute="1" defaultMemberUniqueName="[Table18].[Senior Status].[All]" allUniqueName="[Table18].[Senior Status].[All]" dimensionUniqueName="[Table18]" displayFolder="" count="2" memberValueDatatype="130" unbalanced="0"/>
    <cacheHierarchy uniqueName="[Table18].[Marital Status]" caption="Marital Status" attribute="1" defaultMemberUniqueName="[Table18].[Marital Status].[All]" allUniqueName="[Table18].[Marital Status].[All]" dimensionUniqueName="[Table18]" displayFolder="" count="2"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2" memberValueDatatype="20" unbalanced="0"/>
    <cacheHierarchy uniqueName="[Table18].[Prior Insurance]" caption="Prior Insurance" attribute="1" defaultMemberUniqueName="[Table18].[Prior Insurance].[All]" allUniqueName="[Table18].[Prior Insurance].[All]" dimensionUniqueName="[Table18]" displayFolder="" count="2"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2" memberValueDatatype="20" unbalanced="0"/>
    <cacheHierarchy uniqueName="[Table18].[Claims Frequency]" caption="Claims Frequency" attribute="1" defaultMemberUniqueName="[Table18].[Claims Frequency].[All]" allUniqueName="[Table18].[Claims Frequency].[All]" dimensionUniqueName="[Table18]" displayFolder="" count="2" memberValueDatatype="20" unbalanced="0"/>
    <cacheHierarchy uniqueName="[Table18].[Claims Severity]" caption="Claims Severity" attribute="1" defaultMemberUniqueName="[Table18].[Claims Severity].[All]" allUniqueName="[Table18].[Claims Severity].[All]" dimensionUniqueName="[Table18]" displayFolder="" count="2" memberValueDatatype="130" unbalanced="0"/>
    <cacheHierarchy uniqueName="[Table18].[Claims Adjustment]" caption="Claims Adjustment" attribute="1" defaultMemberUniqueName="[Table18].[Claims Adjustment].[All]" allUniqueName="[Table18].[Claims Adjustment].[All]" dimensionUniqueName="[Table18]" displayFolder="" count="2" memberValueDatatype="20" unbalanced="0"/>
    <cacheHierarchy uniqueName="[Table18].[Policy Type]" caption="Policy Type" attribute="1" defaultMemberUniqueName="[Table18].[Policy Type].[All]" allUniqueName="[Table18].[Policy Type].[All]" dimensionUniqueName="[Table18]" displayFolder="" count="2" memberValueDatatype="130" unbalanced="0"/>
    <cacheHierarchy uniqueName="[Table18].[Policy Adjustment]" caption="Policy Adjustment" attribute="1" defaultMemberUniqueName="[Table18].[Policy Adjustment].[All]" allUniqueName="[Table18].[Policy Adjustment].[All]" dimensionUniqueName="[Table18]" displayFolder="" count="2" memberValueDatatype="20" unbalanced="0"/>
    <cacheHierarchy uniqueName="[Table18].[Premium Amount]" caption="Premium Amount" attribute="1" defaultMemberUniqueName="[Table18].[Premium Amount].[All]" allUniqueName="[Table18].[Premium Amount].[All]" dimensionUniqueName="[Table18]" displayFolder="" count="2" memberValueDatatype="20" unbalanced="0"/>
    <cacheHierarchy uniqueName="[Table18].[Safe Driver Discount]" caption="Safe Driver Discount" attribute="1" defaultMemberUniqueName="[Table18].[Safe Driver Discount].[All]" allUniqueName="[Table18].[Safe Driver Discount].[All]" dimensionUniqueName="[Table18]" displayFolder="" count="2" memberValueDatatype="130" unbalanced="0"/>
    <cacheHierarchy uniqueName="[Table18].[Multi-Policy Discount]" caption="Multi-Policy Discount" attribute="1" defaultMemberUniqueName="[Table18].[Multi-Policy Discount].[All]" allUniqueName="[Table18].[Multi-Policy Discount].[All]" dimensionUniqueName="[Table18]" displayFolder="" count="2" memberValueDatatype="130" unbalanced="0"/>
    <cacheHierarchy uniqueName="[Table18].[Bundling Discount]" caption="Bundling Discount" attribute="1" defaultMemberUniqueName="[Table18].[Bundling Discount].[All]" allUniqueName="[Table18].[Bundling Discount].[All]" dimensionUniqueName="[Table18]" displayFolder="" count="2" memberValueDatatype="130" unbalanced="0"/>
    <cacheHierarchy uniqueName="[Table18].[Total Discounts]" caption="Total Discounts" attribute="1" defaultMemberUniqueName="[Table18].[Total Discounts].[All]" allUniqueName="[Table18].[Total Discounts].[All]" dimensionUniqueName="[Table18]" displayFolder="" count="2" memberValueDatatype="20" unbalanced="0"/>
    <cacheHierarchy uniqueName="[Table18].[Source of Lead]" caption="Source of Lead" attribute="1" defaultMemberUniqueName="[Table18].[Source of Lead].[All]" allUniqueName="[Table18].[Source of Lead].[All]" dimensionUniqueName="[Table18]" displayFolder="" count="2"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2" memberValueDatatype="20" unbalanced="0"/>
    <cacheHierarchy uniqueName="[Table18].[Conversion Status]" caption="Conversion Status" attribute="1" defaultMemberUniqueName="[Table18].[Conversion Status].[All]" allUniqueName="[Table18].[Conversion Status].[All]" dimensionUniqueName="[Table18]" displayFolder="" count="2" memberValueDatatype="130" unbalanced="0"/>
    <cacheHierarchy uniqueName="[Table18].[Website Visits]" caption="Website Visits" attribute="1" defaultMemberUniqueName="[Table18].[Website Visits].[All]" allUniqueName="[Table18].[Website Visits].[All]" dimensionUniqueName="[Table18]" displayFolder="" count="2" memberValueDatatype="20" unbalanced="0"/>
    <cacheHierarchy uniqueName="[Table18].[Inquiries]" caption="Inquiries" attribute="1" defaultMemberUniqueName="[Table18].[Inquiries].[All]" allUniqueName="[Table18].[Inquiries].[All]" dimensionUniqueName="[Table18]" displayFolder="" count="2" memberValueDatatype="20" unbalanced="0"/>
    <cacheHierarchy uniqueName="[Table18].[Quotes Requested]" caption="Quotes Requested" attribute="1" defaultMemberUniqueName="[Table18].[Quotes Requested].[All]" allUniqueName="[Table18].[Quotes Requested].[All]" dimensionUniqueName="[Table18]" displayFolder="" count="2" memberValueDatatype="20" unbalanced="0"/>
    <cacheHierarchy uniqueName="[Table18].[Time to Conversion]" caption="Time to Conversion" attribute="1" defaultMemberUniqueName="[Table18].[Time to Conversion].[All]" allUniqueName="[Table18].[Time to Conversion].[All]" dimensionUniqueName="[Table18]" displayFolder="" count="2" memberValueDatatype="20" unbalanced="0"/>
    <cacheHierarchy uniqueName="[Table18].[Credit Score]" caption="Credit Score" attribute="1" defaultMemberUniqueName="[Table18].[Credit Score].[All]" allUniqueName="[Table18].[Credit Score].[All]" dimensionUniqueName="[Table18]" displayFolder="" count="2"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2" memberValueDatatype="20" unbalanced="0"/>
    <cacheHierarchy uniqueName="[Table18].[Region]" caption="Region" attribute="1" defaultMemberUniqueName="[Table18].[Region].[All]" allUniqueName="[Table18].[Region].[All]" dimensionUniqueName="[Table18]" displayFolder="" count="2"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2" memberValueDatatype="20" unbalanced="0"/>
    <cacheHierarchy uniqueName="[Table19].[Age]" caption="Age" attribute="1" defaultMemberUniqueName="[Table19].[Age].[All]" allUniqueName="[Table19].[Age].[All]" dimensionUniqueName="[Table19]" displayFolder="" count="2" memberValueDatatype="20" unbalanced="0"/>
    <cacheHierarchy uniqueName="[Table19].[Senior Status]" caption="Senior Status" attribute="1" defaultMemberUniqueName="[Table19].[Senior Status].[All]" allUniqueName="[Table19].[Senior Status].[All]" dimensionUniqueName="[Table19]" displayFolder="" count="2" memberValueDatatype="130" unbalanced="0"/>
    <cacheHierarchy uniqueName="[Table19].[Marital Status]" caption="Marital Status" attribute="1" defaultMemberUniqueName="[Table19].[Marital Status].[All]" allUniqueName="[Table19].[Marital Status].[All]" dimensionUniqueName="[Table19]" displayFolder="" count="2"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2" memberValueDatatype="20" unbalanced="0"/>
    <cacheHierarchy uniqueName="[Table19].[Prior Insurance]" caption="Prior Insurance" attribute="1" defaultMemberUniqueName="[Table19].[Prior Insurance].[All]" allUniqueName="[Table19].[Prior Insurance].[All]" dimensionUniqueName="[Table19]" displayFolder="" count="2"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2" memberValueDatatype="20" unbalanced="0"/>
    <cacheHierarchy uniqueName="[Table19].[Claims Frequency]" caption="Claims Frequency" attribute="1" defaultMemberUniqueName="[Table19].[Claims Frequency].[All]" allUniqueName="[Table19].[Claims Frequency].[All]" dimensionUniqueName="[Table19]" displayFolder="" count="2" memberValueDatatype="20" unbalanced="0"/>
    <cacheHierarchy uniqueName="[Table19].[Claims Severity]" caption="Claims Severity" attribute="1" defaultMemberUniqueName="[Table19].[Claims Severity].[All]" allUniqueName="[Table19].[Claims Severity].[All]" dimensionUniqueName="[Table19]" displayFolder="" count="2" memberValueDatatype="130" unbalanced="0"/>
    <cacheHierarchy uniqueName="[Table19].[Claims Adjustment]" caption="Claims Adjustment" attribute="1" defaultMemberUniqueName="[Table19].[Claims Adjustment].[All]" allUniqueName="[Table19].[Claims Adjustment].[All]" dimensionUniqueName="[Table19]" displayFolder="" count="2" memberValueDatatype="20" unbalanced="0"/>
    <cacheHierarchy uniqueName="[Table19].[Policy Type]" caption="Policy Type" attribute="1" defaultMemberUniqueName="[Table19].[Policy Type].[All]" allUniqueName="[Table19].[Policy Type].[All]" dimensionUniqueName="[Table19]" displayFolder="" count="2" memberValueDatatype="130" unbalanced="0"/>
    <cacheHierarchy uniqueName="[Table19].[Policy Adjustment]" caption="Policy Adjustment" attribute="1" defaultMemberUniqueName="[Table19].[Policy Adjustment].[All]" allUniqueName="[Table19].[Policy Adjustment].[All]" dimensionUniqueName="[Table19]" displayFolder="" count="2" memberValueDatatype="20" unbalanced="0"/>
    <cacheHierarchy uniqueName="[Table19].[Premium Amount]" caption="Premium Amount" attribute="1" defaultMemberUniqueName="[Table19].[Premium Amount].[All]" allUniqueName="[Table19].[Premium Amount].[All]" dimensionUniqueName="[Table19]" displayFolder="" count="2" memberValueDatatype="20" unbalanced="0"/>
    <cacheHierarchy uniqueName="[Table19].[Safe Driver Discount]" caption="Safe Driver Discount" attribute="1" defaultMemberUniqueName="[Table19].[Safe Driver Discount].[All]" allUniqueName="[Table19].[Safe Driver Discount].[All]" dimensionUniqueName="[Table19]" displayFolder="" count="2" memberValueDatatype="130" unbalanced="0"/>
    <cacheHierarchy uniqueName="[Table19].[Multi-Policy Discount]" caption="Multi-Policy Discount" attribute="1" defaultMemberUniqueName="[Table19].[Multi-Policy Discount].[All]" allUniqueName="[Table19].[Multi-Policy Discount].[All]" dimensionUniqueName="[Table19]" displayFolder="" count="2" memberValueDatatype="130" unbalanced="0"/>
    <cacheHierarchy uniqueName="[Table19].[Bundling Discount]" caption="Bundling Discount" attribute="1" defaultMemberUniqueName="[Table19].[Bundling Discount].[All]" allUniqueName="[Table19].[Bundling Discount].[All]" dimensionUniqueName="[Table19]" displayFolder="" count="2" memberValueDatatype="130" unbalanced="0"/>
    <cacheHierarchy uniqueName="[Table19].[Total Discounts]" caption="Total Discounts" attribute="1" defaultMemberUniqueName="[Table19].[Total Discounts].[All]" allUniqueName="[Table19].[Total Discounts].[All]" dimensionUniqueName="[Table19]" displayFolder="" count="2" memberValueDatatype="20" unbalanced="0"/>
    <cacheHierarchy uniqueName="[Table19].[Source of Lead]" caption="Source of Lead" attribute="1" defaultMemberUniqueName="[Table19].[Source of Lead].[All]" allUniqueName="[Table19].[Source of Lead].[All]" dimensionUniqueName="[Table19]" displayFolder="" count="2"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2" memberValueDatatype="20" unbalanced="0"/>
    <cacheHierarchy uniqueName="[Table19].[Conversion Status]" caption="Conversion Status" attribute="1" defaultMemberUniqueName="[Table19].[Conversion Status].[All]" allUniqueName="[Table19].[Conversion Status].[All]" dimensionUniqueName="[Table19]" displayFolder="" count="2" memberValueDatatype="130" unbalanced="0"/>
    <cacheHierarchy uniqueName="[Table19].[Website Visits]" caption="Website Visits" attribute="1" defaultMemberUniqueName="[Table19].[Website Visits].[All]" allUniqueName="[Table19].[Website Visits].[All]" dimensionUniqueName="[Table19]" displayFolder="" count="2" memberValueDatatype="20" unbalanced="0"/>
    <cacheHierarchy uniqueName="[Table19].[Inquiries]" caption="Inquiries" attribute="1" defaultMemberUniqueName="[Table19].[Inquiries].[All]" allUniqueName="[Table19].[Inquiries].[All]" dimensionUniqueName="[Table19]" displayFolder="" count="2" memberValueDatatype="20" unbalanced="0"/>
    <cacheHierarchy uniqueName="[Table19].[Quotes Requested]" caption="Quotes Requested" attribute="1" defaultMemberUniqueName="[Table19].[Quotes Requested].[All]" allUniqueName="[Table19].[Quotes Requested].[All]" dimensionUniqueName="[Table19]" displayFolder="" count="2" memberValueDatatype="20" unbalanced="0"/>
    <cacheHierarchy uniqueName="[Table19].[Time to Conversion]" caption="Time to Conversion" attribute="1" defaultMemberUniqueName="[Table19].[Time to Conversion].[All]" allUniqueName="[Table19].[Time to Conversion].[All]" dimensionUniqueName="[Table19]" displayFolder="" count="2" memberValueDatatype="20" unbalanced="0"/>
    <cacheHierarchy uniqueName="[Table19].[Credit Score]" caption="Credit Score" attribute="1" defaultMemberUniqueName="[Table19].[Credit Score].[All]" allUniqueName="[Table19].[Credit Score].[All]" dimensionUniqueName="[Table19]" displayFolder="" count="2"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2" memberValueDatatype="20" unbalanced="0"/>
    <cacheHierarchy uniqueName="[Table19].[Region]" caption="Region" attribute="1" defaultMemberUniqueName="[Table19].[Region].[All]" allUniqueName="[Table19].[Region].[All]" dimensionUniqueName="[Table19]" displayFolder="" count="2"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2" memberValueDatatype="20" unbalanced="0"/>
    <cacheHierarchy uniqueName="[Table2].[Region]" caption="Region" attribute="1" defaultMemberUniqueName="[Table2].[Region].[All]" allUniqueName="[Table2].[Region].[All]" dimensionUniqueName="[Table2]" displayFolder="" count="2" memberValueDatatype="130" unbalanced="0"/>
    <cacheHierarchy uniqueName="[Table2].[Average Premium]" caption="Average Premium" attribute="1" defaultMemberUniqueName="[Table2].[Average Premium].[All]" allUniqueName="[Table2].[Average Premium].[All]" dimensionUniqueName="[Table2]" displayFolder="" count="2" memberValueDatatype="5" unbalanced="0"/>
    <cacheHierarchy uniqueName="[Table2].[Median Premium]" caption="Median Premium" attribute="1" defaultMemberUniqueName="[Table2].[Median Premium].[All]" allUniqueName="[Table2].[Median Premium].[All]" dimensionUniqueName="[Table2]" displayFolder="" count="2" memberValueDatatype="20" unbalanced="0"/>
    <cacheHierarchy uniqueName="[Table3].[Stage]" caption="Stage" attribute="1" defaultMemberUniqueName="[Table3].[Stage].[All]" allUniqueName="[Table3].[Stage].[All]" dimensionUniqueName="[Table3]" displayFolder="" count="2" memberValueDatatype="130" unbalanced="0"/>
    <cacheHierarchy uniqueName="[Table3].[Count]" caption="Count" attribute="1" defaultMemberUniqueName="[Table3].[Count].[All]" allUniqueName="[Table3].[Count].[All]" dimensionUniqueName="[Table3]" displayFolder="" count="2" memberValueDatatype="20" unbalanced="0"/>
    <cacheHierarchy uniqueName="[Table4].[Lead Source]" caption="Lead Source" attribute="1" defaultMemberUniqueName="[Table4].[Lead Source].[All]" allUniqueName="[Table4].[Lead Source].[All]" dimensionUniqueName="[Table4]" displayFolder="" count="2" memberValueDatatype="130" unbalanced="0">
      <fieldsUsage count="2">
        <fieldUsage x="-1"/>
        <fieldUsage x="0"/>
      </fieldsUsage>
    </cacheHierarchy>
    <cacheHierarchy uniqueName="[Table4].[Not Purchased]" caption="Not Purchased" attribute="1" defaultMemberUniqueName="[Table4].[Not Purchased].[All]" allUniqueName="[Table4].[Not Purchased].[All]" dimensionUniqueName="[Table4]" displayFolder="" count="2" memberValueDatatype="20" unbalanced="0"/>
    <cacheHierarchy uniqueName="[Table4].[Purchased]" caption="Purchased" attribute="1" defaultMemberUniqueName="[Table4].[Purchased].[All]" allUniqueName="[Table4].[Purchased].[All]" dimensionUniqueName="[Table4]" displayFolder="" count="2" memberValueDatatype="20" unbalanced="0"/>
    <cacheHierarchy uniqueName="[Table4].[Total Leads]" caption="Total Leads" attribute="1" defaultMemberUniqueName="[Table4].[Total Leads].[All]" allUniqueName="[Table4].[Total Leads].[All]" dimensionUniqueName="[Table4]" displayFolder="" count="2" memberValueDatatype="20" unbalanced="0"/>
    <cacheHierarchy uniqueName="[Table4].[Conversion Rate (%)]" caption="Conversion Rate (%)" attribute="1" defaultMemberUniqueName="[Table4].[Conversion Rate (%)].[All]" allUniqueName="[Table4].[Conversion Rate (%)].[All]" dimensionUniqueName="[Table4]" displayFolder="" count="2"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oneField="1" hidden="1">
      <fieldsUsage count="1">
        <fieldUsage x="4"/>
      </fieldsUsage>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oneField="1" hidden="1">
      <fieldsUsage count="1">
        <fieldUsage x="1"/>
      </fieldsUsage>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oneField="1" hidden="1">
      <fieldsUsage count="1">
        <fieldUsage x="2"/>
      </fieldsUsage>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oneField="1" hidden="1">
      <fieldsUsage count="1">
        <fieldUsage x="3"/>
      </fieldsUsage>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1.524155324078" backgroundQuery="1" createdVersion="8" refreshedVersion="8" minRefreshableVersion="3" recordCount="0" supportSubquery="1" supportAdvancedDrill="1" xr:uid="{32DFB012-CA5A-4924-9B18-DFEAA3079966}">
  <cacheSource type="external" connectionId="1"/>
  <cacheFields count="3">
    <cacheField name="[Table1].[Policy Type].[Policy Type]" caption="Policy Type" numFmtId="0" hierarchy="9" level="1">
      <sharedItems count="2">
        <s v="Full Coverage"/>
        <s v="Liability-Only"/>
      </sharedItems>
    </cacheField>
    <cacheField name="[Measures].[Sum of Total Discounts]" caption="Sum of Total Discounts" numFmtId="0" hierarchy="495" level="32767"/>
    <cacheField name="[Table1].[Region].[Region]" caption="Region" numFmtId="0" hierarchy="25" level="1">
      <sharedItems containsSemiMixedTypes="0" containsNonDate="0" containsString="0"/>
    </cacheField>
  </cacheFields>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fieldsUsage count="2">
        <fieldUsage x="-1"/>
        <fieldUsage x="0"/>
      </fieldsUsage>
    </cacheHierarchy>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0"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0"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dimensions count="21">
    <dimension measure="1" name="Measures" uniqueName="[Measures]" caption="Measures"/>
    <dimension name="Table1" uniqueName="[Table1]" caption="Table1"/>
    <dimension name="Table11" uniqueName="[Table11]" caption="Table11"/>
    <dimension name="Table110" uniqueName="[Table110]" caption="Table110"/>
    <dimension name="Table111" uniqueName="[Table111]" caption="Table111"/>
    <dimension name="Table112" uniqueName="[Table112]" caption="Table112"/>
    <dimension name="Table113" uniqueName="[Table113]" caption="Table113"/>
    <dimension name="Table114" uniqueName="[Table114]" caption="Table114"/>
    <dimension name="Table115" uniqueName="[Table115]" caption="Table115"/>
    <dimension name="Table118" uniqueName="[Table118]" caption="Table118"/>
    <dimension name="Table12" uniqueName="[Table12]" caption="Table12"/>
    <dimension name="Table13" uniqueName="[Table13]" caption="Table13"/>
    <dimension name="Table14" uniqueName="[Table14]" caption="Table14"/>
    <dimension name="Table15" uniqueName="[Table15]" caption="Table15"/>
    <dimension name="Table16" uniqueName="[Table16]" caption="Table16"/>
    <dimension name="Table17" uniqueName="[Table17]" caption="Table17"/>
    <dimension name="Table18" uniqueName="[Table18]" caption="Table18"/>
    <dimension name="Table19" uniqueName="[Table19]" caption="Table19"/>
    <dimension name="Table2" uniqueName="[Table2]" caption="Table2"/>
    <dimension name="Table3" uniqueName="[Table3]" caption="Table3"/>
    <dimension name="Table4" uniqueName="[Table4]" caption="Table4"/>
  </dimensions>
  <measureGroups count="20">
    <measureGroup name="Table1" caption="Table1"/>
    <measureGroup name="Table11" caption="Table11"/>
    <measureGroup name="Table110" caption="Table110"/>
    <measureGroup name="Table111" caption="Table111"/>
    <measureGroup name="Table112" caption="Table112"/>
    <measureGroup name="Table113" caption="Table113"/>
    <measureGroup name="Table114" caption="Table114"/>
    <measureGroup name="Table115" caption="Table115"/>
    <measureGroup name="Table118" caption="Table118"/>
    <measureGroup name="Table12" caption="Table12"/>
    <measureGroup name="Table13" caption="Table13"/>
    <measureGroup name="Table14" caption="Table14"/>
    <measureGroup name="Table15" caption="Table15"/>
    <measureGroup name="Table16" caption="Table16"/>
    <measureGroup name="Table17" caption="Table17"/>
    <measureGroup name="Table18" caption="Table18"/>
    <measureGroup name="Table19" caption="Table19"/>
    <measureGroup name="Table2" caption="Table2"/>
    <measureGroup name="Table3" caption="Table3"/>
    <measureGroup name="Table4" caption="Table4"/>
  </measureGroups>
  <maps count="20">
    <map measureGroup="0" dimension="1"/>
    <map measureGroup="1" dimension="2"/>
    <map measureGroup="2" dimension="3"/>
    <map measureGroup="3" dimension="4"/>
    <map measureGroup="4" dimension="5"/>
    <map measureGroup="5" dimension="6"/>
    <map measureGroup="6" dimension="7"/>
    <map measureGroup="7" dimension="8"/>
    <map measureGroup="8" dimension="9"/>
    <map measureGroup="9" dimension="10"/>
    <map measureGroup="10" dimension="11"/>
    <map measureGroup="11" dimension="12"/>
    <map measureGroup="12" dimension="13"/>
    <map measureGroup="13" dimension="14"/>
    <map measureGroup="14" dimension="15"/>
    <map measureGroup="15" dimension="16"/>
    <map measureGroup="16" dimension="17"/>
    <map measureGroup="17" dimension="18"/>
    <map measureGroup="18" dimension="19"/>
    <map measureGroup="19" dimension="2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710.996728124999" backgroundQuery="1" createdVersion="3" refreshedVersion="8" minRefreshableVersion="3" recordCount="0" supportSubquery="1" supportAdvancedDrill="1" xr:uid="{AF13B49D-060C-44D8-8649-0C31E77ABA21}">
  <cacheSource type="external" connectionId="1">
    <extLst>
      <ext xmlns:x14="http://schemas.microsoft.com/office/spreadsheetml/2009/9/main" uri="{F057638F-6D5F-4e77-A914-E7F072B9BCA8}">
        <x14:sourceConnection name="ThisWorkbookDataModel"/>
      </ext>
    </extLst>
  </cacheSource>
  <cacheFields count="0"/>
  <cacheHierarchies count="768">
    <cacheHierarchy uniqueName="[Table1].[Age]" caption="Age" attribute="1" defaultMemberUniqueName="[Table1].[Age].[All]" allUniqueName="[Table1].[Age].[All]" dimensionUniqueName="[Table1]" displayFolder="" count="0" memberValueDatatype="20" unbalanced="0"/>
    <cacheHierarchy uniqueName="[Table1].[Senior Status]" caption="Senior Status" attribute="1" defaultMemberUniqueName="[Table1].[Senior Status].[All]" allUniqueName="[Table1].[Senior Status].[All]" dimensionUniqueName="[Table1]" displayFolder="" count="0" memberValueDatatype="130" unbalanced="0"/>
    <cacheHierarchy uniqueName="[Table1].[Marital Status]" caption="Marital Status" attribute="1" defaultMemberUniqueName="[Table1].[Marital Status].[All]" allUniqueName="[Table1].[Marital Status].[All]" dimensionUniqueName="[Table1]" displayFolder="" count="0" memberValueDatatype="130" unbalanced="0"/>
    <cacheHierarchy uniqueName="[Table1].[Married Premium Discount]" caption="Married Premium Discount" attribute="1" defaultMemberUniqueName="[Table1].[Married Premium Discount].[All]" allUniqueName="[Table1].[Married Premium Discount].[All]" dimensionUniqueName="[Table1]" displayFolder="" count="0" memberValueDatatype="20" unbalanced="0"/>
    <cacheHierarchy uniqueName="[Table1].[Prior Insurance]" caption="Prior Insurance" attribute="1" defaultMemberUniqueName="[Table1].[Prior Insurance].[All]" allUniqueName="[Table1].[Prior Insurance].[All]" dimensionUniqueName="[Table1]" displayFolder="" count="0" memberValueDatatype="130" unbalanced="0"/>
    <cacheHierarchy uniqueName="[Table1].[Prior Insurance Premium Adjustment]" caption="Prior Insurance Premium Adjustment" attribute="1" defaultMemberUniqueName="[Table1].[Prior Insurance Premium Adjustment].[All]" allUniqueName="[Table1].[Prior Insurance Premium Adjustment].[All]" dimensionUniqueName="[Table1]" displayFolder="" count="0" memberValueDatatype="20" unbalanced="0"/>
    <cacheHierarchy uniqueName="[Table1].[Claims Frequency]" caption="Claims Frequency" attribute="1" defaultMemberUniqueName="[Table1].[Claims Frequency].[All]" allUniqueName="[Table1].[Claims Frequency].[All]" dimensionUniqueName="[Table1]" displayFolder="" count="0" memberValueDatatype="20" unbalanced="0"/>
    <cacheHierarchy uniqueName="[Table1].[Claims Severity]" caption="Claims Severity" attribute="1" defaultMemberUniqueName="[Table1].[Claims Severity].[All]" allUniqueName="[Table1].[Claims Severity].[All]" dimensionUniqueName="[Table1]" displayFolder="" count="0" memberValueDatatype="130" unbalanced="0"/>
    <cacheHierarchy uniqueName="[Table1].[Claims Adjustment]" caption="Claims Adjustment" attribute="1" defaultMemberUniqueName="[Table1].[Claims Adjustment].[All]" allUniqueName="[Table1].[Claims Adjustment].[All]" dimensionUniqueName="[Table1]" displayFolder="" count="0" memberValueDatatype="20" unbalanced="0"/>
    <cacheHierarchy uniqueName="[Table1].[Policy Type]" caption="Policy Type" attribute="1" defaultMemberUniqueName="[Table1].[Policy Type].[All]" allUniqueName="[Table1].[Policy Type].[All]" dimensionUniqueName="[Table1]" displayFolder="" count="2" memberValueDatatype="130" unbalanced="0"/>
    <cacheHierarchy uniqueName="[Table1].[Policy Adjustment]" caption="Policy Adjustment" attribute="1" defaultMemberUniqueName="[Table1].[Policy Adjustment].[All]" allUniqueName="[Table1].[Policy Adjustment].[All]" dimensionUniqueName="[Table1]" displayFolder="" count="0" memberValueDatatype="20" unbalanced="0"/>
    <cacheHierarchy uniqueName="[Table1].[Premium Amount]" caption="Premium Amount" attribute="1" defaultMemberUniqueName="[Table1].[Premium Amount].[All]" allUniqueName="[Table1].[Premium Amount].[All]" dimensionUniqueName="[Table1]" displayFolder="" count="0" memberValueDatatype="20" unbalanced="0"/>
    <cacheHierarchy uniqueName="[Table1].[Safe Driver Discount]" caption="Safe Driver Discount" attribute="1" defaultMemberUniqueName="[Table1].[Safe Driver Discount].[All]" allUniqueName="[Table1].[Safe Driver Discount].[All]" dimensionUniqueName="[Table1]" displayFolder="" count="0" memberValueDatatype="130" unbalanced="0"/>
    <cacheHierarchy uniqueName="[Table1].[Multi-Policy Discount]" caption="Multi-Policy Discount" attribute="1" defaultMemberUniqueName="[Table1].[Multi-Policy Discount].[All]" allUniqueName="[Table1].[Multi-Policy Discount].[All]" dimensionUniqueName="[Table1]" displayFolder="" count="0" memberValueDatatype="130" unbalanced="0"/>
    <cacheHierarchy uniqueName="[Table1].[Bundling Discount]" caption="Bundling Discount" attribute="1" defaultMemberUniqueName="[Table1].[Bundling Discount].[All]" allUniqueName="[Table1].[Bundling Discount].[All]" dimensionUniqueName="[Table1]" displayFolder="" count="0" memberValueDatatype="130" unbalanced="0"/>
    <cacheHierarchy uniqueName="[Table1].[Total Discounts]" caption="Total Discounts" attribute="1" defaultMemberUniqueName="[Table1].[Total Discounts].[All]" allUniqueName="[Table1].[Total Discounts].[All]" dimensionUniqueName="[Table1]" displayFolder="" count="0" memberValueDatatype="20" unbalanced="0"/>
    <cacheHierarchy uniqueName="[Table1].[Source of Lead]" caption="Source of Lead" attribute="1" defaultMemberUniqueName="[Table1].[Source of Lead].[All]" allUniqueName="[Table1].[Source of Lead].[All]" dimensionUniqueName="[Table1]" displayFolder="" count="0" memberValueDatatype="130" unbalanced="0"/>
    <cacheHierarchy uniqueName="[Table1].[Time Since First Contact]" caption="Time Since First Contact" attribute="1" defaultMemberUniqueName="[Table1].[Time Since First Contact].[All]" allUniqueName="[Table1].[Time Since First Contact].[All]" dimensionUniqueName="[Table1]" displayFolder="" count="0" memberValueDatatype="20" unbalanced="0"/>
    <cacheHierarchy uniqueName="[Table1].[Conversion Status]" caption="Conversion Status" attribute="1" defaultMemberUniqueName="[Table1].[Conversion Status].[All]" allUniqueName="[Table1].[Conversion Status].[All]" dimensionUniqueName="[Table1]" displayFolder="" count="2" memberValueDatatype="130" unbalanced="0"/>
    <cacheHierarchy uniqueName="[Table1].[Website Visits]" caption="Website Visits" attribute="1" defaultMemberUniqueName="[Table1].[Website Visits].[All]" allUniqueName="[Table1].[Website Visits].[All]" dimensionUniqueName="[Table1]" displayFolder="" count="0" memberValueDatatype="20" unbalanced="0"/>
    <cacheHierarchy uniqueName="[Table1].[Inquiries]" caption="Inquiries" attribute="1" defaultMemberUniqueName="[Table1].[Inquiries].[All]" allUniqueName="[Table1].[Inquiries].[All]" dimensionUniqueName="[Table1]" displayFolder="" count="0" memberValueDatatype="20" unbalanced="0"/>
    <cacheHierarchy uniqueName="[Table1].[Quotes Requested]" caption="Quotes Requested" attribute="1" defaultMemberUniqueName="[Table1].[Quotes Requested].[All]" allUniqueName="[Table1].[Quotes Requested].[All]" dimensionUniqueName="[Table1]" displayFolder="" count="0" memberValueDatatype="20" unbalanced="0"/>
    <cacheHierarchy uniqueName="[Table1].[Time to Conversion]" caption="Time to Conversion" attribute="1" defaultMemberUniqueName="[Table1].[Time to Conversion].[All]" allUniqueName="[Table1].[Time to Conversion].[All]" dimensionUniqueName="[Table1]" displayFolder="" count="0" memberValueDatatype="20" unbalanced="0"/>
    <cacheHierarchy uniqueName="[Table1].[Credit Score]" caption="Credit Score" attribute="1" defaultMemberUniqueName="[Table1].[Credit Score].[All]" allUniqueName="[Table1].[Credit Score].[All]" dimensionUniqueName="[Table1]" displayFolder="" count="0" memberValueDatatype="20" unbalanced="0"/>
    <cacheHierarchy uniqueName="[Table1].[Premium Adjustment Credit]" caption="Premium Adjustment Credit" attribute="1" defaultMemberUniqueName="[Table1].[Premium Adjustment Credit].[All]" allUniqueName="[Table1].[Premium Adjustment Credit].[All]" dimensionUniqueName="[Table1]" displayFolder="" count="0" memberValueDatatype="20" unbalanced="0"/>
    <cacheHierarchy uniqueName="[Table1].[Region]" caption="Region" attribute="1" defaultMemberUniqueName="[Table1].[Region].[All]" allUniqueName="[Table1].[Region].[All]" dimensionUniqueName="[Table1]" displayFolder="" count="2" memberValueDatatype="130" unbalanced="0"/>
    <cacheHierarchy uniqueName="[Table1].[Premium Adjustment Region]" caption="Premium Adjustment Region" attribute="1" defaultMemberUniqueName="[Table1].[Premium Adjustment Region].[All]" allUniqueName="[Table1].[Premium Adjustment Region].[All]" dimensionUniqueName="[Table1]" displayFolder="" count="0" memberValueDatatype="20" unbalanced="0"/>
    <cacheHierarchy uniqueName="[Table1].[Age By Group]" caption="Age By Group" attribute="1" defaultMemberUniqueName="[Table1].[Age By Group].[All]" allUniqueName="[Table1].[Age By Group].[All]" dimensionUniqueName="[Table1]" displayFolder="" count="0" memberValueDatatype="130" unbalanced="0"/>
    <cacheHierarchy uniqueName="[Table11].[Age]" caption="Age" attribute="1" defaultMemberUniqueName="[Table11].[Age].[All]" allUniqueName="[Table11].[Age].[All]" dimensionUniqueName="[Table11]" displayFolder="" count="0" memberValueDatatype="20" unbalanced="0"/>
    <cacheHierarchy uniqueName="[Table11].[Senior Status]" caption="Senior Status" attribute="1" defaultMemberUniqueName="[Table11].[Senior Status].[All]" allUniqueName="[Table11].[Senior Status].[All]" dimensionUniqueName="[Table11]" displayFolder="" count="0" memberValueDatatype="130" unbalanced="0"/>
    <cacheHierarchy uniqueName="[Table11].[Marital Status]" caption="Marital Status" attribute="1" defaultMemberUniqueName="[Table11].[Marital Status].[All]" allUniqueName="[Table11].[Marital Status].[All]" dimensionUniqueName="[Table11]" displayFolder="" count="0" memberValueDatatype="130" unbalanced="0"/>
    <cacheHierarchy uniqueName="[Table11].[Married Premium Discount]" caption="Married Premium Discount" attribute="1" defaultMemberUniqueName="[Table11].[Married Premium Discount].[All]" allUniqueName="[Table11].[Married Premium Discount].[All]" dimensionUniqueName="[Table11]" displayFolder="" count="0" memberValueDatatype="20" unbalanced="0"/>
    <cacheHierarchy uniqueName="[Table11].[Prior Insurance]" caption="Prior Insurance" attribute="1" defaultMemberUniqueName="[Table11].[Prior Insurance].[All]" allUniqueName="[Table11].[Prior Insurance].[All]" dimensionUniqueName="[Table11]" displayFolder="" count="0" memberValueDatatype="130" unbalanced="0"/>
    <cacheHierarchy uniqueName="[Table11].[Prior Insurance Premium Adjustment]" caption="Prior Insurance Premium Adjustment" attribute="1" defaultMemberUniqueName="[Table11].[Prior Insurance Premium Adjustment].[All]" allUniqueName="[Table11].[Prior Insurance Premium Adjustment].[All]" dimensionUniqueName="[Table11]" displayFolder="" count="0" memberValueDatatype="20" unbalanced="0"/>
    <cacheHierarchy uniqueName="[Table11].[Claims Frequency]" caption="Claims Frequency" attribute="1" defaultMemberUniqueName="[Table11].[Claims Frequency].[All]" allUniqueName="[Table11].[Claims Frequency].[All]" dimensionUniqueName="[Table11]" displayFolder="" count="0" memberValueDatatype="20" unbalanced="0"/>
    <cacheHierarchy uniqueName="[Table11].[Claims Severity]" caption="Claims Severity" attribute="1" defaultMemberUniqueName="[Table11].[Claims Severity].[All]" allUniqueName="[Table11].[Claims Severity].[All]" dimensionUniqueName="[Table11]" displayFolder="" count="0" memberValueDatatype="130" unbalanced="0"/>
    <cacheHierarchy uniqueName="[Table11].[Claims Adjustment]" caption="Claims Adjustment" attribute="1" defaultMemberUniqueName="[Table11].[Claims Adjustment].[All]" allUniqueName="[Table11].[Claims Adjustment].[All]" dimensionUniqueName="[Table11]" displayFolder="" count="0" memberValueDatatype="20" unbalanced="0"/>
    <cacheHierarchy uniqueName="[Table11].[Policy Type]" caption="Policy Type" attribute="1" defaultMemberUniqueName="[Table11].[Policy Type].[All]" allUniqueName="[Table11].[Policy Type].[All]" dimensionUniqueName="[Table11]" displayFolder="" count="0" memberValueDatatype="130" unbalanced="0"/>
    <cacheHierarchy uniqueName="[Table11].[Policy Adjustment]" caption="Policy Adjustment" attribute="1" defaultMemberUniqueName="[Table11].[Policy Adjustment].[All]" allUniqueName="[Table11].[Policy Adjustment].[All]" dimensionUniqueName="[Table11]" displayFolder="" count="0" memberValueDatatype="20" unbalanced="0"/>
    <cacheHierarchy uniqueName="[Table11].[Premium Amount]" caption="Premium Amount" attribute="1" defaultMemberUniqueName="[Table11].[Premium Amount].[All]" allUniqueName="[Table11].[Premium Amount].[All]" dimensionUniqueName="[Table11]" displayFolder="" count="0" memberValueDatatype="20" unbalanced="0"/>
    <cacheHierarchy uniqueName="[Table11].[Safe Driver Discount]" caption="Safe Driver Discount" attribute="1" defaultMemberUniqueName="[Table11].[Safe Driver Discount].[All]" allUniqueName="[Table11].[Safe Driver Discount].[All]" dimensionUniqueName="[Table11]" displayFolder="" count="0" memberValueDatatype="130" unbalanced="0"/>
    <cacheHierarchy uniqueName="[Table11].[Multi-Policy Discount]" caption="Multi-Policy Discount" attribute="1" defaultMemberUniqueName="[Table11].[Multi-Policy Discount].[All]" allUniqueName="[Table11].[Multi-Policy Discount].[All]" dimensionUniqueName="[Table11]" displayFolder="" count="0" memberValueDatatype="130" unbalanced="0"/>
    <cacheHierarchy uniqueName="[Table11].[Bundling Discount]" caption="Bundling Discount" attribute="1" defaultMemberUniqueName="[Table11].[Bundling Discount].[All]" allUniqueName="[Table11].[Bundling Discount].[All]" dimensionUniqueName="[Table11]" displayFolder="" count="0" memberValueDatatype="130" unbalanced="0"/>
    <cacheHierarchy uniqueName="[Table11].[Total Discounts]" caption="Total Discounts" attribute="1" defaultMemberUniqueName="[Table11].[Total Discounts].[All]" allUniqueName="[Table11].[Total Discounts].[All]" dimensionUniqueName="[Table11]" displayFolder="" count="0" memberValueDatatype="20" unbalanced="0"/>
    <cacheHierarchy uniqueName="[Table11].[Source of Lead]" caption="Source of Lead" attribute="1" defaultMemberUniqueName="[Table11].[Source of Lead].[All]" allUniqueName="[Table11].[Source of Lead].[All]" dimensionUniqueName="[Table11]" displayFolder="" count="0" memberValueDatatype="130" unbalanced="0"/>
    <cacheHierarchy uniqueName="[Table11].[Time Since First Contact]" caption="Time Since First Contact" attribute="1" defaultMemberUniqueName="[Table11].[Time Since First Contact].[All]" allUniqueName="[Table11].[Time Since First Contact].[All]" dimensionUniqueName="[Table11]" displayFolder="" count="0" memberValueDatatype="20" unbalanced="0"/>
    <cacheHierarchy uniqueName="[Table11].[Conversion Status]" caption="Conversion Status" attribute="1" defaultMemberUniqueName="[Table11].[Conversion Status].[All]" allUniqueName="[Table11].[Conversion Status].[All]" dimensionUniqueName="[Table11]" displayFolder="" count="0" memberValueDatatype="130" unbalanced="0"/>
    <cacheHierarchy uniqueName="[Table11].[Website Visits]" caption="Website Visits" attribute="1" defaultMemberUniqueName="[Table11].[Website Visits].[All]" allUniqueName="[Table11].[Website Visits].[All]" dimensionUniqueName="[Table11]" displayFolder="" count="0" memberValueDatatype="20" unbalanced="0"/>
    <cacheHierarchy uniqueName="[Table11].[Inquiries]" caption="Inquiries" attribute="1" defaultMemberUniqueName="[Table11].[Inquiries].[All]" allUniqueName="[Table11].[Inquiries].[All]" dimensionUniqueName="[Table11]" displayFolder="" count="0" memberValueDatatype="20" unbalanced="0"/>
    <cacheHierarchy uniqueName="[Table11].[Quotes Requested]" caption="Quotes Requested" attribute="1" defaultMemberUniqueName="[Table11].[Quotes Requested].[All]" allUniqueName="[Table11].[Quotes Requested].[All]" dimensionUniqueName="[Table11]" displayFolder="" count="0" memberValueDatatype="20" unbalanced="0"/>
    <cacheHierarchy uniqueName="[Table11].[Time to Conversion]" caption="Time to Conversion" attribute="1" defaultMemberUniqueName="[Table11].[Time to Conversion].[All]" allUniqueName="[Table11].[Time to Conversion].[All]" dimensionUniqueName="[Table11]" displayFolder="" count="0" memberValueDatatype="20" unbalanced="0"/>
    <cacheHierarchy uniqueName="[Table11].[Credit Score]" caption="Credit Score" attribute="1" defaultMemberUniqueName="[Table11].[Credit Score].[All]" allUniqueName="[Table11].[Credit Score].[All]" dimensionUniqueName="[Table11]" displayFolder="" count="0" memberValueDatatype="20" unbalanced="0"/>
    <cacheHierarchy uniqueName="[Table11].[Premium Adjustment Credit]" caption="Premium Adjustment Credit" attribute="1" defaultMemberUniqueName="[Table11].[Premium Adjustment Credit].[All]" allUniqueName="[Table11].[Premium Adjustment Credit].[All]" dimensionUniqueName="[Table11]" displayFolder="" count="0" memberValueDatatype="20" unbalanced="0"/>
    <cacheHierarchy uniqueName="[Table11].[Region]" caption="Region" attribute="1" defaultMemberUniqueName="[Table11].[Region].[All]" allUniqueName="[Table11].[Region].[All]" dimensionUniqueName="[Table11]" displayFolder="" count="0" memberValueDatatype="130" unbalanced="0"/>
    <cacheHierarchy uniqueName="[Table11].[Premium Adjustment Region]" caption="Premium Adjustment Region" attribute="1" defaultMemberUniqueName="[Table11].[Premium Adjustment Region].[All]" allUniqueName="[Table11].[Premium Adjustment Region].[All]" dimensionUniqueName="[Table11]" displayFolder="" count="0" memberValueDatatype="20" unbalanced="0"/>
    <cacheHierarchy uniqueName="[Table110].[Age]" caption="Age" attribute="1" defaultMemberUniqueName="[Table110].[Age].[All]" allUniqueName="[Table110].[Age].[All]" dimensionUniqueName="[Table110]" displayFolder="" count="0" memberValueDatatype="20" unbalanced="0"/>
    <cacheHierarchy uniqueName="[Table110].[Senior Status]" caption="Senior Status" attribute="1" defaultMemberUniqueName="[Table110].[Senior Status].[All]" allUniqueName="[Table110].[Senior Status].[All]" dimensionUniqueName="[Table110]" displayFolder="" count="0" memberValueDatatype="130" unbalanced="0"/>
    <cacheHierarchy uniqueName="[Table110].[Marital Status]" caption="Marital Status" attribute="1" defaultMemberUniqueName="[Table110].[Marital Status].[All]" allUniqueName="[Table110].[Marital Status].[All]" dimensionUniqueName="[Table110]" displayFolder="" count="0" memberValueDatatype="130" unbalanced="0"/>
    <cacheHierarchy uniqueName="[Table110].[Married Premium Discount]" caption="Married Premium Discount" attribute="1" defaultMemberUniqueName="[Table110].[Married Premium Discount].[All]" allUniqueName="[Table110].[Married Premium Discount].[All]" dimensionUniqueName="[Table110]" displayFolder="" count="0" memberValueDatatype="20" unbalanced="0"/>
    <cacheHierarchy uniqueName="[Table110].[Prior Insurance]" caption="Prior Insurance" attribute="1" defaultMemberUniqueName="[Table110].[Prior Insurance].[All]" allUniqueName="[Table110].[Prior Insurance].[All]" dimensionUniqueName="[Table110]" displayFolder="" count="0" memberValueDatatype="130" unbalanced="0"/>
    <cacheHierarchy uniqueName="[Table110].[Prior Insurance Premium Adjustment]" caption="Prior Insurance Premium Adjustment" attribute="1" defaultMemberUniqueName="[Table110].[Prior Insurance Premium Adjustment].[All]" allUniqueName="[Table110].[Prior Insurance Premium Adjustment].[All]" dimensionUniqueName="[Table110]" displayFolder="" count="0" memberValueDatatype="20" unbalanced="0"/>
    <cacheHierarchy uniqueName="[Table110].[Claims Frequency]" caption="Claims Frequency" attribute="1" defaultMemberUniqueName="[Table110].[Claims Frequency].[All]" allUniqueName="[Table110].[Claims Frequency].[All]" dimensionUniqueName="[Table110]" displayFolder="" count="0" memberValueDatatype="20" unbalanced="0"/>
    <cacheHierarchy uniqueName="[Table110].[Claims Severity]" caption="Claims Severity" attribute="1" defaultMemberUniqueName="[Table110].[Claims Severity].[All]" allUniqueName="[Table110].[Claims Severity].[All]" dimensionUniqueName="[Table110]" displayFolder="" count="0" memberValueDatatype="130" unbalanced="0"/>
    <cacheHierarchy uniqueName="[Table110].[Claims Adjustment]" caption="Claims Adjustment" attribute="1" defaultMemberUniqueName="[Table110].[Claims Adjustment].[All]" allUniqueName="[Table110].[Claims Adjustment].[All]" dimensionUniqueName="[Table110]" displayFolder="" count="0" memberValueDatatype="20" unbalanced="0"/>
    <cacheHierarchy uniqueName="[Table110].[Policy Type]" caption="Policy Type" attribute="1" defaultMemberUniqueName="[Table110].[Policy Type].[All]" allUniqueName="[Table110].[Policy Type].[All]" dimensionUniqueName="[Table110]" displayFolder="" count="0" memberValueDatatype="130" unbalanced="0"/>
    <cacheHierarchy uniqueName="[Table110].[Policy Adjustment]" caption="Policy Adjustment" attribute="1" defaultMemberUniqueName="[Table110].[Policy Adjustment].[All]" allUniqueName="[Table110].[Policy Adjustment].[All]" dimensionUniqueName="[Table110]" displayFolder="" count="0" memberValueDatatype="20" unbalanced="0"/>
    <cacheHierarchy uniqueName="[Table110].[Premium Amount]" caption="Premium Amount" attribute="1" defaultMemberUniqueName="[Table110].[Premium Amount].[All]" allUniqueName="[Table110].[Premium Amount].[All]" dimensionUniqueName="[Table110]" displayFolder="" count="0" memberValueDatatype="20" unbalanced="0"/>
    <cacheHierarchy uniqueName="[Table110].[Safe Driver Discount]" caption="Safe Driver Discount" attribute="1" defaultMemberUniqueName="[Table110].[Safe Driver Discount].[All]" allUniqueName="[Table110].[Safe Driver Discount].[All]" dimensionUniqueName="[Table110]" displayFolder="" count="0" memberValueDatatype="130" unbalanced="0"/>
    <cacheHierarchy uniqueName="[Table110].[Multi-Policy Discount]" caption="Multi-Policy Discount" attribute="1" defaultMemberUniqueName="[Table110].[Multi-Policy Discount].[All]" allUniqueName="[Table110].[Multi-Policy Discount].[All]" dimensionUniqueName="[Table110]" displayFolder="" count="0" memberValueDatatype="130" unbalanced="0"/>
    <cacheHierarchy uniqueName="[Table110].[Bundling Discount]" caption="Bundling Discount" attribute="1" defaultMemberUniqueName="[Table110].[Bundling Discount].[All]" allUniqueName="[Table110].[Bundling Discount].[All]" dimensionUniqueName="[Table110]" displayFolder="" count="0" memberValueDatatype="130" unbalanced="0"/>
    <cacheHierarchy uniqueName="[Table110].[Total Discounts]" caption="Total Discounts" attribute="1" defaultMemberUniqueName="[Table110].[Total Discounts].[All]" allUniqueName="[Table110].[Total Discounts].[All]" dimensionUniqueName="[Table110]" displayFolder="" count="0" memberValueDatatype="20" unbalanced="0"/>
    <cacheHierarchy uniqueName="[Table110].[Source of Lead]" caption="Source of Lead" attribute="1" defaultMemberUniqueName="[Table110].[Source of Lead].[All]" allUniqueName="[Table110].[Source of Lead].[All]" dimensionUniqueName="[Table110]" displayFolder="" count="0" memberValueDatatype="130" unbalanced="0"/>
    <cacheHierarchy uniqueName="[Table110].[Time Since First Contact]" caption="Time Since First Contact" attribute="1" defaultMemberUniqueName="[Table110].[Time Since First Contact].[All]" allUniqueName="[Table110].[Time Since First Contact].[All]" dimensionUniqueName="[Table110]" displayFolder="" count="0" memberValueDatatype="20" unbalanced="0"/>
    <cacheHierarchy uniqueName="[Table110].[Conversion Status]" caption="Conversion Status" attribute="1" defaultMemberUniqueName="[Table110].[Conversion Status].[All]" allUniqueName="[Table110].[Conversion Status].[All]" dimensionUniqueName="[Table110]" displayFolder="" count="0" memberValueDatatype="130" unbalanced="0"/>
    <cacheHierarchy uniqueName="[Table110].[Website Visits]" caption="Website Visits" attribute="1" defaultMemberUniqueName="[Table110].[Website Visits].[All]" allUniqueName="[Table110].[Website Visits].[All]" dimensionUniqueName="[Table110]" displayFolder="" count="0" memberValueDatatype="20" unbalanced="0"/>
    <cacheHierarchy uniqueName="[Table110].[Inquiries]" caption="Inquiries" attribute="1" defaultMemberUniqueName="[Table110].[Inquiries].[All]" allUniqueName="[Table110].[Inquiries].[All]" dimensionUniqueName="[Table110]" displayFolder="" count="0" memberValueDatatype="20" unbalanced="0"/>
    <cacheHierarchy uniqueName="[Table110].[Quotes Requested]" caption="Quotes Requested" attribute="1" defaultMemberUniqueName="[Table110].[Quotes Requested].[All]" allUniqueName="[Table110].[Quotes Requested].[All]" dimensionUniqueName="[Table110]" displayFolder="" count="0" memberValueDatatype="20" unbalanced="0"/>
    <cacheHierarchy uniqueName="[Table110].[Time to Conversion]" caption="Time to Conversion" attribute="1" defaultMemberUniqueName="[Table110].[Time to Conversion].[All]" allUniqueName="[Table110].[Time to Conversion].[All]" dimensionUniqueName="[Table110]" displayFolder="" count="0" memberValueDatatype="20" unbalanced="0"/>
    <cacheHierarchy uniqueName="[Table110].[Credit Score]" caption="Credit Score" attribute="1" defaultMemberUniqueName="[Table110].[Credit Score].[All]" allUniqueName="[Table110].[Credit Score].[All]" dimensionUniqueName="[Table110]" displayFolder="" count="0" memberValueDatatype="20" unbalanced="0"/>
    <cacheHierarchy uniqueName="[Table110].[Premium Adjustment Credit]" caption="Premium Adjustment Credit" attribute="1" defaultMemberUniqueName="[Table110].[Premium Adjustment Credit].[All]" allUniqueName="[Table110].[Premium Adjustment Credit].[All]" dimensionUniqueName="[Table110]" displayFolder="" count="0" memberValueDatatype="20" unbalanced="0"/>
    <cacheHierarchy uniqueName="[Table110].[Region]" caption="Region" attribute="1" defaultMemberUniqueName="[Table110].[Region].[All]" allUniqueName="[Table110].[Region].[All]" dimensionUniqueName="[Table110]" displayFolder="" count="0" memberValueDatatype="130" unbalanced="0"/>
    <cacheHierarchy uniqueName="[Table110].[Premium Adjustment Region]" caption="Premium Adjustment Region" attribute="1" defaultMemberUniqueName="[Table110].[Premium Adjustment Region].[All]" allUniqueName="[Table110].[Premium Adjustment Region].[All]" dimensionUniqueName="[Table110]" displayFolder="" count="0" memberValueDatatype="20" unbalanced="0"/>
    <cacheHierarchy uniqueName="[Table111].[Age]" caption="Age" attribute="1" defaultMemberUniqueName="[Table111].[Age].[All]" allUniqueName="[Table111].[Age].[All]" dimensionUniqueName="[Table111]" displayFolder="" count="0" memberValueDatatype="20" unbalanced="0"/>
    <cacheHierarchy uniqueName="[Table111].[Senior Status]" caption="Senior Status" attribute="1" defaultMemberUniqueName="[Table111].[Senior Status].[All]" allUniqueName="[Table111].[Senior Status].[All]" dimensionUniqueName="[Table111]" displayFolder="" count="0" memberValueDatatype="130" unbalanced="0"/>
    <cacheHierarchy uniqueName="[Table111].[Marital Status]" caption="Marital Status" attribute="1" defaultMemberUniqueName="[Table111].[Marital Status].[All]" allUniqueName="[Table111].[Marital Status].[All]" dimensionUniqueName="[Table111]" displayFolder="" count="0" memberValueDatatype="130" unbalanced="0"/>
    <cacheHierarchy uniqueName="[Table111].[Married Premium Discount]" caption="Married Premium Discount" attribute="1" defaultMemberUniqueName="[Table111].[Married Premium Discount].[All]" allUniqueName="[Table111].[Married Premium Discount].[All]" dimensionUniqueName="[Table111]" displayFolder="" count="0" memberValueDatatype="20" unbalanced="0"/>
    <cacheHierarchy uniqueName="[Table111].[Prior Insurance]" caption="Prior Insurance" attribute="1" defaultMemberUniqueName="[Table111].[Prior Insurance].[All]" allUniqueName="[Table111].[Prior Insurance].[All]" dimensionUniqueName="[Table111]" displayFolder="" count="0" memberValueDatatype="130" unbalanced="0"/>
    <cacheHierarchy uniqueName="[Table111].[Prior Insurance Premium Adjustment]" caption="Prior Insurance Premium Adjustment" attribute="1" defaultMemberUniqueName="[Table111].[Prior Insurance Premium Adjustment].[All]" allUniqueName="[Table111].[Prior Insurance Premium Adjustment].[All]" dimensionUniqueName="[Table111]" displayFolder="" count="0" memberValueDatatype="20" unbalanced="0"/>
    <cacheHierarchy uniqueName="[Table111].[Claims Frequency]" caption="Claims Frequency" attribute="1" defaultMemberUniqueName="[Table111].[Claims Frequency].[All]" allUniqueName="[Table111].[Claims Frequency].[All]" dimensionUniqueName="[Table111]" displayFolder="" count="0" memberValueDatatype="20" unbalanced="0"/>
    <cacheHierarchy uniqueName="[Table111].[Claims Severity]" caption="Claims Severity" attribute="1" defaultMemberUniqueName="[Table111].[Claims Severity].[All]" allUniqueName="[Table111].[Claims Severity].[All]" dimensionUniqueName="[Table111]" displayFolder="" count="0" memberValueDatatype="130" unbalanced="0"/>
    <cacheHierarchy uniqueName="[Table111].[Claims Adjustment]" caption="Claims Adjustment" attribute="1" defaultMemberUniqueName="[Table111].[Claims Adjustment].[All]" allUniqueName="[Table111].[Claims Adjustment].[All]" dimensionUniqueName="[Table111]" displayFolder="" count="0" memberValueDatatype="20" unbalanced="0"/>
    <cacheHierarchy uniqueName="[Table111].[Policy Type]" caption="Policy Type" attribute="1" defaultMemberUniqueName="[Table111].[Policy Type].[All]" allUniqueName="[Table111].[Policy Type].[All]" dimensionUniqueName="[Table111]" displayFolder="" count="0" memberValueDatatype="130" unbalanced="0"/>
    <cacheHierarchy uniqueName="[Table111].[Policy Adjustment]" caption="Policy Adjustment" attribute="1" defaultMemberUniqueName="[Table111].[Policy Adjustment].[All]" allUniqueName="[Table111].[Policy Adjustment].[All]" dimensionUniqueName="[Table111]" displayFolder="" count="0" memberValueDatatype="20" unbalanced="0"/>
    <cacheHierarchy uniqueName="[Table111].[Premium Amount]" caption="Premium Amount" attribute="1" defaultMemberUniqueName="[Table111].[Premium Amount].[All]" allUniqueName="[Table111].[Premium Amount].[All]" dimensionUniqueName="[Table111]" displayFolder="" count="0" memberValueDatatype="20" unbalanced="0"/>
    <cacheHierarchy uniqueName="[Table111].[Safe Driver Discount]" caption="Safe Driver Discount" attribute="1" defaultMemberUniqueName="[Table111].[Safe Driver Discount].[All]" allUniqueName="[Table111].[Safe Driver Discount].[All]" dimensionUniqueName="[Table111]" displayFolder="" count="0" memberValueDatatype="130" unbalanced="0"/>
    <cacheHierarchy uniqueName="[Table111].[Multi-Policy Discount]" caption="Multi-Policy Discount" attribute="1" defaultMemberUniqueName="[Table111].[Multi-Policy Discount].[All]" allUniqueName="[Table111].[Multi-Policy Discount].[All]" dimensionUniqueName="[Table111]" displayFolder="" count="0" memberValueDatatype="130" unbalanced="0"/>
    <cacheHierarchy uniqueName="[Table111].[Bundling Discount]" caption="Bundling Discount" attribute="1" defaultMemberUniqueName="[Table111].[Bundling Discount].[All]" allUniqueName="[Table111].[Bundling Discount].[All]" dimensionUniqueName="[Table111]" displayFolder="" count="0" memberValueDatatype="130" unbalanced="0"/>
    <cacheHierarchy uniqueName="[Table111].[Total Discounts]" caption="Total Discounts" attribute="1" defaultMemberUniqueName="[Table111].[Total Discounts].[All]" allUniqueName="[Table111].[Total Discounts].[All]" dimensionUniqueName="[Table111]" displayFolder="" count="0" memberValueDatatype="20" unbalanced="0"/>
    <cacheHierarchy uniqueName="[Table111].[Source of Lead]" caption="Source of Lead" attribute="1" defaultMemberUniqueName="[Table111].[Source of Lead].[All]" allUniqueName="[Table111].[Source of Lead].[All]" dimensionUniqueName="[Table111]" displayFolder="" count="0" memberValueDatatype="130" unbalanced="0"/>
    <cacheHierarchy uniqueName="[Table111].[Time Since First Contact]" caption="Time Since First Contact" attribute="1" defaultMemberUniqueName="[Table111].[Time Since First Contact].[All]" allUniqueName="[Table111].[Time Since First Contact].[All]" dimensionUniqueName="[Table111]" displayFolder="" count="0" memberValueDatatype="20" unbalanced="0"/>
    <cacheHierarchy uniqueName="[Table111].[Conversion Status]" caption="Conversion Status" attribute="1" defaultMemberUniqueName="[Table111].[Conversion Status].[All]" allUniqueName="[Table111].[Conversion Status].[All]" dimensionUniqueName="[Table111]" displayFolder="" count="0" memberValueDatatype="130" unbalanced="0"/>
    <cacheHierarchy uniqueName="[Table111].[Website Visits]" caption="Website Visits" attribute="1" defaultMemberUniqueName="[Table111].[Website Visits].[All]" allUniqueName="[Table111].[Website Visits].[All]" dimensionUniqueName="[Table111]" displayFolder="" count="0" memberValueDatatype="20" unbalanced="0"/>
    <cacheHierarchy uniqueName="[Table111].[Inquiries]" caption="Inquiries" attribute="1" defaultMemberUniqueName="[Table111].[Inquiries].[All]" allUniqueName="[Table111].[Inquiries].[All]" dimensionUniqueName="[Table111]" displayFolder="" count="0" memberValueDatatype="20" unbalanced="0"/>
    <cacheHierarchy uniqueName="[Table111].[Quotes Requested]" caption="Quotes Requested" attribute="1" defaultMemberUniqueName="[Table111].[Quotes Requested].[All]" allUniqueName="[Table111].[Quotes Requested].[All]" dimensionUniqueName="[Table111]" displayFolder="" count="0" memberValueDatatype="20" unbalanced="0"/>
    <cacheHierarchy uniqueName="[Table111].[Time to Conversion]" caption="Time to Conversion" attribute="1" defaultMemberUniqueName="[Table111].[Time to Conversion].[All]" allUniqueName="[Table111].[Time to Conversion].[All]" dimensionUniqueName="[Table111]" displayFolder="" count="0" memberValueDatatype="20" unbalanced="0"/>
    <cacheHierarchy uniqueName="[Table111].[Credit Score]" caption="Credit Score" attribute="1" defaultMemberUniqueName="[Table111].[Credit Score].[All]" allUniqueName="[Table111].[Credit Score].[All]" dimensionUniqueName="[Table111]" displayFolder="" count="0" memberValueDatatype="20" unbalanced="0"/>
    <cacheHierarchy uniqueName="[Table111].[Premium Adjustment Credit]" caption="Premium Adjustment Credit" attribute="1" defaultMemberUniqueName="[Table111].[Premium Adjustment Credit].[All]" allUniqueName="[Table111].[Premium Adjustment Credit].[All]" dimensionUniqueName="[Table111]" displayFolder="" count="0" memberValueDatatype="20" unbalanced="0"/>
    <cacheHierarchy uniqueName="[Table111].[Region]" caption="Region" attribute="1" defaultMemberUniqueName="[Table111].[Region].[All]" allUniqueName="[Table111].[Region].[All]" dimensionUniqueName="[Table111]" displayFolder="" count="0" memberValueDatatype="130" unbalanced="0"/>
    <cacheHierarchy uniqueName="[Table111].[Premium Adjustment Region]" caption="Premium Adjustment Region" attribute="1" defaultMemberUniqueName="[Table111].[Premium Adjustment Region].[All]" allUniqueName="[Table111].[Premium Adjustment Region].[All]" dimensionUniqueName="[Table111]" displayFolder="" count="0" memberValueDatatype="20" unbalanced="0"/>
    <cacheHierarchy uniqueName="[Table112].[Age]" caption="Age" attribute="1" defaultMemberUniqueName="[Table112].[Age].[All]" allUniqueName="[Table112].[Age].[All]" dimensionUniqueName="[Table112]" displayFolder="" count="0" memberValueDatatype="20" unbalanced="0"/>
    <cacheHierarchy uniqueName="[Table112].[Senior Status]" caption="Senior Status" attribute="1" defaultMemberUniqueName="[Table112].[Senior Status].[All]" allUniqueName="[Table112].[Senior Status].[All]" dimensionUniqueName="[Table112]" displayFolder="" count="0" memberValueDatatype="130" unbalanced="0"/>
    <cacheHierarchy uniqueName="[Table112].[Marital Status]" caption="Marital Status" attribute="1" defaultMemberUniqueName="[Table112].[Marital Status].[All]" allUniqueName="[Table112].[Marital Status].[All]" dimensionUniqueName="[Table112]" displayFolder="" count="0" memberValueDatatype="130" unbalanced="0"/>
    <cacheHierarchy uniqueName="[Table112].[Married Premium Discount]" caption="Married Premium Discount" attribute="1" defaultMemberUniqueName="[Table112].[Married Premium Discount].[All]" allUniqueName="[Table112].[Married Premium Discount].[All]" dimensionUniqueName="[Table112]" displayFolder="" count="0" memberValueDatatype="20" unbalanced="0"/>
    <cacheHierarchy uniqueName="[Table112].[Prior Insurance]" caption="Prior Insurance" attribute="1" defaultMemberUniqueName="[Table112].[Prior Insurance].[All]" allUniqueName="[Table112].[Prior Insurance].[All]" dimensionUniqueName="[Table112]" displayFolder="" count="0" memberValueDatatype="130" unbalanced="0"/>
    <cacheHierarchy uniqueName="[Table112].[Prior Insurance Premium Adjustment]" caption="Prior Insurance Premium Adjustment" attribute="1" defaultMemberUniqueName="[Table112].[Prior Insurance Premium Adjustment].[All]" allUniqueName="[Table112].[Prior Insurance Premium Adjustment].[All]" dimensionUniqueName="[Table112]" displayFolder="" count="0" memberValueDatatype="20" unbalanced="0"/>
    <cacheHierarchy uniqueName="[Table112].[Claims Frequency]" caption="Claims Frequency" attribute="1" defaultMemberUniqueName="[Table112].[Claims Frequency].[All]" allUniqueName="[Table112].[Claims Frequency].[All]" dimensionUniqueName="[Table112]" displayFolder="" count="0" memberValueDatatype="20" unbalanced="0"/>
    <cacheHierarchy uniqueName="[Table112].[Claims Severity]" caption="Claims Severity" attribute="1" defaultMemberUniqueName="[Table112].[Claims Severity].[All]" allUniqueName="[Table112].[Claims Severity].[All]" dimensionUniqueName="[Table112]" displayFolder="" count="0" memberValueDatatype="130" unbalanced="0"/>
    <cacheHierarchy uniqueName="[Table112].[Claims Adjustment]" caption="Claims Adjustment" attribute="1" defaultMemberUniqueName="[Table112].[Claims Adjustment].[All]" allUniqueName="[Table112].[Claims Adjustment].[All]" dimensionUniqueName="[Table112]" displayFolder="" count="0" memberValueDatatype="20" unbalanced="0"/>
    <cacheHierarchy uniqueName="[Table112].[Policy Type]" caption="Policy Type" attribute="1" defaultMemberUniqueName="[Table112].[Policy Type].[All]" allUniqueName="[Table112].[Policy Type].[All]" dimensionUniqueName="[Table112]" displayFolder="" count="0" memberValueDatatype="130" unbalanced="0"/>
    <cacheHierarchy uniqueName="[Table112].[Policy Adjustment]" caption="Policy Adjustment" attribute="1" defaultMemberUniqueName="[Table112].[Policy Adjustment].[All]" allUniqueName="[Table112].[Policy Adjustment].[All]" dimensionUniqueName="[Table112]" displayFolder="" count="0" memberValueDatatype="20" unbalanced="0"/>
    <cacheHierarchy uniqueName="[Table112].[Premium Amount]" caption="Premium Amount" attribute="1" defaultMemberUniqueName="[Table112].[Premium Amount].[All]" allUniqueName="[Table112].[Premium Amount].[All]" dimensionUniqueName="[Table112]" displayFolder="" count="0" memberValueDatatype="20" unbalanced="0"/>
    <cacheHierarchy uniqueName="[Table112].[Safe Driver Discount]" caption="Safe Driver Discount" attribute="1" defaultMemberUniqueName="[Table112].[Safe Driver Discount].[All]" allUniqueName="[Table112].[Safe Driver Discount].[All]" dimensionUniqueName="[Table112]" displayFolder="" count="0" memberValueDatatype="130" unbalanced="0"/>
    <cacheHierarchy uniqueName="[Table112].[Multi-Policy Discount]" caption="Multi-Policy Discount" attribute="1" defaultMemberUniqueName="[Table112].[Multi-Policy Discount].[All]" allUniqueName="[Table112].[Multi-Policy Discount].[All]" dimensionUniqueName="[Table112]" displayFolder="" count="0" memberValueDatatype="130" unbalanced="0"/>
    <cacheHierarchy uniqueName="[Table112].[Bundling Discount]" caption="Bundling Discount" attribute="1" defaultMemberUniqueName="[Table112].[Bundling Discount].[All]" allUniqueName="[Table112].[Bundling Discount].[All]" dimensionUniqueName="[Table112]" displayFolder="" count="0" memberValueDatatype="130" unbalanced="0"/>
    <cacheHierarchy uniqueName="[Table112].[Total Discounts]" caption="Total Discounts" attribute="1" defaultMemberUniqueName="[Table112].[Total Discounts].[All]" allUniqueName="[Table112].[Total Discounts].[All]" dimensionUniqueName="[Table112]" displayFolder="" count="0" memberValueDatatype="20" unbalanced="0"/>
    <cacheHierarchy uniqueName="[Table112].[Source of Lead]" caption="Source of Lead" attribute="1" defaultMemberUniqueName="[Table112].[Source of Lead].[All]" allUniqueName="[Table112].[Source of Lead].[All]" dimensionUniqueName="[Table112]" displayFolder="" count="0" memberValueDatatype="130" unbalanced="0"/>
    <cacheHierarchy uniqueName="[Table112].[Time Since First Contact]" caption="Time Since First Contact" attribute="1" defaultMemberUniqueName="[Table112].[Time Since First Contact].[All]" allUniqueName="[Table112].[Time Since First Contact].[All]" dimensionUniqueName="[Table112]" displayFolder="" count="0" memberValueDatatype="20" unbalanced="0"/>
    <cacheHierarchy uniqueName="[Table112].[Conversion Status]" caption="Conversion Status" attribute="1" defaultMemberUniqueName="[Table112].[Conversion Status].[All]" allUniqueName="[Table112].[Conversion Status].[All]" dimensionUniqueName="[Table112]" displayFolder="" count="0" memberValueDatatype="130" unbalanced="0"/>
    <cacheHierarchy uniqueName="[Table112].[Website Visits]" caption="Website Visits" attribute="1" defaultMemberUniqueName="[Table112].[Website Visits].[All]" allUniqueName="[Table112].[Website Visits].[All]" dimensionUniqueName="[Table112]" displayFolder="" count="0" memberValueDatatype="20" unbalanced="0"/>
    <cacheHierarchy uniqueName="[Table112].[Inquiries]" caption="Inquiries" attribute="1" defaultMemberUniqueName="[Table112].[Inquiries].[All]" allUniqueName="[Table112].[Inquiries].[All]" dimensionUniqueName="[Table112]" displayFolder="" count="0" memberValueDatatype="20" unbalanced="0"/>
    <cacheHierarchy uniqueName="[Table112].[Quotes Requested]" caption="Quotes Requested" attribute="1" defaultMemberUniqueName="[Table112].[Quotes Requested].[All]" allUniqueName="[Table112].[Quotes Requested].[All]" dimensionUniqueName="[Table112]" displayFolder="" count="0" memberValueDatatype="20" unbalanced="0"/>
    <cacheHierarchy uniqueName="[Table112].[Time to Conversion]" caption="Time to Conversion" attribute="1" defaultMemberUniqueName="[Table112].[Time to Conversion].[All]" allUniqueName="[Table112].[Time to Conversion].[All]" dimensionUniqueName="[Table112]" displayFolder="" count="0" memberValueDatatype="20" unbalanced="0"/>
    <cacheHierarchy uniqueName="[Table112].[Credit Score]" caption="Credit Score" attribute="1" defaultMemberUniqueName="[Table112].[Credit Score].[All]" allUniqueName="[Table112].[Credit Score].[All]" dimensionUniqueName="[Table112]" displayFolder="" count="0" memberValueDatatype="20" unbalanced="0"/>
    <cacheHierarchy uniqueName="[Table112].[Premium Adjustment Credit]" caption="Premium Adjustment Credit" attribute="1" defaultMemberUniqueName="[Table112].[Premium Adjustment Credit].[All]" allUniqueName="[Table112].[Premium Adjustment Credit].[All]" dimensionUniqueName="[Table112]" displayFolder="" count="0" memberValueDatatype="20" unbalanced="0"/>
    <cacheHierarchy uniqueName="[Table112].[Region]" caption="Region" attribute="1" defaultMemberUniqueName="[Table112].[Region].[All]" allUniqueName="[Table112].[Region].[All]" dimensionUniqueName="[Table112]" displayFolder="" count="0" memberValueDatatype="130" unbalanced="0"/>
    <cacheHierarchy uniqueName="[Table112].[Premium Adjustment Region]" caption="Premium Adjustment Region" attribute="1" defaultMemberUniqueName="[Table112].[Premium Adjustment Region].[All]" allUniqueName="[Table112].[Premium Adjustment Region].[All]" dimensionUniqueName="[Table112]" displayFolder="" count="0" memberValueDatatype="20" unbalanced="0"/>
    <cacheHierarchy uniqueName="[Table113].[Age]" caption="Age" attribute="1" defaultMemberUniqueName="[Table113].[Age].[All]" allUniqueName="[Table113].[Age].[All]" dimensionUniqueName="[Table113]" displayFolder="" count="0" memberValueDatatype="20" unbalanced="0"/>
    <cacheHierarchy uniqueName="[Table113].[Senior Status]" caption="Senior Status" attribute="1" defaultMemberUniqueName="[Table113].[Senior Status].[All]" allUniqueName="[Table113].[Senior Status].[All]" dimensionUniqueName="[Table113]" displayFolder="" count="0" memberValueDatatype="130" unbalanced="0"/>
    <cacheHierarchy uniqueName="[Table113].[Marital Status]" caption="Marital Status" attribute="1" defaultMemberUniqueName="[Table113].[Marital Status].[All]" allUniqueName="[Table113].[Marital Status].[All]" dimensionUniqueName="[Table113]" displayFolder="" count="0" memberValueDatatype="130" unbalanced="0"/>
    <cacheHierarchy uniqueName="[Table113].[Married Premium Discount]" caption="Married Premium Discount" attribute="1" defaultMemberUniqueName="[Table113].[Married Premium Discount].[All]" allUniqueName="[Table113].[Married Premium Discount].[All]" dimensionUniqueName="[Table113]" displayFolder="" count="0" memberValueDatatype="20" unbalanced="0"/>
    <cacheHierarchy uniqueName="[Table113].[Prior Insurance]" caption="Prior Insurance" attribute="1" defaultMemberUniqueName="[Table113].[Prior Insurance].[All]" allUniqueName="[Table113].[Prior Insurance].[All]" dimensionUniqueName="[Table113]" displayFolder="" count="0" memberValueDatatype="130" unbalanced="0"/>
    <cacheHierarchy uniqueName="[Table113].[Prior Insurance Premium Adjustment]" caption="Prior Insurance Premium Adjustment" attribute="1" defaultMemberUniqueName="[Table113].[Prior Insurance Premium Adjustment].[All]" allUniqueName="[Table113].[Prior Insurance Premium Adjustment].[All]" dimensionUniqueName="[Table113]" displayFolder="" count="0" memberValueDatatype="20" unbalanced="0"/>
    <cacheHierarchy uniqueName="[Table113].[Claims Frequency]" caption="Claims Frequency" attribute="1" defaultMemberUniqueName="[Table113].[Claims Frequency].[All]" allUniqueName="[Table113].[Claims Frequency].[All]" dimensionUniqueName="[Table113]" displayFolder="" count="0" memberValueDatatype="20" unbalanced="0"/>
    <cacheHierarchy uniqueName="[Table113].[Claims Severity]" caption="Claims Severity" attribute="1" defaultMemberUniqueName="[Table113].[Claims Severity].[All]" allUniqueName="[Table113].[Claims Severity].[All]" dimensionUniqueName="[Table113]" displayFolder="" count="0" memberValueDatatype="130" unbalanced="0"/>
    <cacheHierarchy uniqueName="[Table113].[Claims Adjustment]" caption="Claims Adjustment" attribute="1" defaultMemberUniqueName="[Table113].[Claims Adjustment].[All]" allUniqueName="[Table113].[Claims Adjustment].[All]" dimensionUniqueName="[Table113]" displayFolder="" count="0" memberValueDatatype="20" unbalanced="0"/>
    <cacheHierarchy uniqueName="[Table113].[Policy Type]" caption="Policy Type" attribute="1" defaultMemberUniqueName="[Table113].[Policy Type].[All]" allUniqueName="[Table113].[Policy Type].[All]" dimensionUniqueName="[Table113]" displayFolder="" count="0" memberValueDatatype="130" unbalanced="0"/>
    <cacheHierarchy uniqueName="[Table113].[Policy Adjustment]" caption="Policy Adjustment" attribute="1" defaultMemberUniqueName="[Table113].[Policy Adjustment].[All]" allUniqueName="[Table113].[Policy Adjustment].[All]" dimensionUniqueName="[Table113]" displayFolder="" count="0" memberValueDatatype="20" unbalanced="0"/>
    <cacheHierarchy uniqueName="[Table113].[Premium Amount]" caption="Premium Amount" attribute="1" defaultMemberUniqueName="[Table113].[Premium Amount].[All]" allUniqueName="[Table113].[Premium Amount].[All]" dimensionUniqueName="[Table113]" displayFolder="" count="0" memberValueDatatype="20" unbalanced="0"/>
    <cacheHierarchy uniqueName="[Table113].[Safe Driver Discount]" caption="Safe Driver Discount" attribute="1" defaultMemberUniqueName="[Table113].[Safe Driver Discount].[All]" allUniqueName="[Table113].[Safe Driver Discount].[All]" dimensionUniqueName="[Table113]" displayFolder="" count="0" memberValueDatatype="130" unbalanced="0"/>
    <cacheHierarchy uniqueName="[Table113].[Multi-Policy Discount]" caption="Multi-Policy Discount" attribute="1" defaultMemberUniqueName="[Table113].[Multi-Policy Discount].[All]" allUniqueName="[Table113].[Multi-Policy Discount].[All]" dimensionUniqueName="[Table113]" displayFolder="" count="0" memberValueDatatype="130" unbalanced="0"/>
    <cacheHierarchy uniqueName="[Table113].[Bundling Discount]" caption="Bundling Discount" attribute="1" defaultMemberUniqueName="[Table113].[Bundling Discount].[All]" allUniqueName="[Table113].[Bundling Discount].[All]" dimensionUniqueName="[Table113]" displayFolder="" count="0" memberValueDatatype="130" unbalanced="0"/>
    <cacheHierarchy uniqueName="[Table113].[Total Discounts]" caption="Total Discounts" attribute="1" defaultMemberUniqueName="[Table113].[Total Discounts].[All]" allUniqueName="[Table113].[Total Discounts].[All]" dimensionUniqueName="[Table113]" displayFolder="" count="0" memberValueDatatype="20" unbalanced="0"/>
    <cacheHierarchy uniqueName="[Table113].[Source of Lead]" caption="Source of Lead" attribute="1" defaultMemberUniqueName="[Table113].[Source of Lead].[All]" allUniqueName="[Table113].[Source of Lead].[All]" dimensionUniqueName="[Table113]" displayFolder="" count="0" memberValueDatatype="130" unbalanced="0"/>
    <cacheHierarchy uniqueName="[Table113].[Time Since First Contact]" caption="Time Since First Contact" attribute="1" defaultMemberUniqueName="[Table113].[Time Since First Contact].[All]" allUniqueName="[Table113].[Time Since First Contact].[All]" dimensionUniqueName="[Table113]" displayFolder="" count="0" memberValueDatatype="20" unbalanced="0"/>
    <cacheHierarchy uniqueName="[Table113].[Conversion Status]" caption="Conversion Status" attribute="1" defaultMemberUniqueName="[Table113].[Conversion Status].[All]" allUniqueName="[Table113].[Conversion Status].[All]" dimensionUniqueName="[Table113]" displayFolder="" count="0" memberValueDatatype="130" unbalanced="0"/>
    <cacheHierarchy uniqueName="[Table113].[Website Visits]" caption="Website Visits" attribute="1" defaultMemberUniqueName="[Table113].[Website Visits].[All]" allUniqueName="[Table113].[Website Visits].[All]" dimensionUniqueName="[Table113]" displayFolder="" count="0" memberValueDatatype="20" unbalanced="0"/>
    <cacheHierarchy uniqueName="[Table113].[Inquiries]" caption="Inquiries" attribute="1" defaultMemberUniqueName="[Table113].[Inquiries].[All]" allUniqueName="[Table113].[Inquiries].[All]" dimensionUniqueName="[Table113]" displayFolder="" count="0" memberValueDatatype="20" unbalanced="0"/>
    <cacheHierarchy uniqueName="[Table113].[Quotes Requested]" caption="Quotes Requested" attribute="1" defaultMemberUniqueName="[Table113].[Quotes Requested].[All]" allUniqueName="[Table113].[Quotes Requested].[All]" dimensionUniqueName="[Table113]" displayFolder="" count="0" memberValueDatatype="20" unbalanced="0"/>
    <cacheHierarchy uniqueName="[Table113].[Time to Conversion]" caption="Time to Conversion" attribute="1" defaultMemberUniqueName="[Table113].[Time to Conversion].[All]" allUniqueName="[Table113].[Time to Conversion].[All]" dimensionUniqueName="[Table113]" displayFolder="" count="0" memberValueDatatype="20" unbalanced="0"/>
    <cacheHierarchy uniqueName="[Table113].[Credit Score]" caption="Credit Score" attribute="1" defaultMemberUniqueName="[Table113].[Credit Score].[All]" allUniqueName="[Table113].[Credit Score].[All]" dimensionUniqueName="[Table113]" displayFolder="" count="0" memberValueDatatype="20" unbalanced="0"/>
    <cacheHierarchy uniqueName="[Table113].[Premium Adjustment Credit]" caption="Premium Adjustment Credit" attribute="1" defaultMemberUniqueName="[Table113].[Premium Adjustment Credit].[All]" allUniqueName="[Table113].[Premium Adjustment Credit].[All]" dimensionUniqueName="[Table113]" displayFolder="" count="0" memberValueDatatype="20" unbalanced="0"/>
    <cacheHierarchy uniqueName="[Table113].[Region]" caption="Region" attribute="1" defaultMemberUniqueName="[Table113].[Region].[All]" allUniqueName="[Table113].[Region].[All]" dimensionUniqueName="[Table113]" displayFolder="" count="0" memberValueDatatype="130" unbalanced="0"/>
    <cacheHierarchy uniqueName="[Table113].[Premium Adjustment Region]" caption="Premium Adjustment Region" attribute="1" defaultMemberUniqueName="[Table113].[Premium Adjustment Region].[All]" allUniqueName="[Table113].[Premium Adjustment Region].[All]" dimensionUniqueName="[Table113]" displayFolder="" count="0" memberValueDatatype="20" unbalanced="0"/>
    <cacheHierarchy uniqueName="[Table114].[Age]" caption="Age" attribute="1" defaultMemberUniqueName="[Table114].[Age].[All]" allUniqueName="[Table114].[Age].[All]" dimensionUniqueName="[Table114]" displayFolder="" count="0" memberValueDatatype="20" unbalanced="0"/>
    <cacheHierarchy uniqueName="[Table114].[Senior Status]" caption="Senior Status" attribute="1" defaultMemberUniqueName="[Table114].[Senior Status].[All]" allUniqueName="[Table114].[Senior Status].[All]" dimensionUniqueName="[Table114]" displayFolder="" count="0" memberValueDatatype="130" unbalanced="0"/>
    <cacheHierarchy uniqueName="[Table114].[Marital Status]" caption="Marital Status" attribute="1" defaultMemberUniqueName="[Table114].[Marital Status].[All]" allUniqueName="[Table114].[Marital Status].[All]" dimensionUniqueName="[Table114]" displayFolder="" count="0" memberValueDatatype="130" unbalanced="0"/>
    <cacheHierarchy uniqueName="[Table114].[Married Premium Discount]" caption="Married Premium Discount" attribute="1" defaultMemberUniqueName="[Table114].[Married Premium Discount].[All]" allUniqueName="[Table114].[Married Premium Discount].[All]" dimensionUniqueName="[Table114]" displayFolder="" count="0" memberValueDatatype="20" unbalanced="0"/>
    <cacheHierarchy uniqueName="[Table114].[Prior Insurance]" caption="Prior Insurance" attribute="1" defaultMemberUniqueName="[Table114].[Prior Insurance].[All]" allUniqueName="[Table114].[Prior Insurance].[All]" dimensionUniqueName="[Table114]" displayFolder="" count="0" memberValueDatatype="130" unbalanced="0"/>
    <cacheHierarchy uniqueName="[Table114].[Prior Insurance Premium Adjustment]" caption="Prior Insurance Premium Adjustment" attribute="1" defaultMemberUniqueName="[Table114].[Prior Insurance Premium Adjustment].[All]" allUniqueName="[Table114].[Prior Insurance Premium Adjustment].[All]" dimensionUniqueName="[Table114]" displayFolder="" count="0" memberValueDatatype="20" unbalanced="0"/>
    <cacheHierarchy uniqueName="[Table114].[Claims Frequency]" caption="Claims Frequency" attribute="1" defaultMemberUniqueName="[Table114].[Claims Frequency].[All]" allUniqueName="[Table114].[Claims Frequency].[All]" dimensionUniqueName="[Table114]" displayFolder="" count="0" memberValueDatatype="20" unbalanced="0"/>
    <cacheHierarchy uniqueName="[Table114].[Claims Severity]" caption="Claims Severity" attribute="1" defaultMemberUniqueName="[Table114].[Claims Severity].[All]" allUniqueName="[Table114].[Claims Severity].[All]" dimensionUniqueName="[Table114]" displayFolder="" count="0" memberValueDatatype="130" unbalanced="0"/>
    <cacheHierarchy uniqueName="[Table114].[Claims Adjustment]" caption="Claims Adjustment" attribute="1" defaultMemberUniqueName="[Table114].[Claims Adjustment].[All]" allUniqueName="[Table114].[Claims Adjustment].[All]" dimensionUniqueName="[Table114]" displayFolder="" count="0" memberValueDatatype="20" unbalanced="0"/>
    <cacheHierarchy uniqueName="[Table114].[Policy Type]" caption="Policy Type" attribute="1" defaultMemberUniqueName="[Table114].[Policy Type].[All]" allUniqueName="[Table114].[Policy Type].[All]" dimensionUniqueName="[Table114]" displayFolder="" count="0" memberValueDatatype="130" unbalanced="0"/>
    <cacheHierarchy uniqueName="[Table114].[Policy Adjustment]" caption="Policy Adjustment" attribute="1" defaultMemberUniqueName="[Table114].[Policy Adjustment].[All]" allUniqueName="[Table114].[Policy Adjustment].[All]" dimensionUniqueName="[Table114]" displayFolder="" count="0" memberValueDatatype="20" unbalanced="0"/>
    <cacheHierarchy uniqueName="[Table114].[Premium Amount]" caption="Premium Amount" attribute="1" defaultMemberUniqueName="[Table114].[Premium Amount].[All]" allUniqueName="[Table114].[Premium Amount].[All]" dimensionUniqueName="[Table114]" displayFolder="" count="0" memberValueDatatype="20" unbalanced="0"/>
    <cacheHierarchy uniqueName="[Table114].[Safe Driver Discount]" caption="Safe Driver Discount" attribute="1" defaultMemberUniqueName="[Table114].[Safe Driver Discount].[All]" allUniqueName="[Table114].[Safe Driver Discount].[All]" dimensionUniqueName="[Table114]" displayFolder="" count="0" memberValueDatatype="130" unbalanced="0"/>
    <cacheHierarchy uniqueName="[Table114].[Multi-Policy Discount]" caption="Multi-Policy Discount" attribute="1" defaultMemberUniqueName="[Table114].[Multi-Policy Discount].[All]" allUniqueName="[Table114].[Multi-Policy Discount].[All]" dimensionUniqueName="[Table114]" displayFolder="" count="0" memberValueDatatype="130" unbalanced="0"/>
    <cacheHierarchy uniqueName="[Table114].[Bundling Discount]" caption="Bundling Discount" attribute="1" defaultMemberUniqueName="[Table114].[Bundling Discount].[All]" allUniqueName="[Table114].[Bundling Discount].[All]" dimensionUniqueName="[Table114]" displayFolder="" count="0" memberValueDatatype="130" unbalanced="0"/>
    <cacheHierarchy uniqueName="[Table114].[Total Discounts]" caption="Total Discounts" attribute="1" defaultMemberUniqueName="[Table114].[Total Discounts].[All]" allUniqueName="[Table114].[Total Discounts].[All]" dimensionUniqueName="[Table114]" displayFolder="" count="0" memberValueDatatype="20" unbalanced="0"/>
    <cacheHierarchy uniqueName="[Table114].[Source of Lead]" caption="Source of Lead" attribute="1" defaultMemberUniqueName="[Table114].[Source of Lead].[All]" allUniqueName="[Table114].[Source of Lead].[All]" dimensionUniqueName="[Table114]" displayFolder="" count="0" memberValueDatatype="130" unbalanced="0"/>
    <cacheHierarchy uniqueName="[Table114].[Time Since First Contact]" caption="Time Since First Contact" attribute="1" defaultMemberUniqueName="[Table114].[Time Since First Contact].[All]" allUniqueName="[Table114].[Time Since First Contact].[All]" dimensionUniqueName="[Table114]" displayFolder="" count="0" memberValueDatatype="20" unbalanced="0"/>
    <cacheHierarchy uniqueName="[Table114].[Conversion Status]" caption="Conversion Status" attribute="1" defaultMemberUniqueName="[Table114].[Conversion Status].[All]" allUniqueName="[Table114].[Conversion Status].[All]" dimensionUniqueName="[Table114]" displayFolder="" count="0" memberValueDatatype="130" unbalanced="0"/>
    <cacheHierarchy uniqueName="[Table114].[Website Visits]" caption="Website Visits" attribute="1" defaultMemberUniqueName="[Table114].[Website Visits].[All]" allUniqueName="[Table114].[Website Visits].[All]" dimensionUniqueName="[Table114]" displayFolder="" count="0" memberValueDatatype="20" unbalanced="0"/>
    <cacheHierarchy uniqueName="[Table114].[Inquiries]" caption="Inquiries" attribute="1" defaultMemberUniqueName="[Table114].[Inquiries].[All]" allUniqueName="[Table114].[Inquiries].[All]" dimensionUniqueName="[Table114]" displayFolder="" count="0" memberValueDatatype="20" unbalanced="0"/>
    <cacheHierarchy uniqueName="[Table114].[Quotes Requested]" caption="Quotes Requested" attribute="1" defaultMemberUniqueName="[Table114].[Quotes Requested].[All]" allUniqueName="[Table114].[Quotes Requested].[All]" dimensionUniqueName="[Table114]" displayFolder="" count="0" memberValueDatatype="20" unbalanced="0"/>
    <cacheHierarchy uniqueName="[Table114].[Time to Conversion]" caption="Time to Conversion" attribute="1" defaultMemberUniqueName="[Table114].[Time to Conversion].[All]" allUniqueName="[Table114].[Time to Conversion].[All]" dimensionUniqueName="[Table114]" displayFolder="" count="0" memberValueDatatype="20" unbalanced="0"/>
    <cacheHierarchy uniqueName="[Table114].[Credit Score]" caption="Credit Score" attribute="1" defaultMemberUniqueName="[Table114].[Credit Score].[All]" allUniqueName="[Table114].[Credit Score].[All]" dimensionUniqueName="[Table114]" displayFolder="" count="0" memberValueDatatype="20" unbalanced="0"/>
    <cacheHierarchy uniqueName="[Table114].[Premium Adjustment Credit]" caption="Premium Adjustment Credit" attribute="1" defaultMemberUniqueName="[Table114].[Premium Adjustment Credit].[All]" allUniqueName="[Table114].[Premium Adjustment Credit].[All]" dimensionUniqueName="[Table114]" displayFolder="" count="0" memberValueDatatype="20" unbalanced="0"/>
    <cacheHierarchy uniqueName="[Table114].[Region]" caption="Region" attribute="1" defaultMemberUniqueName="[Table114].[Region].[All]" allUniqueName="[Table114].[Region].[All]" dimensionUniqueName="[Table114]" displayFolder="" count="0" memberValueDatatype="130" unbalanced="0"/>
    <cacheHierarchy uniqueName="[Table114].[Premium Adjustment Region]" caption="Premium Adjustment Region" attribute="1" defaultMemberUniqueName="[Table114].[Premium Adjustment Region].[All]" allUniqueName="[Table114].[Premium Adjustment Region].[All]" dimensionUniqueName="[Table114]" displayFolder="" count="0" memberValueDatatype="20" unbalanced="0"/>
    <cacheHierarchy uniqueName="[Table115].[Age]" caption="Age" attribute="1" defaultMemberUniqueName="[Table115].[Age].[All]" allUniqueName="[Table115].[Age].[All]" dimensionUniqueName="[Table115]" displayFolder="" count="0" memberValueDatatype="20" unbalanced="0"/>
    <cacheHierarchy uniqueName="[Table115].[Senior Status]" caption="Senior Status" attribute="1" defaultMemberUniqueName="[Table115].[Senior Status].[All]" allUniqueName="[Table115].[Senior Status].[All]" dimensionUniqueName="[Table115]" displayFolder="" count="0" memberValueDatatype="130" unbalanced="0"/>
    <cacheHierarchy uniqueName="[Table115].[Marital Status]" caption="Marital Status" attribute="1" defaultMemberUniqueName="[Table115].[Marital Status].[All]" allUniqueName="[Table115].[Marital Status].[All]" dimensionUniqueName="[Table115]" displayFolder="" count="0" memberValueDatatype="130" unbalanced="0"/>
    <cacheHierarchy uniqueName="[Table115].[Married Premium Discount]" caption="Married Premium Discount" attribute="1" defaultMemberUniqueName="[Table115].[Married Premium Discount].[All]" allUniqueName="[Table115].[Married Premium Discount].[All]" dimensionUniqueName="[Table115]" displayFolder="" count="0" memberValueDatatype="20" unbalanced="0"/>
    <cacheHierarchy uniqueName="[Table115].[Prior Insurance]" caption="Prior Insurance" attribute="1" defaultMemberUniqueName="[Table115].[Prior Insurance].[All]" allUniqueName="[Table115].[Prior Insurance].[All]" dimensionUniqueName="[Table115]" displayFolder="" count="0" memberValueDatatype="130" unbalanced="0"/>
    <cacheHierarchy uniqueName="[Table115].[Prior Insurance Premium Adjustment]" caption="Prior Insurance Premium Adjustment" attribute="1" defaultMemberUniqueName="[Table115].[Prior Insurance Premium Adjustment].[All]" allUniqueName="[Table115].[Prior Insurance Premium Adjustment].[All]" dimensionUniqueName="[Table115]" displayFolder="" count="0" memberValueDatatype="20" unbalanced="0"/>
    <cacheHierarchy uniqueName="[Table115].[Claims Frequency]" caption="Claims Frequency" attribute="1" defaultMemberUniqueName="[Table115].[Claims Frequency].[All]" allUniqueName="[Table115].[Claims Frequency].[All]" dimensionUniqueName="[Table115]" displayFolder="" count="0" memberValueDatatype="20" unbalanced="0"/>
    <cacheHierarchy uniqueName="[Table115].[Claims Severity]" caption="Claims Severity" attribute="1" defaultMemberUniqueName="[Table115].[Claims Severity].[All]" allUniqueName="[Table115].[Claims Severity].[All]" dimensionUniqueName="[Table115]" displayFolder="" count="0" memberValueDatatype="130" unbalanced="0"/>
    <cacheHierarchy uniqueName="[Table115].[Claims Adjustment]" caption="Claims Adjustment" attribute="1" defaultMemberUniqueName="[Table115].[Claims Adjustment].[All]" allUniqueName="[Table115].[Claims Adjustment].[All]" dimensionUniqueName="[Table115]" displayFolder="" count="0" memberValueDatatype="20" unbalanced="0"/>
    <cacheHierarchy uniqueName="[Table115].[Policy Type]" caption="Policy Type" attribute="1" defaultMemberUniqueName="[Table115].[Policy Type].[All]" allUniqueName="[Table115].[Policy Type].[All]" dimensionUniqueName="[Table115]" displayFolder="" count="0" memberValueDatatype="130" unbalanced="0"/>
    <cacheHierarchy uniqueName="[Table115].[Policy Adjustment]" caption="Policy Adjustment" attribute="1" defaultMemberUniqueName="[Table115].[Policy Adjustment].[All]" allUniqueName="[Table115].[Policy Adjustment].[All]" dimensionUniqueName="[Table115]" displayFolder="" count="0" memberValueDatatype="20" unbalanced="0"/>
    <cacheHierarchy uniqueName="[Table115].[Premium Amount]" caption="Premium Amount" attribute="1" defaultMemberUniqueName="[Table115].[Premium Amount].[All]" allUniqueName="[Table115].[Premium Amount].[All]" dimensionUniqueName="[Table115]" displayFolder="" count="0" memberValueDatatype="20" unbalanced="0"/>
    <cacheHierarchy uniqueName="[Table115].[Safe Driver Discount]" caption="Safe Driver Discount" attribute="1" defaultMemberUniqueName="[Table115].[Safe Driver Discount].[All]" allUniqueName="[Table115].[Safe Driver Discount].[All]" dimensionUniqueName="[Table115]" displayFolder="" count="0" memberValueDatatype="130" unbalanced="0"/>
    <cacheHierarchy uniqueName="[Table115].[Multi-Policy Discount]" caption="Multi-Policy Discount" attribute="1" defaultMemberUniqueName="[Table115].[Multi-Policy Discount].[All]" allUniqueName="[Table115].[Multi-Policy Discount].[All]" dimensionUniqueName="[Table115]" displayFolder="" count="0" memberValueDatatype="130" unbalanced="0"/>
    <cacheHierarchy uniqueName="[Table115].[Bundling Discount]" caption="Bundling Discount" attribute="1" defaultMemberUniqueName="[Table115].[Bundling Discount].[All]" allUniqueName="[Table115].[Bundling Discount].[All]" dimensionUniqueName="[Table115]" displayFolder="" count="0" memberValueDatatype="130" unbalanced="0"/>
    <cacheHierarchy uniqueName="[Table115].[Total Discounts]" caption="Total Discounts" attribute="1" defaultMemberUniqueName="[Table115].[Total Discounts].[All]" allUniqueName="[Table115].[Total Discounts].[All]" dimensionUniqueName="[Table115]" displayFolder="" count="0" memberValueDatatype="20" unbalanced="0"/>
    <cacheHierarchy uniqueName="[Table115].[Source of Lead]" caption="Source of Lead" attribute="1" defaultMemberUniqueName="[Table115].[Source of Lead].[All]" allUniqueName="[Table115].[Source of Lead].[All]" dimensionUniqueName="[Table115]" displayFolder="" count="0" memberValueDatatype="130" unbalanced="0"/>
    <cacheHierarchy uniqueName="[Table115].[Time Since First Contact]" caption="Time Since First Contact" attribute="1" defaultMemberUniqueName="[Table115].[Time Since First Contact].[All]" allUniqueName="[Table115].[Time Since First Contact].[All]" dimensionUniqueName="[Table115]" displayFolder="" count="0" memberValueDatatype="20" unbalanced="0"/>
    <cacheHierarchy uniqueName="[Table115].[Conversion Status]" caption="Conversion Status" attribute="1" defaultMemberUniqueName="[Table115].[Conversion Status].[All]" allUniqueName="[Table115].[Conversion Status].[All]" dimensionUniqueName="[Table115]" displayFolder="" count="0" memberValueDatatype="130" unbalanced="0"/>
    <cacheHierarchy uniqueName="[Table115].[Website Visits]" caption="Website Visits" attribute="1" defaultMemberUniqueName="[Table115].[Website Visits].[All]" allUniqueName="[Table115].[Website Visits].[All]" dimensionUniqueName="[Table115]" displayFolder="" count="0" memberValueDatatype="20" unbalanced="0"/>
    <cacheHierarchy uniqueName="[Table115].[Inquiries]" caption="Inquiries" attribute="1" defaultMemberUniqueName="[Table115].[Inquiries].[All]" allUniqueName="[Table115].[Inquiries].[All]" dimensionUniqueName="[Table115]" displayFolder="" count="0" memberValueDatatype="20" unbalanced="0"/>
    <cacheHierarchy uniqueName="[Table115].[Quotes Requested]" caption="Quotes Requested" attribute="1" defaultMemberUniqueName="[Table115].[Quotes Requested].[All]" allUniqueName="[Table115].[Quotes Requested].[All]" dimensionUniqueName="[Table115]" displayFolder="" count="0" memberValueDatatype="20" unbalanced="0"/>
    <cacheHierarchy uniqueName="[Table115].[Time to Conversion]" caption="Time to Conversion" attribute="1" defaultMemberUniqueName="[Table115].[Time to Conversion].[All]" allUniqueName="[Table115].[Time to Conversion].[All]" dimensionUniqueName="[Table115]" displayFolder="" count="0" memberValueDatatype="20" unbalanced="0"/>
    <cacheHierarchy uniqueName="[Table115].[Credit Score]" caption="Credit Score" attribute="1" defaultMemberUniqueName="[Table115].[Credit Score].[All]" allUniqueName="[Table115].[Credit Score].[All]" dimensionUniqueName="[Table115]" displayFolder="" count="0" memberValueDatatype="20" unbalanced="0"/>
    <cacheHierarchy uniqueName="[Table115].[Premium Adjustment Credit]" caption="Premium Adjustment Credit" attribute="1" defaultMemberUniqueName="[Table115].[Premium Adjustment Credit].[All]" allUniqueName="[Table115].[Premium Adjustment Credit].[All]" dimensionUniqueName="[Table115]" displayFolder="" count="0" memberValueDatatype="20" unbalanced="0"/>
    <cacheHierarchy uniqueName="[Table115].[Region]" caption="Region" attribute="1" defaultMemberUniqueName="[Table115].[Region].[All]" allUniqueName="[Table115].[Region].[All]" dimensionUniqueName="[Table115]" displayFolder="" count="0" memberValueDatatype="130" unbalanced="0"/>
    <cacheHierarchy uniqueName="[Table115].[Premium Adjustment Region]" caption="Premium Adjustment Region" attribute="1" defaultMemberUniqueName="[Table115].[Premium Adjustment Region].[All]" allUniqueName="[Table115].[Premium Adjustment Region].[All]" dimensionUniqueName="[Table115]" displayFolder="" count="0" memberValueDatatype="20" unbalanced="0"/>
    <cacheHierarchy uniqueName="[Table118].[Age]" caption="Age" attribute="1" defaultMemberUniqueName="[Table118].[Age].[All]" allUniqueName="[Table118].[Age].[All]" dimensionUniqueName="[Table118]" displayFolder="" count="0" memberValueDatatype="20" unbalanced="0"/>
    <cacheHierarchy uniqueName="[Table118].[Senior Status]" caption="Senior Status" attribute="1" defaultMemberUniqueName="[Table118].[Senior Status].[All]" allUniqueName="[Table118].[Senior Status].[All]" dimensionUniqueName="[Table118]" displayFolder="" count="0" memberValueDatatype="130" unbalanced="0"/>
    <cacheHierarchy uniqueName="[Table118].[Marital Status]" caption="Marital Status" attribute="1" defaultMemberUniqueName="[Table118].[Marital Status].[All]" allUniqueName="[Table118].[Marital Status].[All]" dimensionUniqueName="[Table118]" displayFolder="" count="0" memberValueDatatype="130" unbalanced="0"/>
    <cacheHierarchy uniqueName="[Table118].[Married Premium Discount]" caption="Married Premium Discount" attribute="1" defaultMemberUniqueName="[Table118].[Married Premium Discount].[All]" allUniqueName="[Table118].[Married Premium Discount].[All]" dimensionUniqueName="[Table118]" displayFolder="" count="0" memberValueDatatype="20" unbalanced="0"/>
    <cacheHierarchy uniqueName="[Table118].[Prior Insurance]" caption="Prior Insurance" attribute="1" defaultMemberUniqueName="[Table118].[Prior Insurance].[All]" allUniqueName="[Table118].[Prior Insurance].[All]" dimensionUniqueName="[Table118]" displayFolder="" count="0" memberValueDatatype="130" unbalanced="0"/>
    <cacheHierarchy uniqueName="[Table118].[Prior Insurance Premium Adjustment]" caption="Prior Insurance Premium Adjustment" attribute="1" defaultMemberUniqueName="[Table118].[Prior Insurance Premium Adjustment].[All]" allUniqueName="[Table118].[Prior Insurance Premium Adjustment].[All]" dimensionUniqueName="[Table118]" displayFolder="" count="0" memberValueDatatype="20" unbalanced="0"/>
    <cacheHierarchy uniqueName="[Table118].[Claims Frequency]" caption="Claims Frequency" attribute="1" defaultMemberUniqueName="[Table118].[Claims Frequency].[All]" allUniqueName="[Table118].[Claims Frequency].[All]" dimensionUniqueName="[Table118]" displayFolder="" count="0" memberValueDatatype="20" unbalanced="0"/>
    <cacheHierarchy uniqueName="[Table118].[Claims Severity]" caption="Claims Severity" attribute="1" defaultMemberUniqueName="[Table118].[Claims Severity].[All]" allUniqueName="[Table118].[Claims Severity].[All]" dimensionUniqueName="[Table118]" displayFolder="" count="0" memberValueDatatype="130" unbalanced="0"/>
    <cacheHierarchy uniqueName="[Table118].[Claims Adjustment]" caption="Claims Adjustment" attribute="1" defaultMemberUniqueName="[Table118].[Claims Adjustment].[All]" allUniqueName="[Table118].[Claims Adjustment].[All]" dimensionUniqueName="[Table118]" displayFolder="" count="0" memberValueDatatype="20" unbalanced="0"/>
    <cacheHierarchy uniqueName="[Table118].[Policy Type]" caption="Policy Type" attribute="1" defaultMemberUniqueName="[Table118].[Policy Type].[All]" allUniqueName="[Table118].[Policy Type].[All]" dimensionUniqueName="[Table118]" displayFolder="" count="0" memberValueDatatype="130" unbalanced="0"/>
    <cacheHierarchy uniqueName="[Table118].[Policy Adjustment]" caption="Policy Adjustment" attribute="1" defaultMemberUniqueName="[Table118].[Policy Adjustment].[All]" allUniqueName="[Table118].[Policy Adjustment].[All]" dimensionUniqueName="[Table118]" displayFolder="" count="0" memberValueDatatype="20" unbalanced="0"/>
    <cacheHierarchy uniqueName="[Table118].[Premium Amount]" caption="Premium Amount" attribute="1" defaultMemberUniqueName="[Table118].[Premium Amount].[All]" allUniqueName="[Table118].[Premium Amount].[All]" dimensionUniqueName="[Table118]" displayFolder="" count="0" memberValueDatatype="20" unbalanced="0"/>
    <cacheHierarchy uniqueName="[Table118].[Safe Driver Discount]" caption="Safe Driver Discount" attribute="1" defaultMemberUniqueName="[Table118].[Safe Driver Discount].[All]" allUniqueName="[Table118].[Safe Driver Discount].[All]" dimensionUniqueName="[Table118]" displayFolder="" count="0" memberValueDatatype="130" unbalanced="0"/>
    <cacheHierarchy uniqueName="[Table118].[Multi-Policy Discount]" caption="Multi-Policy Discount" attribute="1" defaultMemberUniqueName="[Table118].[Multi-Policy Discount].[All]" allUniqueName="[Table118].[Multi-Policy Discount].[All]" dimensionUniqueName="[Table118]" displayFolder="" count="0" memberValueDatatype="130" unbalanced="0"/>
    <cacheHierarchy uniqueName="[Table118].[Bundling Discount]" caption="Bundling Discount" attribute="1" defaultMemberUniqueName="[Table118].[Bundling Discount].[All]" allUniqueName="[Table118].[Bundling Discount].[All]" dimensionUniqueName="[Table118]" displayFolder="" count="0" memberValueDatatype="130" unbalanced="0"/>
    <cacheHierarchy uniqueName="[Table118].[Total Discounts]" caption="Total Discounts" attribute="1" defaultMemberUniqueName="[Table118].[Total Discounts].[All]" allUniqueName="[Table118].[Total Discounts].[All]" dimensionUniqueName="[Table118]" displayFolder="" count="0" memberValueDatatype="20" unbalanced="0"/>
    <cacheHierarchy uniqueName="[Table118].[Source of Lead]" caption="Source of Lead" attribute="1" defaultMemberUniqueName="[Table118].[Source of Lead].[All]" allUniqueName="[Table118].[Source of Lead].[All]" dimensionUniqueName="[Table118]" displayFolder="" count="0" memberValueDatatype="130" unbalanced="0"/>
    <cacheHierarchy uniqueName="[Table118].[Time Since First Contact]" caption="Time Since First Contact" attribute="1" defaultMemberUniqueName="[Table118].[Time Since First Contact].[All]" allUniqueName="[Table118].[Time Since First Contact].[All]" dimensionUniqueName="[Table118]" displayFolder="" count="0" memberValueDatatype="20" unbalanced="0"/>
    <cacheHierarchy uniqueName="[Table118].[Conversion Status]" caption="Conversion Status" attribute="1" defaultMemberUniqueName="[Table118].[Conversion Status].[All]" allUniqueName="[Table118].[Conversion Status].[All]" dimensionUniqueName="[Table118]" displayFolder="" count="0" memberValueDatatype="130" unbalanced="0"/>
    <cacheHierarchy uniqueName="[Table118].[Website Visits]" caption="Website Visits" attribute="1" defaultMemberUniqueName="[Table118].[Website Visits].[All]" allUniqueName="[Table118].[Website Visits].[All]" dimensionUniqueName="[Table118]" displayFolder="" count="0" memberValueDatatype="20" unbalanced="0"/>
    <cacheHierarchy uniqueName="[Table118].[Inquiries]" caption="Inquiries" attribute="1" defaultMemberUniqueName="[Table118].[Inquiries].[All]" allUniqueName="[Table118].[Inquiries].[All]" dimensionUniqueName="[Table118]" displayFolder="" count="0" memberValueDatatype="20" unbalanced="0"/>
    <cacheHierarchy uniqueName="[Table118].[Quotes Requested]" caption="Quotes Requested" attribute="1" defaultMemberUniqueName="[Table118].[Quotes Requested].[All]" allUniqueName="[Table118].[Quotes Requested].[All]" dimensionUniqueName="[Table118]" displayFolder="" count="0" memberValueDatatype="20" unbalanced="0"/>
    <cacheHierarchy uniqueName="[Table118].[Time to Conversion]" caption="Time to Conversion" attribute="1" defaultMemberUniqueName="[Table118].[Time to Conversion].[All]" allUniqueName="[Table118].[Time to Conversion].[All]" dimensionUniqueName="[Table118]" displayFolder="" count="0" memberValueDatatype="20" unbalanced="0"/>
    <cacheHierarchy uniqueName="[Table118].[Credit Score]" caption="Credit Score" attribute="1" defaultMemberUniqueName="[Table118].[Credit Score].[All]" allUniqueName="[Table118].[Credit Score].[All]" dimensionUniqueName="[Table118]" displayFolder="" count="0" memberValueDatatype="20" unbalanced="0"/>
    <cacheHierarchy uniqueName="[Table118].[Premium Adjustment Credit]" caption="Premium Adjustment Credit" attribute="1" defaultMemberUniqueName="[Table118].[Premium Adjustment Credit].[All]" allUniqueName="[Table118].[Premium Adjustment Credit].[All]" dimensionUniqueName="[Table118]" displayFolder="" count="0" memberValueDatatype="20" unbalanced="0"/>
    <cacheHierarchy uniqueName="[Table118].[Region]" caption="Region" attribute="1" defaultMemberUniqueName="[Table118].[Region].[All]" allUniqueName="[Table118].[Region].[All]" dimensionUniqueName="[Table118]" displayFolder="" count="0" memberValueDatatype="130" unbalanced="0"/>
    <cacheHierarchy uniqueName="[Table118].[Premium Adjustment Region]" caption="Premium Adjustment Region" attribute="1" defaultMemberUniqueName="[Table118].[Premium Adjustment Region].[All]" allUniqueName="[Table118].[Premium Adjustment Region].[All]" dimensionUniqueName="[Table118]" displayFolder="" count="0" memberValueDatatype="20" unbalanced="0"/>
    <cacheHierarchy uniqueName="[Table12].[Age]" caption="Age" attribute="1" defaultMemberUniqueName="[Table12].[Age].[All]" allUniqueName="[Table12].[Age].[All]" dimensionUniqueName="[Table12]" displayFolder="" count="0" memberValueDatatype="20" unbalanced="0"/>
    <cacheHierarchy uniqueName="[Table12].[Senior Status]" caption="Senior Status" attribute="1" defaultMemberUniqueName="[Table12].[Senior Status].[All]" allUniqueName="[Table12].[Senior Status].[All]" dimensionUniqueName="[Table12]" displayFolder="" count="0" memberValueDatatype="130" unbalanced="0"/>
    <cacheHierarchy uniqueName="[Table12].[Marital Status]" caption="Marital Status" attribute="1" defaultMemberUniqueName="[Table12].[Marital Status].[All]" allUniqueName="[Table12].[Marital Status].[All]" dimensionUniqueName="[Table12]" displayFolder="" count="0" memberValueDatatype="130" unbalanced="0"/>
    <cacheHierarchy uniqueName="[Table12].[Married Premium Discount]" caption="Married Premium Discount" attribute="1" defaultMemberUniqueName="[Table12].[Married Premium Discount].[All]" allUniqueName="[Table12].[Married Premium Discount].[All]" dimensionUniqueName="[Table12]" displayFolder="" count="0" memberValueDatatype="20" unbalanced="0"/>
    <cacheHierarchy uniqueName="[Table12].[Prior Insurance]" caption="Prior Insurance" attribute="1" defaultMemberUniqueName="[Table12].[Prior Insurance].[All]" allUniqueName="[Table12].[Prior Insurance].[All]" dimensionUniqueName="[Table12]" displayFolder="" count="0" memberValueDatatype="130" unbalanced="0"/>
    <cacheHierarchy uniqueName="[Table12].[Prior Insurance Premium Adjustment]" caption="Prior Insurance Premium Adjustment" attribute="1" defaultMemberUniqueName="[Table12].[Prior Insurance Premium Adjustment].[All]" allUniqueName="[Table12].[Prior Insurance Premium Adjustment].[All]" dimensionUniqueName="[Table12]" displayFolder="" count="0" memberValueDatatype="20" unbalanced="0"/>
    <cacheHierarchy uniqueName="[Table12].[Claims Frequency]" caption="Claims Frequency" attribute="1" defaultMemberUniqueName="[Table12].[Claims Frequency].[All]" allUniqueName="[Table12].[Claims Frequency].[All]" dimensionUniqueName="[Table12]" displayFolder="" count="0" memberValueDatatype="20" unbalanced="0"/>
    <cacheHierarchy uniqueName="[Table12].[Claims Severity]" caption="Claims Severity" attribute="1" defaultMemberUniqueName="[Table12].[Claims Severity].[All]" allUniqueName="[Table12].[Claims Severity].[All]" dimensionUniqueName="[Table12]" displayFolder="" count="0" memberValueDatatype="130" unbalanced="0"/>
    <cacheHierarchy uniqueName="[Table12].[Claims Adjustment]" caption="Claims Adjustment" attribute="1" defaultMemberUniqueName="[Table12].[Claims Adjustment].[All]" allUniqueName="[Table12].[Claims Adjustment].[All]" dimensionUniqueName="[Table12]" displayFolder="" count="0" memberValueDatatype="20" unbalanced="0"/>
    <cacheHierarchy uniqueName="[Table12].[Policy Type]" caption="Policy Type" attribute="1" defaultMemberUniqueName="[Table12].[Policy Type].[All]" allUniqueName="[Table12].[Policy Type].[All]" dimensionUniqueName="[Table12]" displayFolder="" count="0" memberValueDatatype="130" unbalanced="0"/>
    <cacheHierarchy uniqueName="[Table12].[Policy Adjustment]" caption="Policy Adjustment" attribute="1" defaultMemberUniqueName="[Table12].[Policy Adjustment].[All]" allUniqueName="[Table12].[Policy Adjustment].[All]" dimensionUniqueName="[Table12]" displayFolder="" count="0" memberValueDatatype="20" unbalanced="0"/>
    <cacheHierarchy uniqueName="[Table12].[Premium Amount]" caption="Premium Amount" attribute="1" defaultMemberUniqueName="[Table12].[Premium Amount].[All]" allUniqueName="[Table12].[Premium Amount].[All]" dimensionUniqueName="[Table12]" displayFolder="" count="0" memberValueDatatype="20" unbalanced="0"/>
    <cacheHierarchy uniqueName="[Table12].[Safe Driver Discount]" caption="Safe Driver Discount" attribute="1" defaultMemberUniqueName="[Table12].[Safe Driver Discount].[All]" allUniqueName="[Table12].[Safe Driver Discount].[All]" dimensionUniqueName="[Table12]" displayFolder="" count="0" memberValueDatatype="130" unbalanced="0"/>
    <cacheHierarchy uniqueName="[Table12].[Multi-Policy Discount]" caption="Multi-Policy Discount" attribute="1" defaultMemberUniqueName="[Table12].[Multi-Policy Discount].[All]" allUniqueName="[Table12].[Multi-Policy Discount].[All]" dimensionUniqueName="[Table12]" displayFolder="" count="0" memberValueDatatype="130" unbalanced="0"/>
    <cacheHierarchy uniqueName="[Table12].[Bundling Discount]" caption="Bundling Discount" attribute="1" defaultMemberUniqueName="[Table12].[Bundling Discount].[All]" allUniqueName="[Table12].[Bundling Discount].[All]" dimensionUniqueName="[Table12]" displayFolder="" count="0" memberValueDatatype="130" unbalanced="0"/>
    <cacheHierarchy uniqueName="[Table12].[Total Discounts]" caption="Total Discounts" attribute="1" defaultMemberUniqueName="[Table12].[Total Discounts].[All]" allUniqueName="[Table12].[Total Discounts].[All]" dimensionUniqueName="[Table12]" displayFolder="" count="0" memberValueDatatype="20" unbalanced="0"/>
    <cacheHierarchy uniqueName="[Table12].[Source of Lead]" caption="Source of Lead" attribute="1" defaultMemberUniqueName="[Table12].[Source of Lead].[All]" allUniqueName="[Table12].[Source of Lead].[All]" dimensionUniqueName="[Table12]" displayFolder="" count="0" memberValueDatatype="130" unbalanced="0"/>
    <cacheHierarchy uniqueName="[Table12].[Time Since First Contact]" caption="Time Since First Contact" attribute="1" defaultMemberUniqueName="[Table12].[Time Since First Contact].[All]" allUniqueName="[Table12].[Time Since First Contact].[All]" dimensionUniqueName="[Table12]" displayFolder="" count="0" memberValueDatatype="20" unbalanced="0"/>
    <cacheHierarchy uniqueName="[Table12].[Conversion Status]" caption="Conversion Status" attribute="1" defaultMemberUniqueName="[Table12].[Conversion Status].[All]" allUniqueName="[Table12].[Conversion Status].[All]" dimensionUniqueName="[Table12]" displayFolder="" count="0" memberValueDatatype="130" unbalanced="0"/>
    <cacheHierarchy uniqueName="[Table12].[Website Visits]" caption="Website Visits" attribute="1" defaultMemberUniqueName="[Table12].[Website Visits].[All]" allUniqueName="[Table12].[Website Visits].[All]" dimensionUniqueName="[Table12]" displayFolder="" count="0" memberValueDatatype="20" unbalanced="0"/>
    <cacheHierarchy uniqueName="[Table12].[Inquiries]" caption="Inquiries" attribute="1" defaultMemberUniqueName="[Table12].[Inquiries].[All]" allUniqueName="[Table12].[Inquiries].[All]" dimensionUniqueName="[Table12]" displayFolder="" count="0" memberValueDatatype="20" unbalanced="0"/>
    <cacheHierarchy uniqueName="[Table12].[Quotes Requested]" caption="Quotes Requested" attribute="1" defaultMemberUniqueName="[Table12].[Quotes Requested].[All]" allUniqueName="[Table12].[Quotes Requested].[All]" dimensionUniqueName="[Table12]" displayFolder="" count="0" memberValueDatatype="20" unbalanced="0"/>
    <cacheHierarchy uniqueName="[Table12].[Time to Conversion]" caption="Time to Conversion" attribute="1" defaultMemberUniqueName="[Table12].[Time to Conversion].[All]" allUniqueName="[Table12].[Time to Conversion].[All]" dimensionUniqueName="[Table12]" displayFolder="" count="0" memberValueDatatype="20" unbalanced="0"/>
    <cacheHierarchy uniqueName="[Table12].[Credit Score]" caption="Credit Score" attribute="1" defaultMemberUniqueName="[Table12].[Credit Score].[All]" allUniqueName="[Table12].[Credit Score].[All]" dimensionUniqueName="[Table12]" displayFolder="" count="0" memberValueDatatype="20" unbalanced="0"/>
    <cacheHierarchy uniqueName="[Table12].[Premium Adjustment Credit]" caption="Premium Adjustment Credit" attribute="1" defaultMemberUniqueName="[Table12].[Premium Adjustment Credit].[All]" allUniqueName="[Table12].[Premium Adjustment Credit].[All]" dimensionUniqueName="[Table12]" displayFolder="" count="0" memberValueDatatype="20" unbalanced="0"/>
    <cacheHierarchy uniqueName="[Table12].[Region]" caption="Region" attribute="1" defaultMemberUniqueName="[Table12].[Region].[All]" allUniqueName="[Table12].[Region].[All]" dimensionUniqueName="[Table12]" displayFolder="" count="0" memberValueDatatype="130" unbalanced="0"/>
    <cacheHierarchy uniqueName="[Table12].[Premium Adjustment Region]" caption="Premium Adjustment Region" attribute="1" defaultMemberUniqueName="[Table12].[Premium Adjustment Region].[All]" allUniqueName="[Table12].[Premium Adjustment Region].[All]" dimensionUniqueName="[Table12]" displayFolder="" count="0" memberValueDatatype="20" unbalanced="0"/>
    <cacheHierarchy uniqueName="[Table13].[Age]" caption="Age" attribute="1" defaultMemberUniqueName="[Table13].[Age].[All]" allUniqueName="[Table13].[Age].[All]" dimensionUniqueName="[Table13]" displayFolder="" count="0" memberValueDatatype="20" unbalanced="0"/>
    <cacheHierarchy uniqueName="[Table13].[Senior Status]" caption="Senior Status" attribute="1" defaultMemberUniqueName="[Table13].[Senior Status].[All]" allUniqueName="[Table13].[Senior Status].[All]" dimensionUniqueName="[Table13]" displayFolder="" count="0" memberValueDatatype="130" unbalanced="0"/>
    <cacheHierarchy uniqueName="[Table13].[Marital Status]" caption="Marital Status" attribute="1" defaultMemberUniqueName="[Table13].[Marital Status].[All]" allUniqueName="[Table13].[Marital Status].[All]" dimensionUniqueName="[Table13]" displayFolder="" count="0" memberValueDatatype="130" unbalanced="0"/>
    <cacheHierarchy uniqueName="[Table13].[Married Premium Discount]" caption="Married Premium Discount" attribute="1" defaultMemberUniqueName="[Table13].[Married Premium Discount].[All]" allUniqueName="[Table13].[Married Premium Discount].[All]" dimensionUniqueName="[Table13]" displayFolder="" count="0" memberValueDatatype="20" unbalanced="0"/>
    <cacheHierarchy uniqueName="[Table13].[Prior Insurance]" caption="Prior Insurance" attribute="1" defaultMemberUniqueName="[Table13].[Prior Insurance].[All]" allUniqueName="[Table13].[Prior Insurance].[All]" dimensionUniqueName="[Table13]" displayFolder="" count="0" memberValueDatatype="130" unbalanced="0"/>
    <cacheHierarchy uniqueName="[Table13].[Prior Insurance Premium Adjustment]" caption="Prior Insurance Premium Adjustment" attribute="1" defaultMemberUniqueName="[Table13].[Prior Insurance Premium Adjustment].[All]" allUniqueName="[Table13].[Prior Insurance Premium Adjustment].[All]" dimensionUniqueName="[Table13]" displayFolder="" count="0" memberValueDatatype="20" unbalanced="0"/>
    <cacheHierarchy uniqueName="[Table13].[Claims Frequency]" caption="Claims Frequency" attribute="1" defaultMemberUniqueName="[Table13].[Claims Frequency].[All]" allUniqueName="[Table13].[Claims Frequency].[All]" dimensionUniqueName="[Table13]" displayFolder="" count="0" memberValueDatatype="20" unbalanced="0"/>
    <cacheHierarchy uniqueName="[Table13].[Claims Severity]" caption="Claims Severity" attribute="1" defaultMemberUniqueName="[Table13].[Claims Severity].[All]" allUniqueName="[Table13].[Claims Severity].[All]" dimensionUniqueName="[Table13]" displayFolder="" count="0" memberValueDatatype="130" unbalanced="0"/>
    <cacheHierarchy uniqueName="[Table13].[Claims Adjustment]" caption="Claims Adjustment" attribute="1" defaultMemberUniqueName="[Table13].[Claims Adjustment].[All]" allUniqueName="[Table13].[Claims Adjustment].[All]" dimensionUniqueName="[Table13]" displayFolder="" count="0" memberValueDatatype="20" unbalanced="0"/>
    <cacheHierarchy uniqueName="[Table13].[Policy Type]" caption="Policy Type" attribute="1" defaultMemberUniqueName="[Table13].[Policy Type].[All]" allUniqueName="[Table13].[Policy Type].[All]" dimensionUniqueName="[Table13]" displayFolder="" count="0" memberValueDatatype="130" unbalanced="0"/>
    <cacheHierarchy uniqueName="[Table13].[Policy Adjustment]" caption="Policy Adjustment" attribute="1" defaultMemberUniqueName="[Table13].[Policy Adjustment].[All]" allUniqueName="[Table13].[Policy Adjustment].[All]" dimensionUniqueName="[Table13]" displayFolder="" count="0" memberValueDatatype="20" unbalanced="0"/>
    <cacheHierarchy uniqueName="[Table13].[Premium Amount]" caption="Premium Amount" attribute="1" defaultMemberUniqueName="[Table13].[Premium Amount].[All]" allUniqueName="[Table13].[Premium Amount].[All]" dimensionUniqueName="[Table13]" displayFolder="" count="0" memberValueDatatype="20" unbalanced="0"/>
    <cacheHierarchy uniqueName="[Table13].[Safe Driver Discount]" caption="Safe Driver Discount" attribute="1" defaultMemberUniqueName="[Table13].[Safe Driver Discount].[All]" allUniqueName="[Table13].[Safe Driver Discount].[All]" dimensionUniqueName="[Table13]" displayFolder="" count="0" memberValueDatatype="130" unbalanced="0"/>
    <cacheHierarchy uniqueName="[Table13].[Multi-Policy Discount]" caption="Multi-Policy Discount" attribute="1" defaultMemberUniqueName="[Table13].[Multi-Policy Discount].[All]" allUniqueName="[Table13].[Multi-Policy Discount].[All]" dimensionUniqueName="[Table13]" displayFolder="" count="0" memberValueDatatype="130" unbalanced="0"/>
    <cacheHierarchy uniqueName="[Table13].[Bundling Discount]" caption="Bundling Discount" attribute="1" defaultMemberUniqueName="[Table13].[Bundling Discount].[All]" allUniqueName="[Table13].[Bundling Discount].[All]" dimensionUniqueName="[Table13]" displayFolder="" count="0" memberValueDatatype="130" unbalanced="0"/>
    <cacheHierarchy uniqueName="[Table13].[Total Discounts]" caption="Total Discounts" attribute="1" defaultMemberUniqueName="[Table13].[Total Discounts].[All]" allUniqueName="[Table13].[Total Discounts].[All]" dimensionUniqueName="[Table13]" displayFolder="" count="0" memberValueDatatype="20" unbalanced="0"/>
    <cacheHierarchy uniqueName="[Table13].[Source of Lead]" caption="Source of Lead" attribute="1" defaultMemberUniqueName="[Table13].[Source of Lead].[All]" allUniqueName="[Table13].[Source of Lead].[All]" dimensionUniqueName="[Table13]" displayFolder="" count="0" memberValueDatatype="130" unbalanced="0"/>
    <cacheHierarchy uniqueName="[Table13].[Time Since First Contact]" caption="Time Since First Contact" attribute="1" defaultMemberUniqueName="[Table13].[Time Since First Contact].[All]" allUniqueName="[Table13].[Time Since First Contact].[All]" dimensionUniqueName="[Table13]" displayFolder="" count="0" memberValueDatatype="20" unbalanced="0"/>
    <cacheHierarchy uniqueName="[Table13].[Conversion Status]" caption="Conversion Status" attribute="1" defaultMemberUniqueName="[Table13].[Conversion Status].[All]" allUniqueName="[Table13].[Conversion Status].[All]" dimensionUniqueName="[Table13]" displayFolder="" count="0" memberValueDatatype="130" unbalanced="0"/>
    <cacheHierarchy uniqueName="[Table13].[Website Visits]" caption="Website Visits" attribute="1" defaultMemberUniqueName="[Table13].[Website Visits].[All]" allUniqueName="[Table13].[Website Visits].[All]" dimensionUniqueName="[Table13]" displayFolder="" count="0" memberValueDatatype="20" unbalanced="0"/>
    <cacheHierarchy uniqueName="[Table13].[Inquiries]" caption="Inquiries" attribute="1" defaultMemberUniqueName="[Table13].[Inquiries].[All]" allUniqueName="[Table13].[Inquiries].[All]" dimensionUniqueName="[Table13]" displayFolder="" count="0" memberValueDatatype="20" unbalanced="0"/>
    <cacheHierarchy uniqueName="[Table13].[Quotes Requested]" caption="Quotes Requested" attribute="1" defaultMemberUniqueName="[Table13].[Quotes Requested].[All]" allUniqueName="[Table13].[Quotes Requested].[All]" dimensionUniqueName="[Table13]" displayFolder="" count="0" memberValueDatatype="20" unbalanced="0"/>
    <cacheHierarchy uniqueName="[Table13].[Time to Conversion]" caption="Time to Conversion" attribute="1" defaultMemberUniqueName="[Table13].[Time to Conversion].[All]" allUniqueName="[Table13].[Time to Conversion].[All]" dimensionUniqueName="[Table13]" displayFolder="" count="0" memberValueDatatype="20" unbalanced="0"/>
    <cacheHierarchy uniqueName="[Table13].[Credit Score]" caption="Credit Score" attribute="1" defaultMemberUniqueName="[Table13].[Credit Score].[All]" allUniqueName="[Table13].[Credit Score].[All]" dimensionUniqueName="[Table13]" displayFolder="" count="0" memberValueDatatype="20" unbalanced="0"/>
    <cacheHierarchy uniqueName="[Table13].[Premium Adjustment Credit]" caption="Premium Adjustment Credit" attribute="1" defaultMemberUniqueName="[Table13].[Premium Adjustment Credit].[All]" allUniqueName="[Table13].[Premium Adjustment Credit].[All]" dimensionUniqueName="[Table13]" displayFolder="" count="0" memberValueDatatype="20" unbalanced="0"/>
    <cacheHierarchy uniqueName="[Table13].[Region]" caption="Region" attribute="1" defaultMemberUniqueName="[Table13].[Region].[All]" allUniqueName="[Table13].[Region].[All]" dimensionUniqueName="[Table13]" displayFolder="" count="0" memberValueDatatype="130" unbalanced="0"/>
    <cacheHierarchy uniqueName="[Table13].[Premium Adjustment Region]" caption="Premium Adjustment Region" attribute="1" defaultMemberUniqueName="[Table13].[Premium Adjustment Region].[All]" allUniqueName="[Table13].[Premium Adjustment Region].[All]" dimensionUniqueName="[Table13]" displayFolder="" count="0" memberValueDatatype="20" unbalanced="0"/>
    <cacheHierarchy uniqueName="[Table14].[Age]" caption="Age" attribute="1" defaultMemberUniqueName="[Table14].[Age].[All]" allUniqueName="[Table14].[Age].[All]" dimensionUniqueName="[Table14]" displayFolder="" count="0" memberValueDatatype="20" unbalanced="0"/>
    <cacheHierarchy uniqueName="[Table14].[Senior Status]" caption="Senior Status" attribute="1" defaultMemberUniqueName="[Table14].[Senior Status].[All]" allUniqueName="[Table14].[Senior Status].[All]" dimensionUniqueName="[Table14]" displayFolder="" count="0" memberValueDatatype="130" unbalanced="0"/>
    <cacheHierarchy uniqueName="[Table14].[Marital Status]" caption="Marital Status" attribute="1" defaultMemberUniqueName="[Table14].[Marital Status].[All]" allUniqueName="[Table14].[Marital Status].[All]" dimensionUniqueName="[Table14]" displayFolder="" count="0" memberValueDatatype="130" unbalanced="0"/>
    <cacheHierarchy uniqueName="[Table14].[Married Premium Discount]" caption="Married Premium Discount" attribute="1" defaultMemberUniqueName="[Table14].[Married Premium Discount].[All]" allUniqueName="[Table14].[Married Premium Discount].[All]" dimensionUniqueName="[Table14]" displayFolder="" count="0" memberValueDatatype="20" unbalanced="0"/>
    <cacheHierarchy uniqueName="[Table14].[Prior Insurance]" caption="Prior Insurance" attribute="1" defaultMemberUniqueName="[Table14].[Prior Insurance].[All]" allUniqueName="[Table14].[Prior Insurance].[All]" dimensionUniqueName="[Table14]" displayFolder="" count="0" memberValueDatatype="130" unbalanced="0"/>
    <cacheHierarchy uniqueName="[Table14].[Prior Insurance Premium Adjustment]" caption="Prior Insurance Premium Adjustment" attribute="1" defaultMemberUniqueName="[Table14].[Prior Insurance Premium Adjustment].[All]" allUniqueName="[Table14].[Prior Insurance Premium Adjustment].[All]" dimensionUniqueName="[Table14]" displayFolder="" count="0" memberValueDatatype="20" unbalanced="0"/>
    <cacheHierarchy uniqueName="[Table14].[Claims Frequency]" caption="Claims Frequency" attribute="1" defaultMemberUniqueName="[Table14].[Claims Frequency].[All]" allUniqueName="[Table14].[Claims Frequency].[All]" dimensionUniqueName="[Table14]" displayFolder="" count="0" memberValueDatatype="20" unbalanced="0"/>
    <cacheHierarchy uniqueName="[Table14].[Claims Severity]" caption="Claims Severity" attribute="1" defaultMemberUniqueName="[Table14].[Claims Severity].[All]" allUniqueName="[Table14].[Claims Severity].[All]" dimensionUniqueName="[Table14]" displayFolder="" count="0" memberValueDatatype="130" unbalanced="0"/>
    <cacheHierarchy uniqueName="[Table14].[Claims Adjustment]" caption="Claims Adjustment" attribute="1" defaultMemberUniqueName="[Table14].[Claims Adjustment].[All]" allUniqueName="[Table14].[Claims Adjustment].[All]" dimensionUniqueName="[Table14]" displayFolder="" count="0" memberValueDatatype="20" unbalanced="0"/>
    <cacheHierarchy uniqueName="[Table14].[Policy Type]" caption="Policy Type" attribute="1" defaultMemberUniqueName="[Table14].[Policy Type].[All]" allUniqueName="[Table14].[Policy Type].[All]" dimensionUniqueName="[Table14]" displayFolder="" count="0" memberValueDatatype="130" unbalanced="0"/>
    <cacheHierarchy uniqueName="[Table14].[Policy Adjustment]" caption="Policy Adjustment" attribute="1" defaultMemberUniqueName="[Table14].[Policy Adjustment].[All]" allUniqueName="[Table14].[Policy Adjustment].[All]" dimensionUniqueName="[Table14]" displayFolder="" count="0" memberValueDatatype="20" unbalanced="0"/>
    <cacheHierarchy uniqueName="[Table14].[Premium Amount]" caption="Premium Amount" attribute="1" defaultMemberUniqueName="[Table14].[Premium Amount].[All]" allUniqueName="[Table14].[Premium Amount].[All]" dimensionUniqueName="[Table14]" displayFolder="" count="0" memberValueDatatype="20" unbalanced="0"/>
    <cacheHierarchy uniqueName="[Table14].[Safe Driver Discount]" caption="Safe Driver Discount" attribute="1" defaultMemberUniqueName="[Table14].[Safe Driver Discount].[All]" allUniqueName="[Table14].[Safe Driver Discount].[All]" dimensionUniqueName="[Table14]" displayFolder="" count="0" memberValueDatatype="130" unbalanced="0"/>
    <cacheHierarchy uniqueName="[Table14].[Multi-Policy Discount]" caption="Multi-Policy Discount" attribute="1" defaultMemberUniqueName="[Table14].[Multi-Policy Discount].[All]" allUniqueName="[Table14].[Multi-Policy Discount].[All]" dimensionUniqueName="[Table14]" displayFolder="" count="0" memberValueDatatype="130" unbalanced="0"/>
    <cacheHierarchy uniqueName="[Table14].[Bundling Discount]" caption="Bundling Discount" attribute="1" defaultMemberUniqueName="[Table14].[Bundling Discount].[All]" allUniqueName="[Table14].[Bundling Discount].[All]" dimensionUniqueName="[Table14]" displayFolder="" count="0" memberValueDatatype="130" unbalanced="0"/>
    <cacheHierarchy uniqueName="[Table14].[Total Discounts]" caption="Total Discounts" attribute="1" defaultMemberUniqueName="[Table14].[Total Discounts].[All]" allUniqueName="[Table14].[Total Discounts].[All]" dimensionUniqueName="[Table14]" displayFolder="" count="0" memberValueDatatype="20" unbalanced="0"/>
    <cacheHierarchy uniqueName="[Table14].[Source of Lead]" caption="Source of Lead" attribute="1" defaultMemberUniqueName="[Table14].[Source of Lead].[All]" allUniqueName="[Table14].[Source of Lead].[All]" dimensionUniqueName="[Table14]" displayFolder="" count="0" memberValueDatatype="130" unbalanced="0"/>
    <cacheHierarchy uniqueName="[Table14].[Time Since First Contact]" caption="Time Since First Contact" attribute="1" defaultMemberUniqueName="[Table14].[Time Since First Contact].[All]" allUniqueName="[Table14].[Time Since First Contact].[All]" dimensionUniqueName="[Table14]" displayFolder="" count="0" memberValueDatatype="20" unbalanced="0"/>
    <cacheHierarchy uniqueName="[Table14].[Conversion Status]" caption="Conversion Status" attribute="1" defaultMemberUniqueName="[Table14].[Conversion Status].[All]" allUniqueName="[Table14].[Conversion Status].[All]" dimensionUniqueName="[Table14]" displayFolder="" count="0" memberValueDatatype="130" unbalanced="0"/>
    <cacheHierarchy uniqueName="[Table14].[Website Visits]" caption="Website Visits" attribute="1" defaultMemberUniqueName="[Table14].[Website Visits].[All]" allUniqueName="[Table14].[Website Visits].[All]" dimensionUniqueName="[Table14]" displayFolder="" count="0" memberValueDatatype="20" unbalanced="0"/>
    <cacheHierarchy uniqueName="[Table14].[Inquiries]" caption="Inquiries" attribute="1" defaultMemberUniqueName="[Table14].[Inquiries].[All]" allUniqueName="[Table14].[Inquiries].[All]" dimensionUniqueName="[Table14]" displayFolder="" count="0" memberValueDatatype="20" unbalanced="0"/>
    <cacheHierarchy uniqueName="[Table14].[Quotes Requested]" caption="Quotes Requested" attribute="1" defaultMemberUniqueName="[Table14].[Quotes Requested].[All]" allUniqueName="[Table14].[Quotes Requested].[All]" dimensionUniqueName="[Table14]" displayFolder="" count="0" memberValueDatatype="20" unbalanced="0"/>
    <cacheHierarchy uniqueName="[Table14].[Time to Conversion]" caption="Time to Conversion" attribute="1" defaultMemberUniqueName="[Table14].[Time to Conversion].[All]" allUniqueName="[Table14].[Time to Conversion].[All]" dimensionUniqueName="[Table14]" displayFolder="" count="0" memberValueDatatype="20" unbalanced="0"/>
    <cacheHierarchy uniqueName="[Table14].[Credit Score]" caption="Credit Score" attribute="1" defaultMemberUniqueName="[Table14].[Credit Score].[All]" allUniqueName="[Table14].[Credit Score].[All]" dimensionUniqueName="[Table14]" displayFolder="" count="0" memberValueDatatype="20" unbalanced="0"/>
    <cacheHierarchy uniqueName="[Table14].[Premium Adjustment Credit]" caption="Premium Adjustment Credit" attribute="1" defaultMemberUniqueName="[Table14].[Premium Adjustment Credit].[All]" allUniqueName="[Table14].[Premium Adjustment Credit].[All]" dimensionUniqueName="[Table14]" displayFolder="" count="0" memberValueDatatype="20" unbalanced="0"/>
    <cacheHierarchy uniqueName="[Table14].[Region]" caption="Region" attribute="1" defaultMemberUniqueName="[Table14].[Region].[All]" allUniqueName="[Table14].[Region].[All]" dimensionUniqueName="[Table14]" displayFolder="" count="0" memberValueDatatype="130" unbalanced="0"/>
    <cacheHierarchy uniqueName="[Table14].[Premium Adjustment Region]" caption="Premium Adjustment Region" attribute="1" defaultMemberUniqueName="[Table14].[Premium Adjustment Region].[All]" allUniqueName="[Table14].[Premium Adjustment Region].[All]" dimensionUniqueName="[Table14]" displayFolder="" count="0" memberValueDatatype="20" unbalanced="0"/>
    <cacheHierarchy uniqueName="[Table15].[Age]" caption="Age" attribute="1" defaultMemberUniqueName="[Table15].[Age].[All]" allUniqueName="[Table15].[Age].[All]" dimensionUniqueName="[Table15]" displayFolder="" count="0" memberValueDatatype="20" unbalanced="0"/>
    <cacheHierarchy uniqueName="[Table15].[Senior Status]" caption="Senior Status" attribute="1" defaultMemberUniqueName="[Table15].[Senior Status].[All]" allUniqueName="[Table15].[Senior Status].[All]" dimensionUniqueName="[Table15]" displayFolder="" count="0" memberValueDatatype="130" unbalanced="0"/>
    <cacheHierarchy uniqueName="[Table15].[Marital Status]" caption="Marital Status" attribute="1" defaultMemberUniqueName="[Table15].[Marital Status].[All]" allUniqueName="[Table15].[Marital Status].[All]" dimensionUniqueName="[Table15]" displayFolder="" count="0" memberValueDatatype="130" unbalanced="0"/>
    <cacheHierarchy uniqueName="[Table15].[Married Premium Discount]" caption="Married Premium Discount" attribute="1" defaultMemberUniqueName="[Table15].[Married Premium Discount].[All]" allUniqueName="[Table15].[Married Premium Discount].[All]" dimensionUniqueName="[Table15]" displayFolder="" count="0" memberValueDatatype="20" unbalanced="0"/>
    <cacheHierarchy uniqueName="[Table15].[Prior Insurance]" caption="Prior Insurance" attribute="1" defaultMemberUniqueName="[Table15].[Prior Insurance].[All]" allUniqueName="[Table15].[Prior Insurance].[All]" dimensionUniqueName="[Table15]" displayFolder="" count="0" memberValueDatatype="130" unbalanced="0"/>
    <cacheHierarchy uniqueName="[Table15].[Prior Insurance Premium Adjustment]" caption="Prior Insurance Premium Adjustment" attribute="1" defaultMemberUniqueName="[Table15].[Prior Insurance Premium Adjustment].[All]" allUniqueName="[Table15].[Prior Insurance Premium Adjustment].[All]" dimensionUniqueName="[Table15]" displayFolder="" count="0" memberValueDatatype="20" unbalanced="0"/>
    <cacheHierarchy uniqueName="[Table15].[Claims Frequency]" caption="Claims Frequency" attribute="1" defaultMemberUniqueName="[Table15].[Claims Frequency].[All]" allUniqueName="[Table15].[Claims Frequency].[All]" dimensionUniqueName="[Table15]" displayFolder="" count="0" memberValueDatatype="20" unbalanced="0"/>
    <cacheHierarchy uniqueName="[Table15].[Claims Severity]" caption="Claims Severity" attribute="1" defaultMemberUniqueName="[Table15].[Claims Severity].[All]" allUniqueName="[Table15].[Claims Severity].[All]" dimensionUniqueName="[Table15]" displayFolder="" count="0" memberValueDatatype="130" unbalanced="0"/>
    <cacheHierarchy uniqueName="[Table15].[Claims Adjustment]" caption="Claims Adjustment" attribute="1" defaultMemberUniqueName="[Table15].[Claims Adjustment].[All]" allUniqueName="[Table15].[Claims Adjustment].[All]" dimensionUniqueName="[Table15]" displayFolder="" count="0" memberValueDatatype="20" unbalanced="0"/>
    <cacheHierarchy uniqueName="[Table15].[Policy Type]" caption="Policy Type" attribute="1" defaultMemberUniqueName="[Table15].[Policy Type].[All]" allUniqueName="[Table15].[Policy Type].[All]" dimensionUniqueName="[Table15]" displayFolder="" count="0" memberValueDatatype="130" unbalanced="0"/>
    <cacheHierarchy uniqueName="[Table15].[Policy Adjustment]" caption="Policy Adjustment" attribute="1" defaultMemberUniqueName="[Table15].[Policy Adjustment].[All]" allUniqueName="[Table15].[Policy Adjustment].[All]" dimensionUniqueName="[Table15]" displayFolder="" count="0" memberValueDatatype="20" unbalanced="0"/>
    <cacheHierarchy uniqueName="[Table15].[Premium Amount]" caption="Premium Amount" attribute="1" defaultMemberUniqueName="[Table15].[Premium Amount].[All]" allUniqueName="[Table15].[Premium Amount].[All]" dimensionUniqueName="[Table15]" displayFolder="" count="0" memberValueDatatype="20" unbalanced="0"/>
    <cacheHierarchy uniqueName="[Table15].[Safe Driver Discount]" caption="Safe Driver Discount" attribute="1" defaultMemberUniqueName="[Table15].[Safe Driver Discount].[All]" allUniqueName="[Table15].[Safe Driver Discount].[All]" dimensionUniqueName="[Table15]" displayFolder="" count="0" memberValueDatatype="130" unbalanced="0"/>
    <cacheHierarchy uniqueName="[Table15].[Multi-Policy Discount]" caption="Multi-Policy Discount" attribute="1" defaultMemberUniqueName="[Table15].[Multi-Policy Discount].[All]" allUniqueName="[Table15].[Multi-Policy Discount].[All]" dimensionUniqueName="[Table15]" displayFolder="" count="0" memberValueDatatype="130" unbalanced="0"/>
    <cacheHierarchy uniqueName="[Table15].[Bundling Discount]" caption="Bundling Discount" attribute="1" defaultMemberUniqueName="[Table15].[Bundling Discount].[All]" allUniqueName="[Table15].[Bundling Discount].[All]" dimensionUniqueName="[Table15]" displayFolder="" count="0" memberValueDatatype="130" unbalanced="0"/>
    <cacheHierarchy uniqueName="[Table15].[Total Discounts]" caption="Total Discounts" attribute="1" defaultMemberUniqueName="[Table15].[Total Discounts].[All]" allUniqueName="[Table15].[Total Discounts].[All]" dimensionUniqueName="[Table15]" displayFolder="" count="0" memberValueDatatype="20" unbalanced="0"/>
    <cacheHierarchy uniqueName="[Table15].[Source of Lead]" caption="Source of Lead" attribute="1" defaultMemberUniqueName="[Table15].[Source of Lead].[All]" allUniqueName="[Table15].[Source of Lead].[All]" dimensionUniqueName="[Table15]" displayFolder="" count="0" memberValueDatatype="130" unbalanced="0"/>
    <cacheHierarchy uniqueName="[Table15].[Time Since First Contact]" caption="Time Since First Contact" attribute="1" defaultMemberUniqueName="[Table15].[Time Since First Contact].[All]" allUniqueName="[Table15].[Time Since First Contact].[All]" dimensionUniqueName="[Table15]" displayFolder="" count="0" memberValueDatatype="20" unbalanced="0"/>
    <cacheHierarchy uniqueName="[Table15].[Conversion Status]" caption="Conversion Status" attribute="1" defaultMemberUniqueName="[Table15].[Conversion Status].[All]" allUniqueName="[Table15].[Conversion Status].[All]" dimensionUniqueName="[Table15]" displayFolder="" count="0" memberValueDatatype="130" unbalanced="0"/>
    <cacheHierarchy uniqueName="[Table15].[Website Visits]" caption="Website Visits" attribute="1" defaultMemberUniqueName="[Table15].[Website Visits].[All]" allUniqueName="[Table15].[Website Visits].[All]" dimensionUniqueName="[Table15]" displayFolder="" count="0" memberValueDatatype="20" unbalanced="0"/>
    <cacheHierarchy uniqueName="[Table15].[Inquiries]" caption="Inquiries" attribute="1" defaultMemberUniqueName="[Table15].[Inquiries].[All]" allUniqueName="[Table15].[Inquiries].[All]" dimensionUniqueName="[Table15]" displayFolder="" count="0" memberValueDatatype="20" unbalanced="0"/>
    <cacheHierarchy uniqueName="[Table15].[Quotes Requested]" caption="Quotes Requested" attribute="1" defaultMemberUniqueName="[Table15].[Quotes Requested].[All]" allUniqueName="[Table15].[Quotes Requested].[All]" dimensionUniqueName="[Table15]" displayFolder="" count="0" memberValueDatatype="20" unbalanced="0"/>
    <cacheHierarchy uniqueName="[Table15].[Time to Conversion]" caption="Time to Conversion" attribute="1" defaultMemberUniqueName="[Table15].[Time to Conversion].[All]" allUniqueName="[Table15].[Time to Conversion].[All]" dimensionUniqueName="[Table15]" displayFolder="" count="0" memberValueDatatype="20" unbalanced="0"/>
    <cacheHierarchy uniqueName="[Table15].[Credit Score]" caption="Credit Score" attribute="1" defaultMemberUniqueName="[Table15].[Credit Score].[All]" allUniqueName="[Table15].[Credit Score].[All]" dimensionUniqueName="[Table15]" displayFolder="" count="0" memberValueDatatype="20" unbalanced="0"/>
    <cacheHierarchy uniqueName="[Table15].[Premium Adjustment Credit]" caption="Premium Adjustment Credit" attribute="1" defaultMemberUniqueName="[Table15].[Premium Adjustment Credit].[All]" allUniqueName="[Table15].[Premium Adjustment Credit].[All]" dimensionUniqueName="[Table15]" displayFolder="" count="0" memberValueDatatype="20" unbalanced="0"/>
    <cacheHierarchy uniqueName="[Table15].[Region]" caption="Region" attribute="1" defaultMemberUniqueName="[Table15].[Region].[All]" allUniqueName="[Table15].[Region].[All]" dimensionUniqueName="[Table15]" displayFolder="" count="0" memberValueDatatype="130" unbalanced="0"/>
    <cacheHierarchy uniqueName="[Table15].[Premium Adjustment Region]" caption="Premium Adjustment Region" attribute="1" defaultMemberUniqueName="[Table15].[Premium Adjustment Region].[All]" allUniqueName="[Table15].[Premium Adjustment Region].[All]" dimensionUniqueName="[Table15]" displayFolder="" count="0" memberValueDatatype="20" unbalanced="0"/>
    <cacheHierarchy uniqueName="[Table16].[Age]" caption="Age" attribute="1" defaultMemberUniqueName="[Table16].[Age].[All]" allUniqueName="[Table16].[Age].[All]" dimensionUniqueName="[Table16]" displayFolder="" count="0" memberValueDatatype="20" unbalanced="0"/>
    <cacheHierarchy uniqueName="[Table16].[Senior Status]" caption="Senior Status" attribute="1" defaultMemberUniqueName="[Table16].[Senior Status].[All]" allUniqueName="[Table16].[Senior Status].[All]" dimensionUniqueName="[Table16]" displayFolder="" count="0" memberValueDatatype="130" unbalanced="0"/>
    <cacheHierarchy uniqueName="[Table16].[Marital Status]" caption="Marital Status" attribute="1" defaultMemberUniqueName="[Table16].[Marital Status].[All]" allUniqueName="[Table16].[Marital Status].[All]" dimensionUniqueName="[Table16]" displayFolder="" count="0" memberValueDatatype="130" unbalanced="0"/>
    <cacheHierarchy uniqueName="[Table16].[Married Premium Discount]" caption="Married Premium Discount" attribute="1" defaultMemberUniqueName="[Table16].[Married Premium Discount].[All]" allUniqueName="[Table16].[Married Premium Discount].[All]" dimensionUniqueName="[Table16]" displayFolder="" count="0" memberValueDatatype="20" unbalanced="0"/>
    <cacheHierarchy uniqueName="[Table16].[Prior Insurance]" caption="Prior Insurance" attribute="1" defaultMemberUniqueName="[Table16].[Prior Insurance].[All]" allUniqueName="[Table16].[Prior Insurance].[All]" dimensionUniqueName="[Table16]" displayFolder="" count="0" memberValueDatatype="130" unbalanced="0"/>
    <cacheHierarchy uniqueName="[Table16].[Prior Insurance Premium Adjustment]" caption="Prior Insurance Premium Adjustment" attribute="1" defaultMemberUniqueName="[Table16].[Prior Insurance Premium Adjustment].[All]" allUniqueName="[Table16].[Prior Insurance Premium Adjustment].[All]" dimensionUniqueName="[Table16]" displayFolder="" count="0" memberValueDatatype="20" unbalanced="0"/>
    <cacheHierarchy uniqueName="[Table16].[Claims Frequency]" caption="Claims Frequency" attribute="1" defaultMemberUniqueName="[Table16].[Claims Frequency].[All]" allUniqueName="[Table16].[Claims Frequency].[All]" dimensionUniqueName="[Table16]" displayFolder="" count="0" memberValueDatatype="20" unbalanced="0"/>
    <cacheHierarchy uniqueName="[Table16].[Claims Severity]" caption="Claims Severity" attribute="1" defaultMemberUniqueName="[Table16].[Claims Severity].[All]" allUniqueName="[Table16].[Claims Severity].[All]" dimensionUniqueName="[Table16]" displayFolder="" count="0" memberValueDatatype="130" unbalanced="0"/>
    <cacheHierarchy uniqueName="[Table16].[Claims Adjustment]" caption="Claims Adjustment" attribute="1" defaultMemberUniqueName="[Table16].[Claims Adjustment].[All]" allUniqueName="[Table16].[Claims Adjustment].[All]" dimensionUniqueName="[Table16]" displayFolder="" count="0" memberValueDatatype="20" unbalanced="0"/>
    <cacheHierarchy uniqueName="[Table16].[Policy Type]" caption="Policy Type" attribute="1" defaultMemberUniqueName="[Table16].[Policy Type].[All]" allUniqueName="[Table16].[Policy Type].[All]" dimensionUniqueName="[Table16]" displayFolder="" count="0" memberValueDatatype="130" unbalanced="0"/>
    <cacheHierarchy uniqueName="[Table16].[Policy Adjustment]" caption="Policy Adjustment" attribute="1" defaultMemberUniqueName="[Table16].[Policy Adjustment].[All]" allUniqueName="[Table16].[Policy Adjustment].[All]" dimensionUniqueName="[Table16]" displayFolder="" count="0" memberValueDatatype="20" unbalanced="0"/>
    <cacheHierarchy uniqueName="[Table16].[Premium Amount]" caption="Premium Amount" attribute="1" defaultMemberUniqueName="[Table16].[Premium Amount].[All]" allUniqueName="[Table16].[Premium Amount].[All]" dimensionUniqueName="[Table16]" displayFolder="" count="0" memberValueDatatype="20" unbalanced="0"/>
    <cacheHierarchy uniqueName="[Table16].[Safe Driver Discount]" caption="Safe Driver Discount" attribute="1" defaultMemberUniqueName="[Table16].[Safe Driver Discount].[All]" allUniqueName="[Table16].[Safe Driver Discount].[All]" dimensionUniqueName="[Table16]" displayFolder="" count="0" memberValueDatatype="130" unbalanced="0"/>
    <cacheHierarchy uniqueName="[Table16].[Multi-Policy Discount]" caption="Multi-Policy Discount" attribute="1" defaultMemberUniqueName="[Table16].[Multi-Policy Discount].[All]" allUniqueName="[Table16].[Multi-Policy Discount].[All]" dimensionUniqueName="[Table16]" displayFolder="" count="0" memberValueDatatype="130" unbalanced="0"/>
    <cacheHierarchy uniqueName="[Table16].[Bundling Discount]" caption="Bundling Discount" attribute="1" defaultMemberUniqueName="[Table16].[Bundling Discount].[All]" allUniqueName="[Table16].[Bundling Discount].[All]" dimensionUniqueName="[Table16]" displayFolder="" count="0" memberValueDatatype="130" unbalanced="0"/>
    <cacheHierarchy uniqueName="[Table16].[Total Discounts]" caption="Total Discounts" attribute="1" defaultMemberUniqueName="[Table16].[Total Discounts].[All]" allUniqueName="[Table16].[Total Discounts].[All]" dimensionUniqueName="[Table16]" displayFolder="" count="0" memberValueDatatype="20" unbalanced="0"/>
    <cacheHierarchy uniqueName="[Table16].[Source of Lead]" caption="Source of Lead" attribute="1" defaultMemberUniqueName="[Table16].[Source of Lead].[All]" allUniqueName="[Table16].[Source of Lead].[All]" dimensionUniqueName="[Table16]" displayFolder="" count="0" memberValueDatatype="130" unbalanced="0"/>
    <cacheHierarchy uniqueName="[Table16].[Time Since First Contact]" caption="Time Since First Contact" attribute="1" defaultMemberUniqueName="[Table16].[Time Since First Contact].[All]" allUniqueName="[Table16].[Time Since First Contact].[All]" dimensionUniqueName="[Table16]" displayFolder="" count="0" memberValueDatatype="20" unbalanced="0"/>
    <cacheHierarchy uniqueName="[Table16].[Conversion Status]" caption="Conversion Status" attribute="1" defaultMemberUniqueName="[Table16].[Conversion Status].[All]" allUniqueName="[Table16].[Conversion Status].[All]" dimensionUniqueName="[Table16]" displayFolder="" count="0" memberValueDatatype="130" unbalanced="0"/>
    <cacheHierarchy uniqueName="[Table16].[Website Visits]" caption="Website Visits" attribute="1" defaultMemberUniqueName="[Table16].[Website Visits].[All]" allUniqueName="[Table16].[Website Visits].[All]" dimensionUniqueName="[Table16]" displayFolder="" count="0" memberValueDatatype="20" unbalanced="0"/>
    <cacheHierarchy uniqueName="[Table16].[Inquiries]" caption="Inquiries" attribute="1" defaultMemberUniqueName="[Table16].[Inquiries].[All]" allUniqueName="[Table16].[Inquiries].[All]" dimensionUniqueName="[Table16]" displayFolder="" count="0" memberValueDatatype="20" unbalanced="0"/>
    <cacheHierarchy uniqueName="[Table16].[Quotes Requested]" caption="Quotes Requested" attribute="1" defaultMemberUniqueName="[Table16].[Quotes Requested].[All]" allUniqueName="[Table16].[Quotes Requested].[All]" dimensionUniqueName="[Table16]" displayFolder="" count="0" memberValueDatatype="20" unbalanced="0"/>
    <cacheHierarchy uniqueName="[Table16].[Time to Conversion]" caption="Time to Conversion" attribute="1" defaultMemberUniqueName="[Table16].[Time to Conversion].[All]" allUniqueName="[Table16].[Time to Conversion].[All]" dimensionUniqueName="[Table16]" displayFolder="" count="0" memberValueDatatype="20" unbalanced="0"/>
    <cacheHierarchy uniqueName="[Table16].[Credit Score]" caption="Credit Score" attribute="1" defaultMemberUniqueName="[Table16].[Credit Score].[All]" allUniqueName="[Table16].[Credit Score].[All]" dimensionUniqueName="[Table16]" displayFolder="" count="0" memberValueDatatype="20" unbalanced="0"/>
    <cacheHierarchy uniqueName="[Table16].[Premium Adjustment Credit]" caption="Premium Adjustment Credit" attribute="1" defaultMemberUniqueName="[Table16].[Premium Adjustment Credit].[All]" allUniqueName="[Table16].[Premium Adjustment Credit].[All]" dimensionUniqueName="[Table16]" displayFolder="" count="0" memberValueDatatype="20" unbalanced="0"/>
    <cacheHierarchy uniqueName="[Table16].[Region]" caption="Region" attribute="1" defaultMemberUniqueName="[Table16].[Region].[All]" allUniqueName="[Table16].[Region].[All]" dimensionUniqueName="[Table16]" displayFolder="" count="0" memberValueDatatype="130" unbalanced="0"/>
    <cacheHierarchy uniqueName="[Table16].[Premium Adjustment Region]" caption="Premium Adjustment Region" attribute="1" defaultMemberUniqueName="[Table16].[Premium Adjustment Region].[All]" allUniqueName="[Table16].[Premium Adjustment Region].[All]" dimensionUniqueName="[Table16]" displayFolder="" count="0" memberValueDatatype="20" unbalanced="0"/>
    <cacheHierarchy uniqueName="[Table17].[Age]" caption="Age" attribute="1" defaultMemberUniqueName="[Table17].[Age].[All]" allUniqueName="[Table17].[Age].[All]" dimensionUniqueName="[Table17]" displayFolder="" count="0" memberValueDatatype="20" unbalanced="0"/>
    <cacheHierarchy uniqueName="[Table17].[Senior Status]" caption="Senior Status" attribute="1" defaultMemberUniqueName="[Table17].[Senior Status].[All]" allUniqueName="[Table17].[Senior Status].[All]" dimensionUniqueName="[Table17]" displayFolder="" count="0" memberValueDatatype="130" unbalanced="0"/>
    <cacheHierarchy uniqueName="[Table17].[Marital Status]" caption="Marital Status" attribute="1" defaultMemberUniqueName="[Table17].[Marital Status].[All]" allUniqueName="[Table17].[Marital Status].[All]" dimensionUniqueName="[Table17]" displayFolder="" count="0" memberValueDatatype="130" unbalanced="0"/>
    <cacheHierarchy uniqueName="[Table17].[Married Premium Discount]" caption="Married Premium Discount" attribute="1" defaultMemberUniqueName="[Table17].[Married Premium Discount].[All]" allUniqueName="[Table17].[Married Premium Discount].[All]" dimensionUniqueName="[Table17]" displayFolder="" count="0" memberValueDatatype="20" unbalanced="0"/>
    <cacheHierarchy uniqueName="[Table17].[Prior Insurance]" caption="Prior Insurance" attribute="1" defaultMemberUniqueName="[Table17].[Prior Insurance].[All]" allUniqueName="[Table17].[Prior Insurance].[All]" dimensionUniqueName="[Table17]" displayFolder="" count="0" memberValueDatatype="130" unbalanced="0"/>
    <cacheHierarchy uniqueName="[Table17].[Prior Insurance Premium Adjustment]" caption="Prior Insurance Premium Adjustment" attribute="1" defaultMemberUniqueName="[Table17].[Prior Insurance Premium Adjustment].[All]" allUniqueName="[Table17].[Prior Insurance Premium Adjustment].[All]" dimensionUniqueName="[Table17]" displayFolder="" count="0" memberValueDatatype="20" unbalanced="0"/>
    <cacheHierarchy uniqueName="[Table17].[Claims Frequency]" caption="Claims Frequency" attribute="1" defaultMemberUniqueName="[Table17].[Claims Frequency].[All]" allUniqueName="[Table17].[Claims Frequency].[All]" dimensionUniqueName="[Table17]" displayFolder="" count="0" memberValueDatatype="20" unbalanced="0"/>
    <cacheHierarchy uniqueName="[Table17].[Claims Severity]" caption="Claims Severity" attribute="1" defaultMemberUniqueName="[Table17].[Claims Severity].[All]" allUniqueName="[Table17].[Claims Severity].[All]" dimensionUniqueName="[Table17]" displayFolder="" count="0" memberValueDatatype="130" unbalanced="0"/>
    <cacheHierarchy uniqueName="[Table17].[Claims Adjustment]" caption="Claims Adjustment" attribute="1" defaultMemberUniqueName="[Table17].[Claims Adjustment].[All]" allUniqueName="[Table17].[Claims Adjustment].[All]" dimensionUniqueName="[Table17]" displayFolder="" count="0" memberValueDatatype="20" unbalanced="0"/>
    <cacheHierarchy uniqueName="[Table17].[Policy Type]" caption="Policy Type" attribute="1" defaultMemberUniqueName="[Table17].[Policy Type].[All]" allUniqueName="[Table17].[Policy Type].[All]" dimensionUniqueName="[Table17]" displayFolder="" count="0" memberValueDatatype="130" unbalanced="0"/>
    <cacheHierarchy uniqueName="[Table17].[Policy Adjustment]" caption="Policy Adjustment" attribute="1" defaultMemberUniqueName="[Table17].[Policy Adjustment].[All]" allUniqueName="[Table17].[Policy Adjustment].[All]" dimensionUniqueName="[Table17]" displayFolder="" count="0" memberValueDatatype="20" unbalanced="0"/>
    <cacheHierarchy uniqueName="[Table17].[Premium Amount]" caption="Premium Amount" attribute="1" defaultMemberUniqueName="[Table17].[Premium Amount].[All]" allUniqueName="[Table17].[Premium Amount].[All]" dimensionUniqueName="[Table17]" displayFolder="" count="0" memberValueDatatype="20" unbalanced="0"/>
    <cacheHierarchy uniqueName="[Table17].[Safe Driver Discount]" caption="Safe Driver Discount" attribute="1" defaultMemberUniqueName="[Table17].[Safe Driver Discount].[All]" allUniqueName="[Table17].[Safe Driver Discount].[All]" dimensionUniqueName="[Table17]" displayFolder="" count="0" memberValueDatatype="130" unbalanced="0"/>
    <cacheHierarchy uniqueName="[Table17].[Multi-Policy Discount]" caption="Multi-Policy Discount" attribute="1" defaultMemberUniqueName="[Table17].[Multi-Policy Discount].[All]" allUniqueName="[Table17].[Multi-Policy Discount].[All]" dimensionUniqueName="[Table17]" displayFolder="" count="0" memberValueDatatype="130" unbalanced="0"/>
    <cacheHierarchy uniqueName="[Table17].[Bundling Discount]" caption="Bundling Discount" attribute="1" defaultMemberUniqueName="[Table17].[Bundling Discount].[All]" allUniqueName="[Table17].[Bundling Discount].[All]" dimensionUniqueName="[Table17]" displayFolder="" count="0" memberValueDatatype="130" unbalanced="0"/>
    <cacheHierarchy uniqueName="[Table17].[Total Discounts]" caption="Total Discounts" attribute="1" defaultMemberUniqueName="[Table17].[Total Discounts].[All]" allUniqueName="[Table17].[Total Discounts].[All]" dimensionUniqueName="[Table17]" displayFolder="" count="0" memberValueDatatype="20" unbalanced="0"/>
    <cacheHierarchy uniqueName="[Table17].[Source of Lead]" caption="Source of Lead" attribute="1" defaultMemberUniqueName="[Table17].[Source of Lead].[All]" allUniqueName="[Table17].[Source of Lead].[All]" dimensionUniqueName="[Table17]" displayFolder="" count="0" memberValueDatatype="130" unbalanced="0"/>
    <cacheHierarchy uniqueName="[Table17].[Time Since First Contact]" caption="Time Since First Contact" attribute="1" defaultMemberUniqueName="[Table17].[Time Since First Contact].[All]" allUniqueName="[Table17].[Time Since First Contact].[All]" dimensionUniqueName="[Table17]" displayFolder="" count="0" memberValueDatatype="20" unbalanced="0"/>
    <cacheHierarchy uniqueName="[Table17].[Conversion Status]" caption="Conversion Status" attribute="1" defaultMemberUniqueName="[Table17].[Conversion Status].[All]" allUniqueName="[Table17].[Conversion Status].[All]" dimensionUniqueName="[Table17]" displayFolder="" count="0" memberValueDatatype="130" unbalanced="0"/>
    <cacheHierarchy uniqueName="[Table17].[Website Visits]" caption="Website Visits" attribute="1" defaultMemberUniqueName="[Table17].[Website Visits].[All]" allUniqueName="[Table17].[Website Visits].[All]" dimensionUniqueName="[Table17]" displayFolder="" count="0" memberValueDatatype="20" unbalanced="0"/>
    <cacheHierarchy uniqueName="[Table17].[Inquiries]" caption="Inquiries" attribute="1" defaultMemberUniqueName="[Table17].[Inquiries].[All]" allUniqueName="[Table17].[Inquiries].[All]" dimensionUniqueName="[Table17]" displayFolder="" count="0" memberValueDatatype="20" unbalanced="0"/>
    <cacheHierarchy uniqueName="[Table17].[Quotes Requested]" caption="Quotes Requested" attribute="1" defaultMemberUniqueName="[Table17].[Quotes Requested].[All]" allUniqueName="[Table17].[Quotes Requested].[All]" dimensionUniqueName="[Table17]" displayFolder="" count="0" memberValueDatatype="20" unbalanced="0"/>
    <cacheHierarchy uniqueName="[Table17].[Time to Conversion]" caption="Time to Conversion" attribute="1" defaultMemberUniqueName="[Table17].[Time to Conversion].[All]" allUniqueName="[Table17].[Time to Conversion].[All]" dimensionUniqueName="[Table17]" displayFolder="" count="0" memberValueDatatype="20" unbalanced="0"/>
    <cacheHierarchy uniqueName="[Table17].[Credit Score]" caption="Credit Score" attribute="1" defaultMemberUniqueName="[Table17].[Credit Score].[All]" allUniqueName="[Table17].[Credit Score].[All]" dimensionUniqueName="[Table17]" displayFolder="" count="0" memberValueDatatype="20" unbalanced="0"/>
    <cacheHierarchy uniqueName="[Table17].[Premium Adjustment Credit]" caption="Premium Adjustment Credit" attribute="1" defaultMemberUniqueName="[Table17].[Premium Adjustment Credit].[All]" allUniqueName="[Table17].[Premium Adjustment Credit].[All]" dimensionUniqueName="[Table17]" displayFolder="" count="0" memberValueDatatype="20" unbalanced="0"/>
    <cacheHierarchy uniqueName="[Table17].[Region]" caption="Region" attribute="1" defaultMemberUniqueName="[Table17].[Region].[All]" allUniqueName="[Table17].[Region].[All]" dimensionUniqueName="[Table17]" displayFolder="" count="0" memberValueDatatype="130" unbalanced="0"/>
    <cacheHierarchy uniqueName="[Table17].[Premium Adjustment Region]" caption="Premium Adjustment Region" attribute="1" defaultMemberUniqueName="[Table17].[Premium Adjustment Region].[All]" allUniqueName="[Table17].[Premium Adjustment Region].[All]" dimensionUniqueName="[Table17]" displayFolder="" count="0" memberValueDatatype="20" unbalanced="0"/>
    <cacheHierarchy uniqueName="[Table18].[Age]" caption="Age" attribute="1" defaultMemberUniqueName="[Table18].[Age].[All]" allUniqueName="[Table18].[Age].[All]" dimensionUniqueName="[Table18]" displayFolder="" count="0" memberValueDatatype="20" unbalanced="0"/>
    <cacheHierarchy uniqueName="[Table18].[Senior Status]" caption="Senior Status" attribute="1" defaultMemberUniqueName="[Table18].[Senior Status].[All]" allUniqueName="[Table18].[Senior Status].[All]" dimensionUniqueName="[Table18]" displayFolder="" count="0" memberValueDatatype="130" unbalanced="0"/>
    <cacheHierarchy uniqueName="[Table18].[Marital Status]" caption="Marital Status" attribute="1" defaultMemberUniqueName="[Table18].[Marital Status].[All]" allUniqueName="[Table18].[Marital Status].[All]" dimensionUniqueName="[Table18]" displayFolder="" count="0" memberValueDatatype="130" unbalanced="0"/>
    <cacheHierarchy uniqueName="[Table18].[Married Premium Discount]" caption="Married Premium Discount" attribute="1" defaultMemberUniqueName="[Table18].[Married Premium Discount].[All]" allUniqueName="[Table18].[Married Premium Discount].[All]" dimensionUniqueName="[Table18]" displayFolder="" count="0" memberValueDatatype="20" unbalanced="0"/>
    <cacheHierarchy uniqueName="[Table18].[Prior Insurance]" caption="Prior Insurance" attribute="1" defaultMemberUniqueName="[Table18].[Prior Insurance].[All]" allUniqueName="[Table18].[Prior Insurance].[All]" dimensionUniqueName="[Table18]" displayFolder="" count="0" memberValueDatatype="130" unbalanced="0"/>
    <cacheHierarchy uniqueName="[Table18].[Prior Insurance Premium Adjustment]" caption="Prior Insurance Premium Adjustment" attribute="1" defaultMemberUniqueName="[Table18].[Prior Insurance Premium Adjustment].[All]" allUniqueName="[Table18].[Prior Insurance Premium Adjustment].[All]" dimensionUniqueName="[Table18]" displayFolder="" count="0" memberValueDatatype="20" unbalanced="0"/>
    <cacheHierarchy uniqueName="[Table18].[Claims Frequency]" caption="Claims Frequency" attribute="1" defaultMemberUniqueName="[Table18].[Claims Frequency].[All]" allUniqueName="[Table18].[Claims Frequency].[All]" dimensionUniqueName="[Table18]" displayFolder="" count="0" memberValueDatatype="20" unbalanced="0"/>
    <cacheHierarchy uniqueName="[Table18].[Claims Severity]" caption="Claims Severity" attribute="1" defaultMemberUniqueName="[Table18].[Claims Severity].[All]" allUniqueName="[Table18].[Claims Severity].[All]" dimensionUniqueName="[Table18]" displayFolder="" count="0" memberValueDatatype="130" unbalanced="0"/>
    <cacheHierarchy uniqueName="[Table18].[Claims Adjustment]" caption="Claims Adjustment" attribute="1" defaultMemberUniqueName="[Table18].[Claims Adjustment].[All]" allUniqueName="[Table18].[Claims Adjustment].[All]" dimensionUniqueName="[Table18]" displayFolder="" count="0" memberValueDatatype="20" unbalanced="0"/>
    <cacheHierarchy uniqueName="[Table18].[Policy Type]" caption="Policy Type" attribute="1" defaultMemberUniqueName="[Table18].[Policy Type].[All]" allUniqueName="[Table18].[Policy Type].[All]" dimensionUniqueName="[Table18]" displayFolder="" count="0" memberValueDatatype="130" unbalanced="0"/>
    <cacheHierarchy uniqueName="[Table18].[Policy Adjustment]" caption="Policy Adjustment" attribute="1" defaultMemberUniqueName="[Table18].[Policy Adjustment].[All]" allUniqueName="[Table18].[Policy Adjustment].[All]" dimensionUniqueName="[Table18]" displayFolder="" count="0" memberValueDatatype="20" unbalanced="0"/>
    <cacheHierarchy uniqueName="[Table18].[Premium Amount]" caption="Premium Amount" attribute="1" defaultMemberUniqueName="[Table18].[Premium Amount].[All]" allUniqueName="[Table18].[Premium Amount].[All]" dimensionUniqueName="[Table18]" displayFolder="" count="0" memberValueDatatype="20" unbalanced="0"/>
    <cacheHierarchy uniqueName="[Table18].[Safe Driver Discount]" caption="Safe Driver Discount" attribute="1" defaultMemberUniqueName="[Table18].[Safe Driver Discount].[All]" allUniqueName="[Table18].[Safe Driver Discount].[All]" dimensionUniqueName="[Table18]" displayFolder="" count="0" memberValueDatatype="130" unbalanced="0"/>
    <cacheHierarchy uniqueName="[Table18].[Multi-Policy Discount]" caption="Multi-Policy Discount" attribute="1" defaultMemberUniqueName="[Table18].[Multi-Policy Discount].[All]" allUniqueName="[Table18].[Multi-Policy Discount].[All]" dimensionUniqueName="[Table18]" displayFolder="" count="0" memberValueDatatype="130" unbalanced="0"/>
    <cacheHierarchy uniqueName="[Table18].[Bundling Discount]" caption="Bundling Discount" attribute="1" defaultMemberUniqueName="[Table18].[Bundling Discount].[All]" allUniqueName="[Table18].[Bundling Discount].[All]" dimensionUniqueName="[Table18]" displayFolder="" count="0" memberValueDatatype="130" unbalanced="0"/>
    <cacheHierarchy uniqueName="[Table18].[Total Discounts]" caption="Total Discounts" attribute="1" defaultMemberUniqueName="[Table18].[Total Discounts].[All]" allUniqueName="[Table18].[Total Discounts].[All]" dimensionUniqueName="[Table18]" displayFolder="" count="0" memberValueDatatype="20" unbalanced="0"/>
    <cacheHierarchy uniqueName="[Table18].[Source of Lead]" caption="Source of Lead" attribute="1" defaultMemberUniqueName="[Table18].[Source of Lead].[All]" allUniqueName="[Table18].[Source of Lead].[All]" dimensionUniqueName="[Table18]" displayFolder="" count="0" memberValueDatatype="130" unbalanced="0"/>
    <cacheHierarchy uniqueName="[Table18].[Time Since First Contact]" caption="Time Since First Contact" attribute="1" defaultMemberUniqueName="[Table18].[Time Since First Contact].[All]" allUniqueName="[Table18].[Time Since First Contact].[All]" dimensionUniqueName="[Table18]" displayFolder="" count="0" memberValueDatatype="20" unbalanced="0"/>
    <cacheHierarchy uniqueName="[Table18].[Conversion Status]" caption="Conversion Status" attribute="1" defaultMemberUniqueName="[Table18].[Conversion Status].[All]" allUniqueName="[Table18].[Conversion Status].[All]" dimensionUniqueName="[Table18]" displayFolder="" count="0" memberValueDatatype="130" unbalanced="0"/>
    <cacheHierarchy uniqueName="[Table18].[Website Visits]" caption="Website Visits" attribute="1" defaultMemberUniqueName="[Table18].[Website Visits].[All]" allUniqueName="[Table18].[Website Visits].[All]" dimensionUniqueName="[Table18]" displayFolder="" count="0" memberValueDatatype="20" unbalanced="0"/>
    <cacheHierarchy uniqueName="[Table18].[Inquiries]" caption="Inquiries" attribute="1" defaultMemberUniqueName="[Table18].[Inquiries].[All]" allUniqueName="[Table18].[Inquiries].[All]" dimensionUniqueName="[Table18]" displayFolder="" count="0" memberValueDatatype="20" unbalanced="0"/>
    <cacheHierarchy uniqueName="[Table18].[Quotes Requested]" caption="Quotes Requested" attribute="1" defaultMemberUniqueName="[Table18].[Quotes Requested].[All]" allUniqueName="[Table18].[Quotes Requested].[All]" dimensionUniqueName="[Table18]" displayFolder="" count="0" memberValueDatatype="20" unbalanced="0"/>
    <cacheHierarchy uniqueName="[Table18].[Time to Conversion]" caption="Time to Conversion" attribute="1" defaultMemberUniqueName="[Table18].[Time to Conversion].[All]" allUniqueName="[Table18].[Time to Conversion].[All]" dimensionUniqueName="[Table18]" displayFolder="" count="0" memberValueDatatype="20" unbalanced="0"/>
    <cacheHierarchy uniqueName="[Table18].[Credit Score]" caption="Credit Score" attribute="1" defaultMemberUniqueName="[Table18].[Credit Score].[All]" allUniqueName="[Table18].[Credit Score].[All]" dimensionUniqueName="[Table18]" displayFolder="" count="0" memberValueDatatype="20" unbalanced="0"/>
    <cacheHierarchy uniqueName="[Table18].[Premium Adjustment Credit]" caption="Premium Adjustment Credit" attribute="1" defaultMemberUniqueName="[Table18].[Premium Adjustment Credit].[All]" allUniqueName="[Table18].[Premium Adjustment Credit].[All]" dimensionUniqueName="[Table18]" displayFolder="" count="0" memberValueDatatype="20" unbalanced="0"/>
    <cacheHierarchy uniqueName="[Table18].[Region]" caption="Region" attribute="1" defaultMemberUniqueName="[Table18].[Region].[All]" allUniqueName="[Table18].[Region].[All]" dimensionUniqueName="[Table18]" displayFolder="" count="0" memberValueDatatype="130" unbalanced="0"/>
    <cacheHierarchy uniqueName="[Table18].[Premium Adjustment Region]" caption="Premium Adjustment Region" attribute="1" defaultMemberUniqueName="[Table18].[Premium Adjustment Region].[All]" allUniqueName="[Table18].[Premium Adjustment Region].[All]" dimensionUniqueName="[Table18]" displayFolder="" count="0" memberValueDatatype="20" unbalanced="0"/>
    <cacheHierarchy uniqueName="[Table19].[Age]" caption="Age" attribute="1" defaultMemberUniqueName="[Table19].[Age].[All]" allUniqueName="[Table19].[Age].[All]" dimensionUniqueName="[Table19]" displayFolder="" count="0" memberValueDatatype="20" unbalanced="0"/>
    <cacheHierarchy uniqueName="[Table19].[Senior Status]" caption="Senior Status" attribute="1" defaultMemberUniqueName="[Table19].[Senior Status].[All]" allUniqueName="[Table19].[Senior Status].[All]" dimensionUniqueName="[Table19]" displayFolder="" count="0" memberValueDatatype="130" unbalanced="0"/>
    <cacheHierarchy uniqueName="[Table19].[Marital Status]" caption="Marital Status" attribute="1" defaultMemberUniqueName="[Table19].[Marital Status].[All]" allUniqueName="[Table19].[Marital Status].[All]" dimensionUniqueName="[Table19]" displayFolder="" count="0" memberValueDatatype="130" unbalanced="0"/>
    <cacheHierarchy uniqueName="[Table19].[Married Premium Discount]" caption="Married Premium Discount" attribute="1" defaultMemberUniqueName="[Table19].[Married Premium Discount].[All]" allUniqueName="[Table19].[Married Premium Discount].[All]" dimensionUniqueName="[Table19]" displayFolder="" count="0" memberValueDatatype="20" unbalanced="0"/>
    <cacheHierarchy uniqueName="[Table19].[Prior Insurance]" caption="Prior Insurance" attribute="1" defaultMemberUniqueName="[Table19].[Prior Insurance].[All]" allUniqueName="[Table19].[Prior Insurance].[All]" dimensionUniqueName="[Table19]" displayFolder="" count="0" memberValueDatatype="130" unbalanced="0"/>
    <cacheHierarchy uniqueName="[Table19].[Prior Insurance Premium Adjustment]" caption="Prior Insurance Premium Adjustment" attribute="1" defaultMemberUniqueName="[Table19].[Prior Insurance Premium Adjustment].[All]" allUniqueName="[Table19].[Prior Insurance Premium Adjustment].[All]" dimensionUniqueName="[Table19]" displayFolder="" count="0" memberValueDatatype="20" unbalanced="0"/>
    <cacheHierarchy uniqueName="[Table19].[Claims Frequency]" caption="Claims Frequency" attribute="1" defaultMemberUniqueName="[Table19].[Claims Frequency].[All]" allUniqueName="[Table19].[Claims Frequency].[All]" dimensionUniqueName="[Table19]" displayFolder="" count="0" memberValueDatatype="20" unbalanced="0"/>
    <cacheHierarchy uniqueName="[Table19].[Claims Severity]" caption="Claims Severity" attribute="1" defaultMemberUniqueName="[Table19].[Claims Severity].[All]" allUniqueName="[Table19].[Claims Severity].[All]" dimensionUniqueName="[Table19]" displayFolder="" count="0" memberValueDatatype="130" unbalanced="0"/>
    <cacheHierarchy uniqueName="[Table19].[Claims Adjustment]" caption="Claims Adjustment" attribute="1" defaultMemberUniqueName="[Table19].[Claims Adjustment].[All]" allUniqueName="[Table19].[Claims Adjustment].[All]" dimensionUniqueName="[Table19]" displayFolder="" count="0" memberValueDatatype="20" unbalanced="0"/>
    <cacheHierarchy uniqueName="[Table19].[Policy Type]" caption="Policy Type" attribute="1" defaultMemberUniqueName="[Table19].[Policy Type].[All]" allUniqueName="[Table19].[Policy Type].[All]" dimensionUniqueName="[Table19]" displayFolder="" count="0" memberValueDatatype="130" unbalanced="0"/>
    <cacheHierarchy uniqueName="[Table19].[Policy Adjustment]" caption="Policy Adjustment" attribute="1" defaultMemberUniqueName="[Table19].[Policy Adjustment].[All]" allUniqueName="[Table19].[Policy Adjustment].[All]" dimensionUniqueName="[Table19]" displayFolder="" count="0" memberValueDatatype="20" unbalanced="0"/>
    <cacheHierarchy uniqueName="[Table19].[Premium Amount]" caption="Premium Amount" attribute="1" defaultMemberUniqueName="[Table19].[Premium Amount].[All]" allUniqueName="[Table19].[Premium Amount].[All]" dimensionUniqueName="[Table19]" displayFolder="" count="0" memberValueDatatype="20" unbalanced="0"/>
    <cacheHierarchy uniqueName="[Table19].[Safe Driver Discount]" caption="Safe Driver Discount" attribute="1" defaultMemberUniqueName="[Table19].[Safe Driver Discount].[All]" allUniqueName="[Table19].[Safe Driver Discount].[All]" dimensionUniqueName="[Table19]" displayFolder="" count="0" memberValueDatatype="130" unbalanced="0"/>
    <cacheHierarchy uniqueName="[Table19].[Multi-Policy Discount]" caption="Multi-Policy Discount" attribute="1" defaultMemberUniqueName="[Table19].[Multi-Policy Discount].[All]" allUniqueName="[Table19].[Multi-Policy Discount].[All]" dimensionUniqueName="[Table19]" displayFolder="" count="0" memberValueDatatype="130" unbalanced="0"/>
    <cacheHierarchy uniqueName="[Table19].[Bundling Discount]" caption="Bundling Discount" attribute="1" defaultMemberUniqueName="[Table19].[Bundling Discount].[All]" allUniqueName="[Table19].[Bundling Discount].[All]" dimensionUniqueName="[Table19]" displayFolder="" count="0" memberValueDatatype="130" unbalanced="0"/>
    <cacheHierarchy uniqueName="[Table19].[Total Discounts]" caption="Total Discounts" attribute="1" defaultMemberUniqueName="[Table19].[Total Discounts].[All]" allUniqueName="[Table19].[Total Discounts].[All]" dimensionUniqueName="[Table19]" displayFolder="" count="0" memberValueDatatype="20" unbalanced="0"/>
    <cacheHierarchy uniqueName="[Table19].[Source of Lead]" caption="Source of Lead" attribute="1" defaultMemberUniqueName="[Table19].[Source of Lead].[All]" allUniqueName="[Table19].[Source of Lead].[All]" dimensionUniqueName="[Table19]" displayFolder="" count="0" memberValueDatatype="130" unbalanced="0"/>
    <cacheHierarchy uniqueName="[Table19].[Time Since First Contact]" caption="Time Since First Contact" attribute="1" defaultMemberUniqueName="[Table19].[Time Since First Contact].[All]" allUniqueName="[Table19].[Time Since First Contact].[All]" dimensionUniqueName="[Table19]" displayFolder="" count="0" memberValueDatatype="20" unbalanced="0"/>
    <cacheHierarchy uniqueName="[Table19].[Conversion Status]" caption="Conversion Status" attribute="1" defaultMemberUniqueName="[Table19].[Conversion Status].[All]" allUniqueName="[Table19].[Conversion Status].[All]" dimensionUniqueName="[Table19]" displayFolder="" count="0" memberValueDatatype="130" unbalanced="0"/>
    <cacheHierarchy uniqueName="[Table19].[Website Visits]" caption="Website Visits" attribute="1" defaultMemberUniqueName="[Table19].[Website Visits].[All]" allUniqueName="[Table19].[Website Visits].[All]" dimensionUniqueName="[Table19]" displayFolder="" count="0" memberValueDatatype="20" unbalanced="0"/>
    <cacheHierarchy uniqueName="[Table19].[Inquiries]" caption="Inquiries" attribute="1" defaultMemberUniqueName="[Table19].[Inquiries].[All]" allUniqueName="[Table19].[Inquiries].[All]" dimensionUniqueName="[Table19]" displayFolder="" count="0" memberValueDatatype="20" unbalanced="0"/>
    <cacheHierarchy uniqueName="[Table19].[Quotes Requested]" caption="Quotes Requested" attribute="1" defaultMemberUniqueName="[Table19].[Quotes Requested].[All]" allUniqueName="[Table19].[Quotes Requested].[All]" dimensionUniqueName="[Table19]" displayFolder="" count="0" memberValueDatatype="20" unbalanced="0"/>
    <cacheHierarchy uniqueName="[Table19].[Time to Conversion]" caption="Time to Conversion" attribute="1" defaultMemberUniqueName="[Table19].[Time to Conversion].[All]" allUniqueName="[Table19].[Time to Conversion].[All]" dimensionUniqueName="[Table19]" displayFolder="" count="0" memberValueDatatype="20" unbalanced="0"/>
    <cacheHierarchy uniqueName="[Table19].[Credit Score]" caption="Credit Score" attribute="1" defaultMemberUniqueName="[Table19].[Credit Score].[All]" allUniqueName="[Table19].[Credit Score].[All]" dimensionUniqueName="[Table19]" displayFolder="" count="0" memberValueDatatype="20" unbalanced="0"/>
    <cacheHierarchy uniqueName="[Table19].[Premium Adjustment Credit]" caption="Premium Adjustment Credit" attribute="1" defaultMemberUniqueName="[Table19].[Premium Adjustment Credit].[All]" allUniqueName="[Table19].[Premium Adjustment Credit].[All]" dimensionUniqueName="[Table19]" displayFolder="" count="0" memberValueDatatype="20" unbalanced="0"/>
    <cacheHierarchy uniqueName="[Table19].[Region]" caption="Region" attribute="1" defaultMemberUniqueName="[Table19].[Region].[All]" allUniqueName="[Table19].[Region].[All]" dimensionUniqueName="[Table19]" displayFolder="" count="0" memberValueDatatype="130" unbalanced="0"/>
    <cacheHierarchy uniqueName="[Table19].[Premium Adjustment Region]" caption="Premium Adjustment Region" attribute="1" defaultMemberUniqueName="[Table19].[Premium Adjustment Region].[All]" allUniqueName="[Table19].[Premium Adjustment Region].[All]" dimensionUniqueName="[Table19]" displayFolder="" count="0" memberValueDatatype="20" unbalanced="0"/>
    <cacheHierarchy uniqueName="[Table2].[Region]" caption="Region" attribute="1" defaultMemberUniqueName="[Table2].[Region].[All]" allUniqueName="[Table2].[Region].[All]" dimensionUniqueName="[Table2]" displayFolder="" count="0" memberValueDatatype="130" unbalanced="0"/>
    <cacheHierarchy uniqueName="[Table2].[Average Premium]" caption="Average Premium" attribute="1" defaultMemberUniqueName="[Table2].[Average Premium].[All]" allUniqueName="[Table2].[Average Premium].[All]" dimensionUniqueName="[Table2]" displayFolder="" count="0" memberValueDatatype="5" unbalanced="0"/>
    <cacheHierarchy uniqueName="[Table2].[Median Premium]" caption="Median Premium" attribute="1" defaultMemberUniqueName="[Table2].[Median Premium].[All]" allUniqueName="[Table2].[Median Premium].[All]" dimensionUniqueName="[Table2]" displayFolder="" count="0" memberValueDatatype="20" unbalanced="0"/>
    <cacheHierarchy uniqueName="[Table3].[Stage]" caption="Stage" attribute="1" defaultMemberUniqueName="[Table3].[Stage].[All]" allUniqueName="[Table3].[Stage].[All]" dimensionUniqueName="[Table3]" displayFolder="" count="0" memberValueDatatype="130" unbalanced="0"/>
    <cacheHierarchy uniqueName="[Table3].[Count]" caption="Count" attribute="1" defaultMemberUniqueName="[Table3].[Count].[All]" allUniqueName="[Table3].[Count].[All]" dimensionUniqueName="[Table3]" displayFolder="" count="0" memberValueDatatype="20" unbalanced="0"/>
    <cacheHierarchy uniqueName="[Table4].[Lead Source]" caption="Lead Source" attribute="1" defaultMemberUniqueName="[Table4].[Lead Source].[All]" allUniqueName="[Table4].[Lead Source].[All]" dimensionUniqueName="[Table4]" displayFolder="" count="0" memberValueDatatype="130" unbalanced="0"/>
    <cacheHierarchy uniqueName="[Table4].[Not Purchased]" caption="Not Purchased" attribute="1" defaultMemberUniqueName="[Table4].[Not Purchased].[All]" allUniqueName="[Table4].[Not Purchased].[All]" dimensionUniqueName="[Table4]" displayFolder="" count="0" memberValueDatatype="20" unbalanced="0"/>
    <cacheHierarchy uniqueName="[Table4].[Purchased]" caption="Purchased" attribute="1" defaultMemberUniqueName="[Table4].[Purchased].[All]" allUniqueName="[Table4].[Purchased].[All]" dimensionUniqueName="[Table4]" displayFolder="" count="2" memberValueDatatype="20" unbalanced="0"/>
    <cacheHierarchy uniqueName="[Table4].[Total Leads]" caption="Total Leads" attribute="1" defaultMemberUniqueName="[Table4].[Total Leads].[All]" allUniqueName="[Table4].[Total Leads].[All]" dimensionUniqueName="[Table4]" displayFolder="" count="0" memberValueDatatype="20" unbalanced="0"/>
    <cacheHierarchy uniqueName="[Table4].[Conversion Rate (%)]" caption="Conversion Rate (%)" attribute="1" defaultMemberUniqueName="[Table4].[Conversion Rate (%)].[All]" allUniqueName="[Table4].[Conversion Rate (%)].[All]" dimensionUniqueName="[Table4]" displayFolder="" count="0" memberValueDatatype="5" unbalanced="0"/>
    <cacheHierarchy uniqueName="[Measures].[__XL_Count Table1]" caption="__XL_Count Table1" measure="1" displayFolder="" measureGroup="Table1" count="0" hidden="1"/>
    <cacheHierarchy uniqueName="[Measures].[__XL_Count Table2]" caption="__XL_Count Table2" measure="1" displayFolder="" measureGroup="Table2" count="0" hidden="1"/>
    <cacheHierarchy uniqueName="[Measures].[__XL_Count Table3]" caption="__XL_Count Table3" measure="1" displayFolder="" measureGroup="Table3" count="0" hidden="1"/>
    <cacheHierarchy uniqueName="[Measures].[__XL_Count Table4]" caption="__XL_Count Table4" measure="1" displayFolder="" measureGroup="Table4" count="0" hidden="1"/>
    <cacheHierarchy uniqueName="[Measures].[__XL_Count Table15]" caption="__XL_Count Table15" measure="1" displayFolder="" measureGroup="Table15" count="0" hidden="1"/>
    <cacheHierarchy uniqueName="[Measures].[__XL_Count Table16]" caption="__XL_Count Table16" measure="1" displayFolder="" measureGroup="Table16" count="0" hidden="1"/>
    <cacheHierarchy uniqueName="[Measures].[__XL_Count Table11]" caption="__XL_Count Table11" measure="1" displayFolder="" measureGroup="Table11" count="0" hidden="1"/>
    <cacheHierarchy uniqueName="[Measures].[__XL_Count Table18]" caption="__XL_Count Table18" measure="1" displayFolder="" measureGroup="Table18" count="0" hidden="1"/>
    <cacheHierarchy uniqueName="[Measures].[__XL_Count Table114]" caption="__XL_Count Table114" measure="1" displayFolder="" measureGroup="Table114" count="0" hidden="1"/>
    <cacheHierarchy uniqueName="[Measures].[__XL_Count Table118]" caption="__XL_Count Table118" measure="1" displayFolder="" measureGroup="Table118" count="0" hidden="1"/>
    <cacheHierarchy uniqueName="[Measures].[__XL_Count Table115]" caption="__XL_Count Table115" measure="1" displayFolder="" measureGroup="Table115" count="0" hidden="1"/>
    <cacheHierarchy uniqueName="[Measures].[__XL_Count Table111]" caption="__XL_Count Table111" measure="1" displayFolder="" measureGroup="Table111" count="0" hidden="1"/>
    <cacheHierarchy uniqueName="[Measures].[__XL_Count Table14]" caption="__XL_Count Table14" measure="1" displayFolder="" measureGroup="Table14" count="0" hidden="1"/>
    <cacheHierarchy uniqueName="[Measures].[__XL_Count Table12]" caption="__XL_Count Table12" measure="1" displayFolder="" measureGroup="Table12" count="0" hidden="1"/>
    <cacheHierarchy uniqueName="[Measures].[__XL_Count Table112]" caption="__XL_Count Table112" measure="1" displayFolder="" measureGroup="Table112" count="0" hidden="1"/>
    <cacheHierarchy uniqueName="[Measures].[__XL_Count Table110]" caption="__XL_Count Table110" measure="1" displayFolder="" measureGroup="Table110" count="0" hidden="1"/>
    <cacheHierarchy uniqueName="[Measures].[__XL_Count Table17]" caption="__XL_Count Table17" measure="1" displayFolder="" measureGroup="Table17" count="0" hidden="1"/>
    <cacheHierarchy uniqueName="[Measures].[__XL_Count Table113]" caption="__XL_Count Table113" measure="1" displayFolder="" measureGroup="Table113" count="0" hidden="1"/>
    <cacheHierarchy uniqueName="[Measures].[__XL_Count Table13]" caption="__XL_Count Table13" measure="1" displayFolder="" measureGroup="Table13" count="0" hidden="1"/>
    <cacheHierarchy uniqueName="[Measures].[__XL_Count Table19]" caption="__XL_Count Table19" measure="1" displayFolder="" measureGroup="Table19" count="0" hidden="1"/>
    <cacheHierarchy uniqueName="[Measures].[__No measures defined]" caption="__No measures defined" measure="1" displayFolder="" count="0" hidden="1"/>
    <cacheHierarchy uniqueName="[Measures].[Sum of Age]" caption="Sum of Age" measure="1" displayFolder="" measureGroup="Table1" count="0" hidden="1">
      <extLst>
        <ext xmlns:x15="http://schemas.microsoft.com/office/spreadsheetml/2010/11/main" uri="{B97F6D7D-B522-45F9-BDA1-12C45D357490}">
          <x15:cacheHierarchy aggregatedColumn="0"/>
        </ext>
      </extLst>
    </cacheHierarchy>
    <cacheHierarchy uniqueName="[Measures].[Sum of Premium Amount]" caption="Sum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Average of Premium Amount]" caption="Average of Premium Amount" measure="1" displayFolder="" measureGroup="Table1" count="0" hidden="1">
      <extLst>
        <ext xmlns:x15="http://schemas.microsoft.com/office/spreadsheetml/2010/11/main" uri="{B97F6D7D-B522-45F9-BDA1-12C45D357490}">
          <x15:cacheHierarchy aggregatedColumn="11"/>
        </ext>
      </extLst>
    </cacheHierarchy>
    <cacheHierarchy uniqueName="[Measures].[Sum of Premium Adjustment Credit]" caption="Sum of Premium Adjustment Credit" measure="1" displayFolder="" measureGroup="Table1" count="0" hidden="1">
      <extLst>
        <ext xmlns:x15="http://schemas.microsoft.com/office/spreadsheetml/2010/11/main" uri="{B97F6D7D-B522-45F9-BDA1-12C45D357490}">
          <x15:cacheHierarchy aggregatedColumn="24"/>
        </ext>
      </extLst>
    </cacheHierarchy>
    <cacheHierarchy uniqueName="[Measures].[Sum of Total Discounts]" caption="Sum of Total Discounts" measure="1" displayFolder="" measureGroup="Table1" count="0" hidden="1">
      <extLst>
        <ext xmlns:x15="http://schemas.microsoft.com/office/spreadsheetml/2010/11/main" uri="{B97F6D7D-B522-45F9-BDA1-12C45D357490}">
          <x15:cacheHierarchy aggregatedColumn="15"/>
        </ext>
      </extLst>
    </cacheHierarchy>
    <cacheHierarchy uniqueName="[Measures].[Sum of Inquiries]" caption="Sum of Inquiries" measure="1" displayFolder="" measureGroup="Table1" count="0" hidden="1">
      <extLst>
        <ext xmlns:x15="http://schemas.microsoft.com/office/spreadsheetml/2010/11/main" uri="{B97F6D7D-B522-45F9-BDA1-12C45D357490}">
          <x15:cacheHierarchy aggregatedColumn="20"/>
        </ext>
      </extLst>
    </cacheHierarchy>
    <cacheHierarchy uniqueName="[Measures].[Sum of Claims Frequency]" caption="Sum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Count of Claims Frequency]" caption="Count of Claims Frequency" measure="1" displayFolder="" measureGroup="Table1" count="0" hidden="1">
      <extLst>
        <ext xmlns:x15="http://schemas.microsoft.com/office/spreadsheetml/2010/11/main" uri="{B97F6D7D-B522-45F9-BDA1-12C45D357490}">
          <x15:cacheHierarchy aggregatedColumn="6"/>
        </ext>
      </extLst>
    </cacheHierarchy>
    <cacheHierarchy uniqueName="[Measures].[Sum of Time to Conversion]" caption="Sum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Count of Conversion Status]" caption="Count of Conversion Status" measure="1" displayFolder="" measureGroup="Table1" count="0" hidden="1">
      <extLst>
        <ext xmlns:x15="http://schemas.microsoft.com/office/spreadsheetml/2010/11/main" uri="{B97F6D7D-B522-45F9-BDA1-12C45D357490}">
          <x15:cacheHierarchy aggregatedColumn="18"/>
        </ext>
      </extLst>
    </cacheHierarchy>
    <cacheHierarchy uniqueName="[Measures].[Sum of Time Since First Contact]" caption="Sum of Time Since First Contact" measure="1" displayFolder="" measureGroup="Table1" count="0" hidden="1">
      <extLst>
        <ext xmlns:x15="http://schemas.microsoft.com/office/spreadsheetml/2010/11/main" uri="{B97F6D7D-B522-45F9-BDA1-12C45D357490}">
          <x15:cacheHierarchy aggregatedColumn="17"/>
        </ext>
      </extLst>
    </cacheHierarchy>
    <cacheHierarchy uniqueName="[Measures].[Count of Time to Conversion]" caption="Count of Time to Conversion" measure="1" displayFolder="" measureGroup="Table1" count="0" hidden="1">
      <extLst>
        <ext xmlns:x15="http://schemas.microsoft.com/office/spreadsheetml/2010/11/main" uri="{B97F6D7D-B522-45F9-BDA1-12C45D357490}">
          <x15:cacheHierarchy aggregatedColumn="22"/>
        </ext>
      </extLst>
    </cacheHierarchy>
    <cacheHierarchy uniqueName="[Measures].[Sum of Average Premium]" caption="Sum of Average Premium" measure="1" displayFolder="" measureGroup="Table2" count="0" hidden="1">
      <extLst>
        <ext xmlns:x15="http://schemas.microsoft.com/office/spreadsheetml/2010/11/main" uri="{B97F6D7D-B522-45F9-BDA1-12C45D357490}">
          <x15:cacheHierarchy aggregatedColumn="461"/>
        </ext>
      </extLst>
    </cacheHierarchy>
    <cacheHierarchy uniqueName="[Measures].[Sum of Median Premium]" caption="Sum of Median Premium" measure="1" displayFolder="" measureGroup="Table2" count="0" hidden="1">
      <extLst>
        <ext xmlns:x15="http://schemas.microsoft.com/office/spreadsheetml/2010/11/main" uri="{B97F6D7D-B522-45F9-BDA1-12C45D357490}">
          <x15:cacheHierarchy aggregatedColumn="462"/>
        </ext>
      </extLst>
    </cacheHierarchy>
    <cacheHierarchy uniqueName="[Measures].[Count of Claims Severity]" caption="Count of Claims Severity" measure="1" displayFolder="" measureGroup="Table1" count="0" hidden="1">
      <extLst>
        <ext xmlns:x15="http://schemas.microsoft.com/office/spreadsheetml/2010/11/main" uri="{B97F6D7D-B522-45F9-BDA1-12C45D357490}">
          <x15:cacheHierarchy aggregatedColumn="7"/>
        </ext>
      </extLst>
    </cacheHierarchy>
    <cacheHierarchy uniqueName="[Measures].[Sum of Count]" caption="Sum of Count" measure="1" displayFolder="" measureGroup="Table3" count="0" hidden="1">
      <extLst>
        <ext xmlns:x15="http://schemas.microsoft.com/office/spreadsheetml/2010/11/main" uri="{B97F6D7D-B522-45F9-BDA1-12C45D357490}">
          <x15:cacheHierarchy aggregatedColumn="464"/>
        </ext>
      </extLst>
    </cacheHierarchy>
    <cacheHierarchy uniqueName="[Measures].[Sum of Not Purchased]" caption="Sum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Purchased]" caption="Sum of Purchased" measure="1" displayFolder="" measureGroup="Table4" count="0" hidden="1">
      <extLst>
        <ext xmlns:x15="http://schemas.microsoft.com/office/spreadsheetml/2010/11/main" uri="{B97F6D7D-B522-45F9-BDA1-12C45D357490}">
          <x15:cacheHierarchy aggregatedColumn="467"/>
        </ext>
      </extLst>
    </cacheHierarchy>
    <cacheHierarchy uniqueName="[Measures].[Sum of Total Leads]" caption="Sum of Total Leads" measure="1" displayFolder="" measureGroup="Table4" count="0" hidden="1">
      <extLst>
        <ext xmlns:x15="http://schemas.microsoft.com/office/spreadsheetml/2010/11/main" uri="{B97F6D7D-B522-45F9-BDA1-12C45D357490}">
          <x15:cacheHierarchy aggregatedColumn="468"/>
        </ext>
      </extLst>
    </cacheHierarchy>
    <cacheHierarchy uniqueName="[Measures].[Sum of Conversion Rate (%)]" caption="Sum of Conversion Rate (%)" measure="1" displayFolder="" measureGroup="Table4" count="0" hidden="1">
      <extLst>
        <ext xmlns:x15="http://schemas.microsoft.com/office/spreadsheetml/2010/11/main" uri="{B97F6D7D-B522-45F9-BDA1-12C45D357490}">
          <x15:cacheHierarchy aggregatedColumn="469"/>
        </ext>
      </extLst>
    </cacheHierarchy>
    <cacheHierarchy uniqueName="[Measures].[Count of Not Purchased]" caption="Count of Not Purchased" measure="1" displayFolder="" measureGroup="Table4" count="0" hidden="1">
      <extLst>
        <ext xmlns:x15="http://schemas.microsoft.com/office/spreadsheetml/2010/11/main" uri="{B97F6D7D-B522-45F9-BDA1-12C45D357490}">
          <x15:cacheHierarchy aggregatedColumn="466"/>
        </ext>
      </extLst>
    </cacheHierarchy>
    <cacheHierarchy uniqueName="[Measures].[Sum of Age 2]" caption="Sum of Age 2" measure="1" displayFolder="" measureGroup="Table11" count="0" hidden="1">
      <extLst>
        <ext xmlns:x15="http://schemas.microsoft.com/office/spreadsheetml/2010/11/main" uri="{B97F6D7D-B522-45F9-BDA1-12C45D357490}">
          <x15:cacheHierarchy aggregatedColumn="28"/>
        </ext>
      </extLst>
    </cacheHierarchy>
    <cacheHierarchy uniqueName="[Measures].[Sum of Premium Amount 2]" caption="Sum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Average of Premium Amount 2]" caption="Average of Premium Amount 2" measure="1" displayFolder="" measureGroup="Table11" count="0" hidden="1">
      <extLst>
        <ext xmlns:x15="http://schemas.microsoft.com/office/spreadsheetml/2010/11/main" uri="{B97F6D7D-B522-45F9-BDA1-12C45D357490}">
          <x15:cacheHierarchy aggregatedColumn="39"/>
        </ext>
      </extLst>
    </cacheHierarchy>
    <cacheHierarchy uniqueName="[Measures].[Sum of Premium Adjustment Credit 2]" caption="Sum of Premium Adjustment Credit 2" measure="1" displayFolder="" measureGroup="Table11" count="0" hidden="1">
      <extLst>
        <ext xmlns:x15="http://schemas.microsoft.com/office/spreadsheetml/2010/11/main" uri="{B97F6D7D-B522-45F9-BDA1-12C45D357490}">
          <x15:cacheHierarchy aggregatedColumn="52"/>
        </ext>
      </extLst>
    </cacheHierarchy>
    <cacheHierarchy uniqueName="[Measures].[Sum of Total Discounts 2]" caption="Sum of Total Discounts 2" measure="1" displayFolder="" measureGroup="Table11" count="0" hidden="1">
      <extLst>
        <ext xmlns:x15="http://schemas.microsoft.com/office/spreadsheetml/2010/11/main" uri="{B97F6D7D-B522-45F9-BDA1-12C45D357490}">
          <x15:cacheHierarchy aggregatedColumn="43"/>
        </ext>
      </extLst>
    </cacheHierarchy>
    <cacheHierarchy uniqueName="[Measures].[Sum of Inquiries 2]" caption="Sum of Inquiries 2" measure="1" displayFolder="" measureGroup="Table11" count="0" hidden="1">
      <extLst>
        <ext xmlns:x15="http://schemas.microsoft.com/office/spreadsheetml/2010/11/main" uri="{B97F6D7D-B522-45F9-BDA1-12C45D357490}">
          <x15:cacheHierarchy aggregatedColumn="48"/>
        </ext>
      </extLst>
    </cacheHierarchy>
    <cacheHierarchy uniqueName="[Measures].[Sum of Claims Frequency 2]" caption="Sum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Count of Claims Frequency 2]" caption="Count of Claims Frequency 2" measure="1" displayFolder="" measureGroup="Table11" count="0" hidden="1">
      <extLst>
        <ext xmlns:x15="http://schemas.microsoft.com/office/spreadsheetml/2010/11/main" uri="{B97F6D7D-B522-45F9-BDA1-12C45D357490}">
          <x15:cacheHierarchy aggregatedColumn="34"/>
        </ext>
      </extLst>
    </cacheHierarchy>
    <cacheHierarchy uniqueName="[Measures].[Sum of Time to Conversion 2]" caption="Sum of Time to Conversion 2" measure="1" displayFolder="" measureGroup="Table11" count="0" hidden="1">
      <extLst>
        <ext xmlns:x15="http://schemas.microsoft.com/office/spreadsheetml/2010/11/main" uri="{B97F6D7D-B522-45F9-BDA1-12C45D357490}">
          <x15:cacheHierarchy aggregatedColumn="50"/>
        </ext>
      </extLst>
    </cacheHierarchy>
    <cacheHierarchy uniqueName="[Measures].[Count of Conversion Status 2]" caption="Count of Conversion Status 2" measure="1" displayFolder="" measureGroup="Table11" count="0" hidden="1">
      <extLst>
        <ext xmlns:x15="http://schemas.microsoft.com/office/spreadsheetml/2010/11/main" uri="{B97F6D7D-B522-45F9-BDA1-12C45D357490}">
          <x15:cacheHierarchy aggregatedColumn="46"/>
        </ext>
      </extLst>
    </cacheHierarchy>
    <cacheHierarchy uniqueName="[Measures].[Count of Claims Severity 2]" caption="Count of Claims Severity 2" measure="1" displayFolder="" measureGroup="Table11" count="0" hidden="1">
      <extLst>
        <ext xmlns:x15="http://schemas.microsoft.com/office/spreadsheetml/2010/11/main" uri="{B97F6D7D-B522-45F9-BDA1-12C45D357490}">
          <x15:cacheHierarchy aggregatedColumn="35"/>
        </ext>
      </extLst>
    </cacheHierarchy>
    <cacheHierarchy uniqueName="[Measures].[Sum of Claims Adjustment]" caption="Sum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Average of Claims Adjustment]" caption="Average of Claims Adjustment" measure="1" displayFolder="" measureGroup="Table11" count="0" hidden="1">
      <extLst>
        <ext xmlns:x15="http://schemas.microsoft.com/office/spreadsheetml/2010/11/main" uri="{B97F6D7D-B522-45F9-BDA1-12C45D357490}">
          <x15:cacheHierarchy aggregatedColumn="36"/>
        </ext>
      </extLst>
    </cacheHierarchy>
    <cacheHierarchy uniqueName="[Measures].[Count of Policy Type]" caption="Count of Policy Type" measure="1" displayFolder="" measureGroup="Table11" count="0" hidden="1">
      <extLst>
        <ext xmlns:x15="http://schemas.microsoft.com/office/spreadsheetml/2010/11/main" uri="{B97F6D7D-B522-45F9-BDA1-12C45D357490}">
          <x15:cacheHierarchy aggregatedColumn="37"/>
        </ext>
      </extLst>
    </cacheHierarchy>
    <cacheHierarchy uniqueName="[Measures].[Sum of Policy Adjustment]" caption="Sum of Policy Adjustment" measure="1" displayFolder="" measureGroup="Table11" count="0" hidden="1">
      <extLst>
        <ext xmlns:x15="http://schemas.microsoft.com/office/spreadsheetml/2010/11/main" uri="{B97F6D7D-B522-45F9-BDA1-12C45D357490}">
          <x15:cacheHierarchy aggregatedColumn="38"/>
        </ext>
      </extLst>
    </cacheHierarchy>
    <cacheHierarchy uniqueName="[Measures].[Count of Multi-Policy Discount]" caption="Count of Multi-Policy Discount" measure="1" displayFolder="" measureGroup="Table11" count="0" hidden="1">
      <extLst>
        <ext xmlns:x15="http://schemas.microsoft.com/office/spreadsheetml/2010/11/main" uri="{B97F6D7D-B522-45F9-BDA1-12C45D357490}">
          <x15:cacheHierarchy aggregatedColumn="41"/>
        </ext>
      </extLst>
    </cacheHierarchy>
    <cacheHierarchy uniqueName="[Measures].[Sum of Age 3]" caption="Sum of Age 3" measure="1" displayFolder="" measureGroup="Table12" count="0" hidden="1">
      <extLst>
        <ext xmlns:x15="http://schemas.microsoft.com/office/spreadsheetml/2010/11/main" uri="{B97F6D7D-B522-45F9-BDA1-12C45D357490}">
          <x15:cacheHierarchy aggregatedColumn="244"/>
        </ext>
      </extLst>
    </cacheHierarchy>
    <cacheHierarchy uniqueName="[Measures].[Sum of Premium Amount 3]" caption="Sum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Average of Premium Amount 3]" caption="Average of Premium Amount 3" measure="1" displayFolder="" measureGroup="Table12" count="0" hidden="1">
      <extLst>
        <ext xmlns:x15="http://schemas.microsoft.com/office/spreadsheetml/2010/11/main" uri="{B97F6D7D-B522-45F9-BDA1-12C45D357490}">
          <x15:cacheHierarchy aggregatedColumn="255"/>
        </ext>
      </extLst>
    </cacheHierarchy>
    <cacheHierarchy uniqueName="[Measures].[Sum of Premium Adjustment Credit 3]" caption="Sum of Premium Adjustment Credit 3" measure="1" displayFolder="" measureGroup="Table12" count="0" hidden="1">
      <extLst>
        <ext xmlns:x15="http://schemas.microsoft.com/office/spreadsheetml/2010/11/main" uri="{B97F6D7D-B522-45F9-BDA1-12C45D357490}">
          <x15:cacheHierarchy aggregatedColumn="268"/>
        </ext>
      </extLst>
    </cacheHierarchy>
    <cacheHierarchy uniqueName="[Measures].[Sum of Total Discounts 3]" caption="Sum of Total Discounts 3" measure="1" displayFolder="" measureGroup="Table12" count="0" hidden="1">
      <extLst>
        <ext xmlns:x15="http://schemas.microsoft.com/office/spreadsheetml/2010/11/main" uri="{B97F6D7D-B522-45F9-BDA1-12C45D357490}">
          <x15:cacheHierarchy aggregatedColumn="259"/>
        </ext>
      </extLst>
    </cacheHierarchy>
    <cacheHierarchy uniqueName="[Measures].[Sum of Inquiries 3]" caption="Sum of Inquiries 3" measure="1" displayFolder="" measureGroup="Table12" count="0" hidden="1">
      <extLst>
        <ext xmlns:x15="http://schemas.microsoft.com/office/spreadsheetml/2010/11/main" uri="{B97F6D7D-B522-45F9-BDA1-12C45D357490}">
          <x15:cacheHierarchy aggregatedColumn="264"/>
        </ext>
      </extLst>
    </cacheHierarchy>
    <cacheHierarchy uniqueName="[Measures].[Sum of Claims Frequency 3]" caption="Sum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Count of Claims Frequency 3]" caption="Count of Claims Frequency 3" measure="1" displayFolder="" measureGroup="Table12" count="0" hidden="1">
      <extLst>
        <ext xmlns:x15="http://schemas.microsoft.com/office/spreadsheetml/2010/11/main" uri="{B97F6D7D-B522-45F9-BDA1-12C45D357490}">
          <x15:cacheHierarchy aggregatedColumn="250"/>
        </ext>
      </extLst>
    </cacheHierarchy>
    <cacheHierarchy uniqueName="[Measures].[Sum of Time to Conversion 3]" caption="Sum of Time to Conversion 3" measure="1" displayFolder="" measureGroup="Table12" count="0" hidden="1">
      <extLst>
        <ext xmlns:x15="http://schemas.microsoft.com/office/spreadsheetml/2010/11/main" uri="{B97F6D7D-B522-45F9-BDA1-12C45D357490}">
          <x15:cacheHierarchy aggregatedColumn="266"/>
        </ext>
      </extLst>
    </cacheHierarchy>
    <cacheHierarchy uniqueName="[Measures].[Count of Conversion Status 3]" caption="Count of Conversion Status 3" measure="1" displayFolder="" measureGroup="Table12" count="0" hidden="1">
      <extLst>
        <ext xmlns:x15="http://schemas.microsoft.com/office/spreadsheetml/2010/11/main" uri="{B97F6D7D-B522-45F9-BDA1-12C45D357490}">
          <x15:cacheHierarchy aggregatedColumn="262"/>
        </ext>
      </extLst>
    </cacheHierarchy>
    <cacheHierarchy uniqueName="[Measures].[Count of Claims Severity 3]" caption="Count of Claims Severity 3" measure="1" displayFolder="" measureGroup="Table12" count="0" hidden="1">
      <extLst>
        <ext xmlns:x15="http://schemas.microsoft.com/office/spreadsheetml/2010/11/main" uri="{B97F6D7D-B522-45F9-BDA1-12C45D357490}">
          <x15:cacheHierarchy aggregatedColumn="251"/>
        </ext>
      </extLst>
    </cacheHierarchy>
    <cacheHierarchy uniqueName="[Measures].[Sum of Claims Adjustment 2]" caption="Sum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Average of Claims Adjustment 2]" caption="Average of Claims Adjustment 2" measure="1" displayFolder="" measureGroup="Table12" count="0" hidden="1">
      <extLst>
        <ext xmlns:x15="http://schemas.microsoft.com/office/spreadsheetml/2010/11/main" uri="{B97F6D7D-B522-45F9-BDA1-12C45D357490}">
          <x15:cacheHierarchy aggregatedColumn="252"/>
        </ext>
      </extLst>
    </cacheHierarchy>
    <cacheHierarchy uniqueName="[Measures].[Count of Policy Type 2]" caption="Count of Policy Type 2" measure="1" displayFolder="" measureGroup="Table12" count="0" hidden="1">
      <extLst>
        <ext xmlns:x15="http://schemas.microsoft.com/office/spreadsheetml/2010/11/main" uri="{B97F6D7D-B522-45F9-BDA1-12C45D357490}">
          <x15:cacheHierarchy aggregatedColumn="253"/>
        </ext>
      </extLst>
    </cacheHierarchy>
    <cacheHierarchy uniqueName="[Measures].[Sum of Policy Adjustment 2]" caption="Sum of Policy Adjustment 2" measure="1" displayFolder="" measureGroup="Table12" count="0" hidden="1">
      <extLst>
        <ext xmlns:x15="http://schemas.microsoft.com/office/spreadsheetml/2010/11/main" uri="{B97F6D7D-B522-45F9-BDA1-12C45D357490}">
          <x15:cacheHierarchy aggregatedColumn="254"/>
        </ext>
      </extLst>
    </cacheHierarchy>
    <cacheHierarchy uniqueName="[Measures].[Count of Multi-Policy Discount 2]" caption="Count of Multi-Policy Discount 2" measure="1" displayFolder="" measureGroup="Table12" count="0" hidden="1">
      <extLst>
        <ext xmlns:x15="http://schemas.microsoft.com/office/spreadsheetml/2010/11/main" uri="{B97F6D7D-B522-45F9-BDA1-12C45D357490}">
          <x15:cacheHierarchy aggregatedColumn="257"/>
        </ext>
      </extLst>
    </cacheHierarchy>
    <cacheHierarchy uniqueName="[Measures].[Sum of Age 4]" caption="Sum of Age 4" measure="1" displayFolder="" measureGroup="Table13" count="0" hidden="1">
      <extLst>
        <ext xmlns:x15="http://schemas.microsoft.com/office/spreadsheetml/2010/11/main" uri="{B97F6D7D-B522-45F9-BDA1-12C45D357490}">
          <x15:cacheHierarchy aggregatedColumn="271"/>
        </ext>
      </extLst>
    </cacheHierarchy>
    <cacheHierarchy uniqueName="[Measures].[Sum of Premium Amount 4]" caption="Sum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Average of Premium Amount 4]" caption="Average of Premium Amount 4" measure="1" displayFolder="" measureGroup="Table13" count="0" hidden="1">
      <extLst>
        <ext xmlns:x15="http://schemas.microsoft.com/office/spreadsheetml/2010/11/main" uri="{B97F6D7D-B522-45F9-BDA1-12C45D357490}">
          <x15:cacheHierarchy aggregatedColumn="282"/>
        </ext>
      </extLst>
    </cacheHierarchy>
    <cacheHierarchy uniqueName="[Measures].[Sum of Premium Adjustment Credit 4]" caption="Sum of Premium Adjustment Credit 4" measure="1" displayFolder="" measureGroup="Table13" count="0" hidden="1">
      <extLst>
        <ext xmlns:x15="http://schemas.microsoft.com/office/spreadsheetml/2010/11/main" uri="{B97F6D7D-B522-45F9-BDA1-12C45D357490}">
          <x15:cacheHierarchy aggregatedColumn="295"/>
        </ext>
      </extLst>
    </cacheHierarchy>
    <cacheHierarchy uniqueName="[Measures].[Sum of Total Discounts 4]" caption="Sum of Total Discounts 4" measure="1" displayFolder="" measureGroup="Table13" count="0" hidden="1">
      <extLst>
        <ext xmlns:x15="http://schemas.microsoft.com/office/spreadsheetml/2010/11/main" uri="{B97F6D7D-B522-45F9-BDA1-12C45D357490}">
          <x15:cacheHierarchy aggregatedColumn="286"/>
        </ext>
      </extLst>
    </cacheHierarchy>
    <cacheHierarchy uniqueName="[Measures].[Sum of Inquiries 4]" caption="Sum of Inquiries 4" measure="1" displayFolder="" measureGroup="Table13" count="0" hidden="1">
      <extLst>
        <ext xmlns:x15="http://schemas.microsoft.com/office/spreadsheetml/2010/11/main" uri="{B97F6D7D-B522-45F9-BDA1-12C45D357490}">
          <x15:cacheHierarchy aggregatedColumn="291"/>
        </ext>
      </extLst>
    </cacheHierarchy>
    <cacheHierarchy uniqueName="[Measures].[Sum of Claims Frequency 4]" caption="Sum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Count of Claims Frequency 4]" caption="Count of Claims Frequency 4" measure="1" displayFolder="" measureGroup="Table13" count="0" hidden="1">
      <extLst>
        <ext xmlns:x15="http://schemas.microsoft.com/office/spreadsheetml/2010/11/main" uri="{B97F6D7D-B522-45F9-BDA1-12C45D357490}">
          <x15:cacheHierarchy aggregatedColumn="277"/>
        </ext>
      </extLst>
    </cacheHierarchy>
    <cacheHierarchy uniqueName="[Measures].[Sum of Time to Conversion 4]" caption="Sum of Time to Conversion 4" measure="1" displayFolder="" measureGroup="Table13" count="0" hidden="1">
      <extLst>
        <ext xmlns:x15="http://schemas.microsoft.com/office/spreadsheetml/2010/11/main" uri="{B97F6D7D-B522-45F9-BDA1-12C45D357490}">
          <x15:cacheHierarchy aggregatedColumn="293"/>
        </ext>
      </extLst>
    </cacheHierarchy>
    <cacheHierarchy uniqueName="[Measures].[Count of Conversion Status 4]" caption="Count of Conversion Status 4" measure="1" displayFolder="" measureGroup="Table13" count="0" hidden="1">
      <extLst>
        <ext xmlns:x15="http://schemas.microsoft.com/office/spreadsheetml/2010/11/main" uri="{B97F6D7D-B522-45F9-BDA1-12C45D357490}">
          <x15:cacheHierarchy aggregatedColumn="289"/>
        </ext>
      </extLst>
    </cacheHierarchy>
    <cacheHierarchy uniqueName="[Measures].[Count of Claims Severity 4]" caption="Count of Claims Severity 4" measure="1" displayFolder="" measureGroup="Table13" count="0" hidden="1">
      <extLst>
        <ext xmlns:x15="http://schemas.microsoft.com/office/spreadsheetml/2010/11/main" uri="{B97F6D7D-B522-45F9-BDA1-12C45D357490}">
          <x15:cacheHierarchy aggregatedColumn="278"/>
        </ext>
      </extLst>
    </cacheHierarchy>
    <cacheHierarchy uniqueName="[Measures].[Sum of Claims Adjustment 3]" caption="Sum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Average of Claims Adjustment 3]" caption="Average of Claims Adjustment 3" measure="1" displayFolder="" measureGroup="Table13" count="0" hidden="1">
      <extLst>
        <ext xmlns:x15="http://schemas.microsoft.com/office/spreadsheetml/2010/11/main" uri="{B97F6D7D-B522-45F9-BDA1-12C45D357490}">
          <x15:cacheHierarchy aggregatedColumn="279"/>
        </ext>
      </extLst>
    </cacheHierarchy>
    <cacheHierarchy uniqueName="[Measures].[Count of Policy Type 3]" caption="Count of Policy Type 3" measure="1" displayFolder="" measureGroup="Table13" count="0" hidden="1">
      <extLst>
        <ext xmlns:x15="http://schemas.microsoft.com/office/spreadsheetml/2010/11/main" uri="{B97F6D7D-B522-45F9-BDA1-12C45D357490}">
          <x15:cacheHierarchy aggregatedColumn="280"/>
        </ext>
      </extLst>
    </cacheHierarchy>
    <cacheHierarchy uniqueName="[Measures].[Sum of Policy Adjustment 3]" caption="Sum of Policy Adjustment 3" measure="1" displayFolder="" measureGroup="Table13" count="0" hidden="1">
      <extLst>
        <ext xmlns:x15="http://schemas.microsoft.com/office/spreadsheetml/2010/11/main" uri="{B97F6D7D-B522-45F9-BDA1-12C45D357490}">
          <x15:cacheHierarchy aggregatedColumn="281"/>
        </ext>
      </extLst>
    </cacheHierarchy>
    <cacheHierarchy uniqueName="[Measures].[Count of Multi-Policy Discount 3]" caption="Count of Multi-Policy Discount 3" measure="1" displayFolder="" measureGroup="Table13" count="0" hidden="1">
      <extLst>
        <ext xmlns:x15="http://schemas.microsoft.com/office/spreadsheetml/2010/11/main" uri="{B97F6D7D-B522-45F9-BDA1-12C45D357490}">
          <x15:cacheHierarchy aggregatedColumn="284"/>
        </ext>
      </extLst>
    </cacheHierarchy>
    <cacheHierarchy uniqueName="[Measures].[Sum of Age 5]" caption="Sum of Age 5" measure="1" displayFolder="" measureGroup="Table14" count="0" hidden="1">
      <extLst>
        <ext xmlns:x15="http://schemas.microsoft.com/office/spreadsheetml/2010/11/main" uri="{B97F6D7D-B522-45F9-BDA1-12C45D357490}">
          <x15:cacheHierarchy aggregatedColumn="298"/>
        </ext>
      </extLst>
    </cacheHierarchy>
    <cacheHierarchy uniqueName="[Measures].[Sum of Premium Amount 5]" caption="Sum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Average of Premium Amount 5]" caption="Average of Premium Amount 5" measure="1" displayFolder="" measureGroup="Table14" count="0" hidden="1">
      <extLst>
        <ext xmlns:x15="http://schemas.microsoft.com/office/spreadsheetml/2010/11/main" uri="{B97F6D7D-B522-45F9-BDA1-12C45D357490}">
          <x15:cacheHierarchy aggregatedColumn="309"/>
        </ext>
      </extLst>
    </cacheHierarchy>
    <cacheHierarchy uniqueName="[Measures].[Sum of Premium Adjustment Credit 5]" caption="Sum of Premium Adjustment Credit 5" measure="1" displayFolder="" measureGroup="Table14" count="0" hidden="1">
      <extLst>
        <ext xmlns:x15="http://schemas.microsoft.com/office/spreadsheetml/2010/11/main" uri="{B97F6D7D-B522-45F9-BDA1-12C45D357490}">
          <x15:cacheHierarchy aggregatedColumn="322"/>
        </ext>
      </extLst>
    </cacheHierarchy>
    <cacheHierarchy uniqueName="[Measures].[Sum of Total Discounts 5]" caption="Sum of Total Discounts 5" measure="1" displayFolder="" measureGroup="Table14" count="0" hidden="1">
      <extLst>
        <ext xmlns:x15="http://schemas.microsoft.com/office/spreadsheetml/2010/11/main" uri="{B97F6D7D-B522-45F9-BDA1-12C45D357490}">
          <x15:cacheHierarchy aggregatedColumn="313"/>
        </ext>
      </extLst>
    </cacheHierarchy>
    <cacheHierarchy uniqueName="[Measures].[Sum of Inquiries 5]" caption="Sum of Inquiries 5" measure="1" displayFolder="" measureGroup="Table14" count="0" hidden="1">
      <extLst>
        <ext xmlns:x15="http://schemas.microsoft.com/office/spreadsheetml/2010/11/main" uri="{B97F6D7D-B522-45F9-BDA1-12C45D357490}">
          <x15:cacheHierarchy aggregatedColumn="318"/>
        </ext>
      </extLst>
    </cacheHierarchy>
    <cacheHierarchy uniqueName="[Measures].[Sum of Claims Frequency 5]" caption="Sum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Count of Claims Frequency 5]" caption="Count of Claims Frequency 5" measure="1" displayFolder="" measureGroup="Table14" count="0" hidden="1">
      <extLst>
        <ext xmlns:x15="http://schemas.microsoft.com/office/spreadsheetml/2010/11/main" uri="{B97F6D7D-B522-45F9-BDA1-12C45D357490}">
          <x15:cacheHierarchy aggregatedColumn="304"/>
        </ext>
      </extLst>
    </cacheHierarchy>
    <cacheHierarchy uniqueName="[Measures].[Sum of Time to Conversion 5]" caption="Sum of Time to Conversion 5" measure="1" displayFolder="" measureGroup="Table14" count="0" hidden="1">
      <extLst>
        <ext xmlns:x15="http://schemas.microsoft.com/office/spreadsheetml/2010/11/main" uri="{B97F6D7D-B522-45F9-BDA1-12C45D357490}">
          <x15:cacheHierarchy aggregatedColumn="320"/>
        </ext>
      </extLst>
    </cacheHierarchy>
    <cacheHierarchy uniqueName="[Measures].[Count of Conversion Status 5]" caption="Count of Conversion Status 5" measure="1" displayFolder="" measureGroup="Table14" count="0" hidden="1">
      <extLst>
        <ext xmlns:x15="http://schemas.microsoft.com/office/spreadsheetml/2010/11/main" uri="{B97F6D7D-B522-45F9-BDA1-12C45D357490}">
          <x15:cacheHierarchy aggregatedColumn="316"/>
        </ext>
      </extLst>
    </cacheHierarchy>
    <cacheHierarchy uniqueName="[Measures].[Count of Claims Severity 5]" caption="Count of Claims Severity 5" measure="1" displayFolder="" measureGroup="Table14" count="0" hidden="1">
      <extLst>
        <ext xmlns:x15="http://schemas.microsoft.com/office/spreadsheetml/2010/11/main" uri="{B97F6D7D-B522-45F9-BDA1-12C45D357490}">
          <x15:cacheHierarchy aggregatedColumn="305"/>
        </ext>
      </extLst>
    </cacheHierarchy>
    <cacheHierarchy uniqueName="[Measures].[Sum of Claims Adjustment 4]" caption="Sum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Average of Claims Adjustment 4]" caption="Average of Claims Adjustment 4" measure="1" displayFolder="" measureGroup="Table14" count="0" hidden="1">
      <extLst>
        <ext xmlns:x15="http://schemas.microsoft.com/office/spreadsheetml/2010/11/main" uri="{B97F6D7D-B522-45F9-BDA1-12C45D357490}">
          <x15:cacheHierarchy aggregatedColumn="306"/>
        </ext>
      </extLst>
    </cacheHierarchy>
    <cacheHierarchy uniqueName="[Measures].[Count of Policy Type 4]" caption="Count of Policy Type 4" measure="1" displayFolder="" measureGroup="Table14" count="0" hidden="1">
      <extLst>
        <ext xmlns:x15="http://schemas.microsoft.com/office/spreadsheetml/2010/11/main" uri="{B97F6D7D-B522-45F9-BDA1-12C45D357490}">
          <x15:cacheHierarchy aggregatedColumn="307"/>
        </ext>
      </extLst>
    </cacheHierarchy>
    <cacheHierarchy uniqueName="[Measures].[Sum of Policy Adjustment 4]" caption="Sum of Policy Adjustment 4" measure="1" displayFolder="" measureGroup="Table14" count="0" hidden="1">
      <extLst>
        <ext xmlns:x15="http://schemas.microsoft.com/office/spreadsheetml/2010/11/main" uri="{B97F6D7D-B522-45F9-BDA1-12C45D357490}">
          <x15:cacheHierarchy aggregatedColumn="308"/>
        </ext>
      </extLst>
    </cacheHierarchy>
    <cacheHierarchy uniqueName="[Measures].[Count of Multi-Policy Discount 4]" caption="Count of Multi-Policy Discount 4" measure="1" displayFolder="" measureGroup="Table14" count="0" hidden="1">
      <extLst>
        <ext xmlns:x15="http://schemas.microsoft.com/office/spreadsheetml/2010/11/main" uri="{B97F6D7D-B522-45F9-BDA1-12C45D357490}">
          <x15:cacheHierarchy aggregatedColumn="311"/>
        </ext>
      </extLst>
    </cacheHierarchy>
    <cacheHierarchy uniqueName="[Measures].[Sum of Age 6]" caption="Sum of Age 6" measure="1" displayFolder="" measureGroup="Table15" count="0" hidden="1">
      <extLst>
        <ext xmlns:x15="http://schemas.microsoft.com/office/spreadsheetml/2010/11/main" uri="{B97F6D7D-B522-45F9-BDA1-12C45D357490}">
          <x15:cacheHierarchy aggregatedColumn="325"/>
        </ext>
      </extLst>
    </cacheHierarchy>
    <cacheHierarchy uniqueName="[Measures].[Sum of Premium Amount 6]" caption="Sum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Average of Premium Amount 6]" caption="Average of Premium Amount 6" measure="1" displayFolder="" measureGroup="Table15" count="0" hidden="1">
      <extLst>
        <ext xmlns:x15="http://schemas.microsoft.com/office/spreadsheetml/2010/11/main" uri="{B97F6D7D-B522-45F9-BDA1-12C45D357490}">
          <x15:cacheHierarchy aggregatedColumn="336"/>
        </ext>
      </extLst>
    </cacheHierarchy>
    <cacheHierarchy uniqueName="[Measures].[Sum of Premium Adjustment Credit 6]" caption="Sum of Premium Adjustment Credit 6" measure="1" displayFolder="" measureGroup="Table15" count="0" hidden="1">
      <extLst>
        <ext xmlns:x15="http://schemas.microsoft.com/office/spreadsheetml/2010/11/main" uri="{B97F6D7D-B522-45F9-BDA1-12C45D357490}">
          <x15:cacheHierarchy aggregatedColumn="349"/>
        </ext>
      </extLst>
    </cacheHierarchy>
    <cacheHierarchy uniqueName="[Measures].[Sum of Total Discounts 6]" caption="Sum of Total Discounts 6" measure="1" displayFolder="" measureGroup="Table15" count="0" hidden="1">
      <extLst>
        <ext xmlns:x15="http://schemas.microsoft.com/office/spreadsheetml/2010/11/main" uri="{B97F6D7D-B522-45F9-BDA1-12C45D357490}">
          <x15:cacheHierarchy aggregatedColumn="340"/>
        </ext>
      </extLst>
    </cacheHierarchy>
    <cacheHierarchy uniqueName="[Measures].[Sum of Inquiries 6]" caption="Sum of Inquiries 6" measure="1" displayFolder="" measureGroup="Table15" count="0" hidden="1">
      <extLst>
        <ext xmlns:x15="http://schemas.microsoft.com/office/spreadsheetml/2010/11/main" uri="{B97F6D7D-B522-45F9-BDA1-12C45D357490}">
          <x15:cacheHierarchy aggregatedColumn="345"/>
        </ext>
      </extLst>
    </cacheHierarchy>
    <cacheHierarchy uniqueName="[Measures].[Sum of Claims Frequency 6]" caption="Sum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Count of Claims Frequency 6]" caption="Count of Claims Frequency 6" measure="1" displayFolder="" measureGroup="Table15" count="0" hidden="1">
      <extLst>
        <ext xmlns:x15="http://schemas.microsoft.com/office/spreadsheetml/2010/11/main" uri="{B97F6D7D-B522-45F9-BDA1-12C45D357490}">
          <x15:cacheHierarchy aggregatedColumn="331"/>
        </ext>
      </extLst>
    </cacheHierarchy>
    <cacheHierarchy uniqueName="[Measures].[Sum of Time to Conversion 6]" caption="Sum of Time to Conversion 6" measure="1" displayFolder="" measureGroup="Table15" count="0" hidden="1">
      <extLst>
        <ext xmlns:x15="http://schemas.microsoft.com/office/spreadsheetml/2010/11/main" uri="{B97F6D7D-B522-45F9-BDA1-12C45D357490}">
          <x15:cacheHierarchy aggregatedColumn="347"/>
        </ext>
      </extLst>
    </cacheHierarchy>
    <cacheHierarchy uniqueName="[Measures].[Count of Conversion Status 6]" caption="Count of Conversion Status 6" measure="1" displayFolder="" measureGroup="Table15" count="0" hidden="1">
      <extLst>
        <ext xmlns:x15="http://schemas.microsoft.com/office/spreadsheetml/2010/11/main" uri="{B97F6D7D-B522-45F9-BDA1-12C45D357490}">
          <x15:cacheHierarchy aggregatedColumn="343"/>
        </ext>
      </extLst>
    </cacheHierarchy>
    <cacheHierarchy uniqueName="[Measures].[Count of Claims Severity 6]" caption="Count of Claims Severity 6" measure="1" displayFolder="" measureGroup="Table15" count="0" hidden="1">
      <extLst>
        <ext xmlns:x15="http://schemas.microsoft.com/office/spreadsheetml/2010/11/main" uri="{B97F6D7D-B522-45F9-BDA1-12C45D357490}">
          <x15:cacheHierarchy aggregatedColumn="332"/>
        </ext>
      </extLst>
    </cacheHierarchy>
    <cacheHierarchy uniqueName="[Measures].[Sum of Claims Adjustment 5]" caption="Sum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Average of Claims Adjustment 5]" caption="Average of Claims Adjustment 5" measure="1" displayFolder="" measureGroup="Table15" count="0" hidden="1">
      <extLst>
        <ext xmlns:x15="http://schemas.microsoft.com/office/spreadsheetml/2010/11/main" uri="{B97F6D7D-B522-45F9-BDA1-12C45D357490}">
          <x15:cacheHierarchy aggregatedColumn="333"/>
        </ext>
      </extLst>
    </cacheHierarchy>
    <cacheHierarchy uniqueName="[Measures].[Count of Policy Type 5]" caption="Count of Policy Type 5" measure="1" displayFolder="" measureGroup="Table15" count="0" hidden="1">
      <extLst>
        <ext xmlns:x15="http://schemas.microsoft.com/office/spreadsheetml/2010/11/main" uri="{B97F6D7D-B522-45F9-BDA1-12C45D357490}">
          <x15:cacheHierarchy aggregatedColumn="334"/>
        </ext>
      </extLst>
    </cacheHierarchy>
    <cacheHierarchy uniqueName="[Measures].[Sum of Policy Adjustment 5]" caption="Sum of Policy Adjustment 5" measure="1" displayFolder="" measureGroup="Table15" count="0" hidden="1">
      <extLst>
        <ext xmlns:x15="http://schemas.microsoft.com/office/spreadsheetml/2010/11/main" uri="{B97F6D7D-B522-45F9-BDA1-12C45D357490}">
          <x15:cacheHierarchy aggregatedColumn="335"/>
        </ext>
      </extLst>
    </cacheHierarchy>
    <cacheHierarchy uniqueName="[Measures].[Count of Multi-Policy Discount 5]" caption="Count of Multi-Policy Discount 5" measure="1" displayFolder="" measureGroup="Table15" count="0" hidden="1">
      <extLst>
        <ext xmlns:x15="http://schemas.microsoft.com/office/spreadsheetml/2010/11/main" uri="{B97F6D7D-B522-45F9-BDA1-12C45D357490}">
          <x15:cacheHierarchy aggregatedColumn="338"/>
        </ext>
      </extLst>
    </cacheHierarchy>
    <cacheHierarchy uniqueName="[Measures].[Sum of Age 7]" caption="Sum of Age 7" measure="1" displayFolder="" measureGroup="Table16" count="0" hidden="1">
      <extLst>
        <ext xmlns:x15="http://schemas.microsoft.com/office/spreadsheetml/2010/11/main" uri="{B97F6D7D-B522-45F9-BDA1-12C45D357490}">
          <x15:cacheHierarchy aggregatedColumn="352"/>
        </ext>
      </extLst>
    </cacheHierarchy>
    <cacheHierarchy uniqueName="[Measures].[Sum of Premium Amount 7]" caption="Sum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Average of Premium Amount 7]" caption="Average of Premium Amount 7" measure="1" displayFolder="" measureGroup="Table16" count="0" hidden="1">
      <extLst>
        <ext xmlns:x15="http://schemas.microsoft.com/office/spreadsheetml/2010/11/main" uri="{B97F6D7D-B522-45F9-BDA1-12C45D357490}">
          <x15:cacheHierarchy aggregatedColumn="363"/>
        </ext>
      </extLst>
    </cacheHierarchy>
    <cacheHierarchy uniqueName="[Measures].[Sum of Premium Adjustment Credit 7]" caption="Sum of Premium Adjustment Credit 7" measure="1" displayFolder="" measureGroup="Table16" count="0" hidden="1">
      <extLst>
        <ext xmlns:x15="http://schemas.microsoft.com/office/spreadsheetml/2010/11/main" uri="{B97F6D7D-B522-45F9-BDA1-12C45D357490}">
          <x15:cacheHierarchy aggregatedColumn="376"/>
        </ext>
      </extLst>
    </cacheHierarchy>
    <cacheHierarchy uniqueName="[Measures].[Sum of Total Discounts 7]" caption="Sum of Total Discounts 7" measure="1" displayFolder="" measureGroup="Table16" count="0" hidden="1">
      <extLst>
        <ext xmlns:x15="http://schemas.microsoft.com/office/spreadsheetml/2010/11/main" uri="{B97F6D7D-B522-45F9-BDA1-12C45D357490}">
          <x15:cacheHierarchy aggregatedColumn="367"/>
        </ext>
      </extLst>
    </cacheHierarchy>
    <cacheHierarchy uniqueName="[Measures].[Sum of Inquiries 7]" caption="Sum of Inquiries 7" measure="1" displayFolder="" measureGroup="Table16" count="0" hidden="1">
      <extLst>
        <ext xmlns:x15="http://schemas.microsoft.com/office/spreadsheetml/2010/11/main" uri="{B97F6D7D-B522-45F9-BDA1-12C45D357490}">
          <x15:cacheHierarchy aggregatedColumn="372"/>
        </ext>
      </extLst>
    </cacheHierarchy>
    <cacheHierarchy uniqueName="[Measures].[Sum of Claims Frequency 7]" caption="Sum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Count of Claims Frequency 7]" caption="Count of Claims Frequency 7" measure="1" displayFolder="" measureGroup="Table16" count="0" hidden="1">
      <extLst>
        <ext xmlns:x15="http://schemas.microsoft.com/office/spreadsheetml/2010/11/main" uri="{B97F6D7D-B522-45F9-BDA1-12C45D357490}">
          <x15:cacheHierarchy aggregatedColumn="358"/>
        </ext>
      </extLst>
    </cacheHierarchy>
    <cacheHierarchy uniqueName="[Measures].[Sum of Time to Conversion 7]" caption="Sum of Time to Conversion 7" measure="1" displayFolder="" measureGroup="Table16" count="0" hidden="1">
      <extLst>
        <ext xmlns:x15="http://schemas.microsoft.com/office/spreadsheetml/2010/11/main" uri="{B97F6D7D-B522-45F9-BDA1-12C45D357490}">
          <x15:cacheHierarchy aggregatedColumn="374"/>
        </ext>
      </extLst>
    </cacheHierarchy>
    <cacheHierarchy uniqueName="[Measures].[Count of Conversion Status 7]" caption="Count of Conversion Status 7" measure="1" displayFolder="" measureGroup="Table16" count="0" hidden="1">
      <extLst>
        <ext xmlns:x15="http://schemas.microsoft.com/office/spreadsheetml/2010/11/main" uri="{B97F6D7D-B522-45F9-BDA1-12C45D357490}">
          <x15:cacheHierarchy aggregatedColumn="370"/>
        </ext>
      </extLst>
    </cacheHierarchy>
    <cacheHierarchy uniqueName="[Measures].[Count of Claims Severity 7]" caption="Count of Claims Severity 7" measure="1" displayFolder="" measureGroup="Table16" count="0" hidden="1">
      <extLst>
        <ext xmlns:x15="http://schemas.microsoft.com/office/spreadsheetml/2010/11/main" uri="{B97F6D7D-B522-45F9-BDA1-12C45D357490}">
          <x15:cacheHierarchy aggregatedColumn="359"/>
        </ext>
      </extLst>
    </cacheHierarchy>
    <cacheHierarchy uniqueName="[Measures].[Sum of Claims Adjustment 6]" caption="Sum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Average of Claims Adjustment 6]" caption="Average of Claims Adjustment 6" measure="1" displayFolder="" measureGroup="Table16" count="0" hidden="1">
      <extLst>
        <ext xmlns:x15="http://schemas.microsoft.com/office/spreadsheetml/2010/11/main" uri="{B97F6D7D-B522-45F9-BDA1-12C45D357490}">
          <x15:cacheHierarchy aggregatedColumn="360"/>
        </ext>
      </extLst>
    </cacheHierarchy>
    <cacheHierarchy uniqueName="[Measures].[Count of Policy Type 6]" caption="Count of Policy Type 6" measure="1" displayFolder="" measureGroup="Table16" count="0" hidden="1">
      <extLst>
        <ext xmlns:x15="http://schemas.microsoft.com/office/spreadsheetml/2010/11/main" uri="{B97F6D7D-B522-45F9-BDA1-12C45D357490}">
          <x15:cacheHierarchy aggregatedColumn="361"/>
        </ext>
      </extLst>
    </cacheHierarchy>
    <cacheHierarchy uniqueName="[Measures].[Sum of Policy Adjustment 6]" caption="Sum of Policy Adjustment 6" measure="1" displayFolder="" measureGroup="Table16" count="0" hidden="1">
      <extLst>
        <ext xmlns:x15="http://schemas.microsoft.com/office/spreadsheetml/2010/11/main" uri="{B97F6D7D-B522-45F9-BDA1-12C45D357490}">
          <x15:cacheHierarchy aggregatedColumn="362"/>
        </ext>
      </extLst>
    </cacheHierarchy>
    <cacheHierarchy uniqueName="[Measures].[Count of Multi-Policy Discount 6]" caption="Count of Multi-Policy Discount 6" measure="1" displayFolder="" measureGroup="Table16" count="0" hidden="1">
      <extLst>
        <ext xmlns:x15="http://schemas.microsoft.com/office/spreadsheetml/2010/11/main" uri="{B97F6D7D-B522-45F9-BDA1-12C45D357490}">
          <x15:cacheHierarchy aggregatedColumn="365"/>
        </ext>
      </extLst>
    </cacheHierarchy>
    <cacheHierarchy uniqueName="[Measures].[Sum of Age 8]" caption="Sum of Age 8" measure="1" displayFolder="" measureGroup="Table17" count="0" hidden="1">
      <extLst>
        <ext xmlns:x15="http://schemas.microsoft.com/office/spreadsheetml/2010/11/main" uri="{B97F6D7D-B522-45F9-BDA1-12C45D357490}">
          <x15:cacheHierarchy aggregatedColumn="379"/>
        </ext>
      </extLst>
    </cacheHierarchy>
    <cacheHierarchy uniqueName="[Measures].[Sum of Premium Amount 8]" caption="Sum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Average of Premium Amount 8]" caption="Average of Premium Amount 8" measure="1" displayFolder="" measureGroup="Table17" count="0" hidden="1">
      <extLst>
        <ext xmlns:x15="http://schemas.microsoft.com/office/spreadsheetml/2010/11/main" uri="{B97F6D7D-B522-45F9-BDA1-12C45D357490}">
          <x15:cacheHierarchy aggregatedColumn="390"/>
        </ext>
      </extLst>
    </cacheHierarchy>
    <cacheHierarchy uniqueName="[Measures].[Sum of Premium Adjustment Credit 8]" caption="Sum of Premium Adjustment Credit 8" measure="1" displayFolder="" measureGroup="Table17" count="0" hidden="1">
      <extLst>
        <ext xmlns:x15="http://schemas.microsoft.com/office/spreadsheetml/2010/11/main" uri="{B97F6D7D-B522-45F9-BDA1-12C45D357490}">
          <x15:cacheHierarchy aggregatedColumn="403"/>
        </ext>
      </extLst>
    </cacheHierarchy>
    <cacheHierarchy uniqueName="[Measures].[Sum of Total Discounts 8]" caption="Sum of Total Discounts 8" measure="1" displayFolder="" measureGroup="Table17" count="0" hidden="1">
      <extLst>
        <ext xmlns:x15="http://schemas.microsoft.com/office/spreadsheetml/2010/11/main" uri="{B97F6D7D-B522-45F9-BDA1-12C45D357490}">
          <x15:cacheHierarchy aggregatedColumn="394"/>
        </ext>
      </extLst>
    </cacheHierarchy>
    <cacheHierarchy uniqueName="[Measures].[Sum of Inquiries 8]" caption="Sum of Inquiries 8" measure="1" displayFolder="" measureGroup="Table17" count="0" hidden="1">
      <extLst>
        <ext xmlns:x15="http://schemas.microsoft.com/office/spreadsheetml/2010/11/main" uri="{B97F6D7D-B522-45F9-BDA1-12C45D357490}">
          <x15:cacheHierarchy aggregatedColumn="399"/>
        </ext>
      </extLst>
    </cacheHierarchy>
    <cacheHierarchy uniqueName="[Measures].[Sum of Claims Frequency 8]" caption="Sum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Count of Claims Frequency 8]" caption="Count of Claims Frequency 8" measure="1" displayFolder="" measureGroup="Table17" count="0" hidden="1">
      <extLst>
        <ext xmlns:x15="http://schemas.microsoft.com/office/spreadsheetml/2010/11/main" uri="{B97F6D7D-B522-45F9-BDA1-12C45D357490}">
          <x15:cacheHierarchy aggregatedColumn="385"/>
        </ext>
      </extLst>
    </cacheHierarchy>
    <cacheHierarchy uniqueName="[Measures].[Sum of Time to Conversion 8]" caption="Sum of Time to Conversion 8" measure="1" displayFolder="" measureGroup="Table17" count="0" hidden="1">
      <extLst>
        <ext xmlns:x15="http://schemas.microsoft.com/office/spreadsheetml/2010/11/main" uri="{B97F6D7D-B522-45F9-BDA1-12C45D357490}">
          <x15:cacheHierarchy aggregatedColumn="401"/>
        </ext>
      </extLst>
    </cacheHierarchy>
    <cacheHierarchy uniqueName="[Measures].[Count of Conversion Status 8]" caption="Count of Conversion Status 8" measure="1" displayFolder="" measureGroup="Table17" count="0" hidden="1">
      <extLst>
        <ext xmlns:x15="http://schemas.microsoft.com/office/spreadsheetml/2010/11/main" uri="{B97F6D7D-B522-45F9-BDA1-12C45D357490}">
          <x15:cacheHierarchy aggregatedColumn="397"/>
        </ext>
      </extLst>
    </cacheHierarchy>
    <cacheHierarchy uniqueName="[Measures].[Count of Claims Severity 8]" caption="Count of Claims Severity 8" measure="1" displayFolder="" measureGroup="Table17" count="0" hidden="1">
      <extLst>
        <ext xmlns:x15="http://schemas.microsoft.com/office/spreadsheetml/2010/11/main" uri="{B97F6D7D-B522-45F9-BDA1-12C45D357490}">
          <x15:cacheHierarchy aggregatedColumn="386"/>
        </ext>
      </extLst>
    </cacheHierarchy>
    <cacheHierarchy uniqueName="[Measures].[Sum of Claims Adjustment 7]" caption="Sum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Average of Claims Adjustment 7]" caption="Average of Claims Adjustment 7" measure="1" displayFolder="" measureGroup="Table17" count="0" hidden="1">
      <extLst>
        <ext xmlns:x15="http://schemas.microsoft.com/office/spreadsheetml/2010/11/main" uri="{B97F6D7D-B522-45F9-BDA1-12C45D357490}">
          <x15:cacheHierarchy aggregatedColumn="387"/>
        </ext>
      </extLst>
    </cacheHierarchy>
    <cacheHierarchy uniqueName="[Measures].[Count of Policy Type 7]" caption="Count of Policy Type 7" measure="1" displayFolder="" measureGroup="Table17" count="0" hidden="1">
      <extLst>
        <ext xmlns:x15="http://schemas.microsoft.com/office/spreadsheetml/2010/11/main" uri="{B97F6D7D-B522-45F9-BDA1-12C45D357490}">
          <x15:cacheHierarchy aggregatedColumn="388"/>
        </ext>
      </extLst>
    </cacheHierarchy>
    <cacheHierarchy uniqueName="[Measures].[Sum of Policy Adjustment 7]" caption="Sum of Policy Adjustment 7" measure="1" displayFolder="" measureGroup="Table17" count="0" hidden="1">
      <extLst>
        <ext xmlns:x15="http://schemas.microsoft.com/office/spreadsheetml/2010/11/main" uri="{B97F6D7D-B522-45F9-BDA1-12C45D357490}">
          <x15:cacheHierarchy aggregatedColumn="389"/>
        </ext>
      </extLst>
    </cacheHierarchy>
    <cacheHierarchy uniqueName="[Measures].[Count of Multi-Policy Discount 7]" caption="Count of Multi-Policy Discount 7" measure="1" displayFolder="" measureGroup="Table17" count="0" hidden="1">
      <extLst>
        <ext xmlns:x15="http://schemas.microsoft.com/office/spreadsheetml/2010/11/main" uri="{B97F6D7D-B522-45F9-BDA1-12C45D357490}">
          <x15:cacheHierarchy aggregatedColumn="392"/>
        </ext>
      </extLst>
    </cacheHierarchy>
    <cacheHierarchy uniqueName="[Measures].[Sum of Age 9]" caption="Sum of Age 9" measure="1" displayFolder="" measureGroup="Table18" count="0" hidden="1">
      <extLst>
        <ext xmlns:x15="http://schemas.microsoft.com/office/spreadsheetml/2010/11/main" uri="{B97F6D7D-B522-45F9-BDA1-12C45D357490}">
          <x15:cacheHierarchy aggregatedColumn="406"/>
        </ext>
      </extLst>
    </cacheHierarchy>
    <cacheHierarchy uniqueName="[Measures].[Sum of Premium Amount 9]" caption="Sum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Average of Premium Amount 9]" caption="Average of Premium Amount 9" measure="1" displayFolder="" measureGroup="Table18" count="0" hidden="1">
      <extLst>
        <ext xmlns:x15="http://schemas.microsoft.com/office/spreadsheetml/2010/11/main" uri="{B97F6D7D-B522-45F9-BDA1-12C45D357490}">
          <x15:cacheHierarchy aggregatedColumn="417"/>
        </ext>
      </extLst>
    </cacheHierarchy>
    <cacheHierarchy uniqueName="[Measures].[Sum of Premium Adjustment Credit 9]" caption="Sum of Premium Adjustment Credit 9" measure="1" displayFolder="" measureGroup="Table18" count="0" hidden="1">
      <extLst>
        <ext xmlns:x15="http://schemas.microsoft.com/office/spreadsheetml/2010/11/main" uri="{B97F6D7D-B522-45F9-BDA1-12C45D357490}">
          <x15:cacheHierarchy aggregatedColumn="430"/>
        </ext>
      </extLst>
    </cacheHierarchy>
    <cacheHierarchy uniqueName="[Measures].[Sum of Total Discounts 9]" caption="Sum of Total Discounts 9" measure="1" displayFolder="" measureGroup="Table18" count="0" hidden="1">
      <extLst>
        <ext xmlns:x15="http://schemas.microsoft.com/office/spreadsheetml/2010/11/main" uri="{B97F6D7D-B522-45F9-BDA1-12C45D357490}">
          <x15:cacheHierarchy aggregatedColumn="421"/>
        </ext>
      </extLst>
    </cacheHierarchy>
    <cacheHierarchy uniqueName="[Measures].[Sum of Inquiries 9]" caption="Sum of Inquiries 9" measure="1" displayFolder="" measureGroup="Table18" count="0" hidden="1">
      <extLst>
        <ext xmlns:x15="http://schemas.microsoft.com/office/spreadsheetml/2010/11/main" uri="{B97F6D7D-B522-45F9-BDA1-12C45D357490}">
          <x15:cacheHierarchy aggregatedColumn="426"/>
        </ext>
      </extLst>
    </cacheHierarchy>
    <cacheHierarchy uniqueName="[Measures].[Sum of Claims Frequency 9]" caption="Sum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Count of Claims Frequency 9]" caption="Count of Claims Frequency 9" measure="1" displayFolder="" measureGroup="Table18" count="0" hidden="1">
      <extLst>
        <ext xmlns:x15="http://schemas.microsoft.com/office/spreadsheetml/2010/11/main" uri="{B97F6D7D-B522-45F9-BDA1-12C45D357490}">
          <x15:cacheHierarchy aggregatedColumn="412"/>
        </ext>
      </extLst>
    </cacheHierarchy>
    <cacheHierarchy uniqueName="[Measures].[Sum of Time to Conversion 9]" caption="Sum of Time to Conversion 9" measure="1" displayFolder="" measureGroup="Table18" count="0" hidden="1">
      <extLst>
        <ext xmlns:x15="http://schemas.microsoft.com/office/spreadsheetml/2010/11/main" uri="{B97F6D7D-B522-45F9-BDA1-12C45D357490}">
          <x15:cacheHierarchy aggregatedColumn="428"/>
        </ext>
      </extLst>
    </cacheHierarchy>
    <cacheHierarchy uniqueName="[Measures].[Count of Conversion Status 9]" caption="Count of Conversion Status 9" measure="1" displayFolder="" measureGroup="Table18" count="0" hidden="1">
      <extLst>
        <ext xmlns:x15="http://schemas.microsoft.com/office/spreadsheetml/2010/11/main" uri="{B97F6D7D-B522-45F9-BDA1-12C45D357490}">
          <x15:cacheHierarchy aggregatedColumn="424"/>
        </ext>
      </extLst>
    </cacheHierarchy>
    <cacheHierarchy uniqueName="[Measures].[Count of Claims Severity 9]" caption="Count of Claims Severity 9" measure="1" displayFolder="" measureGroup="Table18" count="0" hidden="1">
      <extLst>
        <ext xmlns:x15="http://schemas.microsoft.com/office/spreadsheetml/2010/11/main" uri="{B97F6D7D-B522-45F9-BDA1-12C45D357490}">
          <x15:cacheHierarchy aggregatedColumn="413"/>
        </ext>
      </extLst>
    </cacheHierarchy>
    <cacheHierarchy uniqueName="[Measures].[Sum of Claims Adjustment 8]" caption="Sum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Average of Claims Adjustment 8]" caption="Average of Claims Adjustment 8" measure="1" displayFolder="" measureGroup="Table18" count="0" hidden="1">
      <extLst>
        <ext xmlns:x15="http://schemas.microsoft.com/office/spreadsheetml/2010/11/main" uri="{B97F6D7D-B522-45F9-BDA1-12C45D357490}">
          <x15:cacheHierarchy aggregatedColumn="414"/>
        </ext>
      </extLst>
    </cacheHierarchy>
    <cacheHierarchy uniqueName="[Measures].[Count of Policy Type 8]" caption="Count of Policy Type 8" measure="1" displayFolder="" measureGroup="Table18" count="0" hidden="1">
      <extLst>
        <ext xmlns:x15="http://schemas.microsoft.com/office/spreadsheetml/2010/11/main" uri="{B97F6D7D-B522-45F9-BDA1-12C45D357490}">
          <x15:cacheHierarchy aggregatedColumn="415"/>
        </ext>
      </extLst>
    </cacheHierarchy>
    <cacheHierarchy uniqueName="[Measures].[Sum of Policy Adjustment 8]" caption="Sum of Policy Adjustment 8" measure="1" displayFolder="" measureGroup="Table18" count="0" hidden="1">
      <extLst>
        <ext xmlns:x15="http://schemas.microsoft.com/office/spreadsheetml/2010/11/main" uri="{B97F6D7D-B522-45F9-BDA1-12C45D357490}">
          <x15:cacheHierarchy aggregatedColumn="416"/>
        </ext>
      </extLst>
    </cacheHierarchy>
    <cacheHierarchy uniqueName="[Measures].[Count of Multi-Policy Discount 8]" caption="Count of Multi-Policy Discount 8" measure="1" displayFolder="" measureGroup="Table18" count="0" hidden="1">
      <extLst>
        <ext xmlns:x15="http://schemas.microsoft.com/office/spreadsheetml/2010/11/main" uri="{B97F6D7D-B522-45F9-BDA1-12C45D357490}">
          <x15:cacheHierarchy aggregatedColumn="419"/>
        </ext>
      </extLst>
    </cacheHierarchy>
    <cacheHierarchy uniqueName="[Measures].[Sum of Age 10]" caption="Sum of Age 10" measure="1" displayFolder="" measureGroup="Table19" count="0" hidden="1">
      <extLst>
        <ext xmlns:x15="http://schemas.microsoft.com/office/spreadsheetml/2010/11/main" uri="{B97F6D7D-B522-45F9-BDA1-12C45D357490}">
          <x15:cacheHierarchy aggregatedColumn="433"/>
        </ext>
      </extLst>
    </cacheHierarchy>
    <cacheHierarchy uniqueName="[Measures].[Sum of Premium Amount 10]" caption="Sum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Average of Premium Amount 10]" caption="Average of Premium Amount 10" measure="1" displayFolder="" measureGroup="Table19" count="0" hidden="1">
      <extLst>
        <ext xmlns:x15="http://schemas.microsoft.com/office/spreadsheetml/2010/11/main" uri="{B97F6D7D-B522-45F9-BDA1-12C45D357490}">
          <x15:cacheHierarchy aggregatedColumn="444"/>
        </ext>
      </extLst>
    </cacheHierarchy>
    <cacheHierarchy uniqueName="[Measures].[Sum of Premium Adjustment Credit 10]" caption="Sum of Premium Adjustment Credit 10" measure="1" displayFolder="" measureGroup="Table19" count="0" hidden="1">
      <extLst>
        <ext xmlns:x15="http://schemas.microsoft.com/office/spreadsheetml/2010/11/main" uri="{B97F6D7D-B522-45F9-BDA1-12C45D357490}">
          <x15:cacheHierarchy aggregatedColumn="457"/>
        </ext>
      </extLst>
    </cacheHierarchy>
    <cacheHierarchy uniqueName="[Measures].[Sum of Total Discounts 10]" caption="Sum of Total Discounts 10" measure="1" displayFolder="" measureGroup="Table19" count="0" hidden="1">
      <extLst>
        <ext xmlns:x15="http://schemas.microsoft.com/office/spreadsheetml/2010/11/main" uri="{B97F6D7D-B522-45F9-BDA1-12C45D357490}">
          <x15:cacheHierarchy aggregatedColumn="448"/>
        </ext>
      </extLst>
    </cacheHierarchy>
    <cacheHierarchy uniqueName="[Measures].[Sum of Inquiries 10]" caption="Sum of Inquiries 10" measure="1" displayFolder="" measureGroup="Table19" count="0" hidden="1">
      <extLst>
        <ext xmlns:x15="http://schemas.microsoft.com/office/spreadsheetml/2010/11/main" uri="{B97F6D7D-B522-45F9-BDA1-12C45D357490}">
          <x15:cacheHierarchy aggregatedColumn="453"/>
        </ext>
      </extLst>
    </cacheHierarchy>
    <cacheHierarchy uniqueName="[Measures].[Sum of Claims Frequency 10]" caption="Sum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Count of Claims Frequency 10]" caption="Count of Claims Frequency 10" measure="1" displayFolder="" measureGroup="Table19" count="0" hidden="1">
      <extLst>
        <ext xmlns:x15="http://schemas.microsoft.com/office/spreadsheetml/2010/11/main" uri="{B97F6D7D-B522-45F9-BDA1-12C45D357490}">
          <x15:cacheHierarchy aggregatedColumn="439"/>
        </ext>
      </extLst>
    </cacheHierarchy>
    <cacheHierarchy uniqueName="[Measures].[Sum of Time to Conversion 10]" caption="Sum of Time to Conversion 10" measure="1" displayFolder="" measureGroup="Table19" count="0" hidden="1">
      <extLst>
        <ext xmlns:x15="http://schemas.microsoft.com/office/spreadsheetml/2010/11/main" uri="{B97F6D7D-B522-45F9-BDA1-12C45D357490}">
          <x15:cacheHierarchy aggregatedColumn="455"/>
        </ext>
      </extLst>
    </cacheHierarchy>
    <cacheHierarchy uniqueName="[Measures].[Count of Conversion Status 10]" caption="Count of Conversion Status 10" measure="1" displayFolder="" measureGroup="Table19" count="0" hidden="1">
      <extLst>
        <ext xmlns:x15="http://schemas.microsoft.com/office/spreadsheetml/2010/11/main" uri="{B97F6D7D-B522-45F9-BDA1-12C45D357490}">
          <x15:cacheHierarchy aggregatedColumn="451"/>
        </ext>
      </extLst>
    </cacheHierarchy>
    <cacheHierarchy uniqueName="[Measures].[Count of Claims Severity 10]" caption="Count of Claims Severity 10" measure="1" displayFolder="" measureGroup="Table19" count="0" hidden="1">
      <extLst>
        <ext xmlns:x15="http://schemas.microsoft.com/office/spreadsheetml/2010/11/main" uri="{B97F6D7D-B522-45F9-BDA1-12C45D357490}">
          <x15:cacheHierarchy aggregatedColumn="440"/>
        </ext>
      </extLst>
    </cacheHierarchy>
    <cacheHierarchy uniqueName="[Measures].[Sum of Claims Adjustment 9]" caption="Sum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Average of Claims Adjustment 9]" caption="Average of Claims Adjustment 9" measure="1" displayFolder="" measureGroup="Table19" count="0" hidden="1">
      <extLst>
        <ext xmlns:x15="http://schemas.microsoft.com/office/spreadsheetml/2010/11/main" uri="{B97F6D7D-B522-45F9-BDA1-12C45D357490}">
          <x15:cacheHierarchy aggregatedColumn="441"/>
        </ext>
      </extLst>
    </cacheHierarchy>
    <cacheHierarchy uniqueName="[Measures].[Count of Policy Type 9]" caption="Count of Policy Type 9" measure="1" displayFolder="" measureGroup="Table19" count="0" hidden="1">
      <extLst>
        <ext xmlns:x15="http://schemas.microsoft.com/office/spreadsheetml/2010/11/main" uri="{B97F6D7D-B522-45F9-BDA1-12C45D357490}">
          <x15:cacheHierarchy aggregatedColumn="442"/>
        </ext>
      </extLst>
    </cacheHierarchy>
    <cacheHierarchy uniqueName="[Measures].[Sum of Policy Adjustment 9]" caption="Sum of Policy Adjustment 9" measure="1" displayFolder="" measureGroup="Table19" count="0" hidden="1">
      <extLst>
        <ext xmlns:x15="http://schemas.microsoft.com/office/spreadsheetml/2010/11/main" uri="{B97F6D7D-B522-45F9-BDA1-12C45D357490}">
          <x15:cacheHierarchy aggregatedColumn="443"/>
        </ext>
      </extLst>
    </cacheHierarchy>
    <cacheHierarchy uniqueName="[Measures].[Count of Multi-Policy Discount 9]" caption="Count of Multi-Policy Discount 9" measure="1" displayFolder="" measureGroup="Table19" count="0" hidden="1">
      <extLst>
        <ext xmlns:x15="http://schemas.microsoft.com/office/spreadsheetml/2010/11/main" uri="{B97F6D7D-B522-45F9-BDA1-12C45D357490}">
          <x15:cacheHierarchy aggregatedColumn="446"/>
        </ext>
      </extLst>
    </cacheHierarchy>
    <cacheHierarchy uniqueName="[Measures].[Sum of Age 11]" caption="Sum of Age 11" measure="1" displayFolder="" measureGroup="Table110" count="0" hidden="1">
      <extLst>
        <ext xmlns:x15="http://schemas.microsoft.com/office/spreadsheetml/2010/11/main" uri="{B97F6D7D-B522-45F9-BDA1-12C45D357490}">
          <x15:cacheHierarchy aggregatedColumn="55"/>
        </ext>
      </extLst>
    </cacheHierarchy>
    <cacheHierarchy uniqueName="[Measures].[Sum of Premium Amount 11]" caption="Sum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Average of Premium Amount 11]" caption="Average of Premium Amount 11" measure="1" displayFolder="" measureGroup="Table110" count="0" hidden="1">
      <extLst>
        <ext xmlns:x15="http://schemas.microsoft.com/office/spreadsheetml/2010/11/main" uri="{B97F6D7D-B522-45F9-BDA1-12C45D357490}">
          <x15:cacheHierarchy aggregatedColumn="66"/>
        </ext>
      </extLst>
    </cacheHierarchy>
    <cacheHierarchy uniqueName="[Measures].[Sum of Premium Adjustment Credit 11]" caption="Sum of Premium Adjustment Credit 11" measure="1" displayFolder="" measureGroup="Table110" count="0" hidden="1">
      <extLst>
        <ext xmlns:x15="http://schemas.microsoft.com/office/spreadsheetml/2010/11/main" uri="{B97F6D7D-B522-45F9-BDA1-12C45D357490}">
          <x15:cacheHierarchy aggregatedColumn="79"/>
        </ext>
      </extLst>
    </cacheHierarchy>
    <cacheHierarchy uniqueName="[Measures].[Sum of Total Discounts 11]" caption="Sum of Total Discounts 11" measure="1" displayFolder="" measureGroup="Table110" count="0" hidden="1">
      <extLst>
        <ext xmlns:x15="http://schemas.microsoft.com/office/spreadsheetml/2010/11/main" uri="{B97F6D7D-B522-45F9-BDA1-12C45D357490}">
          <x15:cacheHierarchy aggregatedColumn="70"/>
        </ext>
      </extLst>
    </cacheHierarchy>
    <cacheHierarchy uniqueName="[Measures].[Sum of Inquiries 11]" caption="Sum of Inquiries 11" measure="1" displayFolder="" measureGroup="Table110" count="0" hidden="1">
      <extLst>
        <ext xmlns:x15="http://schemas.microsoft.com/office/spreadsheetml/2010/11/main" uri="{B97F6D7D-B522-45F9-BDA1-12C45D357490}">
          <x15:cacheHierarchy aggregatedColumn="75"/>
        </ext>
      </extLst>
    </cacheHierarchy>
    <cacheHierarchy uniqueName="[Measures].[Sum of Claims Frequency 11]" caption="Sum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Count of Claims Frequency 11]" caption="Count of Claims Frequency 11" measure="1" displayFolder="" measureGroup="Table110" count="0" hidden="1">
      <extLst>
        <ext xmlns:x15="http://schemas.microsoft.com/office/spreadsheetml/2010/11/main" uri="{B97F6D7D-B522-45F9-BDA1-12C45D357490}">
          <x15:cacheHierarchy aggregatedColumn="61"/>
        </ext>
      </extLst>
    </cacheHierarchy>
    <cacheHierarchy uniqueName="[Measures].[Sum of Time to Conversion 11]" caption="Sum of Time to Conversion 11" measure="1" displayFolder="" measureGroup="Table110" count="0" hidden="1">
      <extLst>
        <ext xmlns:x15="http://schemas.microsoft.com/office/spreadsheetml/2010/11/main" uri="{B97F6D7D-B522-45F9-BDA1-12C45D357490}">
          <x15:cacheHierarchy aggregatedColumn="77"/>
        </ext>
      </extLst>
    </cacheHierarchy>
    <cacheHierarchy uniqueName="[Measures].[Count of Conversion Status 11]" caption="Count of Conversion Status 11" measure="1" displayFolder="" measureGroup="Table110" count="0" hidden="1">
      <extLst>
        <ext xmlns:x15="http://schemas.microsoft.com/office/spreadsheetml/2010/11/main" uri="{B97F6D7D-B522-45F9-BDA1-12C45D357490}">
          <x15:cacheHierarchy aggregatedColumn="73"/>
        </ext>
      </extLst>
    </cacheHierarchy>
    <cacheHierarchy uniqueName="[Measures].[Count of Claims Severity 11]" caption="Count of Claims Severity 11" measure="1" displayFolder="" measureGroup="Table110" count="0" hidden="1">
      <extLst>
        <ext xmlns:x15="http://schemas.microsoft.com/office/spreadsheetml/2010/11/main" uri="{B97F6D7D-B522-45F9-BDA1-12C45D357490}">
          <x15:cacheHierarchy aggregatedColumn="62"/>
        </ext>
      </extLst>
    </cacheHierarchy>
    <cacheHierarchy uniqueName="[Measures].[Sum of Claims Adjustment 10]" caption="Sum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Average of Claims Adjustment 10]" caption="Average of Claims Adjustment 10" measure="1" displayFolder="" measureGroup="Table110" count="0" hidden="1">
      <extLst>
        <ext xmlns:x15="http://schemas.microsoft.com/office/spreadsheetml/2010/11/main" uri="{B97F6D7D-B522-45F9-BDA1-12C45D357490}">
          <x15:cacheHierarchy aggregatedColumn="63"/>
        </ext>
      </extLst>
    </cacheHierarchy>
    <cacheHierarchy uniqueName="[Measures].[Count of Policy Type 10]" caption="Count of Policy Type 10" measure="1" displayFolder="" measureGroup="Table110" count="0" hidden="1">
      <extLst>
        <ext xmlns:x15="http://schemas.microsoft.com/office/spreadsheetml/2010/11/main" uri="{B97F6D7D-B522-45F9-BDA1-12C45D357490}">
          <x15:cacheHierarchy aggregatedColumn="64"/>
        </ext>
      </extLst>
    </cacheHierarchy>
    <cacheHierarchy uniqueName="[Measures].[Sum of Policy Adjustment 10]" caption="Sum of Policy Adjustment 10" measure="1" displayFolder="" measureGroup="Table110" count="0" hidden="1">
      <extLst>
        <ext xmlns:x15="http://schemas.microsoft.com/office/spreadsheetml/2010/11/main" uri="{B97F6D7D-B522-45F9-BDA1-12C45D357490}">
          <x15:cacheHierarchy aggregatedColumn="65"/>
        </ext>
      </extLst>
    </cacheHierarchy>
    <cacheHierarchy uniqueName="[Measures].[Count of Multi-Policy Discount 10]" caption="Count of Multi-Policy Discount 10" measure="1" displayFolder="" measureGroup="Table110" count="0" hidden="1">
      <extLst>
        <ext xmlns:x15="http://schemas.microsoft.com/office/spreadsheetml/2010/11/main" uri="{B97F6D7D-B522-45F9-BDA1-12C45D357490}">
          <x15:cacheHierarchy aggregatedColumn="68"/>
        </ext>
      </extLst>
    </cacheHierarchy>
    <cacheHierarchy uniqueName="[Measures].[Sum of Age 12]" caption="Sum of Age 12" measure="1" displayFolder="" measureGroup="Table111" count="0" hidden="1">
      <extLst>
        <ext xmlns:x15="http://schemas.microsoft.com/office/spreadsheetml/2010/11/main" uri="{B97F6D7D-B522-45F9-BDA1-12C45D357490}">
          <x15:cacheHierarchy aggregatedColumn="82"/>
        </ext>
      </extLst>
    </cacheHierarchy>
    <cacheHierarchy uniqueName="[Measures].[Sum of Premium Amount 12]" caption="Sum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Average of Premium Amount 12]" caption="Average of Premium Amount 12" measure="1" displayFolder="" measureGroup="Table111" count="0" hidden="1">
      <extLst>
        <ext xmlns:x15="http://schemas.microsoft.com/office/spreadsheetml/2010/11/main" uri="{B97F6D7D-B522-45F9-BDA1-12C45D357490}">
          <x15:cacheHierarchy aggregatedColumn="93"/>
        </ext>
      </extLst>
    </cacheHierarchy>
    <cacheHierarchy uniqueName="[Measures].[Sum of Premium Adjustment Credit 12]" caption="Sum of Premium Adjustment Credit 12" measure="1" displayFolder="" measureGroup="Table111" count="0" hidden="1">
      <extLst>
        <ext xmlns:x15="http://schemas.microsoft.com/office/spreadsheetml/2010/11/main" uri="{B97F6D7D-B522-45F9-BDA1-12C45D357490}">
          <x15:cacheHierarchy aggregatedColumn="106"/>
        </ext>
      </extLst>
    </cacheHierarchy>
    <cacheHierarchy uniqueName="[Measures].[Sum of Total Discounts 12]" caption="Sum of Total Discounts 12" measure="1" displayFolder="" measureGroup="Table111" count="0" hidden="1">
      <extLst>
        <ext xmlns:x15="http://schemas.microsoft.com/office/spreadsheetml/2010/11/main" uri="{B97F6D7D-B522-45F9-BDA1-12C45D357490}">
          <x15:cacheHierarchy aggregatedColumn="97"/>
        </ext>
      </extLst>
    </cacheHierarchy>
    <cacheHierarchy uniqueName="[Measures].[Sum of Inquiries 12]" caption="Sum of Inquiries 12" measure="1" displayFolder="" measureGroup="Table111" count="0" hidden="1">
      <extLst>
        <ext xmlns:x15="http://schemas.microsoft.com/office/spreadsheetml/2010/11/main" uri="{B97F6D7D-B522-45F9-BDA1-12C45D357490}">
          <x15:cacheHierarchy aggregatedColumn="102"/>
        </ext>
      </extLst>
    </cacheHierarchy>
    <cacheHierarchy uniqueName="[Measures].[Sum of Claims Frequency 12]" caption="Sum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Count of Claims Frequency 12]" caption="Count of Claims Frequency 12" measure="1" displayFolder="" measureGroup="Table111" count="0" hidden="1">
      <extLst>
        <ext xmlns:x15="http://schemas.microsoft.com/office/spreadsheetml/2010/11/main" uri="{B97F6D7D-B522-45F9-BDA1-12C45D357490}">
          <x15:cacheHierarchy aggregatedColumn="88"/>
        </ext>
      </extLst>
    </cacheHierarchy>
    <cacheHierarchy uniqueName="[Measures].[Sum of Time to Conversion 12]" caption="Sum of Time to Conversion 12" measure="1" displayFolder="" measureGroup="Table111" count="0" hidden="1">
      <extLst>
        <ext xmlns:x15="http://schemas.microsoft.com/office/spreadsheetml/2010/11/main" uri="{B97F6D7D-B522-45F9-BDA1-12C45D357490}">
          <x15:cacheHierarchy aggregatedColumn="104"/>
        </ext>
      </extLst>
    </cacheHierarchy>
    <cacheHierarchy uniqueName="[Measures].[Count of Conversion Status 12]" caption="Count of Conversion Status 12" measure="1" displayFolder="" measureGroup="Table111" count="0" hidden="1">
      <extLst>
        <ext xmlns:x15="http://schemas.microsoft.com/office/spreadsheetml/2010/11/main" uri="{B97F6D7D-B522-45F9-BDA1-12C45D357490}">
          <x15:cacheHierarchy aggregatedColumn="100"/>
        </ext>
      </extLst>
    </cacheHierarchy>
    <cacheHierarchy uniqueName="[Measures].[Count of Claims Severity 12]" caption="Count of Claims Severity 12" measure="1" displayFolder="" measureGroup="Table111" count="0" hidden="1">
      <extLst>
        <ext xmlns:x15="http://schemas.microsoft.com/office/spreadsheetml/2010/11/main" uri="{B97F6D7D-B522-45F9-BDA1-12C45D357490}">
          <x15:cacheHierarchy aggregatedColumn="89"/>
        </ext>
      </extLst>
    </cacheHierarchy>
    <cacheHierarchy uniqueName="[Measures].[Sum of Claims Adjustment 11]" caption="Sum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Average of Claims Adjustment 11]" caption="Average of Claims Adjustment 11" measure="1" displayFolder="" measureGroup="Table111" count="0" hidden="1">
      <extLst>
        <ext xmlns:x15="http://schemas.microsoft.com/office/spreadsheetml/2010/11/main" uri="{B97F6D7D-B522-45F9-BDA1-12C45D357490}">
          <x15:cacheHierarchy aggregatedColumn="90"/>
        </ext>
      </extLst>
    </cacheHierarchy>
    <cacheHierarchy uniqueName="[Measures].[Count of Policy Type 11]" caption="Count of Policy Type 11" measure="1" displayFolder="" measureGroup="Table111" count="0" hidden="1">
      <extLst>
        <ext xmlns:x15="http://schemas.microsoft.com/office/spreadsheetml/2010/11/main" uri="{B97F6D7D-B522-45F9-BDA1-12C45D357490}">
          <x15:cacheHierarchy aggregatedColumn="91"/>
        </ext>
      </extLst>
    </cacheHierarchy>
    <cacheHierarchy uniqueName="[Measures].[Sum of Policy Adjustment 11]" caption="Sum of Policy Adjustment 11" measure="1" displayFolder="" measureGroup="Table111" count="0" hidden="1">
      <extLst>
        <ext xmlns:x15="http://schemas.microsoft.com/office/spreadsheetml/2010/11/main" uri="{B97F6D7D-B522-45F9-BDA1-12C45D357490}">
          <x15:cacheHierarchy aggregatedColumn="92"/>
        </ext>
      </extLst>
    </cacheHierarchy>
    <cacheHierarchy uniqueName="[Measures].[Count of Multi-Policy Discount 11]" caption="Count of Multi-Policy Discount 11" measure="1" displayFolder="" measureGroup="Table111" count="0" hidden="1">
      <extLst>
        <ext xmlns:x15="http://schemas.microsoft.com/office/spreadsheetml/2010/11/main" uri="{B97F6D7D-B522-45F9-BDA1-12C45D357490}">
          <x15:cacheHierarchy aggregatedColumn="95"/>
        </ext>
      </extLst>
    </cacheHierarchy>
    <cacheHierarchy uniqueName="[Measures].[Sum of Age 13]" caption="Sum of Age 13" measure="1" displayFolder="" measureGroup="Table112" count="0" hidden="1">
      <extLst>
        <ext xmlns:x15="http://schemas.microsoft.com/office/spreadsheetml/2010/11/main" uri="{B97F6D7D-B522-45F9-BDA1-12C45D357490}">
          <x15:cacheHierarchy aggregatedColumn="109"/>
        </ext>
      </extLst>
    </cacheHierarchy>
    <cacheHierarchy uniqueName="[Measures].[Sum of Premium Amount 13]" caption="Sum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Average of Premium Amount 13]" caption="Average of Premium Amount 13" measure="1" displayFolder="" measureGroup="Table112" count="0" hidden="1">
      <extLst>
        <ext xmlns:x15="http://schemas.microsoft.com/office/spreadsheetml/2010/11/main" uri="{B97F6D7D-B522-45F9-BDA1-12C45D357490}">
          <x15:cacheHierarchy aggregatedColumn="120"/>
        </ext>
      </extLst>
    </cacheHierarchy>
    <cacheHierarchy uniqueName="[Measures].[Sum of Premium Adjustment Credit 13]" caption="Sum of Premium Adjustment Credit 13" measure="1" displayFolder="" measureGroup="Table112" count="0" hidden="1">
      <extLst>
        <ext xmlns:x15="http://schemas.microsoft.com/office/spreadsheetml/2010/11/main" uri="{B97F6D7D-B522-45F9-BDA1-12C45D357490}">
          <x15:cacheHierarchy aggregatedColumn="133"/>
        </ext>
      </extLst>
    </cacheHierarchy>
    <cacheHierarchy uniqueName="[Measures].[Sum of Total Discounts 13]" caption="Sum of Total Discounts 13" measure="1" displayFolder="" measureGroup="Table112" count="0" hidden="1">
      <extLst>
        <ext xmlns:x15="http://schemas.microsoft.com/office/spreadsheetml/2010/11/main" uri="{B97F6D7D-B522-45F9-BDA1-12C45D357490}">
          <x15:cacheHierarchy aggregatedColumn="124"/>
        </ext>
      </extLst>
    </cacheHierarchy>
    <cacheHierarchy uniqueName="[Measures].[Sum of Inquiries 13]" caption="Sum of Inquiries 13" measure="1" displayFolder="" measureGroup="Table112" count="0" hidden="1">
      <extLst>
        <ext xmlns:x15="http://schemas.microsoft.com/office/spreadsheetml/2010/11/main" uri="{B97F6D7D-B522-45F9-BDA1-12C45D357490}">
          <x15:cacheHierarchy aggregatedColumn="129"/>
        </ext>
      </extLst>
    </cacheHierarchy>
    <cacheHierarchy uniqueName="[Measures].[Sum of Claims Frequency 13]" caption="Sum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Count of Claims Frequency 13]" caption="Count of Claims Frequency 13" measure="1" displayFolder="" measureGroup="Table112" count="0" hidden="1">
      <extLst>
        <ext xmlns:x15="http://schemas.microsoft.com/office/spreadsheetml/2010/11/main" uri="{B97F6D7D-B522-45F9-BDA1-12C45D357490}">
          <x15:cacheHierarchy aggregatedColumn="115"/>
        </ext>
      </extLst>
    </cacheHierarchy>
    <cacheHierarchy uniqueName="[Measures].[Sum of Time to Conversion 13]" caption="Sum of Time to Conversion 13" measure="1" displayFolder="" measureGroup="Table112" count="0" hidden="1">
      <extLst>
        <ext xmlns:x15="http://schemas.microsoft.com/office/spreadsheetml/2010/11/main" uri="{B97F6D7D-B522-45F9-BDA1-12C45D357490}">
          <x15:cacheHierarchy aggregatedColumn="131"/>
        </ext>
      </extLst>
    </cacheHierarchy>
    <cacheHierarchy uniqueName="[Measures].[Count of Conversion Status 13]" caption="Count of Conversion Status 13" measure="1" displayFolder="" measureGroup="Table112" count="0" hidden="1">
      <extLst>
        <ext xmlns:x15="http://schemas.microsoft.com/office/spreadsheetml/2010/11/main" uri="{B97F6D7D-B522-45F9-BDA1-12C45D357490}">
          <x15:cacheHierarchy aggregatedColumn="127"/>
        </ext>
      </extLst>
    </cacheHierarchy>
    <cacheHierarchy uniqueName="[Measures].[Count of Claims Severity 13]" caption="Count of Claims Severity 13" measure="1" displayFolder="" measureGroup="Table112" count="0" hidden="1">
      <extLst>
        <ext xmlns:x15="http://schemas.microsoft.com/office/spreadsheetml/2010/11/main" uri="{B97F6D7D-B522-45F9-BDA1-12C45D357490}">
          <x15:cacheHierarchy aggregatedColumn="116"/>
        </ext>
      </extLst>
    </cacheHierarchy>
    <cacheHierarchy uniqueName="[Measures].[Sum of Claims Adjustment 12]" caption="Sum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Average of Claims Adjustment 12]" caption="Average of Claims Adjustment 12" measure="1" displayFolder="" measureGroup="Table112" count="0" hidden="1">
      <extLst>
        <ext xmlns:x15="http://schemas.microsoft.com/office/spreadsheetml/2010/11/main" uri="{B97F6D7D-B522-45F9-BDA1-12C45D357490}">
          <x15:cacheHierarchy aggregatedColumn="117"/>
        </ext>
      </extLst>
    </cacheHierarchy>
    <cacheHierarchy uniqueName="[Measures].[Count of Policy Type 12]" caption="Count of Policy Type 12" measure="1" displayFolder="" measureGroup="Table112" count="0" hidden="1">
      <extLst>
        <ext xmlns:x15="http://schemas.microsoft.com/office/spreadsheetml/2010/11/main" uri="{B97F6D7D-B522-45F9-BDA1-12C45D357490}">
          <x15:cacheHierarchy aggregatedColumn="118"/>
        </ext>
      </extLst>
    </cacheHierarchy>
    <cacheHierarchy uniqueName="[Measures].[Sum of Policy Adjustment 12]" caption="Sum of Policy Adjustment 12" measure="1" displayFolder="" measureGroup="Table112" count="0" hidden="1">
      <extLst>
        <ext xmlns:x15="http://schemas.microsoft.com/office/spreadsheetml/2010/11/main" uri="{B97F6D7D-B522-45F9-BDA1-12C45D357490}">
          <x15:cacheHierarchy aggregatedColumn="119"/>
        </ext>
      </extLst>
    </cacheHierarchy>
    <cacheHierarchy uniqueName="[Measures].[Count of Multi-Policy Discount 12]" caption="Count of Multi-Policy Discount 12" measure="1" displayFolder="" measureGroup="Table112" count="0" hidden="1">
      <extLst>
        <ext xmlns:x15="http://schemas.microsoft.com/office/spreadsheetml/2010/11/main" uri="{B97F6D7D-B522-45F9-BDA1-12C45D357490}">
          <x15:cacheHierarchy aggregatedColumn="122"/>
        </ext>
      </extLst>
    </cacheHierarchy>
    <cacheHierarchy uniqueName="[Measures].[Sum of Age 14]" caption="Sum of Age 14" measure="1" displayFolder="" measureGroup="Table113" count="0" hidden="1">
      <extLst>
        <ext xmlns:x15="http://schemas.microsoft.com/office/spreadsheetml/2010/11/main" uri="{B97F6D7D-B522-45F9-BDA1-12C45D357490}">
          <x15:cacheHierarchy aggregatedColumn="136"/>
        </ext>
      </extLst>
    </cacheHierarchy>
    <cacheHierarchy uniqueName="[Measures].[Sum of Premium Amount 14]" caption="Sum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Average of Premium Amount 14]" caption="Average of Premium Amount 14" measure="1" displayFolder="" measureGroup="Table113" count="0" hidden="1">
      <extLst>
        <ext xmlns:x15="http://schemas.microsoft.com/office/spreadsheetml/2010/11/main" uri="{B97F6D7D-B522-45F9-BDA1-12C45D357490}">
          <x15:cacheHierarchy aggregatedColumn="147"/>
        </ext>
      </extLst>
    </cacheHierarchy>
    <cacheHierarchy uniqueName="[Measures].[Sum of Premium Adjustment Credit 14]" caption="Sum of Premium Adjustment Credit 14" measure="1" displayFolder="" measureGroup="Table113" count="0" hidden="1">
      <extLst>
        <ext xmlns:x15="http://schemas.microsoft.com/office/spreadsheetml/2010/11/main" uri="{B97F6D7D-B522-45F9-BDA1-12C45D357490}">
          <x15:cacheHierarchy aggregatedColumn="160"/>
        </ext>
      </extLst>
    </cacheHierarchy>
    <cacheHierarchy uniqueName="[Measures].[Sum of Total Discounts 14]" caption="Sum of Total Discounts 14" measure="1" displayFolder="" measureGroup="Table113" count="0" hidden="1">
      <extLst>
        <ext xmlns:x15="http://schemas.microsoft.com/office/spreadsheetml/2010/11/main" uri="{B97F6D7D-B522-45F9-BDA1-12C45D357490}">
          <x15:cacheHierarchy aggregatedColumn="151"/>
        </ext>
      </extLst>
    </cacheHierarchy>
    <cacheHierarchy uniqueName="[Measures].[Sum of Inquiries 14]" caption="Sum of Inquiries 14" measure="1" displayFolder="" measureGroup="Table113" count="0" hidden="1">
      <extLst>
        <ext xmlns:x15="http://schemas.microsoft.com/office/spreadsheetml/2010/11/main" uri="{B97F6D7D-B522-45F9-BDA1-12C45D357490}">
          <x15:cacheHierarchy aggregatedColumn="156"/>
        </ext>
      </extLst>
    </cacheHierarchy>
    <cacheHierarchy uniqueName="[Measures].[Sum of Claims Frequency 14]" caption="Sum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Count of Claims Frequency 14]" caption="Count of Claims Frequency 14" measure="1" displayFolder="" measureGroup="Table113" count="0" hidden="1">
      <extLst>
        <ext xmlns:x15="http://schemas.microsoft.com/office/spreadsheetml/2010/11/main" uri="{B97F6D7D-B522-45F9-BDA1-12C45D357490}">
          <x15:cacheHierarchy aggregatedColumn="142"/>
        </ext>
      </extLst>
    </cacheHierarchy>
    <cacheHierarchy uniqueName="[Measures].[Sum of Time to Conversion 14]" caption="Sum of Time to Conversion 14" measure="1" displayFolder="" measureGroup="Table113" count="0" hidden="1">
      <extLst>
        <ext xmlns:x15="http://schemas.microsoft.com/office/spreadsheetml/2010/11/main" uri="{B97F6D7D-B522-45F9-BDA1-12C45D357490}">
          <x15:cacheHierarchy aggregatedColumn="158"/>
        </ext>
      </extLst>
    </cacheHierarchy>
    <cacheHierarchy uniqueName="[Measures].[Count of Conversion Status 14]" caption="Count of Conversion Status 14" measure="1" displayFolder="" measureGroup="Table113" count="0" hidden="1">
      <extLst>
        <ext xmlns:x15="http://schemas.microsoft.com/office/spreadsheetml/2010/11/main" uri="{B97F6D7D-B522-45F9-BDA1-12C45D357490}">
          <x15:cacheHierarchy aggregatedColumn="154"/>
        </ext>
      </extLst>
    </cacheHierarchy>
    <cacheHierarchy uniqueName="[Measures].[Count of Claims Severity 14]" caption="Count of Claims Severity 14" measure="1" displayFolder="" measureGroup="Table113" count="0" hidden="1">
      <extLst>
        <ext xmlns:x15="http://schemas.microsoft.com/office/spreadsheetml/2010/11/main" uri="{B97F6D7D-B522-45F9-BDA1-12C45D357490}">
          <x15:cacheHierarchy aggregatedColumn="143"/>
        </ext>
      </extLst>
    </cacheHierarchy>
    <cacheHierarchy uniqueName="[Measures].[Sum of Claims Adjustment 13]" caption="Sum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Average of Claims Adjustment 13]" caption="Average of Claims Adjustment 13" measure="1" displayFolder="" measureGroup="Table113" count="0" hidden="1">
      <extLst>
        <ext xmlns:x15="http://schemas.microsoft.com/office/spreadsheetml/2010/11/main" uri="{B97F6D7D-B522-45F9-BDA1-12C45D357490}">
          <x15:cacheHierarchy aggregatedColumn="144"/>
        </ext>
      </extLst>
    </cacheHierarchy>
    <cacheHierarchy uniqueName="[Measures].[Count of Policy Type 13]" caption="Count of Policy Type 13" measure="1" displayFolder="" measureGroup="Table113" count="0" hidden="1">
      <extLst>
        <ext xmlns:x15="http://schemas.microsoft.com/office/spreadsheetml/2010/11/main" uri="{B97F6D7D-B522-45F9-BDA1-12C45D357490}">
          <x15:cacheHierarchy aggregatedColumn="145"/>
        </ext>
      </extLst>
    </cacheHierarchy>
    <cacheHierarchy uniqueName="[Measures].[Sum of Policy Adjustment 13]" caption="Sum of Policy Adjustment 13" measure="1" displayFolder="" measureGroup="Table113" count="0" hidden="1">
      <extLst>
        <ext xmlns:x15="http://schemas.microsoft.com/office/spreadsheetml/2010/11/main" uri="{B97F6D7D-B522-45F9-BDA1-12C45D357490}">
          <x15:cacheHierarchy aggregatedColumn="146"/>
        </ext>
      </extLst>
    </cacheHierarchy>
    <cacheHierarchy uniqueName="[Measures].[Count of Multi-Policy Discount 13]" caption="Count of Multi-Policy Discount 13" measure="1" displayFolder="" measureGroup="Table113" count="0" hidden="1">
      <extLst>
        <ext xmlns:x15="http://schemas.microsoft.com/office/spreadsheetml/2010/11/main" uri="{B97F6D7D-B522-45F9-BDA1-12C45D357490}">
          <x15:cacheHierarchy aggregatedColumn="149"/>
        </ext>
      </extLst>
    </cacheHierarchy>
    <cacheHierarchy uniqueName="[Measures].[Sum of Age 15]" caption="Sum of Age 15" measure="1" displayFolder="" measureGroup="Table114" count="0" hidden="1">
      <extLst>
        <ext xmlns:x15="http://schemas.microsoft.com/office/spreadsheetml/2010/11/main" uri="{B97F6D7D-B522-45F9-BDA1-12C45D357490}">
          <x15:cacheHierarchy aggregatedColumn="163"/>
        </ext>
      </extLst>
    </cacheHierarchy>
    <cacheHierarchy uniqueName="[Measures].[Sum of Premium Amount 15]" caption="Sum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Average of Premium Amount 15]" caption="Average of Premium Amount 15" measure="1" displayFolder="" measureGroup="Table114" count="0" hidden="1">
      <extLst>
        <ext xmlns:x15="http://schemas.microsoft.com/office/spreadsheetml/2010/11/main" uri="{B97F6D7D-B522-45F9-BDA1-12C45D357490}">
          <x15:cacheHierarchy aggregatedColumn="174"/>
        </ext>
      </extLst>
    </cacheHierarchy>
    <cacheHierarchy uniqueName="[Measures].[Sum of Premium Adjustment Credit 15]" caption="Sum of Premium Adjustment Credit 15" measure="1" displayFolder="" measureGroup="Table114" count="0" hidden="1">
      <extLst>
        <ext xmlns:x15="http://schemas.microsoft.com/office/spreadsheetml/2010/11/main" uri="{B97F6D7D-B522-45F9-BDA1-12C45D357490}">
          <x15:cacheHierarchy aggregatedColumn="187"/>
        </ext>
      </extLst>
    </cacheHierarchy>
    <cacheHierarchy uniqueName="[Measures].[Sum of Total Discounts 15]" caption="Sum of Total Discounts 15" measure="1" displayFolder="" measureGroup="Table114" count="0" hidden="1">
      <extLst>
        <ext xmlns:x15="http://schemas.microsoft.com/office/spreadsheetml/2010/11/main" uri="{B97F6D7D-B522-45F9-BDA1-12C45D357490}">
          <x15:cacheHierarchy aggregatedColumn="178"/>
        </ext>
      </extLst>
    </cacheHierarchy>
    <cacheHierarchy uniqueName="[Measures].[Sum of Inquiries 15]" caption="Sum of Inquiries 15" measure="1" displayFolder="" measureGroup="Table114" count="0" hidden="1">
      <extLst>
        <ext xmlns:x15="http://schemas.microsoft.com/office/spreadsheetml/2010/11/main" uri="{B97F6D7D-B522-45F9-BDA1-12C45D357490}">
          <x15:cacheHierarchy aggregatedColumn="183"/>
        </ext>
      </extLst>
    </cacheHierarchy>
    <cacheHierarchy uniqueName="[Measures].[Sum of Claims Frequency 15]" caption="Sum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Count of Claims Frequency 15]" caption="Count of Claims Frequency 15" measure="1" displayFolder="" measureGroup="Table114" count="0" hidden="1">
      <extLst>
        <ext xmlns:x15="http://schemas.microsoft.com/office/spreadsheetml/2010/11/main" uri="{B97F6D7D-B522-45F9-BDA1-12C45D357490}">
          <x15:cacheHierarchy aggregatedColumn="169"/>
        </ext>
      </extLst>
    </cacheHierarchy>
    <cacheHierarchy uniqueName="[Measures].[Sum of Time to Conversion 15]" caption="Sum of Time to Conversion 15" measure="1" displayFolder="" measureGroup="Table114" count="0" hidden="1">
      <extLst>
        <ext xmlns:x15="http://schemas.microsoft.com/office/spreadsheetml/2010/11/main" uri="{B97F6D7D-B522-45F9-BDA1-12C45D357490}">
          <x15:cacheHierarchy aggregatedColumn="185"/>
        </ext>
      </extLst>
    </cacheHierarchy>
    <cacheHierarchy uniqueName="[Measures].[Count of Conversion Status 15]" caption="Count of Conversion Status 15" measure="1" displayFolder="" measureGroup="Table114" count="0" hidden="1">
      <extLst>
        <ext xmlns:x15="http://schemas.microsoft.com/office/spreadsheetml/2010/11/main" uri="{B97F6D7D-B522-45F9-BDA1-12C45D357490}">
          <x15:cacheHierarchy aggregatedColumn="181"/>
        </ext>
      </extLst>
    </cacheHierarchy>
    <cacheHierarchy uniqueName="[Measures].[Count of Claims Severity 15]" caption="Count of Claims Severity 15" measure="1" displayFolder="" measureGroup="Table114" count="0" hidden="1">
      <extLst>
        <ext xmlns:x15="http://schemas.microsoft.com/office/spreadsheetml/2010/11/main" uri="{B97F6D7D-B522-45F9-BDA1-12C45D357490}">
          <x15:cacheHierarchy aggregatedColumn="170"/>
        </ext>
      </extLst>
    </cacheHierarchy>
    <cacheHierarchy uniqueName="[Measures].[Sum of Claims Adjustment 14]" caption="Sum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Average of Claims Adjustment 14]" caption="Average of Claims Adjustment 14" measure="1" displayFolder="" measureGroup="Table114" count="0" hidden="1">
      <extLst>
        <ext xmlns:x15="http://schemas.microsoft.com/office/spreadsheetml/2010/11/main" uri="{B97F6D7D-B522-45F9-BDA1-12C45D357490}">
          <x15:cacheHierarchy aggregatedColumn="171"/>
        </ext>
      </extLst>
    </cacheHierarchy>
    <cacheHierarchy uniqueName="[Measures].[Count of Policy Type 14]" caption="Count of Policy Type 14" measure="1" displayFolder="" measureGroup="Table114" count="0" hidden="1">
      <extLst>
        <ext xmlns:x15="http://schemas.microsoft.com/office/spreadsheetml/2010/11/main" uri="{B97F6D7D-B522-45F9-BDA1-12C45D357490}">
          <x15:cacheHierarchy aggregatedColumn="172"/>
        </ext>
      </extLst>
    </cacheHierarchy>
    <cacheHierarchy uniqueName="[Measures].[Sum of Policy Adjustment 14]" caption="Sum of Policy Adjustment 14" measure="1" displayFolder="" measureGroup="Table114" count="0" hidden="1">
      <extLst>
        <ext xmlns:x15="http://schemas.microsoft.com/office/spreadsheetml/2010/11/main" uri="{B97F6D7D-B522-45F9-BDA1-12C45D357490}">
          <x15:cacheHierarchy aggregatedColumn="173"/>
        </ext>
      </extLst>
    </cacheHierarchy>
    <cacheHierarchy uniqueName="[Measures].[Count of Multi-Policy Discount 14]" caption="Count of Multi-Policy Discount 14" measure="1" displayFolder="" measureGroup="Table114" count="0" hidden="1">
      <extLst>
        <ext xmlns:x15="http://schemas.microsoft.com/office/spreadsheetml/2010/11/main" uri="{B97F6D7D-B522-45F9-BDA1-12C45D357490}">
          <x15:cacheHierarchy aggregatedColumn="176"/>
        </ext>
      </extLst>
    </cacheHierarchy>
    <cacheHierarchy uniqueName="[Measures].[Sum of Age 16]" caption="Sum of Age 16" measure="1" displayFolder="" measureGroup="Table115" count="0" hidden="1">
      <extLst>
        <ext xmlns:x15="http://schemas.microsoft.com/office/spreadsheetml/2010/11/main" uri="{B97F6D7D-B522-45F9-BDA1-12C45D357490}">
          <x15:cacheHierarchy aggregatedColumn="190"/>
        </ext>
      </extLst>
    </cacheHierarchy>
    <cacheHierarchy uniqueName="[Measures].[Sum of Premium Amount 16]" caption="Sum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Average of Premium Amount 16]" caption="Average of Premium Amount 16" measure="1" displayFolder="" measureGroup="Table115" count="0" hidden="1">
      <extLst>
        <ext xmlns:x15="http://schemas.microsoft.com/office/spreadsheetml/2010/11/main" uri="{B97F6D7D-B522-45F9-BDA1-12C45D357490}">
          <x15:cacheHierarchy aggregatedColumn="201"/>
        </ext>
      </extLst>
    </cacheHierarchy>
    <cacheHierarchy uniqueName="[Measures].[Sum of Premium Adjustment Credit 16]" caption="Sum of Premium Adjustment Credit 16" measure="1" displayFolder="" measureGroup="Table115" count="0" hidden="1">
      <extLst>
        <ext xmlns:x15="http://schemas.microsoft.com/office/spreadsheetml/2010/11/main" uri="{B97F6D7D-B522-45F9-BDA1-12C45D357490}">
          <x15:cacheHierarchy aggregatedColumn="214"/>
        </ext>
      </extLst>
    </cacheHierarchy>
    <cacheHierarchy uniqueName="[Measures].[Sum of Total Discounts 16]" caption="Sum of Total Discounts 16" measure="1" displayFolder="" measureGroup="Table115" count="0" hidden="1">
      <extLst>
        <ext xmlns:x15="http://schemas.microsoft.com/office/spreadsheetml/2010/11/main" uri="{B97F6D7D-B522-45F9-BDA1-12C45D357490}">
          <x15:cacheHierarchy aggregatedColumn="205"/>
        </ext>
      </extLst>
    </cacheHierarchy>
    <cacheHierarchy uniqueName="[Measures].[Sum of Inquiries 16]" caption="Sum of Inquiries 16" measure="1" displayFolder="" measureGroup="Table115" count="0" hidden="1">
      <extLst>
        <ext xmlns:x15="http://schemas.microsoft.com/office/spreadsheetml/2010/11/main" uri="{B97F6D7D-B522-45F9-BDA1-12C45D357490}">
          <x15:cacheHierarchy aggregatedColumn="210"/>
        </ext>
      </extLst>
    </cacheHierarchy>
    <cacheHierarchy uniqueName="[Measures].[Sum of Claims Frequency 16]" caption="Sum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Count of Claims Frequency 16]" caption="Count of Claims Frequency 16" measure="1" displayFolder="" measureGroup="Table115" count="0" hidden="1">
      <extLst>
        <ext xmlns:x15="http://schemas.microsoft.com/office/spreadsheetml/2010/11/main" uri="{B97F6D7D-B522-45F9-BDA1-12C45D357490}">
          <x15:cacheHierarchy aggregatedColumn="196"/>
        </ext>
      </extLst>
    </cacheHierarchy>
    <cacheHierarchy uniqueName="[Measures].[Sum of Time to Conversion 16]" caption="Sum of Time to Conversion 16" measure="1" displayFolder="" measureGroup="Table115" count="0" hidden="1">
      <extLst>
        <ext xmlns:x15="http://schemas.microsoft.com/office/spreadsheetml/2010/11/main" uri="{B97F6D7D-B522-45F9-BDA1-12C45D357490}">
          <x15:cacheHierarchy aggregatedColumn="212"/>
        </ext>
      </extLst>
    </cacheHierarchy>
    <cacheHierarchy uniqueName="[Measures].[Count of Conversion Status 16]" caption="Count of Conversion Status 16" measure="1" displayFolder="" measureGroup="Table115" count="0" hidden="1">
      <extLst>
        <ext xmlns:x15="http://schemas.microsoft.com/office/spreadsheetml/2010/11/main" uri="{B97F6D7D-B522-45F9-BDA1-12C45D357490}">
          <x15:cacheHierarchy aggregatedColumn="208"/>
        </ext>
      </extLst>
    </cacheHierarchy>
    <cacheHierarchy uniqueName="[Measures].[Count of Claims Severity 16]" caption="Count of Claims Severity 16" measure="1" displayFolder="" measureGroup="Table115" count="0" hidden="1">
      <extLst>
        <ext xmlns:x15="http://schemas.microsoft.com/office/spreadsheetml/2010/11/main" uri="{B97F6D7D-B522-45F9-BDA1-12C45D357490}">
          <x15:cacheHierarchy aggregatedColumn="197"/>
        </ext>
      </extLst>
    </cacheHierarchy>
    <cacheHierarchy uniqueName="[Measures].[Sum of Claims Adjustment 15]" caption="Sum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Average of Claims Adjustment 15]" caption="Average of Claims Adjustment 15" measure="1" displayFolder="" measureGroup="Table115" count="0" hidden="1">
      <extLst>
        <ext xmlns:x15="http://schemas.microsoft.com/office/spreadsheetml/2010/11/main" uri="{B97F6D7D-B522-45F9-BDA1-12C45D357490}">
          <x15:cacheHierarchy aggregatedColumn="198"/>
        </ext>
      </extLst>
    </cacheHierarchy>
    <cacheHierarchy uniqueName="[Measures].[Count of Policy Type 15]" caption="Count of Policy Type 15" measure="1" displayFolder="" measureGroup="Table115" count="0" hidden="1">
      <extLst>
        <ext xmlns:x15="http://schemas.microsoft.com/office/spreadsheetml/2010/11/main" uri="{B97F6D7D-B522-45F9-BDA1-12C45D357490}">
          <x15:cacheHierarchy aggregatedColumn="199"/>
        </ext>
      </extLst>
    </cacheHierarchy>
    <cacheHierarchy uniqueName="[Measures].[Sum of Policy Adjustment 15]" caption="Sum of Policy Adjustment 15" measure="1" displayFolder="" measureGroup="Table115" count="0" hidden="1">
      <extLst>
        <ext xmlns:x15="http://schemas.microsoft.com/office/spreadsheetml/2010/11/main" uri="{B97F6D7D-B522-45F9-BDA1-12C45D357490}">
          <x15:cacheHierarchy aggregatedColumn="200"/>
        </ext>
      </extLst>
    </cacheHierarchy>
    <cacheHierarchy uniqueName="[Measures].[Count of Multi-Policy Discount 15]" caption="Count of Multi-Policy Discount 15" measure="1" displayFolder="" measureGroup="Table115" count="0" hidden="1">
      <extLst>
        <ext xmlns:x15="http://schemas.microsoft.com/office/spreadsheetml/2010/11/main" uri="{B97F6D7D-B522-45F9-BDA1-12C45D357490}">
          <x15:cacheHierarchy aggregatedColumn="203"/>
        </ext>
      </extLst>
    </cacheHierarchy>
    <cacheHierarchy uniqueName="[Measures].[Sum of Age 17]" caption="Sum of Age 17" measure="1" displayFolder="" measureGroup="Table118" count="0" hidden="1">
      <extLst>
        <ext xmlns:x15="http://schemas.microsoft.com/office/spreadsheetml/2010/11/main" uri="{B97F6D7D-B522-45F9-BDA1-12C45D357490}">
          <x15:cacheHierarchy aggregatedColumn="217"/>
        </ext>
      </extLst>
    </cacheHierarchy>
    <cacheHierarchy uniqueName="[Measures].[Sum of Premium Amount 17]" caption="Sum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Average of Premium Amount 17]" caption="Average of Premium Amount 17" measure="1" displayFolder="" measureGroup="Table118" count="0" hidden="1">
      <extLst>
        <ext xmlns:x15="http://schemas.microsoft.com/office/spreadsheetml/2010/11/main" uri="{B97F6D7D-B522-45F9-BDA1-12C45D357490}">
          <x15:cacheHierarchy aggregatedColumn="228"/>
        </ext>
      </extLst>
    </cacheHierarchy>
    <cacheHierarchy uniqueName="[Measures].[Sum of Premium Adjustment Credit 17]" caption="Sum of Premium Adjustment Credit 17" measure="1" displayFolder="" measureGroup="Table118" count="0" hidden="1">
      <extLst>
        <ext xmlns:x15="http://schemas.microsoft.com/office/spreadsheetml/2010/11/main" uri="{B97F6D7D-B522-45F9-BDA1-12C45D357490}">
          <x15:cacheHierarchy aggregatedColumn="241"/>
        </ext>
      </extLst>
    </cacheHierarchy>
    <cacheHierarchy uniqueName="[Measures].[Sum of Total Discounts 17]" caption="Sum of Total Discounts 17" measure="1" displayFolder="" measureGroup="Table118" count="0" hidden="1">
      <extLst>
        <ext xmlns:x15="http://schemas.microsoft.com/office/spreadsheetml/2010/11/main" uri="{B97F6D7D-B522-45F9-BDA1-12C45D357490}">
          <x15:cacheHierarchy aggregatedColumn="232"/>
        </ext>
      </extLst>
    </cacheHierarchy>
    <cacheHierarchy uniqueName="[Measures].[Sum of Inquiries 17]" caption="Sum of Inquiries 17" measure="1" displayFolder="" measureGroup="Table118" count="0" hidden="1">
      <extLst>
        <ext xmlns:x15="http://schemas.microsoft.com/office/spreadsheetml/2010/11/main" uri="{B97F6D7D-B522-45F9-BDA1-12C45D357490}">
          <x15:cacheHierarchy aggregatedColumn="237"/>
        </ext>
      </extLst>
    </cacheHierarchy>
    <cacheHierarchy uniqueName="[Measures].[Sum of Claims Frequency 17]" caption="Sum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Count of Claims Frequency 17]" caption="Count of Claims Frequency 17" measure="1" displayFolder="" measureGroup="Table118" count="0" hidden="1">
      <extLst>
        <ext xmlns:x15="http://schemas.microsoft.com/office/spreadsheetml/2010/11/main" uri="{B97F6D7D-B522-45F9-BDA1-12C45D357490}">
          <x15:cacheHierarchy aggregatedColumn="223"/>
        </ext>
      </extLst>
    </cacheHierarchy>
    <cacheHierarchy uniqueName="[Measures].[Sum of Time to Conversion 17]" caption="Sum of Time to Conversion 17" measure="1" displayFolder="" measureGroup="Table118" count="0" hidden="1">
      <extLst>
        <ext xmlns:x15="http://schemas.microsoft.com/office/spreadsheetml/2010/11/main" uri="{B97F6D7D-B522-45F9-BDA1-12C45D357490}">
          <x15:cacheHierarchy aggregatedColumn="239"/>
        </ext>
      </extLst>
    </cacheHierarchy>
    <cacheHierarchy uniqueName="[Measures].[Count of Conversion Status 17]" caption="Count of Conversion Status 17" measure="1" displayFolder="" measureGroup="Table118" count="0" hidden="1">
      <extLst>
        <ext xmlns:x15="http://schemas.microsoft.com/office/spreadsheetml/2010/11/main" uri="{B97F6D7D-B522-45F9-BDA1-12C45D357490}">
          <x15:cacheHierarchy aggregatedColumn="235"/>
        </ext>
      </extLst>
    </cacheHierarchy>
    <cacheHierarchy uniqueName="[Measures].[Count of Claims Severity 17]" caption="Count of Claims Severity 17" measure="1" displayFolder="" measureGroup="Table118" count="0" hidden="1">
      <extLst>
        <ext xmlns:x15="http://schemas.microsoft.com/office/spreadsheetml/2010/11/main" uri="{B97F6D7D-B522-45F9-BDA1-12C45D357490}">
          <x15:cacheHierarchy aggregatedColumn="224"/>
        </ext>
      </extLst>
    </cacheHierarchy>
    <cacheHierarchy uniqueName="[Measures].[Sum of Claims Adjustment 16]" caption="Sum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Average of Claims Adjustment 16]" caption="Average of Claims Adjustment 16" measure="1" displayFolder="" measureGroup="Table118" count="0" hidden="1">
      <extLst>
        <ext xmlns:x15="http://schemas.microsoft.com/office/spreadsheetml/2010/11/main" uri="{B97F6D7D-B522-45F9-BDA1-12C45D357490}">
          <x15:cacheHierarchy aggregatedColumn="225"/>
        </ext>
      </extLst>
    </cacheHierarchy>
    <cacheHierarchy uniqueName="[Measures].[Count of Policy Type 16]" caption="Count of Policy Type 16" measure="1" displayFolder="" measureGroup="Table118" count="0" hidden="1">
      <extLst>
        <ext xmlns:x15="http://schemas.microsoft.com/office/spreadsheetml/2010/11/main" uri="{B97F6D7D-B522-45F9-BDA1-12C45D357490}">
          <x15:cacheHierarchy aggregatedColumn="226"/>
        </ext>
      </extLst>
    </cacheHierarchy>
    <cacheHierarchy uniqueName="[Measures].[Sum of Policy Adjustment 16]" caption="Sum of Policy Adjustment 16" measure="1" displayFolder="" measureGroup="Table118" count="0" hidden="1">
      <extLst>
        <ext xmlns:x15="http://schemas.microsoft.com/office/spreadsheetml/2010/11/main" uri="{B97F6D7D-B522-45F9-BDA1-12C45D357490}">
          <x15:cacheHierarchy aggregatedColumn="227"/>
        </ext>
      </extLst>
    </cacheHierarchy>
    <cacheHierarchy uniqueName="[Measures].[Count of Multi-Policy Discount 16]" caption="Count of Multi-Policy Discount 16" measure="1" displayFolder="" measureGroup="Table118" count="0" hidden="1">
      <extLst>
        <ext xmlns:x15="http://schemas.microsoft.com/office/spreadsheetml/2010/11/main" uri="{B97F6D7D-B522-45F9-BDA1-12C45D357490}">
          <x15:cacheHierarchy aggregatedColumn="230"/>
        </ext>
      </extLst>
    </cacheHierarchy>
  </cacheHierarchies>
  <kpis count="0"/>
  <extLst>
    <ext xmlns:x14="http://schemas.microsoft.com/office/spreadsheetml/2009/9/main" uri="{725AE2AE-9491-48be-B2B4-4EB974FC3084}">
      <x14:pivotCacheDefinition slicerData="1" pivotCacheId="159220351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n v="47"/>
    <x v="0"/>
    <s v="Married"/>
    <n v="86"/>
    <s v="1-5 years"/>
    <n v="50"/>
    <n v="0"/>
    <s v="Low"/>
    <n v="0"/>
    <s v="Full Coverage"/>
    <n v="0"/>
    <n v="2286"/>
    <s v="NO"/>
    <s v="NO"/>
    <s v="NO"/>
    <n v="0"/>
    <x v="0"/>
    <x v="0"/>
    <x v="0"/>
    <x v="0"/>
    <x v="0"/>
    <x v="0"/>
    <n v="99"/>
    <n v="704"/>
    <n v="-50"/>
    <x v="0"/>
    <n v="50"/>
  </r>
  <r>
    <n v="37"/>
    <x v="0"/>
    <s v="Married"/>
    <n v="86"/>
    <s v="1-5 years"/>
    <n v="50"/>
    <n v="0"/>
    <s v="Low"/>
    <n v="0"/>
    <s v="Full Coverage"/>
    <n v="0"/>
    <n v="2336"/>
    <s v="NO"/>
    <s v="NO"/>
    <s v="NO"/>
    <n v="0"/>
    <x v="1"/>
    <x v="1"/>
    <x v="0"/>
    <x v="0"/>
    <x v="0"/>
    <x v="0"/>
    <n v="99"/>
    <n v="726"/>
    <n v="-50"/>
    <x v="1"/>
    <n v="100"/>
  </r>
  <r>
    <n v="49"/>
    <x v="0"/>
    <s v="Married"/>
    <n v="86"/>
    <s v="1-5 years"/>
    <n v="50"/>
    <n v="1"/>
    <s v="Low"/>
    <n v="50"/>
    <s v="Full Coverage"/>
    <n v="0"/>
    <n v="2386"/>
    <s v="NO"/>
    <s v="NO"/>
    <s v="NO"/>
    <n v="0"/>
    <x v="1"/>
    <x v="2"/>
    <x v="0"/>
    <x v="1"/>
    <x v="1"/>
    <x v="1"/>
    <n v="99"/>
    <n v="772"/>
    <n v="-50"/>
    <x v="1"/>
    <n v="100"/>
  </r>
  <r>
    <n v="62"/>
    <x v="1"/>
    <s v="Married"/>
    <n v="86"/>
    <s v="&gt;5 years"/>
    <n v="0"/>
    <n v="1"/>
    <s v="Low"/>
    <n v="50"/>
    <s v="Full Coverage"/>
    <n v="0"/>
    <n v="2336"/>
    <s v="NO"/>
    <s v="NO"/>
    <s v="NO"/>
    <n v="0"/>
    <x v="1"/>
    <x v="3"/>
    <x v="1"/>
    <x v="2"/>
    <x v="2"/>
    <x v="0"/>
    <n v="2"/>
    <n v="809"/>
    <n v="-50"/>
    <x v="1"/>
    <n v="100"/>
  </r>
  <r>
    <n v="36"/>
    <x v="0"/>
    <s v="Single"/>
    <n v="0"/>
    <s v="&gt;5 years"/>
    <n v="0"/>
    <n v="2"/>
    <s v="Low"/>
    <n v="100"/>
    <s v="Full Coverage"/>
    <n v="0"/>
    <n v="2350"/>
    <s v="NO"/>
    <s v="NO"/>
    <s v="NO"/>
    <n v="0"/>
    <x v="0"/>
    <x v="4"/>
    <x v="1"/>
    <x v="3"/>
    <x v="1"/>
    <x v="0"/>
    <n v="10"/>
    <n v="662"/>
    <n v="50"/>
    <x v="0"/>
    <n v="50"/>
  </r>
  <r>
    <n v="36"/>
    <x v="0"/>
    <s v="Married"/>
    <n v="86"/>
    <s v="&gt;5 years"/>
    <n v="0"/>
    <n v="0"/>
    <s v="Medium"/>
    <n v="0"/>
    <s v="Liability-Only"/>
    <n v="-200"/>
    <n v="1936"/>
    <s v="NO"/>
    <s v="NO"/>
    <s v="Yes"/>
    <n v="50"/>
    <x v="1"/>
    <x v="5"/>
    <x v="1"/>
    <x v="1"/>
    <x v="0"/>
    <x v="1"/>
    <n v="7"/>
    <n v="729"/>
    <n v="-50"/>
    <x v="2"/>
    <n v="0"/>
  </r>
  <r>
    <n v="63"/>
    <x v="1"/>
    <s v="Married"/>
    <n v="86"/>
    <s v="1-5 years"/>
    <n v="50"/>
    <n v="0"/>
    <s v="Low"/>
    <n v="0"/>
    <s v="Full Coverage"/>
    <n v="0"/>
    <n v="2286"/>
    <s v="Yes"/>
    <s v="NO"/>
    <s v="NO"/>
    <n v="50"/>
    <x v="1"/>
    <x v="6"/>
    <x v="1"/>
    <x v="0"/>
    <x v="0"/>
    <x v="0"/>
    <n v="1"/>
    <n v="795"/>
    <n v="-50"/>
    <x v="1"/>
    <n v="100"/>
  </r>
  <r>
    <n v="51"/>
    <x v="0"/>
    <s v="Single"/>
    <n v="0"/>
    <s v="&lt;1 year"/>
    <n v="100"/>
    <n v="0"/>
    <s v="Low"/>
    <n v="0"/>
    <s v="Full Coverage"/>
    <n v="0"/>
    <n v="2300"/>
    <s v="NO"/>
    <s v="Yes"/>
    <s v="NO"/>
    <n v="50"/>
    <x v="1"/>
    <x v="7"/>
    <x v="0"/>
    <x v="4"/>
    <x v="3"/>
    <x v="0"/>
    <n v="99"/>
    <n v="639"/>
    <n v="50"/>
    <x v="0"/>
    <n v="50"/>
  </r>
  <r>
    <n v="32"/>
    <x v="0"/>
    <s v="Married"/>
    <n v="86"/>
    <s v="&gt;5 years"/>
    <n v="0"/>
    <n v="0"/>
    <s v="Low"/>
    <n v="0"/>
    <s v="Liability-Only"/>
    <n v="-200"/>
    <n v="1936"/>
    <s v="NO"/>
    <s v="Yes"/>
    <s v="NO"/>
    <n v="50"/>
    <x v="1"/>
    <x v="8"/>
    <x v="1"/>
    <x v="0"/>
    <x v="0"/>
    <x v="2"/>
    <n v="3"/>
    <n v="724"/>
    <n v="-50"/>
    <x v="2"/>
    <n v="0"/>
  </r>
  <r>
    <n v="48"/>
    <x v="0"/>
    <s v="Single"/>
    <n v="0"/>
    <s v="&gt;5 years"/>
    <n v="0"/>
    <n v="1"/>
    <s v="High"/>
    <n v="200"/>
    <s v="Full Coverage"/>
    <n v="0"/>
    <n v="2350"/>
    <s v="Yes"/>
    <s v="NO"/>
    <s v="NO"/>
    <n v="50"/>
    <x v="1"/>
    <x v="9"/>
    <x v="0"/>
    <x v="0"/>
    <x v="4"/>
    <x v="0"/>
    <n v="99"/>
    <n v="710"/>
    <n v="-50"/>
    <x v="1"/>
    <n v="100"/>
  </r>
  <r>
    <n v="33"/>
    <x v="0"/>
    <s v="Single"/>
    <n v="0"/>
    <s v="&gt;5 years"/>
    <n v="0"/>
    <n v="1"/>
    <s v="High"/>
    <n v="50"/>
    <s v="Liability-Only"/>
    <n v="-200"/>
    <n v="2050"/>
    <s v="NO"/>
    <s v="Yes"/>
    <s v="NO"/>
    <n v="50"/>
    <x v="1"/>
    <x v="1"/>
    <x v="1"/>
    <x v="4"/>
    <x v="2"/>
    <x v="1"/>
    <n v="13"/>
    <n v="688"/>
    <n v="50"/>
    <x v="0"/>
    <n v="50"/>
  </r>
  <r>
    <n v="33"/>
    <x v="0"/>
    <s v="Married"/>
    <n v="86"/>
    <s v="&lt;1 year"/>
    <n v="100"/>
    <n v="1"/>
    <s v="Low"/>
    <n v="50"/>
    <s v="Liability-Only"/>
    <n v="-200"/>
    <n v="2236"/>
    <s v="NO"/>
    <s v="NO"/>
    <s v="NO"/>
    <n v="0"/>
    <x v="2"/>
    <x v="8"/>
    <x v="1"/>
    <x v="4"/>
    <x v="0"/>
    <x v="2"/>
    <n v="6"/>
    <n v="659"/>
    <n v="50"/>
    <x v="2"/>
    <n v="0"/>
  </r>
  <r>
    <n v="43"/>
    <x v="0"/>
    <s v="Single"/>
    <n v="0"/>
    <s v="1-5 years"/>
    <n v="50"/>
    <n v="1"/>
    <s v="High"/>
    <n v="200"/>
    <s v="Liability-Only"/>
    <n v="-200"/>
    <n v="2200"/>
    <s v="NO"/>
    <s v="Yes"/>
    <s v="NO"/>
    <n v="50"/>
    <x v="1"/>
    <x v="10"/>
    <x v="0"/>
    <x v="1"/>
    <x v="0"/>
    <x v="2"/>
    <n v="99"/>
    <n v="745"/>
    <n v="-50"/>
    <x v="1"/>
    <n v="100"/>
  </r>
  <r>
    <n v="18"/>
    <x v="0"/>
    <s v="Single"/>
    <n v="0"/>
    <s v="1-5 years"/>
    <n v="50"/>
    <n v="1"/>
    <s v="Low"/>
    <n v="50"/>
    <s v="Liability-Only"/>
    <n v="-200"/>
    <n v="1950"/>
    <s v="Yes"/>
    <s v="NO"/>
    <s v="Yes"/>
    <n v="100"/>
    <x v="1"/>
    <x v="1"/>
    <x v="1"/>
    <x v="5"/>
    <x v="3"/>
    <x v="2"/>
    <n v="9"/>
    <n v="777"/>
    <n v="-50"/>
    <x v="0"/>
    <n v="50"/>
  </r>
  <r>
    <n v="18"/>
    <x v="0"/>
    <s v="Married"/>
    <n v="86"/>
    <s v="1-5 years"/>
    <n v="50"/>
    <n v="1"/>
    <s v="Low"/>
    <n v="50"/>
    <s v="Full Coverage"/>
    <n v="0"/>
    <n v="2386"/>
    <s v="Yes"/>
    <s v="NO"/>
    <s v="NO"/>
    <n v="50"/>
    <x v="1"/>
    <x v="11"/>
    <x v="1"/>
    <x v="4"/>
    <x v="4"/>
    <x v="0"/>
    <n v="8"/>
    <n v="668"/>
    <n v="50"/>
    <x v="0"/>
    <n v="50"/>
  </r>
  <r>
    <n v="31"/>
    <x v="0"/>
    <s v="Married"/>
    <n v="86"/>
    <s v="1-5 years"/>
    <n v="50"/>
    <n v="0"/>
    <s v="Low"/>
    <n v="0"/>
    <s v="Full Coverage"/>
    <n v="0"/>
    <n v="2286"/>
    <s v="NO"/>
    <s v="Yes"/>
    <s v="NO"/>
    <n v="50"/>
    <x v="1"/>
    <x v="12"/>
    <x v="0"/>
    <x v="4"/>
    <x v="4"/>
    <x v="0"/>
    <n v="99"/>
    <n v="775"/>
    <n v="-50"/>
    <x v="1"/>
    <n v="100"/>
  </r>
  <r>
    <n v="24"/>
    <x v="0"/>
    <s v="Single"/>
    <n v="0"/>
    <s v="1-5 years"/>
    <n v="50"/>
    <n v="0"/>
    <s v="Low"/>
    <n v="0"/>
    <s v="Full Coverage"/>
    <n v="0"/>
    <n v="2300"/>
    <s v="NO"/>
    <s v="NO"/>
    <s v="NO"/>
    <n v="0"/>
    <x v="1"/>
    <x v="13"/>
    <x v="1"/>
    <x v="4"/>
    <x v="2"/>
    <x v="2"/>
    <n v="10"/>
    <n v="695"/>
    <n v="50"/>
    <x v="0"/>
    <n v="50"/>
  </r>
  <r>
    <n v="44"/>
    <x v="0"/>
    <s v="Widowed"/>
    <n v="0"/>
    <s v="1-5 years"/>
    <n v="50"/>
    <n v="1"/>
    <s v="Low"/>
    <n v="50"/>
    <s v="Full Coverage"/>
    <n v="0"/>
    <n v="2250"/>
    <s v="Yes"/>
    <s v="NO"/>
    <s v="NO"/>
    <n v="50"/>
    <x v="1"/>
    <x v="3"/>
    <x v="1"/>
    <x v="4"/>
    <x v="0"/>
    <x v="2"/>
    <n v="7"/>
    <n v="739"/>
    <n v="-50"/>
    <x v="1"/>
    <n v="100"/>
  </r>
  <r>
    <n v="26"/>
    <x v="0"/>
    <s v="Single"/>
    <n v="0"/>
    <s v="&lt;1 year"/>
    <n v="100"/>
    <n v="0"/>
    <s v="Low"/>
    <n v="0"/>
    <s v="Full Coverage"/>
    <n v="0"/>
    <n v="2250"/>
    <s v="Yes"/>
    <s v="NO"/>
    <s v="NO"/>
    <n v="50"/>
    <x v="1"/>
    <x v="4"/>
    <x v="1"/>
    <x v="0"/>
    <x v="2"/>
    <x v="1"/>
    <n v="8"/>
    <n v="750"/>
    <n v="-50"/>
    <x v="1"/>
    <n v="100"/>
  </r>
  <r>
    <n v="18"/>
    <x v="0"/>
    <s v="Married"/>
    <n v="86"/>
    <s v="1-5 years"/>
    <n v="50"/>
    <n v="0"/>
    <s v="Low"/>
    <n v="0"/>
    <s v="Liability-Only"/>
    <n v="-200"/>
    <n v="2136"/>
    <s v="Yes"/>
    <s v="Yes"/>
    <s v="NO"/>
    <n v="100"/>
    <x v="1"/>
    <x v="14"/>
    <x v="1"/>
    <x v="4"/>
    <x v="2"/>
    <x v="1"/>
    <n v="11"/>
    <n v="625"/>
    <n v="50"/>
    <x v="1"/>
    <n v="100"/>
  </r>
  <r>
    <n v="61"/>
    <x v="1"/>
    <s v="Single"/>
    <n v="0"/>
    <s v="&lt;1 year"/>
    <n v="100"/>
    <n v="0"/>
    <s v="Low"/>
    <n v="0"/>
    <s v="Full Coverage"/>
    <n v="0"/>
    <n v="2300"/>
    <s v="NO"/>
    <s v="Yes"/>
    <s v="NO"/>
    <n v="50"/>
    <x v="1"/>
    <x v="15"/>
    <x v="1"/>
    <x v="2"/>
    <x v="1"/>
    <x v="0"/>
    <n v="5"/>
    <n v="698"/>
    <n v="50"/>
    <x v="0"/>
    <n v="50"/>
  </r>
  <r>
    <n v="36"/>
    <x v="0"/>
    <s v="Married"/>
    <n v="86"/>
    <s v="1-5 years"/>
    <n v="50"/>
    <n v="0"/>
    <s v="Medium"/>
    <n v="0"/>
    <s v="Full Coverage"/>
    <n v="0"/>
    <n v="2236"/>
    <s v="NO"/>
    <s v="Yes"/>
    <s v="NO"/>
    <n v="50"/>
    <x v="0"/>
    <x v="16"/>
    <x v="1"/>
    <x v="5"/>
    <x v="0"/>
    <x v="2"/>
    <n v="1"/>
    <n v="760"/>
    <n v="-50"/>
    <x v="0"/>
    <n v="50"/>
  </r>
  <r>
    <n v="41"/>
    <x v="0"/>
    <s v="Single"/>
    <n v="0"/>
    <s v="&gt;5 years"/>
    <n v="0"/>
    <n v="0"/>
    <s v="High"/>
    <n v="0"/>
    <s v="Full Coverage"/>
    <n v="0"/>
    <n v="2150"/>
    <s v="NO"/>
    <s v="Yes"/>
    <s v="NO"/>
    <n v="50"/>
    <x v="1"/>
    <x v="7"/>
    <x v="1"/>
    <x v="6"/>
    <x v="4"/>
    <x v="1"/>
    <n v="3"/>
    <n v="749"/>
    <n v="-50"/>
    <x v="1"/>
    <n v="100"/>
  </r>
  <r>
    <n v="18"/>
    <x v="0"/>
    <s v="Single"/>
    <n v="0"/>
    <s v="&lt;1 year"/>
    <n v="100"/>
    <n v="0"/>
    <s v="Low"/>
    <n v="0"/>
    <s v="Full Coverage"/>
    <n v="0"/>
    <n v="2150"/>
    <s v="NO"/>
    <s v="Yes"/>
    <s v="Yes"/>
    <n v="100"/>
    <x v="1"/>
    <x v="16"/>
    <x v="0"/>
    <x v="4"/>
    <x v="0"/>
    <x v="0"/>
    <n v="99"/>
    <n v="723"/>
    <n v="-50"/>
    <x v="0"/>
    <n v="50"/>
  </r>
  <r>
    <n v="31"/>
    <x v="0"/>
    <s v="Single"/>
    <n v="0"/>
    <s v="1-5 years"/>
    <n v="50"/>
    <n v="1"/>
    <s v="Low"/>
    <n v="50"/>
    <s v="Full Coverage"/>
    <n v="0"/>
    <n v="2300"/>
    <s v="NO"/>
    <s v="NO"/>
    <s v="NO"/>
    <n v="0"/>
    <x v="1"/>
    <x v="6"/>
    <x v="0"/>
    <x v="7"/>
    <x v="1"/>
    <x v="0"/>
    <n v="99"/>
    <n v="697"/>
    <n v="50"/>
    <x v="2"/>
    <n v="0"/>
  </r>
  <r>
    <n v="41"/>
    <x v="0"/>
    <s v="Divorced"/>
    <n v="0"/>
    <s v="&gt;5 years"/>
    <n v="0"/>
    <n v="1"/>
    <s v="Medium"/>
    <n v="100"/>
    <s v="Liability-Only"/>
    <n v="-200"/>
    <n v="2200"/>
    <s v="NO"/>
    <s v="NO"/>
    <s v="NO"/>
    <n v="0"/>
    <x v="0"/>
    <x v="17"/>
    <x v="1"/>
    <x v="6"/>
    <x v="2"/>
    <x v="0"/>
    <n v="11"/>
    <n v="676"/>
    <n v="50"/>
    <x v="1"/>
    <n v="100"/>
  </r>
  <r>
    <n v="22"/>
    <x v="0"/>
    <s v="Single"/>
    <n v="0"/>
    <s v="1-5 years"/>
    <n v="50"/>
    <n v="1"/>
    <s v="Low"/>
    <n v="50"/>
    <s v="Liability-Only"/>
    <n v="-200"/>
    <n v="2050"/>
    <s v="NO"/>
    <s v="NO"/>
    <s v="NO"/>
    <n v="0"/>
    <x v="0"/>
    <x v="18"/>
    <x v="0"/>
    <x v="2"/>
    <x v="0"/>
    <x v="2"/>
    <n v="99"/>
    <n v="733"/>
    <n v="-50"/>
    <x v="0"/>
    <n v="50"/>
  </r>
  <r>
    <n v="45"/>
    <x v="0"/>
    <s v="Single"/>
    <n v="0"/>
    <s v="&gt;5 years"/>
    <n v="0"/>
    <n v="0"/>
    <s v="Medium"/>
    <n v="0"/>
    <s v="Full Coverage"/>
    <n v="0"/>
    <n v="2150"/>
    <s v="Yes"/>
    <s v="NO"/>
    <s v="NO"/>
    <n v="50"/>
    <x v="0"/>
    <x v="19"/>
    <x v="0"/>
    <x v="2"/>
    <x v="0"/>
    <x v="1"/>
    <n v="99"/>
    <n v="710"/>
    <n v="-50"/>
    <x v="1"/>
    <n v="100"/>
  </r>
  <r>
    <n v="30"/>
    <x v="0"/>
    <s v="Married"/>
    <n v="86"/>
    <s v="&gt;5 years"/>
    <n v="0"/>
    <n v="0"/>
    <s v="Low"/>
    <n v="0"/>
    <s v="Full Coverage"/>
    <n v="0"/>
    <n v="2286"/>
    <s v="NO"/>
    <s v="NO"/>
    <s v="NO"/>
    <n v="0"/>
    <x v="1"/>
    <x v="20"/>
    <x v="1"/>
    <x v="2"/>
    <x v="0"/>
    <x v="0"/>
    <n v="5"/>
    <n v="728"/>
    <n v="-50"/>
    <x v="1"/>
    <n v="100"/>
  </r>
  <r>
    <n v="35"/>
    <x v="0"/>
    <s v="Divorced"/>
    <n v="0"/>
    <s v="&lt;1 year"/>
    <n v="100"/>
    <n v="0"/>
    <s v="High"/>
    <n v="0"/>
    <s v="Liability-Only"/>
    <n v="-200"/>
    <n v="2000"/>
    <s v="NO"/>
    <s v="Yes"/>
    <s v="NO"/>
    <n v="50"/>
    <x v="0"/>
    <x v="5"/>
    <x v="0"/>
    <x v="4"/>
    <x v="0"/>
    <x v="0"/>
    <n v="99"/>
    <n v="738"/>
    <n v="-50"/>
    <x v="0"/>
    <n v="50"/>
  </r>
  <r>
    <n v="30"/>
    <x v="0"/>
    <s v="Widowed"/>
    <n v="0"/>
    <s v="1-5 years"/>
    <n v="50"/>
    <n v="0"/>
    <s v="Low"/>
    <n v="0"/>
    <s v="Full Coverage"/>
    <n v="0"/>
    <n v="2350"/>
    <s v="NO"/>
    <s v="NO"/>
    <s v="NO"/>
    <n v="0"/>
    <x v="0"/>
    <x v="16"/>
    <x v="1"/>
    <x v="3"/>
    <x v="2"/>
    <x v="1"/>
    <n v="4"/>
    <n v="688"/>
    <n v="50"/>
    <x v="1"/>
    <n v="100"/>
  </r>
  <r>
    <n v="67"/>
    <x v="1"/>
    <s v="Married"/>
    <n v="86"/>
    <s v="1-5 years"/>
    <n v="50"/>
    <n v="0"/>
    <s v="Low"/>
    <n v="0"/>
    <s v="Full Coverage"/>
    <n v="0"/>
    <n v="2236"/>
    <s v="NO"/>
    <s v="NO"/>
    <s v="NO"/>
    <n v="0"/>
    <x v="0"/>
    <x v="21"/>
    <x v="1"/>
    <x v="4"/>
    <x v="0"/>
    <x v="2"/>
    <n v="3"/>
    <n v="740"/>
    <n v="-50"/>
    <x v="2"/>
    <n v="0"/>
  </r>
  <r>
    <n v="39"/>
    <x v="0"/>
    <s v="Married"/>
    <n v="86"/>
    <s v="&gt;5 years"/>
    <n v="0"/>
    <n v="0"/>
    <s v="Low"/>
    <n v="0"/>
    <s v="Full Coverage"/>
    <n v="0"/>
    <n v="2236"/>
    <s v="NO"/>
    <s v="NO"/>
    <s v="Yes"/>
    <n v="50"/>
    <x v="0"/>
    <x v="9"/>
    <x v="0"/>
    <x v="0"/>
    <x v="2"/>
    <x v="0"/>
    <n v="99"/>
    <n v="706"/>
    <n v="-50"/>
    <x v="1"/>
    <n v="100"/>
  </r>
  <r>
    <n v="24"/>
    <x v="0"/>
    <s v="Married"/>
    <n v="86"/>
    <s v="1-5 years"/>
    <n v="50"/>
    <n v="0"/>
    <s v="Low"/>
    <n v="0"/>
    <s v="Full Coverage"/>
    <n v="0"/>
    <n v="2436"/>
    <s v="NO"/>
    <s v="NO"/>
    <s v="NO"/>
    <n v="0"/>
    <x v="1"/>
    <x v="22"/>
    <x v="0"/>
    <x v="1"/>
    <x v="2"/>
    <x v="1"/>
    <n v="99"/>
    <n v="690"/>
    <n v="50"/>
    <x v="1"/>
    <n v="100"/>
  </r>
  <r>
    <n v="52"/>
    <x v="0"/>
    <s v="Single"/>
    <n v="0"/>
    <s v="1-5 years"/>
    <n v="50"/>
    <n v="0"/>
    <s v="High"/>
    <n v="0"/>
    <s v="Full Coverage"/>
    <n v="0"/>
    <n v="2200"/>
    <s v="Yes"/>
    <s v="NO"/>
    <s v="NO"/>
    <n v="50"/>
    <x v="1"/>
    <x v="2"/>
    <x v="0"/>
    <x v="1"/>
    <x v="2"/>
    <x v="1"/>
    <n v="99"/>
    <n v="701"/>
    <n v="-50"/>
    <x v="1"/>
    <n v="100"/>
  </r>
  <r>
    <n v="21"/>
    <x v="0"/>
    <s v="Single"/>
    <n v="0"/>
    <s v="1-5 years"/>
    <n v="50"/>
    <n v="0"/>
    <s v="High"/>
    <n v="0"/>
    <s v="Full Coverage"/>
    <n v="0"/>
    <n v="2350"/>
    <s v="NO"/>
    <s v="NO"/>
    <s v="NO"/>
    <n v="0"/>
    <x v="0"/>
    <x v="18"/>
    <x v="1"/>
    <x v="5"/>
    <x v="2"/>
    <x v="0"/>
    <n v="6"/>
    <n v="648"/>
    <n v="50"/>
    <x v="1"/>
    <n v="100"/>
  </r>
  <r>
    <n v="43"/>
    <x v="0"/>
    <s v="Married"/>
    <n v="86"/>
    <s v="&gt;5 years"/>
    <n v="0"/>
    <n v="0"/>
    <s v="Medium"/>
    <n v="0"/>
    <s v="Full Coverage"/>
    <n v="0"/>
    <n v="2186"/>
    <s v="NO"/>
    <s v="NO"/>
    <s v="NO"/>
    <n v="0"/>
    <x v="1"/>
    <x v="23"/>
    <x v="1"/>
    <x v="2"/>
    <x v="2"/>
    <x v="2"/>
    <n v="3"/>
    <n v="844"/>
    <n v="-50"/>
    <x v="2"/>
    <n v="0"/>
  </r>
  <r>
    <n v="18"/>
    <x v="0"/>
    <s v="Single"/>
    <n v="0"/>
    <s v="1-5 years"/>
    <n v="50"/>
    <n v="0"/>
    <s v="Low"/>
    <n v="0"/>
    <s v="Full Coverage"/>
    <n v="0"/>
    <n v="2250"/>
    <s v="NO"/>
    <s v="NO"/>
    <s v="NO"/>
    <n v="0"/>
    <x v="0"/>
    <x v="24"/>
    <x v="0"/>
    <x v="1"/>
    <x v="4"/>
    <x v="0"/>
    <n v="99"/>
    <n v="670"/>
    <n v="50"/>
    <x v="2"/>
    <n v="0"/>
  </r>
  <r>
    <n v="20"/>
    <x v="0"/>
    <s v="Married"/>
    <n v="86"/>
    <s v="1-5 years"/>
    <n v="50"/>
    <n v="1"/>
    <s v="Medium"/>
    <n v="100"/>
    <s v="Liability-Only"/>
    <n v="-200"/>
    <n v="2186"/>
    <s v="NO"/>
    <s v="Yes"/>
    <s v="NO"/>
    <n v="50"/>
    <x v="2"/>
    <x v="15"/>
    <x v="1"/>
    <x v="4"/>
    <x v="2"/>
    <x v="2"/>
    <n v="3"/>
    <n v="718"/>
    <n v="-50"/>
    <x v="1"/>
    <n v="100"/>
  </r>
  <r>
    <n v="42"/>
    <x v="0"/>
    <s v="Single"/>
    <n v="0"/>
    <s v="&gt;5 years"/>
    <n v="0"/>
    <n v="1"/>
    <s v="Low"/>
    <n v="50"/>
    <s v="Full Coverage"/>
    <n v="0"/>
    <n v="2100"/>
    <s v="Yes"/>
    <s v="Yes"/>
    <s v="NO"/>
    <n v="100"/>
    <x v="1"/>
    <x v="23"/>
    <x v="1"/>
    <x v="1"/>
    <x v="1"/>
    <x v="1"/>
    <n v="6"/>
    <n v="739"/>
    <n v="-50"/>
    <x v="0"/>
    <n v="50"/>
  </r>
  <r>
    <n v="51"/>
    <x v="0"/>
    <s v="Married"/>
    <n v="86"/>
    <s v="&gt;5 years"/>
    <n v="0"/>
    <n v="0"/>
    <s v="High"/>
    <n v="0"/>
    <s v="Full Coverage"/>
    <n v="0"/>
    <n v="2286"/>
    <s v="NO"/>
    <s v="Yes"/>
    <s v="NO"/>
    <n v="50"/>
    <x v="0"/>
    <x v="10"/>
    <x v="1"/>
    <x v="4"/>
    <x v="4"/>
    <x v="2"/>
    <n v="9"/>
    <n v="629"/>
    <n v="50"/>
    <x v="0"/>
    <n v="50"/>
  </r>
  <r>
    <n v="42"/>
    <x v="0"/>
    <s v="Married"/>
    <n v="86"/>
    <s v="&gt;5 years"/>
    <n v="0"/>
    <n v="0"/>
    <s v="Low"/>
    <n v="0"/>
    <s v="Liability-Only"/>
    <n v="-200"/>
    <n v="2036"/>
    <s v="NO"/>
    <s v="Yes"/>
    <s v="NO"/>
    <n v="50"/>
    <x v="2"/>
    <x v="25"/>
    <x v="0"/>
    <x v="1"/>
    <x v="1"/>
    <x v="0"/>
    <n v="99"/>
    <n v="735"/>
    <n v="-50"/>
    <x v="1"/>
    <n v="100"/>
  </r>
  <r>
    <n v="38"/>
    <x v="0"/>
    <s v="Married"/>
    <n v="86"/>
    <s v="&lt;1 year"/>
    <n v="100"/>
    <n v="0"/>
    <s v="Low"/>
    <n v="0"/>
    <s v="Full Coverage"/>
    <n v="0"/>
    <n v="2186"/>
    <s v="Yes"/>
    <s v="Yes"/>
    <s v="NO"/>
    <n v="100"/>
    <x v="1"/>
    <x v="8"/>
    <x v="1"/>
    <x v="7"/>
    <x v="2"/>
    <x v="1"/>
    <n v="3"/>
    <n v="850"/>
    <n v="-50"/>
    <x v="2"/>
    <n v="0"/>
  </r>
  <r>
    <n v="35"/>
    <x v="0"/>
    <s v="Married"/>
    <n v="86"/>
    <s v="1-5 years"/>
    <n v="50"/>
    <n v="1"/>
    <s v="Medium"/>
    <n v="100"/>
    <s v="Full Coverage"/>
    <n v="0"/>
    <n v="2386"/>
    <s v="NO"/>
    <s v="NO"/>
    <s v="NO"/>
    <n v="0"/>
    <x v="1"/>
    <x v="6"/>
    <x v="0"/>
    <x v="1"/>
    <x v="2"/>
    <x v="0"/>
    <n v="99"/>
    <n v="727"/>
    <n v="-50"/>
    <x v="0"/>
    <n v="50"/>
  </r>
  <r>
    <n v="18"/>
    <x v="0"/>
    <s v="Single"/>
    <n v="0"/>
    <s v="1-5 years"/>
    <n v="50"/>
    <n v="1"/>
    <s v="Medium"/>
    <n v="100"/>
    <s v="Full Coverage"/>
    <n v="0"/>
    <n v="2400"/>
    <s v="NO"/>
    <s v="Yes"/>
    <s v="NO"/>
    <n v="50"/>
    <x v="1"/>
    <x v="24"/>
    <x v="0"/>
    <x v="4"/>
    <x v="2"/>
    <x v="1"/>
    <n v="99"/>
    <n v="692"/>
    <n v="50"/>
    <x v="1"/>
    <n v="100"/>
  </r>
  <r>
    <n v="29"/>
    <x v="0"/>
    <s v="Single"/>
    <n v="0"/>
    <s v="1-5 years"/>
    <n v="50"/>
    <n v="1"/>
    <s v="Medium"/>
    <n v="100"/>
    <s v="Liability-Only"/>
    <n v="-200"/>
    <n v="2050"/>
    <s v="NO"/>
    <s v="NO"/>
    <s v="NO"/>
    <n v="0"/>
    <x v="1"/>
    <x v="25"/>
    <x v="0"/>
    <x v="1"/>
    <x v="5"/>
    <x v="1"/>
    <n v="99"/>
    <n v="764"/>
    <n v="-50"/>
    <x v="2"/>
    <n v="0"/>
  </r>
  <r>
    <n v="33"/>
    <x v="0"/>
    <s v="Married"/>
    <n v="86"/>
    <s v="&lt;1 year"/>
    <n v="100"/>
    <n v="0"/>
    <s v="Low"/>
    <n v="0"/>
    <s v="Full Coverage"/>
    <n v="0"/>
    <n v="2386"/>
    <s v="NO"/>
    <s v="NO"/>
    <s v="NO"/>
    <n v="0"/>
    <x v="0"/>
    <x v="9"/>
    <x v="0"/>
    <x v="6"/>
    <x v="6"/>
    <x v="0"/>
    <n v="99"/>
    <n v="733"/>
    <n v="-50"/>
    <x v="1"/>
    <n v="100"/>
  </r>
  <r>
    <n v="55"/>
    <x v="1"/>
    <s v="Married"/>
    <n v="86"/>
    <s v="1-5 years"/>
    <n v="50"/>
    <n v="0"/>
    <s v="Medium"/>
    <n v="0"/>
    <s v="Full Coverage"/>
    <n v="0"/>
    <n v="2236"/>
    <s v="NO"/>
    <s v="Yes"/>
    <s v="NO"/>
    <n v="50"/>
    <x v="0"/>
    <x v="5"/>
    <x v="1"/>
    <x v="4"/>
    <x v="3"/>
    <x v="0"/>
    <n v="1"/>
    <n v="745"/>
    <n v="-50"/>
    <x v="0"/>
    <n v="50"/>
  </r>
  <r>
    <n v="45"/>
    <x v="0"/>
    <s v="Married"/>
    <n v="86"/>
    <s v="1-5 years"/>
    <n v="50"/>
    <n v="0"/>
    <s v="Low"/>
    <n v="0"/>
    <s v="Liability-Only"/>
    <n v="-200"/>
    <n v="2186"/>
    <s v="Yes"/>
    <s v="NO"/>
    <s v="NO"/>
    <n v="50"/>
    <x v="2"/>
    <x v="23"/>
    <x v="0"/>
    <x v="2"/>
    <x v="0"/>
    <x v="2"/>
    <n v="99"/>
    <n v="650"/>
    <n v="50"/>
    <x v="1"/>
    <n v="100"/>
  </r>
  <r>
    <n v="18"/>
    <x v="0"/>
    <s v="Single"/>
    <n v="0"/>
    <s v="1-5 years"/>
    <n v="50"/>
    <n v="1"/>
    <s v="Low"/>
    <n v="50"/>
    <s v="Liability-Only"/>
    <n v="-200"/>
    <n v="2100"/>
    <s v="NO"/>
    <s v="NO"/>
    <s v="NO"/>
    <n v="0"/>
    <x v="1"/>
    <x v="26"/>
    <x v="0"/>
    <x v="4"/>
    <x v="2"/>
    <x v="1"/>
    <n v="99"/>
    <n v="721"/>
    <n v="-50"/>
    <x v="1"/>
    <n v="100"/>
  </r>
  <r>
    <n v="44"/>
    <x v="0"/>
    <s v="Single"/>
    <n v="0"/>
    <s v="1-5 years"/>
    <n v="50"/>
    <n v="0"/>
    <s v="Low"/>
    <n v="0"/>
    <s v="Liability-Only"/>
    <n v="-200"/>
    <n v="1950"/>
    <s v="Yes"/>
    <s v="Yes"/>
    <s v="NO"/>
    <n v="100"/>
    <x v="0"/>
    <x v="22"/>
    <x v="1"/>
    <x v="3"/>
    <x v="2"/>
    <x v="1"/>
    <n v="9"/>
    <n v="748"/>
    <n v="-50"/>
    <x v="1"/>
    <n v="100"/>
  </r>
  <r>
    <n v="34"/>
    <x v="0"/>
    <s v="Married"/>
    <n v="86"/>
    <s v="&lt;1 year"/>
    <n v="100"/>
    <n v="0"/>
    <s v="Medium"/>
    <n v="0"/>
    <s v="Liability-Only"/>
    <n v="-200"/>
    <n v="2086"/>
    <s v="NO"/>
    <s v="NO"/>
    <s v="Yes"/>
    <n v="50"/>
    <x v="0"/>
    <x v="15"/>
    <x v="0"/>
    <x v="4"/>
    <x v="4"/>
    <x v="1"/>
    <n v="99"/>
    <n v="761"/>
    <n v="-50"/>
    <x v="0"/>
    <n v="50"/>
  </r>
  <r>
    <n v="29"/>
    <x v="0"/>
    <s v="Single"/>
    <n v="0"/>
    <s v="&gt;5 years"/>
    <n v="0"/>
    <n v="0"/>
    <s v="Low"/>
    <n v="0"/>
    <s v="Liability-Only"/>
    <n v="-200"/>
    <n v="2050"/>
    <s v="Yes"/>
    <s v="NO"/>
    <s v="NO"/>
    <n v="50"/>
    <x v="1"/>
    <x v="19"/>
    <x v="1"/>
    <x v="3"/>
    <x v="0"/>
    <x v="0"/>
    <n v="5"/>
    <n v="668"/>
    <n v="50"/>
    <x v="1"/>
    <n v="100"/>
  </r>
  <r>
    <n v="49"/>
    <x v="0"/>
    <s v="Married"/>
    <n v="86"/>
    <s v="&gt;5 years"/>
    <n v="0"/>
    <n v="0"/>
    <s v="Low"/>
    <n v="0"/>
    <s v="Full Coverage"/>
    <n v="0"/>
    <n v="2286"/>
    <s v="Yes"/>
    <s v="Yes"/>
    <s v="NO"/>
    <n v="100"/>
    <x v="1"/>
    <x v="9"/>
    <x v="1"/>
    <x v="7"/>
    <x v="2"/>
    <x v="1"/>
    <n v="9"/>
    <n v="674"/>
    <n v="50"/>
    <x v="1"/>
    <n v="100"/>
  </r>
  <r>
    <n v="55"/>
    <x v="1"/>
    <s v="Widowed"/>
    <n v="0"/>
    <s v="1-5 years"/>
    <n v="50"/>
    <n v="0"/>
    <s v="Low"/>
    <n v="0"/>
    <s v="Liability-Only"/>
    <n v="-200"/>
    <n v="2150"/>
    <s v="NO"/>
    <s v="NO"/>
    <s v="NO"/>
    <n v="0"/>
    <x v="0"/>
    <x v="24"/>
    <x v="0"/>
    <x v="3"/>
    <x v="1"/>
    <x v="2"/>
    <n v="99"/>
    <n v="670"/>
    <n v="50"/>
    <x v="1"/>
    <n v="100"/>
  </r>
  <r>
    <n v="53"/>
    <x v="0"/>
    <s v="Widowed"/>
    <n v="0"/>
    <s v="&gt;5 years"/>
    <n v="0"/>
    <n v="1"/>
    <s v="Medium"/>
    <n v="100"/>
    <s v="Full Coverage"/>
    <n v="0"/>
    <n v="2150"/>
    <s v="NO"/>
    <s v="Yes"/>
    <s v="NO"/>
    <n v="50"/>
    <x v="1"/>
    <x v="8"/>
    <x v="0"/>
    <x v="2"/>
    <x v="4"/>
    <x v="0"/>
    <n v="99"/>
    <n v="761"/>
    <n v="-50"/>
    <x v="2"/>
    <n v="0"/>
  </r>
  <r>
    <n v="27"/>
    <x v="0"/>
    <s v="Single"/>
    <n v="0"/>
    <s v="&lt;1 year"/>
    <n v="100"/>
    <n v="0"/>
    <s v="Low"/>
    <n v="0"/>
    <s v="Full Coverage"/>
    <n v="0"/>
    <n v="2200"/>
    <s v="NO"/>
    <s v="NO"/>
    <s v="NO"/>
    <n v="0"/>
    <x v="0"/>
    <x v="8"/>
    <x v="1"/>
    <x v="1"/>
    <x v="2"/>
    <x v="0"/>
    <n v="3"/>
    <n v="769"/>
    <n v="-50"/>
    <x v="2"/>
    <n v="0"/>
  </r>
  <r>
    <n v="35"/>
    <x v="0"/>
    <s v="Widowed"/>
    <n v="0"/>
    <s v="&gt;5 years"/>
    <n v="0"/>
    <n v="0"/>
    <s v="Low"/>
    <n v="0"/>
    <s v="Full Coverage"/>
    <n v="0"/>
    <n v="2050"/>
    <s v="NO"/>
    <s v="Yes"/>
    <s v="NO"/>
    <n v="50"/>
    <x v="1"/>
    <x v="11"/>
    <x v="1"/>
    <x v="0"/>
    <x v="0"/>
    <x v="2"/>
    <n v="1"/>
    <n v="750"/>
    <n v="-50"/>
    <x v="2"/>
    <n v="0"/>
  </r>
  <r>
    <n v="44"/>
    <x v="0"/>
    <s v="Divorced"/>
    <n v="0"/>
    <s v="&lt;1 year"/>
    <n v="100"/>
    <n v="0"/>
    <s v="Low"/>
    <n v="0"/>
    <s v="Liability-Only"/>
    <n v="-200"/>
    <n v="2050"/>
    <s v="NO"/>
    <s v="NO"/>
    <s v="NO"/>
    <n v="0"/>
    <x v="1"/>
    <x v="26"/>
    <x v="1"/>
    <x v="2"/>
    <x v="2"/>
    <x v="0"/>
    <n v="7"/>
    <n v="755"/>
    <n v="-50"/>
    <x v="0"/>
    <n v="50"/>
  </r>
  <r>
    <n v="54"/>
    <x v="0"/>
    <s v="Divorced"/>
    <n v="0"/>
    <s v="1-5 years"/>
    <n v="50"/>
    <n v="1"/>
    <s v="Low"/>
    <n v="50"/>
    <s v="Full Coverage"/>
    <n v="0"/>
    <n v="2250"/>
    <s v="NO"/>
    <s v="NO"/>
    <s v="NO"/>
    <n v="0"/>
    <x v="0"/>
    <x v="14"/>
    <x v="1"/>
    <x v="1"/>
    <x v="3"/>
    <x v="1"/>
    <n v="7"/>
    <n v="768"/>
    <n v="-50"/>
    <x v="0"/>
    <n v="50"/>
  </r>
  <r>
    <n v="32"/>
    <x v="0"/>
    <s v="Single"/>
    <n v="0"/>
    <s v="1-5 years"/>
    <n v="50"/>
    <n v="1"/>
    <s v="Low"/>
    <n v="50"/>
    <s v="Liability-Only"/>
    <n v="-200"/>
    <n v="2100"/>
    <s v="NO"/>
    <s v="NO"/>
    <s v="NO"/>
    <n v="0"/>
    <x v="1"/>
    <x v="18"/>
    <x v="1"/>
    <x v="4"/>
    <x v="1"/>
    <x v="2"/>
    <n v="5"/>
    <n v="681"/>
    <n v="50"/>
    <x v="2"/>
    <n v="0"/>
  </r>
  <r>
    <n v="37"/>
    <x v="0"/>
    <s v="Married"/>
    <n v="86"/>
    <s v="1-5 years"/>
    <n v="50"/>
    <n v="0"/>
    <s v="Medium"/>
    <n v="0"/>
    <s v="Liability-Only"/>
    <n v="-200"/>
    <n v="2036"/>
    <s v="NO"/>
    <s v="Yes"/>
    <s v="NO"/>
    <n v="50"/>
    <x v="1"/>
    <x v="21"/>
    <x v="1"/>
    <x v="0"/>
    <x v="0"/>
    <x v="1"/>
    <n v="3"/>
    <n v="744"/>
    <n v="-50"/>
    <x v="0"/>
    <n v="50"/>
  </r>
  <r>
    <n v="23"/>
    <x v="0"/>
    <s v="Married"/>
    <n v="86"/>
    <s v="1-5 years"/>
    <n v="50"/>
    <n v="0"/>
    <s v="Low"/>
    <n v="0"/>
    <s v="Full Coverage"/>
    <n v="0"/>
    <n v="2286"/>
    <s v="NO"/>
    <s v="NO"/>
    <s v="NO"/>
    <n v="0"/>
    <x v="1"/>
    <x v="16"/>
    <x v="1"/>
    <x v="1"/>
    <x v="0"/>
    <x v="2"/>
    <n v="2"/>
    <n v="781"/>
    <n v="-50"/>
    <x v="0"/>
    <n v="50"/>
  </r>
  <r>
    <n v="22"/>
    <x v="0"/>
    <s v="Married"/>
    <n v="86"/>
    <s v="1-5 years"/>
    <n v="50"/>
    <n v="1"/>
    <s v="Low"/>
    <n v="50"/>
    <s v="Liability-Only"/>
    <n v="-200"/>
    <n v="2136"/>
    <s v="NO"/>
    <s v="Yes"/>
    <s v="NO"/>
    <n v="50"/>
    <x v="1"/>
    <x v="18"/>
    <x v="0"/>
    <x v="8"/>
    <x v="3"/>
    <x v="0"/>
    <n v="99"/>
    <n v="735"/>
    <n v="-50"/>
    <x v="1"/>
    <n v="100"/>
  </r>
  <r>
    <n v="52"/>
    <x v="0"/>
    <s v="Single"/>
    <n v="0"/>
    <s v="1-5 years"/>
    <n v="50"/>
    <n v="0"/>
    <s v="Low"/>
    <n v="0"/>
    <s v="Full Coverage"/>
    <n v="0"/>
    <n v="2250"/>
    <s v="NO"/>
    <s v="NO"/>
    <s v="NO"/>
    <n v="0"/>
    <x v="2"/>
    <x v="10"/>
    <x v="0"/>
    <x v="2"/>
    <x v="3"/>
    <x v="0"/>
    <n v="99"/>
    <n v="735"/>
    <n v="-50"/>
    <x v="1"/>
    <n v="100"/>
  </r>
  <r>
    <n v="60"/>
    <x v="1"/>
    <s v="Married"/>
    <n v="86"/>
    <s v="&gt;5 years"/>
    <n v="0"/>
    <n v="0"/>
    <s v="Low"/>
    <n v="0"/>
    <s v="Full Coverage"/>
    <n v="0"/>
    <n v="2336"/>
    <s v="NO"/>
    <s v="Yes"/>
    <s v="NO"/>
    <n v="50"/>
    <x v="1"/>
    <x v="6"/>
    <x v="1"/>
    <x v="2"/>
    <x v="2"/>
    <x v="0"/>
    <n v="1"/>
    <n v="675"/>
    <n v="50"/>
    <x v="1"/>
    <n v="100"/>
  </r>
  <r>
    <n v="38"/>
    <x v="0"/>
    <s v="Married"/>
    <n v="86"/>
    <s v="1-5 years"/>
    <n v="50"/>
    <n v="0"/>
    <s v="Low"/>
    <n v="0"/>
    <s v="Full Coverage"/>
    <n v="0"/>
    <n v="2336"/>
    <s v="NO"/>
    <s v="NO"/>
    <s v="NO"/>
    <n v="0"/>
    <x v="1"/>
    <x v="4"/>
    <x v="1"/>
    <x v="2"/>
    <x v="2"/>
    <x v="2"/>
    <n v="13"/>
    <n v="705"/>
    <n v="-50"/>
    <x v="1"/>
    <n v="100"/>
  </r>
  <r>
    <n v="55"/>
    <x v="1"/>
    <s v="Married"/>
    <n v="86"/>
    <s v="1-5 years"/>
    <n v="50"/>
    <n v="0"/>
    <s v="High"/>
    <n v="0"/>
    <s v="Liability-Only"/>
    <n v="-200"/>
    <n v="2086"/>
    <s v="NO"/>
    <s v="NO"/>
    <s v="Yes"/>
    <n v="50"/>
    <x v="0"/>
    <x v="23"/>
    <x v="1"/>
    <x v="2"/>
    <x v="4"/>
    <x v="0"/>
    <n v="10"/>
    <n v="702"/>
    <n v="-50"/>
    <x v="1"/>
    <n v="100"/>
  </r>
  <r>
    <n v="45"/>
    <x v="0"/>
    <s v="Married"/>
    <n v="86"/>
    <s v="1-5 years"/>
    <n v="50"/>
    <n v="3"/>
    <s v="Low"/>
    <n v="150"/>
    <s v="Liability-Only"/>
    <n v="-200"/>
    <n v="2136"/>
    <s v="Yes"/>
    <s v="Yes"/>
    <s v="NO"/>
    <n v="100"/>
    <x v="1"/>
    <x v="19"/>
    <x v="0"/>
    <x v="7"/>
    <x v="1"/>
    <x v="2"/>
    <n v="99"/>
    <n v="738"/>
    <n v="-50"/>
    <x v="0"/>
    <n v="50"/>
  </r>
  <r>
    <n v="30"/>
    <x v="0"/>
    <s v="Single"/>
    <n v="0"/>
    <s v="&gt;5 years"/>
    <n v="0"/>
    <n v="0"/>
    <s v="Low"/>
    <n v="0"/>
    <s v="Full Coverage"/>
    <n v="0"/>
    <n v="2250"/>
    <s v="NO"/>
    <s v="Yes"/>
    <s v="NO"/>
    <n v="50"/>
    <x v="1"/>
    <x v="3"/>
    <x v="1"/>
    <x v="7"/>
    <x v="2"/>
    <x v="1"/>
    <n v="8"/>
    <n v="639"/>
    <n v="50"/>
    <x v="1"/>
    <n v="100"/>
  </r>
  <r>
    <n v="45"/>
    <x v="0"/>
    <s v="Widowed"/>
    <n v="0"/>
    <s v="1-5 years"/>
    <n v="50"/>
    <n v="0"/>
    <s v="Low"/>
    <n v="0"/>
    <s v="Full Coverage"/>
    <n v="0"/>
    <n v="2250"/>
    <s v="NO"/>
    <s v="NO"/>
    <s v="NO"/>
    <n v="0"/>
    <x v="1"/>
    <x v="27"/>
    <x v="0"/>
    <x v="5"/>
    <x v="3"/>
    <x v="0"/>
    <n v="99"/>
    <n v="719"/>
    <n v="-50"/>
    <x v="1"/>
    <n v="100"/>
  </r>
  <r>
    <n v="63"/>
    <x v="1"/>
    <s v="Single"/>
    <n v="0"/>
    <s v="1-5 years"/>
    <n v="50"/>
    <n v="0"/>
    <s v="Low"/>
    <n v="0"/>
    <s v="Full Coverage"/>
    <n v="0"/>
    <n v="2300"/>
    <s v="NO"/>
    <s v="NO"/>
    <s v="Yes"/>
    <n v="50"/>
    <x v="1"/>
    <x v="11"/>
    <x v="0"/>
    <x v="2"/>
    <x v="4"/>
    <x v="0"/>
    <n v="99"/>
    <n v="658"/>
    <n v="50"/>
    <x v="1"/>
    <n v="100"/>
  </r>
  <r>
    <n v="39"/>
    <x v="0"/>
    <s v="Single"/>
    <n v="0"/>
    <s v="1-5 years"/>
    <n v="50"/>
    <n v="1"/>
    <s v="Low"/>
    <n v="50"/>
    <s v="Full Coverage"/>
    <n v="0"/>
    <n v="2200"/>
    <s v="Yes"/>
    <s v="NO"/>
    <s v="NO"/>
    <n v="50"/>
    <x v="1"/>
    <x v="15"/>
    <x v="0"/>
    <x v="4"/>
    <x v="0"/>
    <x v="2"/>
    <n v="99"/>
    <n v="774"/>
    <n v="-50"/>
    <x v="0"/>
    <n v="50"/>
  </r>
  <r>
    <n v="63"/>
    <x v="1"/>
    <s v="Single"/>
    <n v="0"/>
    <s v="1-5 years"/>
    <n v="50"/>
    <n v="2"/>
    <s v="High"/>
    <n v="400"/>
    <s v="Full Coverage"/>
    <n v="0"/>
    <n v="2550"/>
    <s v="NO"/>
    <s v="NO"/>
    <s v="NO"/>
    <n v="0"/>
    <x v="2"/>
    <x v="14"/>
    <x v="0"/>
    <x v="1"/>
    <x v="0"/>
    <x v="0"/>
    <n v="99"/>
    <n v="775"/>
    <n v="-50"/>
    <x v="2"/>
    <n v="0"/>
  </r>
  <r>
    <n v="18"/>
    <x v="0"/>
    <s v="Married"/>
    <n v="86"/>
    <s v="1-5 years"/>
    <n v="50"/>
    <n v="1"/>
    <s v="Low"/>
    <n v="50"/>
    <s v="Full Coverage"/>
    <n v="0"/>
    <n v="2336"/>
    <s v="NO"/>
    <s v="Yes"/>
    <s v="NO"/>
    <n v="50"/>
    <x v="1"/>
    <x v="26"/>
    <x v="1"/>
    <x v="0"/>
    <x v="3"/>
    <x v="1"/>
    <n v="7"/>
    <n v="616"/>
    <n v="50"/>
    <x v="2"/>
    <n v="0"/>
  </r>
  <r>
    <n v="52"/>
    <x v="0"/>
    <s v="Married"/>
    <n v="86"/>
    <s v="1-5 years"/>
    <n v="50"/>
    <n v="0"/>
    <s v="Low"/>
    <n v="0"/>
    <s v="Liability-Only"/>
    <n v="-200"/>
    <n v="2036"/>
    <s v="Yes"/>
    <s v="NO"/>
    <s v="NO"/>
    <n v="50"/>
    <x v="1"/>
    <x v="20"/>
    <x v="1"/>
    <x v="0"/>
    <x v="4"/>
    <x v="0"/>
    <n v="13"/>
    <n v="775"/>
    <n v="-50"/>
    <x v="0"/>
    <n v="50"/>
  </r>
  <r>
    <n v="41"/>
    <x v="0"/>
    <s v="Divorced"/>
    <n v="0"/>
    <s v="1-5 years"/>
    <n v="50"/>
    <n v="0"/>
    <s v="Medium"/>
    <n v="0"/>
    <s v="Full Coverage"/>
    <n v="0"/>
    <n v="2250"/>
    <s v="NO"/>
    <s v="NO"/>
    <s v="NO"/>
    <n v="0"/>
    <x v="0"/>
    <x v="15"/>
    <x v="0"/>
    <x v="7"/>
    <x v="2"/>
    <x v="1"/>
    <n v="99"/>
    <n v="720"/>
    <n v="-50"/>
    <x v="1"/>
    <n v="100"/>
  </r>
  <r>
    <n v="35"/>
    <x v="0"/>
    <s v="Married"/>
    <n v="86"/>
    <s v="1-5 years"/>
    <n v="50"/>
    <n v="1"/>
    <s v="Medium"/>
    <n v="100"/>
    <s v="Full Coverage"/>
    <n v="0"/>
    <n v="2386"/>
    <s v="NO"/>
    <s v="Yes"/>
    <s v="NO"/>
    <n v="50"/>
    <x v="1"/>
    <x v="6"/>
    <x v="0"/>
    <x v="6"/>
    <x v="1"/>
    <x v="1"/>
    <n v="99"/>
    <n v="692"/>
    <n v="50"/>
    <x v="2"/>
    <n v="0"/>
  </r>
  <r>
    <n v="41"/>
    <x v="0"/>
    <s v="Married"/>
    <n v="86"/>
    <s v="&lt;1 year"/>
    <n v="100"/>
    <n v="1"/>
    <s v="Low"/>
    <n v="50"/>
    <s v="Liability-Only"/>
    <n v="-200"/>
    <n v="2186"/>
    <s v="NO"/>
    <s v="NO"/>
    <s v="NO"/>
    <n v="0"/>
    <x v="1"/>
    <x v="6"/>
    <x v="0"/>
    <x v="3"/>
    <x v="0"/>
    <x v="0"/>
    <n v="99"/>
    <n v="739"/>
    <n v="-50"/>
    <x v="0"/>
    <n v="50"/>
  </r>
  <r>
    <n v="18"/>
    <x v="0"/>
    <s v="Single"/>
    <n v="0"/>
    <s v="1-5 years"/>
    <n v="50"/>
    <n v="1"/>
    <s v="Low"/>
    <n v="50"/>
    <s v="Full Coverage"/>
    <n v="0"/>
    <n v="2200"/>
    <s v="NO"/>
    <s v="Yes"/>
    <s v="Yes"/>
    <n v="100"/>
    <x v="1"/>
    <x v="0"/>
    <x v="0"/>
    <x v="1"/>
    <x v="3"/>
    <x v="2"/>
    <n v="99"/>
    <n v="709"/>
    <n v="-50"/>
    <x v="1"/>
    <n v="100"/>
  </r>
  <r>
    <n v="36"/>
    <x v="0"/>
    <s v="Married"/>
    <n v="86"/>
    <s v="1-5 years"/>
    <n v="50"/>
    <n v="0"/>
    <s v="Low"/>
    <n v="0"/>
    <s v="Full Coverage"/>
    <n v="0"/>
    <n v="2386"/>
    <s v="NO"/>
    <s v="NO"/>
    <s v="NO"/>
    <n v="0"/>
    <x v="0"/>
    <x v="17"/>
    <x v="0"/>
    <x v="2"/>
    <x v="3"/>
    <x v="2"/>
    <n v="99"/>
    <n v="699"/>
    <n v="50"/>
    <x v="0"/>
    <n v="50"/>
  </r>
  <r>
    <n v="45"/>
    <x v="0"/>
    <s v="Married"/>
    <n v="86"/>
    <s v="&gt;5 years"/>
    <n v="0"/>
    <n v="1"/>
    <s v="Medium"/>
    <n v="100"/>
    <s v="Liability-Only"/>
    <n v="-200"/>
    <n v="2236"/>
    <s v="NO"/>
    <s v="NO"/>
    <s v="NO"/>
    <n v="0"/>
    <x v="1"/>
    <x v="16"/>
    <x v="0"/>
    <x v="6"/>
    <x v="6"/>
    <x v="2"/>
    <n v="99"/>
    <n v="634"/>
    <n v="50"/>
    <x v="0"/>
    <n v="50"/>
  </r>
  <r>
    <n v="62"/>
    <x v="1"/>
    <s v="Married"/>
    <n v="86"/>
    <s v="1-5 years"/>
    <n v="50"/>
    <n v="0"/>
    <s v="Low"/>
    <n v="0"/>
    <s v="Full Coverage"/>
    <n v="0"/>
    <n v="2236"/>
    <s v="NO"/>
    <s v="NO"/>
    <s v="NO"/>
    <n v="0"/>
    <x v="1"/>
    <x v="25"/>
    <x v="1"/>
    <x v="1"/>
    <x v="2"/>
    <x v="0"/>
    <n v="3"/>
    <n v="725"/>
    <n v="-50"/>
    <x v="2"/>
    <n v="0"/>
  </r>
  <r>
    <n v="32"/>
    <x v="0"/>
    <s v="Married"/>
    <n v="86"/>
    <s v="&gt;5 years"/>
    <n v="0"/>
    <n v="0"/>
    <s v="Low"/>
    <n v="0"/>
    <s v="Liability-Only"/>
    <n v="-200"/>
    <n v="2036"/>
    <s v="Yes"/>
    <s v="NO"/>
    <s v="NO"/>
    <n v="50"/>
    <x v="1"/>
    <x v="14"/>
    <x v="1"/>
    <x v="1"/>
    <x v="0"/>
    <x v="0"/>
    <n v="3"/>
    <n v="747"/>
    <n v="-50"/>
    <x v="1"/>
    <n v="100"/>
  </r>
  <r>
    <n v="27"/>
    <x v="0"/>
    <s v="Married"/>
    <n v="86"/>
    <s v="&lt;1 year"/>
    <n v="100"/>
    <n v="0"/>
    <s v="Medium"/>
    <n v="0"/>
    <s v="Liability-Only"/>
    <n v="-200"/>
    <n v="2086"/>
    <s v="NO"/>
    <s v="NO"/>
    <s v="NO"/>
    <n v="0"/>
    <x v="1"/>
    <x v="16"/>
    <x v="1"/>
    <x v="2"/>
    <x v="0"/>
    <x v="1"/>
    <n v="5"/>
    <n v="719"/>
    <n v="-50"/>
    <x v="2"/>
    <n v="0"/>
  </r>
  <r>
    <n v="32"/>
    <x v="0"/>
    <s v="Married"/>
    <n v="86"/>
    <s v="&lt;1 year"/>
    <n v="100"/>
    <n v="1"/>
    <s v="Low"/>
    <n v="50"/>
    <s v="Full Coverage"/>
    <n v="0"/>
    <n v="2286"/>
    <s v="Yes"/>
    <s v="Yes"/>
    <s v="Yes"/>
    <n v="150"/>
    <x v="1"/>
    <x v="10"/>
    <x v="1"/>
    <x v="2"/>
    <x v="2"/>
    <x v="0"/>
    <n v="3"/>
    <n v="651"/>
    <n v="50"/>
    <x v="2"/>
    <n v="0"/>
  </r>
  <r>
    <n v="53"/>
    <x v="0"/>
    <s v="Single"/>
    <n v="0"/>
    <s v="&gt;5 years"/>
    <n v="0"/>
    <n v="0"/>
    <s v="Low"/>
    <n v="0"/>
    <s v="Full Coverage"/>
    <n v="0"/>
    <n v="2300"/>
    <s v="NO"/>
    <s v="NO"/>
    <s v="NO"/>
    <n v="0"/>
    <x v="1"/>
    <x v="24"/>
    <x v="0"/>
    <x v="6"/>
    <x v="1"/>
    <x v="0"/>
    <n v="99"/>
    <n v="655"/>
    <n v="50"/>
    <x v="1"/>
    <n v="100"/>
  </r>
  <r>
    <n v="44"/>
    <x v="0"/>
    <s v="Divorced"/>
    <n v="0"/>
    <s v="1-5 years"/>
    <n v="50"/>
    <n v="0"/>
    <s v="Low"/>
    <n v="0"/>
    <s v="Full Coverage"/>
    <n v="0"/>
    <n v="2350"/>
    <s v="NO"/>
    <s v="NO"/>
    <s v="NO"/>
    <n v="0"/>
    <x v="2"/>
    <x v="20"/>
    <x v="1"/>
    <x v="5"/>
    <x v="2"/>
    <x v="0"/>
    <n v="7"/>
    <n v="699"/>
    <n v="50"/>
    <x v="1"/>
    <n v="100"/>
  </r>
  <r>
    <n v="32"/>
    <x v="0"/>
    <s v="Married"/>
    <n v="86"/>
    <s v="&lt;1 year"/>
    <n v="100"/>
    <n v="0"/>
    <s v="Low"/>
    <n v="0"/>
    <s v="Liability-Only"/>
    <n v="-200"/>
    <n v="2086"/>
    <s v="NO"/>
    <s v="NO"/>
    <s v="NO"/>
    <n v="0"/>
    <x v="0"/>
    <x v="9"/>
    <x v="0"/>
    <x v="5"/>
    <x v="2"/>
    <x v="0"/>
    <n v="99"/>
    <n v="801"/>
    <n v="-50"/>
    <x v="2"/>
    <n v="0"/>
  </r>
  <r>
    <n v="47"/>
    <x v="0"/>
    <s v="Divorced"/>
    <n v="0"/>
    <s v="1-5 years"/>
    <n v="50"/>
    <n v="0"/>
    <s v="High"/>
    <n v="0"/>
    <s v="Full Coverage"/>
    <n v="0"/>
    <n v="2150"/>
    <s v="NO"/>
    <s v="Yes"/>
    <s v="NO"/>
    <n v="50"/>
    <x v="0"/>
    <x v="21"/>
    <x v="0"/>
    <x v="1"/>
    <x v="0"/>
    <x v="0"/>
    <n v="99"/>
    <n v="724"/>
    <n v="-50"/>
    <x v="0"/>
    <n v="50"/>
  </r>
  <r>
    <n v="41"/>
    <x v="0"/>
    <s v="Married"/>
    <n v="86"/>
    <s v="1-5 years"/>
    <n v="50"/>
    <n v="0"/>
    <s v="Low"/>
    <n v="0"/>
    <s v="Full Coverage"/>
    <n v="0"/>
    <n v="2286"/>
    <s v="NO"/>
    <s v="NO"/>
    <s v="NO"/>
    <n v="0"/>
    <x v="1"/>
    <x v="0"/>
    <x v="0"/>
    <x v="4"/>
    <x v="2"/>
    <x v="0"/>
    <n v="99"/>
    <n v="756"/>
    <n v="-50"/>
    <x v="0"/>
    <n v="50"/>
  </r>
  <r>
    <n v="54"/>
    <x v="0"/>
    <s v="Married"/>
    <n v="86"/>
    <s v="&gt;5 years"/>
    <n v="0"/>
    <n v="1"/>
    <s v="Low"/>
    <n v="50"/>
    <s v="Full Coverage"/>
    <n v="0"/>
    <n v="2236"/>
    <s v="NO"/>
    <s v="Yes"/>
    <s v="NO"/>
    <n v="50"/>
    <x v="0"/>
    <x v="3"/>
    <x v="1"/>
    <x v="2"/>
    <x v="5"/>
    <x v="2"/>
    <n v="3"/>
    <n v="723"/>
    <n v="-50"/>
    <x v="0"/>
    <n v="50"/>
  </r>
  <r>
    <n v="29"/>
    <x v="0"/>
    <s v="Married"/>
    <n v="86"/>
    <s v="&lt;1 year"/>
    <n v="100"/>
    <n v="0"/>
    <s v="High"/>
    <n v="0"/>
    <s v="Full Coverage"/>
    <n v="0"/>
    <n v="2486"/>
    <s v="NO"/>
    <s v="NO"/>
    <s v="NO"/>
    <n v="0"/>
    <x v="1"/>
    <x v="5"/>
    <x v="0"/>
    <x v="4"/>
    <x v="2"/>
    <x v="2"/>
    <n v="99"/>
    <n v="682"/>
    <n v="50"/>
    <x v="1"/>
    <n v="100"/>
  </r>
  <r>
    <n v="35"/>
    <x v="0"/>
    <s v="Single"/>
    <n v="0"/>
    <s v="1-5 years"/>
    <n v="50"/>
    <n v="0"/>
    <s v="Low"/>
    <n v="0"/>
    <s v="Full Coverage"/>
    <n v="0"/>
    <n v="2250"/>
    <s v="NO"/>
    <s v="NO"/>
    <s v="NO"/>
    <n v="0"/>
    <x v="2"/>
    <x v="7"/>
    <x v="0"/>
    <x v="1"/>
    <x v="3"/>
    <x v="0"/>
    <n v="99"/>
    <n v="663"/>
    <n v="50"/>
    <x v="2"/>
    <n v="0"/>
  </r>
  <r>
    <n v="34"/>
    <x v="0"/>
    <s v="Married"/>
    <n v="86"/>
    <s v="&gt;5 years"/>
    <n v="0"/>
    <n v="0"/>
    <s v="Low"/>
    <n v="0"/>
    <s v="Full Coverage"/>
    <n v="0"/>
    <n v="2236"/>
    <s v="Yes"/>
    <s v="NO"/>
    <s v="NO"/>
    <n v="50"/>
    <x v="1"/>
    <x v="21"/>
    <x v="1"/>
    <x v="1"/>
    <x v="4"/>
    <x v="0"/>
    <n v="3"/>
    <n v="850"/>
    <n v="-50"/>
    <x v="1"/>
    <n v="100"/>
  </r>
  <r>
    <n v="18"/>
    <x v="0"/>
    <s v="Single"/>
    <n v="0"/>
    <s v="&lt;1 year"/>
    <n v="100"/>
    <n v="1"/>
    <s v="Low"/>
    <n v="50"/>
    <s v="Full Coverage"/>
    <n v="0"/>
    <n v="2300"/>
    <s v="NO"/>
    <s v="NO"/>
    <s v="NO"/>
    <n v="0"/>
    <x v="1"/>
    <x v="9"/>
    <x v="1"/>
    <x v="0"/>
    <x v="0"/>
    <x v="1"/>
    <n v="3"/>
    <n v="734"/>
    <n v="-50"/>
    <x v="0"/>
    <n v="50"/>
  </r>
  <r>
    <n v="44"/>
    <x v="0"/>
    <s v="Single"/>
    <n v="0"/>
    <s v="&gt;5 years"/>
    <n v="0"/>
    <n v="0"/>
    <s v="High"/>
    <n v="0"/>
    <s v="Full Coverage"/>
    <n v="0"/>
    <n v="2200"/>
    <s v="NO"/>
    <s v="Yes"/>
    <s v="NO"/>
    <n v="50"/>
    <x v="2"/>
    <x v="19"/>
    <x v="0"/>
    <x v="4"/>
    <x v="3"/>
    <x v="0"/>
    <n v="99"/>
    <n v="687"/>
    <n v="50"/>
    <x v="0"/>
    <n v="50"/>
  </r>
  <r>
    <n v="43"/>
    <x v="0"/>
    <s v="Single"/>
    <n v="0"/>
    <s v="1-5 years"/>
    <n v="50"/>
    <n v="0"/>
    <s v="Medium"/>
    <n v="0"/>
    <s v="Liability-Only"/>
    <n v="-200"/>
    <n v="1900"/>
    <s v="Yes"/>
    <s v="NO"/>
    <s v="NO"/>
    <n v="50"/>
    <x v="1"/>
    <x v="23"/>
    <x v="1"/>
    <x v="6"/>
    <x v="0"/>
    <x v="0"/>
    <n v="7"/>
    <n v="706"/>
    <n v="-50"/>
    <x v="2"/>
    <n v="0"/>
  </r>
  <r>
    <n v="40"/>
    <x v="0"/>
    <s v="Single"/>
    <n v="0"/>
    <s v="&gt;5 years"/>
    <n v="0"/>
    <n v="1"/>
    <s v="Low"/>
    <n v="50"/>
    <s v="Full Coverage"/>
    <n v="0"/>
    <n v="2200"/>
    <s v="NO"/>
    <s v="NO"/>
    <s v="NO"/>
    <n v="0"/>
    <x v="0"/>
    <x v="25"/>
    <x v="0"/>
    <x v="0"/>
    <x v="2"/>
    <x v="0"/>
    <n v="99"/>
    <n v="708"/>
    <n v="-50"/>
    <x v="0"/>
    <n v="50"/>
  </r>
  <r>
    <n v="36"/>
    <x v="0"/>
    <s v="Widowed"/>
    <n v="0"/>
    <s v="&gt;5 years"/>
    <n v="0"/>
    <n v="0"/>
    <s v="Low"/>
    <n v="0"/>
    <s v="Liability-Only"/>
    <n v="-200"/>
    <n v="1800"/>
    <s v="Yes"/>
    <s v="Yes"/>
    <s v="NO"/>
    <n v="100"/>
    <x v="1"/>
    <x v="11"/>
    <x v="0"/>
    <x v="7"/>
    <x v="2"/>
    <x v="1"/>
    <n v="99"/>
    <n v="717"/>
    <n v="-50"/>
    <x v="2"/>
    <n v="0"/>
  </r>
  <r>
    <n v="18"/>
    <x v="0"/>
    <s v="Married"/>
    <n v="86"/>
    <s v="&lt;1 year"/>
    <n v="100"/>
    <n v="0"/>
    <s v="High"/>
    <n v="0"/>
    <s v="Full Coverage"/>
    <n v="0"/>
    <n v="2186"/>
    <s v="Yes"/>
    <s v="Yes"/>
    <s v="NO"/>
    <n v="100"/>
    <x v="0"/>
    <x v="13"/>
    <x v="1"/>
    <x v="0"/>
    <x v="0"/>
    <x v="2"/>
    <n v="8"/>
    <n v="744"/>
    <n v="-50"/>
    <x v="2"/>
    <n v="0"/>
  </r>
  <r>
    <n v="33"/>
    <x v="0"/>
    <s v="Married"/>
    <n v="86"/>
    <s v="&gt;5 years"/>
    <n v="0"/>
    <n v="2"/>
    <s v="Low"/>
    <n v="100"/>
    <s v="Full Coverage"/>
    <n v="0"/>
    <n v="2336"/>
    <s v="NO"/>
    <s v="NO"/>
    <s v="NO"/>
    <n v="0"/>
    <x v="1"/>
    <x v="27"/>
    <x v="1"/>
    <x v="5"/>
    <x v="2"/>
    <x v="0"/>
    <n v="12"/>
    <n v="796"/>
    <n v="-50"/>
    <x v="0"/>
    <n v="50"/>
  </r>
  <r>
    <n v="34"/>
    <x v="0"/>
    <s v="Single"/>
    <n v="0"/>
    <s v="&gt;5 years"/>
    <n v="0"/>
    <n v="1"/>
    <s v="Low"/>
    <n v="50"/>
    <s v="Full Coverage"/>
    <n v="0"/>
    <n v="2100"/>
    <s v="Yes"/>
    <s v="NO"/>
    <s v="NO"/>
    <n v="50"/>
    <x v="1"/>
    <x v="21"/>
    <x v="0"/>
    <x v="4"/>
    <x v="0"/>
    <x v="1"/>
    <n v="99"/>
    <n v="701"/>
    <n v="-50"/>
    <x v="2"/>
    <n v="0"/>
  </r>
  <r>
    <n v="27"/>
    <x v="0"/>
    <s v="Single"/>
    <n v="0"/>
    <s v="&lt;1 year"/>
    <n v="100"/>
    <n v="0"/>
    <s v="Low"/>
    <n v="0"/>
    <s v="Liability-Only"/>
    <n v="-200"/>
    <n v="2150"/>
    <s v="Yes"/>
    <s v="NO"/>
    <s v="NO"/>
    <n v="50"/>
    <x v="1"/>
    <x v="18"/>
    <x v="0"/>
    <x v="4"/>
    <x v="4"/>
    <x v="0"/>
    <n v="99"/>
    <n v="638"/>
    <n v="50"/>
    <x v="1"/>
    <n v="100"/>
  </r>
  <r>
    <n v="37"/>
    <x v="0"/>
    <s v="Married"/>
    <n v="86"/>
    <s v="&lt;1 year"/>
    <n v="100"/>
    <n v="0"/>
    <s v="Medium"/>
    <n v="0"/>
    <s v="Full Coverage"/>
    <n v="0"/>
    <n v="2236"/>
    <s v="NO"/>
    <s v="NO"/>
    <s v="Yes"/>
    <n v="50"/>
    <x v="0"/>
    <x v="1"/>
    <x v="1"/>
    <x v="0"/>
    <x v="1"/>
    <x v="1"/>
    <n v="8"/>
    <n v="716"/>
    <n v="-50"/>
    <x v="2"/>
    <n v="0"/>
  </r>
  <r>
    <n v="46"/>
    <x v="0"/>
    <s v="Married"/>
    <n v="86"/>
    <s v="&gt;5 years"/>
    <n v="0"/>
    <n v="1"/>
    <s v="High"/>
    <n v="200"/>
    <s v="Full Coverage"/>
    <n v="0"/>
    <n v="2286"/>
    <s v="Yes"/>
    <s v="Yes"/>
    <s v="NO"/>
    <n v="100"/>
    <x v="2"/>
    <x v="28"/>
    <x v="1"/>
    <x v="5"/>
    <x v="0"/>
    <x v="2"/>
    <n v="5"/>
    <n v="726"/>
    <n v="-50"/>
    <x v="2"/>
    <n v="0"/>
  </r>
  <r>
    <n v="68"/>
    <x v="1"/>
    <s v="Married"/>
    <n v="86"/>
    <s v="1-5 years"/>
    <n v="50"/>
    <n v="1"/>
    <s v="Medium"/>
    <n v="100"/>
    <s v="Full Coverage"/>
    <n v="0"/>
    <n v="2486"/>
    <s v="NO"/>
    <s v="NO"/>
    <s v="NO"/>
    <n v="0"/>
    <x v="0"/>
    <x v="14"/>
    <x v="1"/>
    <x v="9"/>
    <x v="3"/>
    <x v="1"/>
    <n v="2"/>
    <n v="668"/>
    <n v="50"/>
    <x v="0"/>
    <n v="50"/>
  </r>
  <r>
    <n v="42"/>
    <x v="0"/>
    <s v="Married"/>
    <n v="86"/>
    <s v="&lt;1 year"/>
    <n v="100"/>
    <n v="1"/>
    <s v="High"/>
    <n v="200"/>
    <s v="Liability-Only"/>
    <n v="-200"/>
    <n v="2436"/>
    <s v="Yes"/>
    <s v="NO"/>
    <s v="NO"/>
    <n v="50"/>
    <x v="0"/>
    <x v="26"/>
    <x v="0"/>
    <x v="7"/>
    <x v="3"/>
    <x v="1"/>
    <n v="99"/>
    <n v="697"/>
    <n v="50"/>
    <x v="1"/>
    <n v="100"/>
  </r>
  <r>
    <n v="43"/>
    <x v="0"/>
    <s v="Married"/>
    <n v="86"/>
    <s v="1-5 years"/>
    <n v="50"/>
    <n v="0"/>
    <s v="Medium"/>
    <n v="0"/>
    <s v="Full Coverage"/>
    <n v="0"/>
    <n v="2286"/>
    <s v="NO"/>
    <s v="NO"/>
    <s v="NO"/>
    <n v="0"/>
    <x v="1"/>
    <x v="27"/>
    <x v="0"/>
    <x v="4"/>
    <x v="0"/>
    <x v="0"/>
    <n v="99"/>
    <n v="721"/>
    <n v="-50"/>
    <x v="0"/>
    <n v="50"/>
  </r>
  <r>
    <n v="38"/>
    <x v="0"/>
    <s v="Widowed"/>
    <n v="0"/>
    <s v="&gt;5 years"/>
    <n v="0"/>
    <n v="0"/>
    <s v="Low"/>
    <n v="0"/>
    <s v="Full Coverage"/>
    <n v="0"/>
    <n v="2100"/>
    <s v="NO"/>
    <s v="NO"/>
    <s v="NO"/>
    <n v="0"/>
    <x v="1"/>
    <x v="13"/>
    <x v="1"/>
    <x v="2"/>
    <x v="2"/>
    <x v="0"/>
    <n v="4"/>
    <n v="740"/>
    <n v="-50"/>
    <x v="2"/>
    <n v="0"/>
  </r>
  <r>
    <n v="18"/>
    <x v="0"/>
    <s v="Single"/>
    <n v="0"/>
    <s v="&lt;1 year"/>
    <n v="100"/>
    <n v="0"/>
    <s v="Low"/>
    <n v="0"/>
    <s v="Full Coverage"/>
    <n v="0"/>
    <n v="2400"/>
    <s v="NO"/>
    <s v="NO"/>
    <s v="NO"/>
    <n v="0"/>
    <x v="0"/>
    <x v="4"/>
    <x v="0"/>
    <x v="1"/>
    <x v="3"/>
    <x v="2"/>
    <n v="99"/>
    <n v="593"/>
    <n v="50"/>
    <x v="1"/>
    <n v="100"/>
  </r>
  <r>
    <n v="39"/>
    <x v="0"/>
    <s v="Married"/>
    <n v="86"/>
    <s v="1-5 years"/>
    <n v="50"/>
    <n v="0"/>
    <s v="Medium"/>
    <n v="0"/>
    <s v="Liability-Only"/>
    <n v="-200"/>
    <n v="2136"/>
    <s v="NO"/>
    <s v="NO"/>
    <s v="NO"/>
    <n v="0"/>
    <x v="0"/>
    <x v="8"/>
    <x v="0"/>
    <x v="1"/>
    <x v="4"/>
    <x v="1"/>
    <n v="99"/>
    <n v="718"/>
    <n v="-50"/>
    <x v="1"/>
    <n v="100"/>
  </r>
  <r>
    <n v="40"/>
    <x v="0"/>
    <s v="Single"/>
    <n v="0"/>
    <s v="&lt;1 year"/>
    <n v="100"/>
    <n v="0"/>
    <s v="Low"/>
    <n v="0"/>
    <s v="Liability-Only"/>
    <n v="-200"/>
    <n v="2050"/>
    <s v="NO"/>
    <s v="NO"/>
    <s v="NO"/>
    <n v="0"/>
    <x v="1"/>
    <x v="18"/>
    <x v="1"/>
    <x v="3"/>
    <x v="0"/>
    <x v="0"/>
    <n v="4"/>
    <n v="744"/>
    <n v="-50"/>
    <x v="0"/>
    <n v="50"/>
  </r>
  <r>
    <n v="76"/>
    <x v="1"/>
    <s v="Divorced"/>
    <n v="0"/>
    <s v="&lt;1 year"/>
    <n v="100"/>
    <n v="1"/>
    <s v="Medium"/>
    <n v="100"/>
    <s v="Full Coverage"/>
    <n v="0"/>
    <n v="2400"/>
    <s v="Yes"/>
    <s v="NO"/>
    <s v="NO"/>
    <n v="50"/>
    <x v="2"/>
    <x v="7"/>
    <x v="1"/>
    <x v="6"/>
    <x v="1"/>
    <x v="1"/>
    <n v="2"/>
    <n v="673"/>
    <n v="50"/>
    <x v="0"/>
    <n v="50"/>
  </r>
  <r>
    <n v="37"/>
    <x v="0"/>
    <s v="Married"/>
    <n v="86"/>
    <s v="1-5 years"/>
    <n v="50"/>
    <n v="0"/>
    <s v="Medium"/>
    <n v="0"/>
    <s v="Full Coverage"/>
    <n v="0"/>
    <n v="2336"/>
    <s v="NO"/>
    <s v="NO"/>
    <s v="NO"/>
    <n v="0"/>
    <x v="1"/>
    <x v="17"/>
    <x v="0"/>
    <x v="2"/>
    <x v="2"/>
    <x v="2"/>
    <n v="99"/>
    <n v="697"/>
    <n v="50"/>
    <x v="2"/>
    <n v="0"/>
  </r>
  <r>
    <n v="44"/>
    <x v="0"/>
    <s v="Married"/>
    <n v="86"/>
    <s v="&lt;1 year"/>
    <n v="100"/>
    <n v="0"/>
    <s v="Low"/>
    <n v="0"/>
    <s v="Full Coverage"/>
    <n v="0"/>
    <n v="2336"/>
    <s v="Yes"/>
    <s v="NO"/>
    <s v="NO"/>
    <n v="50"/>
    <x v="0"/>
    <x v="5"/>
    <x v="1"/>
    <x v="2"/>
    <x v="4"/>
    <x v="0"/>
    <n v="8"/>
    <n v="745"/>
    <n v="-50"/>
    <x v="1"/>
    <n v="100"/>
  </r>
  <r>
    <n v="39"/>
    <x v="0"/>
    <s v="Single"/>
    <n v="0"/>
    <s v="&gt;5 years"/>
    <n v="0"/>
    <n v="0"/>
    <s v="Low"/>
    <n v="0"/>
    <s v="Liability-Only"/>
    <n v="-200"/>
    <n v="1850"/>
    <s v="NO"/>
    <s v="Yes"/>
    <s v="NO"/>
    <n v="50"/>
    <x v="1"/>
    <x v="27"/>
    <x v="1"/>
    <x v="5"/>
    <x v="0"/>
    <x v="2"/>
    <n v="11"/>
    <n v="740"/>
    <n v="-50"/>
    <x v="2"/>
    <n v="0"/>
  </r>
  <r>
    <n v="22"/>
    <x v="0"/>
    <s v="Single"/>
    <n v="0"/>
    <s v="&gt;5 years"/>
    <n v="0"/>
    <n v="0"/>
    <s v="Low"/>
    <n v="0"/>
    <s v="Liability-Only"/>
    <n v="-200"/>
    <n v="1800"/>
    <s v="Yes"/>
    <s v="Yes"/>
    <s v="NO"/>
    <n v="100"/>
    <x v="1"/>
    <x v="23"/>
    <x v="1"/>
    <x v="2"/>
    <x v="2"/>
    <x v="1"/>
    <n v="8"/>
    <n v="727"/>
    <n v="-50"/>
    <x v="2"/>
    <n v="0"/>
  </r>
  <r>
    <n v="57"/>
    <x v="1"/>
    <s v="Married"/>
    <n v="86"/>
    <s v="&gt;5 years"/>
    <n v="0"/>
    <n v="1"/>
    <s v="Low"/>
    <n v="50"/>
    <s v="Full Coverage"/>
    <n v="0"/>
    <n v="2236"/>
    <s v="NO"/>
    <s v="Yes"/>
    <s v="NO"/>
    <n v="50"/>
    <x v="0"/>
    <x v="11"/>
    <x v="1"/>
    <x v="0"/>
    <x v="3"/>
    <x v="0"/>
    <n v="4"/>
    <n v="746"/>
    <n v="-50"/>
    <x v="0"/>
    <n v="50"/>
  </r>
  <r>
    <n v="51"/>
    <x v="0"/>
    <s v="Widowed"/>
    <n v="0"/>
    <s v="1-5 years"/>
    <n v="50"/>
    <n v="1"/>
    <s v="Medium"/>
    <n v="100"/>
    <s v="Full Coverage"/>
    <n v="0"/>
    <n v="2300"/>
    <s v="NO"/>
    <s v="NO"/>
    <s v="NO"/>
    <n v="0"/>
    <x v="1"/>
    <x v="25"/>
    <x v="0"/>
    <x v="8"/>
    <x v="0"/>
    <x v="2"/>
    <n v="99"/>
    <n v="705"/>
    <n v="-50"/>
    <x v="0"/>
    <n v="50"/>
  </r>
  <r>
    <n v="51"/>
    <x v="0"/>
    <s v="Married"/>
    <n v="86"/>
    <s v="1-5 years"/>
    <n v="50"/>
    <n v="1"/>
    <s v="Low"/>
    <n v="50"/>
    <s v="Liability-Only"/>
    <n v="-200"/>
    <n v="2086"/>
    <s v="NO"/>
    <s v="Yes"/>
    <s v="NO"/>
    <n v="50"/>
    <x v="2"/>
    <x v="28"/>
    <x v="1"/>
    <x v="3"/>
    <x v="0"/>
    <x v="1"/>
    <n v="9"/>
    <n v="705"/>
    <n v="-50"/>
    <x v="0"/>
    <n v="50"/>
  </r>
  <r>
    <n v="26"/>
    <x v="0"/>
    <s v="Married"/>
    <n v="86"/>
    <s v="&lt;1 year"/>
    <n v="100"/>
    <n v="0"/>
    <s v="High"/>
    <n v="0"/>
    <s v="Liability-Only"/>
    <n v="-200"/>
    <n v="2186"/>
    <s v="NO"/>
    <s v="NO"/>
    <s v="NO"/>
    <n v="0"/>
    <x v="1"/>
    <x v="3"/>
    <x v="1"/>
    <x v="4"/>
    <x v="0"/>
    <x v="0"/>
    <n v="5"/>
    <n v="730"/>
    <n v="-50"/>
    <x v="1"/>
    <n v="100"/>
  </r>
  <r>
    <n v="61"/>
    <x v="1"/>
    <s v="Married"/>
    <n v="86"/>
    <s v="1-5 years"/>
    <n v="50"/>
    <n v="0"/>
    <s v="Low"/>
    <n v="0"/>
    <s v="Liability-Only"/>
    <n v="-200"/>
    <n v="2036"/>
    <s v="Yes"/>
    <s v="NO"/>
    <s v="NO"/>
    <n v="50"/>
    <x v="0"/>
    <x v="12"/>
    <x v="1"/>
    <x v="4"/>
    <x v="0"/>
    <x v="0"/>
    <n v="1"/>
    <n v="737"/>
    <n v="-50"/>
    <x v="0"/>
    <n v="50"/>
  </r>
  <r>
    <n v="18"/>
    <x v="0"/>
    <s v="Married"/>
    <n v="86"/>
    <s v="1-5 years"/>
    <n v="50"/>
    <n v="2"/>
    <s v="Medium"/>
    <n v="200"/>
    <s v="Full Coverage"/>
    <n v="0"/>
    <n v="2436"/>
    <s v="NO"/>
    <s v="Yes"/>
    <s v="NO"/>
    <n v="50"/>
    <x v="1"/>
    <x v="3"/>
    <x v="1"/>
    <x v="2"/>
    <x v="4"/>
    <x v="2"/>
    <n v="9"/>
    <n v="713"/>
    <n v="-50"/>
    <x v="0"/>
    <n v="50"/>
  </r>
  <r>
    <n v="48"/>
    <x v="0"/>
    <s v="Single"/>
    <n v="0"/>
    <s v="&gt;5 years"/>
    <n v="0"/>
    <n v="0"/>
    <s v="Low"/>
    <n v="0"/>
    <s v="Full Coverage"/>
    <n v="0"/>
    <n v="2150"/>
    <s v="NO"/>
    <s v="NO"/>
    <s v="NO"/>
    <n v="0"/>
    <x v="1"/>
    <x v="18"/>
    <x v="1"/>
    <x v="2"/>
    <x v="2"/>
    <x v="1"/>
    <n v="10"/>
    <n v="763"/>
    <n v="-50"/>
    <x v="0"/>
    <n v="50"/>
  </r>
  <r>
    <n v="72"/>
    <x v="1"/>
    <s v="Widowed"/>
    <n v="0"/>
    <s v="&lt;1 year"/>
    <n v="100"/>
    <n v="1"/>
    <s v="Low"/>
    <n v="50"/>
    <s v="Liability-Only"/>
    <n v="-200"/>
    <n v="2250"/>
    <s v="NO"/>
    <s v="NO"/>
    <s v="NO"/>
    <n v="0"/>
    <x v="0"/>
    <x v="25"/>
    <x v="0"/>
    <x v="5"/>
    <x v="0"/>
    <x v="2"/>
    <n v="99"/>
    <n v="685"/>
    <n v="50"/>
    <x v="1"/>
    <n v="100"/>
  </r>
  <r>
    <n v="25"/>
    <x v="0"/>
    <s v="Married"/>
    <n v="86"/>
    <s v="1-5 years"/>
    <n v="50"/>
    <n v="0"/>
    <s v="Low"/>
    <n v="0"/>
    <s v="Full Coverage"/>
    <n v="0"/>
    <n v="2186"/>
    <s v="Yes"/>
    <s v="Yes"/>
    <s v="NO"/>
    <n v="100"/>
    <x v="1"/>
    <x v="9"/>
    <x v="1"/>
    <x v="9"/>
    <x v="2"/>
    <x v="0"/>
    <n v="9"/>
    <n v="749"/>
    <n v="-50"/>
    <x v="0"/>
    <n v="50"/>
  </r>
  <r>
    <n v="31"/>
    <x v="0"/>
    <s v="Widowed"/>
    <n v="0"/>
    <s v="&gt;5 years"/>
    <n v="0"/>
    <n v="2"/>
    <s v="Low"/>
    <n v="100"/>
    <s v="Liability-Only"/>
    <n v="-200"/>
    <n v="2100"/>
    <s v="NO"/>
    <s v="Yes"/>
    <s v="NO"/>
    <n v="50"/>
    <x v="1"/>
    <x v="14"/>
    <x v="0"/>
    <x v="0"/>
    <x v="4"/>
    <x v="2"/>
    <n v="99"/>
    <n v="692"/>
    <n v="50"/>
    <x v="0"/>
    <n v="50"/>
  </r>
  <r>
    <n v="41"/>
    <x v="0"/>
    <s v="Divorced"/>
    <n v="0"/>
    <s v="1-5 years"/>
    <n v="50"/>
    <n v="1"/>
    <s v="Low"/>
    <n v="50"/>
    <s v="Liability-Only"/>
    <n v="-200"/>
    <n v="2200"/>
    <s v="NO"/>
    <s v="NO"/>
    <s v="NO"/>
    <n v="0"/>
    <x v="0"/>
    <x v="10"/>
    <x v="0"/>
    <x v="5"/>
    <x v="2"/>
    <x v="1"/>
    <n v="99"/>
    <n v="700"/>
    <n v="50"/>
    <x v="1"/>
    <n v="100"/>
  </r>
  <r>
    <n v="32"/>
    <x v="0"/>
    <s v="Married"/>
    <n v="86"/>
    <s v="&gt;5 years"/>
    <n v="0"/>
    <n v="0"/>
    <s v="High"/>
    <n v="0"/>
    <s v="Full Coverage"/>
    <n v="0"/>
    <n v="2286"/>
    <s v="NO"/>
    <s v="NO"/>
    <s v="NO"/>
    <n v="0"/>
    <x v="1"/>
    <x v="10"/>
    <x v="1"/>
    <x v="2"/>
    <x v="0"/>
    <x v="2"/>
    <n v="13"/>
    <n v="804"/>
    <n v="-50"/>
    <x v="1"/>
    <n v="100"/>
  </r>
  <r>
    <n v="18"/>
    <x v="0"/>
    <s v="Single"/>
    <n v="0"/>
    <s v="&lt;1 year"/>
    <n v="100"/>
    <n v="1"/>
    <s v="Low"/>
    <n v="50"/>
    <s v="Full Coverage"/>
    <n v="0"/>
    <n v="2400"/>
    <s v="NO"/>
    <s v="NO"/>
    <s v="NO"/>
    <n v="0"/>
    <x v="1"/>
    <x v="23"/>
    <x v="0"/>
    <x v="4"/>
    <x v="3"/>
    <x v="2"/>
    <n v="99"/>
    <n v="681"/>
    <n v="50"/>
    <x v="0"/>
    <n v="50"/>
  </r>
  <r>
    <n v="41"/>
    <x v="0"/>
    <s v="Married"/>
    <n v="86"/>
    <s v="1-5 years"/>
    <n v="50"/>
    <n v="2"/>
    <s v="Low"/>
    <n v="100"/>
    <s v="Full Coverage"/>
    <n v="0"/>
    <n v="2336"/>
    <s v="NO"/>
    <s v="Yes"/>
    <s v="NO"/>
    <n v="50"/>
    <x v="2"/>
    <x v="9"/>
    <x v="1"/>
    <x v="2"/>
    <x v="0"/>
    <x v="1"/>
    <n v="9"/>
    <n v="756"/>
    <n v="-50"/>
    <x v="0"/>
    <n v="50"/>
  </r>
  <r>
    <n v="24"/>
    <x v="0"/>
    <s v="Single"/>
    <n v="0"/>
    <s v="1-5 years"/>
    <n v="50"/>
    <n v="0"/>
    <s v="Medium"/>
    <n v="0"/>
    <s v="Liability-Only"/>
    <n v="-200"/>
    <n v="1850"/>
    <s v="Yes"/>
    <s v="Yes"/>
    <s v="NO"/>
    <n v="100"/>
    <x v="2"/>
    <x v="22"/>
    <x v="1"/>
    <x v="3"/>
    <x v="2"/>
    <x v="0"/>
    <n v="10"/>
    <n v="727"/>
    <n v="-50"/>
    <x v="2"/>
    <n v="0"/>
  </r>
  <r>
    <n v="47"/>
    <x v="0"/>
    <s v="Married"/>
    <n v="86"/>
    <s v="&gt;5 years"/>
    <n v="0"/>
    <n v="0"/>
    <s v="Medium"/>
    <n v="0"/>
    <s v="Liability-Only"/>
    <n v="-200"/>
    <n v="2136"/>
    <s v="NO"/>
    <s v="NO"/>
    <s v="NO"/>
    <n v="0"/>
    <x v="1"/>
    <x v="14"/>
    <x v="1"/>
    <x v="4"/>
    <x v="2"/>
    <x v="2"/>
    <n v="1"/>
    <n v="669"/>
    <n v="50"/>
    <x v="0"/>
    <n v="50"/>
  </r>
  <r>
    <n v="26"/>
    <x v="0"/>
    <s v="Single"/>
    <n v="0"/>
    <s v="&lt;1 year"/>
    <n v="100"/>
    <n v="1"/>
    <s v="Low"/>
    <n v="50"/>
    <s v="Full Coverage"/>
    <n v="0"/>
    <n v="2150"/>
    <s v="Yes"/>
    <s v="Yes"/>
    <s v="NO"/>
    <n v="100"/>
    <x v="0"/>
    <x v="13"/>
    <x v="0"/>
    <x v="0"/>
    <x v="0"/>
    <x v="1"/>
    <n v="99"/>
    <n v="718"/>
    <n v="-50"/>
    <x v="2"/>
    <n v="0"/>
  </r>
  <r>
    <n v="63"/>
    <x v="1"/>
    <s v="Married"/>
    <n v="86"/>
    <s v="1-5 years"/>
    <n v="50"/>
    <n v="1"/>
    <s v="Low"/>
    <n v="50"/>
    <s v="Full Coverage"/>
    <n v="0"/>
    <n v="2336"/>
    <s v="NO"/>
    <s v="NO"/>
    <s v="NO"/>
    <n v="0"/>
    <x v="0"/>
    <x v="22"/>
    <x v="0"/>
    <x v="0"/>
    <x v="4"/>
    <x v="1"/>
    <n v="99"/>
    <n v="759"/>
    <n v="-50"/>
    <x v="0"/>
    <n v="50"/>
  </r>
  <r>
    <n v="28"/>
    <x v="0"/>
    <s v="Divorced"/>
    <n v="0"/>
    <s v="&gt;5 years"/>
    <n v="0"/>
    <n v="0"/>
    <s v="Low"/>
    <n v="0"/>
    <s v="Full Coverage"/>
    <n v="0"/>
    <n v="2150"/>
    <s v="NO"/>
    <s v="Yes"/>
    <s v="NO"/>
    <n v="50"/>
    <x v="1"/>
    <x v="4"/>
    <x v="1"/>
    <x v="2"/>
    <x v="3"/>
    <x v="2"/>
    <n v="11"/>
    <n v="815"/>
    <n v="-50"/>
    <x v="1"/>
    <n v="100"/>
  </r>
  <r>
    <n v="35"/>
    <x v="0"/>
    <s v="Divorced"/>
    <n v="0"/>
    <s v="1-5 years"/>
    <n v="50"/>
    <n v="0"/>
    <s v="Low"/>
    <n v="0"/>
    <s v="Full Coverage"/>
    <n v="0"/>
    <n v="2250"/>
    <s v="NO"/>
    <s v="NO"/>
    <s v="NO"/>
    <n v="0"/>
    <x v="0"/>
    <x v="17"/>
    <x v="0"/>
    <x v="1"/>
    <x v="3"/>
    <x v="0"/>
    <n v="99"/>
    <n v="727"/>
    <n v="-50"/>
    <x v="1"/>
    <n v="100"/>
  </r>
  <r>
    <n v="52"/>
    <x v="0"/>
    <s v="Married"/>
    <n v="86"/>
    <s v="1-5 years"/>
    <n v="50"/>
    <n v="1"/>
    <s v="Low"/>
    <n v="50"/>
    <s v="Liability-Only"/>
    <n v="-200"/>
    <n v="2186"/>
    <s v="NO"/>
    <s v="Yes"/>
    <s v="NO"/>
    <n v="50"/>
    <x v="0"/>
    <x v="26"/>
    <x v="0"/>
    <x v="0"/>
    <x v="1"/>
    <x v="0"/>
    <n v="99"/>
    <n v="699"/>
    <n v="50"/>
    <x v="0"/>
    <n v="50"/>
  </r>
  <r>
    <n v="21"/>
    <x v="0"/>
    <s v="Married"/>
    <n v="86"/>
    <s v="1-5 years"/>
    <n v="50"/>
    <n v="1"/>
    <s v="Low"/>
    <n v="50"/>
    <s v="Full Coverage"/>
    <n v="0"/>
    <n v="2486"/>
    <s v="NO"/>
    <s v="NO"/>
    <s v="NO"/>
    <n v="0"/>
    <x v="1"/>
    <x v="19"/>
    <x v="1"/>
    <x v="0"/>
    <x v="4"/>
    <x v="0"/>
    <n v="2"/>
    <n v="658"/>
    <n v="50"/>
    <x v="1"/>
    <n v="100"/>
  </r>
  <r>
    <n v="43"/>
    <x v="0"/>
    <s v="Married"/>
    <n v="86"/>
    <s v="&gt;5 years"/>
    <n v="0"/>
    <n v="0"/>
    <s v="Low"/>
    <n v="0"/>
    <s v="Full Coverage"/>
    <n v="0"/>
    <n v="2386"/>
    <s v="NO"/>
    <s v="NO"/>
    <s v="NO"/>
    <n v="0"/>
    <x v="0"/>
    <x v="10"/>
    <x v="1"/>
    <x v="2"/>
    <x v="0"/>
    <x v="0"/>
    <n v="13"/>
    <n v="675"/>
    <n v="50"/>
    <x v="1"/>
    <n v="100"/>
  </r>
  <r>
    <n v="59"/>
    <x v="1"/>
    <s v="Single"/>
    <n v="0"/>
    <s v="&lt;1 year"/>
    <n v="100"/>
    <n v="0"/>
    <s v="Low"/>
    <n v="0"/>
    <s v="Full Coverage"/>
    <n v="0"/>
    <n v="2300"/>
    <s v="NO"/>
    <s v="NO"/>
    <s v="NO"/>
    <n v="0"/>
    <x v="1"/>
    <x v="2"/>
    <x v="0"/>
    <x v="4"/>
    <x v="1"/>
    <x v="1"/>
    <n v="99"/>
    <n v="806"/>
    <n v="-50"/>
    <x v="1"/>
    <n v="100"/>
  </r>
  <r>
    <n v="18"/>
    <x v="0"/>
    <s v="Married"/>
    <n v="86"/>
    <s v="1-5 years"/>
    <n v="50"/>
    <n v="1"/>
    <s v="Low"/>
    <n v="50"/>
    <s v="Liability-Only"/>
    <n v="-200"/>
    <n v="2236"/>
    <s v="NO"/>
    <s v="Yes"/>
    <s v="NO"/>
    <n v="50"/>
    <x v="0"/>
    <x v="7"/>
    <x v="1"/>
    <x v="7"/>
    <x v="0"/>
    <x v="1"/>
    <n v="4"/>
    <n v="639"/>
    <n v="50"/>
    <x v="1"/>
    <n v="100"/>
  </r>
  <r>
    <n v="42"/>
    <x v="0"/>
    <s v="Single"/>
    <n v="0"/>
    <s v="1-5 years"/>
    <n v="50"/>
    <n v="1"/>
    <s v="Low"/>
    <n v="50"/>
    <s v="Full Coverage"/>
    <n v="0"/>
    <n v="2200"/>
    <s v="Yes"/>
    <s v="NO"/>
    <s v="NO"/>
    <n v="50"/>
    <x v="0"/>
    <x v="0"/>
    <x v="0"/>
    <x v="0"/>
    <x v="0"/>
    <x v="2"/>
    <n v="99"/>
    <n v="707"/>
    <n v="-50"/>
    <x v="0"/>
    <n v="50"/>
  </r>
  <r>
    <n v="43"/>
    <x v="0"/>
    <s v="Married"/>
    <n v="86"/>
    <s v="1-5 years"/>
    <n v="50"/>
    <n v="0"/>
    <s v="Low"/>
    <n v="0"/>
    <s v="Full Coverage"/>
    <n v="0"/>
    <n v="2286"/>
    <s v="NO"/>
    <s v="NO"/>
    <s v="NO"/>
    <n v="0"/>
    <x v="0"/>
    <x v="29"/>
    <x v="1"/>
    <x v="6"/>
    <x v="1"/>
    <x v="2"/>
    <n v="13"/>
    <n v="767"/>
    <n v="-50"/>
    <x v="0"/>
    <n v="50"/>
  </r>
  <r>
    <n v="51"/>
    <x v="0"/>
    <s v="Married"/>
    <n v="86"/>
    <s v="&gt;5 years"/>
    <n v="0"/>
    <n v="0"/>
    <s v="Low"/>
    <n v="0"/>
    <s v="Liability-Only"/>
    <n v="-200"/>
    <n v="1986"/>
    <s v="NO"/>
    <s v="Yes"/>
    <s v="Yes"/>
    <n v="100"/>
    <x v="2"/>
    <x v="11"/>
    <x v="0"/>
    <x v="1"/>
    <x v="3"/>
    <x v="1"/>
    <n v="99"/>
    <n v="633"/>
    <n v="50"/>
    <x v="2"/>
    <n v="0"/>
  </r>
  <r>
    <n v="21"/>
    <x v="0"/>
    <s v="Married"/>
    <n v="86"/>
    <s v="&gt;5 years"/>
    <n v="0"/>
    <n v="0"/>
    <s v="Low"/>
    <n v="0"/>
    <s v="Full Coverage"/>
    <n v="0"/>
    <n v="2336"/>
    <s v="Yes"/>
    <s v="NO"/>
    <s v="NO"/>
    <n v="50"/>
    <x v="2"/>
    <x v="5"/>
    <x v="0"/>
    <x v="2"/>
    <x v="4"/>
    <x v="1"/>
    <n v="99"/>
    <n v="675"/>
    <n v="50"/>
    <x v="1"/>
    <n v="100"/>
  </r>
  <r>
    <n v="20"/>
    <x v="0"/>
    <s v="Married"/>
    <n v="86"/>
    <s v="1-5 years"/>
    <n v="50"/>
    <n v="0"/>
    <s v="Low"/>
    <n v="0"/>
    <s v="Full Coverage"/>
    <n v="0"/>
    <n v="2336"/>
    <s v="NO"/>
    <s v="NO"/>
    <s v="NO"/>
    <n v="0"/>
    <x v="0"/>
    <x v="8"/>
    <x v="1"/>
    <x v="0"/>
    <x v="0"/>
    <x v="1"/>
    <n v="11"/>
    <n v="652"/>
    <n v="50"/>
    <x v="2"/>
    <n v="0"/>
  </r>
  <r>
    <n v="47"/>
    <x v="0"/>
    <s v="Single"/>
    <n v="0"/>
    <s v="&lt;1 year"/>
    <n v="100"/>
    <n v="0"/>
    <s v="Medium"/>
    <n v="0"/>
    <s v="Liability-Only"/>
    <n v="-200"/>
    <n v="2050"/>
    <s v="NO"/>
    <s v="Yes"/>
    <s v="NO"/>
    <n v="50"/>
    <x v="0"/>
    <x v="17"/>
    <x v="0"/>
    <x v="2"/>
    <x v="3"/>
    <x v="1"/>
    <n v="99"/>
    <n v="705"/>
    <n v="-50"/>
    <x v="1"/>
    <n v="100"/>
  </r>
  <r>
    <n v="44"/>
    <x v="0"/>
    <s v="Widowed"/>
    <n v="0"/>
    <s v="&lt;1 year"/>
    <n v="100"/>
    <n v="1"/>
    <s v="Low"/>
    <n v="50"/>
    <s v="Liability-Only"/>
    <n v="-200"/>
    <n v="2000"/>
    <s v="Yes"/>
    <s v="NO"/>
    <s v="NO"/>
    <n v="50"/>
    <x v="1"/>
    <x v="12"/>
    <x v="1"/>
    <x v="2"/>
    <x v="2"/>
    <x v="0"/>
    <n v="10"/>
    <n v="761"/>
    <n v="-50"/>
    <x v="2"/>
    <n v="0"/>
  </r>
  <r>
    <n v="43"/>
    <x v="0"/>
    <s v="Married"/>
    <n v="86"/>
    <s v="1-5 years"/>
    <n v="50"/>
    <n v="0"/>
    <s v="Medium"/>
    <n v="0"/>
    <s v="Full Coverage"/>
    <n v="0"/>
    <n v="2436"/>
    <s v="NO"/>
    <s v="NO"/>
    <s v="NO"/>
    <n v="0"/>
    <x v="1"/>
    <x v="25"/>
    <x v="1"/>
    <x v="0"/>
    <x v="3"/>
    <x v="1"/>
    <n v="1"/>
    <n v="688"/>
    <n v="50"/>
    <x v="1"/>
    <n v="100"/>
  </r>
  <r>
    <n v="45"/>
    <x v="0"/>
    <s v="Single"/>
    <n v="0"/>
    <s v="1-5 years"/>
    <n v="50"/>
    <n v="0"/>
    <s v="Low"/>
    <n v="0"/>
    <s v="Liability-Only"/>
    <n v="-200"/>
    <n v="2050"/>
    <s v="NO"/>
    <s v="NO"/>
    <s v="NO"/>
    <n v="0"/>
    <x v="1"/>
    <x v="11"/>
    <x v="0"/>
    <x v="5"/>
    <x v="5"/>
    <x v="1"/>
    <n v="99"/>
    <n v="721"/>
    <n v="-50"/>
    <x v="1"/>
    <n v="100"/>
  </r>
  <r>
    <n v="29"/>
    <x v="0"/>
    <s v="Married"/>
    <n v="86"/>
    <s v="&lt;1 year"/>
    <n v="100"/>
    <n v="0"/>
    <s v="Low"/>
    <n v="0"/>
    <s v="Liability-Only"/>
    <n v="-200"/>
    <n v="2186"/>
    <s v="NO"/>
    <s v="Yes"/>
    <s v="NO"/>
    <n v="50"/>
    <x v="0"/>
    <x v="19"/>
    <x v="1"/>
    <x v="9"/>
    <x v="4"/>
    <x v="2"/>
    <n v="5"/>
    <n v="666"/>
    <n v="50"/>
    <x v="0"/>
    <n v="50"/>
  </r>
  <r>
    <n v="43"/>
    <x v="0"/>
    <s v="Single"/>
    <n v="0"/>
    <s v="1-5 years"/>
    <n v="50"/>
    <n v="0"/>
    <s v="Low"/>
    <n v="0"/>
    <s v="Liability-Only"/>
    <n v="-200"/>
    <n v="2000"/>
    <s v="NO"/>
    <s v="NO"/>
    <s v="NO"/>
    <n v="0"/>
    <x v="1"/>
    <x v="1"/>
    <x v="1"/>
    <x v="0"/>
    <x v="0"/>
    <x v="0"/>
    <n v="4"/>
    <n v="753"/>
    <n v="-50"/>
    <x v="0"/>
    <n v="50"/>
  </r>
  <r>
    <n v="44"/>
    <x v="0"/>
    <s v="Married"/>
    <n v="86"/>
    <s v="&lt;1 year"/>
    <n v="100"/>
    <n v="2"/>
    <s v="Low"/>
    <n v="100"/>
    <s v="Liability-Only"/>
    <n v="-200"/>
    <n v="2286"/>
    <s v="NO"/>
    <s v="NO"/>
    <s v="NO"/>
    <n v="0"/>
    <x v="1"/>
    <x v="8"/>
    <x v="1"/>
    <x v="1"/>
    <x v="2"/>
    <x v="0"/>
    <n v="2"/>
    <n v="761"/>
    <n v="-50"/>
    <x v="1"/>
    <n v="100"/>
  </r>
  <r>
    <n v="29"/>
    <x v="0"/>
    <s v="Single"/>
    <n v="0"/>
    <s v="&gt;5 years"/>
    <n v="0"/>
    <n v="0"/>
    <s v="Low"/>
    <n v="0"/>
    <s v="Full Coverage"/>
    <n v="0"/>
    <n v="2100"/>
    <s v="Yes"/>
    <s v="NO"/>
    <s v="NO"/>
    <n v="50"/>
    <x v="1"/>
    <x v="25"/>
    <x v="0"/>
    <x v="8"/>
    <x v="2"/>
    <x v="2"/>
    <n v="99"/>
    <n v="737"/>
    <n v="-50"/>
    <x v="0"/>
    <n v="50"/>
  </r>
  <r>
    <n v="67"/>
    <x v="1"/>
    <s v="Widowed"/>
    <n v="0"/>
    <s v="&gt;5 years"/>
    <n v="0"/>
    <n v="0"/>
    <s v="Low"/>
    <n v="0"/>
    <s v="Full Coverage"/>
    <n v="0"/>
    <n v="2150"/>
    <s v="NO"/>
    <s v="NO"/>
    <s v="NO"/>
    <n v="0"/>
    <x v="1"/>
    <x v="14"/>
    <x v="0"/>
    <x v="1"/>
    <x v="5"/>
    <x v="0"/>
    <n v="99"/>
    <n v="738"/>
    <n v="-50"/>
    <x v="0"/>
    <n v="50"/>
  </r>
  <r>
    <n v="47"/>
    <x v="0"/>
    <s v="Married"/>
    <n v="86"/>
    <s v="1-5 years"/>
    <n v="50"/>
    <n v="0"/>
    <s v="Low"/>
    <n v="0"/>
    <s v="Liability-Only"/>
    <n v="-200"/>
    <n v="2036"/>
    <s v="NO"/>
    <s v="Yes"/>
    <s v="NO"/>
    <n v="50"/>
    <x v="2"/>
    <x v="11"/>
    <x v="1"/>
    <x v="5"/>
    <x v="4"/>
    <x v="2"/>
    <n v="11"/>
    <n v="721"/>
    <n v="-50"/>
    <x v="0"/>
    <n v="50"/>
  </r>
  <r>
    <n v="22"/>
    <x v="0"/>
    <s v="Single"/>
    <n v="0"/>
    <s v="&lt;1 year"/>
    <n v="100"/>
    <n v="0"/>
    <s v="Low"/>
    <n v="0"/>
    <s v="Full Coverage"/>
    <n v="0"/>
    <n v="2350"/>
    <s v="NO"/>
    <s v="Yes"/>
    <s v="NO"/>
    <n v="50"/>
    <x v="1"/>
    <x v="17"/>
    <x v="1"/>
    <x v="4"/>
    <x v="4"/>
    <x v="2"/>
    <n v="11"/>
    <n v="660"/>
    <n v="50"/>
    <x v="1"/>
    <n v="100"/>
  </r>
  <r>
    <n v="49"/>
    <x v="0"/>
    <s v="Married"/>
    <n v="86"/>
    <s v="&gt;5 years"/>
    <n v="0"/>
    <n v="0"/>
    <s v="Low"/>
    <n v="0"/>
    <s v="Full Coverage"/>
    <n v="0"/>
    <n v="2336"/>
    <s v="NO"/>
    <s v="NO"/>
    <s v="NO"/>
    <n v="0"/>
    <x v="1"/>
    <x v="18"/>
    <x v="0"/>
    <x v="3"/>
    <x v="2"/>
    <x v="0"/>
    <n v="99"/>
    <n v="691"/>
    <n v="50"/>
    <x v="0"/>
    <n v="50"/>
  </r>
  <r>
    <n v="25"/>
    <x v="0"/>
    <s v="Married"/>
    <n v="86"/>
    <s v="&gt;5 years"/>
    <n v="0"/>
    <n v="0"/>
    <s v="Low"/>
    <n v="0"/>
    <s v="Full Coverage"/>
    <n v="0"/>
    <n v="2236"/>
    <s v="NO"/>
    <s v="NO"/>
    <s v="NO"/>
    <n v="0"/>
    <x v="1"/>
    <x v="22"/>
    <x v="1"/>
    <x v="6"/>
    <x v="2"/>
    <x v="2"/>
    <n v="13"/>
    <n v="765"/>
    <n v="-50"/>
    <x v="0"/>
    <n v="50"/>
  </r>
  <r>
    <n v="51"/>
    <x v="0"/>
    <s v="Married"/>
    <n v="86"/>
    <s v="1-5 years"/>
    <n v="50"/>
    <n v="2"/>
    <s v="High"/>
    <n v="400"/>
    <s v="Liability-Only"/>
    <n v="-200"/>
    <n v="2536"/>
    <s v="NO"/>
    <s v="NO"/>
    <s v="Yes"/>
    <n v="50"/>
    <x v="1"/>
    <x v="16"/>
    <x v="0"/>
    <x v="2"/>
    <x v="1"/>
    <x v="0"/>
    <n v="99"/>
    <n v="680"/>
    <n v="50"/>
    <x v="0"/>
    <n v="50"/>
  </r>
  <r>
    <n v="57"/>
    <x v="1"/>
    <s v="Married"/>
    <n v="86"/>
    <s v="&gt;5 years"/>
    <n v="0"/>
    <n v="1"/>
    <s v="Low"/>
    <n v="50"/>
    <s v="Full Coverage"/>
    <n v="0"/>
    <n v="2336"/>
    <s v="NO"/>
    <s v="NO"/>
    <s v="NO"/>
    <n v="0"/>
    <x v="2"/>
    <x v="24"/>
    <x v="1"/>
    <x v="4"/>
    <x v="6"/>
    <x v="0"/>
    <n v="12"/>
    <n v="754"/>
    <n v="-50"/>
    <x v="1"/>
    <n v="100"/>
  </r>
  <r>
    <n v="27"/>
    <x v="0"/>
    <s v="Married"/>
    <n v="86"/>
    <s v="&gt;5 years"/>
    <n v="0"/>
    <n v="0"/>
    <s v="Low"/>
    <n v="0"/>
    <s v="Liability-Only"/>
    <n v="-200"/>
    <n v="2086"/>
    <s v="NO"/>
    <s v="NO"/>
    <s v="NO"/>
    <n v="0"/>
    <x v="1"/>
    <x v="19"/>
    <x v="0"/>
    <x v="5"/>
    <x v="0"/>
    <x v="1"/>
    <n v="99"/>
    <n v="704"/>
    <n v="-50"/>
    <x v="1"/>
    <n v="100"/>
  </r>
  <r>
    <n v="54"/>
    <x v="0"/>
    <s v="Married"/>
    <n v="86"/>
    <s v="1-5 years"/>
    <n v="50"/>
    <n v="1"/>
    <s v="High"/>
    <n v="200"/>
    <s v="Liability-Only"/>
    <n v="-200"/>
    <n v="2286"/>
    <s v="Yes"/>
    <s v="NO"/>
    <s v="NO"/>
    <n v="50"/>
    <x v="1"/>
    <x v="8"/>
    <x v="1"/>
    <x v="8"/>
    <x v="5"/>
    <x v="2"/>
    <n v="2"/>
    <n v="646"/>
    <n v="50"/>
    <x v="2"/>
    <n v="0"/>
  </r>
  <r>
    <n v="46"/>
    <x v="0"/>
    <s v="Married"/>
    <n v="86"/>
    <s v="1-5 years"/>
    <n v="50"/>
    <n v="1"/>
    <s v="Low"/>
    <n v="50"/>
    <s v="Liability-Only"/>
    <n v="-200"/>
    <n v="2186"/>
    <s v="NO"/>
    <s v="NO"/>
    <s v="NO"/>
    <n v="0"/>
    <x v="1"/>
    <x v="29"/>
    <x v="1"/>
    <x v="2"/>
    <x v="0"/>
    <x v="1"/>
    <n v="2"/>
    <n v="758"/>
    <n v="-50"/>
    <x v="1"/>
    <n v="100"/>
  </r>
  <r>
    <n v="52"/>
    <x v="0"/>
    <s v="Married"/>
    <n v="86"/>
    <s v="1-5 years"/>
    <n v="50"/>
    <n v="0"/>
    <s v="High"/>
    <n v="0"/>
    <s v="Liability-Only"/>
    <n v="-200"/>
    <n v="2136"/>
    <s v="Yes"/>
    <s v="Yes"/>
    <s v="NO"/>
    <n v="100"/>
    <x v="0"/>
    <x v="29"/>
    <x v="0"/>
    <x v="0"/>
    <x v="4"/>
    <x v="0"/>
    <n v="99"/>
    <n v="684"/>
    <n v="50"/>
    <x v="1"/>
    <n v="100"/>
  </r>
  <r>
    <n v="68"/>
    <x v="1"/>
    <s v="Single"/>
    <n v="0"/>
    <s v="1-5 years"/>
    <n v="50"/>
    <n v="0"/>
    <s v="Low"/>
    <n v="0"/>
    <s v="Full Coverage"/>
    <n v="0"/>
    <n v="2250"/>
    <s v="NO"/>
    <s v="NO"/>
    <s v="NO"/>
    <n v="0"/>
    <x v="1"/>
    <x v="14"/>
    <x v="1"/>
    <x v="6"/>
    <x v="0"/>
    <x v="2"/>
    <n v="6"/>
    <n v="709"/>
    <n v="-50"/>
    <x v="1"/>
    <n v="100"/>
  </r>
  <r>
    <n v="36"/>
    <x v="0"/>
    <s v="Widowed"/>
    <n v="0"/>
    <s v="1-5 years"/>
    <n v="50"/>
    <n v="1"/>
    <s v="Low"/>
    <n v="50"/>
    <s v="Liability-Only"/>
    <n v="-200"/>
    <n v="2200"/>
    <s v="NO"/>
    <s v="NO"/>
    <s v="NO"/>
    <n v="0"/>
    <x v="1"/>
    <x v="7"/>
    <x v="0"/>
    <x v="2"/>
    <x v="3"/>
    <x v="1"/>
    <n v="99"/>
    <n v="643"/>
    <n v="50"/>
    <x v="1"/>
    <n v="100"/>
  </r>
  <r>
    <n v="28"/>
    <x v="0"/>
    <s v="Married"/>
    <n v="86"/>
    <s v="&gt;5 years"/>
    <n v="0"/>
    <n v="0"/>
    <s v="Low"/>
    <n v="0"/>
    <s v="Full Coverage"/>
    <n v="0"/>
    <n v="2236"/>
    <s v="NO"/>
    <s v="Yes"/>
    <s v="NO"/>
    <n v="50"/>
    <x v="2"/>
    <x v="10"/>
    <x v="0"/>
    <x v="1"/>
    <x v="0"/>
    <x v="2"/>
    <n v="99"/>
    <n v="736"/>
    <n v="-50"/>
    <x v="1"/>
    <n v="100"/>
  </r>
  <r>
    <n v="26"/>
    <x v="0"/>
    <s v="Married"/>
    <n v="86"/>
    <s v="&gt;5 years"/>
    <n v="0"/>
    <n v="0"/>
    <s v="Low"/>
    <n v="0"/>
    <s v="Liability-Only"/>
    <n v="-200"/>
    <n v="2086"/>
    <s v="NO"/>
    <s v="NO"/>
    <s v="NO"/>
    <n v="0"/>
    <x v="1"/>
    <x v="1"/>
    <x v="1"/>
    <x v="5"/>
    <x v="1"/>
    <x v="0"/>
    <n v="6"/>
    <n v="712"/>
    <n v="-50"/>
    <x v="1"/>
    <n v="100"/>
  </r>
  <r>
    <n v="27"/>
    <x v="0"/>
    <s v="Married"/>
    <n v="86"/>
    <s v="1-5 years"/>
    <n v="50"/>
    <n v="0"/>
    <s v="Low"/>
    <n v="0"/>
    <s v="Full Coverage"/>
    <n v="0"/>
    <n v="2286"/>
    <s v="Yes"/>
    <s v="NO"/>
    <s v="NO"/>
    <n v="50"/>
    <x v="2"/>
    <x v="4"/>
    <x v="1"/>
    <x v="5"/>
    <x v="0"/>
    <x v="1"/>
    <n v="13"/>
    <n v="773"/>
    <n v="-50"/>
    <x v="1"/>
    <n v="100"/>
  </r>
  <r>
    <n v="38"/>
    <x v="0"/>
    <s v="Divorced"/>
    <n v="0"/>
    <s v="1-5 years"/>
    <n v="50"/>
    <n v="1"/>
    <s v="Low"/>
    <n v="50"/>
    <s v="Liability-Only"/>
    <n v="-200"/>
    <n v="2050"/>
    <s v="NO"/>
    <s v="Yes"/>
    <s v="NO"/>
    <n v="50"/>
    <x v="1"/>
    <x v="24"/>
    <x v="1"/>
    <x v="0"/>
    <x v="0"/>
    <x v="0"/>
    <n v="7"/>
    <n v="757"/>
    <n v="-50"/>
    <x v="1"/>
    <n v="100"/>
  </r>
  <r>
    <n v="45"/>
    <x v="0"/>
    <s v="Single"/>
    <n v="0"/>
    <s v="1-5 years"/>
    <n v="50"/>
    <n v="2"/>
    <s v="Low"/>
    <n v="100"/>
    <s v="Full Coverage"/>
    <n v="0"/>
    <n v="2350"/>
    <s v="NO"/>
    <s v="NO"/>
    <s v="NO"/>
    <n v="0"/>
    <x v="1"/>
    <x v="29"/>
    <x v="1"/>
    <x v="8"/>
    <x v="3"/>
    <x v="1"/>
    <n v="13"/>
    <n v="786"/>
    <n v="-50"/>
    <x v="1"/>
    <n v="100"/>
  </r>
  <r>
    <n v="44"/>
    <x v="0"/>
    <s v="Married"/>
    <n v="86"/>
    <s v="&lt;1 year"/>
    <n v="100"/>
    <n v="2"/>
    <s v="Low"/>
    <n v="100"/>
    <s v="Liability-Only"/>
    <n v="-200"/>
    <n v="2286"/>
    <s v="NO"/>
    <s v="Yes"/>
    <s v="NO"/>
    <n v="50"/>
    <x v="0"/>
    <x v="14"/>
    <x v="1"/>
    <x v="3"/>
    <x v="3"/>
    <x v="1"/>
    <n v="2"/>
    <n v="693"/>
    <n v="50"/>
    <x v="0"/>
    <n v="50"/>
  </r>
  <r>
    <n v="52"/>
    <x v="0"/>
    <s v="Married"/>
    <n v="86"/>
    <s v="1-5 years"/>
    <n v="50"/>
    <n v="0"/>
    <s v="Low"/>
    <n v="0"/>
    <s v="Liability-Only"/>
    <n v="-200"/>
    <n v="1986"/>
    <s v="NO"/>
    <s v="Yes"/>
    <s v="NO"/>
    <n v="50"/>
    <x v="1"/>
    <x v="26"/>
    <x v="1"/>
    <x v="9"/>
    <x v="2"/>
    <x v="1"/>
    <n v="6"/>
    <n v="719"/>
    <n v="-50"/>
    <x v="2"/>
    <n v="0"/>
  </r>
  <r>
    <n v="40"/>
    <x v="0"/>
    <s v="Married"/>
    <n v="86"/>
    <s v="&gt;5 years"/>
    <n v="0"/>
    <n v="2"/>
    <s v="High"/>
    <n v="400"/>
    <s v="Liability-Only"/>
    <n v="-200"/>
    <n v="2586"/>
    <s v="NO"/>
    <s v="NO"/>
    <s v="NO"/>
    <n v="0"/>
    <x v="1"/>
    <x v="16"/>
    <x v="1"/>
    <x v="1"/>
    <x v="3"/>
    <x v="0"/>
    <n v="3"/>
    <n v="679"/>
    <n v="50"/>
    <x v="1"/>
    <n v="100"/>
  </r>
  <r>
    <n v="61"/>
    <x v="1"/>
    <s v="Married"/>
    <n v="86"/>
    <s v="1-5 years"/>
    <n v="50"/>
    <n v="0"/>
    <s v="Low"/>
    <n v="0"/>
    <s v="Full Coverage"/>
    <n v="0"/>
    <n v="2436"/>
    <s v="NO"/>
    <s v="NO"/>
    <s v="NO"/>
    <n v="0"/>
    <x v="0"/>
    <x v="2"/>
    <x v="0"/>
    <x v="8"/>
    <x v="2"/>
    <x v="2"/>
    <n v="99"/>
    <n v="614"/>
    <n v="50"/>
    <x v="1"/>
    <n v="100"/>
  </r>
  <r>
    <n v="36"/>
    <x v="0"/>
    <s v="Widowed"/>
    <n v="0"/>
    <s v="1-5 years"/>
    <n v="50"/>
    <n v="2"/>
    <s v="Medium"/>
    <n v="200"/>
    <s v="Liability-Only"/>
    <n v="-200"/>
    <n v="2150"/>
    <s v="NO"/>
    <s v="NO"/>
    <s v="NO"/>
    <n v="0"/>
    <x v="1"/>
    <x v="6"/>
    <x v="1"/>
    <x v="1"/>
    <x v="0"/>
    <x v="2"/>
    <n v="4"/>
    <n v="724"/>
    <n v="-50"/>
    <x v="2"/>
    <n v="0"/>
  </r>
  <r>
    <n v="80"/>
    <x v="1"/>
    <s v="Divorced"/>
    <n v="0"/>
    <s v="&lt;1 year"/>
    <n v="100"/>
    <n v="0"/>
    <s v="Low"/>
    <n v="0"/>
    <s v="Full Coverage"/>
    <n v="0"/>
    <n v="2250"/>
    <s v="Yes"/>
    <s v="Yes"/>
    <s v="NO"/>
    <n v="100"/>
    <x v="2"/>
    <x v="24"/>
    <x v="1"/>
    <x v="2"/>
    <x v="2"/>
    <x v="2"/>
    <n v="6"/>
    <n v="654"/>
    <n v="50"/>
    <x v="0"/>
    <n v="50"/>
  </r>
  <r>
    <n v="49"/>
    <x v="0"/>
    <s v="Married"/>
    <n v="86"/>
    <s v="1-5 years"/>
    <n v="50"/>
    <n v="0"/>
    <s v="Low"/>
    <n v="0"/>
    <s v="Liability-Only"/>
    <n v="-200"/>
    <n v="2136"/>
    <s v="NO"/>
    <s v="Yes"/>
    <s v="NO"/>
    <n v="50"/>
    <x v="1"/>
    <x v="16"/>
    <x v="1"/>
    <x v="8"/>
    <x v="0"/>
    <x v="2"/>
    <n v="1"/>
    <n v="678"/>
    <n v="50"/>
    <x v="0"/>
    <n v="50"/>
  </r>
  <r>
    <n v="27"/>
    <x v="0"/>
    <s v="Single"/>
    <n v="0"/>
    <s v="1-5 years"/>
    <n v="50"/>
    <n v="2"/>
    <s v="Low"/>
    <n v="100"/>
    <s v="Full Coverage"/>
    <n v="0"/>
    <n v="2300"/>
    <s v="Yes"/>
    <s v="NO"/>
    <s v="NO"/>
    <n v="50"/>
    <x v="0"/>
    <x v="10"/>
    <x v="0"/>
    <x v="2"/>
    <x v="2"/>
    <x v="2"/>
    <n v="99"/>
    <n v="784"/>
    <n v="-50"/>
    <x v="1"/>
    <n v="100"/>
  </r>
  <r>
    <n v="23"/>
    <x v="0"/>
    <s v="Married"/>
    <n v="86"/>
    <s v="1-5 years"/>
    <n v="50"/>
    <n v="0"/>
    <s v="Medium"/>
    <n v="0"/>
    <s v="Full Coverage"/>
    <n v="0"/>
    <n v="2236"/>
    <s v="NO"/>
    <s v="Yes"/>
    <s v="NO"/>
    <n v="50"/>
    <x v="1"/>
    <x v="25"/>
    <x v="0"/>
    <x v="5"/>
    <x v="6"/>
    <x v="0"/>
    <n v="99"/>
    <n v="704"/>
    <n v="-50"/>
    <x v="0"/>
    <n v="50"/>
  </r>
  <r>
    <n v="47"/>
    <x v="0"/>
    <s v="Married"/>
    <n v="86"/>
    <s v="1-5 years"/>
    <n v="50"/>
    <n v="1"/>
    <s v="Medium"/>
    <n v="100"/>
    <s v="Liability-Only"/>
    <n v="-200"/>
    <n v="2286"/>
    <s v="NO"/>
    <s v="Yes"/>
    <s v="NO"/>
    <n v="50"/>
    <x v="1"/>
    <x v="8"/>
    <x v="1"/>
    <x v="4"/>
    <x v="0"/>
    <x v="0"/>
    <n v="6"/>
    <n v="680"/>
    <n v="50"/>
    <x v="1"/>
    <n v="100"/>
  </r>
  <r>
    <n v="36"/>
    <x v="0"/>
    <s v="Divorced"/>
    <n v="0"/>
    <s v="&lt;1 year"/>
    <n v="100"/>
    <n v="0"/>
    <s v="Low"/>
    <n v="0"/>
    <s v="Liability-Only"/>
    <n v="-200"/>
    <n v="2200"/>
    <s v="NO"/>
    <s v="NO"/>
    <s v="NO"/>
    <n v="0"/>
    <x v="2"/>
    <x v="10"/>
    <x v="0"/>
    <x v="0"/>
    <x v="4"/>
    <x v="2"/>
    <n v="99"/>
    <n v="663"/>
    <n v="50"/>
    <x v="1"/>
    <n v="100"/>
  </r>
  <r>
    <n v="50"/>
    <x v="0"/>
    <s v="Single"/>
    <n v="0"/>
    <s v="&lt;1 year"/>
    <n v="100"/>
    <n v="0"/>
    <s v="Low"/>
    <n v="0"/>
    <s v="Liability-Only"/>
    <n v="-200"/>
    <n v="2100"/>
    <s v="NO"/>
    <s v="NO"/>
    <s v="NO"/>
    <n v="0"/>
    <x v="1"/>
    <x v="28"/>
    <x v="1"/>
    <x v="4"/>
    <x v="3"/>
    <x v="1"/>
    <n v="1"/>
    <n v="707"/>
    <n v="-50"/>
    <x v="1"/>
    <n v="100"/>
  </r>
  <r>
    <n v="47"/>
    <x v="0"/>
    <s v="Married"/>
    <n v="86"/>
    <s v="1-5 years"/>
    <n v="50"/>
    <n v="1"/>
    <s v="Low"/>
    <n v="50"/>
    <s v="Full Coverage"/>
    <n v="0"/>
    <n v="2286"/>
    <s v="NO"/>
    <s v="Yes"/>
    <s v="NO"/>
    <n v="50"/>
    <x v="0"/>
    <x v="24"/>
    <x v="0"/>
    <x v="4"/>
    <x v="5"/>
    <x v="0"/>
    <n v="99"/>
    <n v="806"/>
    <n v="-50"/>
    <x v="0"/>
    <n v="50"/>
  </r>
  <r>
    <n v="38"/>
    <x v="0"/>
    <s v="Married"/>
    <n v="86"/>
    <s v="&lt;1 year"/>
    <n v="100"/>
    <n v="0"/>
    <s v="Low"/>
    <n v="0"/>
    <s v="Liability-Only"/>
    <n v="-200"/>
    <n v="2136"/>
    <s v="NO"/>
    <s v="NO"/>
    <s v="NO"/>
    <n v="0"/>
    <x v="1"/>
    <x v="9"/>
    <x v="0"/>
    <x v="4"/>
    <x v="0"/>
    <x v="2"/>
    <n v="99"/>
    <n v="743"/>
    <n v="-50"/>
    <x v="0"/>
    <n v="50"/>
  </r>
  <r>
    <n v="27"/>
    <x v="0"/>
    <s v="Divorced"/>
    <n v="0"/>
    <s v="&gt;5 years"/>
    <n v="0"/>
    <n v="0"/>
    <s v="Low"/>
    <n v="0"/>
    <s v="Full Coverage"/>
    <n v="0"/>
    <n v="2300"/>
    <s v="NO"/>
    <s v="NO"/>
    <s v="NO"/>
    <n v="0"/>
    <x v="1"/>
    <x v="28"/>
    <x v="1"/>
    <x v="2"/>
    <x v="2"/>
    <x v="0"/>
    <n v="12"/>
    <n v="681"/>
    <n v="50"/>
    <x v="1"/>
    <n v="100"/>
  </r>
  <r>
    <n v="18"/>
    <x v="0"/>
    <s v="Single"/>
    <n v="0"/>
    <s v="&lt;1 year"/>
    <n v="100"/>
    <n v="0"/>
    <s v="Medium"/>
    <n v="0"/>
    <s v="Full Coverage"/>
    <n v="0"/>
    <n v="2150"/>
    <s v="NO"/>
    <s v="Yes"/>
    <s v="NO"/>
    <n v="50"/>
    <x v="1"/>
    <x v="12"/>
    <x v="0"/>
    <x v="6"/>
    <x v="4"/>
    <x v="1"/>
    <n v="99"/>
    <n v="739"/>
    <n v="-50"/>
    <x v="2"/>
    <n v="0"/>
  </r>
  <r>
    <n v="33"/>
    <x v="0"/>
    <s v="Married"/>
    <n v="86"/>
    <s v="1-5 years"/>
    <n v="50"/>
    <n v="1"/>
    <s v="Low"/>
    <n v="50"/>
    <s v="Full Coverage"/>
    <n v="0"/>
    <n v="2236"/>
    <s v="NO"/>
    <s v="Yes"/>
    <s v="NO"/>
    <n v="50"/>
    <x v="0"/>
    <x v="0"/>
    <x v="0"/>
    <x v="9"/>
    <x v="2"/>
    <x v="0"/>
    <n v="99"/>
    <n v="746"/>
    <n v="-50"/>
    <x v="2"/>
    <n v="0"/>
  </r>
  <r>
    <n v="52"/>
    <x v="0"/>
    <s v="Married"/>
    <n v="86"/>
    <s v="1-5 years"/>
    <n v="50"/>
    <n v="1"/>
    <s v="Medium"/>
    <n v="100"/>
    <s v="Full Coverage"/>
    <n v="0"/>
    <n v="2286"/>
    <s v="Yes"/>
    <s v="NO"/>
    <s v="NO"/>
    <n v="50"/>
    <x v="1"/>
    <x v="0"/>
    <x v="1"/>
    <x v="0"/>
    <x v="3"/>
    <x v="0"/>
    <n v="5"/>
    <n v="716"/>
    <n v="-50"/>
    <x v="2"/>
    <n v="0"/>
  </r>
  <r>
    <n v="43"/>
    <x v="0"/>
    <s v="Married"/>
    <n v="86"/>
    <s v="1-5 years"/>
    <n v="50"/>
    <n v="0"/>
    <s v="Low"/>
    <n v="0"/>
    <s v="Full Coverage"/>
    <n v="0"/>
    <n v="2336"/>
    <s v="NO"/>
    <s v="NO"/>
    <s v="NO"/>
    <n v="0"/>
    <x v="1"/>
    <x v="25"/>
    <x v="1"/>
    <x v="7"/>
    <x v="5"/>
    <x v="2"/>
    <n v="8"/>
    <n v="750"/>
    <n v="-50"/>
    <x v="1"/>
    <n v="100"/>
  </r>
  <r>
    <n v="21"/>
    <x v="0"/>
    <s v="Widowed"/>
    <n v="0"/>
    <s v="&gt;5 years"/>
    <n v="0"/>
    <n v="1"/>
    <s v="Medium"/>
    <n v="100"/>
    <s v="Liability-Only"/>
    <n v="-200"/>
    <n v="2100"/>
    <s v="NO"/>
    <s v="NO"/>
    <s v="NO"/>
    <n v="0"/>
    <x v="1"/>
    <x v="7"/>
    <x v="1"/>
    <x v="2"/>
    <x v="6"/>
    <x v="1"/>
    <n v="6"/>
    <n v="787"/>
    <n v="-50"/>
    <x v="1"/>
    <n v="100"/>
  </r>
  <r>
    <n v="42"/>
    <x v="0"/>
    <s v="Single"/>
    <n v="0"/>
    <s v="1-5 years"/>
    <n v="50"/>
    <n v="1"/>
    <s v="Low"/>
    <n v="50"/>
    <s v="Full Coverage"/>
    <n v="0"/>
    <n v="2300"/>
    <s v="NO"/>
    <s v="NO"/>
    <s v="NO"/>
    <n v="0"/>
    <x v="1"/>
    <x v="18"/>
    <x v="1"/>
    <x v="4"/>
    <x v="0"/>
    <x v="2"/>
    <n v="10"/>
    <n v="740"/>
    <n v="-50"/>
    <x v="1"/>
    <n v="100"/>
  </r>
  <r>
    <n v="45"/>
    <x v="0"/>
    <s v="Married"/>
    <n v="86"/>
    <s v="&gt;5 years"/>
    <n v="0"/>
    <n v="1"/>
    <s v="Low"/>
    <n v="50"/>
    <s v="Liability-Only"/>
    <n v="-200"/>
    <n v="2086"/>
    <s v="NO"/>
    <s v="Yes"/>
    <s v="NO"/>
    <n v="50"/>
    <x v="1"/>
    <x v="10"/>
    <x v="1"/>
    <x v="3"/>
    <x v="1"/>
    <x v="0"/>
    <n v="4"/>
    <n v="745"/>
    <n v="-50"/>
    <x v="1"/>
    <n v="100"/>
  </r>
  <r>
    <n v="26"/>
    <x v="0"/>
    <s v="Single"/>
    <n v="0"/>
    <s v="1-5 years"/>
    <n v="50"/>
    <n v="0"/>
    <s v="Low"/>
    <n v="0"/>
    <s v="Liability-Only"/>
    <n v="-200"/>
    <n v="2050"/>
    <s v="NO"/>
    <s v="NO"/>
    <s v="NO"/>
    <n v="0"/>
    <x v="1"/>
    <x v="11"/>
    <x v="1"/>
    <x v="4"/>
    <x v="4"/>
    <x v="2"/>
    <n v="2"/>
    <n v="729"/>
    <n v="-50"/>
    <x v="1"/>
    <n v="100"/>
  </r>
  <r>
    <n v="42"/>
    <x v="0"/>
    <s v="Single"/>
    <n v="0"/>
    <s v="1-5 years"/>
    <n v="50"/>
    <n v="0"/>
    <s v="Low"/>
    <n v="0"/>
    <s v="Full Coverage"/>
    <n v="0"/>
    <n v="2200"/>
    <s v="Yes"/>
    <s v="NO"/>
    <s v="NO"/>
    <n v="50"/>
    <x v="1"/>
    <x v="20"/>
    <x v="0"/>
    <x v="9"/>
    <x v="0"/>
    <x v="2"/>
    <n v="99"/>
    <n v="837"/>
    <n v="-50"/>
    <x v="1"/>
    <n v="100"/>
  </r>
  <r>
    <n v="40"/>
    <x v="0"/>
    <s v="Married"/>
    <n v="86"/>
    <s v="&gt;5 years"/>
    <n v="0"/>
    <n v="0"/>
    <s v="Low"/>
    <n v="0"/>
    <s v="Full Coverage"/>
    <n v="0"/>
    <n v="2336"/>
    <s v="NO"/>
    <s v="NO"/>
    <s v="NO"/>
    <n v="0"/>
    <x v="1"/>
    <x v="2"/>
    <x v="0"/>
    <x v="0"/>
    <x v="4"/>
    <x v="2"/>
    <n v="99"/>
    <n v="668"/>
    <n v="50"/>
    <x v="0"/>
    <n v="50"/>
  </r>
  <r>
    <n v="22"/>
    <x v="0"/>
    <s v="Married"/>
    <n v="86"/>
    <s v="1-5 years"/>
    <n v="50"/>
    <n v="0"/>
    <s v="Medium"/>
    <n v="0"/>
    <s v="Full Coverage"/>
    <n v="0"/>
    <n v="2286"/>
    <s v="NO"/>
    <s v="NO"/>
    <s v="NO"/>
    <n v="0"/>
    <x v="1"/>
    <x v="28"/>
    <x v="0"/>
    <x v="2"/>
    <x v="0"/>
    <x v="2"/>
    <n v="99"/>
    <n v="753"/>
    <n v="-50"/>
    <x v="0"/>
    <n v="50"/>
  </r>
  <r>
    <n v="45"/>
    <x v="0"/>
    <s v="Single"/>
    <n v="0"/>
    <s v="1-5 years"/>
    <n v="50"/>
    <n v="0"/>
    <s v="Medium"/>
    <n v="0"/>
    <s v="Full Coverage"/>
    <n v="0"/>
    <n v="2250"/>
    <s v="NO"/>
    <s v="NO"/>
    <s v="NO"/>
    <n v="0"/>
    <x v="0"/>
    <x v="4"/>
    <x v="0"/>
    <x v="3"/>
    <x v="2"/>
    <x v="0"/>
    <n v="99"/>
    <n v="767"/>
    <n v="-50"/>
    <x v="1"/>
    <n v="100"/>
  </r>
  <r>
    <n v="48"/>
    <x v="0"/>
    <s v="Single"/>
    <n v="0"/>
    <s v="&gt;5 years"/>
    <n v="0"/>
    <n v="1"/>
    <s v="Low"/>
    <n v="50"/>
    <s v="Full Coverage"/>
    <n v="0"/>
    <n v="2350"/>
    <s v="NO"/>
    <s v="NO"/>
    <s v="NO"/>
    <n v="0"/>
    <x v="1"/>
    <x v="21"/>
    <x v="1"/>
    <x v="1"/>
    <x v="2"/>
    <x v="0"/>
    <n v="9"/>
    <n v="696"/>
    <n v="50"/>
    <x v="1"/>
    <n v="100"/>
  </r>
  <r>
    <n v="56"/>
    <x v="1"/>
    <s v="Single"/>
    <n v="0"/>
    <s v="&gt;5 years"/>
    <n v="0"/>
    <n v="0"/>
    <s v="Low"/>
    <n v="0"/>
    <s v="Liability-Only"/>
    <n v="-200"/>
    <n v="2000"/>
    <s v="NO"/>
    <s v="NO"/>
    <s v="NO"/>
    <n v="0"/>
    <x v="1"/>
    <x v="12"/>
    <x v="1"/>
    <x v="1"/>
    <x v="4"/>
    <x v="2"/>
    <n v="8"/>
    <n v="640"/>
    <n v="50"/>
    <x v="2"/>
    <n v="0"/>
  </r>
  <r>
    <n v="55"/>
    <x v="1"/>
    <s v="Divorced"/>
    <n v="0"/>
    <s v="1-5 years"/>
    <n v="50"/>
    <n v="0"/>
    <s v="High"/>
    <n v="0"/>
    <s v="Full Coverage"/>
    <n v="0"/>
    <n v="2150"/>
    <s v="NO"/>
    <s v="NO"/>
    <s v="NO"/>
    <n v="0"/>
    <x v="1"/>
    <x v="29"/>
    <x v="1"/>
    <x v="4"/>
    <x v="2"/>
    <x v="0"/>
    <n v="7"/>
    <n v="752"/>
    <n v="-50"/>
    <x v="2"/>
    <n v="0"/>
  </r>
  <r>
    <n v="19"/>
    <x v="0"/>
    <s v="Married"/>
    <n v="86"/>
    <s v="1-5 years"/>
    <n v="50"/>
    <n v="0"/>
    <s v="Low"/>
    <n v="0"/>
    <s v="Liability-Only"/>
    <n v="-200"/>
    <n v="2186"/>
    <s v="NO"/>
    <s v="Yes"/>
    <s v="NO"/>
    <n v="50"/>
    <x v="1"/>
    <x v="0"/>
    <x v="1"/>
    <x v="4"/>
    <x v="2"/>
    <x v="1"/>
    <n v="12"/>
    <n v="661"/>
    <n v="50"/>
    <x v="1"/>
    <n v="100"/>
  </r>
  <r>
    <n v="25"/>
    <x v="0"/>
    <s v="Married"/>
    <n v="86"/>
    <s v="&lt;1 year"/>
    <n v="100"/>
    <n v="0"/>
    <s v="Medium"/>
    <n v="0"/>
    <s v="Full Coverage"/>
    <n v="0"/>
    <n v="2386"/>
    <s v="NO"/>
    <s v="NO"/>
    <s v="NO"/>
    <n v="0"/>
    <x v="1"/>
    <x v="8"/>
    <x v="0"/>
    <x v="0"/>
    <x v="2"/>
    <x v="0"/>
    <n v="99"/>
    <n v="724"/>
    <n v="-50"/>
    <x v="1"/>
    <n v="100"/>
  </r>
  <r>
    <n v="47"/>
    <x v="0"/>
    <s v="Widowed"/>
    <n v="0"/>
    <s v="1-5 years"/>
    <n v="50"/>
    <n v="2"/>
    <s v="Low"/>
    <n v="100"/>
    <s v="Full Coverage"/>
    <n v="0"/>
    <n v="2400"/>
    <s v="NO"/>
    <s v="NO"/>
    <s v="NO"/>
    <n v="0"/>
    <x v="1"/>
    <x v="7"/>
    <x v="1"/>
    <x v="0"/>
    <x v="0"/>
    <x v="2"/>
    <n v="14"/>
    <n v="696"/>
    <n v="50"/>
    <x v="0"/>
    <n v="50"/>
  </r>
  <r>
    <n v="47"/>
    <x v="0"/>
    <s v="Married"/>
    <n v="86"/>
    <s v="1-5 years"/>
    <n v="50"/>
    <n v="0"/>
    <s v="Medium"/>
    <n v="0"/>
    <s v="Full Coverage"/>
    <n v="0"/>
    <n v="2336"/>
    <s v="NO"/>
    <s v="NO"/>
    <s v="NO"/>
    <n v="0"/>
    <x v="1"/>
    <x v="2"/>
    <x v="0"/>
    <x v="0"/>
    <x v="3"/>
    <x v="2"/>
    <n v="99"/>
    <n v="745"/>
    <n v="-50"/>
    <x v="1"/>
    <n v="100"/>
  </r>
  <r>
    <n v="47"/>
    <x v="0"/>
    <s v="Single"/>
    <n v="0"/>
    <s v="&gt;5 years"/>
    <n v="0"/>
    <n v="0"/>
    <s v="Low"/>
    <n v="0"/>
    <s v="Full Coverage"/>
    <n v="0"/>
    <n v="2150"/>
    <s v="Yes"/>
    <s v="NO"/>
    <s v="NO"/>
    <n v="50"/>
    <x v="1"/>
    <x v="11"/>
    <x v="0"/>
    <x v="7"/>
    <x v="0"/>
    <x v="0"/>
    <n v="99"/>
    <n v="779"/>
    <n v="-50"/>
    <x v="1"/>
    <n v="100"/>
  </r>
  <r>
    <n v="90"/>
    <x v="1"/>
    <s v="Single"/>
    <n v="0"/>
    <s v="1-5 years"/>
    <n v="50"/>
    <n v="1"/>
    <s v="Low"/>
    <n v="50"/>
    <s v="Liability-Only"/>
    <n v="-200"/>
    <n v="2100"/>
    <s v="NO"/>
    <s v="NO"/>
    <s v="NO"/>
    <n v="0"/>
    <x v="1"/>
    <x v="14"/>
    <x v="0"/>
    <x v="4"/>
    <x v="2"/>
    <x v="1"/>
    <n v="99"/>
    <n v="736"/>
    <n v="-50"/>
    <x v="1"/>
    <n v="100"/>
  </r>
  <r>
    <n v="48"/>
    <x v="0"/>
    <s v="Single"/>
    <n v="0"/>
    <s v="&gt;5 years"/>
    <n v="0"/>
    <n v="1"/>
    <s v="Low"/>
    <n v="50"/>
    <s v="Full Coverage"/>
    <n v="0"/>
    <n v="2200"/>
    <s v="NO"/>
    <s v="NO"/>
    <s v="NO"/>
    <n v="0"/>
    <x v="0"/>
    <x v="19"/>
    <x v="0"/>
    <x v="1"/>
    <x v="3"/>
    <x v="1"/>
    <n v="99"/>
    <n v="792"/>
    <n v="-50"/>
    <x v="0"/>
    <n v="50"/>
  </r>
  <r>
    <n v="57"/>
    <x v="1"/>
    <s v="Married"/>
    <n v="86"/>
    <s v="&lt;1 year"/>
    <n v="100"/>
    <n v="1"/>
    <s v="Medium"/>
    <n v="100"/>
    <s v="Full Coverage"/>
    <n v="0"/>
    <n v="2436"/>
    <s v="Yes"/>
    <s v="NO"/>
    <s v="Yes"/>
    <n v="100"/>
    <x v="1"/>
    <x v="21"/>
    <x v="1"/>
    <x v="0"/>
    <x v="2"/>
    <x v="0"/>
    <n v="11"/>
    <n v="685"/>
    <n v="50"/>
    <x v="0"/>
    <n v="50"/>
  </r>
  <r>
    <n v="54"/>
    <x v="0"/>
    <s v="Single"/>
    <n v="0"/>
    <s v="1-5 years"/>
    <n v="50"/>
    <n v="0"/>
    <s v="Low"/>
    <n v="0"/>
    <s v="Liability-Only"/>
    <n v="-200"/>
    <n v="1950"/>
    <s v="NO"/>
    <s v="NO"/>
    <s v="NO"/>
    <n v="0"/>
    <x v="1"/>
    <x v="5"/>
    <x v="1"/>
    <x v="7"/>
    <x v="2"/>
    <x v="1"/>
    <n v="5"/>
    <n v="775"/>
    <n v="-50"/>
    <x v="2"/>
    <n v="0"/>
  </r>
  <r>
    <n v="49"/>
    <x v="0"/>
    <s v="Divorced"/>
    <n v="0"/>
    <s v="&gt;5 years"/>
    <n v="0"/>
    <n v="1"/>
    <s v="Medium"/>
    <n v="100"/>
    <s v="Liability-Only"/>
    <n v="-200"/>
    <n v="2100"/>
    <s v="NO"/>
    <s v="NO"/>
    <s v="NO"/>
    <n v="0"/>
    <x v="1"/>
    <x v="29"/>
    <x v="1"/>
    <x v="4"/>
    <x v="0"/>
    <x v="0"/>
    <n v="5"/>
    <n v="706"/>
    <n v="-50"/>
    <x v="1"/>
    <n v="100"/>
  </r>
  <r>
    <n v="35"/>
    <x v="0"/>
    <s v="Single"/>
    <n v="0"/>
    <s v="1-5 years"/>
    <n v="50"/>
    <n v="0"/>
    <s v="Low"/>
    <n v="0"/>
    <s v="Full Coverage"/>
    <n v="0"/>
    <n v="2250"/>
    <s v="NO"/>
    <s v="NO"/>
    <s v="NO"/>
    <n v="0"/>
    <x v="1"/>
    <x v="14"/>
    <x v="1"/>
    <x v="3"/>
    <x v="2"/>
    <x v="2"/>
    <n v="6"/>
    <n v="775"/>
    <n v="-50"/>
    <x v="1"/>
    <n v="100"/>
  </r>
  <r>
    <n v="51"/>
    <x v="0"/>
    <s v="Married"/>
    <n v="86"/>
    <s v="&lt;1 year"/>
    <n v="100"/>
    <n v="0"/>
    <s v="Medium"/>
    <n v="0"/>
    <s v="Liability-Only"/>
    <n v="-200"/>
    <n v="2086"/>
    <s v="NO"/>
    <s v="Yes"/>
    <s v="NO"/>
    <n v="50"/>
    <x v="0"/>
    <x v="5"/>
    <x v="1"/>
    <x v="1"/>
    <x v="4"/>
    <x v="0"/>
    <n v="3"/>
    <n v="757"/>
    <n v="-50"/>
    <x v="0"/>
    <n v="50"/>
  </r>
  <r>
    <n v="28"/>
    <x v="0"/>
    <s v="Married"/>
    <n v="86"/>
    <s v="1-5 years"/>
    <n v="50"/>
    <n v="0"/>
    <s v="Low"/>
    <n v="0"/>
    <s v="Liability-Only"/>
    <n v="-200"/>
    <n v="2036"/>
    <s v="Yes"/>
    <s v="Yes"/>
    <s v="NO"/>
    <n v="100"/>
    <x v="1"/>
    <x v="13"/>
    <x v="1"/>
    <x v="3"/>
    <x v="0"/>
    <x v="1"/>
    <n v="9"/>
    <n v="732"/>
    <n v="-50"/>
    <x v="1"/>
    <n v="100"/>
  </r>
  <r>
    <n v="36"/>
    <x v="0"/>
    <s v="Married"/>
    <n v="86"/>
    <s v="&gt;5 years"/>
    <n v="0"/>
    <n v="0"/>
    <s v="Low"/>
    <n v="0"/>
    <s v="Full Coverage"/>
    <n v="0"/>
    <n v="2286"/>
    <s v="NO"/>
    <s v="NO"/>
    <s v="NO"/>
    <n v="0"/>
    <x v="1"/>
    <x v="9"/>
    <x v="1"/>
    <x v="2"/>
    <x v="2"/>
    <x v="1"/>
    <n v="2"/>
    <n v="688"/>
    <n v="50"/>
    <x v="2"/>
    <n v="0"/>
  </r>
  <r>
    <n v="32"/>
    <x v="0"/>
    <s v="Married"/>
    <n v="86"/>
    <s v="1-5 years"/>
    <n v="50"/>
    <n v="0"/>
    <s v="Medium"/>
    <n v="0"/>
    <s v="Liability-Only"/>
    <n v="-200"/>
    <n v="2086"/>
    <s v="NO"/>
    <s v="NO"/>
    <s v="NO"/>
    <n v="0"/>
    <x v="1"/>
    <x v="1"/>
    <x v="0"/>
    <x v="2"/>
    <x v="0"/>
    <x v="1"/>
    <n v="99"/>
    <n v="705"/>
    <n v="-50"/>
    <x v="0"/>
    <n v="50"/>
  </r>
  <r>
    <n v="41"/>
    <x v="0"/>
    <s v="Married"/>
    <n v="86"/>
    <s v="1-5 years"/>
    <n v="50"/>
    <n v="0"/>
    <s v="Medium"/>
    <n v="0"/>
    <s v="Full Coverage"/>
    <n v="0"/>
    <n v="2386"/>
    <s v="NO"/>
    <s v="Yes"/>
    <s v="NO"/>
    <n v="50"/>
    <x v="1"/>
    <x v="10"/>
    <x v="0"/>
    <x v="4"/>
    <x v="4"/>
    <x v="1"/>
    <n v="99"/>
    <n v="686"/>
    <n v="50"/>
    <x v="1"/>
    <n v="100"/>
  </r>
  <r>
    <n v="74"/>
    <x v="1"/>
    <s v="Widowed"/>
    <n v="0"/>
    <s v="1-5 years"/>
    <n v="50"/>
    <n v="1"/>
    <s v="Low"/>
    <n v="50"/>
    <s v="Full Coverage"/>
    <n v="0"/>
    <n v="2200"/>
    <s v="NO"/>
    <s v="NO"/>
    <s v="NO"/>
    <n v="0"/>
    <x v="0"/>
    <x v="22"/>
    <x v="0"/>
    <x v="4"/>
    <x v="4"/>
    <x v="0"/>
    <n v="99"/>
    <n v="709"/>
    <n v="-50"/>
    <x v="2"/>
    <n v="0"/>
  </r>
  <r>
    <n v="18"/>
    <x v="0"/>
    <s v="Single"/>
    <n v="0"/>
    <s v="1-5 years"/>
    <n v="50"/>
    <n v="1"/>
    <s v="High"/>
    <n v="200"/>
    <s v="Full Coverage"/>
    <n v="0"/>
    <n v="2400"/>
    <s v="Yes"/>
    <s v="Yes"/>
    <s v="NO"/>
    <n v="100"/>
    <x v="0"/>
    <x v="9"/>
    <x v="1"/>
    <x v="4"/>
    <x v="0"/>
    <x v="0"/>
    <n v="3"/>
    <n v="645"/>
    <n v="50"/>
    <x v="0"/>
    <n v="50"/>
  </r>
  <r>
    <n v="50"/>
    <x v="0"/>
    <s v="Single"/>
    <n v="0"/>
    <s v="&gt;5 years"/>
    <n v="0"/>
    <n v="0"/>
    <s v="Low"/>
    <n v="0"/>
    <s v="Liability-Only"/>
    <n v="-200"/>
    <n v="1950"/>
    <s v="NO"/>
    <s v="NO"/>
    <s v="NO"/>
    <n v="0"/>
    <x v="0"/>
    <x v="0"/>
    <x v="1"/>
    <x v="0"/>
    <x v="4"/>
    <x v="0"/>
    <n v="13"/>
    <n v="746"/>
    <n v="-50"/>
    <x v="0"/>
    <n v="50"/>
  </r>
  <r>
    <n v="18"/>
    <x v="0"/>
    <s v="Single"/>
    <n v="0"/>
    <s v="&lt;1 year"/>
    <n v="100"/>
    <n v="0"/>
    <s v="Low"/>
    <n v="0"/>
    <s v="Full Coverage"/>
    <n v="0"/>
    <n v="2250"/>
    <s v="NO"/>
    <s v="NO"/>
    <s v="Yes"/>
    <n v="50"/>
    <x v="1"/>
    <x v="8"/>
    <x v="1"/>
    <x v="1"/>
    <x v="4"/>
    <x v="0"/>
    <n v="3"/>
    <n v="750"/>
    <n v="-50"/>
    <x v="1"/>
    <n v="100"/>
  </r>
  <r>
    <n v="32"/>
    <x v="0"/>
    <s v="Married"/>
    <n v="86"/>
    <s v="1-5 years"/>
    <n v="50"/>
    <n v="1"/>
    <s v="Low"/>
    <n v="50"/>
    <s v="Full Coverage"/>
    <n v="0"/>
    <n v="2336"/>
    <s v="NO"/>
    <s v="Yes"/>
    <s v="NO"/>
    <n v="50"/>
    <x v="0"/>
    <x v="16"/>
    <x v="1"/>
    <x v="2"/>
    <x v="0"/>
    <x v="2"/>
    <n v="5"/>
    <n v="727"/>
    <n v="-50"/>
    <x v="1"/>
    <n v="100"/>
  </r>
  <r>
    <n v="56"/>
    <x v="1"/>
    <s v="Widowed"/>
    <n v="0"/>
    <s v="1-5 years"/>
    <n v="50"/>
    <n v="0"/>
    <s v="Low"/>
    <n v="0"/>
    <s v="Full Coverage"/>
    <n v="0"/>
    <n v="2150"/>
    <s v="NO"/>
    <s v="NO"/>
    <s v="NO"/>
    <n v="0"/>
    <x v="1"/>
    <x v="16"/>
    <x v="1"/>
    <x v="4"/>
    <x v="3"/>
    <x v="2"/>
    <n v="6"/>
    <n v="717"/>
    <n v="-50"/>
    <x v="2"/>
    <n v="0"/>
  </r>
  <r>
    <n v="40"/>
    <x v="0"/>
    <s v="Married"/>
    <n v="86"/>
    <s v="&gt;5 years"/>
    <n v="0"/>
    <n v="2"/>
    <s v="Low"/>
    <n v="100"/>
    <s v="Liability-Only"/>
    <n v="-200"/>
    <n v="2136"/>
    <s v="NO"/>
    <s v="NO"/>
    <s v="NO"/>
    <n v="0"/>
    <x v="1"/>
    <x v="5"/>
    <x v="1"/>
    <x v="3"/>
    <x v="0"/>
    <x v="0"/>
    <n v="10"/>
    <n v="752"/>
    <n v="-50"/>
    <x v="0"/>
    <n v="50"/>
  </r>
  <r>
    <n v="23"/>
    <x v="0"/>
    <s v="Married"/>
    <n v="86"/>
    <s v="&gt;5 years"/>
    <n v="0"/>
    <n v="0"/>
    <s v="Low"/>
    <n v="0"/>
    <s v="Full Coverage"/>
    <n v="0"/>
    <n v="2236"/>
    <s v="Yes"/>
    <s v="NO"/>
    <s v="NO"/>
    <n v="50"/>
    <x v="0"/>
    <x v="5"/>
    <x v="1"/>
    <x v="6"/>
    <x v="2"/>
    <x v="2"/>
    <n v="13"/>
    <n v="814"/>
    <n v="-50"/>
    <x v="1"/>
    <n v="100"/>
  </r>
  <r>
    <n v="29"/>
    <x v="0"/>
    <s v="Married"/>
    <n v="86"/>
    <s v="&gt;5 years"/>
    <n v="0"/>
    <n v="0"/>
    <s v="Low"/>
    <n v="0"/>
    <s v="Full Coverage"/>
    <n v="0"/>
    <n v="2086"/>
    <s v="Yes"/>
    <s v="Yes"/>
    <s v="NO"/>
    <n v="100"/>
    <x v="1"/>
    <x v="21"/>
    <x v="0"/>
    <x v="4"/>
    <x v="3"/>
    <x v="0"/>
    <n v="99"/>
    <n v="703"/>
    <n v="-50"/>
    <x v="2"/>
    <n v="0"/>
  </r>
  <r>
    <n v="50"/>
    <x v="0"/>
    <s v="Divorced"/>
    <n v="0"/>
    <s v="1-5 years"/>
    <n v="50"/>
    <n v="0"/>
    <s v="Low"/>
    <n v="0"/>
    <s v="Liability-Only"/>
    <n v="-200"/>
    <n v="2000"/>
    <s v="NO"/>
    <s v="NO"/>
    <s v="Yes"/>
    <n v="50"/>
    <x v="1"/>
    <x v="27"/>
    <x v="1"/>
    <x v="8"/>
    <x v="0"/>
    <x v="1"/>
    <n v="6"/>
    <n v="741"/>
    <n v="-50"/>
    <x v="1"/>
    <n v="100"/>
  </r>
  <r>
    <n v="29"/>
    <x v="0"/>
    <s v="Divorced"/>
    <n v="0"/>
    <s v="&lt;1 year"/>
    <n v="100"/>
    <n v="0"/>
    <s v="Low"/>
    <n v="0"/>
    <s v="Liability-Only"/>
    <n v="-200"/>
    <n v="2100"/>
    <s v="NO"/>
    <s v="NO"/>
    <s v="NO"/>
    <n v="0"/>
    <x v="0"/>
    <x v="14"/>
    <x v="1"/>
    <x v="4"/>
    <x v="2"/>
    <x v="1"/>
    <n v="14"/>
    <n v="708"/>
    <n v="-50"/>
    <x v="1"/>
    <n v="100"/>
  </r>
  <r>
    <n v="43"/>
    <x v="0"/>
    <s v="Married"/>
    <n v="86"/>
    <s v="1-5 years"/>
    <n v="50"/>
    <n v="1"/>
    <s v="Low"/>
    <n v="50"/>
    <s v="Full Coverage"/>
    <n v="0"/>
    <n v="2336"/>
    <s v="Yes"/>
    <s v="NO"/>
    <s v="NO"/>
    <n v="50"/>
    <x v="1"/>
    <x v="7"/>
    <x v="1"/>
    <x v="2"/>
    <x v="4"/>
    <x v="2"/>
    <n v="10"/>
    <n v="627"/>
    <n v="50"/>
    <x v="2"/>
    <n v="0"/>
  </r>
  <r>
    <n v="40"/>
    <x v="0"/>
    <s v="Divorced"/>
    <n v="0"/>
    <s v="&gt;5 years"/>
    <n v="0"/>
    <n v="2"/>
    <s v="Low"/>
    <n v="100"/>
    <s v="Liability-Only"/>
    <n v="-200"/>
    <n v="2200"/>
    <s v="NO"/>
    <s v="NO"/>
    <s v="NO"/>
    <n v="0"/>
    <x v="1"/>
    <x v="18"/>
    <x v="0"/>
    <x v="5"/>
    <x v="4"/>
    <x v="0"/>
    <n v="99"/>
    <n v="695"/>
    <n v="50"/>
    <x v="1"/>
    <n v="100"/>
  </r>
  <r>
    <n v="30"/>
    <x v="0"/>
    <s v="Married"/>
    <n v="86"/>
    <s v="&gt;5 years"/>
    <n v="0"/>
    <n v="0"/>
    <s v="Low"/>
    <n v="0"/>
    <s v="Full Coverage"/>
    <n v="0"/>
    <n v="2286"/>
    <s v="NO"/>
    <s v="NO"/>
    <s v="Yes"/>
    <n v="50"/>
    <x v="0"/>
    <x v="17"/>
    <x v="1"/>
    <x v="3"/>
    <x v="1"/>
    <x v="0"/>
    <n v="3"/>
    <n v="653"/>
    <n v="50"/>
    <x v="0"/>
    <n v="50"/>
  </r>
  <r>
    <n v="72"/>
    <x v="1"/>
    <s v="Married"/>
    <n v="86"/>
    <s v="&gt;5 years"/>
    <n v="0"/>
    <n v="1"/>
    <s v="High"/>
    <n v="200"/>
    <s v="Full Coverage"/>
    <n v="0"/>
    <n v="2486"/>
    <s v="NO"/>
    <s v="NO"/>
    <s v="NO"/>
    <n v="0"/>
    <x v="1"/>
    <x v="2"/>
    <x v="0"/>
    <x v="4"/>
    <x v="2"/>
    <x v="0"/>
    <n v="99"/>
    <n v="725"/>
    <n v="-50"/>
    <x v="1"/>
    <n v="100"/>
  </r>
  <r>
    <n v="49"/>
    <x v="0"/>
    <s v="Divorced"/>
    <n v="0"/>
    <s v="&lt;1 year"/>
    <n v="100"/>
    <n v="0"/>
    <s v="Low"/>
    <n v="0"/>
    <s v="Full Coverage"/>
    <n v="0"/>
    <n v="2250"/>
    <s v="NO"/>
    <s v="Yes"/>
    <s v="NO"/>
    <n v="50"/>
    <x v="1"/>
    <x v="27"/>
    <x v="0"/>
    <x v="5"/>
    <x v="2"/>
    <x v="0"/>
    <n v="99"/>
    <n v="765"/>
    <n v="-50"/>
    <x v="1"/>
    <n v="100"/>
  </r>
  <r>
    <n v="18"/>
    <x v="0"/>
    <s v="Single"/>
    <n v="0"/>
    <s v="1-5 years"/>
    <n v="50"/>
    <n v="1"/>
    <s v="Medium"/>
    <n v="100"/>
    <s v="Full Coverage"/>
    <n v="0"/>
    <n v="2250"/>
    <s v="Yes"/>
    <s v="Yes"/>
    <s v="NO"/>
    <n v="100"/>
    <x v="1"/>
    <x v="22"/>
    <x v="1"/>
    <x v="10"/>
    <x v="0"/>
    <x v="0"/>
    <n v="12"/>
    <n v="771"/>
    <n v="-50"/>
    <x v="1"/>
    <n v="100"/>
  </r>
  <r>
    <n v="42"/>
    <x v="0"/>
    <s v="Single"/>
    <n v="0"/>
    <s v="1-5 years"/>
    <n v="50"/>
    <n v="1"/>
    <s v="Low"/>
    <n v="50"/>
    <s v="Liability-Only"/>
    <n v="-200"/>
    <n v="2000"/>
    <s v="NO"/>
    <s v="NO"/>
    <s v="Yes"/>
    <n v="50"/>
    <x v="0"/>
    <x v="7"/>
    <x v="0"/>
    <x v="7"/>
    <x v="2"/>
    <x v="2"/>
    <n v="99"/>
    <n v="708"/>
    <n v="-50"/>
    <x v="0"/>
    <n v="50"/>
  </r>
  <r>
    <n v="30"/>
    <x v="0"/>
    <s v="Single"/>
    <n v="0"/>
    <s v="&gt;5 years"/>
    <n v="0"/>
    <n v="0"/>
    <s v="Low"/>
    <n v="0"/>
    <s v="Full Coverage"/>
    <n v="0"/>
    <n v="2250"/>
    <s v="NO"/>
    <s v="NO"/>
    <s v="NO"/>
    <n v="0"/>
    <x v="1"/>
    <x v="1"/>
    <x v="1"/>
    <x v="8"/>
    <x v="4"/>
    <x v="0"/>
    <n v="4"/>
    <n v="668"/>
    <n v="50"/>
    <x v="0"/>
    <n v="50"/>
  </r>
  <r>
    <n v="52"/>
    <x v="0"/>
    <s v="Divorced"/>
    <n v="0"/>
    <s v="1-5 years"/>
    <n v="50"/>
    <n v="2"/>
    <s v="Low"/>
    <n v="100"/>
    <s v="Full Coverage"/>
    <n v="0"/>
    <n v="2300"/>
    <s v="NO"/>
    <s v="NO"/>
    <s v="NO"/>
    <n v="0"/>
    <x v="1"/>
    <x v="26"/>
    <x v="1"/>
    <x v="6"/>
    <x v="2"/>
    <x v="1"/>
    <n v="2"/>
    <n v="850"/>
    <n v="-50"/>
    <x v="0"/>
    <n v="50"/>
  </r>
  <r>
    <n v="28"/>
    <x v="0"/>
    <s v="Single"/>
    <n v="0"/>
    <s v="&gt;5 years"/>
    <n v="0"/>
    <n v="1"/>
    <s v="Low"/>
    <n v="50"/>
    <s v="Full Coverage"/>
    <n v="0"/>
    <n v="2150"/>
    <s v="NO"/>
    <s v="NO"/>
    <s v="NO"/>
    <n v="0"/>
    <x v="0"/>
    <x v="6"/>
    <x v="1"/>
    <x v="7"/>
    <x v="2"/>
    <x v="2"/>
    <n v="7"/>
    <n v="755"/>
    <n v="-50"/>
    <x v="2"/>
    <n v="0"/>
  </r>
  <r>
    <n v="38"/>
    <x v="0"/>
    <s v="Divorced"/>
    <n v="0"/>
    <s v="1-5 years"/>
    <n v="50"/>
    <n v="0"/>
    <s v="High"/>
    <n v="0"/>
    <s v="Full Coverage"/>
    <n v="0"/>
    <n v="2200"/>
    <s v="NO"/>
    <s v="Yes"/>
    <s v="Yes"/>
    <n v="100"/>
    <x v="1"/>
    <x v="24"/>
    <x v="1"/>
    <x v="4"/>
    <x v="4"/>
    <x v="1"/>
    <n v="6"/>
    <n v="660"/>
    <n v="50"/>
    <x v="0"/>
    <n v="50"/>
  </r>
  <r>
    <n v="47"/>
    <x v="0"/>
    <s v="Single"/>
    <n v="0"/>
    <s v="&lt;1 year"/>
    <n v="100"/>
    <n v="0"/>
    <s v="Low"/>
    <n v="0"/>
    <s v="Liability-Only"/>
    <n v="-200"/>
    <n v="2050"/>
    <s v="NO"/>
    <s v="NO"/>
    <s v="NO"/>
    <n v="0"/>
    <x v="0"/>
    <x v="20"/>
    <x v="1"/>
    <x v="7"/>
    <x v="0"/>
    <x v="1"/>
    <n v="12"/>
    <n v="773"/>
    <n v="-50"/>
    <x v="0"/>
    <n v="50"/>
  </r>
  <r>
    <n v="52"/>
    <x v="0"/>
    <s v="Widowed"/>
    <n v="0"/>
    <s v="1-5 years"/>
    <n v="50"/>
    <n v="0"/>
    <s v="Low"/>
    <n v="0"/>
    <s v="Full Coverage"/>
    <n v="0"/>
    <n v="2100"/>
    <s v="NO"/>
    <s v="NO"/>
    <s v="Yes"/>
    <n v="50"/>
    <x v="1"/>
    <x v="17"/>
    <x v="0"/>
    <x v="4"/>
    <x v="2"/>
    <x v="1"/>
    <n v="99"/>
    <n v="817"/>
    <n v="-50"/>
    <x v="2"/>
    <n v="0"/>
  </r>
  <r>
    <n v="21"/>
    <x v="0"/>
    <s v="Widowed"/>
    <n v="0"/>
    <s v="&lt;1 year"/>
    <n v="100"/>
    <n v="1"/>
    <s v="Low"/>
    <n v="50"/>
    <s v="Full Coverage"/>
    <n v="0"/>
    <n v="2350"/>
    <s v="NO"/>
    <s v="NO"/>
    <s v="NO"/>
    <n v="0"/>
    <x v="1"/>
    <x v="7"/>
    <x v="1"/>
    <x v="7"/>
    <x v="4"/>
    <x v="2"/>
    <n v="2"/>
    <n v="717"/>
    <n v="-50"/>
    <x v="1"/>
    <n v="100"/>
  </r>
  <r>
    <n v="34"/>
    <x v="0"/>
    <s v="Married"/>
    <n v="86"/>
    <s v="1-5 years"/>
    <n v="50"/>
    <n v="0"/>
    <s v="Low"/>
    <n v="0"/>
    <s v="Liability-Only"/>
    <n v="-200"/>
    <n v="2136"/>
    <s v="Yes"/>
    <s v="NO"/>
    <s v="Yes"/>
    <n v="100"/>
    <x v="1"/>
    <x v="18"/>
    <x v="0"/>
    <x v="1"/>
    <x v="2"/>
    <x v="1"/>
    <n v="99"/>
    <n v="696"/>
    <n v="50"/>
    <x v="1"/>
    <n v="100"/>
  </r>
  <r>
    <n v="32"/>
    <x v="0"/>
    <s v="Divorced"/>
    <n v="0"/>
    <s v="&lt;1 year"/>
    <n v="100"/>
    <n v="2"/>
    <s v="Medium"/>
    <n v="200"/>
    <s v="Liability-Only"/>
    <n v="-200"/>
    <n v="2150"/>
    <s v="Yes"/>
    <s v="Yes"/>
    <s v="NO"/>
    <n v="100"/>
    <x v="1"/>
    <x v="22"/>
    <x v="0"/>
    <x v="5"/>
    <x v="4"/>
    <x v="0"/>
    <n v="99"/>
    <n v="701"/>
    <n v="-50"/>
    <x v="0"/>
    <n v="50"/>
  </r>
  <r>
    <n v="30"/>
    <x v="0"/>
    <s v="Married"/>
    <n v="86"/>
    <s v="1-5 years"/>
    <n v="50"/>
    <n v="1"/>
    <s v="Low"/>
    <n v="50"/>
    <s v="Full Coverage"/>
    <n v="0"/>
    <n v="2386"/>
    <s v="NO"/>
    <s v="Yes"/>
    <s v="NO"/>
    <n v="50"/>
    <x v="1"/>
    <x v="0"/>
    <x v="1"/>
    <x v="4"/>
    <x v="1"/>
    <x v="0"/>
    <n v="5"/>
    <n v="667"/>
    <n v="50"/>
    <x v="0"/>
    <n v="50"/>
  </r>
  <r>
    <n v="66"/>
    <x v="1"/>
    <s v="Married"/>
    <n v="86"/>
    <s v="1-5 years"/>
    <n v="50"/>
    <n v="1"/>
    <s v="Low"/>
    <n v="50"/>
    <s v="Full Coverage"/>
    <n v="0"/>
    <n v="2486"/>
    <s v="NO"/>
    <s v="NO"/>
    <s v="NO"/>
    <n v="0"/>
    <x v="1"/>
    <x v="8"/>
    <x v="1"/>
    <x v="5"/>
    <x v="4"/>
    <x v="1"/>
    <n v="9"/>
    <n v="685"/>
    <n v="50"/>
    <x v="1"/>
    <n v="100"/>
  </r>
  <r>
    <n v="46"/>
    <x v="0"/>
    <s v="Single"/>
    <n v="0"/>
    <s v="&gt;5 years"/>
    <n v="0"/>
    <n v="0"/>
    <s v="High"/>
    <n v="0"/>
    <s v="Liability-Only"/>
    <n v="-200"/>
    <n v="1900"/>
    <s v="NO"/>
    <s v="Yes"/>
    <s v="NO"/>
    <n v="50"/>
    <x v="1"/>
    <x v="2"/>
    <x v="1"/>
    <x v="5"/>
    <x v="1"/>
    <x v="0"/>
    <n v="6"/>
    <n v="738"/>
    <n v="-50"/>
    <x v="0"/>
    <n v="50"/>
  </r>
  <r>
    <n v="21"/>
    <x v="0"/>
    <s v="Married"/>
    <n v="86"/>
    <s v="&gt;5 years"/>
    <n v="0"/>
    <n v="0"/>
    <s v="Low"/>
    <n v="0"/>
    <s v="Full Coverage"/>
    <n v="0"/>
    <n v="2236"/>
    <s v="NO"/>
    <s v="NO"/>
    <s v="NO"/>
    <n v="0"/>
    <x v="1"/>
    <x v="21"/>
    <x v="0"/>
    <x v="5"/>
    <x v="1"/>
    <x v="2"/>
    <n v="99"/>
    <n v="735"/>
    <n v="-50"/>
    <x v="0"/>
    <n v="50"/>
  </r>
  <r>
    <n v="53"/>
    <x v="0"/>
    <s v="Single"/>
    <n v="0"/>
    <s v="1-5 years"/>
    <n v="50"/>
    <n v="2"/>
    <s v="Low"/>
    <n v="100"/>
    <s v="Liability-Only"/>
    <n v="-200"/>
    <n v="2150"/>
    <s v="NO"/>
    <s v="NO"/>
    <s v="NO"/>
    <n v="0"/>
    <x v="0"/>
    <x v="18"/>
    <x v="1"/>
    <x v="0"/>
    <x v="0"/>
    <x v="2"/>
    <n v="5"/>
    <n v="662"/>
    <n v="50"/>
    <x v="2"/>
    <n v="0"/>
  </r>
  <r>
    <n v="71"/>
    <x v="1"/>
    <s v="Divorced"/>
    <n v="0"/>
    <s v="&lt;1 year"/>
    <n v="100"/>
    <n v="0"/>
    <s v="Low"/>
    <n v="0"/>
    <s v="Full Coverage"/>
    <n v="0"/>
    <n v="2200"/>
    <s v="NO"/>
    <s v="NO"/>
    <s v="NO"/>
    <n v="0"/>
    <x v="1"/>
    <x v="5"/>
    <x v="1"/>
    <x v="2"/>
    <x v="1"/>
    <x v="1"/>
    <n v="9"/>
    <n v="703"/>
    <n v="-50"/>
    <x v="2"/>
    <n v="0"/>
  </r>
  <r>
    <n v="55"/>
    <x v="1"/>
    <s v="Married"/>
    <n v="86"/>
    <s v="&lt;1 year"/>
    <n v="100"/>
    <n v="1"/>
    <s v="Low"/>
    <n v="50"/>
    <s v="Liability-Only"/>
    <n v="-200"/>
    <n v="2236"/>
    <s v="NO"/>
    <s v="NO"/>
    <s v="NO"/>
    <n v="0"/>
    <x v="1"/>
    <x v="24"/>
    <x v="1"/>
    <x v="2"/>
    <x v="2"/>
    <x v="0"/>
    <n v="5"/>
    <n v="743"/>
    <n v="-50"/>
    <x v="1"/>
    <n v="100"/>
  </r>
  <r>
    <n v="18"/>
    <x v="0"/>
    <s v="Married"/>
    <n v="86"/>
    <s v="&lt;1 year"/>
    <n v="100"/>
    <n v="0"/>
    <s v="Low"/>
    <n v="0"/>
    <s v="Liability-Only"/>
    <n v="-200"/>
    <n v="2186"/>
    <s v="NO"/>
    <s v="NO"/>
    <s v="NO"/>
    <n v="0"/>
    <x v="1"/>
    <x v="19"/>
    <x v="0"/>
    <x v="3"/>
    <x v="2"/>
    <x v="1"/>
    <n v="99"/>
    <n v="688"/>
    <n v="50"/>
    <x v="2"/>
    <n v="0"/>
  </r>
  <r>
    <n v="32"/>
    <x v="0"/>
    <s v="Widowed"/>
    <n v="0"/>
    <s v="1-5 years"/>
    <n v="50"/>
    <n v="0"/>
    <s v="Low"/>
    <n v="0"/>
    <s v="Full Coverage"/>
    <n v="0"/>
    <n v="2200"/>
    <s v="NO"/>
    <s v="NO"/>
    <s v="NO"/>
    <n v="0"/>
    <x v="1"/>
    <x v="11"/>
    <x v="0"/>
    <x v="1"/>
    <x v="2"/>
    <x v="2"/>
    <n v="99"/>
    <n v="729"/>
    <n v="-50"/>
    <x v="0"/>
    <n v="50"/>
  </r>
  <r>
    <n v="59"/>
    <x v="1"/>
    <s v="Married"/>
    <n v="86"/>
    <s v="&lt;1 year"/>
    <n v="100"/>
    <n v="0"/>
    <s v="High"/>
    <n v="0"/>
    <s v="Full Coverage"/>
    <n v="0"/>
    <n v="2286"/>
    <s v="NO"/>
    <s v="Yes"/>
    <s v="NO"/>
    <n v="50"/>
    <x v="1"/>
    <x v="24"/>
    <x v="1"/>
    <x v="0"/>
    <x v="0"/>
    <x v="2"/>
    <n v="9"/>
    <n v="707"/>
    <n v="-50"/>
    <x v="0"/>
    <n v="50"/>
  </r>
  <r>
    <n v="29"/>
    <x v="0"/>
    <s v="Married"/>
    <n v="86"/>
    <s v="&gt;5 years"/>
    <n v="0"/>
    <n v="0"/>
    <s v="Medium"/>
    <n v="0"/>
    <s v="Full Coverage"/>
    <n v="0"/>
    <n v="2236"/>
    <s v="Yes"/>
    <s v="NO"/>
    <s v="NO"/>
    <n v="50"/>
    <x v="2"/>
    <x v="14"/>
    <x v="1"/>
    <x v="3"/>
    <x v="0"/>
    <x v="2"/>
    <n v="7"/>
    <n v="764"/>
    <n v="-50"/>
    <x v="1"/>
    <n v="100"/>
  </r>
  <r>
    <n v="46"/>
    <x v="0"/>
    <s v="Married"/>
    <n v="86"/>
    <s v="1-5 years"/>
    <n v="50"/>
    <n v="0"/>
    <s v="Low"/>
    <n v="0"/>
    <s v="Full Coverage"/>
    <n v="0"/>
    <n v="2386"/>
    <s v="NO"/>
    <s v="NO"/>
    <s v="NO"/>
    <n v="0"/>
    <x v="0"/>
    <x v="24"/>
    <x v="1"/>
    <x v="1"/>
    <x v="3"/>
    <x v="0"/>
    <n v="9"/>
    <n v="685"/>
    <n v="50"/>
    <x v="0"/>
    <n v="50"/>
  </r>
  <r>
    <n v="51"/>
    <x v="0"/>
    <s v="Single"/>
    <n v="0"/>
    <s v="&gt;5 years"/>
    <n v="0"/>
    <n v="0"/>
    <s v="Low"/>
    <n v="0"/>
    <s v="Liability-Only"/>
    <n v="-200"/>
    <n v="2000"/>
    <s v="NO"/>
    <s v="NO"/>
    <s v="NO"/>
    <n v="0"/>
    <x v="1"/>
    <x v="18"/>
    <x v="1"/>
    <x v="1"/>
    <x v="0"/>
    <x v="2"/>
    <n v="13"/>
    <n v="749"/>
    <n v="-50"/>
    <x v="1"/>
    <n v="100"/>
  </r>
  <r>
    <n v="26"/>
    <x v="0"/>
    <s v="Single"/>
    <n v="0"/>
    <s v="1-5 years"/>
    <n v="50"/>
    <n v="4"/>
    <s v="Low"/>
    <n v="200"/>
    <s v="Full Coverage"/>
    <n v="0"/>
    <n v="2400"/>
    <s v="NO"/>
    <s v="Yes"/>
    <s v="NO"/>
    <n v="50"/>
    <x v="1"/>
    <x v="18"/>
    <x v="0"/>
    <x v="4"/>
    <x v="0"/>
    <x v="1"/>
    <n v="99"/>
    <n v="717"/>
    <n v="-50"/>
    <x v="1"/>
    <n v="100"/>
  </r>
  <r>
    <n v="39"/>
    <x v="0"/>
    <s v="Divorced"/>
    <n v="0"/>
    <s v="1-5 years"/>
    <n v="50"/>
    <n v="0"/>
    <s v="Low"/>
    <n v="0"/>
    <s v="Liability-Only"/>
    <n v="-200"/>
    <n v="1900"/>
    <s v="Yes"/>
    <s v="NO"/>
    <s v="NO"/>
    <n v="50"/>
    <x v="1"/>
    <x v="12"/>
    <x v="1"/>
    <x v="2"/>
    <x v="1"/>
    <x v="0"/>
    <n v="3"/>
    <n v="804"/>
    <n v="-50"/>
    <x v="2"/>
    <n v="0"/>
  </r>
  <r>
    <n v="18"/>
    <x v="0"/>
    <s v="Married"/>
    <n v="86"/>
    <s v="1-5 years"/>
    <n v="50"/>
    <n v="0"/>
    <s v="Low"/>
    <n v="0"/>
    <s v="Liability-Only"/>
    <n v="-200"/>
    <n v="2036"/>
    <s v="NO"/>
    <s v="NO"/>
    <s v="NO"/>
    <n v="0"/>
    <x v="0"/>
    <x v="21"/>
    <x v="1"/>
    <x v="7"/>
    <x v="4"/>
    <x v="2"/>
    <n v="4"/>
    <n v="728"/>
    <n v="-50"/>
    <x v="2"/>
    <n v="0"/>
  </r>
  <r>
    <n v="24"/>
    <x v="0"/>
    <s v="Divorced"/>
    <n v="0"/>
    <s v="&gt;5 years"/>
    <n v="0"/>
    <n v="0"/>
    <s v="Medium"/>
    <n v="0"/>
    <s v="Full Coverage"/>
    <n v="0"/>
    <n v="2150"/>
    <s v="NO"/>
    <s v="Yes"/>
    <s v="NO"/>
    <n v="50"/>
    <x v="1"/>
    <x v="6"/>
    <x v="1"/>
    <x v="1"/>
    <x v="0"/>
    <x v="1"/>
    <n v="12"/>
    <n v="741"/>
    <n v="-50"/>
    <x v="1"/>
    <n v="100"/>
  </r>
  <r>
    <n v="36"/>
    <x v="0"/>
    <s v="Single"/>
    <n v="0"/>
    <s v="&gt;5 years"/>
    <n v="0"/>
    <n v="0"/>
    <s v="Low"/>
    <n v="0"/>
    <s v="Full Coverage"/>
    <n v="0"/>
    <n v="2250"/>
    <s v="NO"/>
    <s v="NO"/>
    <s v="NO"/>
    <n v="0"/>
    <x v="2"/>
    <x v="11"/>
    <x v="1"/>
    <x v="0"/>
    <x v="2"/>
    <x v="2"/>
    <n v="10"/>
    <n v="696"/>
    <n v="50"/>
    <x v="0"/>
    <n v="50"/>
  </r>
  <r>
    <n v="21"/>
    <x v="0"/>
    <s v="Married"/>
    <n v="86"/>
    <s v="1-5 years"/>
    <n v="50"/>
    <n v="0"/>
    <s v="Medium"/>
    <n v="0"/>
    <s v="Liability-Only"/>
    <n v="-200"/>
    <n v="2136"/>
    <s v="NO"/>
    <s v="NO"/>
    <s v="NO"/>
    <n v="0"/>
    <x v="0"/>
    <x v="6"/>
    <x v="1"/>
    <x v="0"/>
    <x v="5"/>
    <x v="1"/>
    <n v="7"/>
    <n v="656"/>
    <n v="50"/>
    <x v="2"/>
    <n v="0"/>
  </r>
  <r>
    <n v="64"/>
    <x v="1"/>
    <s v="Single"/>
    <n v="0"/>
    <s v="1-5 years"/>
    <n v="50"/>
    <n v="1"/>
    <s v="Low"/>
    <n v="50"/>
    <s v="Full Coverage"/>
    <n v="0"/>
    <n v="2400"/>
    <s v="NO"/>
    <s v="NO"/>
    <s v="NO"/>
    <n v="0"/>
    <x v="0"/>
    <x v="17"/>
    <x v="0"/>
    <x v="1"/>
    <x v="0"/>
    <x v="1"/>
    <n v="99"/>
    <n v="642"/>
    <n v="50"/>
    <x v="1"/>
    <n v="100"/>
  </r>
  <r>
    <n v="18"/>
    <x v="0"/>
    <s v="Single"/>
    <n v="0"/>
    <s v="1-5 years"/>
    <n v="50"/>
    <n v="0"/>
    <s v="Low"/>
    <n v="0"/>
    <s v="Full Coverage"/>
    <n v="0"/>
    <n v="2350"/>
    <s v="NO"/>
    <s v="NO"/>
    <s v="NO"/>
    <n v="0"/>
    <x v="1"/>
    <x v="18"/>
    <x v="1"/>
    <x v="2"/>
    <x v="0"/>
    <x v="1"/>
    <n v="9"/>
    <n v="667"/>
    <n v="50"/>
    <x v="1"/>
    <n v="100"/>
  </r>
  <r>
    <n v="33"/>
    <x v="0"/>
    <s v="Single"/>
    <n v="0"/>
    <s v="&gt;5 years"/>
    <n v="0"/>
    <n v="1"/>
    <s v="Medium"/>
    <n v="100"/>
    <s v="Full Coverage"/>
    <n v="0"/>
    <n v="2250"/>
    <s v="NO"/>
    <s v="NO"/>
    <s v="Yes"/>
    <n v="50"/>
    <x v="0"/>
    <x v="12"/>
    <x v="0"/>
    <x v="6"/>
    <x v="2"/>
    <x v="1"/>
    <n v="99"/>
    <n v="786"/>
    <n v="-50"/>
    <x v="1"/>
    <n v="100"/>
  </r>
  <r>
    <n v="41"/>
    <x v="0"/>
    <s v="Married"/>
    <n v="86"/>
    <s v="1-5 years"/>
    <n v="50"/>
    <n v="1"/>
    <s v="Low"/>
    <n v="50"/>
    <s v="Full Coverage"/>
    <n v="0"/>
    <n v="2336"/>
    <s v="NO"/>
    <s v="Yes"/>
    <s v="NO"/>
    <n v="50"/>
    <x v="1"/>
    <x v="12"/>
    <x v="0"/>
    <x v="7"/>
    <x v="2"/>
    <x v="2"/>
    <n v="99"/>
    <n v="800"/>
    <n v="-50"/>
    <x v="1"/>
    <n v="100"/>
  </r>
  <r>
    <n v="61"/>
    <x v="1"/>
    <s v="Married"/>
    <n v="86"/>
    <s v="&gt;5 years"/>
    <n v="0"/>
    <n v="0"/>
    <s v="Medium"/>
    <n v="0"/>
    <s v="Full Coverage"/>
    <n v="0"/>
    <n v="2236"/>
    <s v="NO"/>
    <s v="NO"/>
    <s v="NO"/>
    <n v="0"/>
    <x v="2"/>
    <x v="17"/>
    <x v="0"/>
    <x v="1"/>
    <x v="4"/>
    <x v="0"/>
    <n v="99"/>
    <n v="751"/>
    <n v="-50"/>
    <x v="0"/>
    <n v="50"/>
  </r>
  <r>
    <n v="18"/>
    <x v="0"/>
    <s v="Married"/>
    <n v="86"/>
    <s v="1-5 years"/>
    <n v="50"/>
    <n v="1"/>
    <s v="Low"/>
    <n v="50"/>
    <s v="Full Coverage"/>
    <n v="0"/>
    <n v="2336"/>
    <s v="NO"/>
    <s v="Yes"/>
    <s v="NO"/>
    <n v="50"/>
    <x v="1"/>
    <x v="17"/>
    <x v="0"/>
    <x v="2"/>
    <x v="0"/>
    <x v="1"/>
    <n v="99"/>
    <n v="703"/>
    <n v="-50"/>
    <x v="1"/>
    <n v="100"/>
  </r>
  <r>
    <n v="57"/>
    <x v="1"/>
    <s v="Married"/>
    <n v="86"/>
    <s v="1-5 years"/>
    <n v="50"/>
    <n v="0"/>
    <s v="Low"/>
    <n v="0"/>
    <s v="Full Coverage"/>
    <n v="0"/>
    <n v="2336"/>
    <s v="NO"/>
    <s v="NO"/>
    <s v="NO"/>
    <n v="0"/>
    <x v="0"/>
    <x v="29"/>
    <x v="1"/>
    <x v="1"/>
    <x v="0"/>
    <x v="1"/>
    <n v="6"/>
    <n v="749"/>
    <n v="-50"/>
    <x v="1"/>
    <n v="100"/>
  </r>
  <r>
    <n v="40"/>
    <x v="0"/>
    <s v="Single"/>
    <n v="0"/>
    <s v="1-5 years"/>
    <n v="50"/>
    <n v="0"/>
    <s v="Medium"/>
    <n v="0"/>
    <s v="Full Coverage"/>
    <n v="0"/>
    <n v="2250"/>
    <s v="NO"/>
    <s v="NO"/>
    <s v="NO"/>
    <n v="0"/>
    <x v="1"/>
    <x v="10"/>
    <x v="1"/>
    <x v="4"/>
    <x v="4"/>
    <x v="1"/>
    <n v="7"/>
    <n v="750"/>
    <n v="-50"/>
    <x v="1"/>
    <n v="100"/>
  </r>
  <r>
    <n v="25"/>
    <x v="0"/>
    <s v="Married"/>
    <n v="86"/>
    <s v="&gt;5 years"/>
    <n v="0"/>
    <n v="1"/>
    <s v="Low"/>
    <n v="50"/>
    <s v="Full Coverage"/>
    <n v="0"/>
    <n v="2386"/>
    <s v="NO"/>
    <s v="NO"/>
    <s v="NO"/>
    <n v="0"/>
    <x v="1"/>
    <x v="13"/>
    <x v="0"/>
    <x v="2"/>
    <x v="4"/>
    <x v="2"/>
    <n v="99"/>
    <n v="643"/>
    <n v="50"/>
    <x v="0"/>
    <n v="50"/>
  </r>
  <r>
    <n v="46"/>
    <x v="0"/>
    <s v="Single"/>
    <n v="0"/>
    <s v="&gt;5 years"/>
    <n v="0"/>
    <n v="2"/>
    <s v="Low"/>
    <n v="100"/>
    <s v="Liability-Only"/>
    <n v="-200"/>
    <n v="2200"/>
    <s v="NO"/>
    <s v="NO"/>
    <s v="NO"/>
    <n v="0"/>
    <x v="1"/>
    <x v="17"/>
    <x v="0"/>
    <x v="0"/>
    <x v="2"/>
    <x v="2"/>
    <n v="99"/>
    <n v="655"/>
    <n v="50"/>
    <x v="1"/>
    <n v="100"/>
  </r>
  <r>
    <n v="42"/>
    <x v="0"/>
    <s v="Married"/>
    <n v="86"/>
    <s v="1-5 years"/>
    <n v="50"/>
    <n v="1"/>
    <s v="Low"/>
    <n v="50"/>
    <s v="Liability-Only"/>
    <n v="-200"/>
    <n v="2186"/>
    <s v="NO"/>
    <s v="NO"/>
    <s v="NO"/>
    <n v="0"/>
    <x v="1"/>
    <x v="27"/>
    <x v="1"/>
    <x v="0"/>
    <x v="5"/>
    <x v="1"/>
    <n v="4"/>
    <n v="755"/>
    <n v="-50"/>
    <x v="1"/>
    <n v="100"/>
  </r>
  <r>
    <n v="30"/>
    <x v="0"/>
    <s v="Married"/>
    <n v="86"/>
    <s v="1-5 years"/>
    <n v="50"/>
    <n v="0"/>
    <s v="Low"/>
    <n v="0"/>
    <s v="Full Coverage"/>
    <n v="0"/>
    <n v="2286"/>
    <s v="NO"/>
    <s v="Yes"/>
    <s v="NO"/>
    <n v="50"/>
    <x v="1"/>
    <x v="27"/>
    <x v="0"/>
    <x v="2"/>
    <x v="4"/>
    <x v="1"/>
    <n v="99"/>
    <n v="747"/>
    <n v="-50"/>
    <x v="1"/>
    <n v="100"/>
  </r>
  <r>
    <n v="41"/>
    <x v="0"/>
    <s v="Single"/>
    <n v="0"/>
    <s v="1-5 years"/>
    <n v="50"/>
    <n v="2"/>
    <s v="Low"/>
    <n v="100"/>
    <s v="Full Coverage"/>
    <n v="0"/>
    <n v="2450"/>
    <s v="NO"/>
    <s v="NO"/>
    <s v="NO"/>
    <n v="0"/>
    <x v="1"/>
    <x v="3"/>
    <x v="1"/>
    <x v="1"/>
    <x v="4"/>
    <x v="0"/>
    <n v="9"/>
    <n v="676"/>
    <n v="50"/>
    <x v="1"/>
    <n v="100"/>
  </r>
  <r>
    <n v="34"/>
    <x v="0"/>
    <s v="Married"/>
    <n v="86"/>
    <s v="&lt;1 year"/>
    <n v="100"/>
    <n v="1"/>
    <s v="High"/>
    <n v="200"/>
    <s v="Full Coverage"/>
    <n v="0"/>
    <n v="2686"/>
    <s v="NO"/>
    <s v="NO"/>
    <s v="NO"/>
    <n v="0"/>
    <x v="2"/>
    <x v="1"/>
    <x v="1"/>
    <x v="2"/>
    <x v="4"/>
    <x v="2"/>
    <n v="1"/>
    <n v="698"/>
    <n v="50"/>
    <x v="1"/>
    <n v="100"/>
  </r>
  <r>
    <n v="41"/>
    <x v="0"/>
    <s v="Divorced"/>
    <n v="0"/>
    <s v="&gt;5 years"/>
    <n v="0"/>
    <n v="0"/>
    <s v="Medium"/>
    <n v="0"/>
    <s v="Liability-Only"/>
    <n v="-200"/>
    <n v="1950"/>
    <s v="NO"/>
    <s v="NO"/>
    <s v="NO"/>
    <n v="0"/>
    <x v="0"/>
    <x v="14"/>
    <x v="0"/>
    <x v="6"/>
    <x v="3"/>
    <x v="1"/>
    <n v="99"/>
    <n v="709"/>
    <n v="-50"/>
    <x v="0"/>
    <n v="50"/>
  </r>
  <r>
    <n v="49"/>
    <x v="0"/>
    <s v="Married"/>
    <n v="86"/>
    <s v="1-5 years"/>
    <n v="50"/>
    <n v="1"/>
    <s v="Low"/>
    <n v="50"/>
    <s v="Liability-Only"/>
    <n v="-200"/>
    <n v="2186"/>
    <s v="NO"/>
    <s v="NO"/>
    <s v="NO"/>
    <n v="0"/>
    <x v="0"/>
    <x v="5"/>
    <x v="1"/>
    <x v="0"/>
    <x v="5"/>
    <x v="2"/>
    <n v="5"/>
    <n v="727"/>
    <n v="-50"/>
    <x v="1"/>
    <n v="100"/>
  </r>
  <r>
    <n v="63"/>
    <x v="1"/>
    <s v="Married"/>
    <n v="86"/>
    <s v="&gt;5 years"/>
    <n v="0"/>
    <n v="1"/>
    <s v="Low"/>
    <n v="50"/>
    <s v="Liability-Only"/>
    <n v="-200"/>
    <n v="2136"/>
    <s v="Yes"/>
    <s v="NO"/>
    <s v="NO"/>
    <n v="50"/>
    <x v="0"/>
    <x v="21"/>
    <x v="1"/>
    <x v="2"/>
    <x v="0"/>
    <x v="2"/>
    <n v="7"/>
    <n v="655"/>
    <n v="50"/>
    <x v="0"/>
    <n v="50"/>
  </r>
  <r>
    <n v="21"/>
    <x v="0"/>
    <s v="Divorced"/>
    <n v="0"/>
    <s v="&gt;5 years"/>
    <n v="0"/>
    <n v="0"/>
    <s v="Low"/>
    <n v="0"/>
    <s v="Full Coverage"/>
    <n v="0"/>
    <n v="2200"/>
    <s v="NO"/>
    <s v="NO"/>
    <s v="NO"/>
    <n v="0"/>
    <x v="1"/>
    <x v="20"/>
    <x v="1"/>
    <x v="1"/>
    <x v="2"/>
    <x v="1"/>
    <n v="10"/>
    <n v="710"/>
    <n v="-50"/>
    <x v="1"/>
    <n v="100"/>
  </r>
  <r>
    <n v="71"/>
    <x v="1"/>
    <s v="Single"/>
    <n v="0"/>
    <s v="&gt;5 years"/>
    <n v="0"/>
    <n v="3"/>
    <s v="Medium"/>
    <n v="300"/>
    <s v="Liability-Only"/>
    <n v="-200"/>
    <n v="2250"/>
    <s v="NO"/>
    <s v="NO"/>
    <s v="NO"/>
    <n v="0"/>
    <x v="0"/>
    <x v="0"/>
    <x v="0"/>
    <x v="1"/>
    <x v="4"/>
    <x v="1"/>
    <n v="99"/>
    <n v="747"/>
    <n v="-50"/>
    <x v="0"/>
    <n v="50"/>
  </r>
  <r>
    <n v="18"/>
    <x v="0"/>
    <s v="Married"/>
    <n v="86"/>
    <s v="1-5 years"/>
    <n v="50"/>
    <n v="0"/>
    <s v="Low"/>
    <n v="0"/>
    <s v="Full Coverage"/>
    <n v="0"/>
    <n v="2286"/>
    <s v="NO"/>
    <s v="Yes"/>
    <s v="NO"/>
    <n v="50"/>
    <x v="1"/>
    <x v="10"/>
    <x v="1"/>
    <x v="5"/>
    <x v="0"/>
    <x v="0"/>
    <n v="1"/>
    <n v="654"/>
    <n v="50"/>
    <x v="2"/>
    <n v="0"/>
  </r>
  <r>
    <n v="37"/>
    <x v="0"/>
    <s v="Married"/>
    <n v="86"/>
    <s v="1-5 years"/>
    <n v="50"/>
    <n v="1"/>
    <s v="Low"/>
    <n v="50"/>
    <s v="Full Coverage"/>
    <n v="0"/>
    <n v="2236"/>
    <s v="Yes"/>
    <s v="NO"/>
    <s v="NO"/>
    <n v="50"/>
    <x v="1"/>
    <x v="18"/>
    <x v="1"/>
    <x v="1"/>
    <x v="2"/>
    <x v="0"/>
    <n v="9"/>
    <n v="706"/>
    <n v="-50"/>
    <x v="2"/>
    <n v="0"/>
  </r>
  <r>
    <n v="48"/>
    <x v="0"/>
    <s v="Single"/>
    <n v="0"/>
    <s v="&gt;5 years"/>
    <n v="0"/>
    <n v="0"/>
    <s v="Low"/>
    <n v="0"/>
    <s v="Full Coverage"/>
    <n v="0"/>
    <n v="2150"/>
    <s v="Yes"/>
    <s v="NO"/>
    <s v="Yes"/>
    <n v="100"/>
    <x v="1"/>
    <x v="0"/>
    <x v="0"/>
    <x v="8"/>
    <x v="0"/>
    <x v="2"/>
    <n v="99"/>
    <n v="690"/>
    <n v="50"/>
    <x v="0"/>
    <n v="50"/>
  </r>
  <r>
    <n v="44"/>
    <x v="0"/>
    <s v="Widowed"/>
    <n v="0"/>
    <s v="&lt;1 year"/>
    <n v="100"/>
    <n v="0"/>
    <s v="High"/>
    <n v="0"/>
    <s v="Full Coverage"/>
    <n v="0"/>
    <n v="2200"/>
    <s v="Yes"/>
    <s v="Yes"/>
    <s v="NO"/>
    <n v="100"/>
    <x v="1"/>
    <x v="29"/>
    <x v="0"/>
    <x v="4"/>
    <x v="0"/>
    <x v="1"/>
    <n v="99"/>
    <n v="775"/>
    <n v="-50"/>
    <x v="1"/>
    <n v="100"/>
  </r>
  <r>
    <n v="30"/>
    <x v="0"/>
    <s v="Divorced"/>
    <n v="0"/>
    <s v="1-5 years"/>
    <n v="50"/>
    <n v="1"/>
    <s v="Low"/>
    <n v="50"/>
    <s v="Full Coverage"/>
    <n v="0"/>
    <n v="2350"/>
    <s v="Yes"/>
    <s v="NO"/>
    <s v="NO"/>
    <n v="50"/>
    <x v="1"/>
    <x v="13"/>
    <x v="1"/>
    <x v="0"/>
    <x v="1"/>
    <x v="2"/>
    <n v="14"/>
    <n v="674"/>
    <n v="50"/>
    <x v="1"/>
    <n v="100"/>
  </r>
  <r>
    <n v="36"/>
    <x v="0"/>
    <s v="Married"/>
    <n v="86"/>
    <s v="&gt;5 years"/>
    <n v="0"/>
    <n v="0"/>
    <s v="Low"/>
    <n v="0"/>
    <s v="Full Coverage"/>
    <n v="0"/>
    <n v="2236"/>
    <s v="NO"/>
    <s v="NO"/>
    <s v="NO"/>
    <n v="0"/>
    <x v="0"/>
    <x v="3"/>
    <x v="0"/>
    <x v="4"/>
    <x v="0"/>
    <x v="0"/>
    <n v="99"/>
    <n v="704"/>
    <n v="-50"/>
    <x v="0"/>
    <n v="50"/>
  </r>
  <r>
    <n v="32"/>
    <x v="0"/>
    <s v="Widowed"/>
    <n v="0"/>
    <s v="1-5 years"/>
    <n v="50"/>
    <n v="0"/>
    <s v="Low"/>
    <n v="0"/>
    <s v="Liability-Only"/>
    <n v="-200"/>
    <n v="2050"/>
    <s v="NO"/>
    <s v="NO"/>
    <s v="NO"/>
    <n v="0"/>
    <x v="1"/>
    <x v="21"/>
    <x v="0"/>
    <x v="1"/>
    <x v="2"/>
    <x v="2"/>
    <n v="99"/>
    <n v="767"/>
    <n v="-50"/>
    <x v="1"/>
    <n v="100"/>
  </r>
  <r>
    <n v="31"/>
    <x v="0"/>
    <s v="Married"/>
    <n v="86"/>
    <s v="&gt;5 years"/>
    <n v="0"/>
    <n v="0"/>
    <s v="Low"/>
    <n v="0"/>
    <s v="Full Coverage"/>
    <n v="0"/>
    <n v="2186"/>
    <s v="NO"/>
    <s v="Yes"/>
    <s v="Yes"/>
    <n v="100"/>
    <x v="0"/>
    <x v="29"/>
    <x v="1"/>
    <x v="4"/>
    <x v="0"/>
    <x v="1"/>
    <n v="2"/>
    <n v="789"/>
    <n v="-50"/>
    <x v="1"/>
    <n v="100"/>
  </r>
  <r>
    <n v="52"/>
    <x v="0"/>
    <s v="Married"/>
    <n v="86"/>
    <s v="&gt;5 years"/>
    <n v="0"/>
    <n v="1"/>
    <s v="Low"/>
    <n v="50"/>
    <s v="Liability-Only"/>
    <n v="-200"/>
    <n v="2136"/>
    <s v="NO"/>
    <s v="NO"/>
    <s v="NO"/>
    <n v="0"/>
    <x v="1"/>
    <x v="3"/>
    <x v="0"/>
    <x v="0"/>
    <x v="0"/>
    <x v="2"/>
    <n v="99"/>
    <n v="714"/>
    <n v="-50"/>
    <x v="1"/>
    <n v="100"/>
  </r>
  <r>
    <n v="45"/>
    <x v="0"/>
    <s v="Divorced"/>
    <n v="0"/>
    <s v="&gt;5 years"/>
    <n v="0"/>
    <n v="0"/>
    <s v="Low"/>
    <n v="0"/>
    <s v="Liability-Only"/>
    <n v="-200"/>
    <n v="1850"/>
    <s v="NO"/>
    <s v="Yes"/>
    <s v="NO"/>
    <n v="50"/>
    <x v="1"/>
    <x v="15"/>
    <x v="0"/>
    <x v="1"/>
    <x v="4"/>
    <x v="1"/>
    <n v="99"/>
    <n v="744"/>
    <n v="-50"/>
    <x v="2"/>
    <n v="0"/>
  </r>
  <r>
    <n v="29"/>
    <x v="0"/>
    <s v="Married"/>
    <n v="86"/>
    <s v="1-5 years"/>
    <n v="50"/>
    <n v="0"/>
    <s v="Low"/>
    <n v="0"/>
    <s v="Full Coverage"/>
    <n v="0"/>
    <n v="2436"/>
    <s v="NO"/>
    <s v="NO"/>
    <s v="NO"/>
    <n v="0"/>
    <x v="1"/>
    <x v="29"/>
    <x v="0"/>
    <x v="6"/>
    <x v="4"/>
    <x v="0"/>
    <n v="99"/>
    <n v="645"/>
    <n v="50"/>
    <x v="1"/>
    <n v="100"/>
  </r>
  <r>
    <n v="53"/>
    <x v="0"/>
    <s v="Married"/>
    <n v="86"/>
    <s v="1-5 years"/>
    <n v="50"/>
    <n v="0"/>
    <s v="Low"/>
    <n v="0"/>
    <s v="Liability-Only"/>
    <n v="-200"/>
    <n v="2036"/>
    <s v="Yes"/>
    <s v="Yes"/>
    <s v="NO"/>
    <n v="100"/>
    <x v="1"/>
    <x v="2"/>
    <x v="1"/>
    <x v="8"/>
    <x v="7"/>
    <x v="0"/>
    <n v="9"/>
    <n v="703"/>
    <n v="-50"/>
    <x v="1"/>
    <n v="100"/>
  </r>
  <r>
    <n v="44"/>
    <x v="0"/>
    <s v="Married"/>
    <n v="86"/>
    <s v="1-5 years"/>
    <n v="50"/>
    <n v="0"/>
    <s v="Low"/>
    <n v="0"/>
    <s v="Full Coverage"/>
    <n v="0"/>
    <n v="2286"/>
    <s v="Yes"/>
    <s v="Yes"/>
    <s v="NO"/>
    <n v="100"/>
    <x v="0"/>
    <x v="23"/>
    <x v="0"/>
    <x v="0"/>
    <x v="4"/>
    <x v="1"/>
    <n v="99"/>
    <n v="688"/>
    <n v="50"/>
    <x v="0"/>
    <n v="50"/>
  </r>
  <r>
    <n v="52"/>
    <x v="0"/>
    <s v="Married"/>
    <n v="86"/>
    <s v="&gt;5 years"/>
    <n v="0"/>
    <n v="0"/>
    <s v="Low"/>
    <n v="0"/>
    <s v="Full Coverage"/>
    <n v="0"/>
    <n v="2336"/>
    <s v="NO"/>
    <s v="Yes"/>
    <s v="NO"/>
    <n v="50"/>
    <x v="1"/>
    <x v="22"/>
    <x v="1"/>
    <x v="3"/>
    <x v="0"/>
    <x v="1"/>
    <n v="10"/>
    <n v="693"/>
    <n v="50"/>
    <x v="1"/>
    <n v="100"/>
  </r>
  <r>
    <n v="49"/>
    <x v="0"/>
    <s v="Single"/>
    <n v="0"/>
    <s v="1-5 years"/>
    <n v="50"/>
    <n v="0"/>
    <s v="Low"/>
    <n v="0"/>
    <s v="Full Coverage"/>
    <n v="0"/>
    <n v="2200"/>
    <s v="NO"/>
    <s v="NO"/>
    <s v="NO"/>
    <n v="0"/>
    <x v="0"/>
    <x v="28"/>
    <x v="0"/>
    <x v="4"/>
    <x v="2"/>
    <x v="1"/>
    <n v="99"/>
    <n v="757"/>
    <n v="-50"/>
    <x v="0"/>
    <n v="50"/>
  </r>
  <r>
    <n v="27"/>
    <x v="0"/>
    <s v="Single"/>
    <n v="0"/>
    <s v="1-5 years"/>
    <n v="50"/>
    <n v="0"/>
    <s v="Low"/>
    <n v="0"/>
    <s v="Full Coverage"/>
    <n v="0"/>
    <n v="2250"/>
    <s v="Yes"/>
    <s v="NO"/>
    <s v="NO"/>
    <n v="50"/>
    <x v="1"/>
    <x v="27"/>
    <x v="1"/>
    <x v="4"/>
    <x v="4"/>
    <x v="2"/>
    <n v="10"/>
    <n v="673"/>
    <n v="50"/>
    <x v="0"/>
    <n v="50"/>
  </r>
  <r>
    <n v="31"/>
    <x v="0"/>
    <s v="Married"/>
    <n v="86"/>
    <s v="1-5 years"/>
    <n v="50"/>
    <n v="2"/>
    <s v="Low"/>
    <n v="100"/>
    <s v="Full Coverage"/>
    <n v="0"/>
    <n v="2386"/>
    <s v="NO"/>
    <s v="Yes"/>
    <s v="NO"/>
    <n v="50"/>
    <x v="0"/>
    <x v="12"/>
    <x v="0"/>
    <x v="7"/>
    <x v="2"/>
    <x v="0"/>
    <n v="99"/>
    <n v="749"/>
    <n v="-50"/>
    <x v="1"/>
    <n v="100"/>
  </r>
  <r>
    <n v="51"/>
    <x v="0"/>
    <s v="Single"/>
    <n v="0"/>
    <s v="&lt;1 year"/>
    <n v="100"/>
    <n v="0"/>
    <s v="Low"/>
    <n v="0"/>
    <s v="Liability-Only"/>
    <n v="-200"/>
    <n v="2100"/>
    <s v="NO"/>
    <s v="NO"/>
    <s v="Yes"/>
    <n v="50"/>
    <x v="1"/>
    <x v="17"/>
    <x v="1"/>
    <x v="10"/>
    <x v="4"/>
    <x v="0"/>
    <n v="2"/>
    <n v="594"/>
    <n v="50"/>
    <x v="0"/>
    <n v="50"/>
  </r>
  <r>
    <n v="49"/>
    <x v="0"/>
    <s v="Widowed"/>
    <n v="0"/>
    <s v="&lt;1 year"/>
    <n v="100"/>
    <n v="1"/>
    <s v="Low"/>
    <n v="50"/>
    <s v="Liability-Only"/>
    <n v="-200"/>
    <n v="2050"/>
    <s v="NO"/>
    <s v="NO"/>
    <s v="NO"/>
    <n v="0"/>
    <x v="1"/>
    <x v="25"/>
    <x v="1"/>
    <x v="0"/>
    <x v="4"/>
    <x v="1"/>
    <n v="1"/>
    <n v="714"/>
    <n v="-50"/>
    <x v="2"/>
    <n v="0"/>
  </r>
  <r>
    <n v="39"/>
    <x v="0"/>
    <s v="Divorced"/>
    <n v="0"/>
    <s v="&lt;1 year"/>
    <n v="100"/>
    <n v="0"/>
    <s v="Low"/>
    <n v="0"/>
    <s v="Full Coverage"/>
    <n v="0"/>
    <n v="2350"/>
    <s v="NO"/>
    <s v="NO"/>
    <s v="NO"/>
    <n v="0"/>
    <x v="1"/>
    <x v="24"/>
    <x v="0"/>
    <x v="5"/>
    <x v="4"/>
    <x v="2"/>
    <n v="99"/>
    <n v="667"/>
    <n v="50"/>
    <x v="0"/>
    <n v="50"/>
  </r>
  <r>
    <n v="41"/>
    <x v="0"/>
    <s v="Married"/>
    <n v="86"/>
    <s v="1-5 years"/>
    <n v="50"/>
    <n v="0"/>
    <s v="Low"/>
    <n v="0"/>
    <s v="Full Coverage"/>
    <n v="0"/>
    <n v="2286"/>
    <s v="NO"/>
    <s v="Yes"/>
    <s v="NO"/>
    <n v="50"/>
    <x v="1"/>
    <x v="15"/>
    <x v="1"/>
    <x v="0"/>
    <x v="4"/>
    <x v="1"/>
    <n v="5"/>
    <n v="658"/>
    <n v="50"/>
    <x v="2"/>
    <n v="0"/>
  </r>
  <r>
    <n v="59"/>
    <x v="1"/>
    <s v="Widowed"/>
    <n v="0"/>
    <s v="&gt;5 years"/>
    <n v="0"/>
    <n v="1"/>
    <s v="Low"/>
    <n v="50"/>
    <s v="Liability-Only"/>
    <n v="-200"/>
    <n v="2050"/>
    <s v="Yes"/>
    <s v="Yes"/>
    <s v="NO"/>
    <n v="100"/>
    <x v="1"/>
    <x v="2"/>
    <x v="1"/>
    <x v="1"/>
    <x v="0"/>
    <x v="0"/>
    <n v="6"/>
    <n v="686"/>
    <n v="50"/>
    <x v="1"/>
    <n v="100"/>
  </r>
  <r>
    <n v="31"/>
    <x v="0"/>
    <s v="Single"/>
    <n v="0"/>
    <s v="&lt;1 year"/>
    <n v="100"/>
    <n v="0"/>
    <s v="Low"/>
    <n v="0"/>
    <s v="Full Coverage"/>
    <n v="0"/>
    <n v="2250"/>
    <s v="NO"/>
    <s v="Yes"/>
    <s v="NO"/>
    <n v="50"/>
    <x v="0"/>
    <x v="25"/>
    <x v="0"/>
    <x v="1"/>
    <x v="0"/>
    <x v="0"/>
    <n v="99"/>
    <n v="720"/>
    <n v="-50"/>
    <x v="1"/>
    <n v="100"/>
  </r>
  <r>
    <n v="48"/>
    <x v="0"/>
    <s v="Married"/>
    <n v="86"/>
    <s v="&lt;1 year"/>
    <n v="100"/>
    <n v="0"/>
    <s v="Low"/>
    <n v="0"/>
    <s v="Liability-Only"/>
    <n v="-200"/>
    <n v="2036"/>
    <s v="NO"/>
    <s v="Yes"/>
    <s v="NO"/>
    <n v="50"/>
    <x v="1"/>
    <x v="29"/>
    <x v="0"/>
    <x v="2"/>
    <x v="0"/>
    <x v="1"/>
    <n v="99"/>
    <n v="732"/>
    <n v="-50"/>
    <x v="2"/>
    <n v="0"/>
  </r>
  <r>
    <n v="36"/>
    <x v="0"/>
    <s v="Married"/>
    <n v="86"/>
    <s v="1-5 years"/>
    <n v="50"/>
    <n v="0"/>
    <s v="Low"/>
    <n v="0"/>
    <s v="Liability-Only"/>
    <n v="-200"/>
    <n v="2036"/>
    <s v="NO"/>
    <s v="Yes"/>
    <s v="Yes"/>
    <n v="100"/>
    <x v="1"/>
    <x v="23"/>
    <x v="1"/>
    <x v="8"/>
    <x v="3"/>
    <x v="1"/>
    <n v="11"/>
    <n v="733"/>
    <n v="-50"/>
    <x v="1"/>
    <n v="100"/>
  </r>
  <r>
    <n v="36"/>
    <x v="0"/>
    <s v="Married"/>
    <n v="86"/>
    <s v="&gt;5 years"/>
    <n v="0"/>
    <n v="0"/>
    <s v="Low"/>
    <n v="0"/>
    <s v="Full Coverage"/>
    <n v="0"/>
    <n v="2236"/>
    <s v="NO"/>
    <s v="NO"/>
    <s v="NO"/>
    <n v="0"/>
    <x v="1"/>
    <x v="23"/>
    <x v="0"/>
    <x v="0"/>
    <x v="0"/>
    <x v="0"/>
    <n v="99"/>
    <n v="737"/>
    <n v="-50"/>
    <x v="0"/>
    <n v="50"/>
  </r>
  <r>
    <n v="56"/>
    <x v="1"/>
    <s v="Single"/>
    <n v="0"/>
    <s v="&lt;1 year"/>
    <n v="100"/>
    <n v="0"/>
    <s v="High"/>
    <n v="0"/>
    <s v="Full Coverage"/>
    <n v="0"/>
    <n v="2250"/>
    <s v="NO"/>
    <s v="Yes"/>
    <s v="NO"/>
    <n v="50"/>
    <x v="2"/>
    <x v="9"/>
    <x v="1"/>
    <x v="2"/>
    <x v="2"/>
    <x v="1"/>
    <n v="11"/>
    <n v="840"/>
    <n v="-50"/>
    <x v="1"/>
    <n v="100"/>
  </r>
  <r>
    <n v="52"/>
    <x v="0"/>
    <s v="Married"/>
    <n v="86"/>
    <s v="1-5 years"/>
    <n v="50"/>
    <n v="1"/>
    <s v="Low"/>
    <n v="50"/>
    <s v="Liability-Only"/>
    <n v="-200"/>
    <n v="2236"/>
    <s v="NO"/>
    <s v="Yes"/>
    <s v="NO"/>
    <n v="50"/>
    <x v="1"/>
    <x v="1"/>
    <x v="1"/>
    <x v="1"/>
    <x v="4"/>
    <x v="1"/>
    <n v="10"/>
    <n v="651"/>
    <n v="50"/>
    <x v="1"/>
    <n v="100"/>
  </r>
  <r>
    <n v="52"/>
    <x v="0"/>
    <s v="Single"/>
    <n v="0"/>
    <s v="1-5 years"/>
    <n v="50"/>
    <n v="0"/>
    <s v="Low"/>
    <n v="0"/>
    <s v="Full Coverage"/>
    <n v="0"/>
    <n v="2300"/>
    <s v="NO"/>
    <s v="Yes"/>
    <s v="NO"/>
    <n v="50"/>
    <x v="1"/>
    <x v="23"/>
    <x v="1"/>
    <x v="5"/>
    <x v="2"/>
    <x v="1"/>
    <n v="11"/>
    <n v="679"/>
    <n v="50"/>
    <x v="1"/>
    <n v="100"/>
  </r>
  <r>
    <n v="59"/>
    <x v="1"/>
    <s v="Married"/>
    <n v="86"/>
    <s v="1-5 years"/>
    <n v="50"/>
    <n v="0"/>
    <s v="Low"/>
    <n v="0"/>
    <s v="Full Coverage"/>
    <n v="0"/>
    <n v="2386"/>
    <s v="Yes"/>
    <s v="NO"/>
    <s v="NO"/>
    <n v="50"/>
    <x v="2"/>
    <x v="16"/>
    <x v="1"/>
    <x v="0"/>
    <x v="2"/>
    <x v="2"/>
    <n v="8"/>
    <n v="620"/>
    <n v="50"/>
    <x v="1"/>
    <n v="100"/>
  </r>
  <r>
    <n v="40"/>
    <x v="0"/>
    <s v="Widowed"/>
    <n v="0"/>
    <s v="1-5 years"/>
    <n v="50"/>
    <n v="0"/>
    <s v="Low"/>
    <n v="0"/>
    <s v="Full Coverage"/>
    <n v="0"/>
    <n v="2050"/>
    <s v="NO"/>
    <s v="Yes"/>
    <s v="Yes"/>
    <n v="100"/>
    <x v="1"/>
    <x v="26"/>
    <x v="1"/>
    <x v="0"/>
    <x v="2"/>
    <x v="1"/>
    <n v="12"/>
    <n v="715"/>
    <n v="-50"/>
    <x v="2"/>
    <n v="0"/>
  </r>
  <r>
    <n v="50"/>
    <x v="0"/>
    <s v="Married"/>
    <n v="86"/>
    <s v="1-5 years"/>
    <n v="50"/>
    <n v="1"/>
    <s v="Low"/>
    <n v="50"/>
    <s v="Full Coverage"/>
    <n v="0"/>
    <n v="2236"/>
    <s v="Yes"/>
    <s v="NO"/>
    <s v="Yes"/>
    <n v="100"/>
    <x v="2"/>
    <x v="4"/>
    <x v="0"/>
    <x v="0"/>
    <x v="4"/>
    <x v="0"/>
    <n v="99"/>
    <n v="715"/>
    <n v="-50"/>
    <x v="0"/>
    <n v="50"/>
  </r>
  <r>
    <n v="35"/>
    <x v="0"/>
    <s v="Widowed"/>
    <n v="0"/>
    <s v="&gt;5 years"/>
    <n v="0"/>
    <n v="0"/>
    <s v="Medium"/>
    <n v="0"/>
    <s v="Full Coverage"/>
    <n v="0"/>
    <n v="2250"/>
    <s v="NO"/>
    <s v="NO"/>
    <s v="NO"/>
    <n v="0"/>
    <x v="1"/>
    <x v="8"/>
    <x v="0"/>
    <x v="0"/>
    <x v="5"/>
    <x v="0"/>
    <n v="99"/>
    <n v="659"/>
    <n v="50"/>
    <x v="0"/>
    <n v="50"/>
  </r>
  <r>
    <n v="44"/>
    <x v="0"/>
    <s v="Widowed"/>
    <n v="0"/>
    <s v="1-5 years"/>
    <n v="50"/>
    <n v="0"/>
    <s v="Low"/>
    <n v="0"/>
    <s v="Full Coverage"/>
    <n v="0"/>
    <n v="2150"/>
    <s v="NO"/>
    <s v="Yes"/>
    <s v="NO"/>
    <n v="50"/>
    <x v="1"/>
    <x v="1"/>
    <x v="0"/>
    <x v="1"/>
    <x v="4"/>
    <x v="1"/>
    <n v="99"/>
    <n v="740"/>
    <n v="-50"/>
    <x v="0"/>
    <n v="50"/>
  </r>
  <r>
    <n v="38"/>
    <x v="0"/>
    <s v="Married"/>
    <n v="86"/>
    <s v="&lt;1 year"/>
    <n v="100"/>
    <n v="0"/>
    <s v="Low"/>
    <n v="0"/>
    <s v="Full Coverage"/>
    <n v="0"/>
    <n v="2386"/>
    <s v="NO"/>
    <s v="NO"/>
    <s v="NO"/>
    <n v="0"/>
    <x v="1"/>
    <x v="5"/>
    <x v="1"/>
    <x v="4"/>
    <x v="4"/>
    <x v="1"/>
    <n v="5"/>
    <n v="679"/>
    <n v="50"/>
    <x v="2"/>
    <n v="0"/>
  </r>
  <r>
    <n v="41"/>
    <x v="0"/>
    <s v="Married"/>
    <n v="86"/>
    <s v="1-5 years"/>
    <n v="50"/>
    <n v="1"/>
    <s v="High"/>
    <n v="200"/>
    <s v="Liability-Only"/>
    <n v="-200"/>
    <n v="2286"/>
    <s v="Yes"/>
    <s v="NO"/>
    <s v="NO"/>
    <n v="50"/>
    <x v="0"/>
    <x v="28"/>
    <x v="0"/>
    <x v="0"/>
    <x v="0"/>
    <x v="1"/>
    <n v="99"/>
    <n v="751"/>
    <n v="-50"/>
    <x v="1"/>
    <n v="100"/>
  </r>
  <r>
    <n v="48"/>
    <x v="0"/>
    <s v="Married"/>
    <n v="86"/>
    <s v="1-5 years"/>
    <n v="50"/>
    <n v="0"/>
    <s v="Low"/>
    <n v="0"/>
    <s v="Liability-Only"/>
    <n v="-200"/>
    <n v="2236"/>
    <s v="NO"/>
    <s v="NO"/>
    <s v="NO"/>
    <n v="0"/>
    <x v="1"/>
    <x v="2"/>
    <x v="0"/>
    <x v="4"/>
    <x v="3"/>
    <x v="1"/>
    <n v="99"/>
    <n v="655"/>
    <n v="50"/>
    <x v="1"/>
    <n v="100"/>
  </r>
  <r>
    <n v="27"/>
    <x v="0"/>
    <s v="Widowed"/>
    <n v="0"/>
    <s v="&gt;5 years"/>
    <n v="0"/>
    <n v="0"/>
    <s v="Low"/>
    <n v="0"/>
    <s v="Full Coverage"/>
    <n v="0"/>
    <n v="2150"/>
    <s v="NO"/>
    <s v="Yes"/>
    <s v="NO"/>
    <n v="50"/>
    <x v="0"/>
    <x v="4"/>
    <x v="1"/>
    <x v="2"/>
    <x v="4"/>
    <x v="0"/>
    <n v="11"/>
    <n v="798"/>
    <n v="-50"/>
    <x v="1"/>
    <n v="100"/>
  </r>
  <r>
    <n v="71"/>
    <x v="1"/>
    <s v="Single"/>
    <n v="0"/>
    <s v="1-5 years"/>
    <n v="50"/>
    <n v="1"/>
    <s v="Low"/>
    <n v="50"/>
    <s v="Liability-Only"/>
    <n v="-200"/>
    <n v="2050"/>
    <s v="NO"/>
    <s v="Yes"/>
    <s v="Yes"/>
    <n v="100"/>
    <x v="1"/>
    <x v="5"/>
    <x v="1"/>
    <x v="5"/>
    <x v="2"/>
    <x v="0"/>
    <n v="6"/>
    <n v="691"/>
    <n v="50"/>
    <x v="0"/>
    <n v="50"/>
  </r>
  <r>
    <n v="24"/>
    <x v="0"/>
    <s v="Married"/>
    <n v="86"/>
    <s v="&gt;5 years"/>
    <n v="0"/>
    <n v="1"/>
    <s v="Low"/>
    <n v="50"/>
    <s v="Full Coverage"/>
    <n v="0"/>
    <n v="2336"/>
    <s v="Yes"/>
    <s v="NO"/>
    <s v="Yes"/>
    <n v="100"/>
    <x v="0"/>
    <x v="21"/>
    <x v="1"/>
    <x v="4"/>
    <x v="2"/>
    <x v="0"/>
    <n v="5"/>
    <n v="684"/>
    <n v="50"/>
    <x v="1"/>
    <n v="100"/>
  </r>
  <r>
    <n v="21"/>
    <x v="0"/>
    <s v="Married"/>
    <n v="86"/>
    <s v="&gt;5 years"/>
    <n v="0"/>
    <n v="1"/>
    <s v="Medium"/>
    <n v="100"/>
    <s v="Liability-Only"/>
    <n v="-200"/>
    <n v="2136"/>
    <s v="NO"/>
    <s v="NO"/>
    <s v="NO"/>
    <n v="0"/>
    <x v="1"/>
    <x v="7"/>
    <x v="0"/>
    <x v="1"/>
    <x v="2"/>
    <x v="0"/>
    <n v="99"/>
    <n v="758"/>
    <n v="-50"/>
    <x v="0"/>
    <n v="50"/>
  </r>
  <r>
    <n v="57"/>
    <x v="1"/>
    <s v="Married"/>
    <n v="86"/>
    <s v="1-5 years"/>
    <n v="50"/>
    <n v="0"/>
    <s v="Low"/>
    <n v="0"/>
    <s v="Liability-Only"/>
    <n v="-200"/>
    <n v="1986"/>
    <s v="Yes"/>
    <s v="Yes"/>
    <s v="NO"/>
    <n v="100"/>
    <x v="1"/>
    <x v="8"/>
    <x v="1"/>
    <x v="2"/>
    <x v="4"/>
    <x v="2"/>
    <n v="10"/>
    <n v="717"/>
    <n v="-50"/>
    <x v="0"/>
    <n v="50"/>
  </r>
  <r>
    <n v="51"/>
    <x v="0"/>
    <s v="Widowed"/>
    <n v="0"/>
    <s v="&gt;5 years"/>
    <n v="0"/>
    <n v="1"/>
    <s v="Medium"/>
    <n v="100"/>
    <s v="Full Coverage"/>
    <n v="0"/>
    <n v="2200"/>
    <s v="Yes"/>
    <s v="Yes"/>
    <s v="NO"/>
    <n v="100"/>
    <x v="1"/>
    <x v="12"/>
    <x v="0"/>
    <x v="1"/>
    <x v="0"/>
    <x v="2"/>
    <n v="99"/>
    <n v="687"/>
    <n v="50"/>
    <x v="2"/>
    <n v="0"/>
  </r>
  <r>
    <n v="49"/>
    <x v="0"/>
    <s v="Single"/>
    <n v="0"/>
    <s v="1-5 years"/>
    <n v="50"/>
    <n v="0"/>
    <s v="Medium"/>
    <n v="0"/>
    <s v="Full Coverage"/>
    <n v="0"/>
    <n v="2250"/>
    <s v="NO"/>
    <s v="NO"/>
    <s v="NO"/>
    <n v="0"/>
    <x v="0"/>
    <x v="24"/>
    <x v="0"/>
    <x v="3"/>
    <x v="2"/>
    <x v="1"/>
    <n v="99"/>
    <n v="577"/>
    <n v="50"/>
    <x v="2"/>
    <n v="0"/>
  </r>
  <r>
    <n v="49"/>
    <x v="0"/>
    <s v="Divorced"/>
    <n v="0"/>
    <s v="1-5 years"/>
    <n v="50"/>
    <n v="0"/>
    <s v="Low"/>
    <n v="0"/>
    <s v="Full Coverage"/>
    <n v="0"/>
    <n v="2350"/>
    <s v="NO"/>
    <s v="NO"/>
    <s v="NO"/>
    <n v="0"/>
    <x v="1"/>
    <x v="17"/>
    <x v="1"/>
    <x v="1"/>
    <x v="0"/>
    <x v="2"/>
    <n v="6"/>
    <n v="690"/>
    <n v="50"/>
    <x v="1"/>
    <n v="100"/>
  </r>
  <r>
    <n v="39"/>
    <x v="0"/>
    <s v="Married"/>
    <n v="86"/>
    <s v="&lt;1 year"/>
    <n v="100"/>
    <n v="0"/>
    <s v="Low"/>
    <n v="0"/>
    <s v="Liability-Only"/>
    <n v="-200"/>
    <n v="2136"/>
    <s v="NO"/>
    <s v="NO"/>
    <s v="NO"/>
    <n v="0"/>
    <x v="0"/>
    <x v="17"/>
    <x v="1"/>
    <x v="3"/>
    <x v="5"/>
    <x v="0"/>
    <n v="2"/>
    <n v="749"/>
    <n v="-50"/>
    <x v="0"/>
    <n v="50"/>
  </r>
  <r>
    <n v="26"/>
    <x v="0"/>
    <s v="Married"/>
    <n v="86"/>
    <s v="1-5 years"/>
    <n v="50"/>
    <n v="0"/>
    <s v="Low"/>
    <n v="0"/>
    <s v="Full Coverage"/>
    <n v="0"/>
    <n v="2386"/>
    <s v="NO"/>
    <s v="NO"/>
    <s v="NO"/>
    <n v="0"/>
    <x v="1"/>
    <x v="14"/>
    <x v="1"/>
    <x v="4"/>
    <x v="4"/>
    <x v="2"/>
    <n v="3"/>
    <n v="642"/>
    <n v="50"/>
    <x v="0"/>
    <n v="50"/>
  </r>
  <r>
    <n v="41"/>
    <x v="0"/>
    <s v="Widowed"/>
    <n v="0"/>
    <s v="1-5 years"/>
    <n v="50"/>
    <n v="1"/>
    <s v="Medium"/>
    <n v="100"/>
    <s v="Full Coverage"/>
    <n v="0"/>
    <n v="2250"/>
    <s v="NO"/>
    <s v="NO"/>
    <s v="NO"/>
    <n v="0"/>
    <x v="1"/>
    <x v="3"/>
    <x v="1"/>
    <x v="7"/>
    <x v="0"/>
    <x v="1"/>
    <n v="12"/>
    <n v="803"/>
    <n v="-50"/>
    <x v="2"/>
    <n v="0"/>
  </r>
  <r>
    <n v="29"/>
    <x v="0"/>
    <s v="Married"/>
    <n v="86"/>
    <s v="1-5 years"/>
    <n v="50"/>
    <n v="1"/>
    <s v="Low"/>
    <n v="50"/>
    <s v="Liability-Only"/>
    <n v="-200"/>
    <n v="2186"/>
    <s v="NO"/>
    <s v="NO"/>
    <s v="NO"/>
    <n v="0"/>
    <x v="1"/>
    <x v="4"/>
    <x v="1"/>
    <x v="2"/>
    <x v="0"/>
    <x v="2"/>
    <n v="9"/>
    <n v="803"/>
    <n v="-50"/>
    <x v="1"/>
    <n v="100"/>
  </r>
  <r>
    <n v="54"/>
    <x v="0"/>
    <s v="Widowed"/>
    <n v="0"/>
    <s v="1-5 years"/>
    <n v="50"/>
    <n v="0"/>
    <s v="Low"/>
    <n v="0"/>
    <s v="Full Coverage"/>
    <n v="0"/>
    <n v="2300"/>
    <s v="Yes"/>
    <s v="NO"/>
    <s v="NO"/>
    <n v="50"/>
    <x v="0"/>
    <x v="27"/>
    <x v="1"/>
    <x v="1"/>
    <x v="0"/>
    <x v="0"/>
    <n v="2"/>
    <n v="672"/>
    <n v="50"/>
    <x v="1"/>
    <n v="100"/>
  </r>
  <r>
    <n v="37"/>
    <x v="0"/>
    <s v="Married"/>
    <n v="86"/>
    <s v="1-5 years"/>
    <n v="50"/>
    <n v="0"/>
    <s v="Medium"/>
    <n v="0"/>
    <s v="Liability-Only"/>
    <n v="-200"/>
    <n v="2036"/>
    <s v="NO"/>
    <s v="NO"/>
    <s v="NO"/>
    <n v="0"/>
    <x v="1"/>
    <x v="11"/>
    <x v="1"/>
    <x v="6"/>
    <x v="0"/>
    <x v="2"/>
    <n v="2"/>
    <n v="765"/>
    <n v="-50"/>
    <x v="2"/>
    <n v="0"/>
  </r>
  <r>
    <n v="27"/>
    <x v="0"/>
    <s v="Married"/>
    <n v="86"/>
    <s v="1-5 years"/>
    <n v="50"/>
    <n v="2"/>
    <s v="Low"/>
    <n v="100"/>
    <s v="Liability-Only"/>
    <n v="-200"/>
    <n v="2286"/>
    <s v="NO"/>
    <s v="NO"/>
    <s v="NO"/>
    <n v="0"/>
    <x v="0"/>
    <x v="9"/>
    <x v="0"/>
    <x v="4"/>
    <x v="4"/>
    <x v="2"/>
    <n v="99"/>
    <n v="642"/>
    <n v="50"/>
    <x v="0"/>
    <n v="50"/>
  </r>
  <r>
    <n v="35"/>
    <x v="0"/>
    <s v="Single"/>
    <n v="0"/>
    <s v="1-5 years"/>
    <n v="50"/>
    <n v="0"/>
    <s v="Low"/>
    <n v="0"/>
    <s v="Full Coverage"/>
    <n v="0"/>
    <n v="2100"/>
    <s v="NO"/>
    <s v="Yes"/>
    <s v="Yes"/>
    <n v="100"/>
    <x v="1"/>
    <x v="15"/>
    <x v="1"/>
    <x v="0"/>
    <x v="4"/>
    <x v="1"/>
    <n v="3"/>
    <n v="709"/>
    <n v="-50"/>
    <x v="0"/>
    <n v="50"/>
  </r>
  <r>
    <n v="46"/>
    <x v="0"/>
    <s v="Widowed"/>
    <n v="0"/>
    <s v="&lt;1 year"/>
    <n v="100"/>
    <n v="1"/>
    <s v="Low"/>
    <n v="50"/>
    <s v="Full Coverage"/>
    <n v="0"/>
    <n v="2400"/>
    <s v="Yes"/>
    <s v="NO"/>
    <s v="NO"/>
    <n v="50"/>
    <x v="0"/>
    <x v="10"/>
    <x v="1"/>
    <x v="0"/>
    <x v="4"/>
    <x v="2"/>
    <n v="8"/>
    <n v="626"/>
    <n v="50"/>
    <x v="1"/>
    <n v="100"/>
  </r>
  <r>
    <n v="31"/>
    <x v="0"/>
    <s v="Widowed"/>
    <n v="0"/>
    <s v="1-5 years"/>
    <n v="50"/>
    <n v="1"/>
    <s v="Low"/>
    <n v="50"/>
    <s v="Full Coverage"/>
    <n v="0"/>
    <n v="2200"/>
    <s v="NO"/>
    <s v="NO"/>
    <s v="NO"/>
    <n v="0"/>
    <x v="1"/>
    <x v="11"/>
    <x v="1"/>
    <x v="1"/>
    <x v="0"/>
    <x v="1"/>
    <n v="1"/>
    <n v="748"/>
    <n v="-50"/>
    <x v="2"/>
    <n v="0"/>
  </r>
  <r>
    <n v="27"/>
    <x v="0"/>
    <s v="Married"/>
    <n v="86"/>
    <s v="1-5 years"/>
    <n v="50"/>
    <n v="1"/>
    <s v="Low"/>
    <n v="50"/>
    <s v="Liability-Only"/>
    <n v="-200"/>
    <n v="2086"/>
    <s v="NO"/>
    <s v="NO"/>
    <s v="NO"/>
    <n v="0"/>
    <x v="2"/>
    <x v="21"/>
    <x v="1"/>
    <x v="3"/>
    <x v="0"/>
    <x v="0"/>
    <n v="10"/>
    <n v="702"/>
    <n v="-50"/>
    <x v="2"/>
    <n v="0"/>
  </r>
  <r>
    <n v="43"/>
    <x v="0"/>
    <s v="Married"/>
    <n v="86"/>
    <s v="1-5 years"/>
    <n v="50"/>
    <n v="2"/>
    <s v="Medium"/>
    <n v="200"/>
    <s v="Liability-Only"/>
    <n v="-200"/>
    <n v="2336"/>
    <s v="NO"/>
    <s v="NO"/>
    <s v="NO"/>
    <n v="0"/>
    <x v="0"/>
    <x v="29"/>
    <x v="0"/>
    <x v="5"/>
    <x v="0"/>
    <x v="1"/>
    <n v="99"/>
    <n v="659"/>
    <n v="50"/>
    <x v="2"/>
    <n v="0"/>
  </r>
  <r>
    <n v="43"/>
    <x v="0"/>
    <s v="Single"/>
    <n v="0"/>
    <s v="&lt;1 year"/>
    <n v="100"/>
    <n v="1"/>
    <s v="Low"/>
    <n v="50"/>
    <s v="Full Coverage"/>
    <n v="0"/>
    <n v="2350"/>
    <s v="NO"/>
    <s v="NO"/>
    <s v="NO"/>
    <n v="0"/>
    <x v="1"/>
    <x v="28"/>
    <x v="1"/>
    <x v="8"/>
    <x v="2"/>
    <x v="0"/>
    <n v="5"/>
    <n v="715"/>
    <n v="-50"/>
    <x v="1"/>
    <n v="100"/>
  </r>
  <r>
    <n v="32"/>
    <x v="0"/>
    <s v="Single"/>
    <n v="0"/>
    <s v="1-5 years"/>
    <n v="50"/>
    <n v="0"/>
    <s v="Low"/>
    <n v="0"/>
    <s v="Liability-Only"/>
    <n v="-200"/>
    <n v="1950"/>
    <s v="NO"/>
    <s v="NO"/>
    <s v="NO"/>
    <n v="0"/>
    <x v="0"/>
    <x v="26"/>
    <x v="1"/>
    <x v="7"/>
    <x v="2"/>
    <x v="2"/>
    <n v="2"/>
    <n v="738"/>
    <n v="-50"/>
    <x v="2"/>
    <n v="0"/>
  </r>
  <r>
    <n v="32"/>
    <x v="0"/>
    <s v="Single"/>
    <n v="0"/>
    <s v="1-5 years"/>
    <n v="50"/>
    <n v="1"/>
    <s v="Low"/>
    <n v="50"/>
    <s v="Full Coverage"/>
    <n v="0"/>
    <n v="2150"/>
    <s v="NO"/>
    <s v="NO"/>
    <s v="Yes"/>
    <n v="50"/>
    <x v="2"/>
    <x v="8"/>
    <x v="0"/>
    <x v="11"/>
    <x v="2"/>
    <x v="1"/>
    <n v="99"/>
    <n v="735"/>
    <n v="-50"/>
    <x v="2"/>
    <n v="0"/>
  </r>
  <r>
    <n v="43"/>
    <x v="0"/>
    <s v="Married"/>
    <n v="86"/>
    <s v="&gt;5 years"/>
    <n v="0"/>
    <n v="0"/>
    <s v="Medium"/>
    <n v="0"/>
    <s v="Full Coverage"/>
    <n v="0"/>
    <n v="2136"/>
    <s v="Yes"/>
    <s v="Yes"/>
    <s v="NO"/>
    <n v="100"/>
    <x v="1"/>
    <x v="27"/>
    <x v="1"/>
    <x v="7"/>
    <x v="0"/>
    <x v="2"/>
    <n v="9"/>
    <n v="840"/>
    <n v="-50"/>
    <x v="0"/>
    <n v="50"/>
  </r>
  <r>
    <n v="18"/>
    <x v="0"/>
    <s v="Married"/>
    <n v="86"/>
    <s v="1-5 years"/>
    <n v="50"/>
    <n v="0"/>
    <s v="Medium"/>
    <n v="0"/>
    <s v="Liability-Only"/>
    <n v="-200"/>
    <n v="2086"/>
    <s v="Yes"/>
    <s v="NO"/>
    <s v="NO"/>
    <n v="50"/>
    <x v="1"/>
    <x v="10"/>
    <x v="1"/>
    <x v="0"/>
    <x v="0"/>
    <x v="1"/>
    <n v="11"/>
    <n v="721"/>
    <n v="-50"/>
    <x v="1"/>
    <n v="100"/>
  </r>
  <r>
    <n v="18"/>
    <x v="0"/>
    <s v="Single"/>
    <n v="0"/>
    <s v="&lt;1 year"/>
    <n v="100"/>
    <n v="0"/>
    <s v="Low"/>
    <n v="0"/>
    <s v="Full Coverage"/>
    <n v="0"/>
    <n v="2150"/>
    <s v="Yes"/>
    <s v="NO"/>
    <s v="Yes"/>
    <n v="100"/>
    <x v="1"/>
    <x v="24"/>
    <x v="1"/>
    <x v="10"/>
    <x v="0"/>
    <x v="0"/>
    <n v="2"/>
    <n v="757"/>
    <n v="-50"/>
    <x v="0"/>
    <n v="50"/>
  </r>
  <r>
    <n v="29"/>
    <x v="0"/>
    <s v="Divorced"/>
    <n v="0"/>
    <s v="&lt;1 year"/>
    <n v="100"/>
    <n v="1"/>
    <s v="Low"/>
    <n v="50"/>
    <s v="Liability-Only"/>
    <n v="-200"/>
    <n v="2100"/>
    <s v="NO"/>
    <s v="Yes"/>
    <s v="NO"/>
    <n v="50"/>
    <x v="2"/>
    <x v="1"/>
    <x v="0"/>
    <x v="1"/>
    <x v="2"/>
    <x v="1"/>
    <n v="99"/>
    <n v="772"/>
    <n v="-50"/>
    <x v="1"/>
    <n v="100"/>
  </r>
  <r>
    <n v="36"/>
    <x v="0"/>
    <s v="Single"/>
    <n v="0"/>
    <s v="&lt;1 year"/>
    <n v="100"/>
    <n v="0"/>
    <s v="Medium"/>
    <n v="0"/>
    <s v="Full Coverage"/>
    <n v="0"/>
    <n v="2300"/>
    <s v="NO"/>
    <s v="NO"/>
    <s v="NO"/>
    <n v="0"/>
    <x v="1"/>
    <x v="3"/>
    <x v="0"/>
    <x v="0"/>
    <x v="3"/>
    <x v="0"/>
    <n v="99"/>
    <n v="762"/>
    <n v="-50"/>
    <x v="1"/>
    <n v="100"/>
  </r>
  <r>
    <n v="44"/>
    <x v="0"/>
    <s v="Married"/>
    <n v="86"/>
    <s v="1-5 years"/>
    <n v="50"/>
    <n v="0"/>
    <s v="Low"/>
    <n v="0"/>
    <s v="Full Coverage"/>
    <n v="0"/>
    <n v="2336"/>
    <s v="NO"/>
    <s v="NO"/>
    <s v="NO"/>
    <n v="0"/>
    <x v="0"/>
    <x v="18"/>
    <x v="1"/>
    <x v="2"/>
    <x v="1"/>
    <x v="0"/>
    <n v="2"/>
    <n v="769"/>
    <n v="-50"/>
    <x v="1"/>
    <n v="100"/>
  </r>
  <r>
    <n v="62"/>
    <x v="1"/>
    <s v="Widowed"/>
    <n v="0"/>
    <s v="&lt;1 year"/>
    <n v="100"/>
    <n v="0"/>
    <s v="Low"/>
    <n v="0"/>
    <s v="Full Coverage"/>
    <n v="0"/>
    <n v="2400"/>
    <s v="NO"/>
    <s v="NO"/>
    <s v="NO"/>
    <n v="0"/>
    <x v="1"/>
    <x v="16"/>
    <x v="1"/>
    <x v="4"/>
    <x v="6"/>
    <x v="2"/>
    <n v="8"/>
    <n v="666"/>
    <n v="50"/>
    <x v="1"/>
    <n v="100"/>
  </r>
  <r>
    <n v="52"/>
    <x v="0"/>
    <s v="Single"/>
    <n v="0"/>
    <s v="1-5 years"/>
    <n v="50"/>
    <n v="0"/>
    <s v="Low"/>
    <n v="0"/>
    <s v="Full Coverage"/>
    <n v="0"/>
    <n v="2250"/>
    <s v="Yes"/>
    <s v="Yes"/>
    <s v="NO"/>
    <n v="100"/>
    <x v="1"/>
    <x v="17"/>
    <x v="1"/>
    <x v="5"/>
    <x v="0"/>
    <x v="0"/>
    <n v="1"/>
    <n v="664"/>
    <n v="50"/>
    <x v="1"/>
    <n v="100"/>
  </r>
  <r>
    <n v="37"/>
    <x v="0"/>
    <s v="Divorced"/>
    <n v="0"/>
    <s v="1-5 years"/>
    <n v="50"/>
    <n v="0"/>
    <s v="Low"/>
    <n v="0"/>
    <s v="Full Coverage"/>
    <n v="0"/>
    <n v="2350"/>
    <s v="NO"/>
    <s v="NO"/>
    <s v="NO"/>
    <n v="0"/>
    <x v="0"/>
    <x v="8"/>
    <x v="0"/>
    <x v="3"/>
    <x v="4"/>
    <x v="1"/>
    <n v="99"/>
    <n v="696"/>
    <n v="50"/>
    <x v="1"/>
    <n v="100"/>
  </r>
  <r>
    <n v="39"/>
    <x v="0"/>
    <s v="Widowed"/>
    <n v="0"/>
    <s v="&gt;5 years"/>
    <n v="0"/>
    <n v="0"/>
    <s v="Low"/>
    <n v="0"/>
    <s v="Full Coverage"/>
    <n v="0"/>
    <n v="2050"/>
    <s v="Yes"/>
    <s v="NO"/>
    <s v="NO"/>
    <n v="50"/>
    <x v="2"/>
    <x v="18"/>
    <x v="1"/>
    <x v="1"/>
    <x v="0"/>
    <x v="2"/>
    <n v="6"/>
    <n v="743"/>
    <n v="-50"/>
    <x v="2"/>
    <n v="0"/>
  </r>
  <r>
    <n v="24"/>
    <x v="0"/>
    <s v="Single"/>
    <n v="0"/>
    <s v="1-5 years"/>
    <n v="50"/>
    <n v="0"/>
    <s v="Medium"/>
    <n v="0"/>
    <s v="Full Coverage"/>
    <n v="0"/>
    <n v="2200"/>
    <s v="NO"/>
    <s v="NO"/>
    <s v="NO"/>
    <n v="0"/>
    <x v="0"/>
    <x v="27"/>
    <x v="0"/>
    <x v="2"/>
    <x v="0"/>
    <x v="1"/>
    <n v="99"/>
    <n v="744"/>
    <n v="-50"/>
    <x v="0"/>
    <n v="50"/>
  </r>
  <r>
    <n v="39"/>
    <x v="0"/>
    <s v="Single"/>
    <n v="0"/>
    <s v="1-5 years"/>
    <n v="50"/>
    <n v="1"/>
    <s v="Low"/>
    <n v="50"/>
    <s v="Full Coverage"/>
    <n v="0"/>
    <n v="2300"/>
    <s v="NO"/>
    <s v="NO"/>
    <s v="NO"/>
    <n v="0"/>
    <x v="1"/>
    <x v="19"/>
    <x v="1"/>
    <x v="2"/>
    <x v="0"/>
    <x v="2"/>
    <n v="11"/>
    <n v="706"/>
    <n v="-50"/>
    <x v="1"/>
    <n v="100"/>
  </r>
  <r>
    <n v="35"/>
    <x v="0"/>
    <s v="Married"/>
    <n v="86"/>
    <s v="&gt;5 years"/>
    <n v="0"/>
    <n v="0"/>
    <s v="Low"/>
    <n v="0"/>
    <s v="Full Coverage"/>
    <n v="0"/>
    <n v="2186"/>
    <s v="NO"/>
    <s v="Yes"/>
    <s v="NO"/>
    <n v="50"/>
    <x v="0"/>
    <x v="22"/>
    <x v="1"/>
    <x v="2"/>
    <x v="0"/>
    <x v="2"/>
    <n v="3"/>
    <n v="756"/>
    <n v="-50"/>
    <x v="0"/>
    <n v="50"/>
  </r>
  <r>
    <n v="44"/>
    <x v="0"/>
    <s v="Married"/>
    <n v="86"/>
    <s v="1-5 years"/>
    <n v="50"/>
    <n v="1"/>
    <s v="Low"/>
    <n v="50"/>
    <s v="Full Coverage"/>
    <n v="0"/>
    <n v="2386"/>
    <s v="Yes"/>
    <s v="NO"/>
    <s v="NO"/>
    <n v="50"/>
    <x v="0"/>
    <x v="14"/>
    <x v="1"/>
    <x v="0"/>
    <x v="0"/>
    <x v="0"/>
    <n v="2"/>
    <n v="681"/>
    <n v="50"/>
    <x v="0"/>
    <n v="50"/>
  </r>
  <r>
    <n v="27"/>
    <x v="0"/>
    <s v="Married"/>
    <n v="86"/>
    <s v="&gt;5 years"/>
    <n v="0"/>
    <n v="0"/>
    <s v="Low"/>
    <n v="0"/>
    <s v="Full Coverage"/>
    <n v="0"/>
    <n v="2236"/>
    <s v="NO"/>
    <s v="Yes"/>
    <s v="NO"/>
    <n v="50"/>
    <x v="1"/>
    <x v="12"/>
    <x v="1"/>
    <x v="4"/>
    <x v="2"/>
    <x v="2"/>
    <n v="13"/>
    <n v="736"/>
    <n v="-50"/>
    <x v="1"/>
    <n v="100"/>
  </r>
  <r>
    <n v="47"/>
    <x v="0"/>
    <s v="Married"/>
    <n v="86"/>
    <s v="1-5 years"/>
    <n v="50"/>
    <n v="0"/>
    <s v="Low"/>
    <n v="0"/>
    <s v="Liability-Only"/>
    <n v="-200"/>
    <n v="2186"/>
    <s v="NO"/>
    <s v="NO"/>
    <s v="NO"/>
    <n v="0"/>
    <x v="0"/>
    <x v="19"/>
    <x v="1"/>
    <x v="6"/>
    <x v="0"/>
    <x v="1"/>
    <n v="6"/>
    <n v="667"/>
    <n v="50"/>
    <x v="0"/>
    <n v="50"/>
  </r>
  <r>
    <n v="62"/>
    <x v="1"/>
    <s v="Married"/>
    <n v="86"/>
    <s v="1-5 years"/>
    <n v="50"/>
    <n v="0"/>
    <s v="Low"/>
    <n v="0"/>
    <s v="Liability-Only"/>
    <n v="-200"/>
    <n v="1936"/>
    <s v="NO"/>
    <s v="Yes"/>
    <s v="Yes"/>
    <n v="100"/>
    <x v="2"/>
    <x v="7"/>
    <x v="1"/>
    <x v="0"/>
    <x v="6"/>
    <x v="1"/>
    <n v="10"/>
    <n v="724"/>
    <n v="-50"/>
    <x v="2"/>
    <n v="0"/>
  </r>
  <r>
    <n v="38"/>
    <x v="0"/>
    <s v="Married"/>
    <n v="86"/>
    <s v="1-5 years"/>
    <n v="50"/>
    <n v="0"/>
    <s v="Low"/>
    <n v="0"/>
    <s v="Liability-Only"/>
    <n v="-200"/>
    <n v="2186"/>
    <s v="NO"/>
    <s v="NO"/>
    <s v="NO"/>
    <n v="0"/>
    <x v="1"/>
    <x v="3"/>
    <x v="1"/>
    <x v="4"/>
    <x v="1"/>
    <x v="0"/>
    <n v="9"/>
    <n v="612"/>
    <n v="50"/>
    <x v="0"/>
    <n v="50"/>
  </r>
  <r>
    <n v="46"/>
    <x v="0"/>
    <s v="Married"/>
    <n v="86"/>
    <s v="&gt;5 years"/>
    <n v="0"/>
    <n v="1"/>
    <s v="Low"/>
    <n v="50"/>
    <s v="Full Coverage"/>
    <n v="0"/>
    <n v="2236"/>
    <s v="NO"/>
    <s v="Yes"/>
    <s v="Yes"/>
    <n v="100"/>
    <x v="2"/>
    <x v="10"/>
    <x v="1"/>
    <x v="5"/>
    <x v="2"/>
    <x v="2"/>
    <n v="9"/>
    <n v="829"/>
    <n v="-50"/>
    <x v="1"/>
    <n v="100"/>
  </r>
  <r>
    <n v="50"/>
    <x v="0"/>
    <s v="Married"/>
    <n v="86"/>
    <s v="1-5 years"/>
    <n v="50"/>
    <n v="1"/>
    <s v="Low"/>
    <n v="50"/>
    <s v="Full Coverage"/>
    <n v="0"/>
    <n v="2286"/>
    <s v="NO"/>
    <s v="Yes"/>
    <s v="Yes"/>
    <n v="100"/>
    <x v="1"/>
    <x v="4"/>
    <x v="0"/>
    <x v="4"/>
    <x v="0"/>
    <x v="2"/>
    <n v="99"/>
    <n v="729"/>
    <n v="-50"/>
    <x v="1"/>
    <n v="100"/>
  </r>
  <r>
    <n v="33"/>
    <x v="0"/>
    <s v="Married"/>
    <n v="86"/>
    <s v="&gt;5 years"/>
    <n v="0"/>
    <n v="1"/>
    <s v="High"/>
    <n v="200"/>
    <s v="Full Coverage"/>
    <n v="0"/>
    <n v="2386"/>
    <s v="NO"/>
    <s v="NO"/>
    <s v="NO"/>
    <n v="0"/>
    <x v="0"/>
    <x v="25"/>
    <x v="0"/>
    <x v="4"/>
    <x v="3"/>
    <x v="1"/>
    <n v="99"/>
    <n v="763"/>
    <n v="-50"/>
    <x v="2"/>
    <n v="0"/>
  </r>
  <r>
    <n v="43"/>
    <x v="0"/>
    <s v="Married"/>
    <n v="86"/>
    <s v="&lt;1 year"/>
    <n v="100"/>
    <n v="0"/>
    <s v="Low"/>
    <n v="0"/>
    <s v="Full Coverage"/>
    <n v="0"/>
    <n v="2336"/>
    <s v="NO"/>
    <s v="NO"/>
    <s v="NO"/>
    <n v="0"/>
    <x v="1"/>
    <x v="28"/>
    <x v="1"/>
    <x v="4"/>
    <x v="1"/>
    <x v="2"/>
    <n v="2"/>
    <n v="709"/>
    <n v="-50"/>
    <x v="0"/>
    <n v="50"/>
  </r>
  <r>
    <n v="40"/>
    <x v="0"/>
    <s v="Single"/>
    <n v="0"/>
    <s v="1-5 years"/>
    <n v="50"/>
    <n v="0"/>
    <s v="Medium"/>
    <n v="0"/>
    <s v="Liability-Only"/>
    <n v="-200"/>
    <n v="1950"/>
    <s v="NO"/>
    <s v="Yes"/>
    <s v="NO"/>
    <n v="50"/>
    <x v="0"/>
    <x v="6"/>
    <x v="1"/>
    <x v="4"/>
    <x v="4"/>
    <x v="0"/>
    <n v="11"/>
    <n v="726"/>
    <n v="-50"/>
    <x v="0"/>
    <n v="50"/>
  </r>
  <r>
    <n v="41"/>
    <x v="0"/>
    <s v="Single"/>
    <n v="0"/>
    <s v="&gt;5 years"/>
    <n v="0"/>
    <n v="1"/>
    <s v="Low"/>
    <n v="50"/>
    <s v="Liability-Only"/>
    <n v="-200"/>
    <n v="2050"/>
    <s v="NO"/>
    <s v="NO"/>
    <s v="NO"/>
    <n v="0"/>
    <x v="1"/>
    <x v="4"/>
    <x v="0"/>
    <x v="2"/>
    <x v="0"/>
    <x v="1"/>
    <n v="99"/>
    <n v="714"/>
    <n v="-50"/>
    <x v="1"/>
    <n v="100"/>
  </r>
  <r>
    <n v="28"/>
    <x v="0"/>
    <s v="Married"/>
    <n v="86"/>
    <s v="1-5 years"/>
    <n v="50"/>
    <n v="1"/>
    <s v="Low"/>
    <n v="50"/>
    <s v="Full Coverage"/>
    <n v="0"/>
    <n v="2336"/>
    <s v="NO"/>
    <s v="Yes"/>
    <s v="NO"/>
    <n v="50"/>
    <x v="1"/>
    <x v="13"/>
    <x v="0"/>
    <x v="5"/>
    <x v="0"/>
    <x v="1"/>
    <n v="99"/>
    <n v="755"/>
    <n v="-50"/>
    <x v="1"/>
    <n v="100"/>
  </r>
  <r>
    <n v="40"/>
    <x v="0"/>
    <s v="Single"/>
    <n v="0"/>
    <s v="&gt;5 years"/>
    <n v="0"/>
    <n v="1"/>
    <s v="Low"/>
    <n v="50"/>
    <s v="Full Coverage"/>
    <n v="0"/>
    <n v="2300"/>
    <s v="NO"/>
    <s v="Yes"/>
    <s v="NO"/>
    <n v="50"/>
    <x v="1"/>
    <x v="20"/>
    <x v="1"/>
    <x v="4"/>
    <x v="0"/>
    <x v="1"/>
    <n v="5"/>
    <n v="676"/>
    <n v="50"/>
    <x v="1"/>
    <n v="100"/>
  </r>
  <r>
    <n v="47"/>
    <x v="0"/>
    <s v="Divorced"/>
    <n v="0"/>
    <s v="&lt;1 year"/>
    <n v="100"/>
    <n v="1"/>
    <s v="Low"/>
    <n v="50"/>
    <s v="Full Coverage"/>
    <n v="0"/>
    <n v="2350"/>
    <s v="NO"/>
    <s v="NO"/>
    <s v="NO"/>
    <n v="0"/>
    <x v="1"/>
    <x v="10"/>
    <x v="0"/>
    <x v="0"/>
    <x v="1"/>
    <x v="1"/>
    <n v="99"/>
    <n v="788"/>
    <n v="-50"/>
    <x v="1"/>
    <n v="100"/>
  </r>
  <r>
    <n v="61"/>
    <x v="1"/>
    <s v="Married"/>
    <n v="86"/>
    <s v="&gt;5 years"/>
    <n v="0"/>
    <n v="1"/>
    <s v="Low"/>
    <n v="50"/>
    <s v="Full Coverage"/>
    <n v="0"/>
    <n v="2336"/>
    <s v="NO"/>
    <s v="NO"/>
    <s v="NO"/>
    <n v="0"/>
    <x v="1"/>
    <x v="7"/>
    <x v="1"/>
    <x v="3"/>
    <x v="3"/>
    <x v="1"/>
    <n v="5"/>
    <n v="706"/>
    <n v="-50"/>
    <x v="1"/>
    <n v="100"/>
  </r>
  <r>
    <n v="54"/>
    <x v="0"/>
    <s v="Single"/>
    <n v="0"/>
    <s v="1-5 years"/>
    <n v="50"/>
    <n v="1"/>
    <s v="Low"/>
    <n v="50"/>
    <s v="Full Coverage"/>
    <n v="0"/>
    <n v="2200"/>
    <s v="NO"/>
    <s v="Yes"/>
    <s v="NO"/>
    <n v="50"/>
    <x v="1"/>
    <x v="29"/>
    <x v="0"/>
    <x v="2"/>
    <x v="3"/>
    <x v="0"/>
    <n v="99"/>
    <n v="727"/>
    <n v="-50"/>
    <x v="0"/>
    <n v="50"/>
  </r>
  <r>
    <n v="72"/>
    <x v="1"/>
    <s v="Widowed"/>
    <n v="0"/>
    <s v="&lt;1 year"/>
    <n v="100"/>
    <n v="0"/>
    <s v="Low"/>
    <n v="0"/>
    <s v="Full Coverage"/>
    <n v="0"/>
    <n v="2200"/>
    <s v="NO"/>
    <s v="Yes"/>
    <s v="NO"/>
    <n v="50"/>
    <x v="0"/>
    <x v="23"/>
    <x v="0"/>
    <x v="2"/>
    <x v="0"/>
    <x v="2"/>
    <n v="99"/>
    <n v="758"/>
    <n v="-50"/>
    <x v="0"/>
    <n v="50"/>
  </r>
  <r>
    <n v="28"/>
    <x v="0"/>
    <s v="Divorced"/>
    <n v="0"/>
    <s v="&gt;5 years"/>
    <n v="0"/>
    <n v="0"/>
    <s v="Low"/>
    <n v="0"/>
    <s v="Liability-Only"/>
    <n v="-200"/>
    <n v="2050"/>
    <s v="NO"/>
    <s v="NO"/>
    <s v="NO"/>
    <n v="0"/>
    <x v="1"/>
    <x v="18"/>
    <x v="1"/>
    <x v="2"/>
    <x v="0"/>
    <x v="2"/>
    <n v="10"/>
    <n v="684"/>
    <n v="50"/>
    <x v="0"/>
    <n v="50"/>
  </r>
  <r>
    <n v="53"/>
    <x v="0"/>
    <s v="Married"/>
    <n v="86"/>
    <s v="1-5 years"/>
    <n v="50"/>
    <n v="0"/>
    <s v="Low"/>
    <n v="0"/>
    <s v="Liability-Only"/>
    <n v="-200"/>
    <n v="2036"/>
    <s v="NO"/>
    <s v="NO"/>
    <s v="NO"/>
    <n v="0"/>
    <x v="2"/>
    <x v="19"/>
    <x v="0"/>
    <x v="7"/>
    <x v="0"/>
    <x v="0"/>
    <n v="99"/>
    <n v="723"/>
    <n v="-50"/>
    <x v="2"/>
    <n v="0"/>
  </r>
  <r>
    <n v="42"/>
    <x v="0"/>
    <s v="Single"/>
    <n v="0"/>
    <s v="&lt;1 year"/>
    <n v="100"/>
    <n v="0"/>
    <s v="Low"/>
    <n v="0"/>
    <s v="Full Coverage"/>
    <n v="0"/>
    <n v="2200"/>
    <s v="NO"/>
    <s v="Yes"/>
    <s v="NO"/>
    <n v="50"/>
    <x v="1"/>
    <x v="10"/>
    <x v="0"/>
    <x v="0"/>
    <x v="3"/>
    <x v="2"/>
    <n v="99"/>
    <n v="739"/>
    <n v="-50"/>
    <x v="0"/>
    <n v="50"/>
  </r>
  <r>
    <n v="72"/>
    <x v="1"/>
    <s v="Married"/>
    <n v="86"/>
    <s v="&lt;1 year"/>
    <n v="100"/>
    <n v="1"/>
    <s v="Low"/>
    <n v="50"/>
    <s v="Liability-Only"/>
    <n v="-200"/>
    <n v="2136"/>
    <s v="Yes"/>
    <s v="Yes"/>
    <s v="NO"/>
    <n v="100"/>
    <x v="1"/>
    <x v="23"/>
    <x v="1"/>
    <x v="7"/>
    <x v="2"/>
    <x v="1"/>
    <n v="13"/>
    <n v="749"/>
    <n v="-50"/>
    <x v="1"/>
    <n v="100"/>
  </r>
  <r>
    <n v="27"/>
    <x v="0"/>
    <s v="Single"/>
    <n v="0"/>
    <s v="1-5 years"/>
    <n v="50"/>
    <n v="0"/>
    <s v="Medium"/>
    <n v="0"/>
    <s v="Full Coverage"/>
    <n v="0"/>
    <n v="2250"/>
    <s v="Yes"/>
    <s v="Yes"/>
    <s v="NO"/>
    <n v="100"/>
    <x v="1"/>
    <x v="25"/>
    <x v="0"/>
    <x v="0"/>
    <x v="3"/>
    <x v="2"/>
    <n v="99"/>
    <n v="685"/>
    <n v="50"/>
    <x v="1"/>
    <n v="100"/>
  </r>
  <r>
    <n v="27"/>
    <x v="0"/>
    <s v="Widowed"/>
    <n v="0"/>
    <s v="&gt;5 years"/>
    <n v="0"/>
    <n v="1"/>
    <s v="Low"/>
    <n v="50"/>
    <s v="Liability-Only"/>
    <n v="-200"/>
    <n v="2000"/>
    <s v="Yes"/>
    <s v="NO"/>
    <s v="NO"/>
    <n v="50"/>
    <x v="1"/>
    <x v="9"/>
    <x v="1"/>
    <x v="6"/>
    <x v="0"/>
    <x v="0"/>
    <n v="7"/>
    <n v="702"/>
    <n v="-50"/>
    <x v="1"/>
    <n v="100"/>
  </r>
  <r>
    <n v="31"/>
    <x v="0"/>
    <s v="Single"/>
    <n v="0"/>
    <s v="&lt;1 year"/>
    <n v="100"/>
    <n v="1"/>
    <s v="Low"/>
    <n v="50"/>
    <s v="Liability-Only"/>
    <n v="-200"/>
    <n v="2100"/>
    <s v="NO"/>
    <s v="NO"/>
    <s v="NO"/>
    <n v="0"/>
    <x v="1"/>
    <x v="16"/>
    <x v="1"/>
    <x v="2"/>
    <x v="3"/>
    <x v="0"/>
    <n v="7"/>
    <n v="713"/>
    <n v="-50"/>
    <x v="0"/>
    <n v="50"/>
  </r>
  <r>
    <n v="18"/>
    <x v="0"/>
    <s v="Single"/>
    <n v="0"/>
    <s v="1-5 years"/>
    <n v="50"/>
    <n v="0"/>
    <s v="High"/>
    <n v="0"/>
    <s v="Full Coverage"/>
    <n v="0"/>
    <n v="2300"/>
    <s v="Yes"/>
    <s v="NO"/>
    <s v="NO"/>
    <n v="50"/>
    <x v="0"/>
    <x v="13"/>
    <x v="1"/>
    <x v="1"/>
    <x v="1"/>
    <x v="1"/>
    <n v="1"/>
    <n v="664"/>
    <n v="50"/>
    <x v="1"/>
    <n v="100"/>
  </r>
  <r>
    <n v="32"/>
    <x v="0"/>
    <s v="Married"/>
    <n v="86"/>
    <s v="&lt;1 year"/>
    <n v="100"/>
    <n v="0"/>
    <s v="Low"/>
    <n v="0"/>
    <s v="Full Coverage"/>
    <n v="0"/>
    <n v="2386"/>
    <s v="NO"/>
    <s v="Yes"/>
    <s v="NO"/>
    <n v="50"/>
    <x v="1"/>
    <x v="25"/>
    <x v="1"/>
    <x v="0"/>
    <x v="0"/>
    <x v="2"/>
    <n v="2"/>
    <n v="653"/>
    <n v="50"/>
    <x v="0"/>
    <n v="50"/>
  </r>
  <r>
    <n v="28"/>
    <x v="0"/>
    <s v="Widowed"/>
    <n v="0"/>
    <s v="&gt;5 years"/>
    <n v="0"/>
    <n v="0"/>
    <s v="Low"/>
    <n v="0"/>
    <s v="Liability-Only"/>
    <n v="-200"/>
    <n v="2050"/>
    <s v="NO"/>
    <s v="Yes"/>
    <s v="NO"/>
    <n v="50"/>
    <x v="1"/>
    <x v="1"/>
    <x v="0"/>
    <x v="0"/>
    <x v="0"/>
    <x v="0"/>
    <n v="99"/>
    <n v="574"/>
    <n v="50"/>
    <x v="1"/>
    <n v="100"/>
  </r>
  <r>
    <n v="42"/>
    <x v="0"/>
    <s v="Single"/>
    <n v="0"/>
    <s v="&lt;1 year"/>
    <n v="100"/>
    <n v="0"/>
    <s v="High"/>
    <n v="0"/>
    <s v="Full Coverage"/>
    <n v="0"/>
    <n v="2350"/>
    <s v="NO"/>
    <s v="NO"/>
    <s v="NO"/>
    <n v="0"/>
    <x v="0"/>
    <x v="8"/>
    <x v="0"/>
    <x v="2"/>
    <x v="2"/>
    <x v="1"/>
    <n v="99"/>
    <n v="677"/>
    <n v="50"/>
    <x v="0"/>
    <n v="50"/>
  </r>
  <r>
    <n v="45"/>
    <x v="0"/>
    <s v="Married"/>
    <n v="86"/>
    <s v="1-5 years"/>
    <n v="50"/>
    <n v="0"/>
    <s v="Low"/>
    <n v="0"/>
    <s v="Full Coverage"/>
    <n v="0"/>
    <n v="2386"/>
    <s v="NO"/>
    <s v="NO"/>
    <s v="Yes"/>
    <n v="50"/>
    <x v="0"/>
    <x v="17"/>
    <x v="1"/>
    <x v="4"/>
    <x v="3"/>
    <x v="0"/>
    <n v="2"/>
    <n v="693"/>
    <n v="50"/>
    <x v="1"/>
    <n v="100"/>
  </r>
  <r>
    <n v="68"/>
    <x v="1"/>
    <s v="Single"/>
    <n v="0"/>
    <s v="&lt;1 year"/>
    <n v="100"/>
    <n v="0"/>
    <s v="Low"/>
    <n v="0"/>
    <s v="Full Coverage"/>
    <n v="0"/>
    <n v="2250"/>
    <s v="NO"/>
    <s v="NO"/>
    <s v="Yes"/>
    <n v="50"/>
    <x v="0"/>
    <x v="26"/>
    <x v="1"/>
    <x v="1"/>
    <x v="2"/>
    <x v="1"/>
    <n v="10"/>
    <n v="647"/>
    <n v="50"/>
    <x v="2"/>
    <n v="0"/>
  </r>
  <r>
    <n v="54"/>
    <x v="0"/>
    <s v="Married"/>
    <n v="86"/>
    <s v="1-5 years"/>
    <n v="50"/>
    <n v="0"/>
    <s v="Low"/>
    <n v="0"/>
    <s v="Full Coverage"/>
    <n v="0"/>
    <n v="2386"/>
    <s v="NO"/>
    <s v="Yes"/>
    <s v="NO"/>
    <n v="50"/>
    <x v="1"/>
    <x v="3"/>
    <x v="1"/>
    <x v="9"/>
    <x v="0"/>
    <x v="2"/>
    <n v="2"/>
    <n v="683"/>
    <n v="50"/>
    <x v="1"/>
    <n v="100"/>
  </r>
  <r>
    <n v="31"/>
    <x v="0"/>
    <s v="Married"/>
    <n v="86"/>
    <s v="&gt;5 years"/>
    <n v="0"/>
    <n v="0"/>
    <s v="Low"/>
    <n v="0"/>
    <s v="Liability-Only"/>
    <n v="-200"/>
    <n v="2186"/>
    <s v="NO"/>
    <s v="NO"/>
    <s v="NO"/>
    <n v="0"/>
    <x v="0"/>
    <x v="21"/>
    <x v="1"/>
    <x v="0"/>
    <x v="2"/>
    <x v="2"/>
    <n v="3"/>
    <n v="655"/>
    <n v="50"/>
    <x v="1"/>
    <n v="100"/>
  </r>
  <r>
    <n v="26"/>
    <x v="0"/>
    <s v="Divorced"/>
    <n v="0"/>
    <s v="1-5 years"/>
    <n v="50"/>
    <n v="0"/>
    <s v="High"/>
    <n v="0"/>
    <s v="Full Coverage"/>
    <n v="0"/>
    <n v="2200"/>
    <s v="NO"/>
    <s v="Yes"/>
    <s v="NO"/>
    <n v="50"/>
    <x v="2"/>
    <x v="12"/>
    <x v="0"/>
    <x v="5"/>
    <x v="2"/>
    <x v="2"/>
    <n v="99"/>
    <n v="660"/>
    <n v="50"/>
    <x v="2"/>
    <n v="0"/>
  </r>
  <r>
    <n v="47"/>
    <x v="0"/>
    <s v="Married"/>
    <n v="86"/>
    <s v="&lt;1 year"/>
    <n v="100"/>
    <n v="0"/>
    <s v="Low"/>
    <n v="0"/>
    <s v="Full Coverage"/>
    <n v="0"/>
    <n v="2336"/>
    <s v="Yes"/>
    <s v="NO"/>
    <s v="NO"/>
    <n v="50"/>
    <x v="1"/>
    <x v="29"/>
    <x v="0"/>
    <x v="4"/>
    <x v="3"/>
    <x v="1"/>
    <n v="99"/>
    <n v="768"/>
    <n v="-50"/>
    <x v="1"/>
    <n v="100"/>
  </r>
  <r>
    <n v="20"/>
    <x v="0"/>
    <s v="Single"/>
    <n v="0"/>
    <s v="1-5 years"/>
    <n v="50"/>
    <n v="4"/>
    <s v="Low"/>
    <n v="200"/>
    <s v="Liability-Only"/>
    <n v="-200"/>
    <n v="2250"/>
    <s v="Yes"/>
    <s v="NO"/>
    <s v="NO"/>
    <n v="50"/>
    <x v="1"/>
    <x v="4"/>
    <x v="1"/>
    <x v="2"/>
    <x v="0"/>
    <x v="1"/>
    <n v="8"/>
    <n v="673"/>
    <n v="50"/>
    <x v="0"/>
    <n v="50"/>
  </r>
  <r>
    <n v="67"/>
    <x v="1"/>
    <s v="Married"/>
    <n v="86"/>
    <s v="&gt;5 years"/>
    <n v="0"/>
    <n v="0"/>
    <s v="Low"/>
    <n v="0"/>
    <s v="Full Coverage"/>
    <n v="0"/>
    <n v="2286"/>
    <s v="NO"/>
    <s v="NO"/>
    <s v="Yes"/>
    <n v="50"/>
    <x v="0"/>
    <x v="20"/>
    <x v="1"/>
    <x v="7"/>
    <x v="1"/>
    <x v="2"/>
    <n v="9"/>
    <n v="605"/>
    <n v="50"/>
    <x v="0"/>
    <n v="50"/>
  </r>
  <r>
    <n v="57"/>
    <x v="1"/>
    <s v="Married"/>
    <n v="86"/>
    <s v="&lt;1 year"/>
    <n v="100"/>
    <n v="0"/>
    <s v="Low"/>
    <n v="0"/>
    <s v="Full Coverage"/>
    <n v="0"/>
    <n v="2236"/>
    <s v="Yes"/>
    <s v="NO"/>
    <s v="NO"/>
    <n v="50"/>
    <x v="2"/>
    <x v="4"/>
    <x v="1"/>
    <x v="7"/>
    <x v="2"/>
    <x v="1"/>
    <n v="5"/>
    <n v="748"/>
    <n v="-50"/>
    <x v="2"/>
    <n v="0"/>
  </r>
  <r>
    <n v="32"/>
    <x v="0"/>
    <s v="Widowed"/>
    <n v="0"/>
    <s v="&lt;1 year"/>
    <n v="100"/>
    <n v="1"/>
    <s v="Low"/>
    <n v="50"/>
    <s v="Full Coverage"/>
    <n v="0"/>
    <n v="2300"/>
    <s v="NO"/>
    <s v="NO"/>
    <s v="NO"/>
    <n v="0"/>
    <x v="1"/>
    <x v="18"/>
    <x v="1"/>
    <x v="4"/>
    <x v="3"/>
    <x v="0"/>
    <n v="3"/>
    <n v="749"/>
    <n v="-50"/>
    <x v="0"/>
    <n v="50"/>
  </r>
  <r>
    <n v="18"/>
    <x v="0"/>
    <s v="Married"/>
    <n v="86"/>
    <s v="&lt;1 year"/>
    <n v="100"/>
    <n v="0"/>
    <s v="High"/>
    <n v="0"/>
    <s v="Full Coverage"/>
    <n v="0"/>
    <n v="2286"/>
    <s v="NO"/>
    <s v="Yes"/>
    <s v="NO"/>
    <n v="50"/>
    <x v="2"/>
    <x v="11"/>
    <x v="1"/>
    <x v="3"/>
    <x v="0"/>
    <x v="1"/>
    <n v="5"/>
    <n v="729"/>
    <n v="-50"/>
    <x v="0"/>
    <n v="50"/>
  </r>
  <r>
    <n v="60"/>
    <x v="1"/>
    <s v="Single"/>
    <n v="0"/>
    <s v="&gt;5 years"/>
    <n v="0"/>
    <n v="0"/>
    <s v="Medium"/>
    <n v="0"/>
    <s v="Liability-Only"/>
    <n v="-200"/>
    <n v="2000"/>
    <s v="NO"/>
    <s v="NO"/>
    <s v="NO"/>
    <n v="0"/>
    <x v="0"/>
    <x v="16"/>
    <x v="0"/>
    <x v="5"/>
    <x v="1"/>
    <x v="2"/>
    <n v="99"/>
    <n v="734"/>
    <n v="-50"/>
    <x v="1"/>
    <n v="100"/>
  </r>
  <r>
    <n v="38"/>
    <x v="0"/>
    <s v="Single"/>
    <n v="0"/>
    <s v="1-5 years"/>
    <n v="50"/>
    <n v="1"/>
    <s v="Low"/>
    <n v="50"/>
    <s v="Liability-Only"/>
    <n v="-200"/>
    <n v="2050"/>
    <s v="NO"/>
    <s v="Yes"/>
    <s v="NO"/>
    <n v="50"/>
    <x v="0"/>
    <x v="3"/>
    <x v="1"/>
    <x v="0"/>
    <x v="0"/>
    <x v="2"/>
    <n v="5"/>
    <n v="762"/>
    <n v="-50"/>
    <x v="1"/>
    <n v="100"/>
  </r>
  <r>
    <n v="58"/>
    <x v="1"/>
    <s v="Single"/>
    <n v="0"/>
    <s v="1-5 years"/>
    <n v="50"/>
    <n v="0"/>
    <s v="Low"/>
    <n v="0"/>
    <s v="Full Coverage"/>
    <n v="0"/>
    <n v="2200"/>
    <s v="NO"/>
    <s v="NO"/>
    <s v="NO"/>
    <n v="0"/>
    <x v="1"/>
    <x v="22"/>
    <x v="0"/>
    <x v="1"/>
    <x v="1"/>
    <x v="0"/>
    <n v="99"/>
    <n v="796"/>
    <n v="-50"/>
    <x v="0"/>
    <n v="50"/>
  </r>
  <r>
    <n v="18"/>
    <x v="0"/>
    <s v="Single"/>
    <n v="0"/>
    <s v="1-5 years"/>
    <n v="50"/>
    <n v="0"/>
    <s v="Low"/>
    <n v="0"/>
    <s v="Full Coverage"/>
    <n v="0"/>
    <n v="2250"/>
    <s v="NO"/>
    <s v="NO"/>
    <s v="NO"/>
    <n v="0"/>
    <x v="1"/>
    <x v="5"/>
    <x v="0"/>
    <x v="5"/>
    <x v="0"/>
    <x v="0"/>
    <n v="99"/>
    <n v="769"/>
    <n v="-50"/>
    <x v="1"/>
    <n v="100"/>
  </r>
  <r>
    <n v="31"/>
    <x v="0"/>
    <s v="Single"/>
    <n v="0"/>
    <s v="1-5 years"/>
    <n v="50"/>
    <n v="1"/>
    <s v="Low"/>
    <n v="50"/>
    <s v="Full Coverage"/>
    <n v="0"/>
    <n v="2300"/>
    <s v="NO"/>
    <s v="NO"/>
    <s v="NO"/>
    <n v="0"/>
    <x v="1"/>
    <x v="17"/>
    <x v="0"/>
    <x v="1"/>
    <x v="4"/>
    <x v="2"/>
    <n v="99"/>
    <n v="759"/>
    <n v="-50"/>
    <x v="1"/>
    <n v="100"/>
  </r>
  <r>
    <n v="40"/>
    <x v="0"/>
    <s v="Married"/>
    <n v="86"/>
    <s v="&gt;5 years"/>
    <n v="0"/>
    <n v="0"/>
    <s v="Low"/>
    <n v="0"/>
    <s v="Full Coverage"/>
    <n v="0"/>
    <n v="2286"/>
    <s v="NO"/>
    <s v="NO"/>
    <s v="Yes"/>
    <n v="50"/>
    <x v="1"/>
    <x v="18"/>
    <x v="0"/>
    <x v="5"/>
    <x v="4"/>
    <x v="2"/>
    <n v="99"/>
    <n v="660"/>
    <n v="50"/>
    <x v="0"/>
    <n v="50"/>
  </r>
  <r>
    <n v="40"/>
    <x v="0"/>
    <s v="Divorced"/>
    <n v="0"/>
    <s v="1-5 years"/>
    <n v="50"/>
    <n v="0"/>
    <s v="Medium"/>
    <n v="0"/>
    <s v="Liability-Only"/>
    <n v="-200"/>
    <n v="1900"/>
    <s v="Yes"/>
    <s v="NO"/>
    <s v="NO"/>
    <n v="50"/>
    <x v="0"/>
    <x v="25"/>
    <x v="0"/>
    <x v="7"/>
    <x v="3"/>
    <x v="2"/>
    <n v="99"/>
    <n v="772"/>
    <n v="-50"/>
    <x v="2"/>
    <n v="0"/>
  </r>
  <r>
    <n v="33"/>
    <x v="0"/>
    <s v="Married"/>
    <n v="86"/>
    <s v="&gt;5 years"/>
    <n v="0"/>
    <n v="0"/>
    <s v="Low"/>
    <n v="0"/>
    <s v="Liability-Only"/>
    <n v="-200"/>
    <n v="2036"/>
    <s v="NO"/>
    <s v="Yes"/>
    <s v="NO"/>
    <n v="50"/>
    <x v="1"/>
    <x v="18"/>
    <x v="1"/>
    <x v="3"/>
    <x v="1"/>
    <x v="1"/>
    <n v="12"/>
    <n v="746"/>
    <n v="-50"/>
    <x v="1"/>
    <n v="100"/>
  </r>
  <r>
    <n v="49"/>
    <x v="0"/>
    <s v="Single"/>
    <n v="0"/>
    <s v="1-5 years"/>
    <n v="50"/>
    <n v="0"/>
    <s v="Medium"/>
    <n v="0"/>
    <s v="Liability-Only"/>
    <n v="-200"/>
    <n v="2050"/>
    <s v="NO"/>
    <s v="NO"/>
    <s v="NO"/>
    <n v="0"/>
    <x v="1"/>
    <x v="4"/>
    <x v="1"/>
    <x v="6"/>
    <x v="0"/>
    <x v="2"/>
    <n v="3"/>
    <n v="783"/>
    <n v="-50"/>
    <x v="1"/>
    <n v="100"/>
  </r>
  <r>
    <n v="23"/>
    <x v="0"/>
    <s v="Widowed"/>
    <n v="0"/>
    <s v="&lt;1 year"/>
    <n v="100"/>
    <n v="0"/>
    <s v="Low"/>
    <n v="0"/>
    <s v="Liability-Only"/>
    <n v="-200"/>
    <n v="2200"/>
    <s v="NO"/>
    <s v="NO"/>
    <s v="NO"/>
    <n v="0"/>
    <x v="1"/>
    <x v="9"/>
    <x v="1"/>
    <x v="4"/>
    <x v="0"/>
    <x v="0"/>
    <n v="5"/>
    <n v="686"/>
    <n v="50"/>
    <x v="1"/>
    <n v="100"/>
  </r>
  <r>
    <n v="37"/>
    <x v="0"/>
    <s v="Single"/>
    <n v="0"/>
    <s v="1-5 years"/>
    <n v="50"/>
    <n v="0"/>
    <s v="High"/>
    <n v="0"/>
    <s v="Full Coverage"/>
    <n v="0"/>
    <n v="2350"/>
    <s v="NO"/>
    <s v="NO"/>
    <s v="NO"/>
    <n v="0"/>
    <x v="0"/>
    <x v="1"/>
    <x v="1"/>
    <x v="2"/>
    <x v="2"/>
    <x v="2"/>
    <n v="14"/>
    <n v="685"/>
    <n v="50"/>
    <x v="1"/>
    <n v="100"/>
  </r>
  <r>
    <n v="41"/>
    <x v="0"/>
    <s v="Divorced"/>
    <n v="0"/>
    <s v="&gt;5 years"/>
    <n v="0"/>
    <n v="0"/>
    <s v="Low"/>
    <n v="0"/>
    <s v="Liability-Only"/>
    <n v="-200"/>
    <n v="1950"/>
    <s v="NO"/>
    <s v="Yes"/>
    <s v="NO"/>
    <n v="50"/>
    <x v="0"/>
    <x v="13"/>
    <x v="1"/>
    <x v="1"/>
    <x v="4"/>
    <x v="1"/>
    <n v="14"/>
    <n v="679"/>
    <n v="50"/>
    <x v="2"/>
    <n v="0"/>
  </r>
  <r>
    <n v="47"/>
    <x v="0"/>
    <s v="Single"/>
    <n v="0"/>
    <s v="1-5 years"/>
    <n v="50"/>
    <n v="0"/>
    <s v="Medium"/>
    <n v="0"/>
    <s v="Full Coverage"/>
    <n v="0"/>
    <n v="2150"/>
    <s v="Yes"/>
    <s v="Yes"/>
    <s v="NO"/>
    <n v="100"/>
    <x v="0"/>
    <x v="9"/>
    <x v="0"/>
    <x v="3"/>
    <x v="0"/>
    <x v="2"/>
    <n v="99"/>
    <n v="825"/>
    <n v="-50"/>
    <x v="1"/>
    <n v="100"/>
  </r>
  <r>
    <n v="50"/>
    <x v="0"/>
    <s v="Divorced"/>
    <n v="0"/>
    <s v="&gt;5 years"/>
    <n v="0"/>
    <n v="0"/>
    <s v="Low"/>
    <n v="0"/>
    <s v="Full Coverage"/>
    <n v="0"/>
    <n v="2100"/>
    <s v="NO"/>
    <s v="Yes"/>
    <s v="NO"/>
    <n v="50"/>
    <x v="0"/>
    <x v="2"/>
    <x v="0"/>
    <x v="1"/>
    <x v="3"/>
    <x v="2"/>
    <n v="99"/>
    <n v="768"/>
    <n v="-50"/>
    <x v="0"/>
    <n v="50"/>
  </r>
  <r>
    <n v="23"/>
    <x v="0"/>
    <s v="Widowed"/>
    <n v="0"/>
    <s v="1-5 years"/>
    <n v="50"/>
    <n v="1"/>
    <s v="High"/>
    <n v="200"/>
    <s v="Full Coverage"/>
    <n v="0"/>
    <n v="2450"/>
    <s v="NO"/>
    <s v="NO"/>
    <s v="NO"/>
    <n v="0"/>
    <x v="0"/>
    <x v="6"/>
    <x v="0"/>
    <x v="5"/>
    <x v="1"/>
    <x v="1"/>
    <n v="99"/>
    <n v="778"/>
    <n v="-50"/>
    <x v="1"/>
    <n v="100"/>
  </r>
  <r>
    <n v="18"/>
    <x v="0"/>
    <s v="Married"/>
    <n v="86"/>
    <s v="1-5 years"/>
    <n v="50"/>
    <n v="0"/>
    <s v="Medium"/>
    <n v="0"/>
    <s v="Full Coverage"/>
    <n v="0"/>
    <n v="2436"/>
    <s v="NO"/>
    <s v="NO"/>
    <s v="NO"/>
    <n v="0"/>
    <x v="1"/>
    <x v="9"/>
    <x v="0"/>
    <x v="2"/>
    <x v="0"/>
    <x v="0"/>
    <n v="99"/>
    <n v="648"/>
    <n v="50"/>
    <x v="1"/>
    <n v="100"/>
  </r>
  <r>
    <n v="59"/>
    <x v="1"/>
    <s v="Married"/>
    <n v="86"/>
    <s v="&gt;5 years"/>
    <n v="0"/>
    <n v="1"/>
    <s v="Medium"/>
    <n v="100"/>
    <s v="Full Coverage"/>
    <n v="0"/>
    <n v="2386"/>
    <s v="NO"/>
    <s v="NO"/>
    <s v="NO"/>
    <n v="0"/>
    <x v="1"/>
    <x v="1"/>
    <x v="1"/>
    <x v="4"/>
    <x v="0"/>
    <x v="1"/>
    <n v="7"/>
    <n v="738"/>
    <n v="-50"/>
    <x v="1"/>
    <n v="100"/>
  </r>
  <r>
    <n v="44"/>
    <x v="0"/>
    <s v="Married"/>
    <n v="86"/>
    <s v="&gt;5 years"/>
    <n v="0"/>
    <n v="0"/>
    <s v="Low"/>
    <n v="0"/>
    <s v="Full Coverage"/>
    <n v="0"/>
    <n v="2286"/>
    <s v="NO"/>
    <s v="NO"/>
    <s v="NO"/>
    <n v="0"/>
    <x v="0"/>
    <x v="6"/>
    <x v="1"/>
    <x v="5"/>
    <x v="4"/>
    <x v="1"/>
    <n v="2"/>
    <n v="770"/>
    <n v="-50"/>
    <x v="1"/>
    <n v="100"/>
  </r>
  <r>
    <n v="28"/>
    <x v="0"/>
    <s v="Single"/>
    <n v="0"/>
    <s v="1-5 years"/>
    <n v="50"/>
    <n v="0"/>
    <s v="Low"/>
    <n v="0"/>
    <s v="Full Coverage"/>
    <n v="0"/>
    <n v="2200"/>
    <s v="NO"/>
    <s v="Yes"/>
    <s v="NO"/>
    <n v="50"/>
    <x v="0"/>
    <x v="4"/>
    <x v="0"/>
    <x v="4"/>
    <x v="0"/>
    <x v="2"/>
    <n v="99"/>
    <n v="797"/>
    <n v="-50"/>
    <x v="1"/>
    <n v="100"/>
  </r>
  <r>
    <n v="63"/>
    <x v="1"/>
    <s v="Married"/>
    <n v="86"/>
    <s v="1-5 years"/>
    <n v="50"/>
    <n v="2"/>
    <s v="Low"/>
    <n v="100"/>
    <s v="Full Coverage"/>
    <n v="0"/>
    <n v="2336"/>
    <s v="Yes"/>
    <s v="NO"/>
    <s v="Yes"/>
    <n v="100"/>
    <x v="0"/>
    <x v="9"/>
    <x v="0"/>
    <x v="2"/>
    <x v="3"/>
    <x v="1"/>
    <n v="99"/>
    <n v="699"/>
    <n v="50"/>
    <x v="2"/>
    <n v="0"/>
  </r>
  <r>
    <n v="41"/>
    <x v="0"/>
    <s v="Married"/>
    <n v="86"/>
    <s v="&lt;1 year"/>
    <n v="100"/>
    <n v="1"/>
    <s v="Low"/>
    <n v="50"/>
    <s v="Full Coverage"/>
    <n v="0"/>
    <n v="2436"/>
    <s v="NO"/>
    <s v="NO"/>
    <s v="NO"/>
    <n v="0"/>
    <x v="1"/>
    <x v="11"/>
    <x v="1"/>
    <x v="2"/>
    <x v="2"/>
    <x v="1"/>
    <n v="12"/>
    <n v="756"/>
    <n v="-50"/>
    <x v="1"/>
    <n v="100"/>
  </r>
  <r>
    <n v="57"/>
    <x v="1"/>
    <s v="Married"/>
    <n v="86"/>
    <s v="1-5 years"/>
    <n v="50"/>
    <n v="1"/>
    <s v="Medium"/>
    <n v="100"/>
    <s v="Full Coverage"/>
    <n v="0"/>
    <n v="2436"/>
    <s v="Yes"/>
    <s v="NO"/>
    <s v="NO"/>
    <n v="50"/>
    <x v="1"/>
    <x v="27"/>
    <x v="0"/>
    <x v="2"/>
    <x v="3"/>
    <x v="0"/>
    <n v="99"/>
    <n v="678"/>
    <n v="50"/>
    <x v="0"/>
    <n v="50"/>
  </r>
  <r>
    <n v="41"/>
    <x v="0"/>
    <s v="Widowed"/>
    <n v="0"/>
    <s v="1-5 years"/>
    <n v="50"/>
    <n v="1"/>
    <s v="Low"/>
    <n v="50"/>
    <s v="Liability-Only"/>
    <n v="-200"/>
    <n v="2100"/>
    <s v="NO"/>
    <s v="NO"/>
    <s v="NO"/>
    <n v="0"/>
    <x v="0"/>
    <x v="13"/>
    <x v="0"/>
    <x v="4"/>
    <x v="0"/>
    <x v="2"/>
    <n v="99"/>
    <n v="808"/>
    <n v="-50"/>
    <x v="1"/>
    <n v="100"/>
  </r>
  <r>
    <n v="70"/>
    <x v="1"/>
    <s v="Single"/>
    <n v="0"/>
    <s v="&lt;1 year"/>
    <n v="100"/>
    <n v="0"/>
    <s v="Low"/>
    <n v="0"/>
    <s v="Full Coverage"/>
    <n v="0"/>
    <n v="2200"/>
    <s v="NO"/>
    <s v="Yes"/>
    <s v="NO"/>
    <n v="50"/>
    <x v="1"/>
    <x v="28"/>
    <x v="1"/>
    <x v="4"/>
    <x v="0"/>
    <x v="1"/>
    <n v="4"/>
    <n v="708"/>
    <n v="-50"/>
    <x v="0"/>
    <n v="50"/>
  </r>
  <r>
    <n v="66"/>
    <x v="1"/>
    <s v="Married"/>
    <n v="86"/>
    <s v="1-5 years"/>
    <n v="50"/>
    <n v="0"/>
    <s v="Low"/>
    <n v="0"/>
    <s v="Full Coverage"/>
    <n v="0"/>
    <n v="2286"/>
    <s v="NO"/>
    <s v="Yes"/>
    <s v="NO"/>
    <n v="50"/>
    <x v="1"/>
    <x v="1"/>
    <x v="0"/>
    <x v="5"/>
    <x v="2"/>
    <x v="0"/>
    <n v="99"/>
    <n v="766"/>
    <n v="-50"/>
    <x v="1"/>
    <n v="100"/>
  </r>
  <r>
    <n v="36"/>
    <x v="0"/>
    <s v="Married"/>
    <n v="86"/>
    <s v="1-5 years"/>
    <n v="50"/>
    <n v="1"/>
    <s v="Low"/>
    <n v="50"/>
    <s v="Liability-Only"/>
    <n v="-200"/>
    <n v="2286"/>
    <s v="NO"/>
    <s v="NO"/>
    <s v="NO"/>
    <n v="0"/>
    <x v="0"/>
    <x v="17"/>
    <x v="1"/>
    <x v="4"/>
    <x v="0"/>
    <x v="2"/>
    <n v="12"/>
    <n v="674"/>
    <n v="50"/>
    <x v="1"/>
    <n v="100"/>
  </r>
  <r>
    <n v="54"/>
    <x v="0"/>
    <s v="Married"/>
    <n v="86"/>
    <s v="&gt;5 years"/>
    <n v="0"/>
    <n v="0"/>
    <s v="Low"/>
    <n v="0"/>
    <s v="Full Coverage"/>
    <n v="0"/>
    <n v="2136"/>
    <s v="Yes"/>
    <s v="Yes"/>
    <s v="NO"/>
    <n v="100"/>
    <x v="1"/>
    <x v="11"/>
    <x v="1"/>
    <x v="4"/>
    <x v="2"/>
    <x v="1"/>
    <n v="8"/>
    <n v="777"/>
    <n v="-50"/>
    <x v="0"/>
    <n v="50"/>
  </r>
  <r>
    <n v="49"/>
    <x v="0"/>
    <s v="Married"/>
    <n v="86"/>
    <s v="1-5 years"/>
    <n v="50"/>
    <n v="1"/>
    <s v="Low"/>
    <n v="50"/>
    <s v="Full Coverage"/>
    <n v="0"/>
    <n v="2336"/>
    <s v="Yes"/>
    <s v="NO"/>
    <s v="NO"/>
    <n v="50"/>
    <x v="2"/>
    <x v="2"/>
    <x v="0"/>
    <x v="7"/>
    <x v="0"/>
    <x v="1"/>
    <n v="99"/>
    <n v="728"/>
    <n v="-50"/>
    <x v="1"/>
    <n v="100"/>
  </r>
  <r>
    <n v="60"/>
    <x v="1"/>
    <s v="Married"/>
    <n v="86"/>
    <s v="1-5 years"/>
    <n v="50"/>
    <n v="1"/>
    <s v="Low"/>
    <n v="50"/>
    <s v="Full Coverage"/>
    <n v="0"/>
    <n v="2286"/>
    <s v="NO"/>
    <s v="Yes"/>
    <s v="Yes"/>
    <n v="100"/>
    <x v="1"/>
    <x v="25"/>
    <x v="1"/>
    <x v="4"/>
    <x v="0"/>
    <x v="1"/>
    <n v="7"/>
    <n v="728"/>
    <n v="-50"/>
    <x v="1"/>
    <n v="100"/>
  </r>
  <r>
    <n v="25"/>
    <x v="0"/>
    <s v="Widowed"/>
    <n v="0"/>
    <s v="&gt;5 years"/>
    <n v="0"/>
    <n v="0"/>
    <s v="Low"/>
    <n v="0"/>
    <s v="Liability-Only"/>
    <n v="-200"/>
    <n v="2000"/>
    <s v="NO"/>
    <s v="NO"/>
    <s v="NO"/>
    <n v="0"/>
    <x v="1"/>
    <x v="24"/>
    <x v="1"/>
    <x v="7"/>
    <x v="4"/>
    <x v="1"/>
    <n v="8"/>
    <n v="820"/>
    <n v="-50"/>
    <x v="1"/>
    <n v="100"/>
  </r>
  <r>
    <n v="50"/>
    <x v="0"/>
    <s v="Widowed"/>
    <n v="0"/>
    <s v="&lt;1 year"/>
    <n v="100"/>
    <n v="0"/>
    <s v="Low"/>
    <n v="0"/>
    <s v="Liability-Only"/>
    <n v="-200"/>
    <n v="2000"/>
    <s v="Yes"/>
    <s v="NO"/>
    <s v="NO"/>
    <n v="50"/>
    <x v="1"/>
    <x v="6"/>
    <x v="1"/>
    <x v="7"/>
    <x v="2"/>
    <x v="2"/>
    <n v="1"/>
    <n v="745"/>
    <n v="-50"/>
    <x v="0"/>
    <n v="50"/>
  </r>
  <r>
    <n v="55"/>
    <x v="1"/>
    <s v="Married"/>
    <n v="86"/>
    <s v="1-5 years"/>
    <n v="50"/>
    <n v="0"/>
    <s v="High"/>
    <n v="0"/>
    <s v="Liability-Only"/>
    <n v="-200"/>
    <n v="2236"/>
    <s v="NO"/>
    <s v="NO"/>
    <s v="NO"/>
    <n v="0"/>
    <x v="1"/>
    <x v="25"/>
    <x v="1"/>
    <x v="7"/>
    <x v="0"/>
    <x v="2"/>
    <n v="12"/>
    <n v="689"/>
    <n v="50"/>
    <x v="1"/>
    <n v="100"/>
  </r>
  <r>
    <n v="18"/>
    <x v="0"/>
    <s v="Married"/>
    <n v="86"/>
    <s v="1-5 years"/>
    <n v="50"/>
    <n v="1"/>
    <s v="High"/>
    <n v="200"/>
    <s v="Liability-Only"/>
    <n v="-200"/>
    <n v="2186"/>
    <s v="NO"/>
    <s v="Yes"/>
    <s v="NO"/>
    <n v="50"/>
    <x v="1"/>
    <x v="9"/>
    <x v="1"/>
    <x v="7"/>
    <x v="2"/>
    <x v="2"/>
    <n v="6"/>
    <n v="716"/>
    <n v="-50"/>
    <x v="2"/>
    <n v="0"/>
  </r>
  <r>
    <n v="22"/>
    <x v="0"/>
    <s v="Married"/>
    <n v="86"/>
    <s v="&lt;1 year"/>
    <n v="100"/>
    <n v="1"/>
    <s v="Low"/>
    <n v="50"/>
    <s v="Full Coverage"/>
    <n v="0"/>
    <n v="2386"/>
    <s v="Yes"/>
    <s v="NO"/>
    <s v="NO"/>
    <n v="50"/>
    <x v="2"/>
    <x v="21"/>
    <x v="0"/>
    <x v="2"/>
    <x v="1"/>
    <x v="2"/>
    <n v="99"/>
    <n v="724"/>
    <n v="-50"/>
    <x v="1"/>
    <n v="100"/>
  </r>
  <r>
    <n v="18"/>
    <x v="0"/>
    <s v="Married"/>
    <n v="86"/>
    <s v="1-5 years"/>
    <n v="50"/>
    <n v="1"/>
    <s v="Low"/>
    <n v="50"/>
    <s v="Liability-Only"/>
    <n v="-200"/>
    <n v="2236"/>
    <s v="Yes"/>
    <s v="NO"/>
    <s v="NO"/>
    <n v="50"/>
    <x v="0"/>
    <x v="10"/>
    <x v="0"/>
    <x v="0"/>
    <x v="0"/>
    <x v="2"/>
    <n v="99"/>
    <n v="679"/>
    <n v="50"/>
    <x v="1"/>
    <n v="100"/>
  </r>
  <r>
    <n v="35"/>
    <x v="0"/>
    <s v="Married"/>
    <n v="86"/>
    <s v="&lt;1 year"/>
    <n v="100"/>
    <n v="1"/>
    <s v="Low"/>
    <n v="50"/>
    <s v="Full Coverage"/>
    <n v="0"/>
    <n v="2536"/>
    <s v="NO"/>
    <s v="NO"/>
    <s v="NO"/>
    <n v="0"/>
    <x v="0"/>
    <x v="20"/>
    <x v="0"/>
    <x v="7"/>
    <x v="0"/>
    <x v="0"/>
    <n v="99"/>
    <n v="604"/>
    <n v="50"/>
    <x v="1"/>
    <n v="100"/>
  </r>
  <r>
    <n v="50"/>
    <x v="0"/>
    <s v="Married"/>
    <n v="86"/>
    <s v="&lt;1 year"/>
    <n v="100"/>
    <n v="0"/>
    <s v="High"/>
    <n v="0"/>
    <s v="Full Coverage"/>
    <n v="0"/>
    <n v="2436"/>
    <s v="NO"/>
    <s v="Yes"/>
    <s v="NO"/>
    <n v="50"/>
    <x v="1"/>
    <x v="15"/>
    <x v="0"/>
    <x v="1"/>
    <x v="4"/>
    <x v="2"/>
    <n v="99"/>
    <n v="663"/>
    <n v="50"/>
    <x v="1"/>
    <n v="100"/>
  </r>
  <r>
    <n v="62"/>
    <x v="1"/>
    <s v="Married"/>
    <n v="86"/>
    <s v="&lt;1 year"/>
    <n v="100"/>
    <n v="2"/>
    <s v="Low"/>
    <n v="100"/>
    <s v="Liability-Only"/>
    <n v="-200"/>
    <n v="2386"/>
    <s v="NO"/>
    <s v="NO"/>
    <s v="NO"/>
    <n v="0"/>
    <x v="1"/>
    <x v="16"/>
    <x v="0"/>
    <x v="0"/>
    <x v="4"/>
    <x v="2"/>
    <n v="99"/>
    <n v="677"/>
    <n v="50"/>
    <x v="1"/>
    <n v="100"/>
  </r>
  <r>
    <n v="41"/>
    <x v="0"/>
    <s v="Single"/>
    <n v="0"/>
    <s v="&gt;5 years"/>
    <n v="0"/>
    <n v="0"/>
    <s v="Low"/>
    <n v="0"/>
    <s v="Liability-Only"/>
    <n v="-200"/>
    <n v="2050"/>
    <s v="Yes"/>
    <s v="NO"/>
    <s v="NO"/>
    <n v="50"/>
    <x v="1"/>
    <x v="3"/>
    <x v="0"/>
    <x v="2"/>
    <x v="0"/>
    <x v="1"/>
    <n v="99"/>
    <n v="686"/>
    <n v="50"/>
    <x v="1"/>
    <n v="100"/>
  </r>
  <r>
    <n v="64"/>
    <x v="1"/>
    <s v="Single"/>
    <n v="0"/>
    <s v="1-5 years"/>
    <n v="50"/>
    <n v="0"/>
    <s v="Medium"/>
    <n v="0"/>
    <s v="Full Coverage"/>
    <n v="0"/>
    <n v="2250"/>
    <s v="NO"/>
    <s v="NO"/>
    <s v="NO"/>
    <n v="0"/>
    <x v="2"/>
    <x v="23"/>
    <x v="0"/>
    <x v="0"/>
    <x v="2"/>
    <x v="2"/>
    <n v="99"/>
    <n v="730"/>
    <n v="-50"/>
    <x v="1"/>
    <n v="100"/>
  </r>
  <r>
    <n v="19"/>
    <x v="0"/>
    <s v="Single"/>
    <n v="0"/>
    <s v="1-5 years"/>
    <n v="50"/>
    <n v="0"/>
    <s v="High"/>
    <n v="0"/>
    <s v="Full Coverage"/>
    <n v="0"/>
    <n v="2250"/>
    <s v="NO"/>
    <s v="NO"/>
    <s v="NO"/>
    <n v="0"/>
    <x v="1"/>
    <x v="12"/>
    <x v="0"/>
    <x v="4"/>
    <x v="3"/>
    <x v="0"/>
    <n v="99"/>
    <n v="640"/>
    <n v="50"/>
    <x v="2"/>
    <n v="0"/>
  </r>
  <r>
    <n v="18"/>
    <x v="0"/>
    <s v="Married"/>
    <n v="86"/>
    <s v="1-5 years"/>
    <n v="50"/>
    <n v="2"/>
    <s v="Medium"/>
    <n v="200"/>
    <s v="Liability-Only"/>
    <n v="-200"/>
    <n v="2186"/>
    <s v="Yes"/>
    <s v="NO"/>
    <s v="NO"/>
    <n v="50"/>
    <x v="0"/>
    <x v="5"/>
    <x v="1"/>
    <x v="1"/>
    <x v="0"/>
    <x v="0"/>
    <n v="2"/>
    <n v="840"/>
    <n v="-50"/>
    <x v="2"/>
    <n v="0"/>
  </r>
  <r>
    <n v="39"/>
    <x v="0"/>
    <s v="Widowed"/>
    <n v="0"/>
    <s v="1-5 years"/>
    <n v="50"/>
    <n v="0"/>
    <s v="Medium"/>
    <n v="0"/>
    <s v="Liability-Only"/>
    <n v="-200"/>
    <n v="2000"/>
    <s v="NO"/>
    <s v="NO"/>
    <s v="Yes"/>
    <n v="50"/>
    <x v="1"/>
    <x v="10"/>
    <x v="1"/>
    <x v="1"/>
    <x v="2"/>
    <x v="0"/>
    <n v="14"/>
    <n v="729"/>
    <n v="-50"/>
    <x v="1"/>
    <n v="100"/>
  </r>
  <r>
    <n v="45"/>
    <x v="0"/>
    <s v="Widowed"/>
    <n v="0"/>
    <s v="1-5 years"/>
    <n v="50"/>
    <n v="1"/>
    <s v="Medium"/>
    <n v="100"/>
    <s v="Full Coverage"/>
    <n v="0"/>
    <n v="2250"/>
    <s v="NO"/>
    <s v="NO"/>
    <s v="NO"/>
    <n v="0"/>
    <x v="1"/>
    <x v="22"/>
    <x v="0"/>
    <x v="0"/>
    <x v="3"/>
    <x v="1"/>
    <n v="99"/>
    <n v="713"/>
    <n v="-50"/>
    <x v="2"/>
    <n v="0"/>
  </r>
  <r>
    <n v="39"/>
    <x v="0"/>
    <s v="Married"/>
    <n v="86"/>
    <s v="1-5 years"/>
    <n v="50"/>
    <n v="0"/>
    <s v="Medium"/>
    <n v="0"/>
    <s v="Liability-Only"/>
    <n v="-200"/>
    <n v="2086"/>
    <s v="NO"/>
    <s v="Yes"/>
    <s v="NO"/>
    <n v="50"/>
    <x v="0"/>
    <x v="5"/>
    <x v="0"/>
    <x v="7"/>
    <x v="0"/>
    <x v="1"/>
    <n v="99"/>
    <n v="735"/>
    <n v="-50"/>
    <x v="1"/>
    <n v="100"/>
  </r>
  <r>
    <n v="18"/>
    <x v="0"/>
    <s v="Married"/>
    <n v="86"/>
    <s v="&lt;1 year"/>
    <n v="100"/>
    <n v="2"/>
    <s v="Low"/>
    <n v="100"/>
    <s v="Full Coverage"/>
    <n v="0"/>
    <n v="2486"/>
    <s v="NO"/>
    <s v="NO"/>
    <s v="NO"/>
    <n v="0"/>
    <x v="1"/>
    <x v="9"/>
    <x v="0"/>
    <x v="3"/>
    <x v="2"/>
    <x v="0"/>
    <n v="99"/>
    <n v="681"/>
    <n v="50"/>
    <x v="2"/>
    <n v="0"/>
  </r>
  <r>
    <n v="38"/>
    <x v="0"/>
    <s v="Single"/>
    <n v="0"/>
    <s v="1-5 years"/>
    <n v="50"/>
    <n v="0"/>
    <s v="High"/>
    <n v="0"/>
    <s v="Liability-Only"/>
    <n v="-200"/>
    <n v="2000"/>
    <s v="NO"/>
    <s v="Yes"/>
    <s v="NO"/>
    <n v="50"/>
    <x v="1"/>
    <x v="5"/>
    <x v="1"/>
    <x v="0"/>
    <x v="1"/>
    <x v="2"/>
    <n v="5"/>
    <n v="767"/>
    <n v="-50"/>
    <x v="1"/>
    <n v="100"/>
  </r>
  <r>
    <n v="20"/>
    <x v="0"/>
    <s v="Married"/>
    <n v="86"/>
    <s v="&lt;1 year"/>
    <n v="100"/>
    <n v="0"/>
    <s v="Medium"/>
    <n v="0"/>
    <s v="Liability-Only"/>
    <n v="-200"/>
    <n v="2136"/>
    <s v="NO"/>
    <s v="NO"/>
    <s v="NO"/>
    <n v="0"/>
    <x v="1"/>
    <x v="22"/>
    <x v="0"/>
    <x v="4"/>
    <x v="2"/>
    <x v="2"/>
    <n v="99"/>
    <n v="738"/>
    <n v="-50"/>
    <x v="0"/>
    <n v="50"/>
  </r>
  <r>
    <n v="50"/>
    <x v="0"/>
    <s v="Married"/>
    <n v="86"/>
    <s v="&lt;1 year"/>
    <n v="100"/>
    <n v="0"/>
    <s v="Low"/>
    <n v="0"/>
    <s v="Full Coverage"/>
    <n v="0"/>
    <n v="2386"/>
    <s v="Yes"/>
    <s v="NO"/>
    <s v="NO"/>
    <n v="50"/>
    <x v="0"/>
    <x v="19"/>
    <x v="1"/>
    <x v="3"/>
    <x v="0"/>
    <x v="0"/>
    <n v="13"/>
    <n v="698"/>
    <n v="50"/>
    <x v="0"/>
    <n v="50"/>
  </r>
  <r>
    <n v="45"/>
    <x v="0"/>
    <s v="Single"/>
    <n v="0"/>
    <s v="&gt;5 years"/>
    <n v="0"/>
    <n v="0"/>
    <s v="Low"/>
    <n v="0"/>
    <s v="Liability-Only"/>
    <n v="-200"/>
    <n v="2100"/>
    <s v="NO"/>
    <s v="NO"/>
    <s v="NO"/>
    <n v="0"/>
    <x v="1"/>
    <x v="29"/>
    <x v="1"/>
    <x v="0"/>
    <x v="1"/>
    <x v="0"/>
    <n v="7"/>
    <n v="685"/>
    <n v="50"/>
    <x v="1"/>
    <n v="100"/>
  </r>
  <r>
    <n v="25"/>
    <x v="0"/>
    <s v="Single"/>
    <n v="0"/>
    <s v="1-5 years"/>
    <n v="50"/>
    <n v="0"/>
    <s v="Low"/>
    <n v="0"/>
    <s v="Liability-Only"/>
    <n v="-200"/>
    <n v="2050"/>
    <s v="NO"/>
    <s v="NO"/>
    <s v="NO"/>
    <n v="0"/>
    <x v="1"/>
    <x v="24"/>
    <x v="0"/>
    <x v="1"/>
    <x v="4"/>
    <x v="1"/>
    <n v="99"/>
    <n v="757"/>
    <n v="-50"/>
    <x v="1"/>
    <n v="100"/>
  </r>
  <r>
    <n v="32"/>
    <x v="0"/>
    <s v="Married"/>
    <n v="86"/>
    <s v="1-5 years"/>
    <n v="50"/>
    <n v="1"/>
    <s v="Low"/>
    <n v="50"/>
    <s v="Full Coverage"/>
    <n v="0"/>
    <n v="2336"/>
    <s v="NO"/>
    <s v="NO"/>
    <s v="Yes"/>
    <n v="50"/>
    <x v="1"/>
    <x v="11"/>
    <x v="0"/>
    <x v="1"/>
    <x v="2"/>
    <x v="1"/>
    <n v="99"/>
    <n v="744"/>
    <n v="-50"/>
    <x v="1"/>
    <n v="100"/>
  </r>
  <r>
    <n v="24"/>
    <x v="0"/>
    <s v="Single"/>
    <n v="0"/>
    <s v="1-5 years"/>
    <n v="50"/>
    <n v="1"/>
    <s v="Medium"/>
    <n v="100"/>
    <s v="Full Coverage"/>
    <n v="0"/>
    <n v="2300"/>
    <s v="NO"/>
    <s v="NO"/>
    <s v="NO"/>
    <n v="0"/>
    <x v="1"/>
    <x v="12"/>
    <x v="0"/>
    <x v="0"/>
    <x v="0"/>
    <x v="2"/>
    <n v="99"/>
    <n v="789"/>
    <n v="-50"/>
    <x v="0"/>
    <n v="50"/>
  </r>
  <r>
    <n v="39"/>
    <x v="0"/>
    <s v="Widowed"/>
    <n v="0"/>
    <s v="1-5 years"/>
    <n v="50"/>
    <n v="0"/>
    <s v="Low"/>
    <n v="0"/>
    <s v="Liability-Only"/>
    <n v="-200"/>
    <n v="2000"/>
    <s v="NO"/>
    <s v="NO"/>
    <s v="NO"/>
    <n v="0"/>
    <x v="1"/>
    <x v="24"/>
    <x v="0"/>
    <x v="5"/>
    <x v="3"/>
    <x v="1"/>
    <n v="99"/>
    <n v="850"/>
    <n v="-50"/>
    <x v="0"/>
    <n v="50"/>
  </r>
  <r>
    <n v="54"/>
    <x v="0"/>
    <s v="Married"/>
    <n v="86"/>
    <s v="1-5 years"/>
    <n v="50"/>
    <n v="1"/>
    <s v="High"/>
    <n v="200"/>
    <s v="Full Coverage"/>
    <n v="0"/>
    <n v="2536"/>
    <s v="NO"/>
    <s v="NO"/>
    <s v="NO"/>
    <n v="0"/>
    <x v="1"/>
    <x v="23"/>
    <x v="1"/>
    <x v="3"/>
    <x v="3"/>
    <x v="0"/>
    <n v="5"/>
    <n v="754"/>
    <n v="-50"/>
    <x v="1"/>
    <n v="100"/>
  </r>
  <r>
    <n v="25"/>
    <x v="0"/>
    <s v="Single"/>
    <n v="0"/>
    <s v="&gt;5 years"/>
    <n v="0"/>
    <n v="3"/>
    <s v="Low"/>
    <n v="150"/>
    <s v="Liability-Only"/>
    <n v="-200"/>
    <n v="2150"/>
    <s v="NO"/>
    <s v="NO"/>
    <s v="NO"/>
    <n v="0"/>
    <x v="0"/>
    <x v="26"/>
    <x v="1"/>
    <x v="0"/>
    <x v="0"/>
    <x v="2"/>
    <n v="5"/>
    <n v="677"/>
    <n v="50"/>
    <x v="2"/>
    <n v="0"/>
  </r>
  <r>
    <n v="47"/>
    <x v="0"/>
    <s v="Married"/>
    <n v="86"/>
    <s v="1-5 years"/>
    <n v="50"/>
    <n v="0"/>
    <s v="Low"/>
    <n v="0"/>
    <s v="Liability-Only"/>
    <n v="-200"/>
    <n v="2086"/>
    <s v="NO"/>
    <s v="Yes"/>
    <s v="NO"/>
    <n v="50"/>
    <x v="0"/>
    <x v="24"/>
    <x v="0"/>
    <x v="6"/>
    <x v="0"/>
    <x v="0"/>
    <n v="99"/>
    <n v="780"/>
    <n v="-50"/>
    <x v="1"/>
    <n v="100"/>
  </r>
  <r>
    <n v="32"/>
    <x v="0"/>
    <s v="Married"/>
    <n v="86"/>
    <s v="&gt;5 years"/>
    <n v="0"/>
    <n v="0"/>
    <s v="Medium"/>
    <n v="0"/>
    <s v="Liability-Only"/>
    <n v="-200"/>
    <n v="2086"/>
    <s v="NO"/>
    <s v="NO"/>
    <s v="NO"/>
    <n v="0"/>
    <x v="1"/>
    <x v="14"/>
    <x v="0"/>
    <x v="4"/>
    <x v="3"/>
    <x v="0"/>
    <n v="99"/>
    <n v="573"/>
    <n v="50"/>
    <x v="2"/>
    <n v="0"/>
  </r>
  <r>
    <n v="28"/>
    <x v="0"/>
    <s v="Single"/>
    <n v="0"/>
    <s v="&gt;5 years"/>
    <n v="0"/>
    <n v="1"/>
    <s v="Low"/>
    <n v="50"/>
    <s v="Full Coverage"/>
    <n v="0"/>
    <n v="2200"/>
    <s v="Yes"/>
    <s v="NO"/>
    <s v="NO"/>
    <n v="50"/>
    <x v="1"/>
    <x v="0"/>
    <x v="0"/>
    <x v="11"/>
    <x v="0"/>
    <x v="0"/>
    <n v="99"/>
    <n v="769"/>
    <n v="-50"/>
    <x v="1"/>
    <n v="100"/>
  </r>
  <r>
    <n v="38"/>
    <x v="0"/>
    <s v="Married"/>
    <n v="86"/>
    <s v="1-5 years"/>
    <n v="50"/>
    <n v="1"/>
    <s v="Medium"/>
    <n v="100"/>
    <s v="Liability-Only"/>
    <n v="-200"/>
    <n v="2236"/>
    <s v="NO"/>
    <s v="NO"/>
    <s v="NO"/>
    <n v="0"/>
    <x v="1"/>
    <x v="22"/>
    <x v="1"/>
    <x v="1"/>
    <x v="2"/>
    <x v="2"/>
    <n v="10"/>
    <n v="752"/>
    <n v="-50"/>
    <x v="1"/>
    <n v="100"/>
  </r>
  <r>
    <n v="24"/>
    <x v="0"/>
    <s v="Married"/>
    <n v="86"/>
    <s v="&gt;5 years"/>
    <n v="0"/>
    <n v="1"/>
    <s v="Low"/>
    <n v="50"/>
    <s v="Full Coverage"/>
    <n v="0"/>
    <n v="2236"/>
    <s v="NO"/>
    <s v="Yes"/>
    <s v="Yes"/>
    <n v="100"/>
    <x v="2"/>
    <x v="28"/>
    <x v="0"/>
    <x v="1"/>
    <x v="2"/>
    <x v="2"/>
    <n v="99"/>
    <n v="763"/>
    <n v="-50"/>
    <x v="1"/>
    <n v="100"/>
  </r>
  <r>
    <n v="31"/>
    <x v="0"/>
    <s v="Married"/>
    <n v="86"/>
    <s v="1-5 years"/>
    <n v="50"/>
    <n v="0"/>
    <s v="High"/>
    <n v="0"/>
    <s v="Liability-Only"/>
    <n v="-200"/>
    <n v="2136"/>
    <s v="NO"/>
    <s v="NO"/>
    <s v="NO"/>
    <n v="0"/>
    <x v="1"/>
    <x v="1"/>
    <x v="0"/>
    <x v="4"/>
    <x v="0"/>
    <x v="0"/>
    <n v="99"/>
    <n v="718"/>
    <n v="-50"/>
    <x v="1"/>
    <n v="100"/>
  </r>
  <r>
    <n v="22"/>
    <x v="0"/>
    <s v="Single"/>
    <n v="0"/>
    <s v="1-5 years"/>
    <n v="50"/>
    <n v="1"/>
    <s v="Low"/>
    <n v="50"/>
    <s v="Liability-Only"/>
    <n v="-200"/>
    <n v="2100"/>
    <s v="NO"/>
    <s v="Yes"/>
    <s v="NO"/>
    <n v="50"/>
    <x v="0"/>
    <x v="7"/>
    <x v="1"/>
    <x v="0"/>
    <x v="0"/>
    <x v="1"/>
    <n v="5"/>
    <n v="569"/>
    <n v="50"/>
    <x v="0"/>
    <n v="50"/>
  </r>
  <r>
    <n v="69"/>
    <x v="1"/>
    <s v="Single"/>
    <n v="0"/>
    <s v="&lt;1 year"/>
    <n v="100"/>
    <n v="0"/>
    <s v="Low"/>
    <n v="0"/>
    <s v="Liability-Only"/>
    <n v="-200"/>
    <n v="2050"/>
    <s v="NO"/>
    <s v="NO"/>
    <s v="NO"/>
    <n v="0"/>
    <x v="1"/>
    <x v="20"/>
    <x v="0"/>
    <x v="3"/>
    <x v="1"/>
    <x v="2"/>
    <n v="99"/>
    <n v="724"/>
    <n v="-50"/>
    <x v="0"/>
    <n v="50"/>
  </r>
  <r>
    <n v="40"/>
    <x v="0"/>
    <s v="Married"/>
    <n v="86"/>
    <s v="1-5 years"/>
    <n v="50"/>
    <n v="0"/>
    <s v="High"/>
    <n v="0"/>
    <s v="Full Coverage"/>
    <n v="0"/>
    <n v="2336"/>
    <s v="NO"/>
    <s v="NO"/>
    <s v="NO"/>
    <n v="0"/>
    <x v="0"/>
    <x v="21"/>
    <x v="0"/>
    <x v="4"/>
    <x v="4"/>
    <x v="2"/>
    <n v="99"/>
    <n v="781"/>
    <n v="-50"/>
    <x v="1"/>
    <n v="100"/>
  </r>
  <r>
    <n v="29"/>
    <x v="0"/>
    <s v="Single"/>
    <n v="0"/>
    <s v="&gt;5 years"/>
    <n v="0"/>
    <n v="4"/>
    <s v="Low"/>
    <n v="200"/>
    <s v="Liability-Only"/>
    <n v="-200"/>
    <n v="2150"/>
    <s v="NO"/>
    <s v="Yes"/>
    <s v="NO"/>
    <n v="50"/>
    <x v="1"/>
    <x v="20"/>
    <x v="1"/>
    <x v="5"/>
    <x v="4"/>
    <x v="1"/>
    <n v="3"/>
    <n v="743"/>
    <n v="-50"/>
    <x v="1"/>
    <n v="100"/>
  </r>
  <r>
    <n v="43"/>
    <x v="0"/>
    <s v="Married"/>
    <n v="86"/>
    <s v="&gt;5 years"/>
    <n v="0"/>
    <n v="0"/>
    <s v="High"/>
    <n v="0"/>
    <s v="Full Coverage"/>
    <n v="0"/>
    <n v="2136"/>
    <s v="NO"/>
    <s v="Yes"/>
    <s v="NO"/>
    <n v="50"/>
    <x v="0"/>
    <x v="1"/>
    <x v="1"/>
    <x v="1"/>
    <x v="4"/>
    <x v="0"/>
    <n v="9"/>
    <n v="720"/>
    <n v="-50"/>
    <x v="2"/>
    <n v="0"/>
  </r>
  <r>
    <n v="38"/>
    <x v="0"/>
    <s v="Single"/>
    <n v="0"/>
    <s v="&gt;5 years"/>
    <n v="0"/>
    <n v="0"/>
    <s v="Medium"/>
    <n v="0"/>
    <s v="Full Coverage"/>
    <n v="0"/>
    <n v="2100"/>
    <s v="Yes"/>
    <s v="Yes"/>
    <s v="NO"/>
    <n v="100"/>
    <x v="1"/>
    <x v="22"/>
    <x v="0"/>
    <x v="4"/>
    <x v="2"/>
    <x v="1"/>
    <n v="99"/>
    <n v="720"/>
    <n v="-50"/>
    <x v="1"/>
    <n v="100"/>
  </r>
  <r>
    <n v="36"/>
    <x v="0"/>
    <s v="Married"/>
    <n v="86"/>
    <s v="&lt;1 year"/>
    <n v="100"/>
    <n v="0"/>
    <s v="Low"/>
    <n v="0"/>
    <s v="Liability-Only"/>
    <n v="-200"/>
    <n v="2286"/>
    <s v="NO"/>
    <s v="NO"/>
    <s v="NO"/>
    <n v="0"/>
    <x v="1"/>
    <x v="5"/>
    <x v="1"/>
    <x v="5"/>
    <x v="3"/>
    <x v="0"/>
    <n v="3"/>
    <n v="656"/>
    <n v="50"/>
    <x v="1"/>
    <n v="100"/>
  </r>
  <r>
    <n v="49"/>
    <x v="0"/>
    <s v="Single"/>
    <n v="0"/>
    <s v="1-5 years"/>
    <n v="50"/>
    <n v="0"/>
    <s v="Low"/>
    <n v="0"/>
    <s v="Full Coverage"/>
    <n v="0"/>
    <n v="2200"/>
    <s v="NO"/>
    <s v="Yes"/>
    <s v="NO"/>
    <n v="50"/>
    <x v="0"/>
    <x v="23"/>
    <x v="1"/>
    <x v="4"/>
    <x v="4"/>
    <x v="0"/>
    <n v="6"/>
    <n v="663"/>
    <n v="50"/>
    <x v="2"/>
    <n v="0"/>
  </r>
  <r>
    <n v="51"/>
    <x v="0"/>
    <s v="Widowed"/>
    <n v="0"/>
    <s v="1-5 years"/>
    <n v="50"/>
    <n v="1"/>
    <s v="Low"/>
    <n v="50"/>
    <s v="Liability-Only"/>
    <n v="-200"/>
    <n v="2050"/>
    <s v="NO"/>
    <s v="NO"/>
    <s v="Yes"/>
    <n v="50"/>
    <x v="0"/>
    <x v="4"/>
    <x v="0"/>
    <x v="4"/>
    <x v="4"/>
    <x v="0"/>
    <n v="99"/>
    <n v="697"/>
    <n v="50"/>
    <x v="2"/>
    <n v="0"/>
  </r>
  <r>
    <n v="32"/>
    <x v="0"/>
    <s v="Widowed"/>
    <n v="0"/>
    <s v="1-5 years"/>
    <n v="50"/>
    <n v="0"/>
    <s v="Low"/>
    <n v="0"/>
    <s v="Liability-Only"/>
    <n v="-200"/>
    <n v="2100"/>
    <s v="NO"/>
    <s v="NO"/>
    <s v="NO"/>
    <n v="0"/>
    <x v="2"/>
    <x v="1"/>
    <x v="1"/>
    <x v="2"/>
    <x v="5"/>
    <x v="2"/>
    <n v="6"/>
    <n v="694"/>
    <n v="50"/>
    <x v="0"/>
    <n v="50"/>
  </r>
  <r>
    <n v="31"/>
    <x v="0"/>
    <s v="Married"/>
    <n v="86"/>
    <s v="1-5 years"/>
    <n v="50"/>
    <n v="0"/>
    <s v="Low"/>
    <n v="0"/>
    <s v="Liability-Only"/>
    <n v="-200"/>
    <n v="1986"/>
    <s v="NO"/>
    <s v="NO"/>
    <s v="Yes"/>
    <n v="50"/>
    <x v="0"/>
    <x v="12"/>
    <x v="0"/>
    <x v="0"/>
    <x v="2"/>
    <x v="0"/>
    <n v="99"/>
    <n v="719"/>
    <n v="-50"/>
    <x v="2"/>
    <n v="0"/>
  </r>
  <r>
    <n v="35"/>
    <x v="0"/>
    <s v="Divorced"/>
    <n v="0"/>
    <s v="1-5 years"/>
    <n v="50"/>
    <n v="0"/>
    <s v="Low"/>
    <n v="0"/>
    <s v="Full Coverage"/>
    <n v="0"/>
    <n v="2350"/>
    <s v="NO"/>
    <s v="NO"/>
    <s v="NO"/>
    <n v="0"/>
    <x v="1"/>
    <x v="3"/>
    <x v="1"/>
    <x v="0"/>
    <x v="2"/>
    <x v="1"/>
    <n v="7"/>
    <n v="653"/>
    <n v="50"/>
    <x v="1"/>
    <n v="100"/>
  </r>
  <r>
    <n v="18"/>
    <x v="0"/>
    <s v="Married"/>
    <n v="86"/>
    <s v="1-5 years"/>
    <n v="50"/>
    <n v="1"/>
    <s v="High"/>
    <n v="200"/>
    <s v="Liability-Only"/>
    <n v="-200"/>
    <n v="2286"/>
    <s v="NO"/>
    <s v="NO"/>
    <s v="NO"/>
    <n v="0"/>
    <x v="0"/>
    <x v="28"/>
    <x v="1"/>
    <x v="5"/>
    <x v="4"/>
    <x v="0"/>
    <n v="10"/>
    <n v="761"/>
    <n v="-50"/>
    <x v="0"/>
    <n v="50"/>
  </r>
  <r>
    <n v="18"/>
    <x v="0"/>
    <s v="Single"/>
    <n v="0"/>
    <s v="1-5 years"/>
    <n v="50"/>
    <n v="1"/>
    <s v="Low"/>
    <n v="50"/>
    <s v="Full Coverage"/>
    <n v="0"/>
    <n v="2150"/>
    <s v="Yes"/>
    <s v="NO"/>
    <s v="NO"/>
    <n v="50"/>
    <x v="1"/>
    <x v="13"/>
    <x v="1"/>
    <x v="3"/>
    <x v="2"/>
    <x v="1"/>
    <n v="8"/>
    <n v="735"/>
    <n v="-50"/>
    <x v="2"/>
    <n v="0"/>
  </r>
  <r>
    <n v="60"/>
    <x v="1"/>
    <s v="Married"/>
    <n v="86"/>
    <s v="1-5 years"/>
    <n v="50"/>
    <n v="1"/>
    <s v="Low"/>
    <n v="50"/>
    <s v="Liability-Only"/>
    <n v="-200"/>
    <n v="2136"/>
    <s v="Yes"/>
    <s v="NO"/>
    <s v="NO"/>
    <n v="50"/>
    <x v="1"/>
    <x v="13"/>
    <x v="0"/>
    <x v="4"/>
    <x v="4"/>
    <x v="2"/>
    <n v="99"/>
    <n v="660"/>
    <n v="50"/>
    <x v="2"/>
    <n v="0"/>
  </r>
  <r>
    <n v="64"/>
    <x v="1"/>
    <s v="Married"/>
    <n v="86"/>
    <s v="&lt;1 year"/>
    <n v="100"/>
    <n v="0"/>
    <s v="Low"/>
    <n v="0"/>
    <s v="Full Coverage"/>
    <n v="0"/>
    <n v="2486"/>
    <s v="NO"/>
    <s v="NO"/>
    <s v="NO"/>
    <n v="0"/>
    <x v="1"/>
    <x v="28"/>
    <x v="1"/>
    <x v="1"/>
    <x v="2"/>
    <x v="0"/>
    <n v="5"/>
    <n v="666"/>
    <n v="50"/>
    <x v="1"/>
    <n v="100"/>
  </r>
  <r>
    <n v="36"/>
    <x v="0"/>
    <s v="Married"/>
    <n v="86"/>
    <s v="&gt;5 years"/>
    <n v="0"/>
    <n v="1"/>
    <s v="Low"/>
    <n v="50"/>
    <s v="Full Coverage"/>
    <n v="0"/>
    <n v="2386"/>
    <s v="NO"/>
    <s v="NO"/>
    <s v="NO"/>
    <n v="0"/>
    <x v="0"/>
    <x v="18"/>
    <x v="0"/>
    <x v="7"/>
    <x v="2"/>
    <x v="2"/>
    <n v="99"/>
    <n v="635"/>
    <n v="50"/>
    <x v="0"/>
    <n v="50"/>
  </r>
  <r>
    <n v="48"/>
    <x v="0"/>
    <s v="Married"/>
    <n v="86"/>
    <s v="&lt;1 year"/>
    <n v="100"/>
    <n v="0"/>
    <s v="Medium"/>
    <n v="0"/>
    <s v="Liability-Only"/>
    <n v="-200"/>
    <n v="2236"/>
    <s v="NO"/>
    <s v="NO"/>
    <s v="Yes"/>
    <n v="50"/>
    <x v="1"/>
    <x v="9"/>
    <x v="1"/>
    <x v="7"/>
    <x v="3"/>
    <x v="1"/>
    <n v="2"/>
    <n v="684"/>
    <n v="50"/>
    <x v="1"/>
    <n v="100"/>
  </r>
  <r>
    <n v="44"/>
    <x v="0"/>
    <s v="Single"/>
    <n v="0"/>
    <s v="&lt;1 year"/>
    <n v="100"/>
    <n v="0"/>
    <s v="Low"/>
    <n v="0"/>
    <s v="Full Coverage"/>
    <n v="0"/>
    <n v="2250"/>
    <s v="NO"/>
    <s v="NO"/>
    <s v="NO"/>
    <n v="0"/>
    <x v="1"/>
    <x v="28"/>
    <x v="0"/>
    <x v="9"/>
    <x v="2"/>
    <x v="0"/>
    <n v="99"/>
    <n v="732"/>
    <n v="-50"/>
    <x v="0"/>
    <n v="50"/>
  </r>
  <r>
    <n v="86"/>
    <x v="1"/>
    <s v="Widowed"/>
    <n v="0"/>
    <s v="&gt;5 years"/>
    <n v="0"/>
    <n v="0"/>
    <s v="High"/>
    <n v="0"/>
    <s v="Liability-Only"/>
    <n v="-200"/>
    <n v="1900"/>
    <s v="NO"/>
    <s v="NO"/>
    <s v="NO"/>
    <n v="0"/>
    <x v="0"/>
    <x v="10"/>
    <x v="0"/>
    <x v="4"/>
    <x v="1"/>
    <x v="2"/>
    <n v="99"/>
    <n v="738"/>
    <n v="-50"/>
    <x v="2"/>
    <n v="0"/>
  </r>
  <r>
    <n v="56"/>
    <x v="1"/>
    <s v="Single"/>
    <n v="0"/>
    <s v="&gt;5 years"/>
    <n v="0"/>
    <n v="1"/>
    <s v="Low"/>
    <n v="50"/>
    <s v="Liability-Only"/>
    <n v="-200"/>
    <n v="2050"/>
    <s v="NO"/>
    <s v="NO"/>
    <s v="NO"/>
    <n v="0"/>
    <x v="1"/>
    <x v="6"/>
    <x v="1"/>
    <x v="1"/>
    <x v="1"/>
    <x v="0"/>
    <n v="3"/>
    <n v="719"/>
    <n v="-50"/>
    <x v="1"/>
    <n v="100"/>
  </r>
  <r>
    <n v="38"/>
    <x v="0"/>
    <s v="Single"/>
    <n v="0"/>
    <s v="&gt;5 years"/>
    <n v="0"/>
    <n v="0"/>
    <s v="Low"/>
    <n v="0"/>
    <s v="Full Coverage"/>
    <n v="0"/>
    <n v="2100"/>
    <s v="NO"/>
    <s v="NO"/>
    <s v="NO"/>
    <n v="0"/>
    <x v="1"/>
    <x v="10"/>
    <x v="0"/>
    <x v="4"/>
    <x v="1"/>
    <x v="0"/>
    <n v="99"/>
    <n v="735"/>
    <n v="-50"/>
    <x v="2"/>
    <n v="0"/>
  </r>
  <r>
    <n v="25"/>
    <x v="0"/>
    <s v="Single"/>
    <n v="0"/>
    <s v="&lt;1 year"/>
    <n v="100"/>
    <n v="0"/>
    <s v="Medium"/>
    <n v="0"/>
    <s v="Liability-Only"/>
    <n v="-200"/>
    <n v="1900"/>
    <s v="NO"/>
    <s v="Yes"/>
    <s v="Yes"/>
    <n v="100"/>
    <x v="1"/>
    <x v="21"/>
    <x v="1"/>
    <x v="4"/>
    <x v="0"/>
    <x v="1"/>
    <n v="10"/>
    <n v="732"/>
    <n v="-50"/>
    <x v="2"/>
    <n v="0"/>
  </r>
  <r>
    <n v="18"/>
    <x v="0"/>
    <s v="Married"/>
    <n v="86"/>
    <s v="1-5 years"/>
    <n v="50"/>
    <n v="0"/>
    <s v="Medium"/>
    <n v="0"/>
    <s v="Full Coverage"/>
    <n v="0"/>
    <n v="2386"/>
    <s v="NO"/>
    <s v="NO"/>
    <s v="NO"/>
    <n v="0"/>
    <x v="2"/>
    <x v="0"/>
    <x v="0"/>
    <x v="1"/>
    <x v="2"/>
    <x v="2"/>
    <n v="99"/>
    <n v="654"/>
    <n v="50"/>
    <x v="0"/>
    <n v="50"/>
  </r>
  <r>
    <n v="43"/>
    <x v="0"/>
    <s v="Married"/>
    <n v="86"/>
    <s v="&gt;5 years"/>
    <n v="0"/>
    <n v="0"/>
    <s v="Medium"/>
    <n v="0"/>
    <s v="Liability-Only"/>
    <n v="-200"/>
    <n v="1936"/>
    <s v="Yes"/>
    <s v="NO"/>
    <s v="Yes"/>
    <n v="100"/>
    <x v="0"/>
    <x v="5"/>
    <x v="1"/>
    <x v="1"/>
    <x v="2"/>
    <x v="1"/>
    <n v="6"/>
    <n v="701"/>
    <n v="-50"/>
    <x v="0"/>
    <n v="50"/>
  </r>
  <r>
    <n v="28"/>
    <x v="0"/>
    <s v="Married"/>
    <n v="86"/>
    <s v="&gt;5 years"/>
    <n v="0"/>
    <n v="1"/>
    <s v="Low"/>
    <n v="50"/>
    <s v="Liability-Only"/>
    <n v="-200"/>
    <n v="2036"/>
    <s v="NO"/>
    <s v="NO"/>
    <s v="NO"/>
    <n v="0"/>
    <x v="1"/>
    <x v="7"/>
    <x v="1"/>
    <x v="7"/>
    <x v="0"/>
    <x v="2"/>
    <n v="9"/>
    <n v="828"/>
    <n v="-50"/>
    <x v="2"/>
    <n v="0"/>
  </r>
  <r>
    <n v="18"/>
    <x v="0"/>
    <s v="Married"/>
    <n v="86"/>
    <s v="1-5 years"/>
    <n v="50"/>
    <n v="1"/>
    <s v="Low"/>
    <n v="50"/>
    <s v="Liability-Only"/>
    <n v="-200"/>
    <n v="2186"/>
    <s v="Yes"/>
    <s v="NO"/>
    <s v="NO"/>
    <n v="50"/>
    <x v="1"/>
    <x v="13"/>
    <x v="1"/>
    <x v="0"/>
    <x v="3"/>
    <x v="1"/>
    <n v="9"/>
    <n v="692"/>
    <n v="50"/>
    <x v="0"/>
    <n v="50"/>
  </r>
  <r>
    <n v="30"/>
    <x v="0"/>
    <s v="Married"/>
    <n v="86"/>
    <s v="1-5 years"/>
    <n v="50"/>
    <n v="2"/>
    <s v="Low"/>
    <n v="100"/>
    <s v="Full Coverage"/>
    <n v="0"/>
    <n v="2436"/>
    <s v="NO"/>
    <s v="NO"/>
    <s v="NO"/>
    <n v="0"/>
    <x v="1"/>
    <x v="4"/>
    <x v="0"/>
    <x v="1"/>
    <x v="0"/>
    <x v="1"/>
    <n v="99"/>
    <n v="703"/>
    <n v="-50"/>
    <x v="1"/>
    <n v="100"/>
  </r>
  <r>
    <n v="23"/>
    <x v="0"/>
    <s v="Married"/>
    <n v="86"/>
    <s v="&lt;1 year"/>
    <n v="100"/>
    <n v="1"/>
    <s v="Low"/>
    <n v="50"/>
    <s v="Liability-Only"/>
    <n v="-200"/>
    <n v="2186"/>
    <s v="NO"/>
    <s v="NO"/>
    <s v="NO"/>
    <n v="0"/>
    <x v="1"/>
    <x v="8"/>
    <x v="0"/>
    <x v="2"/>
    <x v="3"/>
    <x v="2"/>
    <n v="99"/>
    <n v="708"/>
    <n v="-50"/>
    <x v="0"/>
    <n v="50"/>
  </r>
  <r>
    <n v="65"/>
    <x v="1"/>
    <s v="Married"/>
    <n v="86"/>
    <s v="&lt;1 year"/>
    <n v="100"/>
    <n v="0"/>
    <s v="Low"/>
    <n v="0"/>
    <s v="Liability-Only"/>
    <n v="-200"/>
    <n v="2136"/>
    <s v="NO"/>
    <s v="Yes"/>
    <s v="NO"/>
    <n v="50"/>
    <x v="1"/>
    <x v="19"/>
    <x v="0"/>
    <x v="1"/>
    <x v="0"/>
    <x v="1"/>
    <n v="99"/>
    <n v="691"/>
    <n v="50"/>
    <x v="2"/>
    <n v="0"/>
  </r>
  <r>
    <n v="53"/>
    <x v="0"/>
    <s v="Married"/>
    <n v="86"/>
    <s v="1-5 years"/>
    <n v="50"/>
    <n v="0"/>
    <s v="Medium"/>
    <n v="0"/>
    <s v="Full Coverage"/>
    <n v="0"/>
    <n v="2386"/>
    <s v="NO"/>
    <s v="NO"/>
    <s v="NO"/>
    <n v="0"/>
    <x v="0"/>
    <x v="22"/>
    <x v="0"/>
    <x v="5"/>
    <x v="1"/>
    <x v="0"/>
    <n v="99"/>
    <n v="642"/>
    <n v="50"/>
    <x v="0"/>
    <n v="50"/>
  </r>
  <r>
    <n v="39"/>
    <x v="0"/>
    <s v="Widowed"/>
    <n v="0"/>
    <s v="&lt;1 year"/>
    <n v="100"/>
    <n v="1"/>
    <s v="Low"/>
    <n v="50"/>
    <s v="Liability-Only"/>
    <n v="-200"/>
    <n v="2100"/>
    <s v="NO"/>
    <s v="Yes"/>
    <s v="NO"/>
    <n v="50"/>
    <x v="1"/>
    <x v="12"/>
    <x v="1"/>
    <x v="2"/>
    <x v="0"/>
    <x v="1"/>
    <n v="6"/>
    <n v="773"/>
    <n v="-50"/>
    <x v="1"/>
    <n v="100"/>
  </r>
  <r>
    <n v="62"/>
    <x v="1"/>
    <s v="Married"/>
    <n v="86"/>
    <s v="&gt;5 years"/>
    <n v="0"/>
    <n v="0"/>
    <s v="Low"/>
    <n v="0"/>
    <s v="Full Coverage"/>
    <n v="0"/>
    <n v="2286"/>
    <s v="Yes"/>
    <s v="NO"/>
    <s v="NO"/>
    <n v="50"/>
    <x v="1"/>
    <x v="7"/>
    <x v="1"/>
    <x v="1"/>
    <x v="2"/>
    <x v="1"/>
    <n v="7"/>
    <n v="604"/>
    <n v="50"/>
    <x v="0"/>
    <n v="50"/>
  </r>
  <r>
    <n v="41"/>
    <x v="0"/>
    <s v="Single"/>
    <n v="0"/>
    <s v="&lt;1 year"/>
    <n v="100"/>
    <n v="1"/>
    <s v="Low"/>
    <n v="50"/>
    <s v="Full Coverage"/>
    <n v="0"/>
    <n v="2400"/>
    <s v="NO"/>
    <s v="Yes"/>
    <s v="NO"/>
    <n v="50"/>
    <x v="1"/>
    <x v="13"/>
    <x v="1"/>
    <x v="7"/>
    <x v="2"/>
    <x v="1"/>
    <n v="9"/>
    <n v="626"/>
    <n v="50"/>
    <x v="1"/>
    <n v="100"/>
  </r>
  <r>
    <n v="27"/>
    <x v="0"/>
    <s v="Single"/>
    <n v="0"/>
    <s v="&gt;5 years"/>
    <n v="0"/>
    <n v="0"/>
    <s v="Low"/>
    <n v="0"/>
    <s v="Full Coverage"/>
    <n v="0"/>
    <n v="2250"/>
    <s v="NO"/>
    <s v="Yes"/>
    <s v="NO"/>
    <n v="50"/>
    <x v="1"/>
    <x v="2"/>
    <x v="1"/>
    <x v="1"/>
    <x v="2"/>
    <x v="0"/>
    <n v="14"/>
    <n v="645"/>
    <n v="50"/>
    <x v="1"/>
    <n v="100"/>
  </r>
  <r>
    <n v="62"/>
    <x v="1"/>
    <s v="Single"/>
    <n v="0"/>
    <s v="&lt;1 year"/>
    <n v="100"/>
    <n v="1"/>
    <s v="Low"/>
    <n v="50"/>
    <s v="Full Coverage"/>
    <n v="0"/>
    <n v="2450"/>
    <s v="NO"/>
    <s v="NO"/>
    <s v="NO"/>
    <n v="0"/>
    <x v="1"/>
    <x v="15"/>
    <x v="0"/>
    <x v="7"/>
    <x v="0"/>
    <x v="0"/>
    <n v="99"/>
    <n v="641"/>
    <n v="50"/>
    <x v="1"/>
    <n v="100"/>
  </r>
  <r>
    <n v="48"/>
    <x v="0"/>
    <s v="Married"/>
    <n v="86"/>
    <s v="1-5 years"/>
    <n v="50"/>
    <n v="0"/>
    <s v="Medium"/>
    <n v="0"/>
    <s v="Liability-Only"/>
    <n v="-200"/>
    <n v="2086"/>
    <s v="NO"/>
    <s v="Yes"/>
    <s v="NO"/>
    <n v="50"/>
    <x v="1"/>
    <x v="7"/>
    <x v="1"/>
    <x v="4"/>
    <x v="3"/>
    <x v="0"/>
    <n v="9"/>
    <n v="781"/>
    <n v="-50"/>
    <x v="1"/>
    <n v="100"/>
  </r>
  <r>
    <n v="24"/>
    <x v="0"/>
    <s v="Married"/>
    <n v="86"/>
    <s v="&lt;1 year"/>
    <n v="100"/>
    <n v="1"/>
    <s v="High"/>
    <n v="200"/>
    <s v="Liability-Only"/>
    <n v="-200"/>
    <n v="2486"/>
    <s v="NO"/>
    <s v="NO"/>
    <s v="NO"/>
    <n v="0"/>
    <x v="1"/>
    <x v="24"/>
    <x v="0"/>
    <x v="7"/>
    <x v="4"/>
    <x v="1"/>
    <n v="99"/>
    <n v="665"/>
    <n v="50"/>
    <x v="1"/>
    <n v="100"/>
  </r>
  <r>
    <n v="37"/>
    <x v="0"/>
    <s v="Married"/>
    <n v="86"/>
    <s v="&gt;5 years"/>
    <n v="0"/>
    <n v="0"/>
    <s v="Low"/>
    <n v="0"/>
    <s v="Liability-Only"/>
    <n v="-200"/>
    <n v="1936"/>
    <s v="NO"/>
    <s v="Yes"/>
    <s v="NO"/>
    <n v="50"/>
    <x v="1"/>
    <x v="7"/>
    <x v="1"/>
    <x v="1"/>
    <x v="4"/>
    <x v="1"/>
    <n v="12"/>
    <n v="738"/>
    <n v="-50"/>
    <x v="2"/>
    <n v="0"/>
  </r>
  <r>
    <n v="26"/>
    <x v="0"/>
    <s v="Married"/>
    <n v="86"/>
    <s v="1-5 years"/>
    <n v="50"/>
    <n v="0"/>
    <s v="Low"/>
    <n v="0"/>
    <s v="Liability-Only"/>
    <n v="-200"/>
    <n v="2236"/>
    <s v="NO"/>
    <s v="NO"/>
    <s v="NO"/>
    <n v="0"/>
    <x v="1"/>
    <x v="7"/>
    <x v="1"/>
    <x v="2"/>
    <x v="0"/>
    <x v="1"/>
    <n v="6"/>
    <n v="692"/>
    <n v="50"/>
    <x v="1"/>
    <n v="100"/>
  </r>
  <r>
    <n v="19"/>
    <x v="0"/>
    <s v="Married"/>
    <n v="86"/>
    <s v="&lt;1 year"/>
    <n v="100"/>
    <n v="1"/>
    <s v="Medium"/>
    <n v="100"/>
    <s v="Liability-Only"/>
    <n v="-200"/>
    <n v="2136"/>
    <s v="Yes"/>
    <s v="Yes"/>
    <s v="NO"/>
    <n v="100"/>
    <x v="0"/>
    <x v="9"/>
    <x v="1"/>
    <x v="1"/>
    <x v="2"/>
    <x v="0"/>
    <n v="9"/>
    <n v="725"/>
    <n v="-50"/>
    <x v="0"/>
    <n v="50"/>
  </r>
  <r>
    <n v="53"/>
    <x v="0"/>
    <s v="Single"/>
    <n v="0"/>
    <s v="&gt;5 years"/>
    <n v="0"/>
    <n v="0"/>
    <s v="Low"/>
    <n v="0"/>
    <s v="Full Coverage"/>
    <n v="0"/>
    <n v="2200"/>
    <s v="Yes"/>
    <s v="Yes"/>
    <s v="NO"/>
    <n v="100"/>
    <x v="1"/>
    <x v="3"/>
    <x v="1"/>
    <x v="5"/>
    <x v="1"/>
    <x v="1"/>
    <n v="13"/>
    <n v="690"/>
    <n v="50"/>
    <x v="1"/>
    <n v="100"/>
  </r>
  <r>
    <n v="68"/>
    <x v="1"/>
    <s v="Single"/>
    <n v="0"/>
    <s v="1-5 years"/>
    <n v="50"/>
    <n v="0"/>
    <s v="Low"/>
    <n v="0"/>
    <s v="Full Coverage"/>
    <n v="0"/>
    <n v="2150"/>
    <s v="Yes"/>
    <s v="Yes"/>
    <s v="NO"/>
    <n v="100"/>
    <x v="1"/>
    <x v="23"/>
    <x v="0"/>
    <x v="0"/>
    <x v="4"/>
    <x v="0"/>
    <n v="99"/>
    <n v="706"/>
    <n v="-50"/>
    <x v="1"/>
    <n v="100"/>
  </r>
  <r>
    <n v="19"/>
    <x v="0"/>
    <s v="Single"/>
    <n v="0"/>
    <s v="&lt;1 year"/>
    <n v="100"/>
    <n v="0"/>
    <s v="Low"/>
    <n v="0"/>
    <s v="Liability-Only"/>
    <n v="-200"/>
    <n v="2000"/>
    <s v="Yes"/>
    <s v="NO"/>
    <s v="NO"/>
    <n v="50"/>
    <x v="1"/>
    <x v="19"/>
    <x v="1"/>
    <x v="8"/>
    <x v="0"/>
    <x v="2"/>
    <n v="3"/>
    <n v="783"/>
    <n v="-50"/>
    <x v="0"/>
    <n v="50"/>
  </r>
  <r>
    <n v="48"/>
    <x v="0"/>
    <s v="Married"/>
    <n v="86"/>
    <s v="&gt;5 years"/>
    <n v="0"/>
    <n v="1"/>
    <s v="Low"/>
    <n v="50"/>
    <s v="Liability-Only"/>
    <n v="-200"/>
    <n v="2136"/>
    <s v="NO"/>
    <s v="NO"/>
    <s v="NO"/>
    <n v="0"/>
    <x v="2"/>
    <x v="27"/>
    <x v="0"/>
    <x v="4"/>
    <x v="2"/>
    <x v="1"/>
    <n v="99"/>
    <n v="705"/>
    <n v="-50"/>
    <x v="1"/>
    <n v="100"/>
  </r>
  <r>
    <n v="30"/>
    <x v="0"/>
    <s v="Married"/>
    <n v="86"/>
    <s v="&gt;5 years"/>
    <n v="0"/>
    <n v="1"/>
    <s v="Medium"/>
    <n v="100"/>
    <s v="Liability-Only"/>
    <n v="-200"/>
    <n v="2086"/>
    <s v="Yes"/>
    <s v="NO"/>
    <s v="NO"/>
    <n v="50"/>
    <x v="0"/>
    <x v="19"/>
    <x v="1"/>
    <x v="4"/>
    <x v="0"/>
    <x v="2"/>
    <n v="14"/>
    <n v="747"/>
    <n v="-50"/>
    <x v="0"/>
    <n v="50"/>
  </r>
  <r>
    <n v="32"/>
    <x v="0"/>
    <s v="Divorced"/>
    <n v="0"/>
    <s v="&lt;1 year"/>
    <n v="100"/>
    <n v="0"/>
    <s v="High"/>
    <n v="0"/>
    <s v="Liability-Only"/>
    <n v="-200"/>
    <n v="2050"/>
    <s v="NO"/>
    <s v="Yes"/>
    <s v="NO"/>
    <n v="50"/>
    <x v="0"/>
    <x v="25"/>
    <x v="1"/>
    <x v="8"/>
    <x v="0"/>
    <x v="0"/>
    <n v="11"/>
    <n v="715"/>
    <n v="-50"/>
    <x v="1"/>
    <n v="100"/>
  </r>
  <r>
    <n v="31"/>
    <x v="0"/>
    <s v="Married"/>
    <n v="86"/>
    <s v="&lt;1 year"/>
    <n v="100"/>
    <n v="0"/>
    <s v="Low"/>
    <n v="0"/>
    <s v="Full Coverage"/>
    <n v="0"/>
    <n v="2386"/>
    <s v="NO"/>
    <s v="Yes"/>
    <s v="NO"/>
    <n v="50"/>
    <x v="0"/>
    <x v="11"/>
    <x v="1"/>
    <x v="1"/>
    <x v="3"/>
    <x v="1"/>
    <n v="6"/>
    <n v="687"/>
    <n v="50"/>
    <x v="0"/>
    <n v="50"/>
  </r>
  <r>
    <n v="27"/>
    <x v="0"/>
    <s v="Single"/>
    <n v="0"/>
    <s v="&gt;5 years"/>
    <n v="0"/>
    <n v="0"/>
    <s v="Low"/>
    <n v="0"/>
    <s v="Full Coverage"/>
    <n v="0"/>
    <n v="2100"/>
    <s v="NO"/>
    <s v="NO"/>
    <s v="NO"/>
    <n v="0"/>
    <x v="1"/>
    <x v="7"/>
    <x v="0"/>
    <x v="6"/>
    <x v="0"/>
    <x v="2"/>
    <n v="99"/>
    <n v="712"/>
    <n v="-50"/>
    <x v="2"/>
    <n v="0"/>
  </r>
  <r>
    <n v="40"/>
    <x v="0"/>
    <s v="Single"/>
    <n v="0"/>
    <s v="1-5 years"/>
    <n v="50"/>
    <n v="0"/>
    <s v="Low"/>
    <n v="0"/>
    <s v="Liability-Only"/>
    <n v="-200"/>
    <n v="2050"/>
    <s v="Yes"/>
    <s v="NO"/>
    <s v="NO"/>
    <n v="50"/>
    <x v="1"/>
    <x v="10"/>
    <x v="0"/>
    <x v="1"/>
    <x v="0"/>
    <x v="1"/>
    <n v="99"/>
    <n v="681"/>
    <n v="50"/>
    <x v="0"/>
    <n v="50"/>
  </r>
  <r>
    <n v="27"/>
    <x v="0"/>
    <s v="Married"/>
    <n v="86"/>
    <s v="1-5 years"/>
    <n v="50"/>
    <n v="1"/>
    <s v="Low"/>
    <n v="50"/>
    <s v="Full Coverage"/>
    <n v="0"/>
    <n v="2386"/>
    <s v="NO"/>
    <s v="NO"/>
    <s v="NO"/>
    <n v="0"/>
    <x v="2"/>
    <x v="19"/>
    <x v="0"/>
    <x v="2"/>
    <x v="0"/>
    <x v="1"/>
    <n v="99"/>
    <n v="721"/>
    <n v="-50"/>
    <x v="1"/>
    <n v="100"/>
  </r>
  <r>
    <n v="44"/>
    <x v="0"/>
    <s v="Married"/>
    <n v="86"/>
    <s v="&gt;5 years"/>
    <n v="0"/>
    <n v="0"/>
    <s v="High"/>
    <n v="0"/>
    <s v="Full Coverage"/>
    <n v="0"/>
    <n v="2286"/>
    <s v="NO"/>
    <s v="NO"/>
    <s v="NO"/>
    <n v="0"/>
    <x v="0"/>
    <x v="5"/>
    <x v="1"/>
    <x v="2"/>
    <x v="2"/>
    <x v="2"/>
    <n v="2"/>
    <n v="720"/>
    <n v="-50"/>
    <x v="1"/>
    <n v="100"/>
  </r>
  <r>
    <n v="39"/>
    <x v="0"/>
    <s v="Married"/>
    <n v="86"/>
    <s v="1-5 years"/>
    <n v="50"/>
    <n v="1"/>
    <s v="Low"/>
    <n v="50"/>
    <s v="Full Coverage"/>
    <n v="0"/>
    <n v="2236"/>
    <s v="Yes"/>
    <s v="NO"/>
    <s v="NO"/>
    <n v="50"/>
    <x v="0"/>
    <x v="2"/>
    <x v="1"/>
    <x v="3"/>
    <x v="4"/>
    <x v="2"/>
    <n v="3"/>
    <n v="719"/>
    <n v="-50"/>
    <x v="2"/>
    <n v="0"/>
  </r>
  <r>
    <n v="36"/>
    <x v="0"/>
    <s v="Married"/>
    <n v="86"/>
    <s v="&gt;5 years"/>
    <n v="0"/>
    <n v="0"/>
    <s v="Low"/>
    <n v="0"/>
    <s v="Liability-Only"/>
    <n v="-200"/>
    <n v="2086"/>
    <s v="NO"/>
    <s v="NO"/>
    <s v="NO"/>
    <n v="0"/>
    <x v="0"/>
    <x v="21"/>
    <x v="0"/>
    <x v="6"/>
    <x v="5"/>
    <x v="2"/>
    <n v="99"/>
    <n v="646"/>
    <n v="50"/>
    <x v="2"/>
    <n v="0"/>
  </r>
  <r>
    <n v="26"/>
    <x v="0"/>
    <s v="Married"/>
    <n v="86"/>
    <s v="&gt;5 years"/>
    <n v="0"/>
    <n v="0"/>
    <s v="Low"/>
    <n v="0"/>
    <s v="Liability-Only"/>
    <n v="-200"/>
    <n v="2036"/>
    <s v="NO"/>
    <s v="NO"/>
    <s v="NO"/>
    <n v="0"/>
    <x v="0"/>
    <x v="1"/>
    <x v="1"/>
    <x v="2"/>
    <x v="0"/>
    <x v="0"/>
    <n v="13"/>
    <n v="720"/>
    <n v="-50"/>
    <x v="0"/>
    <n v="50"/>
  </r>
  <r>
    <n v="31"/>
    <x v="0"/>
    <s v="Married"/>
    <n v="86"/>
    <s v="&gt;5 years"/>
    <n v="0"/>
    <n v="1"/>
    <s v="Low"/>
    <n v="50"/>
    <s v="Full Coverage"/>
    <n v="0"/>
    <n v="2386"/>
    <s v="NO"/>
    <s v="NO"/>
    <s v="NO"/>
    <n v="0"/>
    <x v="1"/>
    <x v="27"/>
    <x v="1"/>
    <x v="0"/>
    <x v="0"/>
    <x v="1"/>
    <n v="2"/>
    <n v="651"/>
    <n v="50"/>
    <x v="0"/>
    <n v="50"/>
  </r>
  <r>
    <n v="51"/>
    <x v="0"/>
    <s v="Married"/>
    <n v="86"/>
    <s v="1-5 years"/>
    <n v="50"/>
    <n v="2"/>
    <s v="Low"/>
    <n v="100"/>
    <s v="Full Coverage"/>
    <n v="0"/>
    <n v="2336"/>
    <s v="NO"/>
    <s v="Yes"/>
    <s v="NO"/>
    <n v="50"/>
    <x v="1"/>
    <x v="16"/>
    <x v="0"/>
    <x v="2"/>
    <x v="2"/>
    <x v="1"/>
    <n v="99"/>
    <n v="776"/>
    <n v="-50"/>
    <x v="0"/>
    <n v="50"/>
  </r>
  <r>
    <n v="47"/>
    <x v="0"/>
    <s v="Single"/>
    <n v="0"/>
    <s v="1-5 years"/>
    <n v="50"/>
    <n v="1"/>
    <s v="Low"/>
    <n v="50"/>
    <s v="Full Coverage"/>
    <n v="0"/>
    <n v="2300"/>
    <s v="NO"/>
    <s v="NO"/>
    <s v="NO"/>
    <n v="0"/>
    <x v="0"/>
    <x v="22"/>
    <x v="1"/>
    <x v="0"/>
    <x v="4"/>
    <x v="2"/>
    <n v="8"/>
    <n v="687"/>
    <n v="50"/>
    <x v="2"/>
    <n v="0"/>
  </r>
  <r>
    <n v="25"/>
    <x v="0"/>
    <s v="Divorced"/>
    <n v="0"/>
    <s v="1-5 years"/>
    <n v="50"/>
    <n v="0"/>
    <s v="Medium"/>
    <n v="0"/>
    <s v="Liability-Only"/>
    <n v="-200"/>
    <n v="2000"/>
    <s v="NO"/>
    <s v="Yes"/>
    <s v="NO"/>
    <n v="50"/>
    <x v="2"/>
    <x v="5"/>
    <x v="0"/>
    <x v="0"/>
    <x v="1"/>
    <x v="1"/>
    <n v="99"/>
    <n v="688"/>
    <n v="50"/>
    <x v="2"/>
    <n v="0"/>
  </r>
  <r>
    <n v="41"/>
    <x v="0"/>
    <s v="Married"/>
    <n v="86"/>
    <s v="1-5 years"/>
    <n v="50"/>
    <n v="0"/>
    <s v="Low"/>
    <n v="0"/>
    <s v="Liability-Only"/>
    <n v="-200"/>
    <n v="2036"/>
    <s v="Yes"/>
    <s v="Yes"/>
    <s v="NO"/>
    <n v="100"/>
    <x v="2"/>
    <x v="20"/>
    <x v="1"/>
    <x v="6"/>
    <x v="3"/>
    <x v="1"/>
    <n v="13"/>
    <n v="726"/>
    <n v="-50"/>
    <x v="1"/>
    <n v="100"/>
  </r>
  <r>
    <n v="51"/>
    <x v="0"/>
    <s v="Widowed"/>
    <n v="0"/>
    <s v="&lt;1 year"/>
    <n v="100"/>
    <n v="0"/>
    <s v="Low"/>
    <n v="0"/>
    <s v="Full Coverage"/>
    <n v="0"/>
    <n v="2250"/>
    <s v="NO"/>
    <s v="NO"/>
    <s v="NO"/>
    <n v="0"/>
    <x v="1"/>
    <x v="28"/>
    <x v="1"/>
    <x v="5"/>
    <x v="0"/>
    <x v="0"/>
    <n v="12"/>
    <n v="725"/>
    <n v="-50"/>
    <x v="0"/>
    <n v="50"/>
  </r>
  <r>
    <n v="18"/>
    <x v="0"/>
    <s v="Single"/>
    <n v="0"/>
    <s v="1-5 years"/>
    <n v="50"/>
    <n v="0"/>
    <s v="Medium"/>
    <n v="0"/>
    <s v="Full Coverage"/>
    <n v="0"/>
    <n v="2250"/>
    <s v="NO"/>
    <s v="NO"/>
    <s v="NO"/>
    <n v="0"/>
    <x v="0"/>
    <x v="5"/>
    <x v="1"/>
    <x v="4"/>
    <x v="3"/>
    <x v="0"/>
    <n v="8"/>
    <n v="722"/>
    <n v="-50"/>
    <x v="1"/>
    <n v="100"/>
  </r>
  <r>
    <n v="48"/>
    <x v="0"/>
    <s v="Widowed"/>
    <n v="0"/>
    <s v="1-5 years"/>
    <n v="50"/>
    <n v="0"/>
    <s v="Medium"/>
    <n v="0"/>
    <s v="Liability-Only"/>
    <n v="-200"/>
    <n v="2050"/>
    <s v="NO"/>
    <s v="NO"/>
    <s v="NO"/>
    <n v="0"/>
    <x v="0"/>
    <x v="16"/>
    <x v="1"/>
    <x v="4"/>
    <x v="6"/>
    <x v="2"/>
    <n v="12"/>
    <n v="754"/>
    <n v="-50"/>
    <x v="1"/>
    <n v="100"/>
  </r>
  <r>
    <n v="30"/>
    <x v="0"/>
    <s v="Divorced"/>
    <n v="0"/>
    <s v="1-5 years"/>
    <n v="50"/>
    <n v="1"/>
    <s v="Low"/>
    <n v="50"/>
    <s v="Full Coverage"/>
    <n v="0"/>
    <n v="2300"/>
    <s v="Yes"/>
    <s v="NO"/>
    <s v="NO"/>
    <n v="50"/>
    <x v="1"/>
    <x v="22"/>
    <x v="0"/>
    <x v="4"/>
    <x v="1"/>
    <x v="2"/>
    <n v="99"/>
    <n v="651"/>
    <n v="50"/>
    <x v="0"/>
    <n v="50"/>
  </r>
  <r>
    <n v="48"/>
    <x v="0"/>
    <s v="Married"/>
    <n v="86"/>
    <s v="&gt;5 years"/>
    <n v="0"/>
    <n v="0"/>
    <s v="Low"/>
    <n v="0"/>
    <s v="Full Coverage"/>
    <n v="0"/>
    <n v="2236"/>
    <s v="NO"/>
    <s v="Yes"/>
    <s v="NO"/>
    <n v="50"/>
    <x v="1"/>
    <x v="29"/>
    <x v="0"/>
    <x v="1"/>
    <x v="1"/>
    <x v="2"/>
    <n v="99"/>
    <n v="701"/>
    <n v="-50"/>
    <x v="1"/>
    <n v="100"/>
  </r>
  <r>
    <n v="28"/>
    <x v="0"/>
    <s v="Married"/>
    <n v="86"/>
    <s v="1-5 years"/>
    <n v="50"/>
    <n v="0"/>
    <s v="Medium"/>
    <n v="0"/>
    <s v="Full Coverage"/>
    <n v="0"/>
    <n v="2236"/>
    <s v="NO"/>
    <s v="Yes"/>
    <s v="NO"/>
    <n v="50"/>
    <x v="1"/>
    <x v="2"/>
    <x v="1"/>
    <x v="8"/>
    <x v="2"/>
    <x v="2"/>
    <n v="11"/>
    <n v="765"/>
    <n v="-50"/>
    <x v="0"/>
    <n v="50"/>
  </r>
  <r>
    <n v="18"/>
    <x v="0"/>
    <s v="Single"/>
    <n v="0"/>
    <s v="1-5 years"/>
    <n v="50"/>
    <n v="0"/>
    <s v="Low"/>
    <n v="0"/>
    <s v="Full Coverage"/>
    <n v="0"/>
    <n v="2250"/>
    <s v="NO"/>
    <s v="Yes"/>
    <s v="NO"/>
    <n v="50"/>
    <x v="2"/>
    <x v="25"/>
    <x v="0"/>
    <x v="2"/>
    <x v="3"/>
    <x v="2"/>
    <n v="99"/>
    <n v="683"/>
    <n v="50"/>
    <x v="0"/>
    <n v="50"/>
  </r>
  <r>
    <n v="18"/>
    <x v="0"/>
    <s v="Single"/>
    <n v="0"/>
    <s v="1-5 years"/>
    <n v="50"/>
    <n v="0"/>
    <s v="Medium"/>
    <n v="0"/>
    <s v="Full Coverage"/>
    <n v="0"/>
    <n v="2250"/>
    <s v="NO"/>
    <s v="NO"/>
    <s v="NO"/>
    <n v="0"/>
    <x v="1"/>
    <x v="17"/>
    <x v="1"/>
    <x v="0"/>
    <x v="4"/>
    <x v="0"/>
    <n v="9"/>
    <n v="733"/>
    <n v="-50"/>
    <x v="1"/>
    <n v="100"/>
  </r>
  <r>
    <n v="40"/>
    <x v="0"/>
    <s v="Divorced"/>
    <n v="0"/>
    <s v="&gt;5 years"/>
    <n v="0"/>
    <n v="1"/>
    <s v="Low"/>
    <n v="50"/>
    <s v="Liability-Only"/>
    <n v="-200"/>
    <n v="2050"/>
    <s v="NO"/>
    <s v="NO"/>
    <s v="NO"/>
    <n v="0"/>
    <x v="1"/>
    <x v="0"/>
    <x v="0"/>
    <x v="0"/>
    <x v="0"/>
    <x v="0"/>
    <n v="99"/>
    <n v="803"/>
    <n v="-50"/>
    <x v="1"/>
    <n v="100"/>
  </r>
  <r>
    <n v="43"/>
    <x v="0"/>
    <s v="Widowed"/>
    <n v="0"/>
    <s v="1-5 years"/>
    <n v="50"/>
    <n v="1"/>
    <s v="Medium"/>
    <n v="100"/>
    <s v="Full Coverage"/>
    <n v="0"/>
    <n v="2450"/>
    <s v="NO"/>
    <s v="NO"/>
    <s v="NO"/>
    <n v="0"/>
    <x v="0"/>
    <x v="0"/>
    <x v="1"/>
    <x v="0"/>
    <x v="0"/>
    <x v="1"/>
    <n v="1"/>
    <n v="676"/>
    <n v="50"/>
    <x v="1"/>
    <n v="100"/>
  </r>
  <r>
    <n v="26"/>
    <x v="0"/>
    <s v="Single"/>
    <n v="0"/>
    <s v="1-5 years"/>
    <n v="50"/>
    <n v="1"/>
    <s v="Low"/>
    <n v="50"/>
    <s v="Full Coverage"/>
    <n v="0"/>
    <n v="2400"/>
    <s v="NO"/>
    <s v="NO"/>
    <s v="NO"/>
    <n v="0"/>
    <x v="1"/>
    <x v="20"/>
    <x v="0"/>
    <x v="4"/>
    <x v="4"/>
    <x v="2"/>
    <n v="99"/>
    <n v="690"/>
    <n v="50"/>
    <x v="1"/>
    <n v="100"/>
  </r>
  <r>
    <n v="49"/>
    <x v="0"/>
    <s v="Married"/>
    <n v="86"/>
    <s v="&lt;1 year"/>
    <n v="100"/>
    <n v="0"/>
    <s v="Medium"/>
    <n v="0"/>
    <s v="Full Coverage"/>
    <n v="0"/>
    <n v="2486"/>
    <s v="NO"/>
    <s v="NO"/>
    <s v="NO"/>
    <n v="0"/>
    <x v="1"/>
    <x v="21"/>
    <x v="1"/>
    <x v="4"/>
    <x v="2"/>
    <x v="0"/>
    <n v="12"/>
    <n v="661"/>
    <n v="50"/>
    <x v="1"/>
    <n v="100"/>
  </r>
  <r>
    <n v="18"/>
    <x v="0"/>
    <s v="Married"/>
    <n v="86"/>
    <s v="1-5 years"/>
    <n v="50"/>
    <n v="1"/>
    <s v="Low"/>
    <n v="50"/>
    <s v="Liability-Only"/>
    <n v="-200"/>
    <n v="2136"/>
    <s v="Yes"/>
    <s v="NO"/>
    <s v="NO"/>
    <n v="50"/>
    <x v="0"/>
    <x v="28"/>
    <x v="1"/>
    <x v="2"/>
    <x v="4"/>
    <x v="1"/>
    <n v="11"/>
    <n v="737"/>
    <n v="-50"/>
    <x v="1"/>
    <n v="100"/>
  </r>
  <r>
    <n v="39"/>
    <x v="0"/>
    <s v="Married"/>
    <n v="86"/>
    <s v="&gt;5 years"/>
    <n v="0"/>
    <n v="1"/>
    <s v="Low"/>
    <n v="50"/>
    <s v="Full Coverage"/>
    <n v="0"/>
    <n v="2336"/>
    <s v="NO"/>
    <s v="NO"/>
    <s v="NO"/>
    <n v="0"/>
    <x v="1"/>
    <x v="23"/>
    <x v="0"/>
    <x v="2"/>
    <x v="3"/>
    <x v="2"/>
    <n v="99"/>
    <n v="804"/>
    <n v="-50"/>
    <x v="1"/>
    <n v="100"/>
  </r>
  <r>
    <n v="21"/>
    <x v="0"/>
    <s v="Single"/>
    <n v="0"/>
    <s v="&gt;5 years"/>
    <n v="0"/>
    <n v="0"/>
    <s v="Low"/>
    <n v="0"/>
    <s v="Full Coverage"/>
    <n v="0"/>
    <n v="2150"/>
    <s v="NO"/>
    <s v="Yes"/>
    <s v="NO"/>
    <n v="50"/>
    <x v="2"/>
    <x v="8"/>
    <x v="1"/>
    <x v="0"/>
    <x v="3"/>
    <x v="0"/>
    <n v="13"/>
    <n v="686"/>
    <n v="50"/>
    <x v="2"/>
    <n v="0"/>
  </r>
  <r>
    <n v="30"/>
    <x v="0"/>
    <s v="Single"/>
    <n v="0"/>
    <s v="1-5 years"/>
    <n v="50"/>
    <n v="2"/>
    <s v="Low"/>
    <n v="100"/>
    <s v="Full Coverage"/>
    <n v="0"/>
    <n v="2300"/>
    <s v="NO"/>
    <s v="Yes"/>
    <s v="NO"/>
    <n v="50"/>
    <x v="1"/>
    <x v="29"/>
    <x v="0"/>
    <x v="5"/>
    <x v="2"/>
    <x v="0"/>
    <n v="99"/>
    <n v="784"/>
    <n v="-50"/>
    <x v="1"/>
    <n v="100"/>
  </r>
  <r>
    <n v="40"/>
    <x v="0"/>
    <s v="Divorced"/>
    <n v="0"/>
    <s v="&gt;5 years"/>
    <n v="0"/>
    <n v="0"/>
    <s v="High"/>
    <n v="0"/>
    <s v="Liability-Only"/>
    <n v="-200"/>
    <n v="1900"/>
    <s v="NO"/>
    <s v="NO"/>
    <s v="NO"/>
    <n v="0"/>
    <x v="1"/>
    <x v="23"/>
    <x v="1"/>
    <x v="4"/>
    <x v="2"/>
    <x v="2"/>
    <n v="12"/>
    <n v="748"/>
    <n v="-50"/>
    <x v="2"/>
    <n v="0"/>
  </r>
  <r>
    <n v="27"/>
    <x v="0"/>
    <s v="Single"/>
    <n v="0"/>
    <s v="&gt;5 years"/>
    <n v="0"/>
    <n v="0"/>
    <s v="Low"/>
    <n v="0"/>
    <s v="Full Coverage"/>
    <n v="0"/>
    <n v="2050"/>
    <s v="NO"/>
    <s v="NO"/>
    <s v="Yes"/>
    <n v="50"/>
    <x v="1"/>
    <x v="25"/>
    <x v="0"/>
    <x v="2"/>
    <x v="4"/>
    <x v="0"/>
    <n v="99"/>
    <n v="755"/>
    <n v="-50"/>
    <x v="2"/>
    <n v="0"/>
  </r>
  <r>
    <n v="34"/>
    <x v="0"/>
    <s v="Widowed"/>
    <n v="0"/>
    <s v="&gt;5 years"/>
    <n v="0"/>
    <n v="0"/>
    <s v="Low"/>
    <n v="0"/>
    <s v="Liability-Only"/>
    <n v="-200"/>
    <n v="2050"/>
    <s v="NO"/>
    <s v="Yes"/>
    <s v="NO"/>
    <n v="50"/>
    <x v="1"/>
    <x v="28"/>
    <x v="1"/>
    <x v="12"/>
    <x v="4"/>
    <x v="0"/>
    <n v="4"/>
    <n v="698"/>
    <n v="50"/>
    <x v="1"/>
    <n v="100"/>
  </r>
  <r>
    <n v="55"/>
    <x v="1"/>
    <s v="Single"/>
    <n v="0"/>
    <s v="1-5 years"/>
    <n v="50"/>
    <n v="0"/>
    <s v="Low"/>
    <n v="0"/>
    <s v="Liability-Only"/>
    <n v="-200"/>
    <n v="1950"/>
    <s v="NO"/>
    <s v="NO"/>
    <s v="NO"/>
    <n v="0"/>
    <x v="1"/>
    <x v="25"/>
    <x v="1"/>
    <x v="5"/>
    <x v="4"/>
    <x v="0"/>
    <n v="8"/>
    <n v="709"/>
    <n v="-50"/>
    <x v="2"/>
    <n v="0"/>
  </r>
  <r>
    <n v="31"/>
    <x v="0"/>
    <s v="Divorced"/>
    <n v="0"/>
    <s v="1-5 years"/>
    <n v="50"/>
    <n v="1"/>
    <s v="Low"/>
    <n v="50"/>
    <s v="Full Coverage"/>
    <n v="0"/>
    <n v="2200"/>
    <s v="NO"/>
    <s v="NO"/>
    <s v="Yes"/>
    <n v="50"/>
    <x v="0"/>
    <x v="21"/>
    <x v="1"/>
    <x v="0"/>
    <x v="4"/>
    <x v="2"/>
    <n v="4"/>
    <n v="752"/>
    <n v="-50"/>
    <x v="0"/>
    <n v="50"/>
  </r>
  <r>
    <n v="52"/>
    <x v="0"/>
    <s v="Married"/>
    <n v="86"/>
    <s v="1-5 years"/>
    <n v="50"/>
    <n v="1"/>
    <s v="Low"/>
    <n v="50"/>
    <s v="Liability-Only"/>
    <n v="-200"/>
    <n v="2136"/>
    <s v="NO"/>
    <s v="NO"/>
    <s v="NO"/>
    <n v="0"/>
    <x v="1"/>
    <x v="17"/>
    <x v="0"/>
    <x v="6"/>
    <x v="2"/>
    <x v="2"/>
    <n v="99"/>
    <n v="767"/>
    <n v="-50"/>
    <x v="0"/>
    <n v="50"/>
  </r>
  <r>
    <n v="23"/>
    <x v="0"/>
    <s v="Divorced"/>
    <n v="0"/>
    <s v="&lt;1 year"/>
    <n v="100"/>
    <n v="0"/>
    <s v="Low"/>
    <n v="0"/>
    <s v="Liability-Only"/>
    <n v="-200"/>
    <n v="1950"/>
    <s v="Yes"/>
    <s v="NO"/>
    <s v="NO"/>
    <n v="50"/>
    <x v="0"/>
    <x v="23"/>
    <x v="0"/>
    <x v="6"/>
    <x v="0"/>
    <x v="2"/>
    <n v="99"/>
    <n v="821"/>
    <n v="-50"/>
    <x v="2"/>
    <n v="0"/>
  </r>
  <r>
    <n v="47"/>
    <x v="0"/>
    <s v="Single"/>
    <n v="0"/>
    <s v="1-5 years"/>
    <n v="50"/>
    <n v="0"/>
    <s v="Low"/>
    <n v="0"/>
    <s v="Full Coverage"/>
    <n v="0"/>
    <n v="2150"/>
    <s v="NO"/>
    <s v="NO"/>
    <s v="Yes"/>
    <n v="50"/>
    <x v="1"/>
    <x v="2"/>
    <x v="1"/>
    <x v="9"/>
    <x v="4"/>
    <x v="0"/>
    <n v="14"/>
    <n v="723"/>
    <n v="-50"/>
    <x v="0"/>
    <n v="50"/>
  </r>
  <r>
    <n v="61"/>
    <x v="1"/>
    <s v="Married"/>
    <n v="86"/>
    <s v="&gt;5 years"/>
    <n v="0"/>
    <n v="1"/>
    <s v="High"/>
    <n v="200"/>
    <s v="Full Coverage"/>
    <n v="0"/>
    <n v="2436"/>
    <s v="NO"/>
    <s v="Yes"/>
    <s v="NO"/>
    <n v="50"/>
    <x v="1"/>
    <x v="28"/>
    <x v="1"/>
    <x v="2"/>
    <x v="3"/>
    <x v="1"/>
    <n v="8"/>
    <n v="776"/>
    <n v="-50"/>
    <x v="1"/>
    <n v="100"/>
  </r>
  <r>
    <n v="18"/>
    <x v="0"/>
    <s v="Married"/>
    <n v="86"/>
    <s v="&lt;1 year"/>
    <n v="100"/>
    <n v="1"/>
    <s v="Medium"/>
    <n v="100"/>
    <s v="Full Coverage"/>
    <n v="0"/>
    <n v="2536"/>
    <s v="NO"/>
    <s v="Yes"/>
    <s v="NO"/>
    <n v="50"/>
    <x v="1"/>
    <x v="0"/>
    <x v="0"/>
    <x v="3"/>
    <x v="1"/>
    <x v="2"/>
    <n v="99"/>
    <n v="693"/>
    <n v="50"/>
    <x v="1"/>
    <n v="100"/>
  </r>
  <r>
    <n v="28"/>
    <x v="0"/>
    <s v="Widowed"/>
    <n v="0"/>
    <s v="&gt;5 years"/>
    <n v="0"/>
    <n v="0"/>
    <s v="High"/>
    <n v="0"/>
    <s v="Full Coverage"/>
    <n v="0"/>
    <n v="2200"/>
    <s v="NO"/>
    <s v="NO"/>
    <s v="NO"/>
    <n v="0"/>
    <x v="1"/>
    <x v="14"/>
    <x v="1"/>
    <x v="4"/>
    <x v="4"/>
    <x v="1"/>
    <n v="10"/>
    <n v="709"/>
    <n v="-50"/>
    <x v="1"/>
    <n v="100"/>
  </r>
  <r>
    <n v="48"/>
    <x v="0"/>
    <s v="Married"/>
    <n v="86"/>
    <s v="&lt;1 year"/>
    <n v="100"/>
    <n v="0"/>
    <s v="Low"/>
    <n v="0"/>
    <s v="Full Coverage"/>
    <n v="0"/>
    <n v="2386"/>
    <s v="NO"/>
    <s v="NO"/>
    <s v="NO"/>
    <n v="0"/>
    <x v="0"/>
    <x v="8"/>
    <x v="0"/>
    <x v="3"/>
    <x v="1"/>
    <x v="2"/>
    <n v="99"/>
    <n v="715"/>
    <n v="-50"/>
    <x v="1"/>
    <n v="100"/>
  </r>
  <r>
    <n v="36"/>
    <x v="0"/>
    <s v="Married"/>
    <n v="86"/>
    <s v="1-5 years"/>
    <n v="50"/>
    <n v="0"/>
    <s v="High"/>
    <n v="0"/>
    <s v="Full Coverage"/>
    <n v="0"/>
    <n v="2286"/>
    <s v="NO"/>
    <s v="NO"/>
    <s v="Yes"/>
    <n v="50"/>
    <x v="0"/>
    <x v="5"/>
    <x v="1"/>
    <x v="0"/>
    <x v="2"/>
    <x v="2"/>
    <n v="2"/>
    <n v="734"/>
    <n v="-50"/>
    <x v="1"/>
    <n v="100"/>
  </r>
  <r>
    <n v="45"/>
    <x v="0"/>
    <s v="Married"/>
    <n v="86"/>
    <s v="&lt;1 year"/>
    <n v="100"/>
    <n v="0"/>
    <s v="Low"/>
    <n v="0"/>
    <s v="Liability-Only"/>
    <n v="-200"/>
    <n v="2086"/>
    <s v="NO"/>
    <s v="NO"/>
    <s v="Yes"/>
    <n v="50"/>
    <x v="1"/>
    <x v="9"/>
    <x v="1"/>
    <x v="4"/>
    <x v="2"/>
    <x v="1"/>
    <n v="9"/>
    <n v="739"/>
    <n v="-50"/>
    <x v="0"/>
    <n v="50"/>
  </r>
  <r>
    <n v="30"/>
    <x v="0"/>
    <s v="Single"/>
    <n v="0"/>
    <s v="1-5 years"/>
    <n v="50"/>
    <n v="0"/>
    <s v="Low"/>
    <n v="0"/>
    <s v="Full Coverage"/>
    <n v="0"/>
    <n v="2100"/>
    <s v="Yes"/>
    <s v="NO"/>
    <s v="NO"/>
    <n v="50"/>
    <x v="1"/>
    <x v="16"/>
    <x v="0"/>
    <x v="2"/>
    <x v="2"/>
    <x v="0"/>
    <n v="99"/>
    <n v="702"/>
    <n v="-50"/>
    <x v="2"/>
    <n v="0"/>
  </r>
  <r>
    <n v="41"/>
    <x v="0"/>
    <s v="Divorced"/>
    <n v="0"/>
    <s v="&gt;5 years"/>
    <n v="0"/>
    <n v="0"/>
    <s v="Low"/>
    <n v="0"/>
    <s v="Full Coverage"/>
    <n v="0"/>
    <n v="2100"/>
    <s v="NO"/>
    <s v="NO"/>
    <s v="NO"/>
    <n v="0"/>
    <x v="0"/>
    <x v="13"/>
    <x v="0"/>
    <x v="1"/>
    <x v="3"/>
    <x v="2"/>
    <n v="99"/>
    <n v="780"/>
    <n v="-50"/>
    <x v="2"/>
    <n v="0"/>
  </r>
  <r>
    <n v="37"/>
    <x v="0"/>
    <s v="Married"/>
    <n v="86"/>
    <s v="1-5 years"/>
    <n v="50"/>
    <n v="0"/>
    <s v="Low"/>
    <n v="0"/>
    <s v="Full Coverage"/>
    <n v="0"/>
    <n v="2286"/>
    <s v="NO"/>
    <s v="Yes"/>
    <s v="NO"/>
    <n v="50"/>
    <x v="0"/>
    <x v="20"/>
    <x v="1"/>
    <x v="0"/>
    <x v="0"/>
    <x v="2"/>
    <n v="3"/>
    <n v="726"/>
    <n v="-50"/>
    <x v="1"/>
    <n v="100"/>
  </r>
  <r>
    <n v="57"/>
    <x v="1"/>
    <s v="Married"/>
    <n v="86"/>
    <s v="&gt;5 years"/>
    <n v="0"/>
    <n v="0"/>
    <s v="Medium"/>
    <n v="0"/>
    <s v="Liability-Only"/>
    <n v="-200"/>
    <n v="2136"/>
    <s v="NO"/>
    <s v="NO"/>
    <s v="NO"/>
    <n v="0"/>
    <x v="1"/>
    <x v="12"/>
    <x v="1"/>
    <x v="4"/>
    <x v="1"/>
    <x v="0"/>
    <n v="5"/>
    <n v="686"/>
    <n v="50"/>
    <x v="0"/>
    <n v="50"/>
  </r>
  <r>
    <n v="43"/>
    <x v="0"/>
    <s v="Widowed"/>
    <n v="0"/>
    <s v="&lt;1 year"/>
    <n v="100"/>
    <n v="0"/>
    <s v="Low"/>
    <n v="0"/>
    <s v="Liability-Only"/>
    <n v="-200"/>
    <n v="2200"/>
    <s v="NO"/>
    <s v="NO"/>
    <s v="NO"/>
    <n v="0"/>
    <x v="1"/>
    <x v="2"/>
    <x v="0"/>
    <x v="3"/>
    <x v="0"/>
    <x v="1"/>
    <n v="99"/>
    <n v="666"/>
    <n v="50"/>
    <x v="1"/>
    <n v="100"/>
  </r>
  <r>
    <n v="45"/>
    <x v="0"/>
    <s v="Single"/>
    <n v="0"/>
    <s v="1-5 years"/>
    <n v="50"/>
    <n v="1"/>
    <s v="Medium"/>
    <n v="100"/>
    <s v="Full Coverage"/>
    <n v="0"/>
    <n v="2400"/>
    <s v="NO"/>
    <s v="Yes"/>
    <s v="NO"/>
    <n v="50"/>
    <x v="1"/>
    <x v="14"/>
    <x v="1"/>
    <x v="2"/>
    <x v="1"/>
    <x v="2"/>
    <n v="10"/>
    <n v="690"/>
    <n v="50"/>
    <x v="1"/>
    <n v="100"/>
  </r>
  <r>
    <n v="33"/>
    <x v="0"/>
    <s v="Divorced"/>
    <n v="0"/>
    <s v="1-5 years"/>
    <n v="50"/>
    <n v="0"/>
    <s v="Low"/>
    <n v="0"/>
    <s v="Liability-Only"/>
    <n v="-200"/>
    <n v="1950"/>
    <s v="NO"/>
    <s v="NO"/>
    <s v="NO"/>
    <n v="0"/>
    <x v="0"/>
    <x v="3"/>
    <x v="0"/>
    <x v="5"/>
    <x v="1"/>
    <x v="0"/>
    <n v="99"/>
    <n v="703"/>
    <n v="-50"/>
    <x v="2"/>
    <n v="0"/>
  </r>
  <r>
    <n v="32"/>
    <x v="0"/>
    <s v="Married"/>
    <n v="86"/>
    <s v="&lt;1 year"/>
    <n v="100"/>
    <n v="1"/>
    <s v="Low"/>
    <n v="50"/>
    <s v="Full Coverage"/>
    <n v="0"/>
    <n v="2336"/>
    <s v="NO"/>
    <s v="Yes"/>
    <s v="NO"/>
    <n v="50"/>
    <x v="1"/>
    <x v="3"/>
    <x v="1"/>
    <x v="4"/>
    <x v="2"/>
    <x v="1"/>
    <n v="12"/>
    <n v="768"/>
    <n v="-50"/>
    <x v="0"/>
    <n v="50"/>
  </r>
  <r>
    <n v="33"/>
    <x v="0"/>
    <s v="Married"/>
    <n v="86"/>
    <s v="1-5 years"/>
    <n v="50"/>
    <n v="0"/>
    <s v="Low"/>
    <n v="0"/>
    <s v="Full Coverage"/>
    <n v="0"/>
    <n v="2336"/>
    <s v="NO"/>
    <s v="NO"/>
    <s v="NO"/>
    <n v="0"/>
    <x v="1"/>
    <x v="8"/>
    <x v="1"/>
    <x v="4"/>
    <x v="4"/>
    <x v="1"/>
    <n v="3"/>
    <n v="729"/>
    <n v="-50"/>
    <x v="1"/>
    <n v="100"/>
  </r>
  <r>
    <n v="45"/>
    <x v="0"/>
    <s v="Married"/>
    <n v="86"/>
    <s v="&lt;1 year"/>
    <n v="100"/>
    <n v="0"/>
    <s v="Low"/>
    <n v="0"/>
    <s v="Full Coverage"/>
    <n v="0"/>
    <n v="2386"/>
    <s v="NO"/>
    <s v="Yes"/>
    <s v="NO"/>
    <n v="50"/>
    <x v="0"/>
    <x v="19"/>
    <x v="0"/>
    <x v="0"/>
    <x v="5"/>
    <x v="2"/>
    <n v="99"/>
    <n v="623"/>
    <n v="50"/>
    <x v="0"/>
    <n v="50"/>
  </r>
  <r>
    <n v="33"/>
    <x v="0"/>
    <s v="Single"/>
    <n v="0"/>
    <s v="1-5 years"/>
    <n v="50"/>
    <n v="0"/>
    <s v="High"/>
    <n v="0"/>
    <s v="Liability-Only"/>
    <n v="-200"/>
    <n v="2050"/>
    <s v="NO"/>
    <s v="NO"/>
    <s v="NO"/>
    <n v="0"/>
    <x v="0"/>
    <x v="2"/>
    <x v="0"/>
    <x v="4"/>
    <x v="2"/>
    <x v="2"/>
    <n v="99"/>
    <n v="678"/>
    <n v="50"/>
    <x v="2"/>
    <n v="0"/>
  </r>
  <r>
    <n v="44"/>
    <x v="0"/>
    <s v="Married"/>
    <n v="86"/>
    <s v="&gt;5 years"/>
    <n v="0"/>
    <n v="0"/>
    <s v="Low"/>
    <n v="0"/>
    <s v="Full Coverage"/>
    <n v="0"/>
    <n v="2236"/>
    <s v="NO"/>
    <s v="NO"/>
    <s v="NO"/>
    <n v="0"/>
    <x v="0"/>
    <x v="10"/>
    <x v="0"/>
    <x v="4"/>
    <x v="0"/>
    <x v="2"/>
    <n v="99"/>
    <n v="710"/>
    <n v="-50"/>
    <x v="0"/>
    <n v="50"/>
  </r>
  <r>
    <n v="71"/>
    <x v="1"/>
    <s v="Married"/>
    <n v="86"/>
    <s v="&gt;5 years"/>
    <n v="0"/>
    <n v="2"/>
    <s v="Low"/>
    <n v="100"/>
    <s v="Full Coverage"/>
    <n v="0"/>
    <n v="2386"/>
    <s v="Yes"/>
    <s v="NO"/>
    <s v="NO"/>
    <n v="50"/>
    <x v="0"/>
    <x v="15"/>
    <x v="0"/>
    <x v="4"/>
    <x v="0"/>
    <x v="1"/>
    <n v="99"/>
    <n v="651"/>
    <n v="50"/>
    <x v="0"/>
    <n v="50"/>
  </r>
  <r>
    <n v="53"/>
    <x v="0"/>
    <s v="Married"/>
    <n v="86"/>
    <s v="&gt;5 years"/>
    <n v="0"/>
    <n v="1"/>
    <s v="Low"/>
    <n v="50"/>
    <s v="Liability-Only"/>
    <n v="-200"/>
    <n v="2236"/>
    <s v="NO"/>
    <s v="NO"/>
    <s v="NO"/>
    <n v="0"/>
    <x v="1"/>
    <x v="5"/>
    <x v="1"/>
    <x v="1"/>
    <x v="2"/>
    <x v="0"/>
    <n v="12"/>
    <n v="682"/>
    <n v="50"/>
    <x v="1"/>
    <n v="100"/>
  </r>
  <r>
    <n v="35"/>
    <x v="0"/>
    <s v="Married"/>
    <n v="86"/>
    <s v="&gt;5 years"/>
    <n v="0"/>
    <n v="1"/>
    <s v="Low"/>
    <n v="50"/>
    <s v="Liability-Only"/>
    <n v="-200"/>
    <n v="2136"/>
    <s v="NO"/>
    <s v="NO"/>
    <s v="NO"/>
    <n v="0"/>
    <x v="1"/>
    <x v="22"/>
    <x v="1"/>
    <x v="1"/>
    <x v="0"/>
    <x v="1"/>
    <n v="12"/>
    <n v="736"/>
    <n v="-50"/>
    <x v="1"/>
    <n v="100"/>
  </r>
  <r>
    <n v="58"/>
    <x v="1"/>
    <s v="Divorced"/>
    <n v="0"/>
    <s v="&gt;5 years"/>
    <n v="0"/>
    <n v="0"/>
    <s v="Low"/>
    <n v="0"/>
    <s v="Liability-Only"/>
    <n v="-200"/>
    <n v="1900"/>
    <s v="NO"/>
    <s v="Yes"/>
    <s v="Yes"/>
    <n v="100"/>
    <x v="1"/>
    <x v="16"/>
    <x v="1"/>
    <x v="1"/>
    <x v="4"/>
    <x v="1"/>
    <n v="4"/>
    <n v="659"/>
    <n v="50"/>
    <x v="2"/>
    <n v="0"/>
  </r>
  <r>
    <n v="33"/>
    <x v="0"/>
    <s v="Married"/>
    <n v="86"/>
    <s v="1-5 years"/>
    <n v="50"/>
    <n v="1"/>
    <s v="Medium"/>
    <n v="100"/>
    <s v="Liability-Only"/>
    <n v="-200"/>
    <n v="2236"/>
    <s v="NO"/>
    <s v="NO"/>
    <s v="NO"/>
    <n v="0"/>
    <x v="0"/>
    <x v="25"/>
    <x v="0"/>
    <x v="0"/>
    <x v="2"/>
    <x v="0"/>
    <n v="99"/>
    <n v="769"/>
    <n v="-50"/>
    <x v="1"/>
    <n v="100"/>
  </r>
  <r>
    <n v="18"/>
    <x v="0"/>
    <s v="Single"/>
    <n v="0"/>
    <s v="1-5 years"/>
    <n v="50"/>
    <n v="0"/>
    <s v="Low"/>
    <n v="0"/>
    <s v="Full Coverage"/>
    <n v="0"/>
    <n v="2250"/>
    <s v="NO"/>
    <s v="NO"/>
    <s v="NO"/>
    <n v="0"/>
    <x v="1"/>
    <x v="5"/>
    <x v="0"/>
    <x v="2"/>
    <x v="3"/>
    <x v="2"/>
    <n v="99"/>
    <n v="692"/>
    <n v="50"/>
    <x v="2"/>
    <n v="0"/>
  </r>
  <r>
    <n v="24"/>
    <x v="0"/>
    <s v="Widowed"/>
    <n v="0"/>
    <s v="1-5 years"/>
    <n v="50"/>
    <n v="1"/>
    <s v="Low"/>
    <n v="50"/>
    <s v="Liability-Only"/>
    <n v="-200"/>
    <n v="2150"/>
    <s v="NO"/>
    <s v="Yes"/>
    <s v="NO"/>
    <n v="50"/>
    <x v="0"/>
    <x v="17"/>
    <x v="0"/>
    <x v="0"/>
    <x v="3"/>
    <x v="2"/>
    <n v="99"/>
    <n v="646"/>
    <n v="50"/>
    <x v="1"/>
    <n v="100"/>
  </r>
  <r>
    <n v="18"/>
    <x v="0"/>
    <s v="Married"/>
    <n v="86"/>
    <s v="&lt;1 year"/>
    <n v="100"/>
    <n v="0"/>
    <s v="Low"/>
    <n v="0"/>
    <s v="Full Coverage"/>
    <n v="0"/>
    <n v="2386"/>
    <s v="NO"/>
    <s v="Yes"/>
    <s v="NO"/>
    <n v="50"/>
    <x v="1"/>
    <x v="5"/>
    <x v="0"/>
    <x v="1"/>
    <x v="4"/>
    <x v="2"/>
    <n v="99"/>
    <n v="632"/>
    <n v="50"/>
    <x v="0"/>
    <n v="50"/>
  </r>
  <r>
    <n v="34"/>
    <x v="0"/>
    <s v="Single"/>
    <n v="0"/>
    <s v="&lt;1 year"/>
    <n v="100"/>
    <n v="0"/>
    <s v="Low"/>
    <n v="0"/>
    <s v="Full Coverage"/>
    <n v="0"/>
    <n v="2300"/>
    <s v="NO"/>
    <s v="NO"/>
    <s v="NO"/>
    <n v="0"/>
    <x v="2"/>
    <x v="24"/>
    <x v="0"/>
    <x v="0"/>
    <x v="0"/>
    <x v="2"/>
    <n v="99"/>
    <n v="782"/>
    <n v="-50"/>
    <x v="1"/>
    <n v="100"/>
  </r>
  <r>
    <n v="40"/>
    <x v="0"/>
    <s v="Widowed"/>
    <n v="0"/>
    <s v="&lt;1 year"/>
    <n v="100"/>
    <n v="1"/>
    <s v="Low"/>
    <n v="50"/>
    <s v="Liability-Only"/>
    <n v="-200"/>
    <n v="2100"/>
    <s v="NO"/>
    <s v="NO"/>
    <s v="NO"/>
    <n v="0"/>
    <x v="1"/>
    <x v="0"/>
    <x v="1"/>
    <x v="1"/>
    <x v="4"/>
    <x v="0"/>
    <n v="4"/>
    <n v="776"/>
    <n v="-50"/>
    <x v="0"/>
    <n v="50"/>
  </r>
  <r>
    <n v="65"/>
    <x v="1"/>
    <s v="Widowed"/>
    <n v="0"/>
    <s v="&gt;5 years"/>
    <n v="0"/>
    <n v="0"/>
    <s v="Medium"/>
    <n v="0"/>
    <s v="Full Coverage"/>
    <n v="0"/>
    <n v="2150"/>
    <s v="NO"/>
    <s v="Yes"/>
    <s v="NO"/>
    <n v="50"/>
    <x v="1"/>
    <x v="2"/>
    <x v="0"/>
    <x v="5"/>
    <x v="0"/>
    <x v="0"/>
    <n v="99"/>
    <n v="726"/>
    <n v="-50"/>
    <x v="1"/>
    <n v="100"/>
  </r>
  <r>
    <n v="44"/>
    <x v="0"/>
    <s v="Married"/>
    <n v="86"/>
    <s v="&lt;1 year"/>
    <n v="100"/>
    <n v="0"/>
    <s v="Low"/>
    <n v="0"/>
    <s v="Liability-Only"/>
    <n v="-200"/>
    <n v="2236"/>
    <s v="NO"/>
    <s v="Yes"/>
    <s v="NO"/>
    <n v="50"/>
    <x v="0"/>
    <x v="10"/>
    <x v="1"/>
    <x v="7"/>
    <x v="3"/>
    <x v="2"/>
    <n v="8"/>
    <n v="652"/>
    <n v="50"/>
    <x v="1"/>
    <n v="100"/>
  </r>
  <r>
    <n v="36"/>
    <x v="0"/>
    <s v="Married"/>
    <n v="86"/>
    <s v="&gt;5 years"/>
    <n v="0"/>
    <n v="1"/>
    <s v="Low"/>
    <n v="50"/>
    <s v="Full Coverage"/>
    <n v="0"/>
    <n v="2336"/>
    <s v="NO"/>
    <s v="NO"/>
    <s v="NO"/>
    <n v="0"/>
    <x v="0"/>
    <x v="18"/>
    <x v="0"/>
    <x v="7"/>
    <x v="3"/>
    <x v="0"/>
    <n v="99"/>
    <n v="748"/>
    <n v="-50"/>
    <x v="1"/>
    <n v="100"/>
  </r>
  <r>
    <n v="52"/>
    <x v="0"/>
    <s v="Married"/>
    <n v="86"/>
    <s v="&gt;5 years"/>
    <n v="0"/>
    <n v="0"/>
    <s v="Medium"/>
    <n v="0"/>
    <s v="Liability-Only"/>
    <n v="-200"/>
    <n v="2136"/>
    <s v="NO"/>
    <s v="NO"/>
    <s v="Yes"/>
    <n v="50"/>
    <x v="1"/>
    <x v="15"/>
    <x v="1"/>
    <x v="4"/>
    <x v="2"/>
    <x v="2"/>
    <n v="14"/>
    <n v="640"/>
    <n v="50"/>
    <x v="1"/>
    <n v="100"/>
  </r>
  <r>
    <n v="18"/>
    <x v="0"/>
    <s v="Single"/>
    <n v="0"/>
    <s v="1-5 years"/>
    <n v="50"/>
    <n v="0"/>
    <s v="Low"/>
    <n v="0"/>
    <s v="Full Coverage"/>
    <n v="0"/>
    <n v="2300"/>
    <s v="NO"/>
    <s v="Yes"/>
    <s v="NO"/>
    <n v="50"/>
    <x v="0"/>
    <x v="12"/>
    <x v="1"/>
    <x v="5"/>
    <x v="1"/>
    <x v="2"/>
    <n v="4"/>
    <n v="636"/>
    <n v="50"/>
    <x v="1"/>
    <n v="100"/>
  </r>
  <r>
    <n v="43"/>
    <x v="0"/>
    <s v="Single"/>
    <n v="0"/>
    <s v="1-5 years"/>
    <n v="50"/>
    <n v="0"/>
    <s v="Low"/>
    <n v="0"/>
    <s v="Full Coverage"/>
    <n v="0"/>
    <n v="2300"/>
    <s v="Yes"/>
    <s v="NO"/>
    <s v="NO"/>
    <n v="50"/>
    <x v="2"/>
    <x v="18"/>
    <x v="0"/>
    <x v="0"/>
    <x v="4"/>
    <x v="0"/>
    <n v="99"/>
    <n v="666"/>
    <n v="50"/>
    <x v="1"/>
    <n v="100"/>
  </r>
  <r>
    <n v="51"/>
    <x v="0"/>
    <s v="Single"/>
    <n v="0"/>
    <s v="&gt;5 years"/>
    <n v="0"/>
    <n v="0"/>
    <s v="Low"/>
    <n v="0"/>
    <s v="Liability-Only"/>
    <n v="-200"/>
    <n v="1900"/>
    <s v="NO"/>
    <s v="NO"/>
    <s v="NO"/>
    <n v="0"/>
    <x v="1"/>
    <x v="0"/>
    <x v="1"/>
    <x v="3"/>
    <x v="2"/>
    <x v="1"/>
    <n v="7"/>
    <n v="749"/>
    <n v="-50"/>
    <x v="2"/>
    <n v="0"/>
  </r>
  <r>
    <n v="18"/>
    <x v="0"/>
    <s v="Married"/>
    <n v="86"/>
    <s v="1-5 years"/>
    <n v="50"/>
    <n v="0"/>
    <s v="High"/>
    <n v="0"/>
    <s v="Liability-Only"/>
    <n v="-200"/>
    <n v="2186"/>
    <s v="NO"/>
    <s v="NO"/>
    <s v="NO"/>
    <n v="0"/>
    <x v="1"/>
    <x v="14"/>
    <x v="1"/>
    <x v="1"/>
    <x v="0"/>
    <x v="0"/>
    <n v="1"/>
    <n v="683"/>
    <n v="50"/>
    <x v="0"/>
    <n v="50"/>
  </r>
  <r>
    <n v="57"/>
    <x v="1"/>
    <s v="Married"/>
    <n v="86"/>
    <s v="&gt;5 years"/>
    <n v="0"/>
    <n v="0"/>
    <s v="Low"/>
    <n v="0"/>
    <s v="Full Coverage"/>
    <n v="0"/>
    <n v="2236"/>
    <s v="NO"/>
    <s v="NO"/>
    <s v="NO"/>
    <n v="0"/>
    <x v="1"/>
    <x v="27"/>
    <x v="0"/>
    <x v="0"/>
    <x v="0"/>
    <x v="0"/>
    <n v="99"/>
    <n v="760"/>
    <n v="-50"/>
    <x v="0"/>
    <n v="50"/>
  </r>
  <r>
    <n v="45"/>
    <x v="0"/>
    <s v="Single"/>
    <n v="0"/>
    <s v="&gt;5 years"/>
    <n v="0"/>
    <n v="2"/>
    <s v="Low"/>
    <n v="100"/>
    <s v="Liability-Only"/>
    <n v="-200"/>
    <n v="2050"/>
    <s v="NO"/>
    <s v="Yes"/>
    <s v="NO"/>
    <n v="50"/>
    <x v="1"/>
    <x v="20"/>
    <x v="1"/>
    <x v="2"/>
    <x v="4"/>
    <x v="1"/>
    <n v="12"/>
    <n v="693"/>
    <n v="50"/>
    <x v="2"/>
    <n v="0"/>
  </r>
  <r>
    <n v="33"/>
    <x v="0"/>
    <s v="Married"/>
    <n v="86"/>
    <s v="1-5 years"/>
    <n v="50"/>
    <n v="0"/>
    <s v="Low"/>
    <n v="0"/>
    <s v="Full Coverage"/>
    <n v="0"/>
    <n v="2336"/>
    <s v="NO"/>
    <s v="NO"/>
    <s v="Yes"/>
    <n v="50"/>
    <x v="1"/>
    <x v="1"/>
    <x v="1"/>
    <x v="1"/>
    <x v="1"/>
    <x v="0"/>
    <n v="13"/>
    <n v="700"/>
    <n v="50"/>
    <x v="0"/>
    <n v="50"/>
  </r>
  <r>
    <n v="49"/>
    <x v="0"/>
    <s v="Single"/>
    <n v="0"/>
    <s v="&lt;1 year"/>
    <n v="100"/>
    <n v="0"/>
    <s v="Low"/>
    <n v="0"/>
    <s v="Full Coverage"/>
    <n v="0"/>
    <n v="2300"/>
    <s v="NO"/>
    <s v="NO"/>
    <s v="NO"/>
    <n v="0"/>
    <x v="1"/>
    <x v="25"/>
    <x v="1"/>
    <x v="5"/>
    <x v="2"/>
    <x v="1"/>
    <n v="13"/>
    <n v="723"/>
    <n v="-50"/>
    <x v="1"/>
    <n v="100"/>
  </r>
  <r>
    <n v="74"/>
    <x v="1"/>
    <s v="Married"/>
    <n v="86"/>
    <s v="1-5 years"/>
    <n v="50"/>
    <n v="0"/>
    <s v="Low"/>
    <n v="0"/>
    <s v="Full Coverage"/>
    <n v="0"/>
    <n v="2286"/>
    <s v="NO"/>
    <s v="NO"/>
    <s v="NO"/>
    <n v="0"/>
    <x v="0"/>
    <x v="4"/>
    <x v="1"/>
    <x v="5"/>
    <x v="3"/>
    <x v="0"/>
    <n v="5"/>
    <n v="743"/>
    <n v="-50"/>
    <x v="0"/>
    <n v="50"/>
  </r>
  <r>
    <n v="42"/>
    <x v="0"/>
    <s v="Married"/>
    <n v="86"/>
    <s v="1-5 years"/>
    <n v="50"/>
    <n v="0"/>
    <s v="Low"/>
    <n v="0"/>
    <s v="Full Coverage"/>
    <n v="0"/>
    <n v="2336"/>
    <s v="NO"/>
    <s v="NO"/>
    <s v="NO"/>
    <n v="0"/>
    <x v="1"/>
    <x v="15"/>
    <x v="1"/>
    <x v="4"/>
    <x v="0"/>
    <x v="1"/>
    <n v="1"/>
    <n v="751"/>
    <n v="-50"/>
    <x v="1"/>
    <n v="100"/>
  </r>
  <r>
    <n v="43"/>
    <x v="0"/>
    <s v="Married"/>
    <n v="86"/>
    <s v="&lt;1 year"/>
    <n v="100"/>
    <n v="0"/>
    <s v="Low"/>
    <n v="0"/>
    <s v="Liability-Only"/>
    <n v="-200"/>
    <n v="2236"/>
    <s v="NO"/>
    <s v="NO"/>
    <s v="NO"/>
    <n v="0"/>
    <x v="1"/>
    <x v="7"/>
    <x v="0"/>
    <x v="1"/>
    <x v="4"/>
    <x v="0"/>
    <n v="99"/>
    <n v="668"/>
    <n v="50"/>
    <x v="0"/>
    <n v="50"/>
  </r>
  <r>
    <n v="33"/>
    <x v="0"/>
    <s v="Married"/>
    <n v="86"/>
    <s v="&gt;5 years"/>
    <n v="0"/>
    <n v="0"/>
    <s v="Medium"/>
    <n v="0"/>
    <s v="Full Coverage"/>
    <n v="0"/>
    <n v="2286"/>
    <s v="NO"/>
    <s v="Yes"/>
    <s v="NO"/>
    <n v="50"/>
    <x v="1"/>
    <x v="8"/>
    <x v="1"/>
    <x v="5"/>
    <x v="4"/>
    <x v="0"/>
    <n v="8"/>
    <n v="689"/>
    <n v="50"/>
    <x v="0"/>
    <n v="50"/>
  </r>
  <r>
    <n v="27"/>
    <x v="0"/>
    <s v="Married"/>
    <n v="86"/>
    <s v="1-5 years"/>
    <n v="50"/>
    <n v="0"/>
    <s v="Medium"/>
    <n v="0"/>
    <s v="Liability-Only"/>
    <n v="-200"/>
    <n v="2086"/>
    <s v="Yes"/>
    <s v="NO"/>
    <s v="Yes"/>
    <n v="100"/>
    <x v="0"/>
    <x v="2"/>
    <x v="1"/>
    <x v="4"/>
    <x v="0"/>
    <x v="2"/>
    <n v="6"/>
    <n v="609"/>
    <n v="50"/>
    <x v="0"/>
    <n v="50"/>
  </r>
  <r>
    <n v="52"/>
    <x v="0"/>
    <s v="Married"/>
    <n v="86"/>
    <s v="&gt;5 years"/>
    <n v="0"/>
    <n v="1"/>
    <s v="Low"/>
    <n v="50"/>
    <s v="Liability-Only"/>
    <n v="-200"/>
    <n v="2086"/>
    <s v="Yes"/>
    <s v="NO"/>
    <s v="NO"/>
    <n v="50"/>
    <x v="0"/>
    <x v="6"/>
    <x v="1"/>
    <x v="3"/>
    <x v="2"/>
    <x v="0"/>
    <n v="7"/>
    <n v="674"/>
    <n v="50"/>
    <x v="2"/>
    <n v="0"/>
  </r>
  <r>
    <n v="27"/>
    <x v="0"/>
    <s v="Married"/>
    <n v="86"/>
    <s v="1-5 years"/>
    <n v="50"/>
    <n v="0"/>
    <s v="Medium"/>
    <n v="0"/>
    <s v="Full Coverage"/>
    <n v="0"/>
    <n v="2436"/>
    <s v="NO"/>
    <s v="NO"/>
    <s v="NO"/>
    <n v="0"/>
    <x v="1"/>
    <x v="14"/>
    <x v="0"/>
    <x v="3"/>
    <x v="0"/>
    <x v="1"/>
    <n v="99"/>
    <n v="607"/>
    <n v="50"/>
    <x v="1"/>
    <n v="100"/>
  </r>
  <r>
    <n v="41"/>
    <x v="0"/>
    <s v="Married"/>
    <n v="86"/>
    <s v="1-5 years"/>
    <n v="50"/>
    <n v="0"/>
    <s v="Low"/>
    <n v="0"/>
    <s v="Full Coverage"/>
    <n v="0"/>
    <n v="2336"/>
    <s v="NO"/>
    <s v="NO"/>
    <s v="NO"/>
    <n v="0"/>
    <x v="2"/>
    <x v="11"/>
    <x v="1"/>
    <x v="4"/>
    <x v="0"/>
    <x v="1"/>
    <n v="5"/>
    <n v="751"/>
    <n v="-50"/>
    <x v="1"/>
    <n v="100"/>
  </r>
  <r>
    <n v="32"/>
    <x v="0"/>
    <s v="Married"/>
    <n v="86"/>
    <s v="1-5 years"/>
    <n v="50"/>
    <n v="1"/>
    <s v="Low"/>
    <n v="50"/>
    <s v="Full Coverage"/>
    <n v="0"/>
    <n v="2386"/>
    <s v="NO"/>
    <s v="Yes"/>
    <s v="NO"/>
    <n v="50"/>
    <x v="0"/>
    <x v="9"/>
    <x v="1"/>
    <x v="0"/>
    <x v="0"/>
    <x v="2"/>
    <n v="9"/>
    <n v="682"/>
    <n v="50"/>
    <x v="0"/>
    <n v="50"/>
  </r>
  <r>
    <n v="47"/>
    <x v="0"/>
    <s v="Single"/>
    <n v="0"/>
    <s v="&gt;5 years"/>
    <n v="0"/>
    <n v="0"/>
    <s v="Low"/>
    <n v="0"/>
    <s v="Full Coverage"/>
    <n v="0"/>
    <n v="2200"/>
    <s v="NO"/>
    <s v="NO"/>
    <s v="NO"/>
    <n v="0"/>
    <x v="1"/>
    <x v="3"/>
    <x v="0"/>
    <x v="0"/>
    <x v="4"/>
    <x v="2"/>
    <n v="99"/>
    <n v="748"/>
    <n v="-50"/>
    <x v="1"/>
    <n v="100"/>
  </r>
  <r>
    <n v="45"/>
    <x v="0"/>
    <s v="Married"/>
    <n v="86"/>
    <s v="1-5 years"/>
    <n v="50"/>
    <n v="2"/>
    <s v="Low"/>
    <n v="100"/>
    <s v="Full Coverage"/>
    <n v="0"/>
    <n v="2386"/>
    <s v="NO"/>
    <s v="NO"/>
    <s v="NO"/>
    <n v="0"/>
    <x v="0"/>
    <x v="25"/>
    <x v="1"/>
    <x v="0"/>
    <x v="1"/>
    <x v="1"/>
    <n v="12"/>
    <n v="748"/>
    <n v="-50"/>
    <x v="0"/>
    <n v="50"/>
  </r>
  <r>
    <n v="55"/>
    <x v="1"/>
    <s v="Single"/>
    <n v="0"/>
    <s v="1-5 years"/>
    <n v="50"/>
    <n v="0"/>
    <s v="Low"/>
    <n v="0"/>
    <s v="Liability-Only"/>
    <n v="-200"/>
    <n v="1950"/>
    <s v="NO"/>
    <s v="NO"/>
    <s v="Yes"/>
    <n v="50"/>
    <x v="2"/>
    <x v="15"/>
    <x v="1"/>
    <x v="3"/>
    <x v="2"/>
    <x v="2"/>
    <n v="12"/>
    <n v="762"/>
    <n v="-50"/>
    <x v="0"/>
    <n v="50"/>
  </r>
  <r>
    <n v="32"/>
    <x v="0"/>
    <s v="Single"/>
    <n v="0"/>
    <s v="&gt;5 years"/>
    <n v="0"/>
    <n v="2"/>
    <s v="Low"/>
    <n v="100"/>
    <s v="Full Coverage"/>
    <n v="0"/>
    <n v="2350"/>
    <s v="NO"/>
    <s v="NO"/>
    <s v="NO"/>
    <n v="0"/>
    <x v="1"/>
    <x v="28"/>
    <x v="0"/>
    <x v="1"/>
    <x v="3"/>
    <x v="0"/>
    <n v="99"/>
    <n v="656"/>
    <n v="50"/>
    <x v="0"/>
    <n v="50"/>
  </r>
  <r>
    <n v="35"/>
    <x v="0"/>
    <s v="Single"/>
    <n v="0"/>
    <s v="1-5 years"/>
    <n v="50"/>
    <n v="0"/>
    <s v="Medium"/>
    <n v="0"/>
    <s v="Liability-Only"/>
    <n v="-200"/>
    <n v="2100"/>
    <s v="NO"/>
    <s v="Yes"/>
    <s v="NO"/>
    <n v="50"/>
    <x v="0"/>
    <x v="3"/>
    <x v="1"/>
    <x v="0"/>
    <x v="2"/>
    <x v="0"/>
    <n v="8"/>
    <n v="699"/>
    <n v="50"/>
    <x v="1"/>
    <n v="100"/>
  </r>
  <r>
    <n v="25"/>
    <x v="0"/>
    <s v="Widowed"/>
    <n v="0"/>
    <s v="&lt;1 year"/>
    <n v="100"/>
    <n v="0"/>
    <s v="Low"/>
    <n v="0"/>
    <s v="Liability-Only"/>
    <n v="-200"/>
    <n v="2100"/>
    <s v="NO"/>
    <s v="NO"/>
    <s v="NO"/>
    <n v="0"/>
    <x v="1"/>
    <x v="11"/>
    <x v="0"/>
    <x v="2"/>
    <x v="3"/>
    <x v="1"/>
    <n v="99"/>
    <n v="686"/>
    <n v="50"/>
    <x v="2"/>
    <n v="0"/>
  </r>
  <r>
    <n v="33"/>
    <x v="0"/>
    <s v="Married"/>
    <n v="86"/>
    <s v="1-5 years"/>
    <n v="50"/>
    <n v="2"/>
    <s v="Low"/>
    <n v="100"/>
    <s v="Full Coverage"/>
    <n v="0"/>
    <n v="2286"/>
    <s v="Yes"/>
    <s v="NO"/>
    <s v="NO"/>
    <n v="50"/>
    <x v="1"/>
    <x v="18"/>
    <x v="1"/>
    <x v="8"/>
    <x v="3"/>
    <x v="1"/>
    <n v="8"/>
    <n v="733"/>
    <n v="-50"/>
    <x v="2"/>
    <n v="0"/>
  </r>
  <r>
    <n v="45"/>
    <x v="0"/>
    <s v="Single"/>
    <n v="0"/>
    <s v="&gt;5 years"/>
    <n v="0"/>
    <n v="1"/>
    <s v="High"/>
    <n v="200"/>
    <s v="Full Coverage"/>
    <n v="0"/>
    <n v="2300"/>
    <s v="NO"/>
    <s v="NO"/>
    <s v="NO"/>
    <n v="0"/>
    <x v="0"/>
    <x v="29"/>
    <x v="0"/>
    <x v="3"/>
    <x v="3"/>
    <x v="0"/>
    <n v="99"/>
    <n v="758"/>
    <n v="-50"/>
    <x v="2"/>
    <n v="0"/>
  </r>
  <r>
    <n v="51"/>
    <x v="0"/>
    <s v="Widowed"/>
    <n v="0"/>
    <s v="&lt;1 year"/>
    <n v="100"/>
    <n v="0"/>
    <s v="Low"/>
    <n v="0"/>
    <s v="Full Coverage"/>
    <n v="0"/>
    <n v="2200"/>
    <s v="Yes"/>
    <s v="NO"/>
    <s v="NO"/>
    <n v="50"/>
    <x v="1"/>
    <x v="26"/>
    <x v="1"/>
    <x v="7"/>
    <x v="2"/>
    <x v="1"/>
    <n v="12"/>
    <n v="784"/>
    <n v="-50"/>
    <x v="0"/>
    <n v="50"/>
  </r>
  <r>
    <n v="26"/>
    <x v="0"/>
    <s v="Divorced"/>
    <n v="0"/>
    <s v="1-5 years"/>
    <n v="50"/>
    <n v="1"/>
    <s v="Low"/>
    <n v="50"/>
    <s v="Liability-Only"/>
    <n v="-200"/>
    <n v="2150"/>
    <s v="NO"/>
    <s v="Yes"/>
    <s v="NO"/>
    <n v="50"/>
    <x v="1"/>
    <x v="20"/>
    <x v="0"/>
    <x v="3"/>
    <x v="0"/>
    <x v="2"/>
    <n v="99"/>
    <n v="679"/>
    <n v="50"/>
    <x v="1"/>
    <n v="100"/>
  </r>
  <r>
    <n v="53"/>
    <x v="0"/>
    <s v="Married"/>
    <n v="86"/>
    <s v="1-5 years"/>
    <n v="50"/>
    <n v="2"/>
    <s v="Low"/>
    <n v="100"/>
    <s v="Full Coverage"/>
    <n v="0"/>
    <n v="2486"/>
    <s v="NO"/>
    <s v="NO"/>
    <s v="NO"/>
    <n v="0"/>
    <x v="1"/>
    <x v="10"/>
    <x v="1"/>
    <x v="8"/>
    <x v="3"/>
    <x v="0"/>
    <n v="9"/>
    <n v="700"/>
    <n v="50"/>
    <x v="0"/>
    <n v="50"/>
  </r>
  <r>
    <n v="60"/>
    <x v="1"/>
    <s v="Married"/>
    <n v="86"/>
    <s v="&gt;5 years"/>
    <n v="0"/>
    <n v="0"/>
    <s v="Medium"/>
    <n v="0"/>
    <s v="Full Coverage"/>
    <n v="0"/>
    <n v="2386"/>
    <s v="NO"/>
    <s v="NO"/>
    <s v="NO"/>
    <n v="0"/>
    <x v="1"/>
    <x v="15"/>
    <x v="0"/>
    <x v="1"/>
    <x v="0"/>
    <x v="0"/>
    <n v="99"/>
    <n v="678"/>
    <n v="50"/>
    <x v="1"/>
    <n v="100"/>
  </r>
  <r>
    <n v="46"/>
    <x v="0"/>
    <s v="Married"/>
    <n v="86"/>
    <s v="1-5 years"/>
    <n v="50"/>
    <n v="1"/>
    <s v="Low"/>
    <n v="50"/>
    <s v="Liability-Only"/>
    <n v="-200"/>
    <n v="2186"/>
    <s v="NO"/>
    <s v="NO"/>
    <s v="NO"/>
    <n v="0"/>
    <x v="1"/>
    <x v="27"/>
    <x v="1"/>
    <x v="2"/>
    <x v="3"/>
    <x v="1"/>
    <n v="11"/>
    <n v="791"/>
    <n v="-50"/>
    <x v="1"/>
    <n v="100"/>
  </r>
  <r>
    <n v="68"/>
    <x v="1"/>
    <s v="Single"/>
    <n v="0"/>
    <s v="1-5 years"/>
    <n v="50"/>
    <n v="2"/>
    <s v="Low"/>
    <n v="100"/>
    <s v="Liability-Only"/>
    <n v="-200"/>
    <n v="2100"/>
    <s v="NO"/>
    <s v="NO"/>
    <s v="Yes"/>
    <n v="50"/>
    <x v="1"/>
    <x v="6"/>
    <x v="0"/>
    <x v="7"/>
    <x v="2"/>
    <x v="1"/>
    <n v="99"/>
    <n v="744"/>
    <n v="-50"/>
    <x v="1"/>
    <n v="100"/>
  </r>
  <r>
    <n v="28"/>
    <x v="0"/>
    <s v="Single"/>
    <n v="0"/>
    <s v="1-5 years"/>
    <n v="50"/>
    <n v="1"/>
    <s v="Low"/>
    <n v="50"/>
    <s v="Liability-Only"/>
    <n v="-200"/>
    <n v="2150"/>
    <s v="NO"/>
    <s v="NO"/>
    <s v="NO"/>
    <n v="0"/>
    <x v="1"/>
    <x v="16"/>
    <x v="1"/>
    <x v="8"/>
    <x v="0"/>
    <x v="1"/>
    <n v="10"/>
    <n v="684"/>
    <n v="50"/>
    <x v="0"/>
    <n v="50"/>
  </r>
  <r>
    <n v="21"/>
    <x v="0"/>
    <s v="Married"/>
    <n v="86"/>
    <s v="1-5 years"/>
    <n v="50"/>
    <n v="1"/>
    <s v="Low"/>
    <n v="50"/>
    <s v="Full Coverage"/>
    <n v="0"/>
    <n v="2286"/>
    <s v="Yes"/>
    <s v="Yes"/>
    <s v="NO"/>
    <n v="100"/>
    <x v="1"/>
    <x v="14"/>
    <x v="0"/>
    <x v="5"/>
    <x v="4"/>
    <x v="1"/>
    <n v="99"/>
    <n v="666"/>
    <n v="50"/>
    <x v="2"/>
    <n v="0"/>
  </r>
  <r>
    <n v="18"/>
    <x v="0"/>
    <s v="Single"/>
    <n v="0"/>
    <s v="&lt;1 year"/>
    <n v="100"/>
    <n v="1"/>
    <s v="High"/>
    <n v="200"/>
    <s v="Liability-Only"/>
    <n v="-200"/>
    <n v="2250"/>
    <s v="NO"/>
    <s v="NO"/>
    <s v="Yes"/>
    <n v="50"/>
    <x v="0"/>
    <x v="7"/>
    <x v="0"/>
    <x v="4"/>
    <x v="0"/>
    <x v="2"/>
    <n v="99"/>
    <n v="581"/>
    <n v="50"/>
    <x v="2"/>
    <n v="0"/>
  </r>
  <r>
    <n v="62"/>
    <x v="1"/>
    <s v="Single"/>
    <n v="0"/>
    <s v="1-5 years"/>
    <n v="50"/>
    <n v="0"/>
    <s v="Low"/>
    <n v="0"/>
    <s v="Full Coverage"/>
    <n v="0"/>
    <n v="2200"/>
    <s v="NO"/>
    <s v="NO"/>
    <s v="NO"/>
    <n v="0"/>
    <x v="1"/>
    <x v="21"/>
    <x v="1"/>
    <x v="2"/>
    <x v="3"/>
    <x v="1"/>
    <n v="7"/>
    <n v="723"/>
    <n v="-50"/>
    <x v="0"/>
    <n v="50"/>
  </r>
  <r>
    <n v="49"/>
    <x v="0"/>
    <s v="Married"/>
    <n v="86"/>
    <s v="&gt;5 years"/>
    <n v="0"/>
    <n v="2"/>
    <s v="Medium"/>
    <n v="200"/>
    <s v="Full Coverage"/>
    <n v="0"/>
    <n v="2486"/>
    <s v="NO"/>
    <s v="NO"/>
    <s v="NO"/>
    <n v="0"/>
    <x v="0"/>
    <x v="7"/>
    <x v="0"/>
    <x v="5"/>
    <x v="2"/>
    <x v="2"/>
    <n v="99"/>
    <n v="741"/>
    <n v="-50"/>
    <x v="1"/>
    <n v="100"/>
  </r>
  <r>
    <n v="39"/>
    <x v="0"/>
    <s v="Divorced"/>
    <n v="0"/>
    <s v="&gt;5 years"/>
    <n v="0"/>
    <n v="1"/>
    <s v="Low"/>
    <n v="50"/>
    <s v="Full Coverage"/>
    <n v="0"/>
    <n v="2100"/>
    <s v="NO"/>
    <s v="Yes"/>
    <s v="NO"/>
    <n v="50"/>
    <x v="1"/>
    <x v="15"/>
    <x v="1"/>
    <x v="1"/>
    <x v="7"/>
    <x v="1"/>
    <n v="6"/>
    <n v="737"/>
    <n v="-50"/>
    <x v="2"/>
    <n v="0"/>
  </r>
  <r>
    <n v="44"/>
    <x v="0"/>
    <s v="Single"/>
    <n v="0"/>
    <s v="&gt;5 years"/>
    <n v="0"/>
    <n v="0"/>
    <s v="Low"/>
    <n v="0"/>
    <s v="Full Coverage"/>
    <n v="0"/>
    <n v="2150"/>
    <s v="NO"/>
    <s v="NO"/>
    <s v="NO"/>
    <n v="0"/>
    <x v="1"/>
    <x v="11"/>
    <x v="1"/>
    <x v="3"/>
    <x v="2"/>
    <x v="1"/>
    <n v="5"/>
    <n v="707"/>
    <n v="-50"/>
    <x v="0"/>
    <n v="50"/>
  </r>
  <r>
    <n v="23"/>
    <x v="0"/>
    <s v="Married"/>
    <n v="86"/>
    <s v="1-5 years"/>
    <n v="50"/>
    <n v="0"/>
    <s v="High"/>
    <n v="0"/>
    <s v="Full Coverage"/>
    <n v="0"/>
    <n v="2236"/>
    <s v="Yes"/>
    <s v="NO"/>
    <s v="NO"/>
    <n v="50"/>
    <x v="0"/>
    <x v="6"/>
    <x v="0"/>
    <x v="4"/>
    <x v="4"/>
    <x v="0"/>
    <n v="99"/>
    <n v="720"/>
    <n v="-50"/>
    <x v="0"/>
    <n v="50"/>
  </r>
  <r>
    <n v="76"/>
    <x v="1"/>
    <s v="Single"/>
    <n v="0"/>
    <s v="&gt;5 years"/>
    <n v="0"/>
    <n v="1"/>
    <s v="Low"/>
    <n v="50"/>
    <s v="Liability-Only"/>
    <n v="-200"/>
    <n v="2050"/>
    <s v="Yes"/>
    <s v="NO"/>
    <s v="Yes"/>
    <n v="100"/>
    <x v="1"/>
    <x v="27"/>
    <x v="1"/>
    <x v="5"/>
    <x v="5"/>
    <x v="1"/>
    <n v="11"/>
    <n v="684"/>
    <n v="50"/>
    <x v="1"/>
    <n v="100"/>
  </r>
  <r>
    <n v="41"/>
    <x v="0"/>
    <s v="Married"/>
    <n v="86"/>
    <s v="1-5 years"/>
    <n v="50"/>
    <n v="0"/>
    <s v="Medium"/>
    <n v="0"/>
    <s v="Full Coverage"/>
    <n v="0"/>
    <n v="2336"/>
    <s v="NO"/>
    <s v="NO"/>
    <s v="NO"/>
    <n v="0"/>
    <x v="1"/>
    <x v="25"/>
    <x v="1"/>
    <x v="2"/>
    <x v="5"/>
    <x v="0"/>
    <n v="9"/>
    <n v="734"/>
    <n v="-50"/>
    <x v="1"/>
    <n v="100"/>
  </r>
  <r>
    <n v="41"/>
    <x v="0"/>
    <s v="Single"/>
    <n v="0"/>
    <s v="&gt;5 years"/>
    <n v="0"/>
    <n v="0"/>
    <s v="Low"/>
    <n v="0"/>
    <s v="Full Coverage"/>
    <n v="0"/>
    <n v="2200"/>
    <s v="NO"/>
    <s v="NO"/>
    <s v="NO"/>
    <n v="0"/>
    <x v="1"/>
    <x v="25"/>
    <x v="0"/>
    <x v="5"/>
    <x v="4"/>
    <x v="0"/>
    <n v="99"/>
    <n v="752"/>
    <n v="-50"/>
    <x v="1"/>
    <n v="100"/>
  </r>
  <r>
    <n v="50"/>
    <x v="0"/>
    <s v="Widowed"/>
    <n v="0"/>
    <s v="1-5 years"/>
    <n v="50"/>
    <n v="0"/>
    <s v="Medium"/>
    <n v="0"/>
    <s v="Liability-Only"/>
    <n v="-200"/>
    <n v="2050"/>
    <s v="NO"/>
    <s v="Yes"/>
    <s v="NO"/>
    <n v="50"/>
    <x v="0"/>
    <x v="3"/>
    <x v="1"/>
    <x v="3"/>
    <x v="2"/>
    <x v="2"/>
    <n v="14"/>
    <n v="624"/>
    <n v="50"/>
    <x v="0"/>
    <n v="50"/>
  </r>
  <r>
    <n v="47"/>
    <x v="0"/>
    <s v="Divorced"/>
    <n v="0"/>
    <s v="&gt;5 years"/>
    <n v="0"/>
    <n v="1"/>
    <s v="Medium"/>
    <n v="100"/>
    <s v="Liability-Only"/>
    <n v="-200"/>
    <n v="2050"/>
    <s v="NO"/>
    <s v="NO"/>
    <s v="NO"/>
    <n v="0"/>
    <x v="0"/>
    <x v="7"/>
    <x v="0"/>
    <x v="2"/>
    <x v="0"/>
    <x v="0"/>
    <n v="99"/>
    <n v="777"/>
    <n v="-50"/>
    <x v="0"/>
    <n v="50"/>
  </r>
  <r>
    <n v="43"/>
    <x v="0"/>
    <s v="Married"/>
    <n v="86"/>
    <s v="1-5 years"/>
    <n v="50"/>
    <n v="1"/>
    <s v="High"/>
    <n v="200"/>
    <s v="Full Coverage"/>
    <n v="0"/>
    <n v="2436"/>
    <s v="Yes"/>
    <s v="Yes"/>
    <s v="NO"/>
    <n v="100"/>
    <x v="2"/>
    <x v="21"/>
    <x v="0"/>
    <x v="6"/>
    <x v="1"/>
    <x v="2"/>
    <n v="99"/>
    <n v="703"/>
    <n v="-50"/>
    <x v="1"/>
    <n v="100"/>
  </r>
  <r>
    <n v="28"/>
    <x v="0"/>
    <s v="Married"/>
    <n v="86"/>
    <s v="&gt;5 years"/>
    <n v="0"/>
    <n v="1"/>
    <s v="High"/>
    <n v="200"/>
    <s v="Liability-Only"/>
    <n v="-200"/>
    <n v="2336"/>
    <s v="Yes"/>
    <s v="NO"/>
    <s v="NO"/>
    <n v="50"/>
    <x v="0"/>
    <x v="5"/>
    <x v="0"/>
    <x v="6"/>
    <x v="0"/>
    <x v="0"/>
    <n v="99"/>
    <n v="595"/>
    <n v="50"/>
    <x v="1"/>
    <n v="100"/>
  </r>
  <r>
    <n v="47"/>
    <x v="0"/>
    <s v="Married"/>
    <n v="86"/>
    <s v="&gt;5 years"/>
    <n v="0"/>
    <n v="0"/>
    <s v="Low"/>
    <n v="0"/>
    <s v="Full Coverage"/>
    <n v="0"/>
    <n v="2386"/>
    <s v="NO"/>
    <s v="NO"/>
    <s v="NO"/>
    <n v="0"/>
    <x v="0"/>
    <x v="20"/>
    <x v="0"/>
    <x v="2"/>
    <x v="4"/>
    <x v="1"/>
    <n v="99"/>
    <n v="686"/>
    <n v="50"/>
    <x v="1"/>
    <n v="100"/>
  </r>
  <r>
    <n v="68"/>
    <x v="1"/>
    <s v="Single"/>
    <n v="0"/>
    <s v="&gt;5 years"/>
    <n v="0"/>
    <n v="0"/>
    <s v="Low"/>
    <n v="0"/>
    <s v="Full Coverage"/>
    <n v="0"/>
    <n v="2150"/>
    <s v="NO"/>
    <s v="NO"/>
    <s v="NO"/>
    <n v="0"/>
    <x v="1"/>
    <x v="5"/>
    <x v="0"/>
    <x v="1"/>
    <x v="0"/>
    <x v="0"/>
    <n v="99"/>
    <n v="751"/>
    <n v="-50"/>
    <x v="0"/>
    <n v="50"/>
  </r>
  <r>
    <n v="60"/>
    <x v="1"/>
    <s v="Married"/>
    <n v="86"/>
    <s v="&gt;5 years"/>
    <n v="0"/>
    <n v="0"/>
    <s v="High"/>
    <n v="0"/>
    <s v="Full Coverage"/>
    <n v="0"/>
    <n v="2336"/>
    <s v="NO"/>
    <s v="NO"/>
    <s v="NO"/>
    <n v="0"/>
    <x v="1"/>
    <x v="13"/>
    <x v="1"/>
    <x v="0"/>
    <x v="2"/>
    <x v="0"/>
    <n v="5"/>
    <n v="680"/>
    <n v="50"/>
    <x v="0"/>
    <n v="50"/>
  </r>
  <r>
    <n v="63"/>
    <x v="1"/>
    <s v="Single"/>
    <n v="0"/>
    <s v="&lt;1 year"/>
    <n v="100"/>
    <n v="0"/>
    <s v="Low"/>
    <n v="0"/>
    <s v="Full Coverage"/>
    <n v="0"/>
    <n v="2300"/>
    <s v="NO"/>
    <s v="NO"/>
    <s v="NO"/>
    <n v="0"/>
    <x v="1"/>
    <x v="16"/>
    <x v="0"/>
    <x v="0"/>
    <x v="3"/>
    <x v="2"/>
    <n v="99"/>
    <n v="778"/>
    <n v="-50"/>
    <x v="1"/>
    <n v="100"/>
  </r>
  <r>
    <n v="32"/>
    <x v="0"/>
    <s v="Married"/>
    <n v="86"/>
    <s v="1-5 years"/>
    <n v="50"/>
    <n v="0"/>
    <s v="Low"/>
    <n v="0"/>
    <s v="Liability-Only"/>
    <n v="-200"/>
    <n v="2086"/>
    <s v="NO"/>
    <s v="NO"/>
    <s v="NO"/>
    <n v="0"/>
    <x v="1"/>
    <x v="16"/>
    <x v="1"/>
    <x v="2"/>
    <x v="1"/>
    <x v="0"/>
    <n v="3"/>
    <n v="776"/>
    <n v="-50"/>
    <x v="0"/>
    <n v="50"/>
  </r>
  <r>
    <n v="25"/>
    <x v="0"/>
    <s v="Married"/>
    <n v="86"/>
    <s v="&gt;5 years"/>
    <n v="0"/>
    <n v="0"/>
    <s v="Low"/>
    <n v="0"/>
    <s v="Liability-Only"/>
    <n v="-200"/>
    <n v="2036"/>
    <s v="Yes"/>
    <s v="NO"/>
    <s v="NO"/>
    <n v="50"/>
    <x v="0"/>
    <x v="27"/>
    <x v="1"/>
    <x v="3"/>
    <x v="2"/>
    <x v="0"/>
    <n v="2"/>
    <n v="750"/>
    <n v="-50"/>
    <x v="1"/>
    <n v="100"/>
  </r>
  <r>
    <n v="38"/>
    <x v="0"/>
    <s v="Married"/>
    <n v="86"/>
    <s v="1-5 years"/>
    <n v="50"/>
    <n v="0"/>
    <s v="Low"/>
    <n v="0"/>
    <s v="Liability-Only"/>
    <n v="-200"/>
    <n v="2186"/>
    <s v="Yes"/>
    <s v="NO"/>
    <s v="NO"/>
    <n v="50"/>
    <x v="2"/>
    <x v="6"/>
    <x v="0"/>
    <x v="0"/>
    <x v="1"/>
    <x v="2"/>
    <n v="99"/>
    <n v="687"/>
    <n v="50"/>
    <x v="1"/>
    <n v="100"/>
  </r>
  <r>
    <n v="40"/>
    <x v="0"/>
    <s v="Widowed"/>
    <n v="0"/>
    <s v="1-5 years"/>
    <n v="50"/>
    <n v="1"/>
    <s v="Low"/>
    <n v="50"/>
    <s v="Full Coverage"/>
    <n v="0"/>
    <n v="2400"/>
    <s v="NO"/>
    <s v="NO"/>
    <s v="NO"/>
    <n v="0"/>
    <x v="0"/>
    <x v="11"/>
    <x v="0"/>
    <x v="9"/>
    <x v="1"/>
    <x v="2"/>
    <n v="99"/>
    <n v="660"/>
    <n v="50"/>
    <x v="1"/>
    <n v="100"/>
  </r>
  <r>
    <n v="56"/>
    <x v="1"/>
    <s v="Single"/>
    <n v="0"/>
    <s v="1-5 years"/>
    <n v="50"/>
    <n v="2"/>
    <s v="Medium"/>
    <n v="200"/>
    <s v="Full Coverage"/>
    <n v="0"/>
    <n v="2550"/>
    <s v="NO"/>
    <s v="NO"/>
    <s v="NO"/>
    <n v="0"/>
    <x v="0"/>
    <x v="13"/>
    <x v="1"/>
    <x v="2"/>
    <x v="2"/>
    <x v="2"/>
    <n v="2"/>
    <n v="672"/>
    <n v="50"/>
    <x v="1"/>
    <n v="100"/>
  </r>
  <r>
    <n v="18"/>
    <x v="0"/>
    <s v="Married"/>
    <n v="86"/>
    <s v="&lt;1 year"/>
    <n v="100"/>
    <n v="0"/>
    <s v="Low"/>
    <n v="0"/>
    <s v="Full Coverage"/>
    <n v="0"/>
    <n v="2436"/>
    <s v="NO"/>
    <s v="NO"/>
    <s v="NO"/>
    <n v="0"/>
    <x v="0"/>
    <x v="14"/>
    <x v="0"/>
    <x v="7"/>
    <x v="3"/>
    <x v="1"/>
    <n v="99"/>
    <n v="688"/>
    <n v="50"/>
    <x v="0"/>
    <n v="50"/>
  </r>
  <r>
    <n v="62"/>
    <x v="1"/>
    <s v="Married"/>
    <n v="86"/>
    <s v="1-5 years"/>
    <n v="50"/>
    <n v="0"/>
    <s v="Low"/>
    <n v="0"/>
    <s v="Liability-Only"/>
    <n v="-200"/>
    <n v="2086"/>
    <s v="NO"/>
    <s v="NO"/>
    <s v="NO"/>
    <n v="0"/>
    <x v="0"/>
    <x v="4"/>
    <x v="0"/>
    <x v="4"/>
    <x v="0"/>
    <x v="2"/>
    <n v="99"/>
    <n v="705"/>
    <n v="-50"/>
    <x v="0"/>
    <n v="50"/>
  </r>
  <r>
    <n v="37"/>
    <x v="0"/>
    <s v="Single"/>
    <n v="0"/>
    <s v="1-5 years"/>
    <n v="50"/>
    <n v="0"/>
    <s v="Low"/>
    <n v="0"/>
    <s v="Full Coverage"/>
    <n v="0"/>
    <n v="2350"/>
    <s v="NO"/>
    <s v="NO"/>
    <s v="NO"/>
    <n v="0"/>
    <x v="1"/>
    <x v="21"/>
    <x v="0"/>
    <x v="7"/>
    <x v="0"/>
    <x v="2"/>
    <n v="99"/>
    <n v="642"/>
    <n v="50"/>
    <x v="1"/>
    <n v="100"/>
  </r>
  <r>
    <n v="33"/>
    <x v="0"/>
    <s v="Married"/>
    <n v="86"/>
    <s v="1-5 years"/>
    <n v="50"/>
    <n v="1"/>
    <s v="High"/>
    <n v="200"/>
    <s v="Liability-Only"/>
    <n v="-200"/>
    <n v="2436"/>
    <s v="NO"/>
    <s v="NO"/>
    <s v="NO"/>
    <n v="0"/>
    <x v="1"/>
    <x v="12"/>
    <x v="1"/>
    <x v="8"/>
    <x v="2"/>
    <x v="0"/>
    <n v="13"/>
    <n v="698"/>
    <n v="50"/>
    <x v="1"/>
    <n v="100"/>
  </r>
  <r>
    <n v="24"/>
    <x v="0"/>
    <s v="Single"/>
    <n v="0"/>
    <s v="&lt;1 year"/>
    <n v="100"/>
    <n v="0"/>
    <s v="Low"/>
    <n v="0"/>
    <s v="Liability-Only"/>
    <n v="-200"/>
    <n v="2200"/>
    <s v="NO"/>
    <s v="NO"/>
    <s v="NO"/>
    <n v="0"/>
    <x v="0"/>
    <x v="3"/>
    <x v="1"/>
    <x v="0"/>
    <x v="1"/>
    <x v="2"/>
    <n v="8"/>
    <n v="660"/>
    <n v="50"/>
    <x v="1"/>
    <n v="100"/>
  </r>
  <r>
    <n v="18"/>
    <x v="0"/>
    <s v="Single"/>
    <n v="0"/>
    <s v="1-5 years"/>
    <n v="50"/>
    <n v="0"/>
    <s v="High"/>
    <n v="0"/>
    <s v="Liability-Only"/>
    <n v="-200"/>
    <n v="2000"/>
    <s v="NO"/>
    <s v="Yes"/>
    <s v="NO"/>
    <n v="50"/>
    <x v="1"/>
    <x v="7"/>
    <x v="1"/>
    <x v="2"/>
    <x v="5"/>
    <x v="2"/>
    <n v="2"/>
    <n v="796"/>
    <n v="-50"/>
    <x v="1"/>
    <n v="100"/>
  </r>
  <r>
    <n v="52"/>
    <x v="0"/>
    <s v="Single"/>
    <n v="0"/>
    <s v="1-5 years"/>
    <n v="50"/>
    <n v="1"/>
    <s v="Low"/>
    <n v="50"/>
    <s v="Full Coverage"/>
    <n v="0"/>
    <n v="2250"/>
    <s v="NO"/>
    <s v="NO"/>
    <s v="NO"/>
    <n v="0"/>
    <x v="0"/>
    <x v="15"/>
    <x v="1"/>
    <x v="1"/>
    <x v="0"/>
    <x v="0"/>
    <n v="13"/>
    <n v="767"/>
    <n v="-50"/>
    <x v="0"/>
    <n v="50"/>
  </r>
  <r>
    <n v="41"/>
    <x v="0"/>
    <s v="Single"/>
    <n v="0"/>
    <s v="1-5 years"/>
    <n v="50"/>
    <n v="2"/>
    <s v="Medium"/>
    <n v="200"/>
    <s v="Full Coverage"/>
    <n v="0"/>
    <n v="2350"/>
    <s v="NO"/>
    <s v="NO"/>
    <s v="NO"/>
    <n v="0"/>
    <x v="1"/>
    <x v="5"/>
    <x v="0"/>
    <x v="7"/>
    <x v="4"/>
    <x v="2"/>
    <n v="99"/>
    <n v="785"/>
    <n v="-50"/>
    <x v="2"/>
    <n v="0"/>
  </r>
  <r>
    <n v="20"/>
    <x v="0"/>
    <s v="Single"/>
    <n v="0"/>
    <s v="1-5 years"/>
    <n v="50"/>
    <n v="0"/>
    <s v="Medium"/>
    <n v="0"/>
    <s v="Full Coverage"/>
    <n v="0"/>
    <n v="2150"/>
    <s v="NO"/>
    <s v="NO"/>
    <s v="NO"/>
    <n v="0"/>
    <x v="1"/>
    <x v="28"/>
    <x v="0"/>
    <x v="0"/>
    <x v="2"/>
    <x v="2"/>
    <n v="99"/>
    <n v="748"/>
    <n v="-50"/>
    <x v="2"/>
    <n v="0"/>
  </r>
  <r>
    <n v="20"/>
    <x v="0"/>
    <s v="Single"/>
    <n v="0"/>
    <s v="1-5 years"/>
    <n v="50"/>
    <n v="0"/>
    <s v="High"/>
    <n v="0"/>
    <s v="Full Coverage"/>
    <n v="0"/>
    <n v="2150"/>
    <s v="Yes"/>
    <s v="NO"/>
    <s v="NO"/>
    <n v="50"/>
    <x v="1"/>
    <x v="1"/>
    <x v="0"/>
    <x v="8"/>
    <x v="3"/>
    <x v="2"/>
    <n v="99"/>
    <n v="723"/>
    <n v="-50"/>
    <x v="0"/>
    <n v="50"/>
  </r>
  <r>
    <n v="34"/>
    <x v="0"/>
    <s v="Widowed"/>
    <n v="0"/>
    <s v="1-5 years"/>
    <n v="50"/>
    <n v="0"/>
    <s v="Medium"/>
    <n v="0"/>
    <s v="Full Coverage"/>
    <n v="0"/>
    <n v="2300"/>
    <s v="NO"/>
    <s v="NO"/>
    <s v="NO"/>
    <n v="0"/>
    <x v="0"/>
    <x v="7"/>
    <x v="1"/>
    <x v="1"/>
    <x v="4"/>
    <x v="2"/>
    <n v="14"/>
    <n v="688"/>
    <n v="50"/>
    <x v="0"/>
    <n v="50"/>
  </r>
  <r>
    <n v="65"/>
    <x v="1"/>
    <s v="Single"/>
    <n v="0"/>
    <s v="&gt;5 years"/>
    <n v="0"/>
    <n v="0"/>
    <s v="Low"/>
    <n v="0"/>
    <s v="Full Coverage"/>
    <n v="0"/>
    <n v="2150"/>
    <s v="NO"/>
    <s v="NO"/>
    <s v="NO"/>
    <n v="0"/>
    <x v="1"/>
    <x v="19"/>
    <x v="0"/>
    <x v="1"/>
    <x v="0"/>
    <x v="0"/>
    <n v="99"/>
    <n v="749"/>
    <n v="-50"/>
    <x v="0"/>
    <n v="50"/>
  </r>
  <r>
    <n v="36"/>
    <x v="0"/>
    <s v="Married"/>
    <n v="86"/>
    <s v="&gt;5 years"/>
    <n v="0"/>
    <n v="0"/>
    <s v="High"/>
    <n v="0"/>
    <s v="Full Coverage"/>
    <n v="0"/>
    <n v="2236"/>
    <s v="NO"/>
    <s v="Yes"/>
    <s v="NO"/>
    <n v="50"/>
    <x v="1"/>
    <x v="20"/>
    <x v="0"/>
    <x v="2"/>
    <x v="3"/>
    <x v="2"/>
    <n v="99"/>
    <n v="698"/>
    <n v="50"/>
    <x v="2"/>
    <n v="0"/>
  </r>
  <r>
    <n v="18"/>
    <x v="0"/>
    <s v="Married"/>
    <n v="86"/>
    <s v="&lt;1 year"/>
    <n v="100"/>
    <n v="0"/>
    <s v="Low"/>
    <n v="0"/>
    <s v="Full Coverage"/>
    <n v="0"/>
    <n v="2386"/>
    <s v="NO"/>
    <s v="NO"/>
    <s v="NO"/>
    <n v="0"/>
    <x v="1"/>
    <x v="11"/>
    <x v="1"/>
    <x v="4"/>
    <x v="0"/>
    <x v="1"/>
    <n v="12"/>
    <n v="729"/>
    <n v="-50"/>
    <x v="1"/>
    <n v="100"/>
  </r>
  <r>
    <n v="36"/>
    <x v="0"/>
    <s v="Married"/>
    <n v="86"/>
    <s v="&lt;1 year"/>
    <n v="100"/>
    <n v="0"/>
    <s v="Low"/>
    <n v="0"/>
    <s v="Full Coverage"/>
    <n v="0"/>
    <n v="2336"/>
    <s v="NO"/>
    <s v="NO"/>
    <s v="Yes"/>
    <n v="50"/>
    <x v="0"/>
    <x v="14"/>
    <x v="1"/>
    <x v="3"/>
    <x v="4"/>
    <x v="0"/>
    <n v="11"/>
    <n v="715"/>
    <n v="-50"/>
    <x v="1"/>
    <n v="100"/>
  </r>
  <r>
    <n v="35"/>
    <x v="0"/>
    <s v="Single"/>
    <n v="0"/>
    <s v="1-5 years"/>
    <n v="50"/>
    <n v="2"/>
    <s v="Low"/>
    <n v="100"/>
    <s v="Full Coverage"/>
    <n v="0"/>
    <n v="2350"/>
    <s v="NO"/>
    <s v="NO"/>
    <s v="NO"/>
    <n v="0"/>
    <x v="1"/>
    <x v="15"/>
    <x v="0"/>
    <x v="3"/>
    <x v="6"/>
    <x v="0"/>
    <n v="99"/>
    <n v="759"/>
    <n v="-50"/>
    <x v="1"/>
    <n v="100"/>
  </r>
  <r>
    <n v="18"/>
    <x v="0"/>
    <s v="Single"/>
    <n v="0"/>
    <s v="1-5 years"/>
    <n v="50"/>
    <n v="0"/>
    <s v="Low"/>
    <n v="0"/>
    <s v="Liability-Only"/>
    <n v="-200"/>
    <n v="2100"/>
    <s v="NO"/>
    <s v="NO"/>
    <s v="Yes"/>
    <n v="50"/>
    <x v="0"/>
    <x v="23"/>
    <x v="0"/>
    <x v="1"/>
    <x v="3"/>
    <x v="1"/>
    <n v="99"/>
    <n v="675"/>
    <n v="50"/>
    <x v="1"/>
    <n v="100"/>
  </r>
  <r>
    <n v="39"/>
    <x v="0"/>
    <s v="Married"/>
    <n v="86"/>
    <s v="1-5 years"/>
    <n v="50"/>
    <n v="0"/>
    <s v="Medium"/>
    <n v="0"/>
    <s v="Full Coverage"/>
    <n v="0"/>
    <n v="2436"/>
    <s v="NO"/>
    <s v="NO"/>
    <s v="NO"/>
    <n v="0"/>
    <x v="1"/>
    <x v="25"/>
    <x v="1"/>
    <x v="5"/>
    <x v="1"/>
    <x v="2"/>
    <n v="7"/>
    <n v="669"/>
    <n v="50"/>
    <x v="1"/>
    <n v="100"/>
  </r>
  <r>
    <n v="36"/>
    <x v="0"/>
    <s v="Married"/>
    <n v="86"/>
    <s v="1-5 years"/>
    <n v="50"/>
    <n v="2"/>
    <s v="Low"/>
    <n v="100"/>
    <s v="Full Coverage"/>
    <n v="0"/>
    <n v="2336"/>
    <s v="NO"/>
    <s v="NO"/>
    <s v="NO"/>
    <n v="0"/>
    <x v="0"/>
    <x v="21"/>
    <x v="0"/>
    <x v="2"/>
    <x v="0"/>
    <x v="1"/>
    <n v="99"/>
    <n v="713"/>
    <n v="-50"/>
    <x v="2"/>
    <n v="0"/>
  </r>
  <r>
    <n v="50"/>
    <x v="0"/>
    <s v="Married"/>
    <n v="86"/>
    <s v="1-5 years"/>
    <n v="50"/>
    <n v="0"/>
    <s v="Low"/>
    <n v="0"/>
    <s v="Full Coverage"/>
    <n v="0"/>
    <n v="2436"/>
    <s v="NO"/>
    <s v="NO"/>
    <s v="NO"/>
    <n v="0"/>
    <x v="0"/>
    <x v="20"/>
    <x v="0"/>
    <x v="4"/>
    <x v="2"/>
    <x v="1"/>
    <n v="99"/>
    <n v="649"/>
    <n v="50"/>
    <x v="1"/>
    <n v="100"/>
  </r>
  <r>
    <n v="67"/>
    <x v="1"/>
    <s v="Divorced"/>
    <n v="0"/>
    <s v="&lt;1 year"/>
    <n v="100"/>
    <n v="0"/>
    <s v="Low"/>
    <n v="0"/>
    <s v="Full Coverage"/>
    <n v="0"/>
    <n v="2300"/>
    <s v="NO"/>
    <s v="Yes"/>
    <s v="NO"/>
    <n v="50"/>
    <x v="1"/>
    <x v="6"/>
    <x v="0"/>
    <x v="2"/>
    <x v="4"/>
    <x v="0"/>
    <n v="99"/>
    <n v="667"/>
    <n v="50"/>
    <x v="0"/>
    <n v="50"/>
  </r>
  <r>
    <n v="56"/>
    <x v="1"/>
    <s v="Single"/>
    <n v="0"/>
    <s v="&gt;5 years"/>
    <n v="0"/>
    <n v="0"/>
    <s v="Low"/>
    <n v="0"/>
    <s v="Full Coverage"/>
    <n v="0"/>
    <n v="2150"/>
    <s v="NO"/>
    <s v="Yes"/>
    <s v="NO"/>
    <n v="50"/>
    <x v="1"/>
    <x v="7"/>
    <x v="1"/>
    <x v="0"/>
    <x v="3"/>
    <x v="0"/>
    <n v="11"/>
    <n v="718"/>
    <n v="-50"/>
    <x v="1"/>
    <n v="100"/>
  </r>
  <r>
    <n v="35"/>
    <x v="0"/>
    <s v="Single"/>
    <n v="0"/>
    <s v="1-5 years"/>
    <n v="50"/>
    <n v="1"/>
    <s v="Low"/>
    <n v="50"/>
    <s v="Full Coverage"/>
    <n v="0"/>
    <n v="2150"/>
    <s v="NO"/>
    <s v="Yes"/>
    <s v="NO"/>
    <n v="50"/>
    <x v="1"/>
    <x v="11"/>
    <x v="0"/>
    <x v="3"/>
    <x v="2"/>
    <x v="1"/>
    <n v="99"/>
    <n v="773"/>
    <n v="-50"/>
    <x v="2"/>
    <n v="0"/>
  </r>
  <r>
    <n v="23"/>
    <x v="0"/>
    <s v="Married"/>
    <n v="86"/>
    <s v="&gt;5 years"/>
    <n v="0"/>
    <n v="1"/>
    <s v="Low"/>
    <n v="50"/>
    <s v="Full Coverage"/>
    <n v="0"/>
    <n v="2386"/>
    <s v="NO"/>
    <s v="Yes"/>
    <s v="NO"/>
    <n v="50"/>
    <x v="0"/>
    <x v="29"/>
    <x v="0"/>
    <x v="0"/>
    <x v="4"/>
    <x v="0"/>
    <n v="99"/>
    <n v="645"/>
    <n v="50"/>
    <x v="1"/>
    <n v="100"/>
  </r>
  <r>
    <n v="78"/>
    <x v="1"/>
    <s v="Single"/>
    <n v="0"/>
    <s v="&lt;1 year"/>
    <n v="100"/>
    <n v="1"/>
    <s v="High"/>
    <n v="200"/>
    <s v="Liability-Only"/>
    <n v="-200"/>
    <n v="2400"/>
    <s v="NO"/>
    <s v="NO"/>
    <s v="NO"/>
    <n v="0"/>
    <x v="1"/>
    <x v="13"/>
    <x v="1"/>
    <x v="1"/>
    <x v="2"/>
    <x v="2"/>
    <n v="10"/>
    <n v="690"/>
    <n v="50"/>
    <x v="1"/>
    <n v="100"/>
  </r>
  <r>
    <n v="40"/>
    <x v="0"/>
    <s v="Married"/>
    <n v="86"/>
    <s v="1-5 years"/>
    <n v="50"/>
    <n v="0"/>
    <s v="Medium"/>
    <n v="0"/>
    <s v="Full Coverage"/>
    <n v="0"/>
    <n v="2436"/>
    <s v="NO"/>
    <s v="NO"/>
    <s v="NO"/>
    <n v="0"/>
    <x v="0"/>
    <x v="18"/>
    <x v="0"/>
    <x v="6"/>
    <x v="3"/>
    <x v="1"/>
    <n v="99"/>
    <n v="645"/>
    <n v="50"/>
    <x v="1"/>
    <n v="100"/>
  </r>
  <r>
    <n v="40"/>
    <x v="0"/>
    <s v="Single"/>
    <n v="0"/>
    <s v="1-5 years"/>
    <n v="50"/>
    <n v="2"/>
    <s v="Low"/>
    <n v="100"/>
    <s v="Full Coverage"/>
    <n v="0"/>
    <n v="2300"/>
    <s v="NO"/>
    <s v="NO"/>
    <s v="NO"/>
    <n v="0"/>
    <x v="2"/>
    <x v="27"/>
    <x v="1"/>
    <x v="0"/>
    <x v="2"/>
    <x v="1"/>
    <n v="5"/>
    <n v="717"/>
    <n v="-50"/>
    <x v="0"/>
    <n v="50"/>
  </r>
  <r>
    <n v="39"/>
    <x v="0"/>
    <s v="Married"/>
    <n v="86"/>
    <s v="&gt;5 years"/>
    <n v="0"/>
    <n v="1"/>
    <s v="Low"/>
    <n v="50"/>
    <s v="Liability-Only"/>
    <n v="-200"/>
    <n v="2186"/>
    <s v="NO"/>
    <s v="NO"/>
    <s v="NO"/>
    <n v="0"/>
    <x v="0"/>
    <x v="4"/>
    <x v="0"/>
    <x v="2"/>
    <x v="3"/>
    <x v="1"/>
    <n v="99"/>
    <n v="673"/>
    <n v="50"/>
    <x v="0"/>
    <n v="50"/>
  </r>
  <r>
    <n v="42"/>
    <x v="0"/>
    <s v="Married"/>
    <n v="86"/>
    <s v="&lt;1 year"/>
    <n v="100"/>
    <n v="0"/>
    <s v="Low"/>
    <n v="0"/>
    <s v="Full Coverage"/>
    <n v="0"/>
    <n v="2236"/>
    <s v="Yes"/>
    <s v="NO"/>
    <s v="NO"/>
    <n v="50"/>
    <x v="0"/>
    <x v="19"/>
    <x v="1"/>
    <x v="7"/>
    <x v="0"/>
    <x v="2"/>
    <n v="11"/>
    <n v="732"/>
    <n v="-50"/>
    <x v="2"/>
    <n v="0"/>
  </r>
  <r>
    <n v="37"/>
    <x v="0"/>
    <s v="Married"/>
    <n v="86"/>
    <s v="1-5 years"/>
    <n v="50"/>
    <n v="1"/>
    <s v="Low"/>
    <n v="50"/>
    <s v="Liability-Only"/>
    <n v="-200"/>
    <n v="2136"/>
    <s v="Yes"/>
    <s v="NO"/>
    <s v="NO"/>
    <n v="50"/>
    <x v="1"/>
    <x v="7"/>
    <x v="0"/>
    <x v="5"/>
    <x v="0"/>
    <x v="1"/>
    <n v="99"/>
    <n v="729"/>
    <n v="-50"/>
    <x v="1"/>
    <n v="100"/>
  </r>
  <r>
    <n v="31"/>
    <x v="0"/>
    <s v="Married"/>
    <n v="86"/>
    <s v="&gt;5 years"/>
    <n v="0"/>
    <n v="0"/>
    <s v="High"/>
    <n v="0"/>
    <s v="Full Coverage"/>
    <n v="0"/>
    <n v="2286"/>
    <s v="NO"/>
    <s v="NO"/>
    <s v="NO"/>
    <n v="0"/>
    <x v="1"/>
    <x v="5"/>
    <x v="0"/>
    <x v="13"/>
    <x v="2"/>
    <x v="0"/>
    <n v="99"/>
    <n v="752"/>
    <n v="-50"/>
    <x v="1"/>
    <n v="100"/>
  </r>
  <r>
    <n v="31"/>
    <x v="0"/>
    <s v="Widowed"/>
    <n v="0"/>
    <s v="1-5 years"/>
    <n v="50"/>
    <n v="0"/>
    <s v="Low"/>
    <n v="0"/>
    <s v="Liability-Only"/>
    <n v="-200"/>
    <n v="2050"/>
    <s v="NO"/>
    <s v="NO"/>
    <s v="NO"/>
    <n v="0"/>
    <x v="1"/>
    <x v="23"/>
    <x v="1"/>
    <x v="0"/>
    <x v="0"/>
    <x v="1"/>
    <n v="14"/>
    <n v="624"/>
    <n v="50"/>
    <x v="2"/>
    <n v="0"/>
  </r>
  <r>
    <n v="39"/>
    <x v="0"/>
    <s v="Married"/>
    <n v="86"/>
    <s v="1-5 years"/>
    <n v="50"/>
    <n v="2"/>
    <s v="Low"/>
    <n v="100"/>
    <s v="Full Coverage"/>
    <n v="0"/>
    <n v="2336"/>
    <s v="NO"/>
    <s v="NO"/>
    <s v="Yes"/>
    <n v="50"/>
    <x v="1"/>
    <x v="21"/>
    <x v="1"/>
    <x v="7"/>
    <x v="1"/>
    <x v="1"/>
    <n v="3"/>
    <n v="709"/>
    <n v="-50"/>
    <x v="0"/>
    <n v="50"/>
  </r>
  <r>
    <n v="31"/>
    <x v="0"/>
    <s v="Married"/>
    <n v="86"/>
    <s v="&gt;5 years"/>
    <n v="0"/>
    <n v="2"/>
    <s v="Low"/>
    <n v="100"/>
    <s v="Full Coverage"/>
    <n v="0"/>
    <n v="2336"/>
    <s v="Yes"/>
    <s v="NO"/>
    <s v="NO"/>
    <n v="50"/>
    <x v="0"/>
    <x v="6"/>
    <x v="1"/>
    <x v="7"/>
    <x v="4"/>
    <x v="2"/>
    <n v="8"/>
    <n v="730"/>
    <n v="-50"/>
    <x v="1"/>
    <n v="100"/>
  </r>
  <r>
    <n v="29"/>
    <x v="0"/>
    <s v="Single"/>
    <n v="0"/>
    <s v="&gt;5 years"/>
    <n v="0"/>
    <n v="1"/>
    <s v="Low"/>
    <n v="50"/>
    <s v="Liability-Only"/>
    <n v="-200"/>
    <n v="2000"/>
    <s v="Yes"/>
    <s v="NO"/>
    <s v="NO"/>
    <n v="50"/>
    <x v="1"/>
    <x v="23"/>
    <x v="1"/>
    <x v="4"/>
    <x v="0"/>
    <x v="0"/>
    <n v="11"/>
    <n v="690"/>
    <n v="50"/>
    <x v="2"/>
    <n v="0"/>
  </r>
  <r>
    <n v="41"/>
    <x v="0"/>
    <s v="Divorced"/>
    <n v="0"/>
    <s v="1-5 years"/>
    <n v="50"/>
    <n v="0"/>
    <s v="Low"/>
    <n v="0"/>
    <s v="Full Coverage"/>
    <n v="0"/>
    <n v="2300"/>
    <s v="NO"/>
    <s v="Yes"/>
    <s v="NO"/>
    <n v="50"/>
    <x v="1"/>
    <x v="5"/>
    <x v="1"/>
    <x v="7"/>
    <x v="2"/>
    <x v="1"/>
    <n v="6"/>
    <n v="635"/>
    <n v="50"/>
    <x v="1"/>
    <n v="100"/>
  </r>
  <r>
    <n v="36"/>
    <x v="0"/>
    <s v="Married"/>
    <n v="86"/>
    <s v="1-5 years"/>
    <n v="50"/>
    <n v="0"/>
    <s v="Low"/>
    <n v="0"/>
    <s v="Full Coverage"/>
    <n v="0"/>
    <n v="2286"/>
    <s v="NO"/>
    <s v="Yes"/>
    <s v="NO"/>
    <n v="50"/>
    <x v="1"/>
    <x v="24"/>
    <x v="0"/>
    <x v="0"/>
    <x v="4"/>
    <x v="1"/>
    <n v="99"/>
    <n v="750"/>
    <n v="-50"/>
    <x v="1"/>
    <n v="100"/>
  </r>
  <r>
    <n v="62"/>
    <x v="1"/>
    <s v="Single"/>
    <n v="0"/>
    <s v="&gt;5 years"/>
    <n v="0"/>
    <n v="1"/>
    <s v="Low"/>
    <n v="50"/>
    <s v="Full Coverage"/>
    <n v="0"/>
    <n v="2200"/>
    <s v="NO"/>
    <s v="NO"/>
    <s v="NO"/>
    <n v="0"/>
    <x v="1"/>
    <x v="8"/>
    <x v="1"/>
    <x v="13"/>
    <x v="4"/>
    <x v="2"/>
    <n v="5"/>
    <n v="725"/>
    <n v="-50"/>
    <x v="0"/>
    <n v="50"/>
  </r>
  <r>
    <n v="18"/>
    <x v="0"/>
    <s v="Single"/>
    <n v="0"/>
    <s v="1-5 years"/>
    <n v="50"/>
    <n v="1"/>
    <s v="Low"/>
    <n v="50"/>
    <s v="Full Coverage"/>
    <n v="0"/>
    <n v="2300"/>
    <s v="NO"/>
    <s v="NO"/>
    <s v="NO"/>
    <n v="0"/>
    <x v="1"/>
    <x v="3"/>
    <x v="0"/>
    <x v="0"/>
    <x v="0"/>
    <x v="2"/>
    <n v="99"/>
    <n v="678"/>
    <n v="50"/>
    <x v="2"/>
    <n v="0"/>
  </r>
  <r>
    <n v="56"/>
    <x v="1"/>
    <s v="Married"/>
    <n v="86"/>
    <s v="1-5 years"/>
    <n v="50"/>
    <n v="3"/>
    <s v="High"/>
    <n v="600"/>
    <s v="Full Coverage"/>
    <n v="0"/>
    <n v="2936"/>
    <s v="NO"/>
    <s v="NO"/>
    <s v="Yes"/>
    <n v="50"/>
    <x v="1"/>
    <x v="25"/>
    <x v="0"/>
    <x v="1"/>
    <x v="0"/>
    <x v="1"/>
    <n v="99"/>
    <n v="670"/>
    <n v="50"/>
    <x v="0"/>
    <n v="50"/>
  </r>
  <r>
    <n v="58"/>
    <x v="1"/>
    <s v="Married"/>
    <n v="86"/>
    <s v="&gt;5 years"/>
    <n v="0"/>
    <n v="1"/>
    <s v="Medium"/>
    <n v="100"/>
    <s v="Full Coverage"/>
    <n v="0"/>
    <n v="2336"/>
    <s v="NO"/>
    <s v="NO"/>
    <s v="NO"/>
    <n v="0"/>
    <x v="1"/>
    <x v="20"/>
    <x v="0"/>
    <x v="3"/>
    <x v="2"/>
    <x v="2"/>
    <n v="99"/>
    <n v="761"/>
    <n v="-50"/>
    <x v="0"/>
    <n v="50"/>
  </r>
  <r>
    <n v="18"/>
    <x v="0"/>
    <s v="Married"/>
    <n v="86"/>
    <s v="1-5 years"/>
    <n v="50"/>
    <n v="0"/>
    <s v="Medium"/>
    <n v="0"/>
    <s v="Liability-Only"/>
    <n v="-200"/>
    <n v="2036"/>
    <s v="NO"/>
    <s v="NO"/>
    <s v="NO"/>
    <n v="0"/>
    <x v="0"/>
    <x v="17"/>
    <x v="1"/>
    <x v="2"/>
    <x v="5"/>
    <x v="1"/>
    <n v="14"/>
    <n v="708"/>
    <n v="-50"/>
    <x v="2"/>
    <n v="0"/>
  </r>
  <r>
    <n v="34"/>
    <x v="0"/>
    <s v="Divorced"/>
    <n v="0"/>
    <s v="1-5 years"/>
    <n v="50"/>
    <n v="0"/>
    <s v="Medium"/>
    <n v="0"/>
    <s v="Liability-Only"/>
    <n v="-200"/>
    <n v="1950"/>
    <s v="Yes"/>
    <s v="Yes"/>
    <s v="NO"/>
    <n v="100"/>
    <x v="1"/>
    <x v="6"/>
    <x v="1"/>
    <x v="7"/>
    <x v="3"/>
    <x v="0"/>
    <n v="4"/>
    <n v="637"/>
    <n v="50"/>
    <x v="2"/>
    <n v="0"/>
  </r>
  <r>
    <n v="34"/>
    <x v="0"/>
    <s v="Married"/>
    <n v="86"/>
    <s v="&lt;1 year"/>
    <n v="100"/>
    <n v="1"/>
    <s v="Medium"/>
    <n v="100"/>
    <s v="Full Coverage"/>
    <n v="0"/>
    <n v="2536"/>
    <s v="Yes"/>
    <s v="NO"/>
    <s v="NO"/>
    <n v="50"/>
    <x v="2"/>
    <x v="27"/>
    <x v="0"/>
    <x v="0"/>
    <x v="2"/>
    <x v="1"/>
    <n v="99"/>
    <n v="639"/>
    <n v="50"/>
    <x v="1"/>
    <n v="100"/>
  </r>
  <r>
    <n v="18"/>
    <x v="0"/>
    <s v="Married"/>
    <n v="86"/>
    <s v="1-5 years"/>
    <n v="50"/>
    <n v="0"/>
    <s v="Low"/>
    <n v="0"/>
    <s v="Liability-Only"/>
    <n v="-200"/>
    <n v="2136"/>
    <s v="NO"/>
    <s v="NO"/>
    <s v="NO"/>
    <n v="0"/>
    <x v="1"/>
    <x v="1"/>
    <x v="0"/>
    <x v="1"/>
    <x v="0"/>
    <x v="2"/>
    <n v="99"/>
    <n v="692"/>
    <n v="50"/>
    <x v="2"/>
    <n v="0"/>
  </r>
  <r>
    <n v="28"/>
    <x v="0"/>
    <s v="Single"/>
    <n v="0"/>
    <s v="1-5 years"/>
    <n v="50"/>
    <n v="2"/>
    <s v="Low"/>
    <n v="100"/>
    <s v="Full Coverage"/>
    <n v="0"/>
    <n v="2250"/>
    <s v="Yes"/>
    <s v="NO"/>
    <s v="NO"/>
    <n v="50"/>
    <x v="2"/>
    <x v="29"/>
    <x v="1"/>
    <x v="2"/>
    <x v="1"/>
    <x v="0"/>
    <n v="7"/>
    <n v="746"/>
    <n v="-50"/>
    <x v="0"/>
    <n v="50"/>
  </r>
  <r>
    <n v="23"/>
    <x v="0"/>
    <s v="Single"/>
    <n v="0"/>
    <s v="1-5 years"/>
    <n v="50"/>
    <n v="0"/>
    <s v="Low"/>
    <n v="0"/>
    <s v="Full Coverage"/>
    <n v="0"/>
    <n v="2200"/>
    <s v="Yes"/>
    <s v="NO"/>
    <s v="NO"/>
    <n v="50"/>
    <x v="0"/>
    <x v="27"/>
    <x v="0"/>
    <x v="0"/>
    <x v="4"/>
    <x v="0"/>
    <n v="99"/>
    <n v="696"/>
    <n v="50"/>
    <x v="2"/>
    <n v="0"/>
  </r>
  <r>
    <n v="66"/>
    <x v="1"/>
    <s v="Married"/>
    <n v="86"/>
    <s v="1-5 years"/>
    <n v="50"/>
    <n v="0"/>
    <s v="Low"/>
    <n v="0"/>
    <s v="Full Coverage"/>
    <n v="0"/>
    <n v="2186"/>
    <s v="NO"/>
    <s v="Yes"/>
    <s v="NO"/>
    <n v="50"/>
    <x v="0"/>
    <x v="25"/>
    <x v="1"/>
    <x v="2"/>
    <x v="2"/>
    <x v="1"/>
    <n v="2"/>
    <n v="710"/>
    <n v="-50"/>
    <x v="2"/>
    <n v="0"/>
  </r>
  <r>
    <n v="54"/>
    <x v="0"/>
    <s v="Single"/>
    <n v="0"/>
    <s v="1-5 years"/>
    <n v="50"/>
    <n v="0"/>
    <s v="Low"/>
    <n v="0"/>
    <s v="Liability-Only"/>
    <n v="-200"/>
    <n v="2150"/>
    <s v="NO"/>
    <s v="NO"/>
    <s v="NO"/>
    <n v="0"/>
    <x v="0"/>
    <x v="21"/>
    <x v="1"/>
    <x v="2"/>
    <x v="2"/>
    <x v="0"/>
    <n v="12"/>
    <n v="696"/>
    <n v="50"/>
    <x v="1"/>
    <n v="100"/>
  </r>
  <r>
    <n v="59"/>
    <x v="1"/>
    <s v="Married"/>
    <n v="86"/>
    <s v="1-5 years"/>
    <n v="50"/>
    <n v="0"/>
    <s v="Low"/>
    <n v="0"/>
    <s v="Liability-Only"/>
    <n v="-200"/>
    <n v="2036"/>
    <s v="Yes"/>
    <s v="Yes"/>
    <s v="NO"/>
    <n v="100"/>
    <x v="0"/>
    <x v="16"/>
    <x v="1"/>
    <x v="7"/>
    <x v="0"/>
    <x v="2"/>
    <n v="10"/>
    <n v="736"/>
    <n v="-50"/>
    <x v="1"/>
    <n v="100"/>
  </r>
  <r>
    <n v="50"/>
    <x v="0"/>
    <s v="Married"/>
    <n v="86"/>
    <s v="&gt;5 years"/>
    <n v="0"/>
    <n v="0"/>
    <s v="Low"/>
    <n v="0"/>
    <s v="Liability-Only"/>
    <n v="-200"/>
    <n v="2036"/>
    <s v="NO"/>
    <s v="NO"/>
    <s v="NO"/>
    <n v="0"/>
    <x v="1"/>
    <x v="3"/>
    <x v="1"/>
    <x v="6"/>
    <x v="0"/>
    <x v="1"/>
    <n v="11"/>
    <n v="774"/>
    <n v="-50"/>
    <x v="0"/>
    <n v="50"/>
  </r>
  <r>
    <n v="23"/>
    <x v="0"/>
    <s v="Single"/>
    <n v="0"/>
    <s v="&gt;5 years"/>
    <n v="0"/>
    <n v="0"/>
    <s v="Low"/>
    <n v="0"/>
    <s v="Full Coverage"/>
    <n v="0"/>
    <n v="2100"/>
    <s v="Yes"/>
    <s v="Yes"/>
    <s v="NO"/>
    <n v="100"/>
    <x v="2"/>
    <x v="14"/>
    <x v="0"/>
    <x v="5"/>
    <x v="4"/>
    <x v="2"/>
    <n v="99"/>
    <n v="762"/>
    <n v="-50"/>
    <x v="1"/>
    <n v="100"/>
  </r>
  <r>
    <n v="32"/>
    <x v="0"/>
    <s v="Widowed"/>
    <n v="0"/>
    <s v="1-5 years"/>
    <n v="50"/>
    <n v="0"/>
    <s v="Low"/>
    <n v="0"/>
    <s v="Full Coverage"/>
    <n v="0"/>
    <n v="2300"/>
    <s v="NO"/>
    <s v="NO"/>
    <s v="NO"/>
    <n v="0"/>
    <x v="0"/>
    <x v="19"/>
    <x v="1"/>
    <x v="2"/>
    <x v="3"/>
    <x v="1"/>
    <n v="5"/>
    <n v="669"/>
    <n v="50"/>
    <x v="0"/>
    <n v="50"/>
  </r>
  <r>
    <n v="47"/>
    <x v="0"/>
    <s v="Married"/>
    <n v="86"/>
    <s v="&gt;5 years"/>
    <n v="0"/>
    <n v="0"/>
    <s v="Medium"/>
    <n v="0"/>
    <s v="Full Coverage"/>
    <n v="0"/>
    <n v="2236"/>
    <s v="NO"/>
    <s v="Yes"/>
    <s v="NO"/>
    <n v="50"/>
    <x v="1"/>
    <x v="3"/>
    <x v="0"/>
    <x v="4"/>
    <x v="2"/>
    <x v="1"/>
    <n v="99"/>
    <n v="733"/>
    <n v="-50"/>
    <x v="1"/>
    <n v="100"/>
  </r>
  <r>
    <n v="21"/>
    <x v="0"/>
    <s v="Divorced"/>
    <n v="0"/>
    <s v="1-5 years"/>
    <n v="50"/>
    <n v="0"/>
    <s v="High"/>
    <n v="0"/>
    <s v="Full Coverage"/>
    <n v="0"/>
    <n v="2250"/>
    <s v="NO"/>
    <s v="NO"/>
    <s v="NO"/>
    <n v="0"/>
    <x v="1"/>
    <x v="15"/>
    <x v="0"/>
    <x v="1"/>
    <x v="5"/>
    <x v="0"/>
    <n v="99"/>
    <n v="726"/>
    <n v="-50"/>
    <x v="1"/>
    <n v="100"/>
  </r>
  <r>
    <n v="50"/>
    <x v="0"/>
    <s v="Single"/>
    <n v="0"/>
    <s v="1-5 years"/>
    <n v="50"/>
    <n v="0"/>
    <s v="Medium"/>
    <n v="0"/>
    <s v="Liability-Only"/>
    <n v="-200"/>
    <n v="1950"/>
    <s v="NO"/>
    <s v="NO"/>
    <s v="NO"/>
    <n v="0"/>
    <x v="0"/>
    <x v="29"/>
    <x v="1"/>
    <x v="3"/>
    <x v="5"/>
    <x v="1"/>
    <n v="7"/>
    <n v="792"/>
    <n v="-50"/>
    <x v="2"/>
    <n v="0"/>
  </r>
  <r>
    <n v="36"/>
    <x v="0"/>
    <s v="Married"/>
    <n v="86"/>
    <s v="&gt;5 years"/>
    <n v="0"/>
    <n v="1"/>
    <s v="Medium"/>
    <n v="100"/>
    <s v="Liability-Only"/>
    <n v="-200"/>
    <n v="2186"/>
    <s v="Yes"/>
    <s v="NO"/>
    <s v="NO"/>
    <n v="50"/>
    <x v="1"/>
    <x v="28"/>
    <x v="0"/>
    <x v="8"/>
    <x v="0"/>
    <x v="0"/>
    <n v="99"/>
    <n v="633"/>
    <n v="50"/>
    <x v="0"/>
    <n v="50"/>
  </r>
  <r>
    <n v="34"/>
    <x v="0"/>
    <s v="Single"/>
    <n v="0"/>
    <s v="1-5 years"/>
    <n v="50"/>
    <n v="1"/>
    <s v="Low"/>
    <n v="50"/>
    <s v="Full Coverage"/>
    <n v="0"/>
    <n v="2250"/>
    <s v="NO"/>
    <s v="NO"/>
    <s v="NO"/>
    <n v="0"/>
    <x v="1"/>
    <x v="14"/>
    <x v="1"/>
    <x v="8"/>
    <x v="4"/>
    <x v="2"/>
    <n v="2"/>
    <n v="773"/>
    <n v="-50"/>
    <x v="0"/>
    <n v="50"/>
  </r>
  <r>
    <n v="50"/>
    <x v="0"/>
    <s v="Married"/>
    <n v="86"/>
    <s v="1-5 years"/>
    <n v="50"/>
    <n v="2"/>
    <s v="Low"/>
    <n v="100"/>
    <s v="Liability-Only"/>
    <n v="-200"/>
    <n v="2286"/>
    <s v="NO"/>
    <s v="Yes"/>
    <s v="NO"/>
    <n v="50"/>
    <x v="2"/>
    <x v="4"/>
    <x v="0"/>
    <x v="1"/>
    <x v="4"/>
    <x v="0"/>
    <n v="99"/>
    <n v="675"/>
    <n v="50"/>
    <x v="1"/>
    <n v="100"/>
  </r>
  <r>
    <n v="46"/>
    <x v="0"/>
    <s v="Widowed"/>
    <n v="0"/>
    <s v="1-5 years"/>
    <n v="50"/>
    <n v="0"/>
    <s v="Medium"/>
    <n v="0"/>
    <s v="Liability-Only"/>
    <n v="-200"/>
    <n v="1900"/>
    <s v="Yes"/>
    <s v="NO"/>
    <s v="NO"/>
    <n v="50"/>
    <x v="1"/>
    <x v="18"/>
    <x v="1"/>
    <x v="5"/>
    <x v="1"/>
    <x v="1"/>
    <n v="12"/>
    <n v="707"/>
    <n v="-50"/>
    <x v="2"/>
    <n v="0"/>
  </r>
  <r>
    <n v="34"/>
    <x v="0"/>
    <s v="Divorced"/>
    <n v="0"/>
    <s v="1-5 years"/>
    <n v="50"/>
    <n v="0"/>
    <s v="Low"/>
    <n v="0"/>
    <s v="Full Coverage"/>
    <n v="0"/>
    <n v="2100"/>
    <s v="Yes"/>
    <s v="Yes"/>
    <s v="NO"/>
    <n v="100"/>
    <x v="1"/>
    <x v="11"/>
    <x v="1"/>
    <x v="4"/>
    <x v="1"/>
    <x v="0"/>
    <n v="3"/>
    <n v="705"/>
    <n v="-50"/>
    <x v="0"/>
    <n v="50"/>
  </r>
  <r>
    <n v="57"/>
    <x v="1"/>
    <s v="Married"/>
    <n v="86"/>
    <s v="1-5 years"/>
    <n v="50"/>
    <n v="1"/>
    <s v="Low"/>
    <n v="50"/>
    <s v="Full Coverage"/>
    <n v="0"/>
    <n v="2336"/>
    <s v="Yes"/>
    <s v="NO"/>
    <s v="NO"/>
    <n v="50"/>
    <x v="1"/>
    <x v="1"/>
    <x v="1"/>
    <x v="0"/>
    <x v="2"/>
    <x v="1"/>
    <n v="4"/>
    <n v="703"/>
    <n v="-50"/>
    <x v="1"/>
    <n v="100"/>
  </r>
  <r>
    <n v="23"/>
    <x v="0"/>
    <s v="Married"/>
    <n v="86"/>
    <s v="&gt;5 years"/>
    <n v="0"/>
    <n v="1"/>
    <s v="Medium"/>
    <n v="100"/>
    <s v="Liability-Only"/>
    <n v="-200"/>
    <n v="2136"/>
    <s v="NO"/>
    <s v="Yes"/>
    <s v="NO"/>
    <n v="50"/>
    <x v="1"/>
    <x v="19"/>
    <x v="0"/>
    <x v="5"/>
    <x v="3"/>
    <x v="1"/>
    <n v="99"/>
    <n v="747"/>
    <n v="-50"/>
    <x v="1"/>
    <n v="100"/>
  </r>
  <r>
    <n v="49"/>
    <x v="0"/>
    <s v="Married"/>
    <n v="86"/>
    <s v="1-5 years"/>
    <n v="50"/>
    <n v="3"/>
    <s v="High"/>
    <n v="600"/>
    <s v="Full Coverage"/>
    <n v="0"/>
    <n v="2936"/>
    <s v="NO"/>
    <s v="NO"/>
    <s v="NO"/>
    <n v="0"/>
    <x v="1"/>
    <x v="14"/>
    <x v="1"/>
    <x v="9"/>
    <x v="0"/>
    <x v="2"/>
    <n v="2"/>
    <n v="766"/>
    <n v="-50"/>
    <x v="1"/>
    <n v="100"/>
  </r>
  <r>
    <n v="48"/>
    <x v="0"/>
    <s v="Married"/>
    <n v="86"/>
    <s v="&gt;5 years"/>
    <n v="0"/>
    <n v="0"/>
    <s v="Low"/>
    <n v="0"/>
    <s v="Full Coverage"/>
    <n v="0"/>
    <n v="2286"/>
    <s v="NO"/>
    <s v="NO"/>
    <s v="NO"/>
    <n v="0"/>
    <x v="1"/>
    <x v="7"/>
    <x v="0"/>
    <x v="3"/>
    <x v="3"/>
    <x v="0"/>
    <n v="99"/>
    <n v="730"/>
    <n v="-50"/>
    <x v="1"/>
    <n v="100"/>
  </r>
  <r>
    <n v="35"/>
    <x v="0"/>
    <s v="Married"/>
    <n v="86"/>
    <s v="&gt;5 years"/>
    <n v="0"/>
    <n v="2"/>
    <s v="High"/>
    <n v="400"/>
    <s v="Liability-Only"/>
    <n v="-200"/>
    <n v="2386"/>
    <s v="NO"/>
    <s v="NO"/>
    <s v="NO"/>
    <n v="0"/>
    <x v="0"/>
    <x v="28"/>
    <x v="1"/>
    <x v="1"/>
    <x v="2"/>
    <x v="0"/>
    <n v="1"/>
    <n v="739"/>
    <n v="-50"/>
    <x v="2"/>
    <n v="0"/>
  </r>
  <r>
    <n v="44"/>
    <x v="0"/>
    <s v="Married"/>
    <n v="86"/>
    <s v="1-5 years"/>
    <n v="50"/>
    <n v="1"/>
    <s v="Low"/>
    <n v="50"/>
    <s v="Full Coverage"/>
    <n v="0"/>
    <n v="2436"/>
    <s v="NO"/>
    <s v="Yes"/>
    <s v="NO"/>
    <n v="50"/>
    <x v="1"/>
    <x v="12"/>
    <x v="0"/>
    <x v="0"/>
    <x v="2"/>
    <x v="0"/>
    <n v="99"/>
    <n v="683"/>
    <n v="50"/>
    <x v="1"/>
    <n v="100"/>
  </r>
  <r>
    <n v="21"/>
    <x v="0"/>
    <s v="Single"/>
    <n v="0"/>
    <s v="1-5 years"/>
    <n v="50"/>
    <n v="0"/>
    <s v="Low"/>
    <n v="0"/>
    <s v="Liability-Only"/>
    <n v="-200"/>
    <n v="2000"/>
    <s v="NO"/>
    <s v="NO"/>
    <s v="NO"/>
    <n v="0"/>
    <x v="0"/>
    <x v="28"/>
    <x v="1"/>
    <x v="7"/>
    <x v="0"/>
    <x v="2"/>
    <n v="7"/>
    <n v="755"/>
    <n v="-50"/>
    <x v="0"/>
    <n v="50"/>
  </r>
  <r>
    <n v="53"/>
    <x v="0"/>
    <s v="Married"/>
    <n v="86"/>
    <s v="1-5 years"/>
    <n v="50"/>
    <n v="0"/>
    <s v="Low"/>
    <n v="0"/>
    <s v="Full Coverage"/>
    <n v="0"/>
    <n v="2286"/>
    <s v="NO"/>
    <s v="Yes"/>
    <s v="NO"/>
    <n v="50"/>
    <x v="0"/>
    <x v="9"/>
    <x v="0"/>
    <x v="2"/>
    <x v="0"/>
    <x v="2"/>
    <n v="99"/>
    <n v="754"/>
    <n v="-50"/>
    <x v="1"/>
    <n v="100"/>
  </r>
  <r>
    <n v="37"/>
    <x v="0"/>
    <s v="Divorced"/>
    <n v="0"/>
    <s v="1-5 years"/>
    <n v="50"/>
    <n v="1"/>
    <s v="Medium"/>
    <n v="100"/>
    <s v="Full Coverage"/>
    <n v="0"/>
    <n v="2300"/>
    <s v="NO"/>
    <s v="Yes"/>
    <s v="NO"/>
    <n v="50"/>
    <x v="1"/>
    <x v="16"/>
    <x v="0"/>
    <x v="0"/>
    <x v="1"/>
    <x v="2"/>
    <n v="99"/>
    <n v="731"/>
    <n v="-50"/>
    <x v="1"/>
    <n v="100"/>
  </r>
  <r>
    <n v="32"/>
    <x v="0"/>
    <s v="Divorced"/>
    <n v="0"/>
    <s v="&lt;1 year"/>
    <n v="100"/>
    <n v="1"/>
    <s v="Low"/>
    <n v="50"/>
    <s v="Full Coverage"/>
    <n v="0"/>
    <n v="2350"/>
    <s v="NO"/>
    <s v="NO"/>
    <s v="NO"/>
    <n v="0"/>
    <x v="0"/>
    <x v="22"/>
    <x v="1"/>
    <x v="0"/>
    <x v="2"/>
    <x v="2"/>
    <n v="4"/>
    <n v="761"/>
    <n v="-50"/>
    <x v="1"/>
    <n v="100"/>
  </r>
  <r>
    <n v="55"/>
    <x v="1"/>
    <s v="Married"/>
    <n v="86"/>
    <s v="&gt;5 years"/>
    <n v="0"/>
    <n v="2"/>
    <s v="Medium"/>
    <n v="200"/>
    <s v="Liability-Only"/>
    <n v="-200"/>
    <n v="2186"/>
    <s v="NO"/>
    <s v="Yes"/>
    <s v="NO"/>
    <n v="50"/>
    <x v="1"/>
    <x v="1"/>
    <x v="0"/>
    <x v="4"/>
    <x v="0"/>
    <x v="2"/>
    <n v="99"/>
    <n v="716"/>
    <n v="-50"/>
    <x v="0"/>
    <n v="50"/>
  </r>
  <r>
    <n v="29"/>
    <x v="0"/>
    <s v="Divorced"/>
    <n v="0"/>
    <s v="&gt;5 years"/>
    <n v="0"/>
    <n v="0"/>
    <s v="Low"/>
    <n v="0"/>
    <s v="Liability-Only"/>
    <n v="-200"/>
    <n v="1950"/>
    <s v="NO"/>
    <s v="Yes"/>
    <s v="NO"/>
    <n v="50"/>
    <x v="1"/>
    <x v="4"/>
    <x v="0"/>
    <x v="3"/>
    <x v="2"/>
    <x v="0"/>
    <n v="99"/>
    <n v="714"/>
    <n v="-50"/>
    <x v="1"/>
    <n v="100"/>
  </r>
  <r>
    <n v="18"/>
    <x v="0"/>
    <s v="Married"/>
    <n v="86"/>
    <s v="1-5 years"/>
    <n v="50"/>
    <n v="1"/>
    <s v="Low"/>
    <n v="50"/>
    <s v="Full Coverage"/>
    <n v="0"/>
    <n v="2336"/>
    <s v="NO"/>
    <s v="NO"/>
    <s v="NO"/>
    <n v="0"/>
    <x v="1"/>
    <x v="21"/>
    <x v="0"/>
    <x v="7"/>
    <x v="0"/>
    <x v="1"/>
    <n v="99"/>
    <n v="757"/>
    <n v="-50"/>
    <x v="0"/>
    <n v="50"/>
  </r>
  <r>
    <n v="18"/>
    <x v="0"/>
    <s v="Married"/>
    <n v="86"/>
    <s v="1-5 years"/>
    <n v="50"/>
    <n v="0"/>
    <s v="Low"/>
    <n v="0"/>
    <s v="Full Coverage"/>
    <n v="0"/>
    <n v="2186"/>
    <s v="Yes"/>
    <s v="NO"/>
    <s v="Yes"/>
    <n v="100"/>
    <x v="1"/>
    <x v="0"/>
    <x v="1"/>
    <x v="4"/>
    <x v="2"/>
    <x v="1"/>
    <n v="6"/>
    <n v="702"/>
    <n v="-50"/>
    <x v="0"/>
    <n v="50"/>
  </r>
  <r>
    <n v="49"/>
    <x v="0"/>
    <s v="Single"/>
    <n v="0"/>
    <s v="&lt;1 year"/>
    <n v="100"/>
    <n v="0"/>
    <s v="Low"/>
    <n v="0"/>
    <s v="Full Coverage"/>
    <n v="0"/>
    <n v="2300"/>
    <s v="NO"/>
    <s v="NO"/>
    <s v="NO"/>
    <n v="0"/>
    <x v="0"/>
    <x v="8"/>
    <x v="0"/>
    <x v="0"/>
    <x v="0"/>
    <x v="2"/>
    <n v="99"/>
    <n v="709"/>
    <n v="-50"/>
    <x v="1"/>
    <n v="100"/>
  </r>
  <r>
    <n v="20"/>
    <x v="0"/>
    <s v="Married"/>
    <n v="86"/>
    <s v="1-5 years"/>
    <n v="50"/>
    <n v="0"/>
    <s v="Low"/>
    <n v="0"/>
    <s v="Full Coverage"/>
    <n v="0"/>
    <n v="2286"/>
    <s v="NO"/>
    <s v="NO"/>
    <s v="Yes"/>
    <n v="50"/>
    <x v="0"/>
    <x v="27"/>
    <x v="0"/>
    <x v="6"/>
    <x v="2"/>
    <x v="2"/>
    <n v="99"/>
    <n v="723"/>
    <n v="-50"/>
    <x v="1"/>
    <n v="100"/>
  </r>
  <r>
    <n v="66"/>
    <x v="1"/>
    <s v="Single"/>
    <n v="0"/>
    <s v="&gt;5 years"/>
    <n v="0"/>
    <n v="0"/>
    <s v="Low"/>
    <n v="0"/>
    <s v="Liability-Only"/>
    <n v="-200"/>
    <n v="1950"/>
    <s v="NO"/>
    <s v="NO"/>
    <s v="NO"/>
    <n v="0"/>
    <x v="1"/>
    <x v="26"/>
    <x v="1"/>
    <x v="1"/>
    <x v="4"/>
    <x v="0"/>
    <n v="14"/>
    <n v="786"/>
    <n v="-50"/>
    <x v="0"/>
    <n v="50"/>
  </r>
  <r>
    <n v="18"/>
    <x v="0"/>
    <s v="Single"/>
    <n v="0"/>
    <s v="1-5 years"/>
    <n v="50"/>
    <n v="0"/>
    <s v="Medium"/>
    <n v="0"/>
    <s v="Full Coverage"/>
    <n v="0"/>
    <n v="2200"/>
    <s v="NO"/>
    <s v="Yes"/>
    <s v="Yes"/>
    <n v="100"/>
    <x v="0"/>
    <x v="10"/>
    <x v="1"/>
    <x v="2"/>
    <x v="3"/>
    <x v="1"/>
    <n v="2"/>
    <n v="683"/>
    <n v="50"/>
    <x v="0"/>
    <n v="50"/>
  </r>
  <r>
    <n v="65"/>
    <x v="1"/>
    <s v="Widowed"/>
    <n v="0"/>
    <s v="1-5 years"/>
    <n v="50"/>
    <n v="1"/>
    <s v="Medium"/>
    <n v="100"/>
    <s v="Full Coverage"/>
    <n v="0"/>
    <n v="2300"/>
    <s v="NO"/>
    <s v="NO"/>
    <s v="NO"/>
    <n v="0"/>
    <x v="1"/>
    <x v="9"/>
    <x v="0"/>
    <x v="0"/>
    <x v="3"/>
    <x v="1"/>
    <n v="99"/>
    <n v="737"/>
    <n v="-50"/>
    <x v="0"/>
    <n v="50"/>
  </r>
  <r>
    <n v="43"/>
    <x v="0"/>
    <s v="Single"/>
    <n v="0"/>
    <s v="1-5 years"/>
    <n v="50"/>
    <n v="0"/>
    <s v="Low"/>
    <n v="0"/>
    <s v="Liability-Only"/>
    <n v="-200"/>
    <n v="2100"/>
    <s v="NO"/>
    <s v="NO"/>
    <s v="Yes"/>
    <n v="50"/>
    <x v="2"/>
    <x v="0"/>
    <x v="1"/>
    <x v="0"/>
    <x v="0"/>
    <x v="0"/>
    <n v="11"/>
    <n v="700"/>
    <n v="50"/>
    <x v="1"/>
    <n v="100"/>
  </r>
  <r>
    <n v="38"/>
    <x v="0"/>
    <s v="Single"/>
    <n v="0"/>
    <s v="1-5 years"/>
    <n v="50"/>
    <n v="1"/>
    <s v="Low"/>
    <n v="50"/>
    <s v="Liability-Only"/>
    <n v="-200"/>
    <n v="2000"/>
    <s v="Yes"/>
    <s v="NO"/>
    <s v="NO"/>
    <n v="50"/>
    <x v="1"/>
    <x v="10"/>
    <x v="1"/>
    <x v="6"/>
    <x v="1"/>
    <x v="2"/>
    <n v="10"/>
    <n v="726"/>
    <n v="-50"/>
    <x v="0"/>
    <n v="50"/>
  </r>
  <r>
    <n v="31"/>
    <x v="0"/>
    <s v="Married"/>
    <n v="86"/>
    <s v="1-5 years"/>
    <n v="50"/>
    <n v="1"/>
    <s v="Low"/>
    <n v="50"/>
    <s v="Full Coverage"/>
    <n v="0"/>
    <n v="2236"/>
    <s v="Yes"/>
    <s v="NO"/>
    <s v="Yes"/>
    <n v="100"/>
    <x v="0"/>
    <x v="25"/>
    <x v="0"/>
    <x v="4"/>
    <x v="2"/>
    <x v="1"/>
    <n v="99"/>
    <n v="795"/>
    <n v="-50"/>
    <x v="0"/>
    <n v="50"/>
  </r>
  <r>
    <n v="45"/>
    <x v="0"/>
    <s v="Married"/>
    <n v="86"/>
    <s v="&lt;1 year"/>
    <n v="100"/>
    <n v="0"/>
    <s v="Low"/>
    <n v="0"/>
    <s v="Liability-Only"/>
    <n v="-200"/>
    <n v="2086"/>
    <s v="Yes"/>
    <s v="Yes"/>
    <s v="NO"/>
    <n v="100"/>
    <x v="1"/>
    <x v="29"/>
    <x v="0"/>
    <x v="4"/>
    <x v="2"/>
    <x v="2"/>
    <n v="99"/>
    <n v="734"/>
    <n v="-50"/>
    <x v="1"/>
    <n v="100"/>
  </r>
  <r>
    <n v="39"/>
    <x v="0"/>
    <s v="Single"/>
    <n v="0"/>
    <s v="1-5 years"/>
    <n v="50"/>
    <n v="0"/>
    <s v="Low"/>
    <n v="0"/>
    <s v="Full Coverage"/>
    <n v="0"/>
    <n v="2250"/>
    <s v="NO"/>
    <s v="NO"/>
    <s v="NO"/>
    <n v="0"/>
    <x v="0"/>
    <x v="12"/>
    <x v="0"/>
    <x v="0"/>
    <x v="4"/>
    <x v="2"/>
    <n v="99"/>
    <n v="729"/>
    <n v="-50"/>
    <x v="1"/>
    <n v="100"/>
  </r>
  <r>
    <n v="56"/>
    <x v="1"/>
    <s v="Married"/>
    <n v="86"/>
    <s v="1-5 years"/>
    <n v="50"/>
    <n v="0"/>
    <s v="Low"/>
    <n v="0"/>
    <s v="Liability-Only"/>
    <n v="-200"/>
    <n v="2036"/>
    <s v="Yes"/>
    <s v="Yes"/>
    <s v="NO"/>
    <n v="100"/>
    <x v="1"/>
    <x v="28"/>
    <x v="1"/>
    <x v="0"/>
    <x v="2"/>
    <x v="0"/>
    <n v="1"/>
    <n v="660"/>
    <n v="50"/>
    <x v="2"/>
    <n v="0"/>
  </r>
  <r>
    <n v="41"/>
    <x v="0"/>
    <s v="Married"/>
    <n v="86"/>
    <s v="&lt;1 year"/>
    <n v="100"/>
    <n v="0"/>
    <s v="High"/>
    <n v="0"/>
    <s v="Liability-Only"/>
    <n v="-200"/>
    <n v="2186"/>
    <s v="NO"/>
    <s v="NO"/>
    <s v="NO"/>
    <n v="0"/>
    <x v="1"/>
    <x v="29"/>
    <x v="1"/>
    <x v="0"/>
    <x v="0"/>
    <x v="0"/>
    <n v="10"/>
    <n v="751"/>
    <n v="-50"/>
    <x v="1"/>
    <n v="100"/>
  </r>
  <r>
    <n v="42"/>
    <x v="0"/>
    <s v="Married"/>
    <n v="86"/>
    <s v="&lt;1 year"/>
    <n v="100"/>
    <n v="0"/>
    <s v="High"/>
    <n v="0"/>
    <s v="Full Coverage"/>
    <n v="0"/>
    <n v="2336"/>
    <s v="NO"/>
    <s v="Yes"/>
    <s v="NO"/>
    <n v="50"/>
    <x v="1"/>
    <x v="15"/>
    <x v="1"/>
    <x v="0"/>
    <x v="0"/>
    <x v="2"/>
    <n v="9"/>
    <n v="803"/>
    <n v="-50"/>
    <x v="1"/>
    <n v="100"/>
  </r>
  <r>
    <n v="34"/>
    <x v="0"/>
    <s v="Single"/>
    <n v="0"/>
    <s v="1-5 years"/>
    <n v="50"/>
    <n v="1"/>
    <s v="Low"/>
    <n v="50"/>
    <s v="Full Coverage"/>
    <n v="0"/>
    <n v="2200"/>
    <s v="Yes"/>
    <s v="Yes"/>
    <s v="NO"/>
    <n v="100"/>
    <x v="1"/>
    <x v="29"/>
    <x v="1"/>
    <x v="3"/>
    <x v="3"/>
    <x v="0"/>
    <n v="14"/>
    <n v="760"/>
    <n v="-50"/>
    <x v="1"/>
    <n v="100"/>
  </r>
  <r>
    <n v="39"/>
    <x v="0"/>
    <s v="Married"/>
    <n v="86"/>
    <s v="1-5 years"/>
    <n v="50"/>
    <n v="1"/>
    <s v="Medium"/>
    <n v="100"/>
    <s v="Full Coverage"/>
    <n v="0"/>
    <n v="2536"/>
    <s v="NO"/>
    <s v="NO"/>
    <s v="NO"/>
    <n v="0"/>
    <x v="1"/>
    <x v="11"/>
    <x v="0"/>
    <x v="3"/>
    <x v="4"/>
    <x v="0"/>
    <n v="99"/>
    <n v="690"/>
    <n v="50"/>
    <x v="1"/>
    <n v="100"/>
  </r>
  <r>
    <n v="44"/>
    <x v="0"/>
    <s v="Single"/>
    <n v="0"/>
    <s v="1-5 years"/>
    <n v="50"/>
    <n v="2"/>
    <s v="Low"/>
    <n v="100"/>
    <s v="Full Coverage"/>
    <n v="0"/>
    <n v="2300"/>
    <s v="NO"/>
    <s v="Yes"/>
    <s v="NO"/>
    <n v="50"/>
    <x v="0"/>
    <x v="28"/>
    <x v="1"/>
    <x v="7"/>
    <x v="1"/>
    <x v="1"/>
    <n v="11"/>
    <n v="708"/>
    <n v="-50"/>
    <x v="1"/>
    <n v="100"/>
  </r>
  <r>
    <n v="18"/>
    <x v="0"/>
    <s v="Married"/>
    <n v="86"/>
    <s v="1-5 years"/>
    <n v="50"/>
    <n v="0"/>
    <s v="Low"/>
    <n v="0"/>
    <s v="Liability-Only"/>
    <n v="-200"/>
    <n v="2086"/>
    <s v="NO"/>
    <s v="Yes"/>
    <s v="NO"/>
    <n v="50"/>
    <x v="1"/>
    <x v="16"/>
    <x v="1"/>
    <x v="2"/>
    <x v="1"/>
    <x v="0"/>
    <n v="6"/>
    <n v="793"/>
    <n v="-50"/>
    <x v="1"/>
    <n v="100"/>
  </r>
  <r>
    <n v="19"/>
    <x v="0"/>
    <s v="Married"/>
    <n v="86"/>
    <s v="1-5 years"/>
    <n v="50"/>
    <n v="0"/>
    <s v="High"/>
    <n v="0"/>
    <s v="Liability-Only"/>
    <n v="-200"/>
    <n v="2136"/>
    <s v="NO"/>
    <s v="NO"/>
    <s v="NO"/>
    <n v="0"/>
    <x v="0"/>
    <x v="9"/>
    <x v="1"/>
    <x v="4"/>
    <x v="2"/>
    <x v="0"/>
    <n v="13"/>
    <n v="756"/>
    <n v="-50"/>
    <x v="1"/>
    <n v="100"/>
  </r>
  <r>
    <n v="51"/>
    <x v="0"/>
    <s v="Married"/>
    <n v="86"/>
    <s v="&gt;5 years"/>
    <n v="0"/>
    <n v="0"/>
    <s v="Low"/>
    <n v="0"/>
    <s v="Full Coverage"/>
    <n v="0"/>
    <n v="2286"/>
    <s v="NO"/>
    <s v="NO"/>
    <s v="NO"/>
    <n v="0"/>
    <x v="1"/>
    <x v="17"/>
    <x v="1"/>
    <x v="2"/>
    <x v="4"/>
    <x v="0"/>
    <n v="5"/>
    <n v="713"/>
    <n v="-50"/>
    <x v="1"/>
    <n v="100"/>
  </r>
  <r>
    <n v="42"/>
    <x v="0"/>
    <s v="Married"/>
    <n v="86"/>
    <s v="&lt;1 year"/>
    <n v="100"/>
    <n v="2"/>
    <s v="Low"/>
    <n v="100"/>
    <s v="Liability-Only"/>
    <n v="-200"/>
    <n v="2236"/>
    <s v="NO"/>
    <s v="Yes"/>
    <s v="NO"/>
    <n v="50"/>
    <x v="1"/>
    <x v="13"/>
    <x v="1"/>
    <x v="5"/>
    <x v="2"/>
    <x v="0"/>
    <n v="1"/>
    <n v="808"/>
    <n v="-50"/>
    <x v="1"/>
    <n v="100"/>
  </r>
  <r>
    <n v="37"/>
    <x v="0"/>
    <s v="Divorced"/>
    <n v="0"/>
    <s v="1-5 years"/>
    <n v="50"/>
    <n v="2"/>
    <s v="Low"/>
    <n v="100"/>
    <s v="Full Coverage"/>
    <n v="0"/>
    <n v="2300"/>
    <s v="NO"/>
    <s v="Yes"/>
    <s v="NO"/>
    <n v="50"/>
    <x v="1"/>
    <x v="12"/>
    <x v="1"/>
    <x v="4"/>
    <x v="3"/>
    <x v="1"/>
    <n v="13"/>
    <n v="630"/>
    <n v="50"/>
    <x v="2"/>
    <n v="0"/>
  </r>
  <r>
    <n v="40"/>
    <x v="0"/>
    <s v="Married"/>
    <n v="86"/>
    <s v="&gt;5 years"/>
    <n v="0"/>
    <n v="0"/>
    <s v="Medium"/>
    <n v="0"/>
    <s v="Liability-Only"/>
    <n v="-200"/>
    <n v="1986"/>
    <s v="Yes"/>
    <s v="NO"/>
    <s v="NO"/>
    <n v="50"/>
    <x v="1"/>
    <x v="12"/>
    <x v="1"/>
    <x v="0"/>
    <x v="3"/>
    <x v="2"/>
    <n v="6"/>
    <n v="743"/>
    <n v="-50"/>
    <x v="0"/>
    <n v="50"/>
  </r>
  <r>
    <n v="45"/>
    <x v="0"/>
    <s v="Married"/>
    <n v="86"/>
    <s v="1-5 years"/>
    <n v="50"/>
    <n v="1"/>
    <s v="Medium"/>
    <n v="100"/>
    <s v="Liability-Only"/>
    <n v="-200"/>
    <n v="2186"/>
    <s v="Yes"/>
    <s v="NO"/>
    <s v="NO"/>
    <n v="50"/>
    <x v="0"/>
    <x v="12"/>
    <x v="1"/>
    <x v="0"/>
    <x v="1"/>
    <x v="1"/>
    <n v="3"/>
    <n v="723"/>
    <n v="-50"/>
    <x v="1"/>
    <n v="100"/>
  </r>
  <r>
    <n v="31"/>
    <x v="0"/>
    <s v="Single"/>
    <n v="0"/>
    <s v="&gt;5 years"/>
    <n v="0"/>
    <n v="2"/>
    <s v="Low"/>
    <n v="100"/>
    <s v="Liability-Only"/>
    <n v="-200"/>
    <n v="2050"/>
    <s v="NO"/>
    <s v="NO"/>
    <s v="NO"/>
    <n v="0"/>
    <x v="1"/>
    <x v="5"/>
    <x v="0"/>
    <x v="7"/>
    <x v="0"/>
    <x v="0"/>
    <n v="99"/>
    <n v="703"/>
    <n v="-50"/>
    <x v="0"/>
    <n v="50"/>
  </r>
  <r>
    <n v="28"/>
    <x v="0"/>
    <s v="Married"/>
    <n v="86"/>
    <s v="1-5 years"/>
    <n v="50"/>
    <n v="1"/>
    <s v="Medium"/>
    <n v="100"/>
    <s v="Full Coverage"/>
    <n v="0"/>
    <n v="2336"/>
    <s v="NO"/>
    <s v="NO"/>
    <s v="NO"/>
    <n v="0"/>
    <x v="0"/>
    <x v="28"/>
    <x v="0"/>
    <x v="2"/>
    <x v="4"/>
    <x v="1"/>
    <n v="99"/>
    <n v="701"/>
    <n v="-50"/>
    <x v="2"/>
    <n v="0"/>
  </r>
  <r>
    <n v="42"/>
    <x v="0"/>
    <s v="Married"/>
    <n v="86"/>
    <s v="&lt;1 year"/>
    <n v="100"/>
    <n v="1"/>
    <s v="Medium"/>
    <n v="100"/>
    <s v="Full Coverage"/>
    <n v="0"/>
    <n v="2536"/>
    <s v="Yes"/>
    <s v="NO"/>
    <s v="NO"/>
    <n v="50"/>
    <x v="0"/>
    <x v="13"/>
    <x v="1"/>
    <x v="0"/>
    <x v="3"/>
    <x v="0"/>
    <n v="11"/>
    <n v="643"/>
    <n v="50"/>
    <x v="1"/>
    <n v="100"/>
  </r>
  <r>
    <n v="25"/>
    <x v="0"/>
    <s v="Married"/>
    <n v="86"/>
    <s v="1-5 years"/>
    <n v="50"/>
    <n v="0"/>
    <s v="Low"/>
    <n v="0"/>
    <s v="Liability-Only"/>
    <n v="-200"/>
    <n v="2036"/>
    <s v="NO"/>
    <s v="Yes"/>
    <s v="NO"/>
    <n v="50"/>
    <x v="1"/>
    <x v="5"/>
    <x v="0"/>
    <x v="9"/>
    <x v="4"/>
    <x v="1"/>
    <n v="99"/>
    <n v="726"/>
    <n v="-50"/>
    <x v="0"/>
    <n v="50"/>
  </r>
  <r>
    <n v="46"/>
    <x v="0"/>
    <s v="Widowed"/>
    <n v="0"/>
    <s v="1-5 years"/>
    <n v="50"/>
    <n v="1"/>
    <s v="Low"/>
    <n v="50"/>
    <s v="Full Coverage"/>
    <n v="0"/>
    <n v="2350"/>
    <s v="NO"/>
    <s v="Yes"/>
    <s v="NO"/>
    <n v="50"/>
    <x v="1"/>
    <x v="5"/>
    <x v="0"/>
    <x v="7"/>
    <x v="3"/>
    <x v="0"/>
    <n v="99"/>
    <n v="657"/>
    <n v="50"/>
    <x v="1"/>
    <n v="100"/>
  </r>
  <r>
    <n v="18"/>
    <x v="0"/>
    <s v="Single"/>
    <n v="0"/>
    <s v="&lt;1 year"/>
    <n v="100"/>
    <n v="1"/>
    <s v="Low"/>
    <n v="50"/>
    <s v="Liability-Only"/>
    <n v="-200"/>
    <n v="2100"/>
    <s v="Yes"/>
    <s v="NO"/>
    <s v="NO"/>
    <n v="50"/>
    <x v="1"/>
    <x v="12"/>
    <x v="1"/>
    <x v="2"/>
    <x v="4"/>
    <x v="1"/>
    <n v="13"/>
    <n v="843"/>
    <n v="-50"/>
    <x v="1"/>
    <n v="100"/>
  </r>
  <r>
    <n v="55"/>
    <x v="1"/>
    <s v="Married"/>
    <n v="86"/>
    <s v="1-5 years"/>
    <n v="50"/>
    <n v="0"/>
    <s v="Low"/>
    <n v="0"/>
    <s v="Full Coverage"/>
    <n v="0"/>
    <n v="2286"/>
    <s v="NO"/>
    <s v="NO"/>
    <s v="NO"/>
    <n v="0"/>
    <x v="0"/>
    <x v="16"/>
    <x v="0"/>
    <x v="0"/>
    <x v="4"/>
    <x v="2"/>
    <n v="99"/>
    <n v="738"/>
    <n v="-50"/>
    <x v="0"/>
    <n v="50"/>
  </r>
  <r>
    <n v="47"/>
    <x v="0"/>
    <s v="Married"/>
    <n v="86"/>
    <s v="&gt;5 years"/>
    <n v="0"/>
    <n v="1"/>
    <s v="Low"/>
    <n v="50"/>
    <s v="Liability-Only"/>
    <n v="-200"/>
    <n v="2036"/>
    <s v="NO"/>
    <s v="NO"/>
    <s v="NO"/>
    <n v="0"/>
    <x v="1"/>
    <x v="26"/>
    <x v="0"/>
    <x v="4"/>
    <x v="4"/>
    <x v="2"/>
    <n v="99"/>
    <n v="761"/>
    <n v="-50"/>
    <x v="2"/>
    <n v="0"/>
  </r>
  <r>
    <n v="43"/>
    <x v="0"/>
    <s v="Married"/>
    <n v="86"/>
    <s v="1-5 years"/>
    <n v="50"/>
    <n v="1"/>
    <s v="Medium"/>
    <n v="100"/>
    <s v="Full Coverage"/>
    <n v="0"/>
    <n v="2386"/>
    <s v="NO"/>
    <s v="NO"/>
    <s v="NO"/>
    <n v="0"/>
    <x v="1"/>
    <x v="23"/>
    <x v="0"/>
    <x v="1"/>
    <x v="3"/>
    <x v="0"/>
    <n v="99"/>
    <n v="732"/>
    <n v="-50"/>
    <x v="0"/>
    <n v="50"/>
  </r>
  <r>
    <n v="54"/>
    <x v="0"/>
    <s v="Married"/>
    <n v="86"/>
    <s v="1-5 years"/>
    <n v="50"/>
    <n v="0"/>
    <s v="Medium"/>
    <n v="0"/>
    <s v="Full Coverage"/>
    <n v="0"/>
    <n v="2386"/>
    <s v="Yes"/>
    <s v="NO"/>
    <s v="NO"/>
    <n v="50"/>
    <x v="0"/>
    <x v="15"/>
    <x v="0"/>
    <x v="2"/>
    <x v="1"/>
    <x v="1"/>
    <n v="99"/>
    <n v="654"/>
    <n v="50"/>
    <x v="1"/>
    <n v="100"/>
  </r>
  <r>
    <n v="64"/>
    <x v="1"/>
    <s v="Single"/>
    <n v="0"/>
    <s v="1-5 years"/>
    <n v="50"/>
    <n v="0"/>
    <s v="Low"/>
    <n v="0"/>
    <s v="Liability-Only"/>
    <n v="-200"/>
    <n v="2150"/>
    <s v="NO"/>
    <s v="NO"/>
    <s v="NO"/>
    <n v="0"/>
    <x v="2"/>
    <x v="8"/>
    <x v="1"/>
    <x v="0"/>
    <x v="3"/>
    <x v="2"/>
    <n v="4"/>
    <n v="661"/>
    <n v="50"/>
    <x v="1"/>
    <n v="100"/>
  </r>
  <r>
    <n v="55"/>
    <x v="1"/>
    <s v="Divorced"/>
    <n v="0"/>
    <s v="&gt;5 years"/>
    <n v="0"/>
    <n v="1"/>
    <s v="Medium"/>
    <n v="100"/>
    <s v="Full Coverage"/>
    <n v="0"/>
    <n v="2200"/>
    <s v="NO"/>
    <s v="Yes"/>
    <s v="NO"/>
    <n v="50"/>
    <x v="0"/>
    <x v="14"/>
    <x v="1"/>
    <x v="4"/>
    <x v="7"/>
    <x v="2"/>
    <n v="14"/>
    <n v="705"/>
    <n v="-50"/>
    <x v="0"/>
    <n v="50"/>
  </r>
  <r>
    <n v="18"/>
    <x v="0"/>
    <s v="Married"/>
    <n v="86"/>
    <s v="&lt;1 year"/>
    <n v="100"/>
    <n v="0"/>
    <s v="Medium"/>
    <n v="0"/>
    <s v="Full Coverage"/>
    <n v="0"/>
    <n v="2336"/>
    <s v="Yes"/>
    <s v="NO"/>
    <s v="NO"/>
    <n v="50"/>
    <x v="1"/>
    <x v="2"/>
    <x v="1"/>
    <x v="0"/>
    <x v="0"/>
    <x v="2"/>
    <n v="9"/>
    <n v="720"/>
    <n v="-50"/>
    <x v="1"/>
    <n v="100"/>
  </r>
  <r>
    <n v="20"/>
    <x v="0"/>
    <s v="Single"/>
    <n v="0"/>
    <s v="1-5 years"/>
    <n v="50"/>
    <n v="1"/>
    <s v="Low"/>
    <n v="50"/>
    <s v="Full Coverage"/>
    <n v="0"/>
    <n v="2300"/>
    <s v="NO"/>
    <s v="NO"/>
    <s v="NO"/>
    <n v="0"/>
    <x v="0"/>
    <x v="17"/>
    <x v="1"/>
    <x v="7"/>
    <x v="0"/>
    <x v="1"/>
    <n v="3"/>
    <n v="690"/>
    <n v="50"/>
    <x v="2"/>
    <n v="0"/>
  </r>
  <r>
    <n v="30"/>
    <x v="0"/>
    <s v="Married"/>
    <n v="86"/>
    <s v="1-5 years"/>
    <n v="50"/>
    <n v="0"/>
    <s v="Low"/>
    <n v="0"/>
    <s v="Full Coverage"/>
    <n v="0"/>
    <n v="2286"/>
    <s v="NO"/>
    <s v="NO"/>
    <s v="Yes"/>
    <n v="50"/>
    <x v="1"/>
    <x v="9"/>
    <x v="0"/>
    <x v="1"/>
    <x v="4"/>
    <x v="0"/>
    <n v="99"/>
    <n v="723"/>
    <n v="-50"/>
    <x v="1"/>
    <n v="100"/>
  </r>
  <r>
    <n v="40"/>
    <x v="0"/>
    <s v="Married"/>
    <n v="86"/>
    <s v="&lt;1 year"/>
    <n v="100"/>
    <n v="0"/>
    <s v="Low"/>
    <n v="0"/>
    <s v="Full Coverage"/>
    <n v="0"/>
    <n v="2386"/>
    <s v="NO"/>
    <s v="Yes"/>
    <s v="NO"/>
    <n v="50"/>
    <x v="1"/>
    <x v="28"/>
    <x v="1"/>
    <x v="1"/>
    <x v="4"/>
    <x v="2"/>
    <n v="7"/>
    <n v="629"/>
    <n v="50"/>
    <x v="0"/>
    <n v="50"/>
  </r>
  <r>
    <n v="47"/>
    <x v="0"/>
    <s v="Married"/>
    <n v="86"/>
    <s v="1-5 years"/>
    <n v="50"/>
    <n v="0"/>
    <s v="Low"/>
    <n v="0"/>
    <s v="Full Coverage"/>
    <n v="0"/>
    <n v="2286"/>
    <s v="NO"/>
    <s v="NO"/>
    <s v="Yes"/>
    <n v="50"/>
    <x v="0"/>
    <x v="18"/>
    <x v="0"/>
    <x v="3"/>
    <x v="4"/>
    <x v="1"/>
    <n v="99"/>
    <n v="725"/>
    <n v="-50"/>
    <x v="1"/>
    <n v="100"/>
  </r>
  <r>
    <n v="29"/>
    <x v="0"/>
    <s v="Married"/>
    <n v="86"/>
    <s v="1-5 years"/>
    <n v="50"/>
    <n v="0"/>
    <s v="Low"/>
    <n v="0"/>
    <s v="Full Coverage"/>
    <n v="0"/>
    <n v="2336"/>
    <s v="NO"/>
    <s v="NO"/>
    <s v="NO"/>
    <n v="0"/>
    <x v="0"/>
    <x v="0"/>
    <x v="0"/>
    <x v="3"/>
    <x v="2"/>
    <x v="1"/>
    <n v="99"/>
    <n v="726"/>
    <n v="-50"/>
    <x v="1"/>
    <n v="100"/>
  </r>
  <r>
    <n v="42"/>
    <x v="0"/>
    <s v="Widowed"/>
    <n v="0"/>
    <s v="&gt;5 years"/>
    <n v="0"/>
    <n v="0"/>
    <s v="Low"/>
    <n v="0"/>
    <s v="Full Coverage"/>
    <n v="0"/>
    <n v="2150"/>
    <s v="NO"/>
    <s v="Yes"/>
    <s v="NO"/>
    <n v="50"/>
    <x v="1"/>
    <x v="18"/>
    <x v="0"/>
    <x v="6"/>
    <x v="3"/>
    <x v="2"/>
    <n v="99"/>
    <n v="672"/>
    <n v="50"/>
    <x v="2"/>
    <n v="0"/>
  </r>
  <r>
    <n v="28"/>
    <x v="0"/>
    <s v="Married"/>
    <n v="86"/>
    <s v="&gt;5 years"/>
    <n v="0"/>
    <n v="0"/>
    <s v="Medium"/>
    <n v="0"/>
    <s v="Full Coverage"/>
    <n v="0"/>
    <n v="2286"/>
    <s v="NO"/>
    <s v="NO"/>
    <s v="NO"/>
    <n v="0"/>
    <x v="1"/>
    <x v="24"/>
    <x v="0"/>
    <x v="0"/>
    <x v="0"/>
    <x v="2"/>
    <n v="99"/>
    <n v="777"/>
    <n v="-50"/>
    <x v="1"/>
    <n v="100"/>
  </r>
  <r>
    <n v="30"/>
    <x v="0"/>
    <s v="Married"/>
    <n v="86"/>
    <s v="1-5 years"/>
    <n v="50"/>
    <n v="0"/>
    <s v="Low"/>
    <n v="0"/>
    <s v="Full Coverage"/>
    <n v="0"/>
    <n v="2236"/>
    <s v="NO"/>
    <s v="NO"/>
    <s v="Yes"/>
    <n v="50"/>
    <x v="1"/>
    <x v="23"/>
    <x v="0"/>
    <x v="3"/>
    <x v="4"/>
    <x v="1"/>
    <n v="99"/>
    <n v="764"/>
    <n v="-50"/>
    <x v="0"/>
    <n v="50"/>
  </r>
  <r>
    <n v="18"/>
    <x v="0"/>
    <s v="Single"/>
    <n v="0"/>
    <s v="1-5 years"/>
    <n v="50"/>
    <n v="0"/>
    <s v="Low"/>
    <n v="0"/>
    <s v="Full Coverage"/>
    <n v="0"/>
    <n v="2300"/>
    <s v="NO"/>
    <s v="NO"/>
    <s v="Yes"/>
    <n v="50"/>
    <x v="0"/>
    <x v="20"/>
    <x v="1"/>
    <x v="4"/>
    <x v="1"/>
    <x v="2"/>
    <n v="10"/>
    <n v="694"/>
    <n v="50"/>
    <x v="1"/>
    <n v="100"/>
  </r>
  <r>
    <n v="26"/>
    <x v="0"/>
    <s v="Divorced"/>
    <n v="0"/>
    <s v="1-5 years"/>
    <n v="50"/>
    <n v="1"/>
    <s v="High"/>
    <n v="200"/>
    <s v="Liability-Only"/>
    <n v="-200"/>
    <n v="2350"/>
    <s v="NO"/>
    <s v="NO"/>
    <s v="NO"/>
    <n v="0"/>
    <x v="0"/>
    <x v="29"/>
    <x v="1"/>
    <x v="4"/>
    <x v="0"/>
    <x v="2"/>
    <n v="2"/>
    <n v="692"/>
    <n v="50"/>
    <x v="1"/>
    <n v="100"/>
  </r>
  <r>
    <n v="19"/>
    <x v="0"/>
    <s v="Single"/>
    <n v="0"/>
    <s v="&lt;1 year"/>
    <n v="100"/>
    <n v="0"/>
    <s v="Medium"/>
    <n v="0"/>
    <s v="Full Coverage"/>
    <n v="0"/>
    <n v="2300"/>
    <s v="NO"/>
    <s v="NO"/>
    <s v="NO"/>
    <n v="0"/>
    <x v="1"/>
    <x v="5"/>
    <x v="1"/>
    <x v="1"/>
    <x v="4"/>
    <x v="1"/>
    <n v="10"/>
    <n v="653"/>
    <n v="50"/>
    <x v="2"/>
    <n v="0"/>
  </r>
  <r>
    <n v="25"/>
    <x v="0"/>
    <s v="Widowed"/>
    <n v="0"/>
    <s v="1-5 years"/>
    <n v="50"/>
    <n v="3"/>
    <s v="Medium"/>
    <n v="300"/>
    <s v="Liability-Only"/>
    <n v="-200"/>
    <n v="2450"/>
    <s v="NO"/>
    <s v="NO"/>
    <s v="NO"/>
    <n v="0"/>
    <x v="0"/>
    <x v="3"/>
    <x v="1"/>
    <x v="0"/>
    <x v="0"/>
    <x v="0"/>
    <n v="2"/>
    <n v="656"/>
    <n v="50"/>
    <x v="1"/>
    <n v="100"/>
  </r>
  <r>
    <n v="55"/>
    <x v="1"/>
    <s v="Married"/>
    <n v="86"/>
    <s v="1-5 years"/>
    <n v="50"/>
    <n v="1"/>
    <s v="Low"/>
    <n v="50"/>
    <s v="Liability-Only"/>
    <n v="-200"/>
    <n v="2236"/>
    <s v="Yes"/>
    <s v="NO"/>
    <s v="NO"/>
    <n v="50"/>
    <x v="1"/>
    <x v="15"/>
    <x v="0"/>
    <x v="5"/>
    <x v="0"/>
    <x v="2"/>
    <n v="99"/>
    <n v="685"/>
    <n v="50"/>
    <x v="1"/>
    <n v="100"/>
  </r>
  <r>
    <n v="25"/>
    <x v="0"/>
    <s v="Divorced"/>
    <n v="0"/>
    <s v="&gt;5 years"/>
    <n v="0"/>
    <n v="1"/>
    <s v="Low"/>
    <n v="50"/>
    <s v="Full Coverage"/>
    <n v="0"/>
    <n v="2350"/>
    <s v="NO"/>
    <s v="NO"/>
    <s v="NO"/>
    <n v="0"/>
    <x v="1"/>
    <x v="23"/>
    <x v="1"/>
    <x v="4"/>
    <x v="2"/>
    <x v="2"/>
    <n v="7"/>
    <n v="683"/>
    <n v="50"/>
    <x v="1"/>
    <n v="100"/>
  </r>
  <r>
    <n v="79"/>
    <x v="1"/>
    <s v="Single"/>
    <n v="0"/>
    <s v="1-5 years"/>
    <n v="50"/>
    <n v="0"/>
    <s v="Low"/>
    <n v="0"/>
    <s v="Liability-Only"/>
    <n v="-200"/>
    <n v="2000"/>
    <s v="NO"/>
    <s v="NO"/>
    <s v="NO"/>
    <n v="0"/>
    <x v="0"/>
    <x v="16"/>
    <x v="1"/>
    <x v="0"/>
    <x v="0"/>
    <x v="1"/>
    <n v="8"/>
    <n v="727"/>
    <n v="-50"/>
    <x v="0"/>
    <n v="50"/>
  </r>
  <r>
    <n v="47"/>
    <x v="0"/>
    <s v="Divorced"/>
    <n v="0"/>
    <s v="&gt;5 years"/>
    <n v="0"/>
    <n v="0"/>
    <s v="Low"/>
    <n v="0"/>
    <s v="Full Coverage"/>
    <n v="0"/>
    <n v="2200"/>
    <s v="NO"/>
    <s v="NO"/>
    <s v="NO"/>
    <n v="0"/>
    <x v="1"/>
    <x v="6"/>
    <x v="1"/>
    <x v="3"/>
    <x v="1"/>
    <x v="2"/>
    <n v="4"/>
    <n v="775"/>
    <n v="-50"/>
    <x v="1"/>
    <n v="100"/>
  </r>
  <r>
    <n v="42"/>
    <x v="0"/>
    <s v="Single"/>
    <n v="0"/>
    <s v="1-5 years"/>
    <n v="50"/>
    <n v="0"/>
    <s v="Low"/>
    <n v="0"/>
    <s v="Full Coverage"/>
    <n v="0"/>
    <n v="2150"/>
    <s v="NO"/>
    <s v="NO"/>
    <s v="NO"/>
    <n v="0"/>
    <x v="0"/>
    <x v="10"/>
    <x v="1"/>
    <x v="0"/>
    <x v="2"/>
    <x v="0"/>
    <n v="10"/>
    <n v="770"/>
    <n v="-50"/>
    <x v="2"/>
    <n v="0"/>
  </r>
  <r>
    <n v="27"/>
    <x v="0"/>
    <s v="Married"/>
    <n v="86"/>
    <s v="1-5 years"/>
    <n v="50"/>
    <n v="0"/>
    <s v="Low"/>
    <n v="0"/>
    <s v="Liability-Only"/>
    <n v="-200"/>
    <n v="2186"/>
    <s v="NO"/>
    <s v="NO"/>
    <s v="NO"/>
    <n v="0"/>
    <x v="1"/>
    <x v="14"/>
    <x v="0"/>
    <x v="5"/>
    <x v="4"/>
    <x v="2"/>
    <n v="99"/>
    <n v="613"/>
    <n v="50"/>
    <x v="0"/>
    <n v="50"/>
  </r>
  <r>
    <n v="50"/>
    <x v="0"/>
    <s v="Single"/>
    <n v="0"/>
    <s v="&lt;1 year"/>
    <n v="100"/>
    <n v="0"/>
    <s v="High"/>
    <n v="0"/>
    <s v="Liability-Only"/>
    <n v="-200"/>
    <n v="2100"/>
    <s v="NO"/>
    <s v="NO"/>
    <s v="NO"/>
    <n v="0"/>
    <x v="0"/>
    <x v="12"/>
    <x v="1"/>
    <x v="0"/>
    <x v="0"/>
    <x v="1"/>
    <n v="10"/>
    <n v="732"/>
    <n v="-50"/>
    <x v="1"/>
    <n v="100"/>
  </r>
  <r>
    <n v="31"/>
    <x v="0"/>
    <s v="Married"/>
    <n v="86"/>
    <s v="&lt;1 year"/>
    <n v="100"/>
    <n v="0"/>
    <s v="Low"/>
    <n v="0"/>
    <s v="Full Coverage"/>
    <n v="0"/>
    <n v="2286"/>
    <s v="NO"/>
    <s v="NO"/>
    <s v="NO"/>
    <n v="0"/>
    <x v="0"/>
    <x v="24"/>
    <x v="1"/>
    <x v="0"/>
    <x v="2"/>
    <x v="0"/>
    <n v="14"/>
    <n v="764"/>
    <n v="-50"/>
    <x v="2"/>
    <n v="0"/>
  </r>
  <r>
    <n v="41"/>
    <x v="0"/>
    <s v="Married"/>
    <n v="86"/>
    <s v="1-5 years"/>
    <n v="50"/>
    <n v="2"/>
    <s v="Low"/>
    <n v="100"/>
    <s v="Full Coverage"/>
    <n v="0"/>
    <n v="2286"/>
    <s v="Yes"/>
    <s v="NO"/>
    <s v="Yes"/>
    <n v="100"/>
    <x v="1"/>
    <x v="18"/>
    <x v="0"/>
    <x v="7"/>
    <x v="0"/>
    <x v="0"/>
    <n v="99"/>
    <n v="741"/>
    <n v="-50"/>
    <x v="0"/>
    <n v="50"/>
  </r>
  <r>
    <n v="78"/>
    <x v="1"/>
    <s v="Married"/>
    <n v="86"/>
    <s v="&lt;1 year"/>
    <n v="100"/>
    <n v="0"/>
    <s v="Low"/>
    <n v="0"/>
    <s v="Full Coverage"/>
    <n v="0"/>
    <n v="2386"/>
    <s v="NO"/>
    <s v="NO"/>
    <s v="NO"/>
    <n v="0"/>
    <x v="0"/>
    <x v="0"/>
    <x v="0"/>
    <x v="4"/>
    <x v="4"/>
    <x v="2"/>
    <n v="99"/>
    <n v="762"/>
    <n v="-50"/>
    <x v="1"/>
    <n v="100"/>
  </r>
  <r>
    <n v="38"/>
    <x v="0"/>
    <s v="Widowed"/>
    <n v="0"/>
    <s v="1-5 years"/>
    <n v="50"/>
    <n v="0"/>
    <s v="Low"/>
    <n v="0"/>
    <s v="Full Coverage"/>
    <n v="0"/>
    <n v="2250"/>
    <s v="NO"/>
    <s v="NO"/>
    <s v="NO"/>
    <n v="0"/>
    <x v="1"/>
    <x v="22"/>
    <x v="1"/>
    <x v="0"/>
    <x v="0"/>
    <x v="1"/>
    <n v="6"/>
    <n v="742"/>
    <n v="-50"/>
    <x v="1"/>
    <n v="100"/>
  </r>
  <r>
    <n v="57"/>
    <x v="1"/>
    <s v="Married"/>
    <n v="86"/>
    <s v="&gt;5 years"/>
    <n v="0"/>
    <n v="0"/>
    <s v="Low"/>
    <n v="0"/>
    <s v="Liability-Only"/>
    <n v="-200"/>
    <n v="2136"/>
    <s v="NO"/>
    <s v="Yes"/>
    <s v="NO"/>
    <n v="50"/>
    <x v="1"/>
    <x v="24"/>
    <x v="1"/>
    <x v="3"/>
    <x v="0"/>
    <x v="2"/>
    <n v="12"/>
    <n v="686"/>
    <n v="50"/>
    <x v="1"/>
    <n v="100"/>
  </r>
  <r>
    <n v="29"/>
    <x v="0"/>
    <s v="Single"/>
    <n v="0"/>
    <s v="1-5 years"/>
    <n v="50"/>
    <n v="0"/>
    <s v="Medium"/>
    <n v="0"/>
    <s v="Liability-Only"/>
    <n v="-200"/>
    <n v="1950"/>
    <s v="NO"/>
    <s v="Yes"/>
    <s v="NO"/>
    <n v="50"/>
    <x v="0"/>
    <x v="7"/>
    <x v="1"/>
    <x v="2"/>
    <x v="4"/>
    <x v="2"/>
    <n v="6"/>
    <n v="738"/>
    <n v="-50"/>
    <x v="0"/>
    <n v="50"/>
  </r>
  <r>
    <n v="39"/>
    <x v="0"/>
    <s v="Married"/>
    <n v="86"/>
    <s v="&gt;5 years"/>
    <n v="0"/>
    <n v="0"/>
    <s v="Low"/>
    <n v="0"/>
    <s v="Full Coverage"/>
    <n v="0"/>
    <n v="2236"/>
    <s v="Yes"/>
    <s v="NO"/>
    <s v="NO"/>
    <n v="50"/>
    <x v="1"/>
    <x v="11"/>
    <x v="1"/>
    <x v="4"/>
    <x v="2"/>
    <x v="0"/>
    <n v="9"/>
    <n v="702"/>
    <n v="-50"/>
    <x v="1"/>
    <n v="100"/>
  </r>
  <r>
    <n v="66"/>
    <x v="1"/>
    <s v="Widowed"/>
    <n v="0"/>
    <s v="&lt;1 year"/>
    <n v="100"/>
    <n v="1"/>
    <s v="Low"/>
    <n v="50"/>
    <s v="Full Coverage"/>
    <n v="0"/>
    <n v="2200"/>
    <s v="NO"/>
    <s v="NO"/>
    <s v="Yes"/>
    <n v="50"/>
    <x v="2"/>
    <x v="5"/>
    <x v="0"/>
    <x v="6"/>
    <x v="0"/>
    <x v="1"/>
    <n v="99"/>
    <n v="715"/>
    <n v="-50"/>
    <x v="2"/>
    <n v="0"/>
  </r>
  <r>
    <n v="30"/>
    <x v="0"/>
    <s v="Married"/>
    <n v="86"/>
    <s v="1-5 years"/>
    <n v="50"/>
    <n v="0"/>
    <s v="Low"/>
    <n v="0"/>
    <s v="Liability-Only"/>
    <n v="-200"/>
    <n v="2236"/>
    <s v="NO"/>
    <s v="NO"/>
    <s v="NO"/>
    <n v="0"/>
    <x v="0"/>
    <x v="25"/>
    <x v="0"/>
    <x v="2"/>
    <x v="3"/>
    <x v="1"/>
    <n v="99"/>
    <n v="612"/>
    <n v="50"/>
    <x v="1"/>
    <n v="100"/>
  </r>
  <r>
    <n v="67"/>
    <x v="1"/>
    <s v="Single"/>
    <n v="0"/>
    <s v="1-5 years"/>
    <n v="50"/>
    <n v="0"/>
    <s v="Medium"/>
    <n v="0"/>
    <s v="Liability-Only"/>
    <n v="-200"/>
    <n v="2050"/>
    <s v="Yes"/>
    <s v="NO"/>
    <s v="NO"/>
    <n v="50"/>
    <x v="1"/>
    <x v="14"/>
    <x v="0"/>
    <x v="1"/>
    <x v="4"/>
    <x v="0"/>
    <n v="99"/>
    <n v="693"/>
    <n v="50"/>
    <x v="0"/>
    <n v="50"/>
  </r>
  <r>
    <n v="50"/>
    <x v="0"/>
    <s v="Divorced"/>
    <n v="0"/>
    <s v="&gt;5 years"/>
    <n v="0"/>
    <n v="0"/>
    <s v="High"/>
    <n v="0"/>
    <s v="Liability-Only"/>
    <n v="-200"/>
    <n v="1950"/>
    <s v="NO"/>
    <s v="NO"/>
    <s v="NO"/>
    <n v="0"/>
    <x v="2"/>
    <x v="10"/>
    <x v="1"/>
    <x v="4"/>
    <x v="2"/>
    <x v="0"/>
    <n v="11"/>
    <n v="726"/>
    <n v="-50"/>
    <x v="0"/>
    <n v="50"/>
  </r>
  <r>
    <n v="31"/>
    <x v="0"/>
    <s v="Married"/>
    <n v="86"/>
    <s v="&lt;1 year"/>
    <n v="100"/>
    <n v="1"/>
    <s v="Low"/>
    <n v="50"/>
    <s v="Full Coverage"/>
    <n v="0"/>
    <n v="2336"/>
    <s v="NO"/>
    <s v="Yes"/>
    <s v="NO"/>
    <n v="50"/>
    <x v="1"/>
    <x v="21"/>
    <x v="0"/>
    <x v="1"/>
    <x v="3"/>
    <x v="0"/>
    <n v="99"/>
    <n v="721"/>
    <n v="-50"/>
    <x v="0"/>
    <n v="50"/>
  </r>
  <r>
    <n v="49"/>
    <x v="0"/>
    <s v="Married"/>
    <n v="86"/>
    <s v="1-5 years"/>
    <n v="50"/>
    <n v="0"/>
    <s v="Low"/>
    <n v="0"/>
    <s v="Full Coverage"/>
    <n v="0"/>
    <n v="2286"/>
    <s v="NO"/>
    <s v="Yes"/>
    <s v="NO"/>
    <n v="50"/>
    <x v="1"/>
    <x v="12"/>
    <x v="1"/>
    <x v="2"/>
    <x v="2"/>
    <x v="2"/>
    <n v="5"/>
    <n v="587"/>
    <n v="50"/>
    <x v="2"/>
    <n v="0"/>
  </r>
  <r>
    <n v="54"/>
    <x v="0"/>
    <s v="Single"/>
    <n v="0"/>
    <s v="1-5 years"/>
    <n v="50"/>
    <n v="1"/>
    <s v="Low"/>
    <n v="50"/>
    <s v="Liability-Only"/>
    <n v="-200"/>
    <n v="2100"/>
    <s v="NO"/>
    <s v="NO"/>
    <s v="NO"/>
    <n v="0"/>
    <x v="1"/>
    <x v="29"/>
    <x v="0"/>
    <x v="1"/>
    <x v="0"/>
    <x v="1"/>
    <n v="99"/>
    <n v="718"/>
    <n v="-50"/>
    <x v="1"/>
    <n v="100"/>
  </r>
  <r>
    <n v="49"/>
    <x v="0"/>
    <s v="Widowed"/>
    <n v="0"/>
    <s v="1-5 years"/>
    <n v="50"/>
    <n v="0"/>
    <s v="Medium"/>
    <n v="0"/>
    <s v="Liability-Only"/>
    <n v="-200"/>
    <n v="2050"/>
    <s v="Yes"/>
    <s v="NO"/>
    <s v="NO"/>
    <n v="50"/>
    <x v="1"/>
    <x v="13"/>
    <x v="1"/>
    <x v="4"/>
    <x v="4"/>
    <x v="2"/>
    <n v="4"/>
    <n v="699"/>
    <n v="50"/>
    <x v="0"/>
    <n v="50"/>
  </r>
  <r>
    <n v="18"/>
    <x v="0"/>
    <s v="Single"/>
    <n v="0"/>
    <s v="1-5 years"/>
    <n v="50"/>
    <n v="0"/>
    <s v="Low"/>
    <n v="0"/>
    <s v="Liability-Only"/>
    <n v="-200"/>
    <n v="2000"/>
    <s v="NO"/>
    <s v="NO"/>
    <s v="NO"/>
    <n v="0"/>
    <x v="1"/>
    <x v="2"/>
    <x v="1"/>
    <x v="4"/>
    <x v="0"/>
    <x v="2"/>
    <n v="13"/>
    <n v="826"/>
    <n v="-50"/>
    <x v="0"/>
    <n v="50"/>
  </r>
  <r>
    <n v="29"/>
    <x v="0"/>
    <s v="Married"/>
    <n v="86"/>
    <s v="1-5 years"/>
    <n v="50"/>
    <n v="0"/>
    <s v="Medium"/>
    <n v="0"/>
    <s v="Full Coverage"/>
    <n v="0"/>
    <n v="2336"/>
    <s v="NO"/>
    <s v="NO"/>
    <s v="NO"/>
    <n v="0"/>
    <x v="1"/>
    <x v="16"/>
    <x v="1"/>
    <x v="4"/>
    <x v="1"/>
    <x v="1"/>
    <n v="4"/>
    <n v="740"/>
    <n v="-50"/>
    <x v="1"/>
    <n v="100"/>
  </r>
  <r>
    <n v="36"/>
    <x v="0"/>
    <s v="Divorced"/>
    <n v="0"/>
    <s v="1-5 years"/>
    <n v="50"/>
    <n v="0"/>
    <s v="High"/>
    <n v="0"/>
    <s v="Full Coverage"/>
    <n v="0"/>
    <n v="2150"/>
    <s v="NO"/>
    <s v="NO"/>
    <s v="NO"/>
    <n v="0"/>
    <x v="1"/>
    <x v="19"/>
    <x v="1"/>
    <x v="1"/>
    <x v="2"/>
    <x v="2"/>
    <n v="7"/>
    <n v="820"/>
    <n v="-50"/>
    <x v="2"/>
    <n v="0"/>
  </r>
  <r>
    <n v="38"/>
    <x v="0"/>
    <s v="Married"/>
    <n v="86"/>
    <s v="&gt;5 years"/>
    <n v="0"/>
    <n v="1"/>
    <s v="Low"/>
    <n v="50"/>
    <s v="Full Coverage"/>
    <n v="0"/>
    <n v="2386"/>
    <s v="Yes"/>
    <s v="NO"/>
    <s v="NO"/>
    <n v="50"/>
    <x v="1"/>
    <x v="6"/>
    <x v="0"/>
    <x v="1"/>
    <x v="1"/>
    <x v="0"/>
    <n v="99"/>
    <n v="644"/>
    <n v="50"/>
    <x v="1"/>
    <n v="100"/>
  </r>
  <r>
    <n v="49"/>
    <x v="0"/>
    <s v="Single"/>
    <n v="0"/>
    <s v="1-5 years"/>
    <n v="50"/>
    <n v="0"/>
    <s v="Low"/>
    <n v="0"/>
    <s v="Liability-Only"/>
    <n v="-200"/>
    <n v="2000"/>
    <s v="NO"/>
    <s v="NO"/>
    <s v="NO"/>
    <n v="0"/>
    <x v="0"/>
    <x v="25"/>
    <x v="1"/>
    <x v="0"/>
    <x v="0"/>
    <x v="2"/>
    <n v="11"/>
    <n v="724"/>
    <n v="-50"/>
    <x v="0"/>
    <n v="50"/>
  </r>
  <r>
    <n v="42"/>
    <x v="0"/>
    <s v="Divorced"/>
    <n v="0"/>
    <s v="1-5 years"/>
    <n v="50"/>
    <n v="1"/>
    <s v="Low"/>
    <n v="50"/>
    <s v="Liability-Only"/>
    <n v="-200"/>
    <n v="2000"/>
    <s v="NO"/>
    <s v="Yes"/>
    <s v="NO"/>
    <n v="50"/>
    <x v="1"/>
    <x v="24"/>
    <x v="0"/>
    <x v="0"/>
    <x v="0"/>
    <x v="0"/>
    <n v="99"/>
    <n v="708"/>
    <n v="-50"/>
    <x v="0"/>
    <n v="50"/>
  </r>
  <r>
    <n v="19"/>
    <x v="0"/>
    <s v="Married"/>
    <n v="86"/>
    <s v="&lt;1 year"/>
    <n v="100"/>
    <n v="1"/>
    <s v="Low"/>
    <n v="50"/>
    <s v="Full Coverage"/>
    <n v="0"/>
    <n v="2436"/>
    <s v="NO"/>
    <s v="NO"/>
    <s v="NO"/>
    <n v="0"/>
    <x v="1"/>
    <x v="27"/>
    <x v="0"/>
    <x v="0"/>
    <x v="4"/>
    <x v="2"/>
    <n v="99"/>
    <n v="824"/>
    <n v="-50"/>
    <x v="1"/>
    <n v="100"/>
  </r>
  <r>
    <n v="45"/>
    <x v="0"/>
    <s v="Single"/>
    <n v="0"/>
    <s v="&gt;5 years"/>
    <n v="0"/>
    <n v="1"/>
    <s v="Medium"/>
    <n v="100"/>
    <s v="Full Coverage"/>
    <n v="0"/>
    <n v="2400"/>
    <s v="NO"/>
    <s v="NO"/>
    <s v="NO"/>
    <n v="0"/>
    <x v="1"/>
    <x v="1"/>
    <x v="0"/>
    <x v="1"/>
    <x v="2"/>
    <x v="2"/>
    <n v="99"/>
    <n v="602"/>
    <n v="50"/>
    <x v="1"/>
    <n v="100"/>
  </r>
  <r>
    <n v="49"/>
    <x v="0"/>
    <s v="Single"/>
    <n v="0"/>
    <s v="&gt;5 years"/>
    <n v="0"/>
    <n v="1"/>
    <s v="Low"/>
    <n v="50"/>
    <s v="Liability-Only"/>
    <n v="-200"/>
    <n v="2050"/>
    <s v="NO"/>
    <s v="NO"/>
    <s v="NO"/>
    <n v="0"/>
    <x v="1"/>
    <x v="7"/>
    <x v="1"/>
    <x v="1"/>
    <x v="4"/>
    <x v="0"/>
    <n v="3"/>
    <n v="668"/>
    <n v="50"/>
    <x v="2"/>
    <n v="0"/>
  </r>
  <r>
    <n v="48"/>
    <x v="0"/>
    <s v="Divorced"/>
    <n v="0"/>
    <s v="1-5 years"/>
    <n v="50"/>
    <n v="0"/>
    <s v="Low"/>
    <n v="0"/>
    <s v="Full Coverage"/>
    <n v="0"/>
    <n v="2350"/>
    <s v="NO"/>
    <s v="NO"/>
    <s v="NO"/>
    <n v="0"/>
    <x v="1"/>
    <x v="29"/>
    <x v="0"/>
    <x v="1"/>
    <x v="2"/>
    <x v="2"/>
    <n v="99"/>
    <n v="590"/>
    <n v="50"/>
    <x v="1"/>
    <n v="100"/>
  </r>
  <r>
    <n v="56"/>
    <x v="1"/>
    <s v="Married"/>
    <n v="86"/>
    <s v="&gt;5 years"/>
    <n v="0"/>
    <n v="0"/>
    <s v="Low"/>
    <n v="0"/>
    <s v="Liability-Only"/>
    <n v="-200"/>
    <n v="2186"/>
    <s v="NO"/>
    <s v="NO"/>
    <s v="NO"/>
    <n v="0"/>
    <x v="1"/>
    <x v="19"/>
    <x v="0"/>
    <x v="2"/>
    <x v="0"/>
    <x v="1"/>
    <n v="99"/>
    <n v="665"/>
    <n v="50"/>
    <x v="1"/>
    <n v="100"/>
  </r>
  <r>
    <n v="52"/>
    <x v="0"/>
    <s v="Married"/>
    <n v="86"/>
    <s v="1-5 years"/>
    <n v="50"/>
    <n v="1"/>
    <s v="Low"/>
    <n v="50"/>
    <s v="Full Coverage"/>
    <n v="0"/>
    <n v="2486"/>
    <s v="NO"/>
    <s v="NO"/>
    <s v="NO"/>
    <n v="0"/>
    <x v="1"/>
    <x v="1"/>
    <x v="0"/>
    <x v="5"/>
    <x v="1"/>
    <x v="1"/>
    <n v="99"/>
    <n v="698"/>
    <n v="50"/>
    <x v="1"/>
    <n v="100"/>
  </r>
  <r>
    <n v="46"/>
    <x v="0"/>
    <s v="Divorced"/>
    <n v="0"/>
    <s v="1-5 years"/>
    <n v="50"/>
    <n v="1"/>
    <s v="Low"/>
    <n v="50"/>
    <s v="Full Coverage"/>
    <n v="0"/>
    <n v="2400"/>
    <s v="NO"/>
    <s v="NO"/>
    <s v="NO"/>
    <n v="0"/>
    <x v="1"/>
    <x v="11"/>
    <x v="0"/>
    <x v="8"/>
    <x v="2"/>
    <x v="1"/>
    <n v="99"/>
    <n v="691"/>
    <n v="50"/>
    <x v="1"/>
    <n v="100"/>
  </r>
  <r>
    <n v="38"/>
    <x v="0"/>
    <s v="Married"/>
    <n v="86"/>
    <s v="&lt;1 year"/>
    <n v="100"/>
    <n v="0"/>
    <s v="Low"/>
    <n v="0"/>
    <s v="Full Coverage"/>
    <n v="0"/>
    <n v="2386"/>
    <s v="NO"/>
    <s v="NO"/>
    <s v="NO"/>
    <n v="0"/>
    <x v="1"/>
    <x v="10"/>
    <x v="0"/>
    <x v="5"/>
    <x v="3"/>
    <x v="2"/>
    <n v="99"/>
    <n v="716"/>
    <n v="-50"/>
    <x v="1"/>
    <n v="100"/>
  </r>
  <r>
    <n v="18"/>
    <x v="0"/>
    <s v="Married"/>
    <n v="86"/>
    <s v="1-5 years"/>
    <n v="50"/>
    <n v="0"/>
    <s v="Low"/>
    <n v="0"/>
    <s v="Full Coverage"/>
    <n v="0"/>
    <n v="2386"/>
    <s v="NO"/>
    <s v="NO"/>
    <s v="Yes"/>
    <n v="50"/>
    <x v="1"/>
    <x v="6"/>
    <x v="1"/>
    <x v="2"/>
    <x v="0"/>
    <x v="0"/>
    <n v="7"/>
    <n v="641"/>
    <n v="50"/>
    <x v="1"/>
    <n v="100"/>
  </r>
  <r>
    <n v="46"/>
    <x v="0"/>
    <s v="Widowed"/>
    <n v="0"/>
    <s v="1-5 years"/>
    <n v="50"/>
    <n v="0"/>
    <s v="Low"/>
    <n v="0"/>
    <s v="Full Coverage"/>
    <n v="0"/>
    <n v="2150"/>
    <s v="NO"/>
    <s v="Yes"/>
    <s v="NO"/>
    <n v="50"/>
    <x v="1"/>
    <x v="10"/>
    <x v="1"/>
    <x v="0"/>
    <x v="3"/>
    <x v="1"/>
    <n v="7"/>
    <n v="803"/>
    <n v="-50"/>
    <x v="0"/>
    <n v="50"/>
  </r>
  <r>
    <n v="43"/>
    <x v="0"/>
    <s v="Married"/>
    <n v="86"/>
    <s v="&gt;5 years"/>
    <n v="0"/>
    <n v="1"/>
    <s v="Low"/>
    <n v="50"/>
    <s v="Liability-Only"/>
    <n v="-200"/>
    <n v="2086"/>
    <s v="Yes"/>
    <s v="NO"/>
    <s v="NO"/>
    <n v="50"/>
    <x v="2"/>
    <x v="20"/>
    <x v="1"/>
    <x v="1"/>
    <x v="0"/>
    <x v="0"/>
    <n v="10"/>
    <n v="736"/>
    <n v="-50"/>
    <x v="1"/>
    <n v="100"/>
  </r>
  <r>
    <n v="44"/>
    <x v="0"/>
    <s v="Widowed"/>
    <n v="0"/>
    <s v="1-5 years"/>
    <n v="50"/>
    <n v="1"/>
    <s v="High"/>
    <n v="200"/>
    <s v="Liability-Only"/>
    <n v="-200"/>
    <n v="2250"/>
    <s v="NO"/>
    <s v="NO"/>
    <s v="NO"/>
    <n v="0"/>
    <x v="1"/>
    <x v="3"/>
    <x v="0"/>
    <x v="1"/>
    <x v="2"/>
    <x v="1"/>
    <n v="99"/>
    <n v="760"/>
    <n v="-50"/>
    <x v="1"/>
    <n v="100"/>
  </r>
  <r>
    <n v="20"/>
    <x v="0"/>
    <s v="Married"/>
    <n v="86"/>
    <s v="&lt;1 year"/>
    <n v="100"/>
    <n v="1"/>
    <s v="Medium"/>
    <n v="100"/>
    <s v="Full Coverage"/>
    <n v="0"/>
    <n v="2386"/>
    <s v="NO"/>
    <s v="NO"/>
    <s v="NO"/>
    <n v="0"/>
    <x v="2"/>
    <x v="17"/>
    <x v="1"/>
    <x v="0"/>
    <x v="1"/>
    <x v="1"/>
    <n v="8"/>
    <n v="714"/>
    <n v="-50"/>
    <x v="2"/>
    <n v="0"/>
  </r>
  <r>
    <n v="23"/>
    <x v="0"/>
    <s v="Married"/>
    <n v="86"/>
    <s v="1-5 years"/>
    <n v="50"/>
    <n v="0"/>
    <s v="Low"/>
    <n v="0"/>
    <s v="Liability-Only"/>
    <n v="-200"/>
    <n v="2086"/>
    <s v="Yes"/>
    <s v="NO"/>
    <s v="Yes"/>
    <n v="100"/>
    <x v="1"/>
    <x v="4"/>
    <x v="0"/>
    <x v="4"/>
    <x v="4"/>
    <x v="1"/>
    <n v="99"/>
    <n v="631"/>
    <n v="50"/>
    <x v="0"/>
    <n v="50"/>
  </r>
  <r>
    <n v="55"/>
    <x v="1"/>
    <s v="Single"/>
    <n v="0"/>
    <s v="1-5 years"/>
    <n v="50"/>
    <n v="0"/>
    <s v="Medium"/>
    <n v="0"/>
    <s v="Full Coverage"/>
    <n v="0"/>
    <n v="2300"/>
    <s v="Yes"/>
    <s v="NO"/>
    <s v="NO"/>
    <n v="50"/>
    <x v="1"/>
    <x v="20"/>
    <x v="1"/>
    <x v="0"/>
    <x v="0"/>
    <x v="2"/>
    <n v="5"/>
    <n v="682"/>
    <n v="50"/>
    <x v="1"/>
    <n v="100"/>
  </r>
  <r>
    <n v="39"/>
    <x v="0"/>
    <s v="Single"/>
    <n v="0"/>
    <s v="1-5 years"/>
    <n v="50"/>
    <n v="0"/>
    <s v="Low"/>
    <n v="0"/>
    <s v="Full Coverage"/>
    <n v="0"/>
    <n v="2300"/>
    <s v="NO"/>
    <s v="NO"/>
    <s v="NO"/>
    <n v="0"/>
    <x v="0"/>
    <x v="16"/>
    <x v="1"/>
    <x v="1"/>
    <x v="2"/>
    <x v="1"/>
    <n v="5"/>
    <n v="659"/>
    <n v="50"/>
    <x v="0"/>
    <n v="50"/>
  </r>
  <r>
    <n v="50"/>
    <x v="0"/>
    <s v="Single"/>
    <n v="0"/>
    <s v="1-5 years"/>
    <n v="50"/>
    <n v="0"/>
    <s v="Low"/>
    <n v="0"/>
    <s v="Full Coverage"/>
    <n v="0"/>
    <n v="2300"/>
    <s v="NO"/>
    <s v="Yes"/>
    <s v="NO"/>
    <n v="50"/>
    <x v="1"/>
    <x v="29"/>
    <x v="1"/>
    <x v="4"/>
    <x v="4"/>
    <x v="1"/>
    <n v="4"/>
    <n v="683"/>
    <n v="50"/>
    <x v="1"/>
    <n v="100"/>
  </r>
  <r>
    <n v="40"/>
    <x v="0"/>
    <s v="Single"/>
    <n v="0"/>
    <s v="&gt;5 years"/>
    <n v="0"/>
    <n v="3"/>
    <s v="Low"/>
    <n v="150"/>
    <s v="Full Coverage"/>
    <n v="0"/>
    <n v="2450"/>
    <s v="NO"/>
    <s v="NO"/>
    <s v="NO"/>
    <n v="0"/>
    <x v="1"/>
    <x v="2"/>
    <x v="0"/>
    <x v="9"/>
    <x v="4"/>
    <x v="0"/>
    <n v="99"/>
    <n v="628"/>
    <n v="50"/>
    <x v="1"/>
    <n v="100"/>
  </r>
  <r>
    <n v="40"/>
    <x v="0"/>
    <s v="Divorced"/>
    <n v="0"/>
    <s v="&lt;1 year"/>
    <n v="100"/>
    <n v="0"/>
    <s v="Low"/>
    <n v="0"/>
    <s v="Liability-Only"/>
    <n v="-200"/>
    <n v="2150"/>
    <s v="NO"/>
    <s v="Yes"/>
    <s v="NO"/>
    <n v="50"/>
    <x v="0"/>
    <x v="25"/>
    <x v="1"/>
    <x v="1"/>
    <x v="1"/>
    <x v="0"/>
    <n v="4"/>
    <n v="598"/>
    <n v="50"/>
    <x v="1"/>
    <n v="100"/>
  </r>
  <r>
    <n v="54"/>
    <x v="0"/>
    <s v="Married"/>
    <n v="86"/>
    <s v="&gt;5 years"/>
    <n v="0"/>
    <n v="0"/>
    <s v="Medium"/>
    <n v="0"/>
    <s v="Full Coverage"/>
    <n v="0"/>
    <n v="2236"/>
    <s v="Yes"/>
    <s v="NO"/>
    <s v="NO"/>
    <n v="50"/>
    <x v="1"/>
    <x v="3"/>
    <x v="0"/>
    <x v="1"/>
    <x v="4"/>
    <x v="0"/>
    <n v="99"/>
    <n v="593"/>
    <n v="50"/>
    <x v="2"/>
    <n v="0"/>
  </r>
  <r>
    <n v="32"/>
    <x v="0"/>
    <s v="Married"/>
    <n v="86"/>
    <s v="&gt;5 years"/>
    <n v="0"/>
    <n v="1"/>
    <s v="Low"/>
    <n v="50"/>
    <s v="Full Coverage"/>
    <n v="0"/>
    <n v="2286"/>
    <s v="NO"/>
    <s v="Yes"/>
    <s v="NO"/>
    <n v="50"/>
    <x v="0"/>
    <x v="8"/>
    <x v="1"/>
    <x v="0"/>
    <x v="3"/>
    <x v="0"/>
    <n v="3"/>
    <n v="741"/>
    <n v="-50"/>
    <x v="1"/>
    <n v="100"/>
  </r>
  <r>
    <n v="41"/>
    <x v="0"/>
    <s v="Married"/>
    <n v="86"/>
    <s v="1-5 years"/>
    <n v="50"/>
    <n v="1"/>
    <s v="Low"/>
    <n v="50"/>
    <s v="Full Coverage"/>
    <n v="0"/>
    <n v="2336"/>
    <s v="NO"/>
    <s v="Yes"/>
    <s v="NO"/>
    <n v="50"/>
    <x v="0"/>
    <x v="0"/>
    <x v="1"/>
    <x v="4"/>
    <x v="3"/>
    <x v="0"/>
    <n v="1"/>
    <n v="703"/>
    <n v="-50"/>
    <x v="1"/>
    <n v="100"/>
  </r>
  <r>
    <n v="33"/>
    <x v="0"/>
    <s v="Single"/>
    <n v="0"/>
    <s v="1-5 years"/>
    <n v="50"/>
    <n v="0"/>
    <s v="Low"/>
    <n v="0"/>
    <s v="Liability-Only"/>
    <n v="-200"/>
    <n v="1950"/>
    <s v="NO"/>
    <s v="NO"/>
    <s v="NO"/>
    <n v="0"/>
    <x v="1"/>
    <x v="14"/>
    <x v="0"/>
    <x v="0"/>
    <x v="4"/>
    <x v="1"/>
    <n v="99"/>
    <n v="737"/>
    <n v="-50"/>
    <x v="2"/>
    <n v="0"/>
  </r>
  <r>
    <n v="33"/>
    <x v="0"/>
    <s v="Married"/>
    <n v="86"/>
    <s v="1-5 years"/>
    <n v="50"/>
    <n v="0"/>
    <s v="Medium"/>
    <n v="0"/>
    <s v="Full Coverage"/>
    <n v="0"/>
    <n v="2186"/>
    <s v="Yes"/>
    <s v="NO"/>
    <s v="NO"/>
    <n v="50"/>
    <x v="1"/>
    <x v="27"/>
    <x v="0"/>
    <x v="1"/>
    <x v="3"/>
    <x v="2"/>
    <n v="99"/>
    <n v="828"/>
    <n v="-50"/>
    <x v="2"/>
    <n v="0"/>
  </r>
  <r>
    <n v="35"/>
    <x v="0"/>
    <s v="Married"/>
    <n v="86"/>
    <s v="1-5 years"/>
    <n v="50"/>
    <n v="1"/>
    <s v="Low"/>
    <n v="50"/>
    <s v="Full Coverage"/>
    <n v="0"/>
    <n v="2386"/>
    <s v="NO"/>
    <s v="NO"/>
    <s v="NO"/>
    <n v="0"/>
    <x v="0"/>
    <x v="3"/>
    <x v="1"/>
    <x v="1"/>
    <x v="0"/>
    <x v="1"/>
    <n v="2"/>
    <n v="674"/>
    <n v="50"/>
    <x v="2"/>
    <n v="0"/>
  </r>
  <r>
    <n v="43"/>
    <x v="0"/>
    <s v="Married"/>
    <n v="86"/>
    <s v="&lt;1 year"/>
    <n v="100"/>
    <n v="1"/>
    <s v="Low"/>
    <n v="50"/>
    <s v="Full Coverage"/>
    <n v="0"/>
    <n v="2336"/>
    <s v="NO"/>
    <s v="NO"/>
    <s v="NO"/>
    <n v="0"/>
    <x v="1"/>
    <x v="8"/>
    <x v="1"/>
    <x v="0"/>
    <x v="6"/>
    <x v="1"/>
    <n v="8"/>
    <n v="714"/>
    <n v="-50"/>
    <x v="2"/>
    <n v="0"/>
  </r>
  <r>
    <n v="32"/>
    <x v="0"/>
    <s v="Married"/>
    <n v="86"/>
    <s v="1-5 years"/>
    <n v="50"/>
    <n v="0"/>
    <s v="Medium"/>
    <n v="0"/>
    <s v="Liability-Only"/>
    <n v="-200"/>
    <n v="2086"/>
    <s v="NO"/>
    <s v="Yes"/>
    <s v="NO"/>
    <n v="50"/>
    <x v="1"/>
    <x v="21"/>
    <x v="1"/>
    <x v="6"/>
    <x v="3"/>
    <x v="0"/>
    <n v="6"/>
    <n v="738"/>
    <n v="-50"/>
    <x v="1"/>
    <n v="100"/>
  </r>
  <r>
    <n v="58"/>
    <x v="1"/>
    <s v="Married"/>
    <n v="86"/>
    <s v="&lt;1 year"/>
    <n v="100"/>
    <n v="0"/>
    <s v="Low"/>
    <n v="0"/>
    <s v="Liability-Only"/>
    <n v="-200"/>
    <n v="2086"/>
    <s v="NO"/>
    <s v="NO"/>
    <s v="NO"/>
    <n v="0"/>
    <x v="0"/>
    <x v="28"/>
    <x v="0"/>
    <x v="4"/>
    <x v="3"/>
    <x v="2"/>
    <n v="99"/>
    <n v="757"/>
    <n v="-50"/>
    <x v="2"/>
    <n v="0"/>
  </r>
  <r>
    <n v="26"/>
    <x v="0"/>
    <s v="Single"/>
    <n v="0"/>
    <s v="&gt;5 years"/>
    <n v="0"/>
    <n v="1"/>
    <s v="High"/>
    <n v="200"/>
    <s v="Full Coverage"/>
    <n v="0"/>
    <n v="2250"/>
    <s v="NO"/>
    <s v="Yes"/>
    <s v="NO"/>
    <n v="50"/>
    <x v="1"/>
    <x v="3"/>
    <x v="0"/>
    <x v="0"/>
    <x v="0"/>
    <x v="2"/>
    <n v="99"/>
    <n v="731"/>
    <n v="-50"/>
    <x v="2"/>
    <n v="0"/>
  </r>
  <r>
    <n v="37"/>
    <x v="0"/>
    <s v="Married"/>
    <n v="86"/>
    <s v="1-5 years"/>
    <n v="50"/>
    <n v="0"/>
    <s v="Medium"/>
    <n v="0"/>
    <s v="Full Coverage"/>
    <n v="0"/>
    <n v="2286"/>
    <s v="Yes"/>
    <s v="NO"/>
    <s v="NO"/>
    <n v="50"/>
    <x v="0"/>
    <x v="3"/>
    <x v="0"/>
    <x v="1"/>
    <x v="0"/>
    <x v="0"/>
    <n v="99"/>
    <n v="711"/>
    <n v="-50"/>
    <x v="1"/>
    <n v="100"/>
  </r>
  <r>
    <n v="33"/>
    <x v="0"/>
    <s v="Divorced"/>
    <n v="0"/>
    <s v="&lt;1 year"/>
    <n v="100"/>
    <n v="0"/>
    <s v="Low"/>
    <n v="0"/>
    <s v="Full Coverage"/>
    <n v="0"/>
    <n v="2350"/>
    <s v="Yes"/>
    <s v="NO"/>
    <s v="NO"/>
    <n v="50"/>
    <x v="1"/>
    <x v="29"/>
    <x v="1"/>
    <x v="1"/>
    <x v="2"/>
    <x v="1"/>
    <n v="6"/>
    <n v="684"/>
    <n v="50"/>
    <x v="1"/>
    <n v="100"/>
  </r>
  <r>
    <n v="61"/>
    <x v="1"/>
    <s v="Single"/>
    <n v="0"/>
    <s v="1-5 years"/>
    <n v="50"/>
    <n v="0"/>
    <s v="Low"/>
    <n v="0"/>
    <s v="Full Coverage"/>
    <n v="0"/>
    <n v="2250"/>
    <s v="NO"/>
    <s v="NO"/>
    <s v="NO"/>
    <n v="0"/>
    <x v="1"/>
    <x v="6"/>
    <x v="1"/>
    <x v="1"/>
    <x v="4"/>
    <x v="1"/>
    <n v="9"/>
    <n v="713"/>
    <n v="-50"/>
    <x v="1"/>
    <n v="100"/>
  </r>
  <r>
    <n v="42"/>
    <x v="0"/>
    <s v="Married"/>
    <n v="86"/>
    <s v="&gt;5 years"/>
    <n v="0"/>
    <n v="0"/>
    <s v="High"/>
    <n v="0"/>
    <s v="Full Coverage"/>
    <n v="0"/>
    <n v="2286"/>
    <s v="NO"/>
    <s v="NO"/>
    <s v="NO"/>
    <n v="0"/>
    <x v="1"/>
    <x v="19"/>
    <x v="1"/>
    <x v="2"/>
    <x v="1"/>
    <x v="0"/>
    <n v="11"/>
    <n v="602"/>
    <n v="50"/>
    <x v="2"/>
    <n v="0"/>
  </r>
  <r>
    <n v="55"/>
    <x v="1"/>
    <s v="Single"/>
    <n v="0"/>
    <s v="1-5 years"/>
    <n v="50"/>
    <n v="0"/>
    <s v="Low"/>
    <n v="0"/>
    <s v="Liability-Only"/>
    <n v="-200"/>
    <n v="1950"/>
    <s v="NO"/>
    <s v="NO"/>
    <s v="NO"/>
    <n v="0"/>
    <x v="1"/>
    <x v="14"/>
    <x v="0"/>
    <x v="4"/>
    <x v="0"/>
    <x v="0"/>
    <n v="99"/>
    <n v="716"/>
    <n v="-50"/>
    <x v="2"/>
    <n v="0"/>
  </r>
  <r>
    <n v="18"/>
    <x v="0"/>
    <s v="Married"/>
    <n v="86"/>
    <s v="1-5 years"/>
    <n v="50"/>
    <n v="0"/>
    <s v="Low"/>
    <n v="0"/>
    <s v="Liability-Only"/>
    <n v="-200"/>
    <n v="2086"/>
    <s v="NO"/>
    <s v="NO"/>
    <s v="NO"/>
    <n v="0"/>
    <x v="1"/>
    <x v="18"/>
    <x v="1"/>
    <x v="3"/>
    <x v="2"/>
    <x v="2"/>
    <n v="2"/>
    <n v="724"/>
    <n v="-50"/>
    <x v="0"/>
    <n v="50"/>
  </r>
  <r>
    <n v="44"/>
    <x v="0"/>
    <s v="Single"/>
    <n v="0"/>
    <s v="&gt;5 years"/>
    <n v="0"/>
    <n v="0"/>
    <s v="Medium"/>
    <n v="0"/>
    <s v="Full Coverage"/>
    <n v="0"/>
    <n v="2050"/>
    <s v="NO"/>
    <s v="Yes"/>
    <s v="Yes"/>
    <n v="100"/>
    <x v="1"/>
    <x v="2"/>
    <x v="1"/>
    <x v="4"/>
    <x v="3"/>
    <x v="2"/>
    <n v="13"/>
    <n v="706"/>
    <n v="-50"/>
    <x v="0"/>
    <n v="50"/>
  </r>
  <r>
    <n v="53"/>
    <x v="0"/>
    <s v="Widowed"/>
    <n v="0"/>
    <s v="&gt;5 years"/>
    <n v="0"/>
    <n v="0"/>
    <s v="Low"/>
    <n v="0"/>
    <s v="Liability-Only"/>
    <n v="-200"/>
    <n v="2100"/>
    <s v="NO"/>
    <s v="NO"/>
    <s v="NO"/>
    <n v="0"/>
    <x v="2"/>
    <x v="2"/>
    <x v="1"/>
    <x v="2"/>
    <x v="1"/>
    <x v="2"/>
    <n v="1"/>
    <n v="672"/>
    <n v="50"/>
    <x v="1"/>
    <n v="100"/>
  </r>
  <r>
    <n v="41"/>
    <x v="0"/>
    <s v="Single"/>
    <n v="0"/>
    <s v="&gt;5 years"/>
    <n v="0"/>
    <n v="0"/>
    <s v="Low"/>
    <n v="0"/>
    <s v="Full Coverage"/>
    <n v="0"/>
    <n v="2250"/>
    <s v="NO"/>
    <s v="NO"/>
    <s v="NO"/>
    <n v="0"/>
    <x v="1"/>
    <x v="14"/>
    <x v="1"/>
    <x v="1"/>
    <x v="4"/>
    <x v="2"/>
    <n v="4"/>
    <n v="631"/>
    <n v="50"/>
    <x v="0"/>
    <n v="50"/>
  </r>
  <r>
    <n v="55"/>
    <x v="1"/>
    <s v="Single"/>
    <n v="0"/>
    <s v="1-5 years"/>
    <n v="50"/>
    <n v="0"/>
    <s v="Medium"/>
    <n v="0"/>
    <s v="Full Coverage"/>
    <n v="0"/>
    <n v="2200"/>
    <s v="NO"/>
    <s v="NO"/>
    <s v="NO"/>
    <n v="0"/>
    <x v="1"/>
    <x v="25"/>
    <x v="1"/>
    <x v="1"/>
    <x v="0"/>
    <x v="2"/>
    <n v="1"/>
    <n v="781"/>
    <n v="-50"/>
    <x v="0"/>
    <n v="50"/>
  </r>
  <r>
    <n v="32"/>
    <x v="0"/>
    <s v="Married"/>
    <n v="86"/>
    <s v="&gt;5 years"/>
    <n v="0"/>
    <n v="0"/>
    <s v="Low"/>
    <n v="0"/>
    <s v="Full Coverage"/>
    <n v="0"/>
    <n v="2236"/>
    <s v="Yes"/>
    <s v="Yes"/>
    <s v="Yes"/>
    <n v="150"/>
    <x v="1"/>
    <x v="6"/>
    <x v="0"/>
    <x v="1"/>
    <x v="4"/>
    <x v="1"/>
    <n v="99"/>
    <n v="643"/>
    <n v="50"/>
    <x v="1"/>
    <n v="100"/>
  </r>
  <r>
    <n v="61"/>
    <x v="1"/>
    <s v="Married"/>
    <n v="86"/>
    <s v="1-5 years"/>
    <n v="50"/>
    <n v="0"/>
    <s v="Medium"/>
    <n v="0"/>
    <s v="Full Coverage"/>
    <n v="0"/>
    <n v="2336"/>
    <s v="NO"/>
    <s v="NO"/>
    <s v="NO"/>
    <n v="0"/>
    <x v="1"/>
    <x v="21"/>
    <x v="1"/>
    <x v="11"/>
    <x v="2"/>
    <x v="2"/>
    <n v="10"/>
    <n v="754"/>
    <n v="-50"/>
    <x v="1"/>
    <n v="100"/>
  </r>
  <r>
    <n v="74"/>
    <x v="1"/>
    <s v="Divorced"/>
    <n v="0"/>
    <s v="&gt;5 years"/>
    <n v="0"/>
    <n v="1"/>
    <s v="Low"/>
    <n v="50"/>
    <s v="Liability-Only"/>
    <n v="-200"/>
    <n v="2000"/>
    <s v="NO"/>
    <s v="NO"/>
    <s v="Yes"/>
    <n v="50"/>
    <x v="1"/>
    <x v="10"/>
    <x v="0"/>
    <x v="3"/>
    <x v="0"/>
    <x v="2"/>
    <n v="99"/>
    <n v="748"/>
    <n v="-50"/>
    <x v="1"/>
    <n v="100"/>
  </r>
  <r>
    <n v="34"/>
    <x v="0"/>
    <s v="Married"/>
    <n v="86"/>
    <s v="1-5 years"/>
    <n v="50"/>
    <n v="1"/>
    <s v="Medium"/>
    <n v="100"/>
    <s v="Liability-Only"/>
    <n v="-200"/>
    <n v="2136"/>
    <s v="Yes"/>
    <s v="NO"/>
    <s v="NO"/>
    <n v="50"/>
    <x v="1"/>
    <x v="13"/>
    <x v="1"/>
    <x v="2"/>
    <x v="4"/>
    <x v="0"/>
    <n v="10"/>
    <n v="710"/>
    <n v="-50"/>
    <x v="0"/>
    <n v="50"/>
  </r>
  <r>
    <n v="33"/>
    <x v="0"/>
    <s v="Married"/>
    <n v="86"/>
    <s v="&gt;5 years"/>
    <n v="0"/>
    <n v="2"/>
    <s v="Low"/>
    <n v="100"/>
    <s v="Liability-Only"/>
    <n v="-200"/>
    <n v="2136"/>
    <s v="NO"/>
    <s v="NO"/>
    <s v="NO"/>
    <n v="0"/>
    <x v="1"/>
    <x v="28"/>
    <x v="0"/>
    <x v="11"/>
    <x v="6"/>
    <x v="0"/>
    <n v="99"/>
    <n v="759"/>
    <n v="-50"/>
    <x v="0"/>
    <n v="50"/>
  </r>
  <r>
    <n v="61"/>
    <x v="1"/>
    <s v="Married"/>
    <n v="86"/>
    <s v="&gt;5 years"/>
    <n v="0"/>
    <n v="1"/>
    <s v="Low"/>
    <n v="50"/>
    <s v="Full Coverage"/>
    <n v="0"/>
    <n v="2336"/>
    <s v="NO"/>
    <s v="NO"/>
    <s v="NO"/>
    <n v="0"/>
    <x v="2"/>
    <x v="23"/>
    <x v="1"/>
    <x v="6"/>
    <x v="4"/>
    <x v="0"/>
    <n v="8"/>
    <n v="766"/>
    <n v="-50"/>
    <x v="1"/>
    <n v="100"/>
  </r>
  <r>
    <n v="63"/>
    <x v="1"/>
    <s v="Single"/>
    <n v="0"/>
    <s v="&lt;1 year"/>
    <n v="100"/>
    <n v="0"/>
    <s v="Low"/>
    <n v="0"/>
    <s v="Full Coverage"/>
    <n v="0"/>
    <n v="2250"/>
    <s v="NO"/>
    <s v="NO"/>
    <s v="NO"/>
    <n v="0"/>
    <x v="1"/>
    <x v="28"/>
    <x v="1"/>
    <x v="1"/>
    <x v="1"/>
    <x v="1"/>
    <n v="9"/>
    <n v="768"/>
    <n v="-50"/>
    <x v="0"/>
    <n v="50"/>
  </r>
  <r>
    <n v="32"/>
    <x v="0"/>
    <s v="Married"/>
    <n v="86"/>
    <s v="&gt;5 years"/>
    <n v="0"/>
    <n v="0"/>
    <s v="Low"/>
    <n v="0"/>
    <s v="Liability-Only"/>
    <n v="-200"/>
    <n v="1986"/>
    <s v="NO"/>
    <s v="NO"/>
    <s v="NO"/>
    <n v="0"/>
    <x v="0"/>
    <x v="7"/>
    <x v="1"/>
    <x v="4"/>
    <x v="6"/>
    <x v="0"/>
    <n v="11"/>
    <n v="764"/>
    <n v="-50"/>
    <x v="2"/>
    <n v="0"/>
  </r>
  <r>
    <n v="33"/>
    <x v="0"/>
    <s v="Widowed"/>
    <n v="0"/>
    <s v="&lt;1 year"/>
    <n v="100"/>
    <n v="0"/>
    <s v="Low"/>
    <n v="0"/>
    <s v="Liability-Only"/>
    <n v="-200"/>
    <n v="2000"/>
    <s v="NO"/>
    <s v="Yes"/>
    <s v="NO"/>
    <n v="50"/>
    <x v="1"/>
    <x v="19"/>
    <x v="1"/>
    <x v="7"/>
    <x v="0"/>
    <x v="1"/>
    <n v="8"/>
    <n v="775"/>
    <n v="-50"/>
    <x v="0"/>
    <n v="50"/>
  </r>
  <r>
    <n v="35"/>
    <x v="0"/>
    <s v="Married"/>
    <n v="86"/>
    <s v="1-5 years"/>
    <n v="50"/>
    <n v="0"/>
    <s v="Low"/>
    <n v="0"/>
    <s v="Full Coverage"/>
    <n v="0"/>
    <n v="2336"/>
    <s v="NO"/>
    <s v="NO"/>
    <s v="NO"/>
    <n v="0"/>
    <x v="1"/>
    <x v="17"/>
    <x v="1"/>
    <x v="8"/>
    <x v="4"/>
    <x v="0"/>
    <n v="13"/>
    <n v="752"/>
    <n v="-50"/>
    <x v="1"/>
    <n v="100"/>
  </r>
  <r>
    <n v="19"/>
    <x v="0"/>
    <s v="Married"/>
    <n v="86"/>
    <s v="1-5 years"/>
    <n v="50"/>
    <n v="0"/>
    <s v="High"/>
    <n v="0"/>
    <s v="Full Coverage"/>
    <n v="0"/>
    <n v="2386"/>
    <s v="NO"/>
    <s v="Yes"/>
    <s v="NO"/>
    <n v="50"/>
    <x v="1"/>
    <x v="0"/>
    <x v="1"/>
    <x v="5"/>
    <x v="4"/>
    <x v="1"/>
    <n v="7"/>
    <n v="667"/>
    <n v="50"/>
    <x v="1"/>
    <n v="100"/>
  </r>
  <r>
    <n v="26"/>
    <x v="0"/>
    <s v="Single"/>
    <n v="0"/>
    <s v="&gt;5 years"/>
    <n v="0"/>
    <n v="0"/>
    <s v="Low"/>
    <n v="0"/>
    <s v="Full Coverage"/>
    <n v="0"/>
    <n v="2250"/>
    <s v="NO"/>
    <s v="Yes"/>
    <s v="NO"/>
    <n v="50"/>
    <x v="1"/>
    <x v="13"/>
    <x v="0"/>
    <x v="0"/>
    <x v="2"/>
    <x v="1"/>
    <n v="99"/>
    <n v="683"/>
    <n v="50"/>
    <x v="1"/>
    <n v="100"/>
  </r>
  <r>
    <n v="24"/>
    <x v="0"/>
    <s v="Married"/>
    <n v="86"/>
    <s v="1-5 years"/>
    <n v="50"/>
    <n v="1"/>
    <s v="Low"/>
    <n v="50"/>
    <s v="Full Coverage"/>
    <n v="0"/>
    <n v="2336"/>
    <s v="Yes"/>
    <s v="NO"/>
    <s v="NO"/>
    <n v="50"/>
    <x v="1"/>
    <x v="16"/>
    <x v="0"/>
    <x v="7"/>
    <x v="0"/>
    <x v="1"/>
    <n v="99"/>
    <n v="623"/>
    <n v="50"/>
    <x v="2"/>
    <n v="0"/>
  </r>
  <r>
    <n v="28"/>
    <x v="0"/>
    <s v="Single"/>
    <n v="0"/>
    <s v="1-5 years"/>
    <n v="50"/>
    <n v="0"/>
    <s v="Low"/>
    <n v="0"/>
    <s v="Full Coverage"/>
    <n v="0"/>
    <n v="2100"/>
    <s v="Yes"/>
    <s v="NO"/>
    <s v="NO"/>
    <n v="50"/>
    <x v="2"/>
    <x v="4"/>
    <x v="1"/>
    <x v="5"/>
    <x v="3"/>
    <x v="0"/>
    <n v="8"/>
    <n v="738"/>
    <n v="-50"/>
    <x v="2"/>
    <n v="0"/>
  </r>
  <r>
    <n v="39"/>
    <x v="0"/>
    <s v="Married"/>
    <n v="86"/>
    <s v="1-5 years"/>
    <n v="50"/>
    <n v="0"/>
    <s v="High"/>
    <n v="0"/>
    <s v="Liability-Only"/>
    <n v="-200"/>
    <n v="2186"/>
    <s v="NO"/>
    <s v="NO"/>
    <s v="NO"/>
    <n v="0"/>
    <x v="1"/>
    <x v="7"/>
    <x v="0"/>
    <x v="1"/>
    <x v="2"/>
    <x v="1"/>
    <n v="99"/>
    <n v="690"/>
    <n v="50"/>
    <x v="0"/>
    <n v="50"/>
  </r>
  <r>
    <n v="43"/>
    <x v="0"/>
    <s v="Married"/>
    <n v="86"/>
    <s v="&gt;5 years"/>
    <n v="0"/>
    <n v="0"/>
    <s v="Low"/>
    <n v="0"/>
    <s v="Full Coverage"/>
    <n v="0"/>
    <n v="2236"/>
    <s v="NO"/>
    <s v="Yes"/>
    <s v="Yes"/>
    <n v="100"/>
    <x v="0"/>
    <x v="14"/>
    <x v="1"/>
    <x v="10"/>
    <x v="3"/>
    <x v="0"/>
    <n v="4"/>
    <n v="672"/>
    <n v="50"/>
    <x v="0"/>
    <n v="50"/>
  </r>
  <r>
    <n v="63"/>
    <x v="1"/>
    <s v="Married"/>
    <n v="86"/>
    <s v="&gt;5 years"/>
    <n v="0"/>
    <n v="0"/>
    <s v="Medium"/>
    <n v="0"/>
    <s v="Full Coverage"/>
    <n v="0"/>
    <n v="2186"/>
    <s v="NO"/>
    <s v="NO"/>
    <s v="NO"/>
    <n v="0"/>
    <x v="1"/>
    <x v="28"/>
    <x v="1"/>
    <x v="7"/>
    <x v="4"/>
    <x v="2"/>
    <n v="4"/>
    <n v="705"/>
    <n v="-50"/>
    <x v="2"/>
    <n v="0"/>
  </r>
  <r>
    <n v="25"/>
    <x v="0"/>
    <s v="Widowed"/>
    <n v="0"/>
    <s v="1-5 years"/>
    <n v="50"/>
    <n v="0"/>
    <s v="Low"/>
    <n v="0"/>
    <s v="Full Coverage"/>
    <n v="0"/>
    <n v="2200"/>
    <s v="NO"/>
    <s v="Yes"/>
    <s v="NO"/>
    <n v="50"/>
    <x v="0"/>
    <x v="0"/>
    <x v="1"/>
    <x v="1"/>
    <x v="0"/>
    <x v="2"/>
    <n v="2"/>
    <n v="759"/>
    <n v="-50"/>
    <x v="1"/>
    <n v="100"/>
  </r>
  <r>
    <n v="54"/>
    <x v="0"/>
    <s v="Single"/>
    <n v="0"/>
    <s v="1-5 years"/>
    <n v="50"/>
    <n v="0"/>
    <s v="Low"/>
    <n v="0"/>
    <s v="Liability-Only"/>
    <n v="-200"/>
    <n v="2050"/>
    <s v="NO"/>
    <s v="NO"/>
    <s v="NO"/>
    <n v="0"/>
    <x v="1"/>
    <x v="18"/>
    <x v="0"/>
    <x v="3"/>
    <x v="0"/>
    <x v="2"/>
    <n v="99"/>
    <n v="759"/>
    <n v="-50"/>
    <x v="1"/>
    <n v="100"/>
  </r>
  <r>
    <n v="36"/>
    <x v="0"/>
    <s v="Single"/>
    <n v="0"/>
    <s v="&lt;1 year"/>
    <n v="100"/>
    <n v="0"/>
    <s v="Low"/>
    <n v="0"/>
    <s v="Full Coverage"/>
    <n v="0"/>
    <n v="2300"/>
    <s v="NO"/>
    <s v="NO"/>
    <s v="NO"/>
    <n v="0"/>
    <x v="0"/>
    <x v="16"/>
    <x v="1"/>
    <x v="4"/>
    <x v="0"/>
    <x v="2"/>
    <n v="1"/>
    <n v="751"/>
    <n v="-50"/>
    <x v="1"/>
    <n v="100"/>
  </r>
  <r>
    <n v="39"/>
    <x v="0"/>
    <s v="Married"/>
    <n v="86"/>
    <s v="1-5 years"/>
    <n v="50"/>
    <n v="1"/>
    <s v="Low"/>
    <n v="50"/>
    <s v="Full Coverage"/>
    <n v="0"/>
    <n v="2436"/>
    <s v="NO"/>
    <s v="Yes"/>
    <s v="NO"/>
    <n v="50"/>
    <x v="1"/>
    <x v="14"/>
    <x v="1"/>
    <x v="2"/>
    <x v="3"/>
    <x v="1"/>
    <n v="11"/>
    <n v="691"/>
    <n v="50"/>
    <x v="1"/>
    <n v="100"/>
  </r>
  <r>
    <n v="50"/>
    <x v="0"/>
    <s v="Single"/>
    <n v="0"/>
    <s v="&lt;1 year"/>
    <n v="100"/>
    <n v="0"/>
    <s v="Low"/>
    <n v="0"/>
    <s v="Full Coverage"/>
    <n v="0"/>
    <n v="2350"/>
    <s v="Yes"/>
    <s v="NO"/>
    <s v="NO"/>
    <n v="50"/>
    <x v="1"/>
    <x v="19"/>
    <x v="0"/>
    <x v="1"/>
    <x v="3"/>
    <x v="0"/>
    <n v="99"/>
    <n v="694"/>
    <n v="50"/>
    <x v="1"/>
    <n v="100"/>
  </r>
  <r>
    <n v="23"/>
    <x v="0"/>
    <s v="Married"/>
    <n v="86"/>
    <s v="1-5 years"/>
    <n v="50"/>
    <n v="0"/>
    <s v="Medium"/>
    <n v="0"/>
    <s v="Full Coverage"/>
    <n v="0"/>
    <n v="2236"/>
    <s v="NO"/>
    <s v="NO"/>
    <s v="NO"/>
    <n v="0"/>
    <x v="1"/>
    <x v="3"/>
    <x v="1"/>
    <x v="2"/>
    <x v="3"/>
    <x v="0"/>
    <n v="13"/>
    <n v="708"/>
    <n v="-50"/>
    <x v="2"/>
    <n v="0"/>
  </r>
  <r>
    <n v="45"/>
    <x v="0"/>
    <s v="Widowed"/>
    <n v="0"/>
    <s v="&gt;5 years"/>
    <n v="0"/>
    <n v="2"/>
    <s v="Low"/>
    <n v="100"/>
    <s v="Full Coverage"/>
    <n v="0"/>
    <n v="2350"/>
    <s v="NO"/>
    <s v="NO"/>
    <s v="NO"/>
    <n v="0"/>
    <x v="1"/>
    <x v="7"/>
    <x v="0"/>
    <x v="2"/>
    <x v="1"/>
    <x v="1"/>
    <n v="99"/>
    <n v="662"/>
    <n v="50"/>
    <x v="0"/>
    <n v="50"/>
  </r>
  <r>
    <n v="42"/>
    <x v="0"/>
    <s v="Single"/>
    <n v="0"/>
    <s v="1-5 years"/>
    <n v="50"/>
    <n v="0"/>
    <s v="Low"/>
    <n v="0"/>
    <s v="Full Coverage"/>
    <n v="0"/>
    <n v="2350"/>
    <s v="NO"/>
    <s v="NO"/>
    <s v="NO"/>
    <n v="0"/>
    <x v="1"/>
    <x v="15"/>
    <x v="0"/>
    <x v="4"/>
    <x v="0"/>
    <x v="0"/>
    <n v="99"/>
    <n v="656"/>
    <n v="50"/>
    <x v="1"/>
    <n v="100"/>
  </r>
  <r>
    <n v="47"/>
    <x v="0"/>
    <s v="Single"/>
    <n v="0"/>
    <s v="1-5 years"/>
    <n v="50"/>
    <n v="0"/>
    <s v="Low"/>
    <n v="0"/>
    <s v="Full Coverage"/>
    <n v="0"/>
    <n v="2150"/>
    <s v="NO"/>
    <s v="NO"/>
    <s v="NO"/>
    <n v="0"/>
    <x v="2"/>
    <x v="17"/>
    <x v="0"/>
    <x v="2"/>
    <x v="2"/>
    <x v="2"/>
    <n v="99"/>
    <n v="834"/>
    <n v="-50"/>
    <x v="2"/>
    <n v="0"/>
  </r>
  <r>
    <n v="44"/>
    <x v="0"/>
    <s v="Married"/>
    <n v="86"/>
    <s v="1-5 years"/>
    <n v="50"/>
    <n v="0"/>
    <s v="Low"/>
    <n v="0"/>
    <s v="Full Coverage"/>
    <n v="0"/>
    <n v="2436"/>
    <s v="NO"/>
    <s v="NO"/>
    <s v="NO"/>
    <n v="0"/>
    <x v="1"/>
    <x v="9"/>
    <x v="1"/>
    <x v="3"/>
    <x v="5"/>
    <x v="0"/>
    <n v="11"/>
    <n v="674"/>
    <n v="50"/>
    <x v="1"/>
    <n v="100"/>
  </r>
  <r>
    <n v="76"/>
    <x v="1"/>
    <s v="Single"/>
    <n v="0"/>
    <s v="&lt;1 year"/>
    <n v="100"/>
    <n v="1"/>
    <s v="Low"/>
    <n v="50"/>
    <s v="Full Coverage"/>
    <n v="0"/>
    <n v="2350"/>
    <s v="NO"/>
    <s v="Yes"/>
    <s v="NO"/>
    <n v="50"/>
    <x v="0"/>
    <x v="21"/>
    <x v="1"/>
    <x v="3"/>
    <x v="3"/>
    <x v="2"/>
    <n v="1"/>
    <n v="674"/>
    <n v="50"/>
    <x v="0"/>
    <n v="50"/>
  </r>
  <r>
    <n v="30"/>
    <x v="0"/>
    <s v="Married"/>
    <n v="86"/>
    <s v="1-5 years"/>
    <n v="50"/>
    <n v="0"/>
    <s v="Low"/>
    <n v="0"/>
    <s v="Full Coverage"/>
    <n v="0"/>
    <n v="2336"/>
    <s v="NO"/>
    <s v="NO"/>
    <s v="NO"/>
    <n v="0"/>
    <x v="0"/>
    <x v="14"/>
    <x v="0"/>
    <x v="3"/>
    <x v="4"/>
    <x v="2"/>
    <n v="99"/>
    <n v="801"/>
    <n v="-50"/>
    <x v="1"/>
    <n v="100"/>
  </r>
  <r>
    <n v="32"/>
    <x v="0"/>
    <s v="Widowed"/>
    <n v="0"/>
    <s v="1-5 years"/>
    <n v="50"/>
    <n v="0"/>
    <s v="Low"/>
    <n v="0"/>
    <s v="Full Coverage"/>
    <n v="0"/>
    <n v="2250"/>
    <s v="NO"/>
    <s v="NO"/>
    <s v="NO"/>
    <n v="0"/>
    <x v="1"/>
    <x v="16"/>
    <x v="0"/>
    <x v="0"/>
    <x v="1"/>
    <x v="2"/>
    <n v="99"/>
    <n v="668"/>
    <n v="50"/>
    <x v="2"/>
    <n v="0"/>
  </r>
  <r>
    <n v="30"/>
    <x v="0"/>
    <s v="Married"/>
    <n v="86"/>
    <s v="&gt;5 years"/>
    <n v="0"/>
    <n v="1"/>
    <s v="Low"/>
    <n v="50"/>
    <s v="Liability-Only"/>
    <n v="-200"/>
    <n v="2086"/>
    <s v="NO"/>
    <s v="NO"/>
    <s v="NO"/>
    <n v="0"/>
    <x v="0"/>
    <x v="16"/>
    <x v="1"/>
    <x v="4"/>
    <x v="2"/>
    <x v="2"/>
    <n v="2"/>
    <n v="718"/>
    <n v="-50"/>
    <x v="0"/>
    <n v="50"/>
  </r>
  <r>
    <n v="31"/>
    <x v="0"/>
    <s v="Married"/>
    <n v="86"/>
    <s v="1-5 years"/>
    <n v="50"/>
    <n v="1"/>
    <s v="Low"/>
    <n v="50"/>
    <s v="Liability-Only"/>
    <n v="-200"/>
    <n v="2086"/>
    <s v="NO"/>
    <s v="Yes"/>
    <s v="NO"/>
    <n v="50"/>
    <x v="0"/>
    <x v="17"/>
    <x v="1"/>
    <x v="1"/>
    <x v="2"/>
    <x v="2"/>
    <n v="13"/>
    <n v="732"/>
    <n v="-50"/>
    <x v="0"/>
    <n v="50"/>
  </r>
  <r>
    <n v="30"/>
    <x v="0"/>
    <s v="Married"/>
    <n v="86"/>
    <s v="1-5 years"/>
    <n v="50"/>
    <n v="1"/>
    <s v="Low"/>
    <n v="50"/>
    <s v="Full Coverage"/>
    <n v="0"/>
    <n v="2436"/>
    <s v="NO"/>
    <s v="NO"/>
    <s v="NO"/>
    <n v="0"/>
    <x v="1"/>
    <x v="4"/>
    <x v="1"/>
    <x v="2"/>
    <x v="5"/>
    <x v="2"/>
    <n v="4"/>
    <n v="676"/>
    <n v="50"/>
    <x v="0"/>
    <n v="50"/>
  </r>
  <r>
    <n v="57"/>
    <x v="1"/>
    <s v="Married"/>
    <n v="86"/>
    <s v="&gt;5 years"/>
    <n v="0"/>
    <n v="0"/>
    <s v="Low"/>
    <n v="0"/>
    <s v="Full Coverage"/>
    <n v="0"/>
    <n v="2236"/>
    <s v="NO"/>
    <s v="Yes"/>
    <s v="NO"/>
    <n v="50"/>
    <x v="1"/>
    <x v="15"/>
    <x v="1"/>
    <x v="2"/>
    <x v="2"/>
    <x v="2"/>
    <n v="7"/>
    <n v="709"/>
    <n v="-50"/>
    <x v="1"/>
    <n v="100"/>
  </r>
  <r>
    <n v="61"/>
    <x v="1"/>
    <s v="Married"/>
    <n v="86"/>
    <s v="&gt;5 years"/>
    <n v="0"/>
    <n v="1"/>
    <s v="Low"/>
    <n v="50"/>
    <s v="Liability-Only"/>
    <n v="-200"/>
    <n v="2136"/>
    <s v="NO"/>
    <s v="NO"/>
    <s v="NO"/>
    <n v="0"/>
    <x v="1"/>
    <x v="13"/>
    <x v="1"/>
    <x v="3"/>
    <x v="0"/>
    <x v="2"/>
    <n v="2"/>
    <n v="785"/>
    <n v="-50"/>
    <x v="1"/>
    <n v="100"/>
  </r>
  <r>
    <n v="31"/>
    <x v="0"/>
    <s v="Divorced"/>
    <n v="0"/>
    <s v="&gt;5 years"/>
    <n v="0"/>
    <n v="0"/>
    <s v="Low"/>
    <n v="0"/>
    <s v="Liability-Only"/>
    <n v="-200"/>
    <n v="1950"/>
    <s v="NO"/>
    <s v="NO"/>
    <s v="NO"/>
    <n v="0"/>
    <x v="1"/>
    <x v="3"/>
    <x v="0"/>
    <x v="5"/>
    <x v="1"/>
    <x v="1"/>
    <n v="99"/>
    <n v="758"/>
    <n v="-50"/>
    <x v="0"/>
    <n v="50"/>
  </r>
  <r>
    <n v="27"/>
    <x v="0"/>
    <s v="Single"/>
    <n v="0"/>
    <s v="&gt;5 years"/>
    <n v="0"/>
    <n v="1"/>
    <s v="Low"/>
    <n v="50"/>
    <s v="Full Coverage"/>
    <n v="0"/>
    <n v="2200"/>
    <s v="NO"/>
    <s v="NO"/>
    <s v="Yes"/>
    <n v="50"/>
    <x v="1"/>
    <x v="17"/>
    <x v="1"/>
    <x v="2"/>
    <x v="0"/>
    <x v="2"/>
    <n v="3"/>
    <n v="694"/>
    <n v="50"/>
    <x v="2"/>
    <n v="0"/>
  </r>
  <r>
    <n v="47"/>
    <x v="0"/>
    <s v="Divorced"/>
    <n v="0"/>
    <s v="&gt;5 years"/>
    <n v="0"/>
    <n v="0"/>
    <s v="Low"/>
    <n v="0"/>
    <s v="Full Coverage"/>
    <n v="0"/>
    <n v="2250"/>
    <s v="NO"/>
    <s v="NO"/>
    <s v="NO"/>
    <n v="0"/>
    <x v="1"/>
    <x v="14"/>
    <x v="1"/>
    <x v="0"/>
    <x v="4"/>
    <x v="2"/>
    <n v="4"/>
    <n v="604"/>
    <n v="50"/>
    <x v="0"/>
    <n v="50"/>
  </r>
  <r>
    <n v="31"/>
    <x v="0"/>
    <s v="Divorced"/>
    <n v="0"/>
    <s v="1-5 years"/>
    <n v="50"/>
    <n v="1"/>
    <s v="Low"/>
    <n v="50"/>
    <s v="Full Coverage"/>
    <n v="0"/>
    <n v="2200"/>
    <s v="NO"/>
    <s v="Yes"/>
    <s v="NO"/>
    <n v="50"/>
    <x v="1"/>
    <x v="28"/>
    <x v="0"/>
    <x v="2"/>
    <x v="0"/>
    <x v="2"/>
    <n v="99"/>
    <n v="753"/>
    <n v="-50"/>
    <x v="0"/>
    <n v="50"/>
  </r>
  <r>
    <n v="49"/>
    <x v="0"/>
    <s v="Married"/>
    <n v="86"/>
    <s v="&gt;5 years"/>
    <n v="0"/>
    <n v="1"/>
    <s v="Medium"/>
    <n v="100"/>
    <s v="Liability-Only"/>
    <n v="-200"/>
    <n v="2136"/>
    <s v="Yes"/>
    <s v="NO"/>
    <s v="Yes"/>
    <n v="100"/>
    <x v="2"/>
    <x v="13"/>
    <x v="1"/>
    <x v="4"/>
    <x v="2"/>
    <x v="0"/>
    <n v="6"/>
    <n v="617"/>
    <n v="50"/>
    <x v="0"/>
    <n v="50"/>
  </r>
  <r>
    <n v="43"/>
    <x v="0"/>
    <s v="Single"/>
    <n v="0"/>
    <s v="1-5 years"/>
    <n v="50"/>
    <n v="0"/>
    <s v="Low"/>
    <n v="0"/>
    <s v="Liability-Only"/>
    <n v="-200"/>
    <n v="1950"/>
    <s v="Yes"/>
    <s v="Yes"/>
    <s v="NO"/>
    <n v="100"/>
    <x v="1"/>
    <x v="27"/>
    <x v="1"/>
    <x v="8"/>
    <x v="5"/>
    <x v="2"/>
    <n v="3"/>
    <n v="707"/>
    <n v="-50"/>
    <x v="1"/>
    <n v="100"/>
  </r>
  <r>
    <n v="18"/>
    <x v="0"/>
    <s v="Married"/>
    <n v="86"/>
    <s v="1-5 years"/>
    <n v="50"/>
    <n v="1"/>
    <s v="Low"/>
    <n v="50"/>
    <s v="Liability-Only"/>
    <n v="-200"/>
    <n v="2186"/>
    <s v="NO"/>
    <s v="NO"/>
    <s v="NO"/>
    <n v="0"/>
    <x v="1"/>
    <x v="14"/>
    <x v="1"/>
    <x v="7"/>
    <x v="2"/>
    <x v="1"/>
    <n v="7"/>
    <n v="662"/>
    <n v="50"/>
    <x v="2"/>
    <n v="0"/>
  </r>
  <r>
    <n v="63"/>
    <x v="1"/>
    <s v="Widowed"/>
    <n v="0"/>
    <s v="1-5 years"/>
    <n v="50"/>
    <n v="0"/>
    <s v="Low"/>
    <n v="0"/>
    <s v="Full Coverage"/>
    <n v="0"/>
    <n v="2200"/>
    <s v="NO"/>
    <s v="NO"/>
    <s v="NO"/>
    <n v="0"/>
    <x v="1"/>
    <x v="23"/>
    <x v="1"/>
    <x v="7"/>
    <x v="4"/>
    <x v="2"/>
    <n v="11"/>
    <n v="772"/>
    <n v="-50"/>
    <x v="0"/>
    <n v="50"/>
  </r>
  <r>
    <n v="66"/>
    <x v="1"/>
    <s v="Married"/>
    <n v="86"/>
    <s v="1-5 years"/>
    <n v="50"/>
    <n v="2"/>
    <s v="Low"/>
    <n v="100"/>
    <s v="Full Coverage"/>
    <n v="0"/>
    <n v="2436"/>
    <s v="NO"/>
    <s v="NO"/>
    <s v="NO"/>
    <n v="0"/>
    <x v="1"/>
    <x v="0"/>
    <x v="0"/>
    <x v="2"/>
    <x v="2"/>
    <x v="1"/>
    <n v="99"/>
    <n v="654"/>
    <n v="50"/>
    <x v="2"/>
    <n v="0"/>
  </r>
  <r>
    <n v="30"/>
    <x v="0"/>
    <s v="Married"/>
    <n v="86"/>
    <s v="&lt;1 year"/>
    <n v="100"/>
    <n v="0"/>
    <s v="Low"/>
    <n v="0"/>
    <s v="Full Coverage"/>
    <n v="0"/>
    <n v="2386"/>
    <s v="NO"/>
    <s v="NO"/>
    <s v="NO"/>
    <n v="0"/>
    <x v="1"/>
    <x v="21"/>
    <x v="0"/>
    <x v="1"/>
    <x v="6"/>
    <x v="1"/>
    <n v="99"/>
    <n v="629"/>
    <n v="50"/>
    <x v="2"/>
    <n v="0"/>
  </r>
  <r>
    <n v="34"/>
    <x v="0"/>
    <s v="Married"/>
    <n v="86"/>
    <s v="&lt;1 year"/>
    <n v="100"/>
    <n v="1"/>
    <s v="Low"/>
    <n v="50"/>
    <s v="Full Coverage"/>
    <n v="0"/>
    <n v="2386"/>
    <s v="Yes"/>
    <s v="NO"/>
    <s v="NO"/>
    <n v="50"/>
    <x v="1"/>
    <x v="22"/>
    <x v="1"/>
    <x v="0"/>
    <x v="3"/>
    <x v="2"/>
    <n v="3"/>
    <n v="707"/>
    <n v="-50"/>
    <x v="1"/>
    <n v="100"/>
  </r>
  <r>
    <n v="44"/>
    <x v="0"/>
    <s v="Married"/>
    <n v="86"/>
    <s v="&lt;1 year"/>
    <n v="100"/>
    <n v="0"/>
    <s v="Low"/>
    <n v="0"/>
    <s v="Full Coverage"/>
    <n v="0"/>
    <n v="2436"/>
    <s v="NO"/>
    <s v="NO"/>
    <s v="NO"/>
    <n v="0"/>
    <x v="0"/>
    <x v="22"/>
    <x v="0"/>
    <x v="5"/>
    <x v="1"/>
    <x v="1"/>
    <n v="99"/>
    <n v="663"/>
    <n v="50"/>
    <x v="0"/>
    <n v="50"/>
  </r>
  <r>
    <n v="45"/>
    <x v="0"/>
    <s v="Married"/>
    <n v="86"/>
    <s v="&gt;5 years"/>
    <n v="0"/>
    <n v="0"/>
    <s v="Medium"/>
    <n v="0"/>
    <s v="Liability-Only"/>
    <n v="-200"/>
    <n v="2036"/>
    <s v="NO"/>
    <s v="NO"/>
    <s v="NO"/>
    <n v="0"/>
    <x v="1"/>
    <x v="14"/>
    <x v="1"/>
    <x v="2"/>
    <x v="2"/>
    <x v="2"/>
    <n v="5"/>
    <n v="705"/>
    <n v="-50"/>
    <x v="0"/>
    <n v="50"/>
  </r>
  <r>
    <n v="49"/>
    <x v="0"/>
    <s v="Married"/>
    <n v="86"/>
    <s v="&gt;5 years"/>
    <n v="0"/>
    <n v="0"/>
    <s v="Low"/>
    <n v="0"/>
    <s v="Liability-Only"/>
    <n v="-200"/>
    <n v="2086"/>
    <s v="NO"/>
    <s v="NO"/>
    <s v="NO"/>
    <n v="0"/>
    <x v="0"/>
    <x v="6"/>
    <x v="0"/>
    <x v="2"/>
    <x v="0"/>
    <x v="0"/>
    <n v="99"/>
    <n v="710"/>
    <n v="-50"/>
    <x v="1"/>
    <n v="100"/>
  </r>
  <r>
    <n v="70"/>
    <x v="1"/>
    <s v="Single"/>
    <n v="0"/>
    <s v="1-5 years"/>
    <n v="50"/>
    <n v="0"/>
    <s v="Low"/>
    <n v="0"/>
    <s v="Full Coverage"/>
    <n v="0"/>
    <n v="2150"/>
    <s v="NO"/>
    <s v="NO"/>
    <s v="NO"/>
    <n v="0"/>
    <x v="1"/>
    <x v="0"/>
    <x v="1"/>
    <x v="9"/>
    <x v="0"/>
    <x v="2"/>
    <n v="12"/>
    <n v="737"/>
    <n v="-50"/>
    <x v="2"/>
    <n v="0"/>
  </r>
  <r>
    <n v="37"/>
    <x v="0"/>
    <s v="Divorced"/>
    <n v="0"/>
    <s v="&gt;5 years"/>
    <n v="0"/>
    <n v="1"/>
    <s v="Low"/>
    <n v="50"/>
    <s v="Full Coverage"/>
    <n v="0"/>
    <n v="2300"/>
    <s v="NO"/>
    <s v="NO"/>
    <s v="Yes"/>
    <n v="50"/>
    <x v="0"/>
    <x v="18"/>
    <x v="1"/>
    <x v="9"/>
    <x v="4"/>
    <x v="2"/>
    <n v="5"/>
    <n v="671"/>
    <n v="50"/>
    <x v="1"/>
    <n v="100"/>
  </r>
  <r>
    <n v="28"/>
    <x v="0"/>
    <s v="Married"/>
    <n v="86"/>
    <s v="&lt;1 year"/>
    <n v="100"/>
    <n v="0"/>
    <s v="Low"/>
    <n v="0"/>
    <s v="Full Coverage"/>
    <n v="0"/>
    <n v="2436"/>
    <s v="NO"/>
    <s v="Yes"/>
    <s v="NO"/>
    <n v="50"/>
    <x v="0"/>
    <x v="13"/>
    <x v="0"/>
    <x v="0"/>
    <x v="2"/>
    <x v="0"/>
    <n v="99"/>
    <n v="697"/>
    <n v="50"/>
    <x v="1"/>
    <n v="100"/>
  </r>
  <r>
    <n v="19"/>
    <x v="0"/>
    <s v="Married"/>
    <n v="86"/>
    <s v="1-5 years"/>
    <n v="50"/>
    <n v="0"/>
    <s v="High"/>
    <n v="0"/>
    <s v="Liability-Only"/>
    <n v="-200"/>
    <n v="2086"/>
    <s v="NO"/>
    <s v="Yes"/>
    <s v="NO"/>
    <n v="50"/>
    <x v="1"/>
    <x v="27"/>
    <x v="1"/>
    <x v="5"/>
    <x v="0"/>
    <x v="0"/>
    <n v="13"/>
    <n v="770"/>
    <n v="-50"/>
    <x v="1"/>
    <n v="100"/>
  </r>
  <r>
    <n v="29"/>
    <x v="0"/>
    <s v="Divorced"/>
    <n v="0"/>
    <s v="1-5 years"/>
    <n v="50"/>
    <n v="0"/>
    <s v="Low"/>
    <n v="0"/>
    <s v="Full Coverage"/>
    <n v="0"/>
    <n v="2200"/>
    <s v="NO"/>
    <s v="Yes"/>
    <s v="NO"/>
    <n v="50"/>
    <x v="1"/>
    <x v="10"/>
    <x v="0"/>
    <x v="0"/>
    <x v="0"/>
    <x v="0"/>
    <n v="99"/>
    <n v="739"/>
    <n v="-50"/>
    <x v="1"/>
    <n v="100"/>
  </r>
  <r>
    <n v="39"/>
    <x v="0"/>
    <s v="Married"/>
    <n v="86"/>
    <s v="&lt;1 year"/>
    <n v="100"/>
    <n v="0"/>
    <s v="Low"/>
    <n v="0"/>
    <s v="Full Coverage"/>
    <n v="0"/>
    <n v="2436"/>
    <s v="NO"/>
    <s v="NO"/>
    <s v="Yes"/>
    <n v="50"/>
    <x v="1"/>
    <x v="21"/>
    <x v="0"/>
    <x v="0"/>
    <x v="0"/>
    <x v="0"/>
    <n v="99"/>
    <n v="630"/>
    <n v="50"/>
    <x v="1"/>
    <n v="100"/>
  </r>
  <r>
    <n v="66"/>
    <x v="1"/>
    <s v="Divorced"/>
    <n v="0"/>
    <s v="&lt;1 year"/>
    <n v="100"/>
    <n v="0"/>
    <s v="Medium"/>
    <n v="0"/>
    <s v="Full Coverage"/>
    <n v="0"/>
    <n v="2200"/>
    <s v="Yes"/>
    <s v="NO"/>
    <s v="NO"/>
    <n v="50"/>
    <x v="1"/>
    <x v="10"/>
    <x v="1"/>
    <x v="4"/>
    <x v="0"/>
    <x v="2"/>
    <n v="9"/>
    <n v="771"/>
    <n v="-50"/>
    <x v="0"/>
    <n v="50"/>
  </r>
  <r>
    <n v="32"/>
    <x v="0"/>
    <s v="Married"/>
    <n v="86"/>
    <s v="1-5 years"/>
    <n v="50"/>
    <n v="1"/>
    <s v="Low"/>
    <n v="50"/>
    <s v="Liability-Only"/>
    <n v="-200"/>
    <n v="2086"/>
    <s v="NO"/>
    <s v="NO"/>
    <s v="Yes"/>
    <n v="50"/>
    <x v="0"/>
    <x v="21"/>
    <x v="0"/>
    <x v="5"/>
    <x v="2"/>
    <x v="0"/>
    <n v="99"/>
    <n v="722"/>
    <n v="-50"/>
    <x v="0"/>
    <n v="50"/>
  </r>
  <r>
    <n v="43"/>
    <x v="0"/>
    <s v="Single"/>
    <n v="0"/>
    <s v="&lt;1 year"/>
    <n v="100"/>
    <n v="1"/>
    <s v="High"/>
    <n v="200"/>
    <s v="Liability-Only"/>
    <n v="-200"/>
    <n v="2250"/>
    <s v="NO"/>
    <s v="Yes"/>
    <s v="NO"/>
    <n v="50"/>
    <x v="1"/>
    <x v="19"/>
    <x v="1"/>
    <x v="5"/>
    <x v="0"/>
    <x v="2"/>
    <n v="5"/>
    <n v="733"/>
    <n v="-50"/>
    <x v="1"/>
    <n v="100"/>
  </r>
  <r>
    <n v="39"/>
    <x v="0"/>
    <s v="Single"/>
    <n v="0"/>
    <s v="1-5 years"/>
    <n v="50"/>
    <n v="0"/>
    <s v="Low"/>
    <n v="0"/>
    <s v="Liability-Only"/>
    <n v="-200"/>
    <n v="2050"/>
    <s v="Yes"/>
    <s v="NO"/>
    <s v="NO"/>
    <n v="50"/>
    <x v="1"/>
    <x v="11"/>
    <x v="1"/>
    <x v="0"/>
    <x v="2"/>
    <x v="1"/>
    <n v="3"/>
    <n v="688"/>
    <n v="50"/>
    <x v="0"/>
    <n v="50"/>
  </r>
  <r>
    <n v="57"/>
    <x v="1"/>
    <s v="Single"/>
    <n v="0"/>
    <s v="&lt;1 year"/>
    <n v="100"/>
    <n v="0"/>
    <s v="Low"/>
    <n v="0"/>
    <s v="Full Coverage"/>
    <n v="0"/>
    <n v="2300"/>
    <s v="NO"/>
    <s v="NO"/>
    <s v="NO"/>
    <n v="0"/>
    <x v="0"/>
    <x v="24"/>
    <x v="1"/>
    <x v="5"/>
    <x v="0"/>
    <x v="0"/>
    <n v="2"/>
    <n v="681"/>
    <n v="50"/>
    <x v="2"/>
    <n v="0"/>
  </r>
  <r>
    <n v="77"/>
    <x v="1"/>
    <s v="Divorced"/>
    <n v="0"/>
    <s v="1-5 years"/>
    <n v="50"/>
    <n v="3"/>
    <s v="Low"/>
    <n v="150"/>
    <s v="Liability-Only"/>
    <n v="-200"/>
    <n v="2150"/>
    <s v="NO"/>
    <s v="Yes"/>
    <s v="NO"/>
    <n v="50"/>
    <x v="0"/>
    <x v="15"/>
    <x v="1"/>
    <x v="4"/>
    <x v="1"/>
    <x v="2"/>
    <n v="1"/>
    <n v="736"/>
    <n v="-50"/>
    <x v="1"/>
    <n v="100"/>
  </r>
  <r>
    <n v="32"/>
    <x v="0"/>
    <s v="Married"/>
    <n v="86"/>
    <s v="1-5 years"/>
    <n v="50"/>
    <n v="1"/>
    <s v="Low"/>
    <n v="50"/>
    <s v="Full Coverage"/>
    <n v="0"/>
    <n v="2336"/>
    <s v="Yes"/>
    <s v="NO"/>
    <s v="NO"/>
    <n v="50"/>
    <x v="0"/>
    <x v="12"/>
    <x v="1"/>
    <x v="10"/>
    <x v="1"/>
    <x v="0"/>
    <n v="11"/>
    <n v="712"/>
    <n v="-50"/>
    <x v="1"/>
    <n v="100"/>
  </r>
  <r>
    <n v="32"/>
    <x v="0"/>
    <s v="Married"/>
    <n v="86"/>
    <s v="&gt;5 years"/>
    <n v="0"/>
    <n v="0"/>
    <s v="Low"/>
    <n v="0"/>
    <s v="Full Coverage"/>
    <n v="0"/>
    <n v="2336"/>
    <s v="NO"/>
    <s v="Yes"/>
    <s v="NO"/>
    <n v="50"/>
    <x v="1"/>
    <x v="21"/>
    <x v="0"/>
    <x v="1"/>
    <x v="4"/>
    <x v="0"/>
    <n v="99"/>
    <n v="653"/>
    <n v="50"/>
    <x v="1"/>
    <n v="100"/>
  </r>
  <r>
    <n v="55"/>
    <x v="1"/>
    <s v="Single"/>
    <n v="0"/>
    <s v="1-5 years"/>
    <n v="50"/>
    <n v="0"/>
    <s v="High"/>
    <n v="0"/>
    <s v="Full Coverage"/>
    <n v="0"/>
    <n v="2150"/>
    <s v="NO"/>
    <s v="NO"/>
    <s v="NO"/>
    <n v="0"/>
    <x v="0"/>
    <x v="5"/>
    <x v="1"/>
    <x v="1"/>
    <x v="4"/>
    <x v="2"/>
    <n v="5"/>
    <n v="715"/>
    <n v="-50"/>
    <x v="2"/>
    <n v="0"/>
  </r>
  <r>
    <n v="50"/>
    <x v="0"/>
    <s v="Divorced"/>
    <n v="0"/>
    <s v="1-5 years"/>
    <n v="50"/>
    <n v="0"/>
    <s v="Low"/>
    <n v="0"/>
    <s v="Full Coverage"/>
    <n v="0"/>
    <n v="2200"/>
    <s v="NO"/>
    <s v="NO"/>
    <s v="NO"/>
    <n v="0"/>
    <x v="1"/>
    <x v="0"/>
    <x v="1"/>
    <x v="2"/>
    <x v="2"/>
    <x v="1"/>
    <n v="3"/>
    <n v="733"/>
    <n v="-50"/>
    <x v="0"/>
    <n v="50"/>
  </r>
  <r>
    <n v="67"/>
    <x v="1"/>
    <s v="Married"/>
    <n v="86"/>
    <s v="1-5 years"/>
    <n v="50"/>
    <n v="1"/>
    <s v="Low"/>
    <n v="50"/>
    <s v="Liability-Only"/>
    <n v="-200"/>
    <n v="2186"/>
    <s v="Yes"/>
    <s v="NO"/>
    <s v="NO"/>
    <n v="50"/>
    <x v="1"/>
    <x v="29"/>
    <x v="1"/>
    <x v="0"/>
    <x v="0"/>
    <x v="1"/>
    <n v="3"/>
    <n v="699"/>
    <n v="50"/>
    <x v="0"/>
    <n v="50"/>
  </r>
  <r>
    <n v="48"/>
    <x v="0"/>
    <s v="Divorced"/>
    <n v="0"/>
    <s v="&gt;5 years"/>
    <n v="0"/>
    <n v="1"/>
    <s v="Low"/>
    <n v="50"/>
    <s v="Liability-Only"/>
    <n v="-200"/>
    <n v="2000"/>
    <s v="NO"/>
    <s v="Yes"/>
    <s v="Yes"/>
    <n v="100"/>
    <x v="1"/>
    <x v="16"/>
    <x v="1"/>
    <x v="0"/>
    <x v="4"/>
    <x v="1"/>
    <n v="14"/>
    <n v="580"/>
    <n v="50"/>
    <x v="0"/>
    <n v="50"/>
  </r>
  <r>
    <n v="34"/>
    <x v="0"/>
    <s v="Married"/>
    <n v="86"/>
    <s v="1-5 years"/>
    <n v="50"/>
    <n v="1"/>
    <s v="Low"/>
    <n v="50"/>
    <s v="Liability-Only"/>
    <n v="-200"/>
    <n v="2136"/>
    <s v="NO"/>
    <s v="Yes"/>
    <s v="NO"/>
    <n v="50"/>
    <x v="1"/>
    <x v="21"/>
    <x v="1"/>
    <x v="6"/>
    <x v="2"/>
    <x v="0"/>
    <n v="10"/>
    <n v="714"/>
    <n v="-50"/>
    <x v="1"/>
    <n v="100"/>
  </r>
  <r>
    <n v="48"/>
    <x v="0"/>
    <s v="Married"/>
    <n v="86"/>
    <s v="&gt;5 years"/>
    <n v="0"/>
    <n v="1"/>
    <s v="Low"/>
    <n v="50"/>
    <s v="Liability-Only"/>
    <n v="-200"/>
    <n v="2236"/>
    <s v="NO"/>
    <s v="NO"/>
    <s v="NO"/>
    <n v="0"/>
    <x v="1"/>
    <x v="18"/>
    <x v="1"/>
    <x v="2"/>
    <x v="5"/>
    <x v="1"/>
    <n v="14"/>
    <n v="688"/>
    <n v="50"/>
    <x v="1"/>
    <n v="100"/>
  </r>
  <r>
    <n v="56"/>
    <x v="1"/>
    <s v="Single"/>
    <n v="0"/>
    <s v="1-5 years"/>
    <n v="50"/>
    <n v="0"/>
    <s v="Low"/>
    <n v="0"/>
    <s v="Liability-Only"/>
    <n v="-200"/>
    <n v="1950"/>
    <s v="NO"/>
    <s v="Yes"/>
    <s v="NO"/>
    <n v="50"/>
    <x v="1"/>
    <x v="17"/>
    <x v="1"/>
    <x v="7"/>
    <x v="0"/>
    <x v="2"/>
    <n v="2"/>
    <n v="709"/>
    <n v="-50"/>
    <x v="0"/>
    <n v="50"/>
  </r>
  <r>
    <n v="52"/>
    <x v="0"/>
    <s v="Married"/>
    <n v="86"/>
    <s v="&lt;1 year"/>
    <n v="100"/>
    <n v="1"/>
    <s v="Low"/>
    <n v="50"/>
    <s v="Full Coverage"/>
    <n v="0"/>
    <n v="2386"/>
    <s v="Yes"/>
    <s v="NO"/>
    <s v="NO"/>
    <n v="50"/>
    <x v="0"/>
    <x v="1"/>
    <x v="0"/>
    <x v="1"/>
    <x v="2"/>
    <x v="0"/>
    <n v="99"/>
    <n v="766"/>
    <n v="-50"/>
    <x v="1"/>
    <n v="100"/>
  </r>
  <r>
    <n v="47"/>
    <x v="0"/>
    <s v="Single"/>
    <n v="0"/>
    <s v="1-5 years"/>
    <n v="50"/>
    <n v="0"/>
    <s v="High"/>
    <n v="0"/>
    <s v="Liability-Only"/>
    <n v="-200"/>
    <n v="2050"/>
    <s v="NO"/>
    <s v="NO"/>
    <s v="NO"/>
    <n v="0"/>
    <x v="1"/>
    <x v="23"/>
    <x v="1"/>
    <x v="7"/>
    <x v="0"/>
    <x v="2"/>
    <n v="14"/>
    <n v="770"/>
    <n v="-50"/>
    <x v="1"/>
    <n v="100"/>
  </r>
  <r>
    <n v="56"/>
    <x v="1"/>
    <s v="Married"/>
    <n v="86"/>
    <s v="1-5 years"/>
    <n v="50"/>
    <n v="1"/>
    <s v="Low"/>
    <n v="50"/>
    <s v="Liability-Only"/>
    <n v="-200"/>
    <n v="2136"/>
    <s v="NO"/>
    <s v="Yes"/>
    <s v="NO"/>
    <n v="50"/>
    <x v="1"/>
    <x v="0"/>
    <x v="1"/>
    <x v="2"/>
    <x v="3"/>
    <x v="1"/>
    <n v="3"/>
    <n v="718"/>
    <n v="-50"/>
    <x v="1"/>
    <n v="100"/>
  </r>
  <r>
    <n v="57"/>
    <x v="1"/>
    <s v="Married"/>
    <n v="86"/>
    <s v="1-5 years"/>
    <n v="50"/>
    <n v="0"/>
    <s v="Medium"/>
    <n v="0"/>
    <s v="Full Coverage"/>
    <n v="0"/>
    <n v="2286"/>
    <s v="Yes"/>
    <s v="NO"/>
    <s v="NO"/>
    <n v="50"/>
    <x v="1"/>
    <x v="9"/>
    <x v="0"/>
    <x v="0"/>
    <x v="2"/>
    <x v="1"/>
    <n v="99"/>
    <n v="850"/>
    <n v="-50"/>
    <x v="1"/>
    <n v="100"/>
  </r>
  <r>
    <n v="60"/>
    <x v="1"/>
    <s v="Single"/>
    <n v="0"/>
    <s v="1-5 years"/>
    <n v="50"/>
    <n v="0"/>
    <s v="Low"/>
    <n v="0"/>
    <s v="Liability-Only"/>
    <n v="-200"/>
    <n v="1950"/>
    <s v="Yes"/>
    <s v="Yes"/>
    <s v="NO"/>
    <n v="100"/>
    <x v="1"/>
    <x v="28"/>
    <x v="0"/>
    <x v="2"/>
    <x v="0"/>
    <x v="2"/>
    <n v="99"/>
    <n v="668"/>
    <n v="50"/>
    <x v="2"/>
    <n v="0"/>
  </r>
  <r>
    <n v="49"/>
    <x v="0"/>
    <s v="Single"/>
    <n v="0"/>
    <s v="1-5 years"/>
    <n v="50"/>
    <n v="0"/>
    <s v="Low"/>
    <n v="0"/>
    <s v="Full Coverage"/>
    <n v="0"/>
    <n v="2200"/>
    <s v="NO"/>
    <s v="NO"/>
    <s v="NO"/>
    <n v="0"/>
    <x v="1"/>
    <x v="5"/>
    <x v="1"/>
    <x v="4"/>
    <x v="5"/>
    <x v="1"/>
    <n v="12"/>
    <n v="758"/>
    <n v="-50"/>
    <x v="0"/>
    <n v="50"/>
  </r>
  <r>
    <n v="37"/>
    <x v="0"/>
    <s v="Married"/>
    <n v="86"/>
    <s v="&gt;5 years"/>
    <n v="0"/>
    <n v="1"/>
    <s v="Low"/>
    <n v="50"/>
    <s v="Full Coverage"/>
    <n v="0"/>
    <n v="2186"/>
    <s v="Yes"/>
    <s v="Yes"/>
    <s v="NO"/>
    <n v="100"/>
    <x v="1"/>
    <x v="19"/>
    <x v="1"/>
    <x v="3"/>
    <x v="2"/>
    <x v="2"/>
    <n v="7"/>
    <n v="707"/>
    <n v="-50"/>
    <x v="0"/>
    <n v="50"/>
  </r>
  <r>
    <n v="42"/>
    <x v="0"/>
    <s v="Married"/>
    <n v="86"/>
    <s v="1-5 years"/>
    <n v="50"/>
    <n v="0"/>
    <s v="Medium"/>
    <n v="0"/>
    <s v="Full Coverage"/>
    <n v="0"/>
    <n v="2436"/>
    <s v="NO"/>
    <s v="NO"/>
    <s v="NO"/>
    <n v="0"/>
    <x v="1"/>
    <x v="20"/>
    <x v="1"/>
    <x v="0"/>
    <x v="0"/>
    <x v="0"/>
    <n v="3"/>
    <n v="651"/>
    <n v="50"/>
    <x v="1"/>
    <n v="100"/>
  </r>
  <r>
    <n v="58"/>
    <x v="1"/>
    <s v="Married"/>
    <n v="86"/>
    <s v="1-5 years"/>
    <n v="50"/>
    <n v="0"/>
    <s v="Low"/>
    <n v="0"/>
    <s v="Liability-Only"/>
    <n v="-200"/>
    <n v="2086"/>
    <s v="NO"/>
    <s v="NO"/>
    <s v="NO"/>
    <n v="0"/>
    <x v="1"/>
    <x v="6"/>
    <x v="1"/>
    <x v="5"/>
    <x v="4"/>
    <x v="1"/>
    <n v="6"/>
    <n v="716"/>
    <n v="-50"/>
    <x v="0"/>
    <n v="50"/>
  </r>
  <r>
    <n v="27"/>
    <x v="0"/>
    <s v="Married"/>
    <n v="86"/>
    <s v="1-5 years"/>
    <n v="50"/>
    <n v="2"/>
    <s v="Low"/>
    <n v="100"/>
    <s v="Liability-Only"/>
    <n v="-200"/>
    <n v="2286"/>
    <s v="NO"/>
    <s v="NO"/>
    <s v="NO"/>
    <n v="0"/>
    <x v="0"/>
    <x v="10"/>
    <x v="0"/>
    <x v="1"/>
    <x v="0"/>
    <x v="1"/>
    <n v="99"/>
    <n v="615"/>
    <n v="50"/>
    <x v="0"/>
    <n v="50"/>
  </r>
  <r>
    <n v="45"/>
    <x v="0"/>
    <s v="Widowed"/>
    <n v="0"/>
    <s v="1-5 years"/>
    <n v="50"/>
    <n v="0"/>
    <s v="Low"/>
    <n v="0"/>
    <s v="Full Coverage"/>
    <n v="0"/>
    <n v="2250"/>
    <s v="NO"/>
    <s v="NO"/>
    <s v="NO"/>
    <n v="0"/>
    <x v="1"/>
    <x v="0"/>
    <x v="0"/>
    <x v="1"/>
    <x v="5"/>
    <x v="0"/>
    <n v="99"/>
    <n v="773"/>
    <n v="-50"/>
    <x v="1"/>
    <n v="100"/>
  </r>
  <r>
    <n v="34"/>
    <x v="0"/>
    <s v="Divorced"/>
    <n v="0"/>
    <s v="1-5 years"/>
    <n v="50"/>
    <n v="0"/>
    <s v="Low"/>
    <n v="0"/>
    <s v="Liability-Only"/>
    <n v="-200"/>
    <n v="2100"/>
    <s v="Yes"/>
    <s v="NO"/>
    <s v="NO"/>
    <n v="50"/>
    <x v="1"/>
    <x v="2"/>
    <x v="0"/>
    <x v="5"/>
    <x v="4"/>
    <x v="0"/>
    <n v="99"/>
    <n v="689"/>
    <n v="50"/>
    <x v="1"/>
    <n v="100"/>
  </r>
  <r>
    <n v="40"/>
    <x v="0"/>
    <s v="Married"/>
    <n v="86"/>
    <s v="&gt;5 years"/>
    <n v="0"/>
    <n v="0"/>
    <s v="Medium"/>
    <n v="0"/>
    <s v="Full Coverage"/>
    <n v="0"/>
    <n v="2286"/>
    <s v="NO"/>
    <s v="NO"/>
    <s v="NO"/>
    <n v="0"/>
    <x v="1"/>
    <x v="1"/>
    <x v="1"/>
    <x v="4"/>
    <x v="4"/>
    <x v="2"/>
    <n v="9"/>
    <n v="640"/>
    <n v="50"/>
    <x v="2"/>
    <n v="0"/>
  </r>
  <r>
    <n v="59"/>
    <x v="1"/>
    <s v="Married"/>
    <n v="86"/>
    <s v="&gt;5 years"/>
    <n v="0"/>
    <n v="0"/>
    <s v="Low"/>
    <n v="0"/>
    <s v="Full Coverage"/>
    <n v="0"/>
    <n v="2336"/>
    <s v="NO"/>
    <s v="NO"/>
    <s v="NO"/>
    <n v="0"/>
    <x v="1"/>
    <x v="0"/>
    <x v="1"/>
    <x v="5"/>
    <x v="3"/>
    <x v="0"/>
    <n v="8"/>
    <n v="640"/>
    <n v="50"/>
    <x v="0"/>
    <n v="50"/>
  </r>
  <r>
    <n v="42"/>
    <x v="0"/>
    <s v="Widowed"/>
    <n v="0"/>
    <s v="1-5 years"/>
    <n v="50"/>
    <n v="2"/>
    <s v="Low"/>
    <n v="100"/>
    <s v="Full Coverage"/>
    <n v="0"/>
    <n v="2300"/>
    <s v="NO"/>
    <s v="Yes"/>
    <s v="NO"/>
    <n v="50"/>
    <x v="1"/>
    <x v="4"/>
    <x v="1"/>
    <x v="3"/>
    <x v="4"/>
    <x v="0"/>
    <n v="4"/>
    <n v="772"/>
    <n v="-50"/>
    <x v="1"/>
    <n v="100"/>
  </r>
  <r>
    <n v="40"/>
    <x v="0"/>
    <s v="Single"/>
    <n v="0"/>
    <s v="&gt;5 years"/>
    <n v="0"/>
    <n v="0"/>
    <s v="Low"/>
    <n v="0"/>
    <s v="Full Coverage"/>
    <n v="0"/>
    <n v="2250"/>
    <s v="NO"/>
    <s v="Yes"/>
    <s v="NO"/>
    <n v="50"/>
    <x v="1"/>
    <x v="20"/>
    <x v="0"/>
    <x v="3"/>
    <x v="3"/>
    <x v="2"/>
    <n v="99"/>
    <n v="687"/>
    <n v="50"/>
    <x v="1"/>
    <n v="100"/>
  </r>
  <r>
    <n v="19"/>
    <x v="0"/>
    <s v="Single"/>
    <n v="0"/>
    <s v="1-5 years"/>
    <n v="50"/>
    <n v="0"/>
    <s v="Low"/>
    <n v="0"/>
    <s v="Liability-Only"/>
    <n v="-200"/>
    <n v="1950"/>
    <s v="NO"/>
    <s v="Yes"/>
    <s v="NO"/>
    <n v="50"/>
    <x v="2"/>
    <x v="26"/>
    <x v="1"/>
    <x v="8"/>
    <x v="3"/>
    <x v="0"/>
    <n v="10"/>
    <n v="789"/>
    <n v="-50"/>
    <x v="0"/>
    <n v="50"/>
  </r>
  <r>
    <n v="51"/>
    <x v="0"/>
    <s v="Single"/>
    <n v="0"/>
    <s v="1-5 years"/>
    <n v="50"/>
    <n v="2"/>
    <s v="Medium"/>
    <n v="200"/>
    <s v="Full Coverage"/>
    <n v="0"/>
    <n v="2350"/>
    <s v="NO"/>
    <s v="NO"/>
    <s v="NO"/>
    <n v="0"/>
    <x v="0"/>
    <x v="19"/>
    <x v="1"/>
    <x v="2"/>
    <x v="2"/>
    <x v="1"/>
    <n v="4"/>
    <n v="726"/>
    <n v="-50"/>
    <x v="2"/>
    <n v="0"/>
  </r>
  <r>
    <n v="49"/>
    <x v="0"/>
    <s v="Married"/>
    <n v="86"/>
    <s v="&lt;1 year"/>
    <n v="100"/>
    <n v="1"/>
    <s v="Medium"/>
    <n v="100"/>
    <s v="Full Coverage"/>
    <n v="0"/>
    <n v="2536"/>
    <s v="NO"/>
    <s v="NO"/>
    <s v="NO"/>
    <n v="0"/>
    <x v="0"/>
    <x v="24"/>
    <x v="1"/>
    <x v="0"/>
    <x v="4"/>
    <x v="2"/>
    <n v="13"/>
    <n v="668"/>
    <n v="50"/>
    <x v="0"/>
    <n v="50"/>
  </r>
  <r>
    <n v="72"/>
    <x v="1"/>
    <s v="Married"/>
    <n v="86"/>
    <s v="1-5 years"/>
    <n v="50"/>
    <n v="0"/>
    <s v="Low"/>
    <n v="0"/>
    <s v="Full Coverage"/>
    <n v="0"/>
    <n v="2336"/>
    <s v="NO"/>
    <s v="NO"/>
    <s v="NO"/>
    <n v="0"/>
    <x v="1"/>
    <x v="19"/>
    <x v="1"/>
    <x v="8"/>
    <x v="3"/>
    <x v="2"/>
    <n v="10"/>
    <n v="665"/>
    <n v="50"/>
    <x v="2"/>
    <n v="0"/>
  </r>
  <r>
    <n v="35"/>
    <x v="0"/>
    <s v="Widowed"/>
    <n v="0"/>
    <s v="&lt;1 year"/>
    <n v="100"/>
    <n v="0"/>
    <s v="Low"/>
    <n v="0"/>
    <s v="Liability-Only"/>
    <n v="-200"/>
    <n v="2000"/>
    <s v="NO"/>
    <s v="NO"/>
    <s v="NO"/>
    <n v="0"/>
    <x v="1"/>
    <x v="13"/>
    <x v="1"/>
    <x v="2"/>
    <x v="3"/>
    <x v="1"/>
    <n v="12"/>
    <n v="713"/>
    <n v="-50"/>
    <x v="2"/>
    <n v="0"/>
  </r>
  <r>
    <n v="43"/>
    <x v="0"/>
    <s v="Single"/>
    <n v="0"/>
    <s v="1-5 years"/>
    <n v="50"/>
    <n v="0"/>
    <s v="Low"/>
    <n v="0"/>
    <s v="Full Coverage"/>
    <n v="0"/>
    <n v="2200"/>
    <s v="NO"/>
    <s v="NO"/>
    <s v="NO"/>
    <n v="0"/>
    <x v="1"/>
    <x v="23"/>
    <x v="0"/>
    <x v="3"/>
    <x v="2"/>
    <x v="2"/>
    <n v="99"/>
    <n v="781"/>
    <n v="-50"/>
    <x v="0"/>
    <n v="50"/>
  </r>
  <r>
    <n v="43"/>
    <x v="0"/>
    <s v="Married"/>
    <n v="86"/>
    <s v="1-5 years"/>
    <n v="50"/>
    <n v="0"/>
    <s v="Low"/>
    <n v="0"/>
    <s v="Full Coverage"/>
    <n v="0"/>
    <n v="2436"/>
    <s v="NO"/>
    <s v="NO"/>
    <s v="NO"/>
    <n v="0"/>
    <x v="1"/>
    <x v="1"/>
    <x v="0"/>
    <x v="5"/>
    <x v="0"/>
    <x v="2"/>
    <n v="99"/>
    <n v="663"/>
    <n v="50"/>
    <x v="1"/>
    <n v="100"/>
  </r>
  <r>
    <n v="63"/>
    <x v="1"/>
    <s v="Married"/>
    <n v="86"/>
    <s v="&gt;5 years"/>
    <n v="0"/>
    <n v="0"/>
    <s v="Low"/>
    <n v="0"/>
    <s v="Full Coverage"/>
    <n v="0"/>
    <n v="2236"/>
    <s v="NO"/>
    <s v="NO"/>
    <s v="NO"/>
    <n v="0"/>
    <x v="1"/>
    <x v="29"/>
    <x v="1"/>
    <x v="1"/>
    <x v="1"/>
    <x v="1"/>
    <n v="11"/>
    <n v="733"/>
    <n v="-50"/>
    <x v="0"/>
    <n v="50"/>
  </r>
  <r>
    <n v="38"/>
    <x v="0"/>
    <s v="Married"/>
    <n v="86"/>
    <s v="&lt;1 year"/>
    <n v="100"/>
    <n v="0"/>
    <s v="Low"/>
    <n v="0"/>
    <s v="Full Coverage"/>
    <n v="0"/>
    <n v="2386"/>
    <s v="NO"/>
    <s v="NO"/>
    <s v="NO"/>
    <n v="0"/>
    <x v="2"/>
    <x v="1"/>
    <x v="0"/>
    <x v="4"/>
    <x v="0"/>
    <x v="0"/>
    <n v="99"/>
    <n v="714"/>
    <n v="-50"/>
    <x v="1"/>
    <n v="100"/>
  </r>
  <r>
    <n v="44"/>
    <x v="0"/>
    <s v="Single"/>
    <n v="0"/>
    <s v="&gt;5 years"/>
    <n v="0"/>
    <n v="0"/>
    <s v="Low"/>
    <n v="0"/>
    <s v="Liability-Only"/>
    <n v="-200"/>
    <n v="2000"/>
    <s v="NO"/>
    <s v="Yes"/>
    <s v="NO"/>
    <n v="50"/>
    <x v="1"/>
    <x v="29"/>
    <x v="0"/>
    <x v="0"/>
    <x v="3"/>
    <x v="0"/>
    <n v="99"/>
    <n v="686"/>
    <n v="50"/>
    <x v="0"/>
    <n v="50"/>
  </r>
  <r>
    <n v="49"/>
    <x v="0"/>
    <s v="Married"/>
    <n v="86"/>
    <s v="1-5 years"/>
    <n v="50"/>
    <n v="1"/>
    <s v="Medium"/>
    <n v="100"/>
    <s v="Full Coverage"/>
    <n v="0"/>
    <n v="2386"/>
    <s v="NO"/>
    <s v="Yes"/>
    <s v="NO"/>
    <n v="50"/>
    <x v="2"/>
    <x v="19"/>
    <x v="1"/>
    <x v="4"/>
    <x v="3"/>
    <x v="1"/>
    <n v="4"/>
    <n v="708"/>
    <n v="-50"/>
    <x v="1"/>
    <n v="100"/>
  </r>
  <r>
    <n v="42"/>
    <x v="0"/>
    <s v="Married"/>
    <n v="86"/>
    <s v="1-5 years"/>
    <n v="50"/>
    <n v="1"/>
    <s v="Low"/>
    <n v="50"/>
    <s v="Full Coverage"/>
    <n v="0"/>
    <n v="2336"/>
    <s v="NO"/>
    <s v="Yes"/>
    <s v="NO"/>
    <n v="50"/>
    <x v="1"/>
    <x v="2"/>
    <x v="0"/>
    <x v="6"/>
    <x v="2"/>
    <x v="1"/>
    <n v="99"/>
    <n v="705"/>
    <n v="-50"/>
    <x v="1"/>
    <n v="100"/>
  </r>
  <r>
    <n v="33"/>
    <x v="0"/>
    <s v="Widowed"/>
    <n v="0"/>
    <s v="&gt;5 years"/>
    <n v="0"/>
    <n v="0"/>
    <s v="Low"/>
    <n v="0"/>
    <s v="Full Coverage"/>
    <n v="0"/>
    <n v="2150"/>
    <s v="Yes"/>
    <s v="Yes"/>
    <s v="Yes"/>
    <n v="150"/>
    <x v="1"/>
    <x v="28"/>
    <x v="1"/>
    <x v="5"/>
    <x v="8"/>
    <x v="0"/>
    <n v="9"/>
    <n v="670"/>
    <n v="50"/>
    <x v="1"/>
    <n v="100"/>
  </r>
  <r>
    <n v="42"/>
    <x v="0"/>
    <s v="Married"/>
    <n v="86"/>
    <s v="1-5 years"/>
    <n v="50"/>
    <n v="0"/>
    <s v="Medium"/>
    <n v="0"/>
    <s v="Liability-Only"/>
    <n v="-200"/>
    <n v="2136"/>
    <s v="NO"/>
    <s v="NO"/>
    <s v="NO"/>
    <n v="0"/>
    <x v="1"/>
    <x v="14"/>
    <x v="1"/>
    <x v="1"/>
    <x v="2"/>
    <x v="0"/>
    <n v="9"/>
    <n v="701"/>
    <n v="-50"/>
    <x v="1"/>
    <n v="100"/>
  </r>
  <r>
    <n v="56"/>
    <x v="1"/>
    <s v="Married"/>
    <n v="86"/>
    <s v="1-5 years"/>
    <n v="50"/>
    <n v="0"/>
    <s v="Low"/>
    <n v="0"/>
    <s v="Liability-Only"/>
    <n v="-200"/>
    <n v="2186"/>
    <s v="Yes"/>
    <s v="NO"/>
    <s v="NO"/>
    <n v="50"/>
    <x v="1"/>
    <x v="23"/>
    <x v="1"/>
    <x v="1"/>
    <x v="0"/>
    <x v="0"/>
    <n v="3"/>
    <n v="685"/>
    <n v="50"/>
    <x v="1"/>
    <n v="100"/>
  </r>
  <r>
    <n v="24"/>
    <x v="0"/>
    <s v="Married"/>
    <n v="86"/>
    <s v="1-5 years"/>
    <n v="50"/>
    <n v="0"/>
    <s v="High"/>
    <n v="0"/>
    <s v="Liability-Only"/>
    <n v="-200"/>
    <n v="1986"/>
    <s v="Yes"/>
    <s v="NO"/>
    <s v="NO"/>
    <n v="50"/>
    <x v="1"/>
    <x v="28"/>
    <x v="1"/>
    <x v="2"/>
    <x v="0"/>
    <x v="2"/>
    <n v="12"/>
    <n v="705"/>
    <n v="-50"/>
    <x v="2"/>
    <n v="0"/>
  </r>
  <r>
    <n v="41"/>
    <x v="0"/>
    <s v="Married"/>
    <n v="86"/>
    <s v="1-5 years"/>
    <n v="50"/>
    <n v="0"/>
    <s v="Low"/>
    <n v="0"/>
    <s v="Liability-Only"/>
    <n v="-200"/>
    <n v="2136"/>
    <s v="NO"/>
    <s v="NO"/>
    <s v="NO"/>
    <n v="0"/>
    <x v="1"/>
    <x v="13"/>
    <x v="0"/>
    <x v="0"/>
    <x v="2"/>
    <x v="0"/>
    <n v="99"/>
    <n v="703"/>
    <n v="-50"/>
    <x v="1"/>
    <n v="100"/>
  </r>
  <r>
    <n v="29"/>
    <x v="0"/>
    <s v="Married"/>
    <n v="86"/>
    <s v="1-5 years"/>
    <n v="50"/>
    <n v="1"/>
    <s v="Medium"/>
    <n v="100"/>
    <s v="Full Coverage"/>
    <n v="0"/>
    <n v="2536"/>
    <s v="NO"/>
    <s v="NO"/>
    <s v="NO"/>
    <n v="0"/>
    <x v="0"/>
    <x v="9"/>
    <x v="1"/>
    <x v="2"/>
    <x v="1"/>
    <x v="1"/>
    <n v="2"/>
    <n v="662"/>
    <n v="50"/>
    <x v="1"/>
    <n v="100"/>
  </r>
  <r>
    <n v="57"/>
    <x v="1"/>
    <s v="Widowed"/>
    <n v="0"/>
    <s v="1-5 years"/>
    <n v="50"/>
    <n v="1"/>
    <s v="Medium"/>
    <n v="100"/>
    <s v="Full Coverage"/>
    <n v="0"/>
    <n v="2450"/>
    <s v="NO"/>
    <s v="NO"/>
    <s v="NO"/>
    <n v="0"/>
    <x v="1"/>
    <x v="19"/>
    <x v="0"/>
    <x v="8"/>
    <x v="2"/>
    <x v="1"/>
    <n v="99"/>
    <n v="665"/>
    <n v="50"/>
    <x v="1"/>
    <n v="100"/>
  </r>
  <r>
    <n v="18"/>
    <x v="0"/>
    <s v="Single"/>
    <n v="0"/>
    <s v="&lt;1 year"/>
    <n v="100"/>
    <n v="0"/>
    <s v="Low"/>
    <n v="0"/>
    <s v="Liability-Only"/>
    <n v="-200"/>
    <n v="2000"/>
    <s v="Yes"/>
    <s v="NO"/>
    <s v="NO"/>
    <n v="50"/>
    <x v="0"/>
    <x v="14"/>
    <x v="0"/>
    <x v="5"/>
    <x v="4"/>
    <x v="2"/>
    <n v="99"/>
    <n v="711"/>
    <n v="-50"/>
    <x v="0"/>
    <n v="50"/>
  </r>
  <r>
    <n v="31"/>
    <x v="0"/>
    <s v="Married"/>
    <n v="86"/>
    <s v="1-5 years"/>
    <n v="50"/>
    <n v="0"/>
    <s v="Low"/>
    <n v="0"/>
    <s v="Full Coverage"/>
    <n v="0"/>
    <n v="2286"/>
    <s v="NO"/>
    <s v="Yes"/>
    <s v="NO"/>
    <n v="50"/>
    <x v="1"/>
    <x v="17"/>
    <x v="1"/>
    <x v="9"/>
    <x v="1"/>
    <x v="0"/>
    <n v="13"/>
    <n v="763"/>
    <n v="-50"/>
    <x v="1"/>
    <n v="100"/>
  </r>
  <r>
    <n v="45"/>
    <x v="0"/>
    <s v="Married"/>
    <n v="86"/>
    <s v="&lt;1 year"/>
    <n v="100"/>
    <n v="2"/>
    <s v="Low"/>
    <n v="100"/>
    <s v="Liability-Only"/>
    <n v="-200"/>
    <n v="2186"/>
    <s v="NO"/>
    <s v="NO"/>
    <s v="NO"/>
    <n v="0"/>
    <x v="0"/>
    <x v="13"/>
    <x v="0"/>
    <x v="0"/>
    <x v="3"/>
    <x v="0"/>
    <n v="99"/>
    <n v="828"/>
    <n v="-50"/>
    <x v="2"/>
    <n v="0"/>
  </r>
  <r>
    <n v="63"/>
    <x v="1"/>
    <s v="Single"/>
    <n v="0"/>
    <s v="1-5 years"/>
    <n v="50"/>
    <n v="0"/>
    <s v="Low"/>
    <n v="0"/>
    <s v="Liability-Only"/>
    <n v="-200"/>
    <n v="2100"/>
    <s v="Yes"/>
    <s v="NO"/>
    <s v="NO"/>
    <n v="50"/>
    <x v="0"/>
    <x v="20"/>
    <x v="0"/>
    <x v="0"/>
    <x v="2"/>
    <x v="2"/>
    <n v="99"/>
    <n v="654"/>
    <n v="50"/>
    <x v="1"/>
    <n v="100"/>
  </r>
  <r>
    <n v="39"/>
    <x v="0"/>
    <s v="Married"/>
    <n v="86"/>
    <s v="1-5 years"/>
    <n v="50"/>
    <n v="0"/>
    <s v="Low"/>
    <n v="0"/>
    <s v="Full Coverage"/>
    <n v="0"/>
    <n v="2236"/>
    <s v="NO"/>
    <s v="Yes"/>
    <s v="Yes"/>
    <n v="100"/>
    <x v="0"/>
    <x v="5"/>
    <x v="0"/>
    <x v="4"/>
    <x v="2"/>
    <x v="2"/>
    <n v="99"/>
    <n v="701"/>
    <n v="-50"/>
    <x v="1"/>
    <n v="100"/>
  </r>
  <r>
    <n v="31"/>
    <x v="0"/>
    <s v="Married"/>
    <n v="86"/>
    <s v="1-5 years"/>
    <n v="50"/>
    <n v="0"/>
    <s v="Low"/>
    <n v="0"/>
    <s v="Full Coverage"/>
    <n v="0"/>
    <n v="2436"/>
    <s v="NO"/>
    <s v="NO"/>
    <s v="NO"/>
    <n v="0"/>
    <x v="0"/>
    <x v="14"/>
    <x v="0"/>
    <x v="4"/>
    <x v="2"/>
    <x v="0"/>
    <n v="99"/>
    <n v="672"/>
    <n v="50"/>
    <x v="1"/>
    <n v="100"/>
  </r>
  <r>
    <n v="68"/>
    <x v="1"/>
    <s v="Widowed"/>
    <n v="0"/>
    <s v="1-5 years"/>
    <n v="50"/>
    <n v="0"/>
    <s v="Low"/>
    <n v="0"/>
    <s v="Full Coverage"/>
    <n v="0"/>
    <n v="2150"/>
    <s v="Yes"/>
    <s v="Yes"/>
    <s v="NO"/>
    <n v="100"/>
    <x v="1"/>
    <x v="25"/>
    <x v="0"/>
    <x v="1"/>
    <x v="4"/>
    <x v="2"/>
    <n v="99"/>
    <n v="720"/>
    <n v="-50"/>
    <x v="1"/>
    <n v="100"/>
  </r>
  <r>
    <n v="18"/>
    <x v="0"/>
    <s v="Married"/>
    <n v="86"/>
    <s v="1-5 years"/>
    <n v="50"/>
    <n v="0"/>
    <s v="Low"/>
    <n v="0"/>
    <s v="Full Coverage"/>
    <n v="0"/>
    <n v="2286"/>
    <s v="NO"/>
    <s v="NO"/>
    <s v="NO"/>
    <n v="0"/>
    <x v="1"/>
    <x v="15"/>
    <x v="1"/>
    <x v="0"/>
    <x v="2"/>
    <x v="2"/>
    <n v="9"/>
    <n v="745"/>
    <n v="-50"/>
    <x v="0"/>
    <n v="50"/>
  </r>
  <r>
    <n v="18"/>
    <x v="0"/>
    <s v="Married"/>
    <n v="86"/>
    <s v="&lt;1 year"/>
    <n v="100"/>
    <n v="0"/>
    <s v="Low"/>
    <n v="0"/>
    <s v="Liability-Only"/>
    <n v="-200"/>
    <n v="2136"/>
    <s v="NO"/>
    <s v="Yes"/>
    <s v="Yes"/>
    <n v="100"/>
    <x v="0"/>
    <x v="8"/>
    <x v="1"/>
    <x v="2"/>
    <x v="4"/>
    <x v="1"/>
    <n v="14"/>
    <n v="698"/>
    <n v="50"/>
    <x v="0"/>
    <n v="50"/>
  </r>
  <r>
    <n v="46"/>
    <x v="0"/>
    <s v="Married"/>
    <n v="86"/>
    <s v="&lt;1 year"/>
    <n v="100"/>
    <n v="0"/>
    <s v="Low"/>
    <n v="0"/>
    <s v="Liability-Only"/>
    <n v="-200"/>
    <n v="2236"/>
    <s v="NO"/>
    <s v="Yes"/>
    <s v="NO"/>
    <n v="50"/>
    <x v="0"/>
    <x v="17"/>
    <x v="0"/>
    <x v="1"/>
    <x v="0"/>
    <x v="0"/>
    <n v="99"/>
    <n v="667"/>
    <n v="50"/>
    <x v="1"/>
    <n v="100"/>
  </r>
  <r>
    <n v="32"/>
    <x v="0"/>
    <s v="Married"/>
    <n v="86"/>
    <s v="&gt;5 years"/>
    <n v="0"/>
    <n v="0"/>
    <s v="Low"/>
    <n v="0"/>
    <s v="Full Coverage"/>
    <n v="0"/>
    <n v="2286"/>
    <s v="NO"/>
    <s v="NO"/>
    <s v="NO"/>
    <n v="0"/>
    <x v="1"/>
    <x v="0"/>
    <x v="1"/>
    <x v="4"/>
    <x v="4"/>
    <x v="1"/>
    <n v="13"/>
    <n v="744"/>
    <n v="-50"/>
    <x v="1"/>
    <n v="100"/>
  </r>
  <r>
    <n v="24"/>
    <x v="0"/>
    <s v="Married"/>
    <n v="86"/>
    <s v="1-5 years"/>
    <n v="50"/>
    <n v="0"/>
    <s v="Medium"/>
    <n v="0"/>
    <s v="Liability-Only"/>
    <n v="-200"/>
    <n v="2136"/>
    <s v="NO"/>
    <s v="NO"/>
    <s v="NO"/>
    <n v="0"/>
    <x v="1"/>
    <x v="24"/>
    <x v="0"/>
    <x v="3"/>
    <x v="0"/>
    <x v="0"/>
    <n v="99"/>
    <n v="781"/>
    <n v="-50"/>
    <x v="1"/>
    <n v="100"/>
  </r>
  <r>
    <n v="50"/>
    <x v="0"/>
    <s v="Married"/>
    <n v="86"/>
    <s v="1-5 years"/>
    <n v="50"/>
    <n v="1"/>
    <s v="Low"/>
    <n v="50"/>
    <s v="Full Coverage"/>
    <n v="0"/>
    <n v="2386"/>
    <s v="NO"/>
    <s v="Yes"/>
    <s v="NO"/>
    <n v="50"/>
    <x v="1"/>
    <x v="16"/>
    <x v="1"/>
    <x v="3"/>
    <x v="3"/>
    <x v="2"/>
    <n v="7"/>
    <n v="660"/>
    <n v="50"/>
    <x v="0"/>
    <n v="50"/>
  </r>
  <r>
    <n v="43"/>
    <x v="0"/>
    <s v="Married"/>
    <n v="86"/>
    <s v="1-5 years"/>
    <n v="50"/>
    <n v="0"/>
    <s v="Low"/>
    <n v="0"/>
    <s v="Liability-Only"/>
    <n v="-200"/>
    <n v="2086"/>
    <s v="NO"/>
    <s v="Yes"/>
    <s v="NO"/>
    <n v="50"/>
    <x v="1"/>
    <x v="6"/>
    <x v="0"/>
    <x v="4"/>
    <x v="1"/>
    <x v="2"/>
    <n v="99"/>
    <n v="735"/>
    <n v="-50"/>
    <x v="1"/>
    <n v="100"/>
  </r>
  <r>
    <n v="31"/>
    <x v="0"/>
    <s v="Single"/>
    <n v="0"/>
    <s v="&gt;5 years"/>
    <n v="0"/>
    <n v="1"/>
    <s v="High"/>
    <n v="200"/>
    <s v="Full Coverage"/>
    <n v="0"/>
    <n v="2400"/>
    <s v="NO"/>
    <s v="NO"/>
    <s v="NO"/>
    <n v="0"/>
    <x v="1"/>
    <x v="17"/>
    <x v="1"/>
    <x v="2"/>
    <x v="4"/>
    <x v="1"/>
    <n v="14"/>
    <n v="817"/>
    <n v="-50"/>
    <x v="1"/>
    <n v="100"/>
  </r>
  <r>
    <n v="20"/>
    <x v="0"/>
    <s v="Married"/>
    <n v="86"/>
    <s v="1-5 years"/>
    <n v="50"/>
    <n v="0"/>
    <s v="Low"/>
    <n v="0"/>
    <s v="Full Coverage"/>
    <n v="0"/>
    <n v="2336"/>
    <s v="NO"/>
    <s v="NO"/>
    <s v="NO"/>
    <n v="0"/>
    <x v="2"/>
    <x v="19"/>
    <x v="1"/>
    <x v="2"/>
    <x v="0"/>
    <x v="2"/>
    <n v="10"/>
    <n v="769"/>
    <n v="-50"/>
    <x v="1"/>
    <n v="100"/>
  </r>
  <r>
    <n v="53"/>
    <x v="0"/>
    <s v="Married"/>
    <n v="86"/>
    <s v="&gt;5 years"/>
    <n v="0"/>
    <n v="1"/>
    <s v="Medium"/>
    <n v="100"/>
    <s v="Full Coverage"/>
    <n v="0"/>
    <n v="2386"/>
    <s v="Yes"/>
    <s v="Yes"/>
    <s v="NO"/>
    <n v="100"/>
    <x v="0"/>
    <x v="14"/>
    <x v="0"/>
    <x v="0"/>
    <x v="1"/>
    <x v="0"/>
    <n v="99"/>
    <n v="648"/>
    <n v="50"/>
    <x v="1"/>
    <n v="100"/>
  </r>
  <r>
    <n v="49"/>
    <x v="0"/>
    <s v="Single"/>
    <n v="0"/>
    <s v="&gt;5 years"/>
    <n v="0"/>
    <n v="0"/>
    <s v="Low"/>
    <n v="0"/>
    <s v="Full Coverage"/>
    <n v="0"/>
    <n v="2300"/>
    <s v="NO"/>
    <s v="NO"/>
    <s v="NO"/>
    <n v="0"/>
    <x v="1"/>
    <x v="12"/>
    <x v="0"/>
    <x v="7"/>
    <x v="0"/>
    <x v="1"/>
    <n v="99"/>
    <n v="651"/>
    <n v="50"/>
    <x v="1"/>
    <n v="100"/>
  </r>
  <r>
    <n v="38"/>
    <x v="0"/>
    <s v="Divorced"/>
    <n v="0"/>
    <s v="&gt;5 years"/>
    <n v="0"/>
    <n v="0"/>
    <s v="Low"/>
    <n v="0"/>
    <s v="Liability-Only"/>
    <n v="-200"/>
    <n v="2050"/>
    <s v="NO"/>
    <s v="Yes"/>
    <s v="NO"/>
    <n v="50"/>
    <x v="1"/>
    <x v="6"/>
    <x v="0"/>
    <x v="1"/>
    <x v="0"/>
    <x v="1"/>
    <n v="99"/>
    <n v="685"/>
    <n v="50"/>
    <x v="1"/>
    <n v="100"/>
  </r>
  <r>
    <n v="67"/>
    <x v="1"/>
    <s v="Married"/>
    <n v="86"/>
    <s v="&lt;1 year"/>
    <n v="100"/>
    <n v="0"/>
    <s v="Low"/>
    <n v="0"/>
    <s v="Liability-Only"/>
    <n v="-200"/>
    <n v="2136"/>
    <s v="NO"/>
    <s v="NO"/>
    <s v="NO"/>
    <n v="0"/>
    <x v="1"/>
    <x v="6"/>
    <x v="1"/>
    <x v="4"/>
    <x v="2"/>
    <x v="2"/>
    <n v="4"/>
    <n v="752"/>
    <n v="-50"/>
    <x v="0"/>
    <n v="50"/>
  </r>
  <r>
    <n v="23"/>
    <x v="0"/>
    <s v="Married"/>
    <n v="86"/>
    <s v="&gt;5 years"/>
    <n v="0"/>
    <n v="0"/>
    <s v="High"/>
    <n v="0"/>
    <s v="Full Coverage"/>
    <n v="0"/>
    <n v="2286"/>
    <s v="NO"/>
    <s v="NO"/>
    <s v="NO"/>
    <n v="0"/>
    <x v="0"/>
    <x v="15"/>
    <x v="0"/>
    <x v="6"/>
    <x v="0"/>
    <x v="1"/>
    <n v="99"/>
    <n v="713"/>
    <n v="-50"/>
    <x v="1"/>
    <n v="100"/>
  </r>
  <r>
    <n v="18"/>
    <x v="0"/>
    <s v="Married"/>
    <n v="86"/>
    <s v="&lt;1 year"/>
    <n v="100"/>
    <n v="0"/>
    <s v="Medium"/>
    <n v="0"/>
    <s v="Full Coverage"/>
    <n v="0"/>
    <n v="2386"/>
    <s v="NO"/>
    <s v="NO"/>
    <s v="NO"/>
    <n v="0"/>
    <x v="1"/>
    <x v="17"/>
    <x v="1"/>
    <x v="2"/>
    <x v="2"/>
    <x v="1"/>
    <n v="3"/>
    <n v="736"/>
    <n v="-50"/>
    <x v="1"/>
    <n v="100"/>
  </r>
  <r>
    <n v="29"/>
    <x v="0"/>
    <s v="Single"/>
    <n v="0"/>
    <s v="1-5 years"/>
    <n v="50"/>
    <n v="0"/>
    <s v="Low"/>
    <n v="0"/>
    <s v="Full Coverage"/>
    <n v="0"/>
    <n v="2300"/>
    <s v="NO"/>
    <s v="NO"/>
    <s v="NO"/>
    <n v="0"/>
    <x v="1"/>
    <x v="28"/>
    <x v="0"/>
    <x v="4"/>
    <x v="2"/>
    <x v="1"/>
    <n v="99"/>
    <n v="693"/>
    <n v="50"/>
    <x v="0"/>
    <n v="50"/>
  </r>
  <r>
    <n v="39"/>
    <x v="0"/>
    <s v="Married"/>
    <n v="86"/>
    <s v="&gt;5 years"/>
    <n v="0"/>
    <n v="1"/>
    <s v="Low"/>
    <n v="50"/>
    <s v="Liability-Only"/>
    <n v="-200"/>
    <n v="2086"/>
    <s v="NO"/>
    <s v="NO"/>
    <s v="NO"/>
    <n v="0"/>
    <x v="0"/>
    <x v="1"/>
    <x v="1"/>
    <x v="0"/>
    <x v="0"/>
    <x v="1"/>
    <n v="1"/>
    <n v="773"/>
    <n v="-50"/>
    <x v="0"/>
    <n v="50"/>
  </r>
  <r>
    <n v="43"/>
    <x v="0"/>
    <s v="Married"/>
    <n v="86"/>
    <s v="&gt;5 years"/>
    <n v="0"/>
    <n v="1"/>
    <s v="Low"/>
    <n v="50"/>
    <s v="Full Coverage"/>
    <n v="0"/>
    <n v="2286"/>
    <s v="NO"/>
    <s v="NO"/>
    <s v="Yes"/>
    <n v="50"/>
    <x v="0"/>
    <x v="8"/>
    <x v="0"/>
    <x v="7"/>
    <x v="2"/>
    <x v="0"/>
    <n v="99"/>
    <n v="712"/>
    <n v="-50"/>
    <x v="1"/>
    <n v="100"/>
  </r>
  <r>
    <n v="36"/>
    <x v="0"/>
    <s v="Married"/>
    <n v="86"/>
    <s v="1-5 years"/>
    <n v="50"/>
    <n v="0"/>
    <s v="Low"/>
    <n v="0"/>
    <s v="Liability-Only"/>
    <n v="-200"/>
    <n v="2036"/>
    <s v="NO"/>
    <s v="Yes"/>
    <s v="NO"/>
    <n v="50"/>
    <x v="1"/>
    <x v="9"/>
    <x v="0"/>
    <x v="4"/>
    <x v="0"/>
    <x v="0"/>
    <n v="99"/>
    <n v="716"/>
    <n v="-50"/>
    <x v="0"/>
    <n v="50"/>
  </r>
  <r>
    <n v="45"/>
    <x v="0"/>
    <s v="Married"/>
    <n v="86"/>
    <s v="&lt;1 year"/>
    <n v="100"/>
    <n v="0"/>
    <s v="Low"/>
    <n v="0"/>
    <s v="Full Coverage"/>
    <n v="0"/>
    <n v="2336"/>
    <s v="NO"/>
    <s v="Yes"/>
    <s v="NO"/>
    <n v="50"/>
    <x v="0"/>
    <x v="16"/>
    <x v="1"/>
    <x v="14"/>
    <x v="4"/>
    <x v="1"/>
    <n v="4"/>
    <n v="756"/>
    <n v="-50"/>
    <x v="1"/>
    <n v="100"/>
  </r>
  <r>
    <n v="21"/>
    <x v="0"/>
    <s v="Married"/>
    <n v="86"/>
    <s v="1-5 years"/>
    <n v="50"/>
    <n v="1"/>
    <s v="High"/>
    <n v="200"/>
    <s v="Liability-Only"/>
    <n v="-200"/>
    <n v="2186"/>
    <s v="Yes"/>
    <s v="Yes"/>
    <s v="NO"/>
    <n v="100"/>
    <x v="0"/>
    <x v="0"/>
    <x v="1"/>
    <x v="5"/>
    <x v="0"/>
    <x v="0"/>
    <n v="11"/>
    <n v="741"/>
    <n v="-50"/>
    <x v="0"/>
    <n v="50"/>
  </r>
  <r>
    <n v="61"/>
    <x v="1"/>
    <s v="Married"/>
    <n v="86"/>
    <s v="&lt;1 year"/>
    <n v="100"/>
    <n v="0"/>
    <s v="Low"/>
    <n v="0"/>
    <s v="Liability-Only"/>
    <n v="-200"/>
    <n v="2286"/>
    <s v="NO"/>
    <s v="NO"/>
    <s v="NO"/>
    <n v="0"/>
    <x v="1"/>
    <x v="1"/>
    <x v="1"/>
    <x v="1"/>
    <x v="0"/>
    <x v="1"/>
    <n v="11"/>
    <n v="634"/>
    <n v="50"/>
    <x v="1"/>
    <n v="100"/>
  </r>
  <r>
    <n v="38"/>
    <x v="0"/>
    <s v="Divorced"/>
    <n v="0"/>
    <s v="1-5 years"/>
    <n v="50"/>
    <n v="0"/>
    <s v="Low"/>
    <n v="0"/>
    <s v="Liability-Only"/>
    <n v="-200"/>
    <n v="2100"/>
    <s v="Yes"/>
    <s v="NO"/>
    <s v="NO"/>
    <n v="50"/>
    <x v="0"/>
    <x v="16"/>
    <x v="0"/>
    <x v="0"/>
    <x v="2"/>
    <x v="0"/>
    <n v="99"/>
    <n v="695"/>
    <n v="50"/>
    <x v="1"/>
    <n v="100"/>
  </r>
  <r>
    <n v="56"/>
    <x v="1"/>
    <s v="Single"/>
    <n v="0"/>
    <s v="1-5 years"/>
    <n v="50"/>
    <n v="2"/>
    <s v="Low"/>
    <n v="100"/>
    <s v="Full Coverage"/>
    <n v="0"/>
    <n v="2350"/>
    <s v="Yes"/>
    <s v="Yes"/>
    <s v="NO"/>
    <n v="100"/>
    <x v="1"/>
    <x v="9"/>
    <x v="1"/>
    <x v="2"/>
    <x v="4"/>
    <x v="2"/>
    <n v="5"/>
    <n v="607"/>
    <n v="50"/>
    <x v="1"/>
    <n v="100"/>
  </r>
  <r>
    <n v="45"/>
    <x v="0"/>
    <s v="Married"/>
    <n v="86"/>
    <s v="1-5 years"/>
    <n v="50"/>
    <n v="0"/>
    <s v="Low"/>
    <n v="0"/>
    <s v="Full Coverage"/>
    <n v="0"/>
    <n v="2436"/>
    <s v="NO"/>
    <s v="NO"/>
    <s v="NO"/>
    <n v="0"/>
    <x v="2"/>
    <x v="25"/>
    <x v="1"/>
    <x v="2"/>
    <x v="2"/>
    <x v="0"/>
    <n v="1"/>
    <n v="677"/>
    <n v="50"/>
    <x v="1"/>
    <n v="100"/>
  </r>
  <r>
    <n v="46"/>
    <x v="0"/>
    <s v="Married"/>
    <n v="86"/>
    <s v="1-5 years"/>
    <n v="50"/>
    <n v="1"/>
    <s v="Low"/>
    <n v="50"/>
    <s v="Liability-Only"/>
    <n v="-200"/>
    <n v="2286"/>
    <s v="NO"/>
    <s v="NO"/>
    <s v="NO"/>
    <n v="0"/>
    <x v="2"/>
    <x v="7"/>
    <x v="1"/>
    <x v="0"/>
    <x v="2"/>
    <x v="2"/>
    <n v="2"/>
    <n v="667"/>
    <n v="50"/>
    <x v="1"/>
    <n v="100"/>
  </r>
  <r>
    <n v="48"/>
    <x v="0"/>
    <s v="Married"/>
    <n v="86"/>
    <s v="&gt;5 years"/>
    <n v="0"/>
    <n v="1"/>
    <s v="Low"/>
    <n v="50"/>
    <s v="Liability-Only"/>
    <n v="-200"/>
    <n v="2036"/>
    <s v="Yes"/>
    <s v="NO"/>
    <s v="NO"/>
    <n v="50"/>
    <x v="1"/>
    <x v="5"/>
    <x v="1"/>
    <x v="5"/>
    <x v="5"/>
    <x v="1"/>
    <n v="7"/>
    <n v="715"/>
    <n v="-50"/>
    <x v="0"/>
    <n v="50"/>
  </r>
  <r>
    <n v="46"/>
    <x v="0"/>
    <s v="Married"/>
    <n v="86"/>
    <s v="1-5 years"/>
    <n v="50"/>
    <n v="1"/>
    <s v="Low"/>
    <n v="50"/>
    <s v="Full Coverage"/>
    <n v="0"/>
    <n v="2386"/>
    <s v="NO"/>
    <s v="NO"/>
    <s v="NO"/>
    <n v="0"/>
    <x v="0"/>
    <x v="25"/>
    <x v="1"/>
    <x v="0"/>
    <x v="0"/>
    <x v="1"/>
    <n v="7"/>
    <n v="742"/>
    <n v="-50"/>
    <x v="1"/>
    <n v="100"/>
  </r>
  <r>
    <n v="49"/>
    <x v="0"/>
    <s v="Divorced"/>
    <n v="0"/>
    <s v="&gt;5 years"/>
    <n v="0"/>
    <n v="0"/>
    <s v="Medium"/>
    <n v="0"/>
    <s v="Full Coverage"/>
    <n v="0"/>
    <n v="2150"/>
    <s v="NO"/>
    <s v="NO"/>
    <s v="NO"/>
    <n v="0"/>
    <x v="2"/>
    <x v="22"/>
    <x v="1"/>
    <x v="4"/>
    <x v="3"/>
    <x v="0"/>
    <n v="8"/>
    <n v="737"/>
    <n v="-50"/>
    <x v="0"/>
    <n v="50"/>
  </r>
  <r>
    <n v="59"/>
    <x v="1"/>
    <s v="Widowed"/>
    <n v="0"/>
    <s v="&lt;1 year"/>
    <n v="100"/>
    <n v="0"/>
    <s v="Low"/>
    <n v="0"/>
    <s v="Full Coverage"/>
    <n v="0"/>
    <n v="2400"/>
    <s v="NO"/>
    <s v="NO"/>
    <s v="NO"/>
    <n v="0"/>
    <x v="1"/>
    <x v="29"/>
    <x v="0"/>
    <x v="7"/>
    <x v="2"/>
    <x v="0"/>
    <n v="99"/>
    <n v="594"/>
    <n v="50"/>
    <x v="1"/>
    <n v="100"/>
  </r>
  <r>
    <n v="42"/>
    <x v="0"/>
    <s v="Married"/>
    <n v="86"/>
    <s v="&gt;5 years"/>
    <n v="0"/>
    <n v="1"/>
    <s v="Low"/>
    <n v="50"/>
    <s v="Liability-Only"/>
    <n v="-200"/>
    <n v="2086"/>
    <s v="NO"/>
    <s v="NO"/>
    <s v="Yes"/>
    <n v="50"/>
    <x v="0"/>
    <x v="25"/>
    <x v="1"/>
    <x v="5"/>
    <x v="3"/>
    <x v="1"/>
    <n v="11"/>
    <n v="650"/>
    <n v="50"/>
    <x v="2"/>
    <n v="0"/>
  </r>
  <r>
    <n v="50"/>
    <x v="0"/>
    <s v="Married"/>
    <n v="86"/>
    <s v="&gt;5 years"/>
    <n v="0"/>
    <n v="2"/>
    <s v="Low"/>
    <n v="100"/>
    <s v="Full Coverage"/>
    <n v="0"/>
    <n v="2286"/>
    <s v="NO"/>
    <s v="NO"/>
    <s v="NO"/>
    <n v="0"/>
    <x v="2"/>
    <x v="29"/>
    <x v="0"/>
    <x v="7"/>
    <x v="0"/>
    <x v="1"/>
    <n v="99"/>
    <n v="751"/>
    <n v="-50"/>
    <x v="2"/>
    <n v="0"/>
  </r>
  <r>
    <n v="38"/>
    <x v="0"/>
    <s v="Married"/>
    <n v="86"/>
    <s v="1-5 years"/>
    <n v="50"/>
    <n v="0"/>
    <s v="Low"/>
    <n v="0"/>
    <s v="Liability-Only"/>
    <n v="-200"/>
    <n v="2086"/>
    <s v="NO"/>
    <s v="Yes"/>
    <s v="NO"/>
    <n v="50"/>
    <x v="1"/>
    <x v="27"/>
    <x v="0"/>
    <x v="2"/>
    <x v="2"/>
    <x v="1"/>
    <n v="99"/>
    <n v="645"/>
    <n v="50"/>
    <x v="2"/>
    <n v="0"/>
  </r>
  <r>
    <n v="61"/>
    <x v="1"/>
    <s v="Single"/>
    <n v="0"/>
    <s v="1-5 years"/>
    <n v="50"/>
    <n v="1"/>
    <s v="Low"/>
    <n v="50"/>
    <s v="Liability-Only"/>
    <n v="-200"/>
    <n v="1950"/>
    <s v="NO"/>
    <s v="Yes"/>
    <s v="Yes"/>
    <n v="100"/>
    <x v="1"/>
    <x v="10"/>
    <x v="0"/>
    <x v="2"/>
    <x v="0"/>
    <x v="2"/>
    <n v="99"/>
    <n v="765"/>
    <n v="-50"/>
    <x v="0"/>
    <n v="50"/>
  </r>
  <r>
    <n v="29"/>
    <x v="0"/>
    <s v="Single"/>
    <n v="0"/>
    <s v="1-5 years"/>
    <n v="50"/>
    <n v="0"/>
    <s v="Low"/>
    <n v="0"/>
    <s v="Liability-Only"/>
    <n v="-200"/>
    <n v="2100"/>
    <s v="NO"/>
    <s v="NO"/>
    <s v="NO"/>
    <n v="0"/>
    <x v="1"/>
    <x v="22"/>
    <x v="1"/>
    <x v="6"/>
    <x v="2"/>
    <x v="0"/>
    <n v="11"/>
    <n v="699"/>
    <n v="50"/>
    <x v="0"/>
    <n v="50"/>
  </r>
  <r>
    <n v="67"/>
    <x v="1"/>
    <s v="Divorced"/>
    <n v="0"/>
    <s v="&gt;5 years"/>
    <n v="0"/>
    <n v="0"/>
    <s v="Medium"/>
    <n v="0"/>
    <s v="Full Coverage"/>
    <n v="0"/>
    <n v="2150"/>
    <s v="NO"/>
    <s v="NO"/>
    <s v="NO"/>
    <n v="0"/>
    <x v="1"/>
    <x v="1"/>
    <x v="1"/>
    <x v="0"/>
    <x v="0"/>
    <x v="0"/>
    <n v="13"/>
    <n v="725"/>
    <n v="-50"/>
    <x v="0"/>
    <n v="50"/>
  </r>
  <r>
    <n v="39"/>
    <x v="0"/>
    <s v="Single"/>
    <n v="0"/>
    <s v="&gt;5 years"/>
    <n v="0"/>
    <n v="0"/>
    <s v="Low"/>
    <n v="0"/>
    <s v="Full Coverage"/>
    <n v="0"/>
    <n v="2150"/>
    <s v="NO"/>
    <s v="NO"/>
    <s v="Yes"/>
    <n v="50"/>
    <x v="1"/>
    <x v="14"/>
    <x v="0"/>
    <x v="1"/>
    <x v="5"/>
    <x v="0"/>
    <n v="99"/>
    <n v="687"/>
    <n v="50"/>
    <x v="2"/>
    <n v="0"/>
  </r>
  <r>
    <n v="18"/>
    <x v="0"/>
    <s v="Married"/>
    <n v="86"/>
    <s v="1-5 years"/>
    <n v="50"/>
    <n v="0"/>
    <s v="Low"/>
    <n v="0"/>
    <s v="Liability-Only"/>
    <n v="-200"/>
    <n v="2036"/>
    <s v="NO"/>
    <s v="NO"/>
    <s v="NO"/>
    <n v="0"/>
    <x v="1"/>
    <x v="1"/>
    <x v="0"/>
    <x v="2"/>
    <x v="3"/>
    <x v="1"/>
    <n v="99"/>
    <n v="735"/>
    <n v="-50"/>
    <x v="2"/>
    <n v="0"/>
  </r>
  <r>
    <n v="41"/>
    <x v="0"/>
    <s v="Single"/>
    <n v="0"/>
    <s v="1-5 years"/>
    <n v="50"/>
    <n v="1"/>
    <s v="Low"/>
    <n v="50"/>
    <s v="Full Coverage"/>
    <n v="0"/>
    <n v="2250"/>
    <s v="NO"/>
    <s v="NO"/>
    <s v="NO"/>
    <n v="0"/>
    <x v="1"/>
    <x v="11"/>
    <x v="0"/>
    <x v="5"/>
    <x v="0"/>
    <x v="0"/>
    <n v="99"/>
    <n v="739"/>
    <n v="-50"/>
    <x v="0"/>
    <n v="50"/>
  </r>
  <r>
    <n v="29"/>
    <x v="0"/>
    <s v="Single"/>
    <n v="0"/>
    <s v="&lt;1 year"/>
    <n v="100"/>
    <n v="0"/>
    <s v="Medium"/>
    <n v="0"/>
    <s v="Liability-Only"/>
    <n v="-200"/>
    <n v="2100"/>
    <s v="NO"/>
    <s v="NO"/>
    <s v="NO"/>
    <n v="0"/>
    <x v="1"/>
    <x v="1"/>
    <x v="1"/>
    <x v="2"/>
    <x v="2"/>
    <x v="2"/>
    <n v="4"/>
    <n v="654"/>
    <n v="50"/>
    <x v="2"/>
    <n v="0"/>
  </r>
  <r>
    <n v="52"/>
    <x v="0"/>
    <s v="Single"/>
    <n v="0"/>
    <s v="1-5 years"/>
    <n v="50"/>
    <n v="1"/>
    <s v="Low"/>
    <n v="50"/>
    <s v="Liability-Only"/>
    <n v="-200"/>
    <n v="2050"/>
    <s v="NO"/>
    <s v="Yes"/>
    <s v="NO"/>
    <n v="50"/>
    <x v="1"/>
    <x v="25"/>
    <x v="1"/>
    <x v="0"/>
    <x v="1"/>
    <x v="0"/>
    <n v="2"/>
    <n v="775"/>
    <n v="-50"/>
    <x v="1"/>
    <n v="100"/>
  </r>
  <r>
    <n v="30"/>
    <x v="0"/>
    <s v="Married"/>
    <n v="86"/>
    <s v="&gt;5 years"/>
    <n v="0"/>
    <n v="0"/>
    <s v="High"/>
    <n v="0"/>
    <s v="Full Coverage"/>
    <n v="0"/>
    <n v="2236"/>
    <s v="Yes"/>
    <s v="NO"/>
    <s v="NO"/>
    <n v="50"/>
    <x v="0"/>
    <x v="24"/>
    <x v="0"/>
    <x v="11"/>
    <x v="4"/>
    <x v="0"/>
    <n v="99"/>
    <n v="685"/>
    <n v="50"/>
    <x v="2"/>
    <n v="0"/>
  </r>
  <r>
    <n v="33"/>
    <x v="0"/>
    <s v="Single"/>
    <n v="0"/>
    <s v="&lt;1 year"/>
    <n v="100"/>
    <n v="1"/>
    <s v="Low"/>
    <n v="50"/>
    <s v="Full Coverage"/>
    <n v="0"/>
    <n v="2250"/>
    <s v="NO"/>
    <s v="NO"/>
    <s v="NO"/>
    <n v="0"/>
    <x v="1"/>
    <x v="21"/>
    <x v="1"/>
    <x v="7"/>
    <x v="3"/>
    <x v="2"/>
    <n v="7"/>
    <n v="730"/>
    <n v="-50"/>
    <x v="2"/>
    <n v="0"/>
  </r>
  <r>
    <n v="18"/>
    <x v="0"/>
    <s v="Single"/>
    <n v="0"/>
    <s v="&lt;1 year"/>
    <n v="100"/>
    <n v="0"/>
    <s v="Low"/>
    <n v="0"/>
    <s v="Full Coverage"/>
    <n v="0"/>
    <n v="2200"/>
    <s v="NO"/>
    <s v="NO"/>
    <s v="NO"/>
    <n v="0"/>
    <x v="0"/>
    <x v="25"/>
    <x v="0"/>
    <x v="2"/>
    <x v="2"/>
    <x v="2"/>
    <n v="99"/>
    <n v="746"/>
    <n v="-50"/>
    <x v="2"/>
    <n v="0"/>
  </r>
  <r>
    <n v="33"/>
    <x v="0"/>
    <s v="Single"/>
    <n v="0"/>
    <s v="&gt;5 years"/>
    <n v="0"/>
    <n v="2"/>
    <s v="Medium"/>
    <n v="200"/>
    <s v="Full Coverage"/>
    <n v="0"/>
    <n v="2450"/>
    <s v="NO"/>
    <s v="Yes"/>
    <s v="NO"/>
    <n v="50"/>
    <x v="2"/>
    <x v="28"/>
    <x v="0"/>
    <x v="1"/>
    <x v="1"/>
    <x v="0"/>
    <n v="99"/>
    <n v="697"/>
    <n v="50"/>
    <x v="1"/>
    <n v="100"/>
  </r>
  <r>
    <n v="18"/>
    <x v="0"/>
    <s v="Single"/>
    <n v="0"/>
    <s v="&lt;1 year"/>
    <n v="100"/>
    <n v="1"/>
    <s v="Low"/>
    <n v="50"/>
    <s v="Full Coverage"/>
    <n v="0"/>
    <n v="2350"/>
    <s v="NO"/>
    <s v="NO"/>
    <s v="NO"/>
    <n v="0"/>
    <x v="1"/>
    <x v="12"/>
    <x v="1"/>
    <x v="5"/>
    <x v="3"/>
    <x v="2"/>
    <n v="9"/>
    <n v="725"/>
    <n v="-50"/>
    <x v="1"/>
    <n v="100"/>
  </r>
  <r>
    <n v="18"/>
    <x v="0"/>
    <s v="Single"/>
    <n v="0"/>
    <s v="&lt;1 year"/>
    <n v="100"/>
    <n v="0"/>
    <s v="Low"/>
    <n v="0"/>
    <s v="Liability-Only"/>
    <n v="-200"/>
    <n v="2200"/>
    <s v="NO"/>
    <s v="NO"/>
    <s v="NO"/>
    <n v="0"/>
    <x v="0"/>
    <x v="19"/>
    <x v="1"/>
    <x v="5"/>
    <x v="3"/>
    <x v="1"/>
    <n v="6"/>
    <n v="677"/>
    <n v="50"/>
    <x v="1"/>
    <n v="100"/>
  </r>
  <r>
    <n v="51"/>
    <x v="0"/>
    <s v="Single"/>
    <n v="0"/>
    <s v="1-5 years"/>
    <n v="50"/>
    <n v="1"/>
    <s v="Low"/>
    <n v="50"/>
    <s v="Liability-Only"/>
    <n v="-200"/>
    <n v="2100"/>
    <s v="NO"/>
    <s v="NO"/>
    <s v="NO"/>
    <n v="0"/>
    <x v="1"/>
    <x v="17"/>
    <x v="0"/>
    <x v="1"/>
    <x v="3"/>
    <x v="0"/>
    <n v="99"/>
    <n v="766"/>
    <n v="-50"/>
    <x v="1"/>
    <n v="100"/>
  </r>
  <r>
    <n v="51"/>
    <x v="0"/>
    <s v="Single"/>
    <n v="0"/>
    <s v="&lt;1 year"/>
    <n v="100"/>
    <n v="0"/>
    <s v="Low"/>
    <n v="0"/>
    <s v="Liability-Only"/>
    <n v="-200"/>
    <n v="2100"/>
    <s v="NO"/>
    <s v="NO"/>
    <s v="Yes"/>
    <n v="50"/>
    <x v="1"/>
    <x v="18"/>
    <x v="0"/>
    <x v="2"/>
    <x v="2"/>
    <x v="1"/>
    <n v="99"/>
    <n v="696"/>
    <n v="50"/>
    <x v="0"/>
    <n v="50"/>
  </r>
  <r>
    <n v="46"/>
    <x v="0"/>
    <s v="Single"/>
    <n v="0"/>
    <s v="&gt;5 years"/>
    <n v="0"/>
    <n v="0"/>
    <s v="Medium"/>
    <n v="0"/>
    <s v="Full Coverage"/>
    <n v="0"/>
    <n v="2200"/>
    <s v="Yes"/>
    <s v="NO"/>
    <s v="NO"/>
    <n v="50"/>
    <x v="1"/>
    <x v="6"/>
    <x v="1"/>
    <x v="2"/>
    <x v="2"/>
    <x v="0"/>
    <n v="4"/>
    <n v="620"/>
    <n v="50"/>
    <x v="0"/>
    <n v="50"/>
  </r>
  <r>
    <n v="25"/>
    <x v="0"/>
    <s v="Married"/>
    <n v="86"/>
    <s v="1-5 years"/>
    <n v="50"/>
    <n v="1"/>
    <s v="Low"/>
    <n v="50"/>
    <s v="Full Coverage"/>
    <n v="0"/>
    <n v="2236"/>
    <s v="Yes"/>
    <s v="NO"/>
    <s v="NO"/>
    <n v="50"/>
    <x v="2"/>
    <x v="5"/>
    <x v="0"/>
    <x v="7"/>
    <x v="0"/>
    <x v="1"/>
    <n v="99"/>
    <n v="776"/>
    <n v="-50"/>
    <x v="2"/>
    <n v="0"/>
  </r>
  <r>
    <n v="39"/>
    <x v="0"/>
    <s v="Married"/>
    <n v="86"/>
    <s v="&lt;1 year"/>
    <n v="100"/>
    <n v="1"/>
    <s v="Low"/>
    <n v="50"/>
    <s v="Liability-Only"/>
    <n v="-200"/>
    <n v="2186"/>
    <s v="NO"/>
    <s v="NO"/>
    <s v="NO"/>
    <n v="0"/>
    <x v="1"/>
    <x v="10"/>
    <x v="1"/>
    <x v="2"/>
    <x v="4"/>
    <x v="0"/>
    <n v="2"/>
    <n v="850"/>
    <n v="-50"/>
    <x v="0"/>
    <n v="50"/>
  </r>
  <r>
    <n v="39"/>
    <x v="0"/>
    <s v="Married"/>
    <n v="86"/>
    <s v="&gt;5 years"/>
    <n v="0"/>
    <n v="0"/>
    <s v="Low"/>
    <n v="0"/>
    <s v="Full Coverage"/>
    <n v="0"/>
    <n v="2336"/>
    <s v="Yes"/>
    <s v="NO"/>
    <s v="NO"/>
    <n v="50"/>
    <x v="2"/>
    <x v="14"/>
    <x v="1"/>
    <x v="4"/>
    <x v="3"/>
    <x v="0"/>
    <n v="6"/>
    <n v="692"/>
    <n v="50"/>
    <x v="1"/>
    <n v="100"/>
  </r>
  <r>
    <n v="22"/>
    <x v="0"/>
    <s v="Single"/>
    <n v="0"/>
    <s v="1-5 years"/>
    <n v="50"/>
    <n v="1"/>
    <s v="Low"/>
    <n v="50"/>
    <s v="Full Coverage"/>
    <n v="0"/>
    <n v="2350"/>
    <s v="NO"/>
    <s v="NO"/>
    <s v="NO"/>
    <n v="0"/>
    <x v="1"/>
    <x v="23"/>
    <x v="1"/>
    <x v="4"/>
    <x v="5"/>
    <x v="2"/>
    <n v="9"/>
    <n v="684"/>
    <n v="50"/>
    <x v="0"/>
    <n v="50"/>
  </r>
  <r>
    <n v="62"/>
    <x v="1"/>
    <s v="Single"/>
    <n v="0"/>
    <s v="&lt;1 year"/>
    <n v="100"/>
    <n v="0"/>
    <s v="Medium"/>
    <n v="0"/>
    <s v="Full Coverage"/>
    <n v="0"/>
    <n v="2250"/>
    <s v="NO"/>
    <s v="Yes"/>
    <s v="NO"/>
    <n v="50"/>
    <x v="1"/>
    <x v="19"/>
    <x v="1"/>
    <x v="4"/>
    <x v="1"/>
    <x v="1"/>
    <n v="3"/>
    <n v="635"/>
    <n v="50"/>
    <x v="2"/>
    <n v="0"/>
  </r>
  <r>
    <n v="53"/>
    <x v="0"/>
    <s v="Widowed"/>
    <n v="0"/>
    <s v="1-5 years"/>
    <n v="50"/>
    <n v="1"/>
    <s v="Medium"/>
    <n v="100"/>
    <s v="Full Coverage"/>
    <n v="0"/>
    <n v="2350"/>
    <s v="NO"/>
    <s v="NO"/>
    <s v="NO"/>
    <n v="0"/>
    <x v="0"/>
    <x v="24"/>
    <x v="1"/>
    <x v="7"/>
    <x v="0"/>
    <x v="0"/>
    <n v="5"/>
    <n v="681"/>
    <n v="50"/>
    <x v="2"/>
    <n v="0"/>
  </r>
  <r>
    <n v="36"/>
    <x v="0"/>
    <s v="Married"/>
    <n v="86"/>
    <s v="&lt;1 year"/>
    <n v="100"/>
    <n v="0"/>
    <s v="Low"/>
    <n v="0"/>
    <s v="Liability-Only"/>
    <n v="-200"/>
    <n v="2086"/>
    <s v="NO"/>
    <s v="NO"/>
    <s v="NO"/>
    <n v="0"/>
    <x v="0"/>
    <x v="24"/>
    <x v="0"/>
    <x v="0"/>
    <x v="1"/>
    <x v="1"/>
    <n v="99"/>
    <n v="791"/>
    <n v="-50"/>
    <x v="2"/>
    <n v="0"/>
  </r>
  <r>
    <n v="40"/>
    <x v="0"/>
    <s v="Married"/>
    <n v="86"/>
    <s v="1-5 years"/>
    <n v="50"/>
    <n v="0"/>
    <s v="Medium"/>
    <n v="0"/>
    <s v="Full Coverage"/>
    <n v="0"/>
    <n v="2286"/>
    <s v="Yes"/>
    <s v="NO"/>
    <s v="NO"/>
    <n v="50"/>
    <x v="0"/>
    <x v="23"/>
    <x v="0"/>
    <x v="0"/>
    <x v="3"/>
    <x v="1"/>
    <n v="99"/>
    <n v="648"/>
    <n v="50"/>
    <x v="2"/>
    <n v="0"/>
  </r>
  <r>
    <n v="43"/>
    <x v="0"/>
    <s v="Married"/>
    <n v="86"/>
    <s v="1-5 years"/>
    <n v="50"/>
    <n v="0"/>
    <s v="Low"/>
    <n v="0"/>
    <s v="Liability-Only"/>
    <n v="-200"/>
    <n v="2086"/>
    <s v="NO"/>
    <s v="NO"/>
    <s v="NO"/>
    <n v="0"/>
    <x v="0"/>
    <x v="27"/>
    <x v="0"/>
    <x v="0"/>
    <x v="0"/>
    <x v="1"/>
    <n v="99"/>
    <n v="750"/>
    <n v="-50"/>
    <x v="0"/>
    <n v="50"/>
  </r>
  <r>
    <n v="18"/>
    <x v="0"/>
    <s v="Married"/>
    <n v="86"/>
    <s v="&lt;1 year"/>
    <n v="100"/>
    <n v="0"/>
    <s v="Low"/>
    <n v="0"/>
    <s v="Full Coverage"/>
    <n v="0"/>
    <n v="2286"/>
    <s v="NO"/>
    <s v="Yes"/>
    <s v="Yes"/>
    <n v="100"/>
    <x v="0"/>
    <x v="6"/>
    <x v="0"/>
    <x v="0"/>
    <x v="4"/>
    <x v="0"/>
    <n v="99"/>
    <n v="712"/>
    <n v="-50"/>
    <x v="1"/>
    <n v="100"/>
  </r>
  <r>
    <n v="36"/>
    <x v="0"/>
    <s v="Single"/>
    <n v="0"/>
    <s v="&gt;5 years"/>
    <n v="0"/>
    <n v="0"/>
    <s v="Low"/>
    <n v="0"/>
    <s v="Full Coverage"/>
    <n v="0"/>
    <n v="2150"/>
    <s v="Yes"/>
    <s v="NO"/>
    <s v="NO"/>
    <n v="50"/>
    <x v="0"/>
    <x v="17"/>
    <x v="0"/>
    <x v="7"/>
    <x v="2"/>
    <x v="0"/>
    <n v="99"/>
    <n v="755"/>
    <n v="-50"/>
    <x v="1"/>
    <n v="100"/>
  </r>
  <r>
    <n v="29"/>
    <x v="0"/>
    <s v="Married"/>
    <n v="86"/>
    <s v="1-5 years"/>
    <n v="50"/>
    <n v="0"/>
    <s v="Low"/>
    <n v="0"/>
    <s v="Full Coverage"/>
    <n v="0"/>
    <n v="2286"/>
    <s v="NO"/>
    <s v="Yes"/>
    <s v="NO"/>
    <n v="50"/>
    <x v="1"/>
    <x v="0"/>
    <x v="1"/>
    <x v="6"/>
    <x v="0"/>
    <x v="2"/>
    <n v="7"/>
    <n v="747"/>
    <n v="-50"/>
    <x v="1"/>
    <n v="100"/>
  </r>
  <r>
    <n v="24"/>
    <x v="0"/>
    <s v="Single"/>
    <n v="0"/>
    <s v="&gt;5 years"/>
    <n v="0"/>
    <n v="0"/>
    <s v="Medium"/>
    <n v="0"/>
    <s v="Liability-Only"/>
    <n v="-200"/>
    <n v="2000"/>
    <s v="NO"/>
    <s v="NO"/>
    <s v="NO"/>
    <n v="0"/>
    <x v="1"/>
    <x v="17"/>
    <x v="1"/>
    <x v="7"/>
    <x v="3"/>
    <x v="2"/>
    <n v="7"/>
    <n v="714"/>
    <n v="-50"/>
    <x v="1"/>
    <n v="100"/>
  </r>
  <r>
    <n v="35"/>
    <x v="0"/>
    <s v="Single"/>
    <n v="0"/>
    <s v="1-5 years"/>
    <n v="50"/>
    <n v="0"/>
    <s v="Low"/>
    <n v="0"/>
    <s v="Full Coverage"/>
    <n v="0"/>
    <n v="2200"/>
    <s v="NO"/>
    <s v="NO"/>
    <s v="NO"/>
    <n v="0"/>
    <x v="0"/>
    <x v="24"/>
    <x v="1"/>
    <x v="0"/>
    <x v="0"/>
    <x v="1"/>
    <n v="8"/>
    <n v="836"/>
    <n v="-50"/>
    <x v="0"/>
    <n v="50"/>
  </r>
  <r>
    <n v="66"/>
    <x v="1"/>
    <s v="Married"/>
    <n v="86"/>
    <s v="1-5 years"/>
    <n v="50"/>
    <n v="0"/>
    <s v="Low"/>
    <n v="0"/>
    <s v="Full Coverage"/>
    <n v="0"/>
    <n v="2336"/>
    <s v="NO"/>
    <s v="NO"/>
    <s v="NO"/>
    <n v="0"/>
    <x v="0"/>
    <x v="3"/>
    <x v="1"/>
    <x v="2"/>
    <x v="4"/>
    <x v="1"/>
    <n v="6"/>
    <n v="733"/>
    <n v="-50"/>
    <x v="1"/>
    <n v="100"/>
  </r>
  <r>
    <n v="49"/>
    <x v="0"/>
    <s v="Divorced"/>
    <n v="0"/>
    <s v="&gt;5 years"/>
    <n v="0"/>
    <n v="0"/>
    <s v="High"/>
    <n v="0"/>
    <s v="Full Coverage"/>
    <n v="0"/>
    <n v="2250"/>
    <s v="NO"/>
    <s v="NO"/>
    <s v="NO"/>
    <n v="0"/>
    <x v="1"/>
    <x v="22"/>
    <x v="1"/>
    <x v="2"/>
    <x v="5"/>
    <x v="0"/>
    <n v="2"/>
    <n v="657"/>
    <n v="50"/>
    <x v="0"/>
    <n v="50"/>
  </r>
  <r>
    <n v="31"/>
    <x v="0"/>
    <s v="Married"/>
    <n v="86"/>
    <s v="1-5 years"/>
    <n v="50"/>
    <n v="2"/>
    <s v="Low"/>
    <n v="100"/>
    <s v="Full Coverage"/>
    <n v="0"/>
    <n v="2286"/>
    <s v="NO"/>
    <s v="Yes"/>
    <s v="NO"/>
    <n v="50"/>
    <x v="1"/>
    <x v="20"/>
    <x v="1"/>
    <x v="5"/>
    <x v="2"/>
    <x v="1"/>
    <n v="2"/>
    <n v="724"/>
    <n v="-50"/>
    <x v="2"/>
    <n v="0"/>
  </r>
  <r>
    <n v="48"/>
    <x v="0"/>
    <s v="Married"/>
    <n v="86"/>
    <s v="1-5 years"/>
    <n v="50"/>
    <n v="1"/>
    <s v="Low"/>
    <n v="50"/>
    <s v="Liability-Only"/>
    <n v="-200"/>
    <n v="2136"/>
    <s v="NO"/>
    <s v="Yes"/>
    <s v="NO"/>
    <n v="50"/>
    <x v="0"/>
    <x v="1"/>
    <x v="0"/>
    <x v="4"/>
    <x v="1"/>
    <x v="0"/>
    <n v="99"/>
    <n v="741"/>
    <n v="-50"/>
    <x v="1"/>
    <n v="100"/>
  </r>
  <r>
    <n v="60"/>
    <x v="1"/>
    <s v="Divorced"/>
    <n v="0"/>
    <s v="1-5 years"/>
    <n v="50"/>
    <n v="0"/>
    <s v="Low"/>
    <n v="0"/>
    <s v="Liability-Only"/>
    <n v="-200"/>
    <n v="2000"/>
    <s v="Yes"/>
    <s v="NO"/>
    <s v="NO"/>
    <n v="50"/>
    <x v="1"/>
    <x v="10"/>
    <x v="1"/>
    <x v="2"/>
    <x v="0"/>
    <x v="2"/>
    <n v="13"/>
    <n v="780"/>
    <n v="-50"/>
    <x v="1"/>
    <n v="100"/>
  </r>
  <r>
    <n v="53"/>
    <x v="0"/>
    <s v="Divorced"/>
    <n v="0"/>
    <s v="1-5 years"/>
    <n v="50"/>
    <n v="0"/>
    <s v="Medium"/>
    <n v="0"/>
    <s v="Full Coverage"/>
    <n v="0"/>
    <n v="2250"/>
    <s v="NO"/>
    <s v="NO"/>
    <s v="NO"/>
    <n v="0"/>
    <x v="1"/>
    <x v="11"/>
    <x v="0"/>
    <x v="2"/>
    <x v="2"/>
    <x v="0"/>
    <n v="99"/>
    <n v="772"/>
    <n v="-50"/>
    <x v="1"/>
    <n v="100"/>
  </r>
  <r>
    <n v="40"/>
    <x v="0"/>
    <s v="Married"/>
    <n v="86"/>
    <s v="1-5 years"/>
    <n v="50"/>
    <n v="0"/>
    <s v="High"/>
    <n v="0"/>
    <s v="Full Coverage"/>
    <n v="0"/>
    <n v="2286"/>
    <s v="NO"/>
    <s v="NO"/>
    <s v="NO"/>
    <n v="0"/>
    <x v="1"/>
    <x v="19"/>
    <x v="1"/>
    <x v="0"/>
    <x v="6"/>
    <x v="1"/>
    <n v="1"/>
    <n v="799"/>
    <n v="-50"/>
    <x v="0"/>
    <n v="50"/>
  </r>
  <r>
    <n v="30"/>
    <x v="0"/>
    <s v="Married"/>
    <n v="86"/>
    <s v="&gt;5 years"/>
    <n v="0"/>
    <n v="0"/>
    <s v="Low"/>
    <n v="0"/>
    <s v="Liability-Only"/>
    <n v="-200"/>
    <n v="2036"/>
    <s v="NO"/>
    <s v="NO"/>
    <s v="NO"/>
    <n v="0"/>
    <x v="1"/>
    <x v="20"/>
    <x v="1"/>
    <x v="4"/>
    <x v="0"/>
    <x v="1"/>
    <n v="5"/>
    <n v="761"/>
    <n v="-50"/>
    <x v="0"/>
    <n v="50"/>
  </r>
  <r>
    <n v="50"/>
    <x v="0"/>
    <s v="Married"/>
    <n v="86"/>
    <s v="&lt;1 year"/>
    <n v="100"/>
    <n v="0"/>
    <s v="Medium"/>
    <n v="0"/>
    <s v="Liability-Only"/>
    <n v="-200"/>
    <n v="2186"/>
    <s v="NO"/>
    <s v="NO"/>
    <s v="NO"/>
    <n v="0"/>
    <x v="1"/>
    <x v="18"/>
    <x v="1"/>
    <x v="7"/>
    <x v="0"/>
    <x v="2"/>
    <n v="12"/>
    <n v="723"/>
    <n v="-50"/>
    <x v="1"/>
    <n v="100"/>
  </r>
  <r>
    <n v="45"/>
    <x v="0"/>
    <s v="Married"/>
    <n v="86"/>
    <s v="&gt;5 years"/>
    <n v="0"/>
    <n v="3"/>
    <s v="Medium"/>
    <n v="300"/>
    <s v="Full Coverage"/>
    <n v="0"/>
    <n v="2586"/>
    <s v="NO"/>
    <s v="NO"/>
    <s v="NO"/>
    <n v="0"/>
    <x v="1"/>
    <x v="23"/>
    <x v="1"/>
    <x v="1"/>
    <x v="3"/>
    <x v="2"/>
    <n v="13"/>
    <n v="671"/>
    <n v="50"/>
    <x v="2"/>
    <n v="0"/>
  </r>
  <r>
    <n v="53"/>
    <x v="0"/>
    <s v="Widowed"/>
    <n v="0"/>
    <s v="1-5 years"/>
    <n v="50"/>
    <n v="1"/>
    <s v="Low"/>
    <n v="50"/>
    <s v="Full Coverage"/>
    <n v="0"/>
    <n v="2400"/>
    <s v="NO"/>
    <s v="NO"/>
    <s v="NO"/>
    <n v="0"/>
    <x v="1"/>
    <x v="7"/>
    <x v="1"/>
    <x v="5"/>
    <x v="4"/>
    <x v="1"/>
    <n v="8"/>
    <n v="696"/>
    <n v="50"/>
    <x v="1"/>
    <n v="100"/>
  </r>
  <r>
    <n v="49"/>
    <x v="0"/>
    <s v="Single"/>
    <n v="0"/>
    <s v="&lt;1 year"/>
    <n v="100"/>
    <n v="0"/>
    <s v="Low"/>
    <n v="0"/>
    <s v="Liability-Only"/>
    <n v="-200"/>
    <n v="2000"/>
    <s v="NO"/>
    <s v="NO"/>
    <s v="Yes"/>
    <n v="50"/>
    <x v="0"/>
    <x v="11"/>
    <x v="0"/>
    <x v="3"/>
    <x v="4"/>
    <x v="0"/>
    <n v="99"/>
    <n v="733"/>
    <n v="-50"/>
    <x v="0"/>
    <n v="50"/>
  </r>
  <r>
    <n v="55"/>
    <x v="1"/>
    <s v="Married"/>
    <n v="86"/>
    <s v="1-5 years"/>
    <n v="50"/>
    <n v="0"/>
    <s v="Low"/>
    <n v="0"/>
    <s v="Full Coverage"/>
    <n v="0"/>
    <n v="2436"/>
    <s v="NO"/>
    <s v="NO"/>
    <s v="NO"/>
    <n v="0"/>
    <x v="1"/>
    <x v="27"/>
    <x v="0"/>
    <x v="9"/>
    <x v="1"/>
    <x v="2"/>
    <n v="99"/>
    <n v="640"/>
    <n v="50"/>
    <x v="1"/>
    <n v="100"/>
  </r>
  <r>
    <n v="31"/>
    <x v="0"/>
    <s v="Divorced"/>
    <n v="0"/>
    <s v="1-5 years"/>
    <n v="50"/>
    <n v="1"/>
    <s v="Low"/>
    <n v="50"/>
    <s v="Full Coverage"/>
    <n v="0"/>
    <n v="2150"/>
    <s v="Yes"/>
    <s v="Yes"/>
    <s v="Yes"/>
    <n v="150"/>
    <x v="1"/>
    <x v="19"/>
    <x v="1"/>
    <x v="6"/>
    <x v="1"/>
    <x v="1"/>
    <n v="12"/>
    <n v="704"/>
    <n v="-50"/>
    <x v="1"/>
    <n v="100"/>
  </r>
  <r>
    <n v="59"/>
    <x v="1"/>
    <s v="Married"/>
    <n v="86"/>
    <s v="&gt;5 years"/>
    <n v="0"/>
    <n v="2"/>
    <s v="Medium"/>
    <n v="200"/>
    <s v="Full Coverage"/>
    <n v="0"/>
    <n v="2486"/>
    <s v="NO"/>
    <s v="NO"/>
    <s v="NO"/>
    <n v="0"/>
    <x v="1"/>
    <x v="1"/>
    <x v="1"/>
    <x v="5"/>
    <x v="3"/>
    <x v="1"/>
    <n v="4"/>
    <n v="779"/>
    <n v="-50"/>
    <x v="1"/>
    <n v="100"/>
  </r>
  <r>
    <n v="42"/>
    <x v="0"/>
    <s v="Married"/>
    <n v="86"/>
    <s v="1-5 years"/>
    <n v="50"/>
    <n v="0"/>
    <s v="Medium"/>
    <n v="0"/>
    <s v="Full Coverage"/>
    <n v="0"/>
    <n v="2336"/>
    <s v="NO"/>
    <s v="NO"/>
    <s v="NO"/>
    <n v="0"/>
    <x v="1"/>
    <x v="8"/>
    <x v="1"/>
    <x v="3"/>
    <x v="2"/>
    <x v="2"/>
    <n v="11"/>
    <n v="673"/>
    <n v="50"/>
    <x v="2"/>
    <n v="0"/>
  </r>
  <r>
    <n v="71"/>
    <x v="1"/>
    <s v="Widowed"/>
    <n v="0"/>
    <s v="1-5 years"/>
    <n v="50"/>
    <n v="1"/>
    <s v="Low"/>
    <n v="50"/>
    <s v="Liability-Only"/>
    <n v="-200"/>
    <n v="2100"/>
    <s v="NO"/>
    <s v="NO"/>
    <s v="NO"/>
    <n v="0"/>
    <x v="1"/>
    <x v="1"/>
    <x v="1"/>
    <x v="4"/>
    <x v="2"/>
    <x v="2"/>
    <n v="8"/>
    <n v="733"/>
    <n v="-50"/>
    <x v="1"/>
    <n v="100"/>
  </r>
  <r>
    <n v="29"/>
    <x v="0"/>
    <s v="Divorced"/>
    <n v="0"/>
    <s v="1-5 years"/>
    <n v="50"/>
    <n v="0"/>
    <s v="Medium"/>
    <n v="0"/>
    <s v="Full Coverage"/>
    <n v="0"/>
    <n v="2200"/>
    <s v="NO"/>
    <s v="NO"/>
    <s v="NO"/>
    <n v="0"/>
    <x v="1"/>
    <x v="15"/>
    <x v="0"/>
    <x v="5"/>
    <x v="3"/>
    <x v="2"/>
    <n v="99"/>
    <n v="721"/>
    <n v="-50"/>
    <x v="0"/>
    <n v="50"/>
  </r>
  <r>
    <n v="66"/>
    <x v="1"/>
    <s v="Divorced"/>
    <n v="0"/>
    <s v="1-5 years"/>
    <n v="50"/>
    <n v="2"/>
    <s v="Low"/>
    <n v="100"/>
    <s v="Full Coverage"/>
    <n v="0"/>
    <n v="2350"/>
    <s v="NO"/>
    <s v="Yes"/>
    <s v="Yes"/>
    <n v="100"/>
    <x v="1"/>
    <x v="11"/>
    <x v="1"/>
    <x v="4"/>
    <x v="2"/>
    <x v="0"/>
    <n v="5"/>
    <n v="677"/>
    <n v="50"/>
    <x v="1"/>
    <n v="100"/>
  </r>
  <r>
    <n v="42"/>
    <x v="0"/>
    <s v="Single"/>
    <n v="0"/>
    <s v="1-5 years"/>
    <n v="50"/>
    <n v="1"/>
    <s v="Low"/>
    <n v="50"/>
    <s v="Liability-Only"/>
    <n v="-200"/>
    <n v="2050"/>
    <s v="Yes"/>
    <s v="Yes"/>
    <s v="NO"/>
    <n v="100"/>
    <x v="0"/>
    <x v="13"/>
    <x v="0"/>
    <x v="1"/>
    <x v="2"/>
    <x v="2"/>
    <n v="99"/>
    <n v="675"/>
    <n v="50"/>
    <x v="0"/>
    <n v="50"/>
  </r>
  <r>
    <n v="30"/>
    <x v="0"/>
    <s v="Single"/>
    <n v="0"/>
    <s v="1-5 years"/>
    <n v="50"/>
    <n v="1"/>
    <s v="Low"/>
    <n v="50"/>
    <s v="Full Coverage"/>
    <n v="0"/>
    <n v="2300"/>
    <s v="NO"/>
    <s v="NO"/>
    <s v="NO"/>
    <n v="0"/>
    <x v="1"/>
    <x v="21"/>
    <x v="1"/>
    <x v="1"/>
    <x v="2"/>
    <x v="0"/>
    <n v="11"/>
    <n v="745"/>
    <n v="-50"/>
    <x v="1"/>
    <n v="100"/>
  </r>
  <r>
    <n v="32"/>
    <x v="0"/>
    <s v="Married"/>
    <n v="86"/>
    <s v="1-5 years"/>
    <n v="50"/>
    <n v="0"/>
    <s v="Medium"/>
    <n v="0"/>
    <s v="Full Coverage"/>
    <n v="0"/>
    <n v="2286"/>
    <s v="NO"/>
    <s v="NO"/>
    <s v="NO"/>
    <n v="0"/>
    <x v="1"/>
    <x v="25"/>
    <x v="0"/>
    <x v="1"/>
    <x v="0"/>
    <x v="0"/>
    <n v="99"/>
    <n v="744"/>
    <n v="-50"/>
    <x v="0"/>
    <n v="50"/>
  </r>
  <r>
    <n v="35"/>
    <x v="0"/>
    <s v="Single"/>
    <n v="0"/>
    <s v="1-5 years"/>
    <n v="50"/>
    <n v="0"/>
    <s v="Medium"/>
    <n v="0"/>
    <s v="Liability-Only"/>
    <n v="-200"/>
    <n v="1950"/>
    <s v="NO"/>
    <s v="Yes"/>
    <s v="NO"/>
    <n v="50"/>
    <x v="1"/>
    <x v="23"/>
    <x v="0"/>
    <x v="0"/>
    <x v="0"/>
    <x v="2"/>
    <n v="99"/>
    <n v="720"/>
    <n v="-50"/>
    <x v="0"/>
    <n v="50"/>
  </r>
  <r>
    <n v="46"/>
    <x v="0"/>
    <s v="Widowed"/>
    <n v="0"/>
    <s v="&gt;5 years"/>
    <n v="0"/>
    <n v="1"/>
    <s v="Low"/>
    <n v="50"/>
    <s v="Liability-Only"/>
    <n v="-200"/>
    <n v="1950"/>
    <s v="NO"/>
    <s v="NO"/>
    <s v="Yes"/>
    <n v="50"/>
    <x v="2"/>
    <x v="12"/>
    <x v="1"/>
    <x v="4"/>
    <x v="0"/>
    <x v="0"/>
    <n v="5"/>
    <n v="790"/>
    <n v="-50"/>
    <x v="0"/>
    <n v="50"/>
  </r>
  <r>
    <n v="47"/>
    <x v="0"/>
    <s v="Married"/>
    <n v="86"/>
    <s v="1-5 years"/>
    <n v="50"/>
    <n v="0"/>
    <s v="High"/>
    <n v="0"/>
    <s v="Liability-Only"/>
    <n v="-200"/>
    <n v="2086"/>
    <s v="Yes"/>
    <s v="Yes"/>
    <s v="Yes"/>
    <n v="150"/>
    <x v="1"/>
    <x v="8"/>
    <x v="0"/>
    <x v="1"/>
    <x v="0"/>
    <x v="0"/>
    <n v="99"/>
    <n v="692"/>
    <n v="50"/>
    <x v="1"/>
    <n v="100"/>
  </r>
  <r>
    <n v="31"/>
    <x v="0"/>
    <s v="Single"/>
    <n v="0"/>
    <s v="&gt;5 years"/>
    <n v="0"/>
    <n v="0"/>
    <s v="Medium"/>
    <n v="0"/>
    <s v="Full Coverage"/>
    <n v="0"/>
    <n v="2200"/>
    <s v="NO"/>
    <s v="NO"/>
    <s v="NO"/>
    <n v="0"/>
    <x v="0"/>
    <x v="26"/>
    <x v="1"/>
    <x v="2"/>
    <x v="1"/>
    <x v="0"/>
    <n v="10"/>
    <n v="701"/>
    <n v="-50"/>
    <x v="1"/>
    <n v="100"/>
  </r>
  <r>
    <n v="39"/>
    <x v="0"/>
    <s v="Married"/>
    <n v="86"/>
    <s v="&lt;1 year"/>
    <n v="100"/>
    <n v="0"/>
    <s v="Low"/>
    <n v="0"/>
    <s v="Liability-Only"/>
    <n v="-200"/>
    <n v="2236"/>
    <s v="NO"/>
    <s v="NO"/>
    <s v="Yes"/>
    <n v="50"/>
    <x v="1"/>
    <x v="27"/>
    <x v="0"/>
    <x v="2"/>
    <x v="4"/>
    <x v="2"/>
    <n v="99"/>
    <n v="689"/>
    <n v="50"/>
    <x v="1"/>
    <n v="100"/>
  </r>
  <r>
    <n v="72"/>
    <x v="1"/>
    <s v="Married"/>
    <n v="86"/>
    <s v="&lt;1 year"/>
    <n v="100"/>
    <n v="1"/>
    <s v="Low"/>
    <n v="50"/>
    <s v="Liability-Only"/>
    <n v="-200"/>
    <n v="2036"/>
    <s v="NO"/>
    <s v="Yes"/>
    <s v="Yes"/>
    <n v="100"/>
    <x v="0"/>
    <x v="0"/>
    <x v="0"/>
    <x v="5"/>
    <x v="2"/>
    <x v="1"/>
    <n v="99"/>
    <n v="747"/>
    <n v="-50"/>
    <x v="2"/>
    <n v="0"/>
  </r>
  <r>
    <n v="65"/>
    <x v="1"/>
    <s v="Single"/>
    <n v="0"/>
    <s v="1-5 years"/>
    <n v="50"/>
    <n v="1"/>
    <s v="Medium"/>
    <n v="100"/>
    <s v="Full Coverage"/>
    <n v="0"/>
    <n v="2200"/>
    <s v="Yes"/>
    <s v="NO"/>
    <s v="NO"/>
    <n v="50"/>
    <x v="0"/>
    <x v="27"/>
    <x v="0"/>
    <x v="2"/>
    <x v="0"/>
    <x v="0"/>
    <n v="99"/>
    <n v="744"/>
    <n v="-50"/>
    <x v="2"/>
    <n v="0"/>
  </r>
  <r>
    <n v="46"/>
    <x v="0"/>
    <s v="Married"/>
    <n v="86"/>
    <s v="&lt;1 year"/>
    <n v="100"/>
    <n v="1"/>
    <s v="Low"/>
    <n v="50"/>
    <s v="Full Coverage"/>
    <n v="0"/>
    <n v="2486"/>
    <s v="NO"/>
    <s v="Yes"/>
    <s v="NO"/>
    <n v="50"/>
    <x v="1"/>
    <x v="20"/>
    <x v="1"/>
    <x v="7"/>
    <x v="1"/>
    <x v="2"/>
    <n v="7"/>
    <n v="602"/>
    <n v="50"/>
    <x v="1"/>
    <n v="100"/>
  </r>
  <r>
    <n v="40"/>
    <x v="0"/>
    <s v="Single"/>
    <n v="0"/>
    <s v="1-5 years"/>
    <n v="50"/>
    <n v="0"/>
    <s v="Low"/>
    <n v="0"/>
    <s v="Liability-Only"/>
    <n v="-200"/>
    <n v="2000"/>
    <s v="NO"/>
    <s v="NO"/>
    <s v="NO"/>
    <n v="0"/>
    <x v="0"/>
    <x v="1"/>
    <x v="1"/>
    <x v="5"/>
    <x v="0"/>
    <x v="1"/>
    <n v="10"/>
    <n v="714"/>
    <n v="-50"/>
    <x v="0"/>
    <n v="50"/>
  </r>
  <r>
    <n v="41"/>
    <x v="0"/>
    <s v="Married"/>
    <n v="86"/>
    <s v="1-5 years"/>
    <n v="50"/>
    <n v="1"/>
    <s v="Low"/>
    <n v="50"/>
    <s v="Full Coverage"/>
    <n v="0"/>
    <n v="2186"/>
    <s v="NO"/>
    <s v="Yes"/>
    <s v="Yes"/>
    <n v="100"/>
    <x v="1"/>
    <x v="15"/>
    <x v="0"/>
    <x v="2"/>
    <x v="0"/>
    <x v="2"/>
    <n v="99"/>
    <n v="711"/>
    <n v="-50"/>
    <x v="2"/>
    <n v="0"/>
  </r>
  <r>
    <n v="49"/>
    <x v="0"/>
    <s v="Widowed"/>
    <n v="0"/>
    <s v="1-5 years"/>
    <n v="50"/>
    <n v="0"/>
    <s v="Medium"/>
    <n v="0"/>
    <s v="Full Coverage"/>
    <n v="0"/>
    <n v="2350"/>
    <s v="NO"/>
    <s v="NO"/>
    <s v="NO"/>
    <n v="0"/>
    <x v="1"/>
    <x v="27"/>
    <x v="1"/>
    <x v="1"/>
    <x v="0"/>
    <x v="2"/>
    <n v="10"/>
    <n v="700"/>
    <n v="50"/>
    <x v="1"/>
    <n v="100"/>
  </r>
  <r>
    <n v="24"/>
    <x v="0"/>
    <s v="Married"/>
    <n v="86"/>
    <s v="&gt;5 years"/>
    <n v="0"/>
    <n v="2"/>
    <s v="High"/>
    <n v="400"/>
    <s v="Liability-Only"/>
    <n v="-200"/>
    <n v="2436"/>
    <s v="NO"/>
    <s v="NO"/>
    <s v="NO"/>
    <n v="0"/>
    <x v="1"/>
    <x v="6"/>
    <x v="1"/>
    <x v="0"/>
    <x v="0"/>
    <x v="1"/>
    <n v="2"/>
    <n v="781"/>
    <n v="-50"/>
    <x v="0"/>
    <n v="50"/>
  </r>
  <r>
    <n v="36"/>
    <x v="0"/>
    <s v="Married"/>
    <n v="86"/>
    <s v="&gt;5 years"/>
    <n v="0"/>
    <n v="0"/>
    <s v="Low"/>
    <n v="0"/>
    <s v="Full Coverage"/>
    <n v="0"/>
    <n v="2286"/>
    <s v="NO"/>
    <s v="NO"/>
    <s v="NO"/>
    <n v="0"/>
    <x v="0"/>
    <x v="24"/>
    <x v="0"/>
    <x v="2"/>
    <x v="2"/>
    <x v="1"/>
    <n v="99"/>
    <n v="680"/>
    <n v="50"/>
    <x v="2"/>
    <n v="0"/>
  </r>
  <r>
    <n v="18"/>
    <x v="0"/>
    <s v="Married"/>
    <n v="86"/>
    <s v="&lt;1 year"/>
    <n v="100"/>
    <n v="0"/>
    <s v="High"/>
    <n v="0"/>
    <s v="Full Coverage"/>
    <n v="0"/>
    <n v="2386"/>
    <s v="NO"/>
    <s v="NO"/>
    <s v="NO"/>
    <n v="0"/>
    <x v="1"/>
    <x v="11"/>
    <x v="1"/>
    <x v="1"/>
    <x v="2"/>
    <x v="0"/>
    <n v="1"/>
    <n v="703"/>
    <n v="-50"/>
    <x v="1"/>
    <n v="100"/>
  </r>
  <r>
    <n v="45"/>
    <x v="0"/>
    <s v="Widowed"/>
    <n v="0"/>
    <s v="&lt;1 year"/>
    <n v="100"/>
    <n v="0"/>
    <s v="Low"/>
    <n v="0"/>
    <s v="Full Coverage"/>
    <n v="0"/>
    <n v="2150"/>
    <s v="NO"/>
    <s v="Yes"/>
    <s v="Yes"/>
    <n v="100"/>
    <x v="2"/>
    <x v="23"/>
    <x v="1"/>
    <x v="3"/>
    <x v="2"/>
    <x v="2"/>
    <n v="3"/>
    <n v="708"/>
    <n v="-50"/>
    <x v="0"/>
    <n v="50"/>
  </r>
  <r>
    <n v="49"/>
    <x v="0"/>
    <s v="Single"/>
    <n v="0"/>
    <s v="1-5 years"/>
    <n v="50"/>
    <n v="2"/>
    <s v="Low"/>
    <n v="100"/>
    <s v="Liability-Only"/>
    <n v="-200"/>
    <n v="2050"/>
    <s v="NO"/>
    <s v="Yes"/>
    <s v="NO"/>
    <n v="50"/>
    <x v="0"/>
    <x v="22"/>
    <x v="0"/>
    <x v="0"/>
    <x v="2"/>
    <x v="2"/>
    <n v="99"/>
    <n v="715"/>
    <n v="-50"/>
    <x v="0"/>
    <n v="50"/>
  </r>
  <r>
    <n v="32"/>
    <x v="0"/>
    <s v="Single"/>
    <n v="0"/>
    <s v="1-5 years"/>
    <n v="50"/>
    <n v="0"/>
    <s v="Medium"/>
    <n v="0"/>
    <s v="Liability-Only"/>
    <n v="-200"/>
    <n v="2150"/>
    <s v="NO"/>
    <s v="NO"/>
    <s v="NO"/>
    <n v="0"/>
    <x v="1"/>
    <x v="17"/>
    <x v="1"/>
    <x v="0"/>
    <x v="0"/>
    <x v="2"/>
    <n v="14"/>
    <n v="673"/>
    <n v="50"/>
    <x v="1"/>
    <n v="100"/>
  </r>
  <r>
    <n v="63"/>
    <x v="1"/>
    <s v="Married"/>
    <n v="86"/>
    <s v="&lt;1 year"/>
    <n v="100"/>
    <n v="0"/>
    <s v="Low"/>
    <n v="0"/>
    <s v="Liability-Only"/>
    <n v="-200"/>
    <n v="2036"/>
    <s v="Yes"/>
    <s v="NO"/>
    <s v="NO"/>
    <n v="50"/>
    <x v="2"/>
    <x v="2"/>
    <x v="1"/>
    <x v="4"/>
    <x v="4"/>
    <x v="0"/>
    <n v="10"/>
    <n v="746"/>
    <n v="-50"/>
    <x v="2"/>
    <n v="0"/>
  </r>
  <r>
    <n v="21"/>
    <x v="0"/>
    <s v="Married"/>
    <n v="86"/>
    <s v="1-5 years"/>
    <n v="50"/>
    <n v="0"/>
    <s v="Low"/>
    <n v="0"/>
    <s v="Liability-Only"/>
    <n v="-200"/>
    <n v="2236"/>
    <s v="NO"/>
    <s v="NO"/>
    <s v="NO"/>
    <n v="0"/>
    <x v="1"/>
    <x v="17"/>
    <x v="0"/>
    <x v="0"/>
    <x v="2"/>
    <x v="0"/>
    <n v="99"/>
    <n v="586"/>
    <n v="50"/>
    <x v="1"/>
    <n v="100"/>
  </r>
  <r>
    <n v="18"/>
    <x v="0"/>
    <s v="Married"/>
    <n v="86"/>
    <s v="1-5 years"/>
    <n v="50"/>
    <n v="0"/>
    <s v="Low"/>
    <n v="0"/>
    <s v="Full Coverage"/>
    <n v="0"/>
    <n v="2386"/>
    <s v="NO"/>
    <s v="NO"/>
    <s v="NO"/>
    <n v="0"/>
    <x v="2"/>
    <x v="2"/>
    <x v="1"/>
    <x v="0"/>
    <x v="1"/>
    <x v="1"/>
    <n v="3"/>
    <n v="661"/>
    <n v="50"/>
    <x v="0"/>
    <n v="50"/>
  </r>
  <r>
    <n v="43"/>
    <x v="0"/>
    <s v="Single"/>
    <n v="0"/>
    <s v="1-5 years"/>
    <n v="50"/>
    <n v="2"/>
    <s v="Low"/>
    <n v="100"/>
    <s v="Full Coverage"/>
    <n v="0"/>
    <n v="2400"/>
    <s v="NO"/>
    <s v="Yes"/>
    <s v="NO"/>
    <n v="50"/>
    <x v="0"/>
    <x v="8"/>
    <x v="0"/>
    <x v="0"/>
    <x v="2"/>
    <x v="2"/>
    <n v="99"/>
    <n v="662"/>
    <n v="50"/>
    <x v="1"/>
    <n v="100"/>
  </r>
  <r>
    <n v="55"/>
    <x v="1"/>
    <s v="Married"/>
    <n v="86"/>
    <s v="&gt;5 years"/>
    <n v="0"/>
    <n v="1"/>
    <s v="Low"/>
    <n v="50"/>
    <s v="Liability-Only"/>
    <n v="-200"/>
    <n v="1986"/>
    <s v="NO"/>
    <s v="NO"/>
    <s v="Yes"/>
    <n v="50"/>
    <x v="1"/>
    <x v="6"/>
    <x v="1"/>
    <x v="2"/>
    <x v="4"/>
    <x v="1"/>
    <n v="14"/>
    <n v="764"/>
    <n v="-50"/>
    <x v="2"/>
    <n v="0"/>
  </r>
  <r>
    <n v="65"/>
    <x v="1"/>
    <s v="Widowed"/>
    <n v="0"/>
    <s v="&gt;5 years"/>
    <n v="0"/>
    <n v="1"/>
    <s v="Low"/>
    <n v="50"/>
    <s v="Full Coverage"/>
    <n v="0"/>
    <n v="2100"/>
    <s v="Yes"/>
    <s v="Yes"/>
    <s v="NO"/>
    <n v="100"/>
    <x v="1"/>
    <x v="13"/>
    <x v="0"/>
    <x v="5"/>
    <x v="2"/>
    <x v="2"/>
    <n v="99"/>
    <n v="732"/>
    <n v="-50"/>
    <x v="0"/>
    <n v="50"/>
  </r>
  <r>
    <n v="33"/>
    <x v="0"/>
    <s v="Single"/>
    <n v="0"/>
    <s v="&lt;1 year"/>
    <n v="100"/>
    <n v="0"/>
    <s v="Medium"/>
    <n v="0"/>
    <s v="Full Coverage"/>
    <n v="0"/>
    <n v="2200"/>
    <s v="NO"/>
    <s v="NO"/>
    <s v="NO"/>
    <n v="0"/>
    <x v="1"/>
    <x v="29"/>
    <x v="1"/>
    <x v="5"/>
    <x v="4"/>
    <x v="2"/>
    <n v="9"/>
    <n v="744"/>
    <n v="-50"/>
    <x v="2"/>
    <n v="0"/>
  </r>
  <r>
    <n v="56"/>
    <x v="1"/>
    <s v="Married"/>
    <n v="86"/>
    <s v="1-5 years"/>
    <n v="50"/>
    <n v="0"/>
    <s v="Low"/>
    <n v="0"/>
    <s v="Full Coverage"/>
    <n v="0"/>
    <n v="2286"/>
    <s v="NO"/>
    <s v="Yes"/>
    <s v="NO"/>
    <n v="50"/>
    <x v="0"/>
    <x v="25"/>
    <x v="1"/>
    <x v="1"/>
    <x v="2"/>
    <x v="2"/>
    <n v="9"/>
    <n v="719"/>
    <n v="-50"/>
    <x v="1"/>
    <n v="100"/>
  </r>
  <r>
    <n v="39"/>
    <x v="0"/>
    <s v="Married"/>
    <n v="86"/>
    <s v="&gt;5 years"/>
    <n v="0"/>
    <n v="2"/>
    <s v="Low"/>
    <n v="100"/>
    <s v="Full Coverage"/>
    <n v="0"/>
    <n v="2386"/>
    <s v="NO"/>
    <s v="NO"/>
    <s v="NO"/>
    <n v="0"/>
    <x v="0"/>
    <x v="12"/>
    <x v="1"/>
    <x v="0"/>
    <x v="0"/>
    <x v="2"/>
    <n v="4"/>
    <n v="756"/>
    <n v="-50"/>
    <x v="1"/>
    <n v="100"/>
  </r>
  <r>
    <n v="37"/>
    <x v="0"/>
    <s v="Single"/>
    <n v="0"/>
    <s v="1-5 years"/>
    <n v="50"/>
    <n v="1"/>
    <s v="Medium"/>
    <n v="100"/>
    <s v="Full Coverage"/>
    <n v="0"/>
    <n v="2300"/>
    <s v="NO"/>
    <s v="Yes"/>
    <s v="NO"/>
    <n v="50"/>
    <x v="0"/>
    <x v="1"/>
    <x v="0"/>
    <x v="1"/>
    <x v="4"/>
    <x v="2"/>
    <n v="99"/>
    <n v="710"/>
    <n v="-50"/>
    <x v="1"/>
    <n v="100"/>
  </r>
  <r>
    <n v="53"/>
    <x v="0"/>
    <s v="Married"/>
    <n v="86"/>
    <s v="1-5 years"/>
    <n v="50"/>
    <n v="2"/>
    <s v="High"/>
    <n v="400"/>
    <s v="Liability-Only"/>
    <n v="-200"/>
    <n v="2536"/>
    <s v="NO"/>
    <s v="NO"/>
    <s v="NO"/>
    <n v="0"/>
    <x v="1"/>
    <x v="5"/>
    <x v="0"/>
    <x v="2"/>
    <x v="0"/>
    <x v="0"/>
    <n v="99"/>
    <n v="734"/>
    <n v="-50"/>
    <x v="1"/>
    <n v="100"/>
  </r>
  <r>
    <n v="49"/>
    <x v="0"/>
    <s v="Married"/>
    <n v="86"/>
    <s v="1-5 years"/>
    <n v="50"/>
    <n v="1"/>
    <s v="Low"/>
    <n v="50"/>
    <s v="Full Coverage"/>
    <n v="0"/>
    <n v="2336"/>
    <s v="NO"/>
    <s v="Yes"/>
    <s v="NO"/>
    <n v="50"/>
    <x v="1"/>
    <x v="2"/>
    <x v="1"/>
    <x v="0"/>
    <x v="2"/>
    <x v="2"/>
    <n v="13"/>
    <n v="674"/>
    <n v="50"/>
    <x v="2"/>
    <n v="0"/>
  </r>
  <r>
    <n v="18"/>
    <x v="0"/>
    <s v="Married"/>
    <n v="86"/>
    <s v="1-5 years"/>
    <n v="50"/>
    <n v="0"/>
    <s v="Low"/>
    <n v="0"/>
    <s v="Full Coverage"/>
    <n v="0"/>
    <n v="2286"/>
    <s v="NO"/>
    <s v="NO"/>
    <s v="NO"/>
    <n v="0"/>
    <x v="2"/>
    <x v="11"/>
    <x v="0"/>
    <x v="3"/>
    <x v="0"/>
    <x v="0"/>
    <n v="99"/>
    <n v="745"/>
    <n v="-50"/>
    <x v="0"/>
    <n v="50"/>
  </r>
  <r>
    <n v="62"/>
    <x v="1"/>
    <s v="Single"/>
    <n v="0"/>
    <s v="&lt;1 year"/>
    <n v="100"/>
    <n v="0"/>
    <s v="Medium"/>
    <n v="0"/>
    <s v="Liability-Only"/>
    <n v="-200"/>
    <n v="2050"/>
    <s v="NO"/>
    <s v="Yes"/>
    <s v="NO"/>
    <n v="50"/>
    <x v="1"/>
    <x v="26"/>
    <x v="1"/>
    <x v="5"/>
    <x v="1"/>
    <x v="1"/>
    <n v="3"/>
    <n v="724"/>
    <n v="-50"/>
    <x v="1"/>
    <n v="100"/>
  </r>
  <r>
    <n v="60"/>
    <x v="1"/>
    <s v="Single"/>
    <n v="0"/>
    <s v="&gt;5 years"/>
    <n v="0"/>
    <n v="0"/>
    <s v="Low"/>
    <n v="0"/>
    <s v="Liability-Only"/>
    <n v="-200"/>
    <n v="1850"/>
    <s v="NO"/>
    <s v="Yes"/>
    <s v="NO"/>
    <n v="50"/>
    <x v="1"/>
    <x v="19"/>
    <x v="0"/>
    <x v="1"/>
    <x v="0"/>
    <x v="0"/>
    <n v="99"/>
    <n v="723"/>
    <n v="-50"/>
    <x v="2"/>
    <n v="0"/>
  </r>
  <r>
    <n v="30"/>
    <x v="0"/>
    <s v="Married"/>
    <n v="86"/>
    <s v="&lt;1 year"/>
    <n v="100"/>
    <n v="1"/>
    <s v="Low"/>
    <n v="50"/>
    <s v="Liability-Only"/>
    <n v="-200"/>
    <n v="2186"/>
    <s v="NO"/>
    <s v="Yes"/>
    <s v="NO"/>
    <n v="50"/>
    <x v="1"/>
    <x v="10"/>
    <x v="0"/>
    <x v="8"/>
    <x v="5"/>
    <x v="0"/>
    <n v="99"/>
    <n v="711"/>
    <n v="-50"/>
    <x v="1"/>
    <n v="100"/>
  </r>
  <r>
    <n v="45"/>
    <x v="0"/>
    <s v="Married"/>
    <n v="86"/>
    <s v="1-5 years"/>
    <n v="50"/>
    <n v="0"/>
    <s v="Low"/>
    <n v="0"/>
    <s v="Liability-Only"/>
    <n v="-200"/>
    <n v="2086"/>
    <s v="Yes"/>
    <s v="NO"/>
    <s v="NO"/>
    <n v="50"/>
    <x v="0"/>
    <x v="2"/>
    <x v="1"/>
    <x v="1"/>
    <x v="2"/>
    <x v="0"/>
    <n v="3"/>
    <n v="763"/>
    <n v="-50"/>
    <x v="1"/>
    <n v="100"/>
  </r>
  <r>
    <n v="47"/>
    <x v="0"/>
    <s v="Married"/>
    <n v="86"/>
    <s v="&lt;1 year"/>
    <n v="100"/>
    <n v="1"/>
    <s v="Low"/>
    <n v="50"/>
    <s v="Full Coverage"/>
    <n v="0"/>
    <n v="2336"/>
    <s v="NO"/>
    <s v="NO"/>
    <s v="NO"/>
    <n v="0"/>
    <x v="2"/>
    <x v="23"/>
    <x v="0"/>
    <x v="0"/>
    <x v="0"/>
    <x v="1"/>
    <n v="99"/>
    <n v="703"/>
    <n v="-50"/>
    <x v="2"/>
    <n v="0"/>
  </r>
  <r>
    <n v="43"/>
    <x v="0"/>
    <s v="Single"/>
    <n v="0"/>
    <s v="&gt;5 years"/>
    <n v="0"/>
    <n v="0"/>
    <s v="Low"/>
    <n v="0"/>
    <s v="Full Coverage"/>
    <n v="0"/>
    <n v="2300"/>
    <s v="NO"/>
    <s v="NO"/>
    <s v="NO"/>
    <n v="0"/>
    <x v="1"/>
    <x v="16"/>
    <x v="1"/>
    <x v="4"/>
    <x v="5"/>
    <x v="0"/>
    <n v="7"/>
    <n v="697"/>
    <n v="50"/>
    <x v="1"/>
    <n v="100"/>
  </r>
  <r>
    <n v="31"/>
    <x v="0"/>
    <s v="Married"/>
    <n v="86"/>
    <s v="&lt;1 year"/>
    <n v="100"/>
    <n v="0"/>
    <s v="Low"/>
    <n v="0"/>
    <s v="Liability-Only"/>
    <n v="-200"/>
    <n v="2236"/>
    <s v="NO"/>
    <s v="NO"/>
    <s v="NO"/>
    <n v="0"/>
    <x v="1"/>
    <x v="9"/>
    <x v="1"/>
    <x v="2"/>
    <x v="4"/>
    <x v="0"/>
    <n v="5"/>
    <n v="607"/>
    <n v="50"/>
    <x v="0"/>
    <n v="50"/>
  </r>
  <r>
    <n v="29"/>
    <x v="0"/>
    <s v="Married"/>
    <n v="86"/>
    <s v="1-5 years"/>
    <n v="50"/>
    <n v="0"/>
    <s v="Low"/>
    <n v="0"/>
    <s v="Full Coverage"/>
    <n v="0"/>
    <n v="2436"/>
    <s v="NO"/>
    <s v="NO"/>
    <s v="NO"/>
    <n v="0"/>
    <x v="0"/>
    <x v="3"/>
    <x v="0"/>
    <x v="5"/>
    <x v="2"/>
    <x v="1"/>
    <n v="99"/>
    <n v="688"/>
    <n v="50"/>
    <x v="1"/>
    <n v="100"/>
  </r>
  <r>
    <n v="39"/>
    <x v="0"/>
    <s v="Widowed"/>
    <n v="0"/>
    <s v="1-5 years"/>
    <n v="50"/>
    <n v="0"/>
    <s v="Low"/>
    <n v="0"/>
    <s v="Liability-Only"/>
    <n v="-200"/>
    <n v="2100"/>
    <s v="NO"/>
    <s v="Yes"/>
    <s v="NO"/>
    <n v="50"/>
    <x v="1"/>
    <x v="24"/>
    <x v="1"/>
    <x v="1"/>
    <x v="6"/>
    <x v="1"/>
    <n v="4"/>
    <n v="636"/>
    <n v="50"/>
    <x v="1"/>
    <n v="100"/>
  </r>
  <r>
    <n v="57"/>
    <x v="1"/>
    <s v="Widowed"/>
    <n v="0"/>
    <s v="1-5 years"/>
    <n v="50"/>
    <n v="0"/>
    <s v="Medium"/>
    <n v="0"/>
    <s v="Liability-Only"/>
    <n v="-200"/>
    <n v="2100"/>
    <s v="NO"/>
    <s v="NO"/>
    <s v="NO"/>
    <n v="0"/>
    <x v="1"/>
    <x v="7"/>
    <x v="1"/>
    <x v="0"/>
    <x v="2"/>
    <x v="1"/>
    <n v="8"/>
    <n v="657"/>
    <n v="50"/>
    <x v="0"/>
    <n v="50"/>
  </r>
  <r>
    <n v="48"/>
    <x v="0"/>
    <s v="Widowed"/>
    <n v="0"/>
    <s v="1-5 years"/>
    <n v="50"/>
    <n v="0"/>
    <s v="Medium"/>
    <n v="0"/>
    <s v="Liability-Only"/>
    <n v="-200"/>
    <n v="2050"/>
    <s v="NO"/>
    <s v="NO"/>
    <s v="NO"/>
    <n v="0"/>
    <x v="1"/>
    <x v="24"/>
    <x v="1"/>
    <x v="3"/>
    <x v="5"/>
    <x v="0"/>
    <n v="11"/>
    <n v="738"/>
    <n v="-50"/>
    <x v="1"/>
    <n v="100"/>
  </r>
  <r>
    <n v="34"/>
    <x v="0"/>
    <s v="Divorced"/>
    <n v="0"/>
    <s v="1-5 years"/>
    <n v="50"/>
    <n v="1"/>
    <s v="Low"/>
    <n v="50"/>
    <s v="Liability-Only"/>
    <n v="-200"/>
    <n v="2100"/>
    <s v="NO"/>
    <s v="Yes"/>
    <s v="NO"/>
    <n v="50"/>
    <x v="1"/>
    <x v="24"/>
    <x v="1"/>
    <x v="5"/>
    <x v="2"/>
    <x v="2"/>
    <n v="3"/>
    <n v="640"/>
    <n v="50"/>
    <x v="0"/>
    <n v="50"/>
  </r>
  <r>
    <n v="51"/>
    <x v="0"/>
    <s v="Married"/>
    <n v="86"/>
    <s v="&gt;5 years"/>
    <n v="0"/>
    <n v="1"/>
    <s v="Low"/>
    <n v="50"/>
    <s v="Liability-Only"/>
    <n v="-200"/>
    <n v="2136"/>
    <s v="NO"/>
    <s v="Yes"/>
    <s v="NO"/>
    <n v="50"/>
    <x v="1"/>
    <x v="25"/>
    <x v="0"/>
    <x v="1"/>
    <x v="3"/>
    <x v="0"/>
    <n v="99"/>
    <n v="682"/>
    <n v="50"/>
    <x v="0"/>
    <n v="50"/>
  </r>
  <r>
    <n v="18"/>
    <x v="0"/>
    <s v="Married"/>
    <n v="86"/>
    <s v="1-5 years"/>
    <n v="50"/>
    <n v="3"/>
    <s v="Medium"/>
    <n v="300"/>
    <s v="Full Coverage"/>
    <n v="0"/>
    <n v="2536"/>
    <s v="NO"/>
    <s v="Yes"/>
    <s v="NO"/>
    <n v="50"/>
    <x v="1"/>
    <x v="25"/>
    <x v="1"/>
    <x v="11"/>
    <x v="3"/>
    <x v="2"/>
    <n v="2"/>
    <n v="702"/>
    <n v="-50"/>
    <x v="0"/>
    <n v="50"/>
  </r>
  <r>
    <n v="57"/>
    <x v="1"/>
    <s v="Married"/>
    <n v="86"/>
    <s v="1-5 years"/>
    <n v="50"/>
    <n v="2"/>
    <s v="Low"/>
    <n v="100"/>
    <s v="Liability-Only"/>
    <n v="-200"/>
    <n v="2136"/>
    <s v="NO"/>
    <s v="NO"/>
    <s v="NO"/>
    <n v="0"/>
    <x v="1"/>
    <x v="18"/>
    <x v="0"/>
    <x v="4"/>
    <x v="0"/>
    <x v="0"/>
    <n v="99"/>
    <n v="745"/>
    <n v="-50"/>
    <x v="2"/>
    <n v="0"/>
  </r>
  <r>
    <n v="18"/>
    <x v="0"/>
    <s v="Married"/>
    <n v="86"/>
    <s v="&lt;1 year"/>
    <n v="100"/>
    <n v="0"/>
    <s v="Medium"/>
    <n v="0"/>
    <s v="Full Coverage"/>
    <n v="0"/>
    <n v="2236"/>
    <s v="NO"/>
    <s v="Yes"/>
    <s v="NO"/>
    <n v="50"/>
    <x v="0"/>
    <x v="0"/>
    <x v="1"/>
    <x v="7"/>
    <x v="0"/>
    <x v="2"/>
    <n v="4"/>
    <n v="741"/>
    <n v="-50"/>
    <x v="2"/>
    <n v="0"/>
  </r>
  <r>
    <n v="34"/>
    <x v="0"/>
    <s v="Widowed"/>
    <n v="0"/>
    <s v="&lt;1 year"/>
    <n v="100"/>
    <n v="1"/>
    <s v="Low"/>
    <n v="50"/>
    <s v="Liability-Only"/>
    <n v="-200"/>
    <n v="2200"/>
    <s v="NO"/>
    <s v="NO"/>
    <s v="NO"/>
    <n v="0"/>
    <x v="1"/>
    <x v="1"/>
    <x v="0"/>
    <x v="1"/>
    <x v="2"/>
    <x v="0"/>
    <n v="99"/>
    <n v="653"/>
    <n v="50"/>
    <x v="0"/>
    <n v="50"/>
  </r>
  <r>
    <n v="23"/>
    <x v="0"/>
    <s v="Single"/>
    <n v="0"/>
    <s v="&gt;5 years"/>
    <n v="0"/>
    <n v="0"/>
    <s v="Low"/>
    <n v="0"/>
    <s v="Full Coverage"/>
    <n v="0"/>
    <n v="2150"/>
    <s v="NO"/>
    <s v="NO"/>
    <s v="Yes"/>
    <n v="50"/>
    <x v="0"/>
    <x v="14"/>
    <x v="0"/>
    <x v="1"/>
    <x v="4"/>
    <x v="0"/>
    <n v="99"/>
    <n v="671"/>
    <n v="50"/>
    <x v="2"/>
    <n v="0"/>
  </r>
  <r>
    <n v="20"/>
    <x v="0"/>
    <s v="Single"/>
    <n v="0"/>
    <s v="1-5 years"/>
    <n v="50"/>
    <n v="0"/>
    <s v="Low"/>
    <n v="0"/>
    <s v="Full Coverage"/>
    <n v="0"/>
    <n v="2150"/>
    <s v="NO"/>
    <s v="NO"/>
    <s v="NO"/>
    <n v="0"/>
    <x v="2"/>
    <x v="12"/>
    <x v="1"/>
    <x v="5"/>
    <x v="2"/>
    <x v="2"/>
    <n v="7"/>
    <n v="727"/>
    <n v="-50"/>
    <x v="2"/>
    <n v="0"/>
  </r>
  <r>
    <n v="57"/>
    <x v="1"/>
    <s v="Married"/>
    <n v="86"/>
    <s v="&gt;5 years"/>
    <n v="0"/>
    <n v="2"/>
    <s v="Medium"/>
    <n v="200"/>
    <s v="Liability-Only"/>
    <n v="-200"/>
    <n v="2386"/>
    <s v="NO"/>
    <s v="NO"/>
    <s v="NO"/>
    <n v="0"/>
    <x v="0"/>
    <x v="4"/>
    <x v="1"/>
    <x v="2"/>
    <x v="4"/>
    <x v="1"/>
    <n v="3"/>
    <n v="692"/>
    <n v="50"/>
    <x v="1"/>
    <n v="100"/>
  </r>
  <r>
    <n v="32"/>
    <x v="0"/>
    <s v="Widowed"/>
    <n v="0"/>
    <s v="1-5 years"/>
    <n v="50"/>
    <n v="1"/>
    <s v="Low"/>
    <n v="50"/>
    <s v="Full Coverage"/>
    <n v="0"/>
    <n v="2300"/>
    <s v="NO"/>
    <s v="NO"/>
    <s v="NO"/>
    <n v="0"/>
    <x v="1"/>
    <x v="3"/>
    <x v="1"/>
    <x v="0"/>
    <x v="3"/>
    <x v="1"/>
    <n v="8"/>
    <n v="683"/>
    <n v="50"/>
    <x v="2"/>
    <n v="0"/>
  </r>
  <r>
    <n v="45"/>
    <x v="0"/>
    <s v="Divorced"/>
    <n v="0"/>
    <s v="&gt;5 years"/>
    <n v="0"/>
    <n v="1"/>
    <s v="Medium"/>
    <n v="100"/>
    <s v="Full Coverage"/>
    <n v="0"/>
    <n v="2100"/>
    <s v="Yes"/>
    <s v="NO"/>
    <s v="Yes"/>
    <n v="100"/>
    <x v="1"/>
    <x v="11"/>
    <x v="0"/>
    <x v="1"/>
    <x v="6"/>
    <x v="1"/>
    <n v="99"/>
    <n v="726"/>
    <n v="-50"/>
    <x v="2"/>
    <n v="0"/>
  </r>
  <r>
    <n v="39"/>
    <x v="0"/>
    <s v="Married"/>
    <n v="86"/>
    <s v="&gt;5 years"/>
    <n v="0"/>
    <n v="1"/>
    <s v="Low"/>
    <n v="50"/>
    <s v="Liability-Only"/>
    <n v="-200"/>
    <n v="2086"/>
    <s v="NO"/>
    <s v="Yes"/>
    <s v="Yes"/>
    <n v="100"/>
    <x v="1"/>
    <x v="22"/>
    <x v="1"/>
    <x v="0"/>
    <x v="2"/>
    <x v="0"/>
    <n v="6"/>
    <n v="699"/>
    <n v="50"/>
    <x v="0"/>
    <n v="50"/>
  </r>
  <r>
    <n v="47"/>
    <x v="0"/>
    <s v="Divorced"/>
    <n v="0"/>
    <s v="&gt;5 years"/>
    <n v="0"/>
    <n v="0"/>
    <s v="Low"/>
    <n v="0"/>
    <s v="Liability-Only"/>
    <n v="-200"/>
    <n v="2050"/>
    <s v="NO"/>
    <s v="Yes"/>
    <s v="NO"/>
    <n v="50"/>
    <x v="0"/>
    <x v="0"/>
    <x v="1"/>
    <x v="7"/>
    <x v="0"/>
    <x v="1"/>
    <n v="6"/>
    <n v="689"/>
    <n v="50"/>
    <x v="1"/>
    <n v="100"/>
  </r>
  <r>
    <n v="41"/>
    <x v="0"/>
    <s v="Married"/>
    <n v="86"/>
    <s v="1-5 years"/>
    <n v="50"/>
    <n v="0"/>
    <s v="Low"/>
    <n v="0"/>
    <s v="Full Coverage"/>
    <n v="0"/>
    <n v="2336"/>
    <s v="Yes"/>
    <s v="Yes"/>
    <s v="NO"/>
    <n v="100"/>
    <x v="2"/>
    <x v="7"/>
    <x v="1"/>
    <x v="1"/>
    <x v="3"/>
    <x v="2"/>
    <n v="4"/>
    <n v="632"/>
    <n v="50"/>
    <x v="1"/>
    <n v="100"/>
  </r>
  <r>
    <n v="20"/>
    <x v="0"/>
    <s v="Married"/>
    <n v="86"/>
    <s v="1-5 years"/>
    <n v="50"/>
    <n v="2"/>
    <s v="Low"/>
    <n v="100"/>
    <s v="Liability-Only"/>
    <n v="-200"/>
    <n v="2236"/>
    <s v="NO"/>
    <s v="Yes"/>
    <s v="NO"/>
    <n v="50"/>
    <x v="1"/>
    <x v="10"/>
    <x v="1"/>
    <x v="4"/>
    <x v="4"/>
    <x v="0"/>
    <n v="3"/>
    <n v="645"/>
    <n v="50"/>
    <x v="0"/>
    <n v="50"/>
  </r>
  <r>
    <n v="54"/>
    <x v="0"/>
    <s v="Single"/>
    <n v="0"/>
    <s v="1-5 years"/>
    <n v="50"/>
    <n v="0"/>
    <s v="Low"/>
    <n v="0"/>
    <s v="Liability-Only"/>
    <n v="-200"/>
    <n v="2000"/>
    <s v="NO"/>
    <s v="NO"/>
    <s v="NO"/>
    <n v="0"/>
    <x v="0"/>
    <x v="28"/>
    <x v="1"/>
    <x v="2"/>
    <x v="3"/>
    <x v="2"/>
    <n v="5"/>
    <n v="723"/>
    <n v="-50"/>
    <x v="0"/>
    <n v="50"/>
  </r>
  <r>
    <n v="32"/>
    <x v="0"/>
    <s v="Single"/>
    <n v="0"/>
    <s v="1-5 years"/>
    <n v="50"/>
    <n v="2"/>
    <s v="Low"/>
    <n v="100"/>
    <s v="Full Coverage"/>
    <n v="0"/>
    <n v="2450"/>
    <s v="NO"/>
    <s v="NO"/>
    <s v="NO"/>
    <n v="0"/>
    <x v="1"/>
    <x v="0"/>
    <x v="1"/>
    <x v="9"/>
    <x v="5"/>
    <x v="0"/>
    <n v="6"/>
    <n v="634"/>
    <n v="50"/>
    <x v="1"/>
    <n v="100"/>
  </r>
  <r>
    <n v="18"/>
    <x v="0"/>
    <s v="Married"/>
    <n v="86"/>
    <s v="1-5 years"/>
    <n v="50"/>
    <n v="0"/>
    <s v="Low"/>
    <n v="0"/>
    <s v="Full Coverage"/>
    <n v="0"/>
    <n v="2286"/>
    <s v="Yes"/>
    <s v="NO"/>
    <s v="Yes"/>
    <n v="100"/>
    <x v="0"/>
    <x v="18"/>
    <x v="0"/>
    <x v="0"/>
    <x v="4"/>
    <x v="2"/>
    <n v="99"/>
    <n v="643"/>
    <n v="50"/>
    <x v="0"/>
    <n v="50"/>
  </r>
  <r>
    <n v="33"/>
    <x v="0"/>
    <s v="Married"/>
    <n v="86"/>
    <s v="&lt;1 year"/>
    <n v="100"/>
    <n v="0"/>
    <s v="Low"/>
    <n v="0"/>
    <s v="Liability-Only"/>
    <n v="-200"/>
    <n v="2236"/>
    <s v="NO"/>
    <s v="NO"/>
    <s v="NO"/>
    <n v="0"/>
    <x v="0"/>
    <x v="2"/>
    <x v="1"/>
    <x v="5"/>
    <x v="2"/>
    <x v="0"/>
    <n v="13"/>
    <n v="667"/>
    <n v="50"/>
    <x v="0"/>
    <n v="50"/>
  </r>
  <r>
    <n v="62"/>
    <x v="1"/>
    <s v="Widowed"/>
    <n v="0"/>
    <s v="1-5 years"/>
    <n v="50"/>
    <n v="0"/>
    <s v="Medium"/>
    <n v="0"/>
    <s v="Full Coverage"/>
    <n v="0"/>
    <n v="2350"/>
    <s v="NO"/>
    <s v="NO"/>
    <s v="NO"/>
    <n v="0"/>
    <x v="1"/>
    <x v="1"/>
    <x v="0"/>
    <x v="5"/>
    <x v="4"/>
    <x v="0"/>
    <n v="99"/>
    <n v="693"/>
    <n v="50"/>
    <x v="1"/>
    <n v="100"/>
  </r>
  <r>
    <n v="52"/>
    <x v="0"/>
    <s v="Single"/>
    <n v="0"/>
    <s v="1-5 years"/>
    <n v="50"/>
    <n v="0"/>
    <s v="Medium"/>
    <n v="0"/>
    <s v="Full Coverage"/>
    <n v="0"/>
    <n v="2200"/>
    <s v="NO"/>
    <s v="NO"/>
    <s v="NO"/>
    <n v="0"/>
    <x v="0"/>
    <x v="28"/>
    <x v="0"/>
    <x v="11"/>
    <x v="3"/>
    <x v="0"/>
    <n v="99"/>
    <n v="760"/>
    <n v="-50"/>
    <x v="0"/>
    <n v="50"/>
  </r>
  <r>
    <n v="34"/>
    <x v="0"/>
    <s v="Single"/>
    <n v="0"/>
    <s v="1-5 years"/>
    <n v="50"/>
    <n v="0"/>
    <s v="Low"/>
    <n v="0"/>
    <s v="Liability-Only"/>
    <n v="-200"/>
    <n v="1900"/>
    <s v="NO"/>
    <s v="Yes"/>
    <s v="Yes"/>
    <n v="100"/>
    <x v="2"/>
    <x v="17"/>
    <x v="1"/>
    <x v="4"/>
    <x v="3"/>
    <x v="0"/>
    <n v="13"/>
    <n v="710"/>
    <n v="-50"/>
    <x v="0"/>
    <n v="50"/>
  </r>
  <r>
    <n v="34"/>
    <x v="0"/>
    <s v="Married"/>
    <n v="86"/>
    <s v="1-5 years"/>
    <n v="50"/>
    <n v="0"/>
    <s v="Low"/>
    <n v="0"/>
    <s v="Full Coverage"/>
    <n v="0"/>
    <n v="2186"/>
    <s v="NO"/>
    <s v="Yes"/>
    <s v="NO"/>
    <n v="50"/>
    <x v="1"/>
    <x v="18"/>
    <x v="0"/>
    <x v="5"/>
    <x v="2"/>
    <x v="1"/>
    <n v="99"/>
    <n v="758"/>
    <n v="-50"/>
    <x v="2"/>
    <n v="0"/>
  </r>
  <r>
    <n v="35"/>
    <x v="0"/>
    <s v="Married"/>
    <n v="86"/>
    <s v="1-5 years"/>
    <n v="50"/>
    <n v="3"/>
    <s v="Low"/>
    <n v="150"/>
    <s v="Liability-Only"/>
    <n v="-200"/>
    <n v="2286"/>
    <s v="Yes"/>
    <s v="NO"/>
    <s v="NO"/>
    <n v="50"/>
    <x v="1"/>
    <x v="11"/>
    <x v="1"/>
    <x v="3"/>
    <x v="4"/>
    <x v="0"/>
    <n v="1"/>
    <n v="697"/>
    <n v="50"/>
    <x v="0"/>
    <n v="50"/>
  </r>
  <r>
    <n v="71"/>
    <x v="1"/>
    <s v="Married"/>
    <n v="86"/>
    <s v="1-5 years"/>
    <n v="50"/>
    <n v="1"/>
    <s v="Low"/>
    <n v="50"/>
    <s v="Full Coverage"/>
    <n v="0"/>
    <n v="2286"/>
    <s v="NO"/>
    <s v="NO"/>
    <s v="NO"/>
    <n v="0"/>
    <x v="2"/>
    <x v="8"/>
    <x v="1"/>
    <x v="1"/>
    <x v="3"/>
    <x v="2"/>
    <n v="6"/>
    <n v="808"/>
    <n v="-50"/>
    <x v="2"/>
    <n v="0"/>
  </r>
  <r>
    <n v="45"/>
    <x v="0"/>
    <s v="Married"/>
    <n v="86"/>
    <s v="&gt;5 years"/>
    <n v="0"/>
    <n v="1"/>
    <s v="Low"/>
    <n v="50"/>
    <s v="Liability-Only"/>
    <n v="-200"/>
    <n v="2136"/>
    <s v="NO"/>
    <s v="NO"/>
    <s v="NO"/>
    <n v="0"/>
    <x v="1"/>
    <x v="0"/>
    <x v="0"/>
    <x v="0"/>
    <x v="4"/>
    <x v="0"/>
    <n v="99"/>
    <n v="607"/>
    <n v="50"/>
    <x v="2"/>
    <n v="0"/>
  </r>
  <r>
    <n v="46"/>
    <x v="0"/>
    <s v="Married"/>
    <n v="86"/>
    <s v="1-5 years"/>
    <n v="50"/>
    <n v="2"/>
    <s v="Low"/>
    <n v="100"/>
    <s v="Liability-Only"/>
    <n v="-200"/>
    <n v="2136"/>
    <s v="Yes"/>
    <s v="Yes"/>
    <s v="NO"/>
    <n v="100"/>
    <x v="1"/>
    <x v="11"/>
    <x v="1"/>
    <x v="1"/>
    <x v="2"/>
    <x v="1"/>
    <n v="3"/>
    <n v="735"/>
    <n v="-50"/>
    <x v="1"/>
    <n v="100"/>
  </r>
  <r>
    <n v="55"/>
    <x v="1"/>
    <s v="Married"/>
    <n v="86"/>
    <s v="1-5 years"/>
    <n v="50"/>
    <n v="0"/>
    <s v="Medium"/>
    <n v="0"/>
    <s v="Full Coverage"/>
    <n v="0"/>
    <n v="2336"/>
    <s v="NO"/>
    <s v="NO"/>
    <s v="NO"/>
    <n v="0"/>
    <x v="2"/>
    <x v="11"/>
    <x v="1"/>
    <x v="1"/>
    <x v="0"/>
    <x v="0"/>
    <n v="3"/>
    <n v="749"/>
    <n v="-50"/>
    <x v="1"/>
    <n v="100"/>
  </r>
  <r>
    <n v="43"/>
    <x v="0"/>
    <s v="Single"/>
    <n v="0"/>
    <s v="&lt;1 year"/>
    <n v="100"/>
    <n v="2"/>
    <s v="Medium"/>
    <n v="200"/>
    <s v="Full Coverage"/>
    <n v="0"/>
    <n v="2450"/>
    <s v="NO"/>
    <s v="NO"/>
    <s v="NO"/>
    <n v="0"/>
    <x v="1"/>
    <x v="15"/>
    <x v="1"/>
    <x v="9"/>
    <x v="5"/>
    <x v="2"/>
    <n v="4"/>
    <n v="721"/>
    <n v="-50"/>
    <x v="0"/>
    <n v="50"/>
  </r>
  <r>
    <n v="36"/>
    <x v="0"/>
    <s v="Married"/>
    <n v="86"/>
    <s v="1-5 years"/>
    <n v="50"/>
    <n v="1"/>
    <s v="Low"/>
    <n v="50"/>
    <s v="Liability-Only"/>
    <n v="-200"/>
    <n v="2286"/>
    <s v="NO"/>
    <s v="NO"/>
    <s v="NO"/>
    <n v="0"/>
    <x v="0"/>
    <x v="23"/>
    <x v="1"/>
    <x v="4"/>
    <x v="0"/>
    <x v="2"/>
    <n v="12"/>
    <n v="672"/>
    <n v="50"/>
    <x v="1"/>
    <n v="100"/>
  </r>
  <r>
    <n v="37"/>
    <x v="0"/>
    <s v="Divorced"/>
    <n v="0"/>
    <s v="1-5 years"/>
    <n v="50"/>
    <n v="1"/>
    <s v="Medium"/>
    <n v="100"/>
    <s v="Full Coverage"/>
    <n v="0"/>
    <n v="2250"/>
    <s v="Yes"/>
    <s v="Yes"/>
    <s v="NO"/>
    <n v="100"/>
    <x v="0"/>
    <x v="22"/>
    <x v="0"/>
    <x v="1"/>
    <x v="2"/>
    <x v="2"/>
    <n v="99"/>
    <n v="702"/>
    <n v="-50"/>
    <x v="1"/>
    <n v="100"/>
  </r>
  <r>
    <n v="38"/>
    <x v="0"/>
    <s v="Married"/>
    <n v="86"/>
    <s v="&gt;5 years"/>
    <n v="0"/>
    <n v="0"/>
    <s v="Low"/>
    <n v="0"/>
    <s v="Full Coverage"/>
    <n v="0"/>
    <n v="2286"/>
    <s v="NO"/>
    <s v="NO"/>
    <s v="NO"/>
    <n v="0"/>
    <x v="0"/>
    <x v="24"/>
    <x v="0"/>
    <x v="1"/>
    <x v="4"/>
    <x v="2"/>
    <n v="99"/>
    <n v="626"/>
    <n v="50"/>
    <x v="2"/>
    <n v="0"/>
  </r>
  <r>
    <n v="39"/>
    <x v="0"/>
    <s v="Married"/>
    <n v="86"/>
    <s v="1-5 years"/>
    <n v="50"/>
    <n v="1"/>
    <s v="Low"/>
    <n v="50"/>
    <s v="Full Coverage"/>
    <n v="0"/>
    <n v="2436"/>
    <s v="NO"/>
    <s v="Yes"/>
    <s v="NO"/>
    <n v="50"/>
    <x v="0"/>
    <x v="14"/>
    <x v="0"/>
    <x v="4"/>
    <x v="1"/>
    <x v="1"/>
    <n v="99"/>
    <n v="694"/>
    <n v="50"/>
    <x v="1"/>
    <n v="100"/>
  </r>
  <r>
    <n v="50"/>
    <x v="0"/>
    <s v="Married"/>
    <n v="86"/>
    <s v="1-5 years"/>
    <n v="50"/>
    <n v="0"/>
    <s v="Medium"/>
    <n v="0"/>
    <s v="Full Coverage"/>
    <n v="0"/>
    <n v="2386"/>
    <s v="NO"/>
    <s v="NO"/>
    <s v="Yes"/>
    <n v="50"/>
    <x v="1"/>
    <x v="11"/>
    <x v="1"/>
    <x v="4"/>
    <x v="0"/>
    <x v="0"/>
    <n v="11"/>
    <n v="691"/>
    <n v="50"/>
    <x v="1"/>
    <n v="100"/>
  </r>
  <r>
    <n v="40"/>
    <x v="0"/>
    <s v="Married"/>
    <n v="86"/>
    <s v="1-5 years"/>
    <n v="50"/>
    <n v="0"/>
    <s v="Low"/>
    <n v="0"/>
    <s v="Full Coverage"/>
    <n v="0"/>
    <n v="2336"/>
    <s v="NO"/>
    <s v="NO"/>
    <s v="NO"/>
    <n v="0"/>
    <x v="2"/>
    <x v="11"/>
    <x v="1"/>
    <x v="1"/>
    <x v="7"/>
    <x v="0"/>
    <n v="14"/>
    <n v="677"/>
    <n v="50"/>
    <x v="2"/>
    <n v="0"/>
  </r>
  <r>
    <n v="50"/>
    <x v="0"/>
    <s v="Married"/>
    <n v="86"/>
    <s v="1-5 years"/>
    <n v="50"/>
    <n v="1"/>
    <s v="Medium"/>
    <n v="100"/>
    <s v="Full Coverage"/>
    <n v="0"/>
    <n v="2386"/>
    <s v="Yes"/>
    <s v="NO"/>
    <s v="NO"/>
    <n v="50"/>
    <x v="1"/>
    <x v="22"/>
    <x v="0"/>
    <x v="2"/>
    <x v="5"/>
    <x v="2"/>
    <n v="99"/>
    <n v="712"/>
    <n v="-50"/>
    <x v="1"/>
    <n v="100"/>
  </r>
  <r>
    <n v="38"/>
    <x v="0"/>
    <s v="Widowed"/>
    <n v="0"/>
    <s v="&gt;5 years"/>
    <n v="0"/>
    <n v="2"/>
    <s v="Low"/>
    <n v="100"/>
    <s v="Full Coverage"/>
    <n v="0"/>
    <n v="2350"/>
    <s v="Yes"/>
    <s v="NO"/>
    <s v="NO"/>
    <n v="50"/>
    <x v="1"/>
    <x v="15"/>
    <x v="0"/>
    <x v="4"/>
    <x v="0"/>
    <x v="2"/>
    <n v="99"/>
    <n v="670"/>
    <n v="50"/>
    <x v="1"/>
    <n v="100"/>
  </r>
  <r>
    <n v="41"/>
    <x v="0"/>
    <s v="Single"/>
    <n v="0"/>
    <s v="1-5 years"/>
    <n v="50"/>
    <n v="1"/>
    <s v="Low"/>
    <n v="50"/>
    <s v="Full Coverage"/>
    <n v="0"/>
    <n v="2250"/>
    <s v="Yes"/>
    <s v="NO"/>
    <s v="NO"/>
    <n v="50"/>
    <x v="0"/>
    <x v="12"/>
    <x v="0"/>
    <x v="2"/>
    <x v="5"/>
    <x v="2"/>
    <n v="99"/>
    <n v="748"/>
    <n v="-50"/>
    <x v="1"/>
    <n v="100"/>
  </r>
  <r>
    <n v="18"/>
    <x v="0"/>
    <s v="Married"/>
    <n v="86"/>
    <s v="1-5 years"/>
    <n v="50"/>
    <n v="0"/>
    <s v="Low"/>
    <n v="0"/>
    <s v="Full Coverage"/>
    <n v="0"/>
    <n v="2286"/>
    <s v="NO"/>
    <s v="Yes"/>
    <s v="NO"/>
    <n v="50"/>
    <x v="1"/>
    <x v="3"/>
    <x v="0"/>
    <x v="0"/>
    <x v="2"/>
    <x v="2"/>
    <n v="99"/>
    <n v="694"/>
    <n v="50"/>
    <x v="2"/>
    <n v="0"/>
  </r>
  <r>
    <n v="53"/>
    <x v="0"/>
    <s v="Married"/>
    <n v="86"/>
    <s v="1-5 years"/>
    <n v="50"/>
    <n v="0"/>
    <s v="Medium"/>
    <n v="0"/>
    <s v="Full Coverage"/>
    <n v="0"/>
    <n v="2236"/>
    <s v="NO"/>
    <s v="NO"/>
    <s v="NO"/>
    <n v="0"/>
    <x v="0"/>
    <x v="1"/>
    <x v="1"/>
    <x v="5"/>
    <x v="2"/>
    <x v="1"/>
    <n v="11"/>
    <n v="768"/>
    <n v="-50"/>
    <x v="2"/>
    <n v="0"/>
  </r>
  <r>
    <n v="45"/>
    <x v="0"/>
    <s v="Single"/>
    <n v="0"/>
    <s v="&gt;5 years"/>
    <n v="0"/>
    <n v="0"/>
    <s v="Low"/>
    <n v="0"/>
    <s v="Full Coverage"/>
    <n v="0"/>
    <n v="2150"/>
    <s v="NO"/>
    <s v="NO"/>
    <s v="NO"/>
    <n v="0"/>
    <x v="1"/>
    <x v="27"/>
    <x v="1"/>
    <x v="0"/>
    <x v="3"/>
    <x v="0"/>
    <n v="1"/>
    <n v="780"/>
    <n v="-50"/>
    <x v="0"/>
    <n v="50"/>
  </r>
  <r>
    <n v="54"/>
    <x v="0"/>
    <s v="Single"/>
    <n v="0"/>
    <s v="&lt;1 year"/>
    <n v="100"/>
    <n v="0"/>
    <s v="Low"/>
    <n v="0"/>
    <s v="Liability-Only"/>
    <n v="-200"/>
    <n v="2200"/>
    <s v="NO"/>
    <s v="NO"/>
    <s v="NO"/>
    <n v="0"/>
    <x v="0"/>
    <x v="1"/>
    <x v="0"/>
    <x v="4"/>
    <x v="0"/>
    <x v="1"/>
    <n v="99"/>
    <n v="672"/>
    <n v="50"/>
    <x v="1"/>
    <n v="100"/>
  </r>
  <r>
    <n v="18"/>
    <x v="0"/>
    <s v="Married"/>
    <n v="86"/>
    <s v="1-5 years"/>
    <n v="50"/>
    <n v="0"/>
    <s v="Medium"/>
    <n v="0"/>
    <s v="Liability-Only"/>
    <n v="-200"/>
    <n v="2186"/>
    <s v="Yes"/>
    <s v="NO"/>
    <s v="NO"/>
    <n v="50"/>
    <x v="1"/>
    <x v="6"/>
    <x v="1"/>
    <x v="5"/>
    <x v="0"/>
    <x v="0"/>
    <n v="12"/>
    <n v="663"/>
    <n v="50"/>
    <x v="1"/>
    <n v="100"/>
  </r>
  <r>
    <n v="71"/>
    <x v="1"/>
    <s v="Single"/>
    <n v="0"/>
    <s v="&gt;5 years"/>
    <n v="0"/>
    <n v="1"/>
    <s v="Medium"/>
    <n v="100"/>
    <s v="Full Coverage"/>
    <n v="0"/>
    <n v="2250"/>
    <s v="Yes"/>
    <s v="NO"/>
    <s v="Yes"/>
    <n v="100"/>
    <x v="1"/>
    <x v="2"/>
    <x v="1"/>
    <x v="4"/>
    <x v="0"/>
    <x v="2"/>
    <n v="2"/>
    <n v="685"/>
    <n v="50"/>
    <x v="0"/>
    <n v="50"/>
  </r>
  <r>
    <n v="37"/>
    <x v="0"/>
    <s v="Divorced"/>
    <n v="0"/>
    <s v="1-5 years"/>
    <n v="50"/>
    <n v="1"/>
    <s v="Medium"/>
    <n v="100"/>
    <s v="Full Coverage"/>
    <n v="0"/>
    <n v="2350"/>
    <s v="NO"/>
    <s v="NO"/>
    <s v="NO"/>
    <n v="0"/>
    <x v="2"/>
    <x v="24"/>
    <x v="0"/>
    <x v="5"/>
    <x v="4"/>
    <x v="2"/>
    <n v="99"/>
    <n v="720"/>
    <n v="-50"/>
    <x v="1"/>
    <n v="100"/>
  </r>
  <r>
    <n v="56"/>
    <x v="1"/>
    <s v="Single"/>
    <n v="0"/>
    <s v="&lt;1 year"/>
    <n v="100"/>
    <n v="0"/>
    <s v="Low"/>
    <n v="0"/>
    <s v="Full Coverage"/>
    <n v="0"/>
    <n v="2250"/>
    <s v="Yes"/>
    <s v="NO"/>
    <s v="NO"/>
    <n v="50"/>
    <x v="0"/>
    <x v="26"/>
    <x v="1"/>
    <x v="7"/>
    <x v="3"/>
    <x v="2"/>
    <n v="1"/>
    <n v="660"/>
    <n v="50"/>
    <x v="2"/>
    <n v="0"/>
  </r>
  <r>
    <n v="24"/>
    <x v="0"/>
    <s v="Divorced"/>
    <n v="0"/>
    <s v="1-5 years"/>
    <n v="50"/>
    <n v="0"/>
    <s v="Low"/>
    <n v="0"/>
    <s v="Full Coverage"/>
    <n v="0"/>
    <n v="2200"/>
    <s v="Yes"/>
    <s v="NO"/>
    <s v="NO"/>
    <n v="50"/>
    <x v="1"/>
    <x v="13"/>
    <x v="1"/>
    <x v="7"/>
    <x v="4"/>
    <x v="0"/>
    <n v="5"/>
    <n v="736"/>
    <n v="-50"/>
    <x v="1"/>
    <n v="100"/>
  </r>
  <r>
    <n v="49"/>
    <x v="0"/>
    <s v="Divorced"/>
    <n v="0"/>
    <s v="1-5 years"/>
    <n v="50"/>
    <n v="0"/>
    <s v="Low"/>
    <n v="0"/>
    <s v="Full Coverage"/>
    <n v="0"/>
    <n v="2300"/>
    <s v="NO"/>
    <s v="NO"/>
    <s v="NO"/>
    <n v="0"/>
    <x v="1"/>
    <x v="24"/>
    <x v="0"/>
    <x v="1"/>
    <x v="2"/>
    <x v="0"/>
    <n v="99"/>
    <n v="670"/>
    <n v="50"/>
    <x v="0"/>
    <n v="50"/>
  </r>
  <r>
    <n v="24"/>
    <x v="0"/>
    <s v="Widowed"/>
    <n v="0"/>
    <s v="1-5 years"/>
    <n v="50"/>
    <n v="1"/>
    <s v="Low"/>
    <n v="50"/>
    <s v="Liability-Only"/>
    <n v="-200"/>
    <n v="1950"/>
    <s v="Yes"/>
    <s v="NO"/>
    <s v="NO"/>
    <n v="50"/>
    <x v="1"/>
    <x v="27"/>
    <x v="0"/>
    <x v="2"/>
    <x v="4"/>
    <x v="1"/>
    <n v="99"/>
    <n v="738"/>
    <n v="-50"/>
    <x v="2"/>
    <n v="0"/>
  </r>
  <r>
    <n v="30"/>
    <x v="0"/>
    <s v="Married"/>
    <n v="86"/>
    <s v="1-5 years"/>
    <n v="50"/>
    <n v="0"/>
    <s v="Medium"/>
    <n v="0"/>
    <s v="Full Coverage"/>
    <n v="0"/>
    <n v="2286"/>
    <s v="NO"/>
    <s v="NO"/>
    <s v="NO"/>
    <n v="0"/>
    <x v="0"/>
    <x v="7"/>
    <x v="0"/>
    <x v="5"/>
    <x v="1"/>
    <x v="0"/>
    <n v="99"/>
    <n v="786"/>
    <n v="-50"/>
    <x v="0"/>
    <n v="50"/>
  </r>
  <r>
    <n v="68"/>
    <x v="1"/>
    <s v="Single"/>
    <n v="0"/>
    <s v="1-5 years"/>
    <n v="50"/>
    <n v="0"/>
    <s v="Medium"/>
    <n v="0"/>
    <s v="Liability-Only"/>
    <n v="-200"/>
    <n v="1950"/>
    <s v="NO"/>
    <s v="Yes"/>
    <s v="NO"/>
    <n v="50"/>
    <x v="1"/>
    <x v="21"/>
    <x v="0"/>
    <x v="3"/>
    <x v="0"/>
    <x v="2"/>
    <n v="99"/>
    <n v="729"/>
    <n v="-50"/>
    <x v="0"/>
    <n v="50"/>
  </r>
  <r>
    <n v="37"/>
    <x v="0"/>
    <s v="Single"/>
    <n v="0"/>
    <s v="1-5 years"/>
    <n v="50"/>
    <n v="0"/>
    <s v="High"/>
    <n v="0"/>
    <s v="Full Coverage"/>
    <n v="0"/>
    <n v="2250"/>
    <s v="NO"/>
    <s v="NO"/>
    <s v="NO"/>
    <n v="0"/>
    <x v="2"/>
    <x v="13"/>
    <x v="1"/>
    <x v="1"/>
    <x v="0"/>
    <x v="1"/>
    <n v="3"/>
    <n v="793"/>
    <n v="-50"/>
    <x v="1"/>
    <n v="100"/>
  </r>
  <r>
    <n v="43"/>
    <x v="0"/>
    <s v="Single"/>
    <n v="0"/>
    <s v="1-5 years"/>
    <n v="50"/>
    <n v="0"/>
    <s v="Low"/>
    <n v="0"/>
    <s v="Full Coverage"/>
    <n v="0"/>
    <n v="2350"/>
    <s v="NO"/>
    <s v="NO"/>
    <s v="NO"/>
    <n v="0"/>
    <x v="2"/>
    <x v="11"/>
    <x v="0"/>
    <x v="0"/>
    <x v="3"/>
    <x v="2"/>
    <n v="99"/>
    <n v="700"/>
    <n v="50"/>
    <x v="1"/>
    <n v="100"/>
  </r>
  <r>
    <n v="53"/>
    <x v="0"/>
    <s v="Widowed"/>
    <n v="0"/>
    <s v="&lt;1 year"/>
    <n v="100"/>
    <n v="0"/>
    <s v="Low"/>
    <n v="0"/>
    <s v="Full Coverage"/>
    <n v="0"/>
    <n v="2250"/>
    <s v="NO"/>
    <s v="Yes"/>
    <s v="NO"/>
    <n v="50"/>
    <x v="0"/>
    <x v="12"/>
    <x v="1"/>
    <x v="2"/>
    <x v="0"/>
    <x v="0"/>
    <n v="13"/>
    <n v="669"/>
    <n v="50"/>
    <x v="2"/>
    <n v="0"/>
  </r>
  <r>
    <n v="47"/>
    <x v="0"/>
    <s v="Married"/>
    <n v="86"/>
    <s v="&gt;5 years"/>
    <n v="0"/>
    <n v="0"/>
    <s v="Medium"/>
    <n v="0"/>
    <s v="Liability-Only"/>
    <n v="-200"/>
    <n v="1936"/>
    <s v="Yes"/>
    <s v="Yes"/>
    <s v="Yes"/>
    <n v="150"/>
    <x v="1"/>
    <x v="25"/>
    <x v="1"/>
    <x v="3"/>
    <x v="0"/>
    <x v="1"/>
    <n v="13"/>
    <n v="762"/>
    <n v="-50"/>
    <x v="1"/>
    <n v="100"/>
  </r>
  <r>
    <n v="42"/>
    <x v="0"/>
    <s v="Married"/>
    <n v="86"/>
    <s v="&lt;1 year"/>
    <n v="100"/>
    <n v="0"/>
    <s v="Medium"/>
    <n v="0"/>
    <s v="Liability-Only"/>
    <n v="-200"/>
    <n v="2086"/>
    <s v="Yes"/>
    <s v="NO"/>
    <s v="NO"/>
    <n v="50"/>
    <x v="2"/>
    <x v="23"/>
    <x v="0"/>
    <x v="7"/>
    <x v="2"/>
    <x v="1"/>
    <n v="99"/>
    <n v="739"/>
    <n v="-50"/>
    <x v="0"/>
    <n v="50"/>
  </r>
  <r>
    <n v="45"/>
    <x v="0"/>
    <s v="Married"/>
    <n v="86"/>
    <s v="&gt;5 years"/>
    <n v="0"/>
    <n v="0"/>
    <s v="Medium"/>
    <n v="0"/>
    <s v="Liability-Only"/>
    <n v="-200"/>
    <n v="1986"/>
    <s v="Yes"/>
    <s v="Yes"/>
    <s v="NO"/>
    <n v="100"/>
    <x v="1"/>
    <x v="4"/>
    <x v="1"/>
    <x v="1"/>
    <x v="4"/>
    <x v="1"/>
    <n v="1"/>
    <n v="730"/>
    <n v="-50"/>
    <x v="1"/>
    <n v="100"/>
  </r>
  <r>
    <n v="76"/>
    <x v="1"/>
    <s v="Married"/>
    <n v="86"/>
    <s v="1-5 years"/>
    <n v="50"/>
    <n v="1"/>
    <s v="Low"/>
    <n v="50"/>
    <s v="Full Coverage"/>
    <n v="0"/>
    <n v="2336"/>
    <s v="NO"/>
    <s v="NO"/>
    <s v="NO"/>
    <n v="0"/>
    <x v="1"/>
    <x v="1"/>
    <x v="1"/>
    <x v="8"/>
    <x v="2"/>
    <x v="2"/>
    <n v="9"/>
    <n v="709"/>
    <n v="-50"/>
    <x v="0"/>
    <n v="50"/>
  </r>
  <r>
    <n v="39"/>
    <x v="0"/>
    <s v="Married"/>
    <n v="86"/>
    <s v="1-5 years"/>
    <n v="50"/>
    <n v="0"/>
    <s v="Medium"/>
    <n v="0"/>
    <s v="Full Coverage"/>
    <n v="0"/>
    <n v="2336"/>
    <s v="NO"/>
    <s v="NO"/>
    <s v="NO"/>
    <n v="0"/>
    <x v="1"/>
    <x v="7"/>
    <x v="0"/>
    <x v="9"/>
    <x v="0"/>
    <x v="1"/>
    <n v="99"/>
    <n v="712"/>
    <n v="-50"/>
    <x v="1"/>
    <n v="100"/>
  </r>
  <r>
    <n v="43"/>
    <x v="0"/>
    <s v="Single"/>
    <n v="0"/>
    <s v="1-5 years"/>
    <n v="50"/>
    <n v="0"/>
    <s v="Low"/>
    <n v="0"/>
    <s v="Full Coverage"/>
    <n v="0"/>
    <n v="2350"/>
    <s v="NO"/>
    <s v="NO"/>
    <s v="NO"/>
    <n v="0"/>
    <x v="0"/>
    <x v="7"/>
    <x v="0"/>
    <x v="0"/>
    <x v="0"/>
    <x v="1"/>
    <n v="99"/>
    <n v="697"/>
    <n v="50"/>
    <x v="1"/>
    <n v="100"/>
  </r>
  <r>
    <n v="55"/>
    <x v="1"/>
    <s v="Married"/>
    <n v="86"/>
    <s v="1-5 years"/>
    <n v="50"/>
    <n v="0"/>
    <s v="Low"/>
    <n v="0"/>
    <s v="Liability-Only"/>
    <n v="-200"/>
    <n v="2186"/>
    <s v="Yes"/>
    <s v="NO"/>
    <s v="NO"/>
    <n v="50"/>
    <x v="1"/>
    <x v="10"/>
    <x v="1"/>
    <x v="2"/>
    <x v="3"/>
    <x v="2"/>
    <n v="2"/>
    <n v="693"/>
    <n v="50"/>
    <x v="1"/>
    <n v="100"/>
  </r>
  <r>
    <n v="56"/>
    <x v="1"/>
    <s v="Single"/>
    <n v="0"/>
    <s v="1-5 years"/>
    <n v="50"/>
    <n v="0"/>
    <s v="Low"/>
    <n v="0"/>
    <s v="Full Coverage"/>
    <n v="0"/>
    <n v="2200"/>
    <s v="NO"/>
    <s v="NO"/>
    <s v="NO"/>
    <n v="0"/>
    <x v="1"/>
    <x v="14"/>
    <x v="0"/>
    <x v="0"/>
    <x v="5"/>
    <x v="2"/>
    <n v="99"/>
    <n v="777"/>
    <n v="-50"/>
    <x v="0"/>
    <n v="50"/>
  </r>
  <r>
    <n v="57"/>
    <x v="1"/>
    <s v="Single"/>
    <n v="0"/>
    <s v="1-5 years"/>
    <n v="50"/>
    <n v="0"/>
    <s v="Medium"/>
    <n v="0"/>
    <s v="Full Coverage"/>
    <n v="0"/>
    <n v="2150"/>
    <s v="NO"/>
    <s v="Yes"/>
    <s v="NO"/>
    <n v="50"/>
    <x v="1"/>
    <x v="29"/>
    <x v="1"/>
    <x v="9"/>
    <x v="0"/>
    <x v="1"/>
    <n v="14"/>
    <n v="725"/>
    <n v="-50"/>
    <x v="0"/>
    <n v="50"/>
  </r>
  <r>
    <n v="49"/>
    <x v="0"/>
    <s v="Married"/>
    <n v="86"/>
    <s v="&lt;1 year"/>
    <n v="100"/>
    <n v="0"/>
    <s v="Low"/>
    <n v="0"/>
    <s v="Liability-Only"/>
    <n v="-200"/>
    <n v="2186"/>
    <s v="NO"/>
    <s v="NO"/>
    <s v="NO"/>
    <n v="0"/>
    <x v="1"/>
    <x v="23"/>
    <x v="1"/>
    <x v="1"/>
    <x v="5"/>
    <x v="0"/>
    <n v="4"/>
    <n v="794"/>
    <n v="-50"/>
    <x v="1"/>
    <n v="100"/>
  </r>
  <r>
    <n v="22"/>
    <x v="0"/>
    <s v="Married"/>
    <n v="86"/>
    <s v="&gt;5 years"/>
    <n v="0"/>
    <n v="0"/>
    <s v="Low"/>
    <n v="0"/>
    <s v="Full Coverage"/>
    <n v="0"/>
    <n v="2236"/>
    <s v="NO"/>
    <s v="Yes"/>
    <s v="NO"/>
    <n v="50"/>
    <x v="1"/>
    <x v="4"/>
    <x v="0"/>
    <x v="5"/>
    <x v="2"/>
    <x v="1"/>
    <n v="99"/>
    <n v="691"/>
    <n v="50"/>
    <x v="2"/>
    <n v="0"/>
  </r>
  <r>
    <n v="64"/>
    <x v="1"/>
    <s v="Single"/>
    <n v="0"/>
    <s v="&gt;5 years"/>
    <n v="0"/>
    <n v="2"/>
    <s v="Low"/>
    <n v="100"/>
    <s v="Liability-Only"/>
    <n v="-200"/>
    <n v="2150"/>
    <s v="NO"/>
    <s v="Yes"/>
    <s v="NO"/>
    <n v="50"/>
    <x v="1"/>
    <x v="21"/>
    <x v="0"/>
    <x v="0"/>
    <x v="0"/>
    <x v="2"/>
    <n v="99"/>
    <n v="629"/>
    <n v="50"/>
    <x v="1"/>
    <n v="100"/>
  </r>
  <r>
    <n v="22"/>
    <x v="0"/>
    <s v="Single"/>
    <n v="0"/>
    <s v="1-5 years"/>
    <n v="50"/>
    <n v="0"/>
    <s v="Low"/>
    <n v="0"/>
    <s v="Full Coverage"/>
    <n v="0"/>
    <n v="2200"/>
    <s v="NO"/>
    <s v="Yes"/>
    <s v="NO"/>
    <n v="50"/>
    <x v="1"/>
    <x v="28"/>
    <x v="0"/>
    <x v="8"/>
    <x v="4"/>
    <x v="0"/>
    <n v="99"/>
    <n v="700"/>
    <n v="50"/>
    <x v="2"/>
    <n v="0"/>
  </r>
  <r>
    <n v="44"/>
    <x v="0"/>
    <s v="Divorced"/>
    <n v="0"/>
    <s v="1-5 years"/>
    <n v="50"/>
    <n v="1"/>
    <s v="Low"/>
    <n v="50"/>
    <s v="Full Coverage"/>
    <n v="0"/>
    <n v="2150"/>
    <s v="NO"/>
    <s v="Yes"/>
    <s v="NO"/>
    <n v="50"/>
    <x v="0"/>
    <x v="23"/>
    <x v="0"/>
    <x v="4"/>
    <x v="0"/>
    <x v="2"/>
    <n v="99"/>
    <n v="822"/>
    <n v="-50"/>
    <x v="2"/>
    <n v="0"/>
  </r>
  <r>
    <n v="28"/>
    <x v="0"/>
    <s v="Divorced"/>
    <n v="0"/>
    <s v="1-5 years"/>
    <n v="50"/>
    <n v="1"/>
    <s v="Low"/>
    <n v="50"/>
    <s v="Full Coverage"/>
    <n v="0"/>
    <n v="2150"/>
    <s v="NO"/>
    <s v="Yes"/>
    <s v="NO"/>
    <n v="50"/>
    <x v="0"/>
    <x v="18"/>
    <x v="1"/>
    <x v="0"/>
    <x v="3"/>
    <x v="1"/>
    <n v="5"/>
    <n v="745"/>
    <n v="-50"/>
    <x v="2"/>
    <n v="0"/>
  </r>
  <r>
    <n v="39"/>
    <x v="0"/>
    <s v="Widowed"/>
    <n v="0"/>
    <s v="1-5 years"/>
    <n v="50"/>
    <n v="0"/>
    <s v="Low"/>
    <n v="0"/>
    <s v="Liability-Only"/>
    <n v="-200"/>
    <n v="2000"/>
    <s v="NO"/>
    <s v="Yes"/>
    <s v="NO"/>
    <n v="50"/>
    <x v="0"/>
    <x v="10"/>
    <x v="0"/>
    <x v="6"/>
    <x v="1"/>
    <x v="1"/>
    <n v="99"/>
    <n v="752"/>
    <n v="-50"/>
    <x v="1"/>
    <n v="100"/>
  </r>
  <r>
    <n v="44"/>
    <x v="0"/>
    <s v="Single"/>
    <n v="0"/>
    <s v="&lt;1 year"/>
    <n v="100"/>
    <n v="2"/>
    <s v="Low"/>
    <n v="100"/>
    <s v="Full Coverage"/>
    <n v="0"/>
    <n v="2400"/>
    <s v="NO"/>
    <s v="NO"/>
    <s v="NO"/>
    <n v="0"/>
    <x v="1"/>
    <x v="20"/>
    <x v="0"/>
    <x v="1"/>
    <x v="4"/>
    <x v="0"/>
    <n v="99"/>
    <n v="731"/>
    <n v="-50"/>
    <x v="1"/>
    <n v="100"/>
  </r>
  <r>
    <n v="44"/>
    <x v="0"/>
    <s v="Widowed"/>
    <n v="0"/>
    <s v="1-5 years"/>
    <n v="50"/>
    <n v="1"/>
    <s v="Low"/>
    <n v="50"/>
    <s v="Liability-Only"/>
    <n v="-200"/>
    <n v="2050"/>
    <s v="NO"/>
    <s v="NO"/>
    <s v="NO"/>
    <n v="0"/>
    <x v="1"/>
    <x v="4"/>
    <x v="1"/>
    <x v="1"/>
    <x v="0"/>
    <x v="1"/>
    <n v="7"/>
    <n v="716"/>
    <n v="-50"/>
    <x v="0"/>
    <n v="50"/>
  </r>
  <r>
    <n v="46"/>
    <x v="0"/>
    <s v="Divorced"/>
    <n v="0"/>
    <s v="&gt;5 years"/>
    <n v="0"/>
    <n v="0"/>
    <s v="Low"/>
    <n v="0"/>
    <s v="Full Coverage"/>
    <n v="0"/>
    <n v="2150"/>
    <s v="NO"/>
    <s v="NO"/>
    <s v="Yes"/>
    <n v="50"/>
    <x v="0"/>
    <x v="14"/>
    <x v="0"/>
    <x v="7"/>
    <x v="2"/>
    <x v="2"/>
    <n v="99"/>
    <n v="754"/>
    <n v="-50"/>
    <x v="1"/>
    <n v="100"/>
  </r>
  <r>
    <n v="64"/>
    <x v="1"/>
    <s v="Divorced"/>
    <n v="0"/>
    <s v="&lt;1 year"/>
    <n v="100"/>
    <n v="0"/>
    <s v="Low"/>
    <n v="0"/>
    <s v="Liability-Only"/>
    <n v="-200"/>
    <n v="2050"/>
    <s v="NO"/>
    <s v="NO"/>
    <s v="NO"/>
    <n v="0"/>
    <x v="1"/>
    <x v="2"/>
    <x v="0"/>
    <x v="2"/>
    <x v="0"/>
    <x v="0"/>
    <n v="99"/>
    <n v="730"/>
    <n v="-50"/>
    <x v="0"/>
    <n v="50"/>
  </r>
  <r>
    <n v="46"/>
    <x v="0"/>
    <s v="Married"/>
    <n v="86"/>
    <s v="1-5 years"/>
    <n v="50"/>
    <n v="0"/>
    <s v="Low"/>
    <n v="0"/>
    <s v="Liability-Only"/>
    <n v="-200"/>
    <n v="2136"/>
    <s v="NO"/>
    <s v="Yes"/>
    <s v="NO"/>
    <n v="50"/>
    <x v="1"/>
    <x v="5"/>
    <x v="1"/>
    <x v="0"/>
    <x v="4"/>
    <x v="1"/>
    <n v="12"/>
    <n v="682"/>
    <n v="50"/>
    <x v="0"/>
    <n v="50"/>
  </r>
  <r>
    <n v="36"/>
    <x v="0"/>
    <s v="Widowed"/>
    <n v="0"/>
    <s v="&gt;5 years"/>
    <n v="0"/>
    <n v="1"/>
    <s v="Low"/>
    <n v="50"/>
    <s v="Full Coverage"/>
    <n v="0"/>
    <n v="2150"/>
    <s v="NO"/>
    <s v="NO"/>
    <s v="NO"/>
    <n v="0"/>
    <x v="1"/>
    <x v="6"/>
    <x v="0"/>
    <x v="3"/>
    <x v="2"/>
    <x v="1"/>
    <n v="99"/>
    <n v="729"/>
    <n v="-50"/>
    <x v="2"/>
    <n v="0"/>
  </r>
  <r>
    <n v="54"/>
    <x v="0"/>
    <s v="Married"/>
    <n v="86"/>
    <s v="1-5 years"/>
    <n v="50"/>
    <n v="1"/>
    <s v="Low"/>
    <n v="50"/>
    <s v="Full Coverage"/>
    <n v="0"/>
    <n v="2486"/>
    <s v="NO"/>
    <s v="NO"/>
    <s v="NO"/>
    <n v="0"/>
    <x v="1"/>
    <x v="8"/>
    <x v="1"/>
    <x v="2"/>
    <x v="0"/>
    <x v="0"/>
    <n v="14"/>
    <n v="696"/>
    <n v="50"/>
    <x v="1"/>
    <n v="100"/>
  </r>
  <r>
    <n v="57"/>
    <x v="1"/>
    <s v="Single"/>
    <n v="0"/>
    <s v="&lt;1 year"/>
    <n v="100"/>
    <n v="0"/>
    <s v="High"/>
    <n v="0"/>
    <s v="Full Coverage"/>
    <n v="0"/>
    <n v="2200"/>
    <s v="NO"/>
    <s v="NO"/>
    <s v="NO"/>
    <n v="0"/>
    <x v="1"/>
    <x v="25"/>
    <x v="0"/>
    <x v="7"/>
    <x v="2"/>
    <x v="1"/>
    <n v="99"/>
    <n v="769"/>
    <n v="-50"/>
    <x v="2"/>
    <n v="0"/>
  </r>
  <r>
    <n v="21"/>
    <x v="0"/>
    <s v="Married"/>
    <n v="86"/>
    <s v="&gt;5 years"/>
    <n v="0"/>
    <n v="0"/>
    <s v="Low"/>
    <n v="0"/>
    <s v="Liability-Only"/>
    <n v="-200"/>
    <n v="2086"/>
    <s v="NO"/>
    <s v="NO"/>
    <s v="NO"/>
    <n v="0"/>
    <x v="0"/>
    <x v="14"/>
    <x v="0"/>
    <x v="4"/>
    <x v="0"/>
    <x v="2"/>
    <n v="99"/>
    <n v="741"/>
    <n v="-50"/>
    <x v="1"/>
    <n v="100"/>
  </r>
  <r>
    <n v="48"/>
    <x v="0"/>
    <s v="Married"/>
    <n v="86"/>
    <s v="1-5 years"/>
    <n v="50"/>
    <n v="0"/>
    <s v="Medium"/>
    <n v="0"/>
    <s v="Full Coverage"/>
    <n v="0"/>
    <n v="2236"/>
    <s v="NO"/>
    <s v="Yes"/>
    <s v="NO"/>
    <n v="50"/>
    <x v="0"/>
    <x v="9"/>
    <x v="1"/>
    <x v="5"/>
    <x v="0"/>
    <x v="0"/>
    <n v="1"/>
    <n v="717"/>
    <n v="-50"/>
    <x v="0"/>
    <n v="50"/>
  </r>
  <r>
    <n v="50"/>
    <x v="0"/>
    <s v="Married"/>
    <n v="86"/>
    <s v="&lt;1 year"/>
    <n v="100"/>
    <n v="1"/>
    <s v="Low"/>
    <n v="50"/>
    <s v="Full Coverage"/>
    <n v="0"/>
    <n v="2536"/>
    <s v="NO"/>
    <s v="NO"/>
    <s v="NO"/>
    <n v="0"/>
    <x v="1"/>
    <x v="4"/>
    <x v="0"/>
    <x v="7"/>
    <x v="4"/>
    <x v="0"/>
    <n v="99"/>
    <n v="694"/>
    <n v="50"/>
    <x v="1"/>
    <n v="100"/>
  </r>
  <r>
    <n v="35"/>
    <x v="0"/>
    <s v="Married"/>
    <n v="86"/>
    <s v="1-5 years"/>
    <n v="50"/>
    <n v="0"/>
    <s v="Low"/>
    <n v="0"/>
    <s v="Liability-Only"/>
    <n v="-200"/>
    <n v="2086"/>
    <s v="Yes"/>
    <s v="Yes"/>
    <s v="NO"/>
    <n v="100"/>
    <x v="1"/>
    <x v="0"/>
    <x v="1"/>
    <x v="2"/>
    <x v="3"/>
    <x v="1"/>
    <n v="10"/>
    <n v="699"/>
    <n v="50"/>
    <x v="0"/>
    <n v="50"/>
  </r>
  <r>
    <n v="60"/>
    <x v="1"/>
    <s v="Married"/>
    <n v="86"/>
    <s v="1-5 years"/>
    <n v="50"/>
    <n v="0"/>
    <s v="Low"/>
    <n v="0"/>
    <s v="Full Coverage"/>
    <n v="0"/>
    <n v="2236"/>
    <s v="Yes"/>
    <s v="NO"/>
    <s v="NO"/>
    <n v="50"/>
    <x v="1"/>
    <x v="11"/>
    <x v="1"/>
    <x v="8"/>
    <x v="2"/>
    <x v="0"/>
    <n v="10"/>
    <n v="751"/>
    <n v="-50"/>
    <x v="0"/>
    <n v="50"/>
  </r>
  <r>
    <n v="37"/>
    <x v="0"/>
    <s v="Divorced"/>
    <n v="0"/>
    <s v="&gt;5 years"/>
    <n v="0"/>
    <n v="0"/>
    <s v="Low"/>
    <n v="0"/>
    <s v="Full Coverage"/>
    <n v="0"/>
    <n v="2100"/>
    <s v="Yes"/>
    <s v="NO"/>
    <s v="NO"/>
    <n v="50"/>
    <x v="2"/>
    <x v="9"/>
    <x v="0"/>
    <x v="0"/>
    <x v="2"/>
    <x v="2"/>
    <n v="99"/>
    <n v="769"/>
    <n v="-50"/>
    <x v="0"/>
    <n v="50"/>
  </r>
  <r>
    <n v="41"/>
    <x v="0"/>
    <s v="Married"/>
    <n v="86"/>
    <s v="1-5 years"/>
    <n v="50"/>
    <n v="1"/>
    <s v="Low"/>
    <n v="50"/>
    <s v="Full Coverage"/>
    <n v="0"/>
    <n v="2336"/>
    <s v="NO"/>
    <s v="NO"/>
    <s v="NO"/>
    <n v="0"/>
    <x v="0"/>
    <x v="7"/>
    <x v="1"/>
    <x v="1"/>
    <x v="3"/>
    <x v="0"/>
    <n v="3"/>
    <n v="725"/>
    <n v="-50"/>
    <x v="0"/>
    <n v="50"/>
  </r>
  <r>
    <n v="37"/>
    <x v="0"/>
    <s v="Married"/>
    <n v="86"/>
    <s v="1-5 years"/>
    <n v="50"/>
    <n v="1"/>
    <s v="Medium"/>
    <n v="100"/>
    <s v="Full Coverage"/>
    <n v="0"/>
    <n v="2536"/>
    <s v="NO"/>
    <s v="NO"/>
    <s v="NO"/>
    <n v="0"/>
    <x v="1"/>
    <x v="12"/>
    <x v="1"/>
    <x v="7"/>
    <x v="1"/>
    <x v="1"/>
    <n v="9"/>
    <n v="619"/>
    <n v="50"/>
    <x v="1"/>
    <n v="100"/>
  </r>
  <r>
    <n v="40"/>
    <x v="0"/>
    <s v="Married"/>
    <n v="86"/>
    <s v="1-5 years"/>
    <n v="50"/>
    <n v="0"/>
    <s v="Medium"/>
    <n v="0"/>
    <s v="Full Coverage"/>
    <n v="0"/>
    <n v="2336"/>
    <s v="NO"/>
    <s v="NO"/>
    <s v="NO"/>
    <n v="0"/>
    <x v="2"/>
    <x v="9"/>
    <x v="0"/>
    <x v="4"/>
    <x v="2"/>
    <x v="0"/>
    <n v="99"/>
    <n v="691"/>
    <n v="50"/>
    <x v="2"/>
    <n v="0"/>
  </r>
  <r>
    <n v="23"/>
    <x v="0"/>
    <s v="Single"/>
    <n v="0"/>
    <s v="&gt;5 years"/>
    <n v="0"/>
    <n v="0"/>
    <s v="High"/>
    <n v="0"/>
    <s v="Full Coverage"/>
    <n v="0"/>
    <n v="2200"/>
    <s v="NO"/>
    <s v="NO"/>
    <s v="NO"/>
    <n v="0"/>
    <x v="0"/>
    <x v="13"/>
    <x v="1"/>
    <x v="1"/>
    <x v="2"/>
    <x v="0"/>
    <n v="2"/>
    <n v="713"/>
    <n v="-50"/>
    <x v="1"/>
    <n v="100"/>
  </r>
  <r>
    <n v="18"/>
    <x v="0"/>
    <s v="Married"/>
    <n v="86"/>
    <s v="&lt;1 year"/>
    <n v="100"/>
    <n v="1"/>
    <s v="Medium"/>
    <n v="100"/>
    <s v="Full Coverage"/>
    <n v="0"/>
    <n v="2486"/>
    <s v="NO"/>
    <s v="NO"/>
    <s v="NO"/>
    <n v="0"/>
    <x v="1"/>
    <x v="6"/>
    <x v="1"/>
    <x v="4"/>
    <x v="5"/>
    <x v="2"/>
    <n v="10"/>
    <n v="714"/>
    <n v="-50"/>
    <x v="1"/>
    <n v="100"/>
  </r>
  <r>
    <n v="63"/>
    <x v="1"/>
    <s v="Married"/>
    <n v="86"/>
    <s v="1-5 years"/>
    <n v="50"/>
    <n v="1"/>
    <s v="Low"/>
    <n v="50"/>
    <s v="Liability-Only"/>
    <n v="-200"/>
    <n v="2136"/>
    <s v="NO"/>
    <s v="NO"/>
    <s v="NO"/>
    <n v="0"/>
    <x v="0"/>
    <x v="18"/>
    <x v="1"/>
    <x v="0"/>
    <x v="0"/>
    <x v="0"/>
    <n v="10"/>
    <n v="717"/>
    <n v="-50"/>
    <x v="0"/>
    <n v="50"/>
  </r>
  <r>
    <n v="27"/>
    <x v="0"/>
    <s v="Married"/>
    <n v="86"/>
    <s v="&gt;5 years"/>
    <n v="0"/>
    <n v="0"/>
    <s v="Low"/>
    <n v="0"/>
    <s v="Full Coverage"/>
    <n v="0"/>
    <n v="2236"/>
    <s v="NO"/>
    <s v="NO"/>
    <s v="NO"/>
    <n v="0"/>
    <x v="1"/>
    <x v="27"/>
    <x v="1"/>
    <x v="2"/>
    <x v="0"/>
    <x v="1"/>
    <n v="3"/>
    <n v="713"/>
    <n v="-50"/>
    <x v="0"/>
    <n v="50"/>
  </r>
  <r>
    <n v="25"/>
    <x v="0"/>
    <s v="Single"/>
    <n v="0"/>
    <s v="&gt;5 years"/>
    <n v="0"/>
    <n v="1"/>
    <s v="Medium"/>
    <n v="100"/>
    <s v="Full Coverage"/>
    <n v="0"/>
    <n v="2300"/>
    <s v="Yes"/>
    <s v="Yes"/>
    <s v="NO"/>
    <n v="100"/>
    <x v="0"/>
    <x v="18"/>
    <x v="1"/>
    <x v="0"/>
    <x v="1"/>
    <x v="2"/>
    <n v="10"/>
    <n v="686"/>
    <n v="50"/>
    <x v="1"/>
    <n v="100"/>
  </r>
  <r>
    <n v="18"/>
    <x v="0"/>
    <s v="Married"/>
    <n v="86"/>
    <s v="&lt;1 year"/>
    <n v="100"/>
    <n v="0"/>
    <s v="Medium"/>
    <n v="0"/>
    <s v="Liability-Only"/>
    <n v="-200"/>
    <n v="2236"/>
    <s v="Yes"/>
    <s v="NO"/>
    <s v="NO"/>
    <n v="50"/>
    <x v="1"/>
    <x v="16"/>
    <x v="1"/>
    <x v="0"/>
    <x v="4"/>
    <x v="0"/>
    <n v="6"/>
    <n v="673"/>
    <n v="50"/>
    <x v="1"/>
    <n v="100"/>
  </r>
  <r>
    <n v="30"/>
    <x v="0"/>
    <s v="Married"/>
    <n v="86"/>
    <s v="&lt;1 year"/>
    <n v="100"/>
    <n v="0"/>
    <s v="Low"/>
    <n v="0"/>
    <s v="Full Coverage"/>
    <n v="0"/>
    <n v="2386"/>
    <s v="Yes"/>
    <s v="NO"/>
    <s v="NO"/>
    <n v="50"/>
    <x v="0"/>
    <x v="24"/>
    <x v="1"/>
    <x v="0"/>
    <x v="2"/>
    <x v="1"/>
    <n v="11"/>
    <n v="686"/>
    <n v="50"/>
    <x v="0"/>
    <n v="50"/>
  </r>
  <r>
    <n v="20"/>
    <x v="0"/>
    <s v="Married"/>
    <n v="86"/>
    <s v="1-5 years"/>
    <n v="50"/>
    <n v="0"/>
    <s v="Low"/>
    <n v="0"/>
    <s v="Full Coverage"/>
    <n v="0"/>
    <n v="2436"/>
    <s v="NO"/>
    <s v="NO"/>
    <s v="NO"/>
    <n v="0"/>
    <x v="1"/>
    <x v="15"/>
    <x v="1"/>
    <x v="4"/>
    <x v="0"/>
    <x v="1"/>
    <n v="12"/>
    <n v="653"/>
    <n v="50"/>
    <x v="1"/>
    <n v="100"/>
  </r>
  <r>
    <n v="64"/>
    <x v="1"/>
    <s v="Widowed"/>
    <n v="0"/>
    <s v="&lt;1 year"/>
    <n v="100"/>
    <n v="0"/>
    <s v="Low"/>
    <n v="0"/>
    <s v="Full Coverage"/>
    <n v="0"/>
    <n v="2300"/>
    <s v="Yes"/>
    <s v="Yes"/>
    <s v="NO"/>
    <n v="100"/>
    <x v="2"/>
    <x v="13"/>
    <x v="1"/>
    <x v="7"/>
    <x v="2"/>
    <x v="2"/>
    <n v="4"/>
    <n v="632"/>
    <n v="50"/>
    <x v="1"/>
    <n v="100"/>
  </r>
  <r>
    <n v="55"/>
    <x v="1"/>
    <s v="Married"/>
    <n v="86"/>
    <s v="1-5 years"/>
    <n v="50"/>
    <n v="0"/>
    <s v="Low"/>
    <n v="0"/>
    <s v="Full Coverage"/>
    <n v="0"/>
    <n v="2436"/>
    <s v="NO"/>
    <s v="NO"/>
    <s v="NO"/>
    <n v="0"/>
    <x v="1"/>
    <x v="29"/>
    <x v="1"/>
    <x v="3"/>
    <x v="6"/>
    <x v="2"/>
    <n v="4"/>
    <n v="642"/>
    <n v="50"/>
    <x v="1"/>
    <n v="100"/>
  </r>
  <r>
    <n v="29"/>
    <x v="0"/>
    <s v="Single"/>
    <n v="0"/>
    <s v="&lt;1 year"/>
    <n v="100"/>
    <n v="0"/>
    <s v="Medium"/>
    <n v="0"/>
    <s v="Full Coverage"/>
    <n v="0"/>
    <n v="2350"/>
    <s v="NO"/>
    <s v="Yes"/>
    <s v="NO"/>
    <n v="50"/>
    <x v="0"/>
    <x v="20"/>
    <x v="1"/>
    <x v="2"/>
    <x v="4"/>
    <x v="2"/>
    <n v="12"/>
    <n v="686"/>
    <n v="50"/>
    <x v="1"/>
    <n v="100"/>
  </r>
  <r>
    <n v="73"/>
    <x v="1"/>
    <s v="Married"/>
    <n v="86"/>
    <s v="&lt;1 year"/>
    <n v="100"/>
    <n v="1"/>
    <s v="Low"/>
    <n v="50"/>
    <s v="Full Coverage"/>
    <n v="0"/>
    <n v="2386"/>
    <s v="NO"/>
    <s v="Yes"/>
    <s v="NO"/>
    <n v="50"/>
    <x v="1"/>
    <x v="3"/>
    <x v="1"/>
    <x v="4"/>
    <x v="2"/>
    <x v="1"/>
    <n v="4"/>
    <n v="706"/>
    <n v="-50"/>
    <x v="1"/>
    <n v="100"/>
  </r>
  <r>
    <n v="54"/>
    <x v="0"/>
    <s v="Married"/>
    <n v="86"/>
    <s v="1-5 years"/>
    <n v="50"/>
    <n v="0"/>
    <s v="High"/>
    <n v="0"/>
    <s v="Liability-Only"/>
    <n v="-200"/>
    <n v="2086"/>
    <s v="NO"/>
    <s v="NO"/>
    <s v="NO"/>
    <n v="0"/>
    <x v="1"/>
    <x v="14"/>
    <x v="1"/>
    <x v="0"/>
    <x v="2"/>
    <x v="0"/>
    <n v="12"/>
    <n v="707"/>
    <n v="-50"/>
    <x v="0"/>
    <n v="50"/>
  </r>
  <r>
    <n v="35"/>
    <x v="0"/>
    <s v="Married"/>
    <n v="86"/>
    <s v="&gt;5 years"/>
    <n v="0"/>
    <n v="0"/>
    <s v="Medium"/>
    <n v="0"/>
    <s v="Full Coverage"/>
    <n v="0"/>
    <n v="2386"/>
    <s v="NO"/>
    <s v="NO"/>
    <s v="NO"/>
    <n v="0"/>
    <x v="1"/>
    <x v="27"/>
    <x v="1"/>
    <x v="5"/>
    <x v="0"/>
    <x v="2"/>
    <n v="8"/>
    <n v="689"/>
    <n v="50"/>
    <x v="1"/>
    <n v="100"/>
  </r>
  <r>
    <n v="18"/>
    <x v="0"/>
    <s v="Married"/>
    <n v="86"/>
    <s v="1-5 years"/>
    <n v="50"/>
    <n v="0"/>
    <s v="Low"/>
    <n v="0"/>
    <s v="Liability-Only"/>
    <n v="-200"/>
    <n v="2136"/>
    <s v="NO"/>
    <s v="NO"/>
    <s v="NO"/>
    <n v="0"/>
    <x v="1"/>
    <x v="15"/>
    <x v="0"/>
    <x v="4"/>
    <x v="2"/>
    <x v="0"/>
    <n v="99"/>
    <n v="743"/>
    <n v="-50"/>
    <x v="1"/>
    <n v="100"/>
  </r>
  <r>
    <n v="74"/>
    <x v="1"/>
    <s v="Married"/>
    <n v="86"/>
    <s v="1-5 years"/>
    <n v="50"/>
    <n v="0"/>
    <s v="Low"/>
    <n v="0"/>
    <s v="Full Coverage"/>
    <n v="0"/>
    <n v="2436"/>
    <s v="NO"/>
    <s v="NO"/>
    <s v="NO"/>
    <n v="0"/>
    <x v="1"/>
    <x v="23"/>
    <x v="1"/>
    <x v="1"/>
    <x v="0"/>
    <x v="1"/>
    <n v="3"/>
    <n v="627"/>
    <n v="50"/>
    <x v="1"/>
    <n v="100"/>
  </r>
  <r>
    <n v="19"/>
    <x v="0"/>
    <s v="Married"/>
    <n v="86"/>
    <s v="&lt;1 year"/>
    <n v="100"/>
    <n v="0"/>
    <s v="Low"/>
    <n v="0"/>
    <s v="Liability-Only"/>
    <n v="-200"/>
    <n v="2086"/>
    <s v="NO"/>
    <s v="NO"/>
    <s v="NO"/>
    <n v="0"/>
    <x v="1"/>
    <x v="9"/>
    <x v="1"/>
    <x v="5"/>
    <x v="0"/>
    <x v="2"/>
    <n v="8"/>
    <n v="741"/>
    <n v="-50"/>
    <x v="2"/>
    <n v="0"/>
  </r>
  <r>
    <n v="18"/>
    <x v="0"/>
    <s v="Married"/>
    <n v="86"/>
    <s v="1-5 years"/>
    <n v="50"/>
    <n v="1"/>
    <s v="Medium"/>
    <n v="100"/>
    <s v="Liability-Only"/>
    <n v="-200"/>
    <n v="2236"/>
    <s v="NO"/>
    <s v="NO"/>
    <s v="NO"/>
    <n v="0"/>
    <x v="1"/>
    <x v="2"/>
    <x v="1"/>
    <x v="0"/>
    <x v="0"/>
    <x v="2"/>
    <n v="1"/>
    <n v="739"/>
    <n v="-50"/>
    <x v="1"/>
    <n v="100"/>
  </r>
  <r>
    <n v="55"/>
    <x v="1"/>
    <s v="Single"/>
    <n v="0"/>
    <s v="1-5 years"/>
    <n v="50"/>
    <n v="0"/>
    <s v="Low"/>
    <n v="0"/>
    <s v="Full Coverage"/>
    <n v="0"/>
    <n v="2100"/>
    <s v="NO"/>
    <s v="Yes"/>
    <s v="NO"/>
    <n v="50"/>
    <x v="2"/>
    <x v="6"/>
    <x v="1"/>
    <x v="0"/>
    <x v="3"/>
    <x v="1"/>
    <n v="14"/>
    <n v="733"/>
    <n v="-50"/>
    <x v="2"/>
    <n v="0"/>
  </r>
  <r>
    <n v="76"/>
    <x v="1"/>
    <s v="Widowed"/>
    <n v="0"/>
    <s v="1-5 years"/>
    <n v="50"/>
    <n v="1"/>
    <s v="Low"/>
    <n v="50"/>
    <s v="Full Coverage"/>
    <n v="0"/>
    <n v="2250"/>
    <s v="NO"/>
    <s v="NO"/>
    <s v="NO"/>
    <n v="0"/>
    <x v="0"/>
    <x v="24"/>
    <x v="1"/>
    <x v="1"/>
    <x v="1"/>
    <x v="1"/>
    <n v="1"/>
    <n v="716"/>
    <n v="-50"/>
    <x v="0"/>
    <n v="50"/>
  </r>
  <r>
    <n v="60"/>
    <x v="1"/>
    <s v="Married"/>
    <n v="86"/>
    <s v="&lt;1 year"/>
    <n v="100"/>
    <n v="1"/>
    <s v="Low"/>
    <n v="50"/>
    <s v="Full Coverage"/>
    <n v="0"/>
    <n v="2436"/>
    <s v="NO"/>
    <s v="NO"/>
    <s v="NO"/>
    <n v="0"/>
    <x v="1"/>
    <x v="14"/>
    <x v="0"/>
    <x v="1"/>
    <x v="0"/>
    <x v="1"/>
    <n v="99"/>
    <n v="755"/>
    <n v="-50"/>
    <x v="1"/>
    <n v="100"/>
  </r>
  <r>
    <n v="48"/>
    <x v="0"/>
    <s v="Single"/>
    <n v="0"/>
    <s v="1-5 years"/>
    <n v="50"/>
    <n v="1"/>
    <s v="Medium"/>
    <n v="100"/>
    <s v="Liability-Only"/>
    <n v="-200"/>
    <n v="2050"/>
    <s v="NO"/>
    <s v="Yes"/>
    <s v="Yes"/>
    <n v="100"/>
    <x v="1"/>
    <x v="17"/>
    <x v="1"/>
    <x v="9"/>
    <x v="0"/>
    <x v="2"/>
    <n v="14"/>
    <n v="701"/>
    <n v="-50"/>
    <x v="1"/>
    <n v="100"/>
  </r>
  <r>
    <n v="48"/>
    <x v="0"/>
    <s v="Widowed"/>
    <n v="0"/>
    <s v="1-5 years"/>
    <n v="50"/>
    <n v="1"/>
    <s v="Low"/>
    <n v="50"/>
    <s v="Full Coverage"/>
    <n v="0"/>
    <n v="2400"/>
    <s v="NO"/>
    <s v="NO"/>
    <s v="NO"/>
    <n v="0"/>
    <x v="0"/>
    <x v="21"/>
    <x v="1"/>
    <x v="2"/>
    <x v="2"/>
    <x v="2"/>
    <n v="12"/>
    <n v="654"/>
    <n v="50"/>
    <x v="1"/>
    <n v="100"/>
  </r>
  <r>
    <n v="52"/>
    <x v="0"/>
    <s v="Divorced"/>
    <n v="0"/>
    <s v="1-5 years"/>
    <n v="50"/>
    <n v="1"/>
    <s v="Low"/>
    <n v="50"/>
    <s v="Full Coverage"/>
    <n v="0"/>
    <n v="2200"/>
    <s v="Yes"/>
    <s v="NO"/>
    <s v="NO"/>
    <n v="50"/>
    <x v="1"/>
    <x v="16"/>
    <x v="1"/>
    <x v="9"/>
    <x v="4"/>
    <x v="0"/>
    <n v="9"/>
    <n v="751"/>
    <n v="-50"/>
    <x v="0"/>
    <n v="50"/>
  </r>
  <r>
    <n v="51"/>
    <x v="0"/>
    <s v="Married"/>
    <n v="86"/>
    <s v="&lt;1 year"/>
    <n v="100"/>
    <n v="1"/>
    <s v="Low"/>
    <n v="50"/>
    <s v="Full Coverage"/>
    <n v="0"/>
    <n v="2336"/>
    <s v="NO"/>
    <s v="Yes"/>
    <s v="Yes"/>
    <n v="100"/>
    <x v="1"/>
    <x v="20"/>
    <x v="1"/>
    <x v="9"/>
    <x v="0"/>
    <x v="2"/>
    <n v="4"/>
    <n v="673"/>
    <n v="50"/>
    <x v="2"/>
    <n v="0"/>
  </r>
  <r>
    <n v="44"/>
    <x v="0"/>
    <s v="Single"/>
    <n v="0"/>
    <s v="1-5 years"/>
    <n v="50"/>
    <n v="0"/>
    <s v="Low"/>
    <n v="0"/>
    <s v="Liability-Only"/>
    <n v="-200"/>
    <n v="2150"/>
    <s v="NO"/>
    <s v="NO"/>
    <s v="NO"/>
    <n v="0"/>
    <x v="1"/>
    <x v="23"/>
    <x v="1"/>
    <x v="0"/>
    <x v="4"/>
    <x v="1"/>
    <n v="1"/>
    <n v="627"/>
    <n v="50"/>
    <x v="1"/>
    <n v="100"/>
  </r>
  <r>
    <n v="41"/>
    <x v="0"/>
    <s v="Married"/>
    <n v="86"/>
    <s v="1-5 years"/>
    <n v="50"/>
    <n v="0"/>
    <s v="Low"/>
    <n v="0"/>
    <s v="Full Coverage"/>
    <n v="0"/>
    <n v="2436"/>
    <s v="NO"/>
    <s v="NO"/>
    <s v="NO"/>
    <n v="0"/>
    <x v="1"/>
    <x v="29"/>
    <x v="1"/>
    <x v="4"/>
    <x v="2"/>
    <x v="2"/>
    <n v="6"/>
    <n v="671"/>
    <n v="50"/>
    <x v="1"/>
    <n v="100"/>
  </r>
  <r>
    <n v="39"/>
    <x v="0"/>
    <s v="Single"/>
    <n v="0"/>
    <s v="&lt;1 year"/>
    <n v="100"/>
    <n v="0"/>
    <s v="Medium"/>
    <n v="0"/>
    <s v="Full Coverage"/>
    <n v="0"/>
    <n v="2250"/>
    <s v="NO"/>
    <s v="Yes"/>
    <s v="NO"/>
    <n v="50"/>
    <x v="0"/>
    <x v="23"/>
    <x v="0"/>
    <x v="0"/>
    <x v="2"/>
    <x v="0"/>
    <n v="99"/>
    <n v="726"/>
    <n v="-50"/>
    <x v="1"/>
    <n v="100"/>
  </r>
  <r>
    <n v="28"/>
    <x v="0"/>
    <s v="Married"/>
    <n v="86"/>
    <s v="&lt;1 year"/>
    <n v="100"/>
    <n v="0"/>
    <s v="Low"/>
    <n v="0"/>
    <s v="Full Coverage"/>
    <n v="0"/>
    <n v="2386"/>
    <s v="NO"/>
    <s v="NO"/>
    <s v="NO"/>
    <n v="0"/>
    <x v="1"/>
    <x v="13"/>
    <x v="1"/>
    <x v="6"/>
    <x v="2"/>
    <x v="2"/>
    <n v="11"/>
    <n v="787"/>
    <n v="-50"/>
    <x v="1"/>
    <n v="100"/>
  </r>
  <r>
    <n v="35"/>
    <x v="0"/>
    <s v="Married"/>
    <n v="86"/>
    <s v="&gt;5 years"/>
    <n v="0"/>
    <n v="1"/>
    <s v="Low"/>
    <n v="50"/>
    <s v="Liability-Only"/>
    <n v="-200"/>
    <n v="2036"/>
    <s v="Yes"/>
    <s v="NO"/>
    <s v="NO"/>
    <n v="50"/>
    <x v="1"/>
    <x v="29"/>
    <x v="1"/>
    <x v="3"/>
    <x v="0"/>
    <x v="1"/>
    <n v="10"/>
    <n v="704"/>
    <n v="-50"/>
    <x v="0"/>
    <n v="50"/>
  </r>
  <r>
    <n v="18"/>
    <x v="0"/>
    <s v="Married"/>
    <n v="86"/>
    <s v="1-5 years"/>
    <n v="50"/>
    <n v="1"/>
    <s v="High"/>
    <n v="200"/>
    <s v="Full Coverage"/>
    <n v="0"/>
    <n v="2386"/>
    <s v="NO"/>
    <s v="NO"/>
    <s v="Yes"/>
    <n v="50"/>
    <x v="1"/>
    <x v="27"/>
    <x v="1"/>
    <x v="0"/>
    <x v="1"/>
    <x v="1"/>
    <n v="11"/>
    <n v="767"/>
    <n v="-50"/>
    <x v="2"/>
    <n v="0"/>
  </r>
  <r>
    <n v="38"/>
    <x v="0"/>
    <s v="Married"/>
    <n v="86"/>
    <s v="&lt;1 year"/>
    <n v="100"/>
    <n v="0"/>
    <s v="Low"/>
    <n v="0"/>
    <s v="Full Coverage"/>
    <n v="0"/>
    <n v="2336"/>
    <s v="NO"/>
    <s v="Yes"/>
    <s v="NO"/>
    <n v="50"/>
    <x v="1"/>
    <x v="3"/>
    <x v="0"/>
    <x v="0"/>
    <x v="0"/>
    <x v="0"/>
    <n v="99"/>
    <n v="708"/>
    <n v="-50"/>
    <x v="1"/>
    <n v="100"/>
  </r>
  <r>
    <n v="25"/>
    <x v="0"/>
    <s v="Single"/>
    <n v="0"/>
    <s v="1-5 years"/>
    <n v="50"/>
    <n v="0"/>
    <s v="Low"/>
    <n v="0"/>
    <s v="Liability-Only"/>
    <n v="-200"/>
    <n v="2050"/>
    <s v="NO"/>
    <s v="NO"/>
    <s v="NO"/>
    <n v="0"/>
    <x v="0"/>
    <x v="2"/>
    <x v="0"/>
    <x v="1"/>
    <x v="2"/>
    <x v="0"/>
    <n v="99"/>
    <n v="758"/>
    <n v="-50"/>
    <x v="1"/>
    <n v="100"/>
  </r>
  <r>
    <n v="23"/>
    <x v="0"/>
    <s v="Married"/>
    <n v="86"/>
    <s v="&lt;1 year"/>
    <n v="100"/>
    <n v="0"/>
    <s v="Medium"/>
    <n v="0"/>
    <s v="Liability-Only"/>
    <n v="-200"/>
    <n v="2136"/>
    <s v="NO"/>
    <s v="Yes"/>
    <s v="NO"/>
    <n v="50"/>
    <x v="0"/>
    <x v="4"/>
    <x v="0"/>
    <x v="4"/>
    <x v="2"/>
    <x v="0"/>
    <n v="99"/>
    <n v="719"/>
    <n v="-50"/>
    <x v="1"/>
    <n v="100"/>
  </r>
  <r>
    <n v="42"/>
    <x v="0"/>
    <s v="Single"/>
    <n v="0"/>
    <s v="&gt;5 years"/>
    <n v="0"/>
    <n v="0"/>
    <s v="Low"/>
    <n v="0"/>
    <s v="Liability-Only"/>
    <n v="-200"/>
    <n v="2050"/>
    <s v="NO"/>
    <s v="NO"/>
    <s v="NO"/>
    <n v="0"/>
    <x v="1"/>
    <x v="8"/>
    <x v="0"/>
    <x v="0"/>
    <x v="3"/>
    <x v="2"/>
    <n v="99"/>
    <n v="699"/>
    <n v="50"/>
    <x v="0"/>
    <n v="50"/>
  </r>
  <r>
    <n v="60"/>
    <x v="1"/>
    <s v="Married"/>
    <n v="86"/>
    <s v="&gt;5 years"/>
    <n v="0"/>
    <n v="1"/>
    <s v="Low"/>
    <n v="50"/>
    <s v="Full Coverage"/>
    <n v="0"/>
    <n v="2236"/>
    <s v="NO"/>
    <s v="Yes"/>
    <s v="NO"/>
    <n v="50"/>
    <x v="0"/>
    <x v="18"/>
    <x v="0"/>
    <x v="4"/>
    <x v="3"/>
    <x v="2"/>
    <n v="99"/>
    <n v="747"/>
    <n v="-50"/>
    <x v="0"/>
    <n v="50"/>
  </r>
  <r>
    <n v="53"/>
    <x v="0"/>
    <s v="Married"/>
    <n v="86"/>
    <s v="1-5 years"/>
    <n v="50"/>
    <n v="1"/>
    <s v="Low"/>
    <n v="50"/>
    <s v="Full Coverage"/>
    <n v="0"/>
    <n v="2386"/>
    <s v="NO"/>
    <s v="NO"/>
    <s v="NO"/>
    <n v="0"/>
    <x v="1"/>
    <x v="25"/>
    <x v="0"/>
    <x v="4"/>
    <x v="4"/>
    <x v="0"/>
    <n v="99"/>
    <n v="705"/>
    <n v="-50"/>
    <x v="1"/>
    <n v="100"/>
  </r>
  <r>
    <n v="18"/>
    <x v="0"/>
    <s v="Single"/>
    <n v="0"/>
    <s v="1-5 years"/>
    <n v="50"/>
    <n v="1"/>
    <s v="Low"/>
    <n v="50"/>
    <s v="Liability-Only"/>
    <n v="-200"/>
    <n v="1950"/>
    <s v="Yes"/>
    <s v="NO"/>
    <s v="NO"/>
    <n v="50"/>
    <x v="1"/>
    <x v="12"/>
    <x v="1"/>
    <x v="3"/>
    <x v="0"/>
    <x v="2"/>
    <n v="3"/>
    <n v="763"/>
    <n v="-50"/>
    <x v="2"/>
    <n v="0"/>
  </r>
  <r>
    <n v="25"/>
    <x v="0"/>
    <s v="Widowed"/>
    <n v="0"/>
    <s v="&lt;1 year"/>
    <n v="100"/>
    <n v="1"/>
    <s v="Low"/>
    <n v="50"/>
    <s v="Full Coverage"/>
    <n v="0"/>
    <n v="2350"/>
    <s v="Yes"/>
    <s v="NO"/>
    <s v="Yes"/>
    <n v="100"/>
    <x v="1"/>
    <x v="12"/>
    <x v="1"/>
    <x v="2"/>
    <x v="4"/>
    <x v="0"/>
    <n v="11"/>
    <n v="684"/>
    <n v="50"/>
    <x v="1"/>
    <n v="100"/>
  </r>
  <r>
    <n v="54"/>
    <x v="0"/>
    <s v="Married"/>
    <n v="86"/>
    <s v="&gt;5 years"/>
    <n v="0"/>
    <n v="0"/>
    <s v="Low"/>
    <n v="0"/>
    <s v="Liability-Only"/>
    <n v="-200"/>
    <n v="2186"/>
    <s v="NO"/>
    <s v="NO"/>
    <s v="NO"/>
    <n v="0"/>
    <x v="2"/>
    <x v="6"/>
    <x v="1"/>
    <x v="0"/>
    <x v="1"/>
    <x v="2"/>
    <n v="14"/>
    <n v="686"/>
    <n v="50"/>
    <x v="1"/>
    <n v="100"/>
  </r>
  <r>
    <n v="25"/>
    <x v="0"/>
    <s v="Married"/>
    <n v="86"/>
    <s v="&lt;1 year"/>
    <n v="100"/>
    <n v="0"/>
    <s v="Low"/>
    <n v="0"/>
    <s v="Full Coverage"/>
    <n v="0"/>
    <n v="2386"/>
    <s v="NO"/>
    <s v="NO"/>
    <s v="NO"/>
    <n v="0"/>
    <x v="2"/>
    <x v="12"/>
    <x v="0"/>
    <x v="3"/>
    <x v="2"/>
    <x v="2"/>
    <n v="99"/>
    <n v="667"/>
    <n v="50"/>
    <x v="2"/>
    <n v="0"/>
  </r>
  <r>
    <n v="36"/>
    <x v="0"/>
    <s v="Divorced"/>
    <n v="0"/>
    <s v="1-5 years"/>
    <n v="50"/>
    <n v="0"/>
    <s v="Low"/>
    <n v="0"/>
    <s v="Full Coverage"/>
    <n v="0"/>
    <n v="2250"/>
    <s v="NO"/>
    <s v="Yes"/>
    <s v="NO"/>
    <n v="50"/>
    <x v="1"/>
    <x v="7"/>
    <x v="1"/>
    <x v="0"/>
    <x v="2"/>
    <x v="0"/>
    <n v="6"/>
    <n v="696"/>
    <n v="50"/>
    <x v="0"/>
    <n v="50"/>
  </r>
  <r>
    <n v="48"/>
    <x v="0"/>
    <s v="Married"/>
    <n v="86"/>
    <s v="&gt;5 years"/>
    <n v="0"/>
    <n v="0"/>
    <s v="Low"/>
    <n v="0"/>
    <s v="Full Coverage"/>
    <n v="0"/>
    <n v="2286"/>
    <s v="NO"/>
    <s v="Yes"/>
    <s v="NO"/>
    <n v="50"/>
    <x v="0"/>
    <x v="0"/>
    <x v="0"/>
    <x v="0"/>
    <x v="2"/>
    <x v="2"/>
    <n v="99"/>
    <n v="668"/>
    <n v="50"/>
    <x v="0"/>
    <n v="50"/>
  </r>
  <r>
    <n v="25"/>
    <x v="0"/>
    <s v="Divorced"/>
    <n v="0"/>
    <s v="1-5 years"/>
    <n v="50"/>
    <n v="0"/>
    <s v="Low"/>
    <n v="0"/>
    <s v="Full Coverage"/>
    <n v="0"/>
    <n v="2250"/>
    <s v="NO"/>
    <s v="NO"/>
    <s v="NO"/>
    <n v="0"/>
    <x v="1"/>
    <x v="22"/>
    <x v="1"/>
    <x v="7"/>
    <x v="1"/>
    <x v="2"/>
    <n v="4"/>
    <n v="750"/>
    <n v="-50"/>
    <x v="1"/>
    <n v="100"/>
  </r>
  <r>
    <n v="41"/>
    <x v="0"/>
    <s v="Single"/>
    <n v="0"/>
    <s v="&gt;5 years"/>
    <n v="0"/>
    <n v="1"/>
    <s v="Low"/>
    <n v="50"/>
    <s v="Full Coverage"/>
    <n v="0"/>
    <n v="2150"/>
    <s v="NO"/>
    <s v="Yes"/>
    <s v="NO"/>
    <n v="50"/>
    <x v="0"/>
    <x v="5"/>
    <x v="1"/>
    <x v="8"/>
    <x v="3"/>
    <x v="2"/>
    <n v="4"/>
    <n v="708"/>
    <n v="-50"/>
    <x v="0"/>
    <n v="50"/>
  </r>
  <r>
    <n v="19"/>
    <x v="0"/>
    <s v="Married"/>
    <n v="86"/>
    <s v="&lt;1 year"/>
    <n v="100"/>
    <n v="0"/>
    <s v="Low"/>
    <n v="0"/>
    <s v="Liability-Only"/>
    <n v="-200"/>
    <n v="2136"/>
    <s v="NO"/>
    <s v="Yes"/>
    <s v="NO"/>
    <n v="50"/>
    <x v="0"/>
    <x v="6"/>
    <x v="0"/>
    <x v="0"/>
    <x v="0"/>
    <x v="0"/>
    <n v="99"/>
    <n v="714"/>
    <n v="-50"/>
    <x v="1"/>
    <n v="100"/>
  </r>
  <r>
    <n v="30"/>
    <x v="0"/>
    <s v="Married"/>
    <n v="86"/>
    <s v="1-5 years"/>
    <n v="50"/>
    <n v="0"/>
    <s v="Low"/>
    <n v="0"/>
    <s v="Liability-Only"/>
    <n v="-200"/>
    <n v="2236"/>
    <s v="NO"/>
    <s v="NO"/>
    <s v="NO"/>
    <n v="0"/>
    <x v="0"/>
    <x v="9"/>
    <x v="0"/>
    <x v="0"/>
    <x v="0"/>
    <x v="0"/>
    <n v="99"/>
    <n v="672"/>
    <n v="50"/>
    <x v="1"/>
    <n v="100"/>
  </r>
  <r>
    <n v="44"/>
    <x v="0"/>
    <s v="Married"/>
    <n v="86"/>
    <s v="&lt;1 year"/>
    <n v="100"/>
    <n v="1"/>
    <s v="Low"/>
    <n v="50"/>
    <s v="Full Coverage"/>
    <n v="0"/>
    <n v="2486"/>
    <s v="NO"/>
    <s v="Yes"/>
    <s v="NO"/>
    <n v="50"/>
    <x v="1"/>
    <x v="10"/>
    <x v="1"/>
    <x v="8"/>
    <x v="4"/>
    <x v="0"/>
    <n v="7"/>
    <n v="663"/>
    <n v="50"/>
    <x v="1"/>
    <n v="100"/>
  </r>
  <r>
    <n v="18"/>
    <x v="0"/>
    <s v="Married"/>
    <n v="86"/>
    <s v="1-5 years"/>
    <n v="50"/>
    <n v="0"/>
    <s v="Low"/>
    <n v="0"/>
    <s v="Liability-Only"/>
    <n v="-200"/>
    <n v="2136"/>
    <s v="NO"/>
    <s v="NO"/>
    <s v="NO"/>
    <n v="0"/>
    <x v="0"/>
    <x v="24"/>
    <x v="1"/>
    <x v="7"/>
    <x v="2"/>
    <x v="0"/>
    <n v="6"/>
    <n v="764"/>
    <n v="-50"/>
    <x v="1"/>
    <n v="100"/>
  </r>
  <r>
    <n v="46"/>
    <x v="0"/>
    <s v="Divorced"/>
    <n v="0"/>
    <s v="&lt;1 year"/>
    <n v="100"/>
    <n v="0"/>
    <s v="High"/>
    <n v="0"/>
    <s v="Full Coverage"/>
    <n v="0"/>
    <n v="2350"/>
    <s v="Yes"/>
    <s v="NO"/>
    <s v="NO"/>
    <n v="50"/>
    <x v="1"/>
    <x v="10"/>
    <x v="0"/>
    <x v="5"/>
    <x v="0"/>
    <x v="2"/>
    <n v="99"/>
    <n v="686"/>
    <n v="50"/>
    <x v="1"/>
    <n v="100"/>
  </r>
  <r>
    <n v="39"/>
    <x v="0"/>
    <s v="Single"/>
    <n v="0"/>
    <s v="&lt;1 year"/>
    <n v="100"/>
    <n v="0"/>
    <s v="Low"/>
    <n v="0"/>
    <s v="Full Coverage"/>
    <n v="0"/>
    <n v="2250"/>
    <s v="Yes"/>
    <s v="NO"/>
    <s v="NO"/>
    <n v="50"/>
    <x v="0"/>
    <x v="17"/>
    <x v="0"/>
    <x v="2"/>
    <x v="3"/>
    <x v="1"/>
    <n v="99"/>
    <n v="755"/>
    <n v="-50"/>
    <x v="1"/>
    <n v="100"/>
  </r>
  <r>
    <n v="48"/>
    <x v="0"/>
    <s v="Single"/>
    <n v="0"/>
    <s v="1-5 years"/>
    <n v="50"/>
    <n v="0"/>
    <s v="Medium"/>
    <n v="0"/>
    <s v="Liability-Only"/>
    <n v="-200"/>
    <n v="2150"/>
    <s v="NO"/>
    <s v="NO"/>
    <s v="NO"/>
    <n v="0"/>
    <x v="0"/>
    <x v="19"/>
    <x v="0"/>
    <x v="5"/>
    <x v="2"/>
    <x v="2"/>
    <n v="99"/>
    <n v="633"/>
    <n v="50"/>
    <x v="1"/>
    <n v="100"/>
  </r>
  <r>
    <n v="43"/>
    <x v="0"/>
    <s v="Single"/>
    <n v="0"/>
    <s v="&gt;5 years"/>
    <n v="0"/>
    <n v="1"/>
    <s v="Low"/>
    <n v="50"/>
    <s v="Full Coverage"/>
    <n v="0"/>
    <n v="2250"/>
    <s v="NO"/>
    <s v="NO"/>
    <s v="NO"/>
    <n v="0"/>
    <x v="0"/>
    <x v="18"/>
    <x v="1"/>
    <x v="7"/>
    <x v="2"/>
    <x v="1"/>
    <n v="3"/>
    <n v="646"/>
    <n v="50"/>
    <x v="2"/>
    <n v="0"/>
  </r>
  <r>
    <n v="60"/>
    <x v="1"/>
    <s v="Married"/>
    <n v="86"/>
    <s v="&lt;1 year"/>
    <n v="100"/>
    <n v="0"/>
    <s v="Low"/>
    <n v="0"/>
    <s v="Full Coverage"/>
    <n v="0"/>
    <n v="2436"/>
    <s v="NO"/>
    <s v="NO"/>
    <s v="NO"/>
    <n v="0"/>
    <x v="1"/>
    <x v="23"/>
    <x v="1"/>
    <x v="0"/>
    <x v="0"/>
    <x v="1"/>
    <n v="3"/>
    <n v="666"/>
    <n v="50"/>
    <x v="0"/>
    <n v="50"/>
  </r>
  <r>
    <n v="41"/>
    <x v="0"/>
    <s v="Single"/>
    <n v="0"/>
    <s v="&gt;5 years"/>
    <n v="0"/>
    <n v="1"/>
    <s v="Low"/>
    <n v="50"/>
    <s v="Liability-Only"/>
    <n v="-200"/>
    <n v="2150"/>
    <s v="NO"/>
    <s v="NO"/>
    <s v="NO"/>
    <n v="0"/>
    <x v="1"/>
    <x v="3"/>
    <x v="1"/>
    <x v="2"/>
    <x v="0"/>
    <x v="1"/>
    <n v="9"/>
    <n v="675"/>
    <n v="50"/>
    <x v="1"/>
    <n v="100"/>
  </r>
  <r>
    <n v="33"/>
    <x v="0"/>
    <s v="Married"/>
    <n v="86"/>
    <s v="&lt;1 year"/>
    <n v="100"/>
    <n v="3"/>
    <s v="Low"/>
    <n v="150"/>
    <s v="Liability-Only"/>
    <n v="-200"/>
    <n v="2236"/>
    <s v="NO"/>
    <s v="Yes"/>
    <s v="NO"/>
    <n v="50"/>
    <x v="0"/>
    <x v="23"/>
    <x v="0"/>
    <x v="7"/>
    <x v="2"/>
    <x v="2"/>
    <n v="99"/>
    <n v="765"/>
    <n v="-50"/>
    <x v="0"/>
    <n v="50"/>
  </r>
  <r>
    <n v="41"/>
    <x v="0"/>
    <s v="Single"/>
    <n v="0"/>
    <s v="&lt;1 year"/>
    <n v="100"/>
    <n v="0"/>
    <s v="Low"/>
    <n v="0"/>
    <s v="Full Coverage"/>
    <n v="0"/>
    <n v="2250"/>
    <s v="Yes"/>
    <s v="NO"/>
    <s v="NO"/>
    <n v="50"/>
    <x v="1"/>
    <x v="11"/>
    <x v="1"/>
    <x v="4"/>
    <x v="2"/>
    <x v="0"/>
    <n v="1"/>
    <n v="754"/>
    <n v="-50"/>
    <x v="1"/>
    <n v="100"/>
  </r>
  <r>
    <n v="48"/>
    <x v="0"/>
    <s v="Married"/>
    <n v="86"/>
    <s v="1-5 years"/>
    <n v="50"/>
    <n v="1"/>
    <s v="Low"/>
    <n v="50"/>
    <s v="Full Coverage"/>
    <n v="0"/>
    <n v="2436"/>
    <s v="NO"/>
    <s v="NO"/>
    <s v="NO"/>
    <n v="0"/>
    <x v="0"/>
    <x v="21"/>
    <x v="1"/>
    <x v="9"/>
    <x v="4"/>
    <x v="0"/>
    <n v="2"/>
    <n v="684"/>
    <n v="50"/>
    <x v="0"/>
    <n v="50"/>
  </r>
  <r>
    <n v="40"/>
    <x v="0"/>
    <s v="Single"/>
    <n v="0"/>
    <s v="&gt;5 years"/>
    <n v="0"/>
    <n v="0"/>
    <s v="Medium"/>
    <n v="0"/>
    <s v="Full Coverage"/>
    <n v="0"/>
    <n v="2200"/>
    <s v="Yes"/>
    <s v="NO"/>
    <s v="NO"/>
    <n v="50"/>
    <x v="1"/>
    <x v="4"/>
    <x v="0"/>
    <x v="1"/>
    <x v="0"/>
    <x v="1"/>
    <n v="99"/>
    <n v="689"/>
    <n v="50"/>
    <x v="0"/>
    <n v="50"/>
  </r>
  <r>
    <n v="40"/>
    <x v="0"/>
    <s v="Divorced"/>
    <n v="0"/>
    <s v="&lt;1 year"/>
    <n v="100"/>
    <n v="0"/>
    <s v="Medium"/>
    <n v="0"/>
    <s v="Full Coverage"/>
    <n v="0"/>
    <n v="2200"/>
    <s v="NO"/>
    <s v="NO"/>
    <s v="NO"/>
    <n v="0"/>
    <x v="1"/>
    <x v="28"/>
    <x v="1"/>
    <x v="1"/>
    <x v="2"/>
    <x v="0"/>
    <n v="9"/>
    <n v="704"/>
    <n v="-50"/>
    <x v="2"/>
    <n v="0"/>
  </r>
  <r>
    <n v="29"/>
    <x v="0"/>
    <s v="Married"/>
    <n v="86"/>
    <s v="&lt;1 year"/>
    <n v="100"/>
    <n v="0"/>
    <s v="Low"/>
    <n v="0"/>
    <s v="Full Coverage"/>
    <n v="0"/>
    <n v="2336"/>
    <s v="NO"/>
    <s v="NO"/>
    <s v="NO"/>
    <n v="0"/>
    <x v="2"/>
    <x v="4"/>
    <x v="1"/>
    <x v="1"/>
    <x v="4"/>
    <x v="0"/>
    <n v="10"/>
    <n v="779"/>
    <n v="-50"/>
    <x v="0"/>
    <n v="50"/>
  </r>
  <r>
    <n v="30"/>
    <x v="0"/>
    <s v="Married"/>
    <n v="86"/>
    <s v="&gt;5 years"/>
    <n v="0"/>
    <n v="2"/>
    <s v="Low"/>
    <n v="100"/>
    <s v="Liability-Only"/>
    <n v="-200"/>
    <n v="2186"/>
    <s v="NO"/>
    <s v="NO"/>
    <s v="NO"/>
    <n v="0"/>
    <x v="1"/>
    <x v="17"/>
    <x v="0"/>
    <x v="0"/>
    <x v="1"/>
    <x v="0"/>
    <n v="99"/>
    <n v="837"/>
    <n v="-50"/>
    <x v="1"/>
    <n v="100"/>
  </r>
  <r>
    <n v="18"/>
    <x v="0"/>
    <s v="Single"/>
    <n v="0"/>
    <s v="1-5 years"/>
    <n v="50"/>
    <n v="1"/>
    <s v="Low"/>
    <n v="50"/>
    <s v="Full Coverage"/>
    <n v="0"/>
    <n v="2150"/>
    <s v="NO"/>
    <s v="Yes"/>
    <s v="NO"/>
    <n v="50"/>
    <x v="1"/>
    <x v="13"/>
    <x v="0"/>
    <x v="4"/>
    <x v="4"/>
    <x v="2"/>
    <n v="99"/>
    <n v="729"/>
    <n v="-50"/>
    <x v="2"/>
    <n v="0"/>
  </r>
  <r>
    <n v="66"/>
    <x v="1"/>
    <s v="Married"/>
    <n v="86"/>
    <s v="&gt;5 years"/>
    <n v="0"/>
    <n v="1"/>
    <s v="Low"/>
    <n v="50"/>
    <s v="Liability-Only"/>
    <n v="-200"/>
    <n v="2036"/>
    <s v="Yes"/>
    <s v="Yes"/>
    <s v="NO"/>
    <n v="100"/>
    <x v="1"/>
    <x v="27"/>
    <x v="1"/>
    <x v="2"/>
    <x v="3"/>
    <x v="1"/>
    <n v="5"/>
    <n v="694"/>
    <n v="50"/>
    <x v="2"/>
    <n v="0"/>
  </r>
  <r>
    <n v="21"/>
    <x v="0"/>
    <s v="Single"/>
    <n v="0"/>
    <s v="1-5 years"/>
    <n v="50"/>
    <n v="0"/>
    <s v="Low"/>
    <n v="0"/>
    <s v="Full Coverage"/>
    <n v="0"/>
    <n v="2200"/>
    <s v="NO"/>
    <s v="Yes"/>
    <s v="NO"/>
    <n v="50"/>
    <x v="0"/>
    <x v="0"/>
    <x v="1"/>
    <x v="4"/>
    <x v="2"/>
    <x v="0"/>
    <n v="5"/>
    <n v="795"/>
    <n v="-50"/>
    <x v="1"/>
    <n v="100"/>
  </r>
  <r>
    <n v="29"/>
    <x v="0"/>
    <s v="Widowed"/>
    <n v="0"/>
    <s v="1-5 years"/>
    <n v="50"/>
    <n v="0"/>
    <s v="Low"/>
    <n v="0"/>
    <s v="Full Coverage"/>
    <n v="0"/>
    <n v="2250"/>
    <s v="NO"/>
    <s v="NO"/>
    <s v="NO"/>
    <n v="0"/>
    <x v="1"/>
    <x v="1"/>
    <x v="0"/>
    <x v="1"/>
    <x v="3"/>
    <x v="0"/>
    <n v="99"/>
    <n v="827"/>
    <n v="-50"/>
    <x v="1"/>
    <n v="100"/>
  </r>
  <r>
    <n v="29"/>
    <x v="0"/>
    <s v="Married"/>
    <n v="86"/>
    <s v="1-5 years"/>
    <n v="50"/>
    <n v="0"/>
    <s v="Medium"/>
    <n v="0"/>
    <s v="Full Coverage"/>
    <n v="0"/>
    <n v="2286"/>
    <s v="NO"/>
    <s v="NO"/>
    <s v="NO"/>
    <n v="0"/>
    <x v="0"/>
    <x v="19"/>
    <x v="1"/>
    <x v="4"/>
    <x v="5"/>
    <x v="2"/>
    <n v="4"/>
    <n v="708"/>
    <n v="-50"/>
    <x v="0"/>
    <n v="50"/>
  </r>
  <r>
    <n v="53"/>
    <x v="0"/>
    <s v="Married"/>
    <n v="86"/>
    <s v="1-5 years"/>
    <n v="50"/>
    <n v="0"/>
    <s v="Low"/>
    <n v="0"/>
    <s v="Full Coverage"/>
    <n v="0"/>
    <n v="2336"/>
    <s v="NO"/>
    <s v="NO"/>
    <s v="NO"/>
    <n v="0"/>
    <x v="1"/>
    <x v="19"/>
    <x v="1"/>
    <x v="1"/>
    <x v="4"/>
    <x v="2"/>
    <n v="3"/>
    <n v="761"/>
    <n v="-50"/>
    <x v="1"/>
    <n v="100"/>
  </r>
  <r>
    <n v="35"/>
    <x v="0"/>
    <s v="Single"/>
    <n v="0"/>
    <s v="&gt;5 years"/>
    <n v="0"/>
    <n v="0"/>
    <s v="Medium"/>
    <n v="0"/>
    <s v="Full Coverage"/>
    <n v="0"/>
    <n v="2100"/>
    <s v="NO"/>
    <s v="Yes"/>
    <s v="NO"/>
    <n v="50"/>
    <x v="0"/>
    <x v="28"/>
    <x v="1"/>
    <x v="7"/>
    <x v="1"/>
    <x v="1"/>
    <n v="6"/>
    <n v="717"/>
    <n v="-50"/>
    <x v="0"/>
    <n v="50"/>
  </r>
  <r>
    <n v="58"/>
    <x v="1"/>
    <s v="Married"/>
    <n v="86"/>
    <s v="&gt;5 years"/>
    <n v="0"/>
    <n v="2"/>
    <s v="Medium"/>
    <n v="200"/>
    <s v="Full Coverage"/>
    <n v="0"/>
    <n v="2436"/>
    <s v="NO"/>
    <s v="NO"/>
    <s v="NO"/>
    <n v="0"/>
    <x v="0"/>
    <x v="1"/>
    <x v="1"/>
    <x v="1"/>
    <x v="2"/>
    <x v="2"/>
    <n v="6"/>
    <n v="716"/>
    <n v="-50"/>
    <x v="0"/>
    <n v="50"/>
  </r>
  <r>
    <n v="29"/>
    <x v="0"/>
    <s v="Married"/>
    <n v="86"/>
    <s v="1-5 years"/>
    <n v="50"/>
    <n v="2"/>
    <s v="Low"/>
    <n v="100"/>
    <s v="Liability-Only"/>
    <n v="-200"/>
    <n v="2186"/>
    <s v="Yes"/>
    <s v="NO"/>
    <s v="NO"/>
    <n v="50"/>
    <x v="1"/>
    <x v="12"/>
    <x v="1"/>
    <x v="4"/>
    <x v="4"/>
    <x v="1"/>
    <n v="12"/>
    <n v="730"/>
    <n v="-50"/>
    <x v="1"/>
    <n v="100"/>
  </r>
  <r>
    <n v="44"/>
    <x v="0"/>
    <s v="Widowed"/>
    <n v="0"/>
    <s v="&gt;5 years"/>
    <n v="0"/>
    <n v="0"/>
    <s v="Low"/>
    <n v="0"/>
    <s v="Liability-Only"/>
    <n v="-200"/>
    <n v="1950"/>
    <s v="Yes"/>
    <s v="NO"/>
    <s v="NO"/>
    <n v="50"/>
    <x v="0"/>
    <x v="6"/>
    <x v="1"/>
    <x v="1"/>
    <x v="2"/>
    <x v="0"/>
    <n v="11"/>
    <n v="668"/>
    <n v="50"/>
    <x v="2"/>
    <n v="0"/>
  </r>
  <r>
    <n v="27"/>
    <x v="0"/>
    <s v="Single"/>
    <n v="0"/>
    <s v="1-5 years"/>
    <n v="50"/>
    <n v="1"/>
    <s v="High"/>
    <n v="200"/>
    <s v="Full Coverage"/>
    <n v="0"/>
    <n v="2350"/>
    <s v="NO"/>
    <s v="Yes"/>
    <s v="NO"/>
    <n v="50"/>
    <x v="1"/>
    <x v="8"/>
    <x v="1"/>
    <x v="5"/>
    <x v="0"/>
    <x v="2"/>
    <n v="1"/>
    <n v="723"/>
    <n v="-50"/>
    <x v="0"/>
    <n v="50"/>
  </r>
  <r>
    <n v="72"/>
    <x v="1"/>
    <s v="Married"/>
    <n v="86"/>
    <s v="1-5 years"/>
    <n v="50"/>
    <n v="0"/>
    <s v="Low"/>
    <n v="0"/>
    <s v="Full Coverage"/>
    <n v="0"/>
    <n v="2336"/>
    <s v="NO"/>
    <s v="NO"/>
    <s v="NO"/>
    <n v="0"/>
    <x v="1"/>
    <x v="27"/>
    <x v="0"/>
    <x v="0"/>
    <x v="5"/>
    <x v="2"/>
    <n v="99"/>
    <n v="779"/>
    <n v="-50"/>
    <x v="1"/>
    <n v="100"/>
  </r>
  <r>
    <n v="22"/>
    <x v="0"/>
    <s v="Married"/>
    <n v="86"/>
    <s v="1-5 years"/>
    <n v="50"/>
    <n v="0"/>
    <s v="Low"/>
    <n v="0"/>
    <s v="Liability-Only"/>
    <n v="-200"/>
    <n v="2186"/>
    <s v="NO"/>
    <s v="NO"/>
    <s v="NO"/>
    <n v="0"/>
    <x v="1"/>
    <x v="16"/>
    <x v="1"/>
    <x v="1"/>
    <x v="3"/>
    <x v="0"/>
    <n v="10"/>
    <n v="696"/>
    <n v="50"/>
    <x v="0"/>
    <n v="50"/>
  </r>
  <r>
    <n v="44"/>
    <x v="0"/>
    <s v="Single"/>
    <n v="0"/>
    <s v="1-5 years"/>
    <n v="50"/>
    <n v="0"/>
    <s v="Medium"/>
    <n v="0"/>
    <s v="Full Coverage"/>
    <n v="0"/>
    <n v="2250"/>
    <s v="NO"/>
    <s v="NO"/>
    <s v="NO"/>
    <n v="0"/>
    <x v="1"/>
    <x v="3"/>
    <x v="0"/>
    <x v="1"/>
    <x v="3"/>
    <x v="1"/>
    <n v="99"/>
    <n v="671"/>
    <n v="50"/>
    <x v="2"/>
    <n v="0"/>
  </r>
  <r>
    <n v="49"/>
    <x v="0"/>
    <s v="Single"/>
    <n v="0"/>
    <s v="&lt;1 year"/>
    <n v="100"/>
    <n v="2"/>
    <s v="Low"/>
    <n v="100"/>
    <s v="Liability-Only"/>
    <n v="-200"/>
    <n v="2100"/>
    <s v="NO"/>
    <s v="Yes"/>
    <s v="NO"/>
    <n v="50"/>
    <x v="1"/>
    <x v="16"/>
    <x v="1"/>
    <x v="3"/>
    <x v="2"/>
    <x v="1"/>
    <n v="10"/>
    <n v="732"/>
    <n v="-50"/>
    <x v="0"/>
    <n v="50"/>
  </r>
  <r>
    <n v="46"/>
    <x v="0"/>
    <s v="Divorced"/>
    <n v="0"/>
    <s v="1-5 years"/>
    <n v="50"/>
    <n v="1"/>
    <s v="Low"/>
    <n v="50"/>
    <s v="Full Coverage"/>
    <n v="0"/>
    <n v="2400"/>
    <s v="NO"/>
    <s v="NO"/>
    <s v="NO"/>
    <n v="0"/>
    <x v="0"/>
    <x v="15"/>
    <x v="0"/>
    <x v="5"/>
    <x v="0"/>
    <x v="0"/>
    <n v="99"/>
    <n v="645"/>
    <n v="50"/>
    <x v="1"/>
    <n v="100"/>
  </r>
  <r>
    <n v="37"/>
    <x v="0"/>
    <s v="Married"/>
    <n v="86"/>
    <s v="1-5 years"/>
    <n v="50"/>
    <n v="1"/>
    <s v="Low"/>
    <n v="50"/>
    <s v="Full Coverage"/>
    <n v="0"/>
    <n v="2336"/>
    <s v="NO"/>
    <s v="NO"/>
    <s v="NO"/>
    <n v="0"/>
    <x v="1"/>
    <x v="10"/>
    <x v="1"/>
    <x v="13"/>
    <x v="5"/>
    <x v="2"/>
    <n v="5"/>
    <n v="721"/>
    <n v="-50"/>
    <x v="0"/>
    <n v="50"/>
  </r>
  <r>
    <n v="38"/>
    <x v="0"/>
    <s v="Widowed"/>
    <n v="0"/>
    <s v="&gt;5 years"/>
    <n v="0"/>
    <n v="0"/>
    <s v="Medium"/>
    <n v="0"/>
    <s v="Full Coverage"/>
    <n v="0"/>
    <n v="2150"/>
    <s v="Yes"/>
    <s v="NO"/>
    <s v="NO"/>
    <n v="50"/>
    <x v="1"/>
    <x v="24"/>
    <x v="1"/>
    <x v="6"/>
    <x v="2"/>
    <x v="1"/>
    <n v="7"/>
    <n v="725"/>
    <n v="-50"/>
    <x v="1"/>
    <n v="100"/>
  </r>
  <r>
    <n v="40"/>
    <x v="0"/>
    <s v="Single"/>
    <n v="0"/>
    <s v="&gt;5 years"/>
    <n v="0"/>
    <n v="1"/>
    <s v="Medium"/>
    <n v="100"/>
    <s v="Full Coverage"/>
    <n v="0"/>
    <n v="2350"/>
    <s v="NO"/>
    <s v="NO"/>
    <s v="NO"/>
    <n v="0"/>
    <x v="1"/>
    <x v="3"/>
    <x v="0"/>
    <x v="1"/>
    <x v="3"/>
    <x v="2"/>
    <n v="99"/>
    <n v="677"/>
    <n v="50"/>
    <x v="0"/>
    <n v="50"/>
  </r>
  <r>
    <n v="37"/>
    <x v="0"/>
    <s v="Single"/>
    <n v="0"/>
    <s v="1-5 years"/>
    <n v="50"/>
    <n v="1"/>
    <s v="Low"/>
    <n v="50"/>
    <s v="Liability-Only"/>
    <n v="-200"/>
    <n v="2100"/>
    <s v="NO"/>
    <s v="NO"/>
    <s v="NO"/>
    <n v="0"/>
    <x v="1"/>
    <x v="7"/>
    <x v="1"/>
    <x v="0"/>
    <x v="0"/>
    <x v="0"/>
    <n v="7"/>
    <n v="722"/>
    <n v="-50"/>
    <x v="1"/>
    <n v="100"/>
  </r>
  <r>
    <n v="54"/>
    <x v="0"/>
    <s v="Single"/>
    <n v="0"/>
    <s v="&lt;1 year"/>
    <n v="100"/>
    <n v="1"/>
    <s v="Low"/>
    <n v="50"/>
    <s v="Full Coverage"/>
    <n v="0"/>
    <n v="2200"/>
    <s v="NO"/>
    <s v="Yes"/>
    <s v="NO"/>
    <n v="50"/>
    <x v="1"/>
    <x v="7"/>
    <x v="0"/>
    <x v="0"/>
    <x v="3"/>
    <x v="0"/>
    <n v="99"/>
    <n v="761"/>
    <n v="-50"/>
    <x v="2"/>
    <n v="0"/>
  </r>
  <r>
    <n v="73"/>
    <x v="1"/>
    <s v="Married"/>
    <n v="86"/>
    <s v="1-5 years"/>
    <n v="50"/>
    <n v="0"/>
    <s v="Medium"/>
    <n v="0"/>
    <s v="Full Coverage"/>
    <n v="0"/>
    <n v="2236"/>
    <s v="Yes"/>
    <s v="Yes"/>
    <s v="NO"/>
    <n v="100"/>
    <x v="0"/>
    <x v="9"/>
    <x v="0"/>
    <x v="0"/>
    <x v="2"/>
    <x v="0"/>
    <n v="99"/>
    <n v="701"/>
    <n v="-50"/>
    <x v="1"/>
    <n v="100"/>
  </r>
  <r>
    <n v="31"/>
    <x v="0"/>
    <s v="Widowed"/>
    <n v="0"/>
    <s v="&gt;5 years"/>
    <n v="0"/>
    <n v="0"/>
    <s v="Low"/>
    <n v="0"/>
    <s v="Full Coverage"/>
    <n v="0"/>
    <n v="2300"/>
    <s v="NO"/>
    <s v="NO"/>
    <s v="NO"/>
    <n v="0"/>
    <x v="0"/>
    <x v="4"/>
    <x v="1"/>
    <x v="1"/>
    <x v="5"/>
    <x v="0"/>
    <n v="11"/>
    <n v="644"/>
    <n v="50"/>
    <x v="1"/>
    <n v="100"/>
  </r>
  <r>
    <n v="19"/>
    <x v="0"/>
    <s v="Married"/>
    <n v="86"/>
    <s v="1-5 years"/>
    <n v="50"/>
    <n v="0"/>
    <s v="High"/>
    <n v="0"/>
    <s v="Liability-Only"/>
    <n v="-200"/>
    <n v="2136"/>
    <s v="Yes"/>
    <s v="NO"/>
    <s v="NO"/>
    <n v="50"/>
    <x v="0"/>
    <x v="3"/>
    <x v="1"/>
    <x v="0"/>
    <x v="1"/>
    <x v="0"/>
    <n v="7"/>
    <n v="682"/>
    <n v="50"/>
    <x v="0"/>
    <n v="50"/>
  </r>
  <r>
    <n v="38"/>
    <x v="0"/>
    <s v="Married"/>
    <n v="86"/>
    <s v="1-5 years"/>
    <n v="50"/>
    <n v="0"/>
    <s v="Low"/>
    <n v="0"/>
    <s v="Liability-Only"/>
    <n v="-200"/>
    <n v="2186"/>
    <s v="NO"/>
    <s v="NO"/>
    <s v="Yes"/>
    <n v="50"/>
    <x v="1"/>
    <x v="18"/>
    <x v="0"/>
    <x v="1"/>
    <x v="2"/>
    <x v="0"/>
    <n v="99"/>
    <n v="691"/>
    <n v="50"/>
    <x v="1"/>
    <n v="100"/>
  </r>
  <r>
    <n v="78"/>
    <x v="1"/>
    <s v="Divorced"/>
    <n v="0"/>
    <s v="&gt;5 years"/>
    <n v="0"/>
    <n v="0"/>
    <s v="Medium"/>
    <n v="0"/>
    <s v="Liability-Only"/>
    <n v="-200"/>
    <n v="1900"/>
    <s v="NO"/>
    <s v="NO"/>
    <s v="NO"/>
    <n v="0"/>
    <x v="1"/>
    <x v="7"/>
    <x v="1"/>
    <x v="2"/>
    <x v="3"/>
    <x v="2"/>
    <n v="7"/>
    <n v="773"/>
    <n v="-50"/>
    <x v="2"/>
    <n v="0"/>
  </r>
  <r>
    <n v="27"/>
    <x v="0"/>
    <s v="Single"/>
    <n v="0"/>
    <s v="1-5 years"/>
    <n v="50"/>
    <n v="1"/>
    <s v="Low"/>
    <n v="50"/>
    <s v="Full Coverage"/>
    <n v="0"/>
    <n v="2400"/>
    <s v="NO"/>
    <s v="NO"/>
    <s v="NO"/>
    <n v="0"/>
    <x v="0"/>
    <x v="29"/>
    <x v="0"/>
    <x v="3"/>
    <x v="3"/>
    <x v="0"/>
    <n v="99"/>
    <n v="668"/>
    <n v="50"/>
    <x v="1"/>
    <n v="100"/>
  </r>
  <r>
    <n v="64"/>
    <x v="1"/>
    <s v="Divorced"/>
    <n v="0"/>
    <s v="1-5 years"/>
    <n v="50"/>
    <n v="0"/>
    <s v="Low"/>
    <n v="0"/>
    <s v="Full Coverage"/>
    <n v="0"/>
    <n v="2350"/>
    <s v="NO"/>
    <s v="NO"/>
    <s v="NO"/>
    <n v="0"/>
    <x v="0"/>
    <x v="19"/>
    <x v="0"/>
    <x v="4"/>
    <x v="2"/>
    <x v="1"/>
    <n v="99"/>
    <n v="690"/>
    <n v="50"/>
    <x v="1"/>
    <n v="100"/>
  </r>
  <r>
    <n v="65"/>
    <x v="1"/>
    <s v="Single"/>
    <n v="0"/>
    <s v="1-5 years"/>
    <n v="50"/>
    <n v="0"/>
    <s v="Low"/>
    <n v="0"/>
    <s v="Full Coverage"/>
    <n v="0"/>
    <n v="2200"/>
    <s v="Yes"/>
    <s v="NO"/>
    <s v="NO"/>
    <n v="50"/>
    <x v="1"/>
    <x v="17"/>
    <x v="1"/>
    <x v="2"/>
    <x v="2"/>
    <x v="1"/>
    <n v="1"/>
    <n v="706"/>
    <n v="-50"/>
    <x v="1"/>
    <n v="100"/>
  </r>
  <r>
    <n v="31"/>
    <x v="0"/>
    <s v="Married"/>
    <n v="86"/>
    <s v="1-5 years"/>
    <n v="50"/>
    <n v="2"/>
    <s v="Low"/>
    <n v="100"/>
    <s v="Full Coverage"/>
    <n v="0"/>
    <n v="2486"/>
    <s v="NO"/>
    <s v="Yes"/>
    <s v="NO"/>
    <n v="50"/>
    <x v="0"/>
    <x v="1"/>
    <x v="0"/>
    <x v="6"/>
    <x v="3"/>
    <x v="1"/>
    <n v="99"/>
    <n v="657"/>
    <n v="50"/>
    <x v="1"/>
    <n v="100"/>
  </r>
  <r>
    <n v="48"/>
    <x v="0"/>
    <s v="Widowed"/>
    <n v="0"/>
    <s v="&gt;5 years"/>
    <n v="0"/>
    <n v="0"/>
    <s v="Medium"/>
    <n v="0"/>
    <s v="Full Coverage"/>
    <n v="0"/>
    <n v="2150"/>
    <s v="Yes"/>
    <s v="NO"/>
    <s v="NO"/>
    <n v="50"/>
    <x v="1"/>
    <x v="27"/>
    <x v="1"/>
    <x v="6"/>
    <x v="0"/>
    <x v="2"/>
    <n v="1"/>
    <n v="608"/>
    <n v="50"/>
    <x v="2"/>
    <n v="0"/>
  </r>
  <r>
    <n v="64"/>
    <x v="1"/>
    <s v="Married"/>
    <n v="86"/>
    <s v="1-5 years"/>
    <n v="50"/>
    <n v="0"/>
    <s v="Low"/>
    <n v="0"/>
    <s v="Liability-Only"/>
    <n v="-200"/>
    <n v="2186"/>
    <s v="NO"/>
    <s v="NO"/>
    <s v="NO"/>
    <n v="0"/>
    <x v="2"/>
    <x v="3"/>
    <x v="1"/>
    <x v="2"/>
    <x v="2"/>
    <x v="0"/>
    <n v="11"/>
    <n v="611"/>
    <n v="50"/>
    <x v="0"/>
    <n v="50"/>
  </r>
  <r>
    <n v="34"/>
    <x v="0"/>
    <s v="Divorced"/>
    <n v="0"/>
    <s v="1-5 years"/>
    <n v="50"/>
    <n v="0"/>
    <s v="Low"/>
    <n v="0"/>
    <s v="Full Coverage"/>
    <n v="0"/>
    <n v="2350"/>
    <s v="NO"/>
    <s v="NO"/>
    <s v="NO"/>
    <n v="0"/>
    <x v="1"/>
    <x v="6"/>
    <x v="1"/>
    <x v="3"/>
    <x v="3"/>
    <x v="1"/>
    <n v="1"/>
    <n v="651"/>
    <n v="50"/>
    <x v="1"/>
    <n v="100"/>
  </r>
  <r>
    <n v="36"/>
    <x v="0"/>
    <s v="Married"/>
    <n v="86"/>
    <s v="1-5 years"/>
    <n v="50"/>
    <n v="0"/>
    <s v="Low"/>
    <n v="0"/>
    <s v="Full Coverage"/>
    <n v="0"/>
    <n v="2236"/>
    <s v="NO"/>
    <s v="Yes"/>
    <s v="NO"/>
    <n v="50"/>
    <x v="0"/>
    <x v="4"/>
    <x v="0"/>
    <x v="1"/>
    <x v="2"/>
    <x v="0"/>
    <n v="99"/>
    <n v="730"/>
    <n v="-50"/>
    <x v="0"/>
    <n v="50"/>
  </r>
  <r>
    <n v="31"/>
    <x v="0"/>
    <s v="Divorced"/>
    <n v="0"/>
    <s v="1-5 years"/>
    <n v="50"/>
    <n v="0"/>
    <s v="Low"/>
    <n v="0"/>
    <s v="Full Coverage"/>
    <n v="0"/>
    <n v="2200"/>
    <s v="NO"/>
    <s v="NO"/>
    <s v="NO"/>
    <n v="0"/>
    <x v="0"/>
    <x v="6"/>
    <x v="0"/>
    <x v="0"/>
    <x v="0"/>
    <x v="0"/>
    <n v="99"/>
    <n v="702"/>
    <n v="-50"/>
    <x v="0"/>
    <n v="50"/>
  </r>
  <r>
    <n v="24"/>
    <x v="0"/>
    <s v="Married"/>
    <n v="86"/>
    <s v="1-5 years"/>
    <n v="50"/>
    <n v="0"/>
    <s v="Low"/>
    <n v="0"/>
    <s v="Full Coverage"/>
    <n v="0"/>
    <n v="2236"/>
    <s v="Yes"/>
    <s v="NO"/>
    <s v="NO"/>
    <n v="50"/>
    <x v="1"/>
    <x v="9"/>
    <x v="0"/>
    <x v="0"/>
    <x v="0"/>
    <x v="1"/>
    <n v="99"/>
    <n v="707"/>
    <n v="-50"/>
    <x v="0"/>
    <n v="50"/>
  </r>
  <r>
    <n v="30"/>
    <x v="0"/>
    <s v="Single"/>
    <n v="0"/>
    <s v="&lt;1 year"/>
    <n v="100"/>
    <n v="1"/>
    <s v="Low"/>
    <n v="50"/>
    <s v="Full Coverage"/>
    <n v="0"/>
    <n v="2300"/>
    <s v="NO"/>
    <s v="Yes"/>
    <s v="NO"/>
    <n v="50"/>
    <x v="0"/>
    <x v="19"/>
    <x v="1"/>
    <x v="3"/>
    <x v="3"/>
    <x v="2"/>
    <n v="8"/>
    <n v="657"/>
    <n v="50"/>
    <x v="2"/>
    <n v="0"/>
  </r>
  <r>
    <n v="21"/>
    <x v="0"/>
    <s v="Divorced"/>
    <n v="0"/>
    <s v="1-5 years"/>
    <n v="50"/>
    <n v="0"/>
    <s v="High"/>
    <n v="0"/>
    <s v="Full Coverage"/>
    <n v="0"/>
    <n v="2250"/>
    <s v="NO"/>
    <s v="NO"/>
    <s v="NO"/>
    <n v="0"/>
    <x v="1"/>
    <x v="0"/>
    <x v="1"/>
    <x v="5"/>
    <x v="4"/>
    <x v="1"/>
    <n v="6"/>
    <n v="697"/>
    <n v="50"/>
    <x v="2"/>
    <n v="0"/>
  </r>
  <r>
    <n v="40"/>
    <x v="0"/>
    <s v="Married"/>
    <n v="86"/>
    <s v="1-5 years"/>
    <n v="50"/>
    <n v="3"/>
    <s v="Low"/>
    <n v="150"/>
    <s v="Full Coverage"/>
    <n v="0"/>
    <n v="2586"/>
    <s v="NO"/>
    <s v="NO"/>
    <s v="NO"/>
    <n v="0"/>
    <x v="0"/>
    <x v="7"/>
    <x v="1"/>
    <x v="5"/>
    <x v="2"/>
    <x v="0"/>
    <n v="13"/>
    <n v="674"/>
    <n v="50"/>
    <x v="1"/>
    <n v="100"/>
  </r>
  <r>
    <n v="28"/>
    <x v="0"/>
    <s v="Single"/>
    <n v="0"/>
    <s v="&lt;1 year"/>
    <n v="100"/>
    <n v="0"/>
    <s v="Medium"/>
    <n v="0"/>
    <s v="Full Coverage"/>
    <n v="0"/>
    <n v="2300"/>
    <s v="NO"/>
    <s v="Yes"/>
    <s v="NO"/>
    <n v="50"/>
    <x v="2"/>
    <x v="22"/>
    <x v="1"/>
    <x v="3"/>
    <x v="1"/>
    <x v="2"/>
    <n v="7"/>
    <n v="670"/>
    <n v="50"/>
    <x v="0"/>
    <n v="50"/>
  </r>
  <r>
    <n v="43"/>
    <x v="0"/>
    <s v="Divorced"/>
    <n v="0"/>
    <s v="1-5 years"/>
    <n v="50"/>
    <n v="0"/>
    <s v="Low"/>
    <n v="0"/>
    <s v="Liability-Only"/>
    <n v="-200"/>
    <n v="2000"/>
    <s v="NO"/>
    <s v="Yes"/>
    <s v="NO"/>
    <n v="50"/>
    <x v="1"/>
    <x v="9"/>
    <x v="0"/>
    <x v="2"/>
    <x v="1"/>
    <x v="1"/>
    <n v="99"/>
    <n v="766"/>
    <n v="-50"/>
    <x v="1"/>
    <n v="100"/>
  </r>
  <r>
    <n v="18"/>
    <x v="0"/>
    <s v="Single"/>
    <n v="0"/>
    <s v="1-5 years"/>
    <n v="50"/>
    <n v="0"/>
    <s v="Low"/>
    <n v="0"/>
    <s v="Full Coverage"/>
    <n v="0"/>
    <n v="2200"/>
    <s v="NO"/>
    <s v="NO"/>
    <s v="Yes"/>
    <n v="50"/>
    <x v="0"/>
    <x v="5"/>
    <x v="1"/>
    <x v="1"/>
    <x v="0"/>
    <x v="2"/>
    <n v="9"/>
    <n v="761"/>
    <n v="-50"/>
    <x v="1"/>
    <n v="100"/>
  </r>
  <r>
    <n v="44"/>
    <x v="0"/>
    <s v="Widowed"/>
    <n v="0"/>
    <s v="1-5 years"/>
    <n v="50"/>
    <n v="0"/>
    <s v="Medium"/>
    <n v="0"/>
    <s v="Full Coverage"/>
    <n v="0"/>
    <n v="2200"/>
    <s v="NO"/>
    <s v="NO"/>
    <s v="NO"/>
    <n v="0"/>
    <x v="1"/>
    <x v="19"/>
    <x v="0"/>
    <x v="1"/>
    <x v="5"/>
    <x v="2"/>
    <n v="99"/>
    <n v="750"/>
    <n v="-50"/>
    <x v="0"/>
    <n v="50"/>
  </r>
  <r>
    <n v="52"/>
    <x v="0"/>
    <s v="Married"/>
    <n v="86"/>
    <s v="&gt;5 years"/>
    <n v="0"/>
    <n v="3"/>
    <s v="Low"/>
    <n v="150"/>
    <s v="Full Coverage"/>
    <n v="0"/>
    <n v="2286"/>
    <s v="NO"/>
    <s v="Yes"/>
    <s v="NO"/>
    <n v="50"/>
    <x v="1"/>
    <x v="2"/>
    <x v="0"/>
    <x v="0"/>
    <x v="1"/>
    <x v="1"/>
    <n v="99"/>
    <n v="734"/>
    <n v="-50"/>
    <x v="2"/>
    <n v="0"/>
  </r>
  <r>
    <n v="18"/>
    <x v="0"/>
    <s v="Married"/>
    <n v="86"/>
    <s v="&lt;1 year"/>
    <n v="100"/>
    <n v="0"/>
    <s v="Low"/>
    <n v="0"/>
    <s v="Full Coverage"/>
    <n v="0"/>
    <n v="2386"/>
    <s v="NO"/>
    <s v="NO"/>
    <s v="NO"/>
    <n v="0"/>
    <x v="1"/>
    <x v="6"/>
    <x v="1"/>
    <x v="0"/>
    <x v="2"/>
    <x v="1"/>
    <n v="5"/>
    <n v="743"/>
    <n v="-50"/>
    <x v="1"/>
    <n v="100"/>
  </r>
  <r>
    <n v="45"/>
    <x v="0"/>
    <s v="Married"/>
    <n v="86"/>
    <s v="&gt;5 years"/>
    <n v="0"/>
    <n v="2"/>
    <s v="Low"/>
    <n v="100"/>
    <s v="Liability-Only"/>
    <n v="-200"/>
    <n v="2086"/>
    <s v="NO"/>
    <s v="NO"/>
    <s v="NO"/>
    <n v="0"/>
    <x v="1"/>
    <x v="24"/>
    <x v="1"/>
    <x v="0"/>
    <x v="4"/>
    <x v="0"/>
    <n v="7"/>
    <n v="822"/>
    <n v="-50"/>
    <x v="2"/>
    <n v="0"/>
  </r>
  <r>
    <n v="58"/>
    <x v="1"/>
    <s v="Married"/>
    <n v="86"/>
    <s v="&lt;1 year"/>
    <n v="100"/>
    <n v="0"/>
    <s v="Low"/>
    <n v="0"/>
    <s v="Full Coverage"/>
    <n v="0"/>
    <n v="2386"/>
    <s v="NO"/>
    <s v="NO"/>
    <s v="NO"/>
    <n v="0"/>
    <x v="0"/>
    <x v="23"/>
    <x v="0"/>
    <x v="2"/>
    <x v="0"/>
    <x v="1"/>
    <n v="99"/>
    <n v="714"/>
    <n v="-50"/>
    <x v="1"/>
    <n v="100"/>
  </r>
  <r>
    <n v="21"/>
    <x v="0"/>
    <s v="Married"/>
    <n v="86"/>
    <s v="1-5 years"/>
    <n v="50"/>
    <n v="0"/>
    <s v="Low"/>
    <n v="0"/>
    <s v="Full Coverage"/>
    <n v="0"/>
    <n v="2236"/>
    <s v="NO"/>
    <s v="Yes"/>
    <s v="NO"/>
    <n v="50"/>
    <x v="0"/>
    <x v="6"/>
    <x v="1"/>
    <x v="3"/>
    <x v="1"/>
    <x v="1"/>
    <n v="9"/>
    <n v="729"/>
    <n v="-50"/>
    <x v="0"/>
    <n v="50"/>
  </r>
  <r>
    <n v="65"/>
    <x v="1"/>
    <s v="Single"/>
    <n v="0"/>
    <s v="1-5 years"/>
    <n v="50"/>
    <n v="0"/>
    <s v="Medium"/>
    <n v="0"/>
    <s v="Liability-Only"/>
    <n v="-200"/>
    <n v="2000"/>
    <s v="NO"/>
    <s v="Yes"/>
    <s v="NO"/>
    <n v="50"/>
    <x v="0"/>
    <x v="7"/>
    <x v="0"/>
    <x v="1"/>
    <x v="4"/>
    <x v="0"/>
    <n v="99"/>
    <n v="803"/>
    <n v="-50"/>
    <x v="1"/>
    <n v="100"/>
  </r>
  <r>
    <n v="46"/>
    <x v="0"/>
    <s v="Married"/>
    <n v="86"/>
    <s v="1-5 years"/>
    <n v="50"/>
    <n v="0"/>
    <s v="High"/>
    <n v="0"/>
    <s v="Full Coverage"/>
    <n v="0"/>
    <n v="2236"/>
    <s v="NO"/>
    <s v="Yes"/>
    <s v="NO"/>
    <n v="50"/>
    <x v="1"/>
    <x v="2"/>
    <x v="1"/>
    <x v="1"/>
    <x v="4"/>
    <x v="1"/>
    <n v="12"/>
    <n v="826"/>
    <n v="-50"/>
    <x v="0"/>
    <n v="50"/>
  </r>
  <r>
    <n v="29"/>
    <x v="0"/>
    <s v="Married"/>
    <n v="86"/>
    <s v="&gt;5 years"/>
    <n v="0"/>
    <n v="1"/>
    <s v="Medium"/>
    <n v="100"/>
    <s v="Liability-Only"/>
    <n v="-200"/>
    <n v="2186"/>
    <s v="NO"/>
    <s v="NO"/>
    <s v="NO"/>
    <n v="0"/>
    <x v="0"/>
    <x v="26"/>
    <x v="0"/>
    <x v="2"/>
    <x v="0"/>
    <x v="2"/>
    <n v="99"/>
    <n v="695"/>
    <n v="50"/>
    <x v="2"/>
    <n v="0"/>
  </r>
  <r>
    <n v="39"/>
    <x v="0"/>
    <s v="Married"/>
    <n v="86"/>
    <s v="1-5 years"/>
    <n v="50"/>
    <n v="1"/>
    <s v="Low"/>
    <n v="50"/>
    <s v="Full Coverage"/>
    <n v="0"/>
    <n v="2336"/>
    <s v="Yes"/>
    <s v="NO"/>
    <s v="NO"/>
    <n v="50"/>
    <x v="1"/>
    <x v="5"/>
    <x v="1"/>
    <x v="1"/>
    <x v="2"/>
    <x v="1"/>
    <n v="2"/>
    <n v="827"/>
    <n v="-50"/>
    <x v="1"/>
    <n v="100"/>
  </r>
  <r>
    <n v="48"/>
    <x v="0"/>
    <s v="Divorced"/>
    <n v="0"/>
    <s v="1-5 years"/>
    <n v="50"/>
    <n v="0"/>
    <s v="Low"/>
    <n v="0"/>
    <s v="Full Coverage"/>
    <n v="0"/>
    <n v="2300"/>
    <s v="NO"/>
    <s v="NO"/>
    <s v="NO"/>
    <n v="0"/>
    <x v="1"/>
    <x v="17"/>
    <x v="1"/>
    <x v="2"/>
    <x v="3"/>
    <x v="2"/>
    <n v="12"/>
    <n v="650"/>
    <n v="50"/>
    <x v="0"/>
    <n v="50"/>
  </r>
  <r>
    <n v="41"/>
    <x v="0"/>
    <s v="Single"/>
    <n v="0"/>
    <s v="&gt;5 years"/>
    <n v="0"/>
    <n v="0"/>
    <s v="Medium"/>
    <n v="0"/>
    <s v="Full Coverage"/>
    <n v="0"/>
    <n v="2200"/>
    <s v="NO"/>
    <s v="Yes"/>
    <s v="Yes"/>
    <n v="100"/>
    <x v="1"/>
    <x v="13"/>
    <x v="1"/>
    <x v="7"/>
    <x v="0"/>
    <x v="0"/>
    <n v="13"/>
    <n v="626"/>
    <n v="50"/>
    <x v="1"/>
    <n v="100"/>
  </r>
  <r>
    <n v="48"/>
    <x v="0"/>
    <s v="Married"/>
    <n v="86"/>
    <s v="1-5 years"/>
    <n v="50"/>
    <n v="1"/>
    <s v="Low"/>
    <n v="50"/>
    <s v="Full Coverage"/>
    <n v="0"/>
    <n v="2386"/>
    <s v="Yes"/>
    <s v="NO"/>
    <s v="NO"/>
    <n v="50"/>
    <x v="2"/>
    <x v="7"/>
    <x v="1"/>
    <x v="2"/>
    <x v="2"/>
    <x v="2"/>
    <n v="4"/>
    <n v="665"/>
    <n v="50"/>
    <x v="0"/>
    <n v="50"/>
  </r>
  <r>
    <n v="26"/>
    <x v="0"/>
    <s v="Divorced"/>
    <n v="0"/>
    <s v="1-5 years"/>
    <n v="50"/>
    <n v="2"/>
    <s v="Low"/>
    <n v="100"/>
    <s v="Liability-Only"/>
    <n v="-200"/>
    <n v="2150"/>
    <s v="NO"/>
    <s v="NO"/>
    <s v="NO"/>
    <n v="0"/>
    <x v="1"/>
    <x v="28"/>
    <x v="0"/>
    <x v="3"/>
    <x v="3"/>
    <x v="1"/>
    <n v="99"/>
    <n v="668"/>
    <n v="50"/>
    <x v="2"/>
    <n v="0"/>
  </r>
  <r>
    <n v="42"/>
    <x v="0"/>
    <s v="Married"/>
    <n v="86"/>
    <s v="&lt;1 year"/>
    <n v="100"/>
    <n v="2"/>
    <s v="Low"/>
    <n v="100"/>
    <s v="Full Coverage"/>
    <n v="0"/>
    <n v="2486"/>
    <s v="NO"/>
    <s v="NO"/>
    <s v="NO"/>
    <n v="0"/>
    <x v="1"/>
    <x v="25"/>
    <x v="1"/>
    <x v="0"/>
    <x v="3"/>
    <x v="2"/>
    <n v="2"/>
    <n v="759"/>
    <n v="-50"/>
    <x v="1"/>
    <n v="100"/>
  </r>
  <r>
    <n v="18"/>
    <x v="0"/>
    <s v="Single"/>
    <n v="0"/>
    <s v="1-5 years"/>
    <n v="50"/>
    <n v="1"/>
    <s v="Low"/>
    <n v="50"/>
    <s v="Full Coverage"/>
    <n v="0"/>
    <n v="2250"/>
    <s v="Yes"/>
    <s v="NO"/>
    <s v="NO"/>
    <n v="50"/>
    <x v="1"/>
    <x v="29"/>
    <x v="0"/>
    <x v="5"/>
    <x v="0"/>
    <x v="2"/>
    <n v="99"/>
    <n v="786"/>
    <n v="-50"/>
    <x v="1"/>
    <n v="100"/>
  </r>
  <r>
    <n v="38"/>
    <x v="0"/>
    <s v="Single"/>
    <n v="0"/>
    <s v="&gt;5 years"/>
    <n v="0"/>
    <n v="0"/>
    <s v="Medium"/>
    <n v="0"/>
    <s v="Full Coverage"/>
    <n v="0"/>
    <n v="2300"/>
    <s v="NO"/>
    <s v="NO"/>
    <s v="NO"/>
    <n v="0"/>
    <x v="1"/>
    <x v="13"/>
    <x v="0"/>
    <x v="10"/>
    <x v="5"/>
    <x v="1"/>
    <n v="99"/>
    <n v="690"/>
    <n v="50"/>
    <x v="1"/>
    <n v="100"/>
  </r>
  <r>
    <n v="26"/>
    <x v="0"/>
    <s v="Married"/>
    <n v="86"/>
    <s v="&lt;1 year"/>
    <n v="100"/>
    <n v="0"/>
    <s v="Low"/>
    <n v="0"/>
    <s v="Full Coverage"/>
    <n v="0"/>
    <n v="2386"/>
    <s v="NO"/>
    <s v="NO"/>
    <s v="NO"/>
    <n v="0"/>
    <x v="1"/>
    <x v="13"/>
    <x v="0"/>
    <x v="7"/>
    <x v="1"/>
    <x v="2"/>
    <n v="99"/>
    <n v="760"/>
    <n v="-50"/>
    <x v="1"/>
    <n v="100"/>
  </r>
  <r>
    <n v="28"/>
    <x v="0"/>
    <s v="Single"/>
    <n v="0"/>
    <s v="&lt;1 year"/>
    <n v="100"/>
    <n v="1"/>
    <s v="Low"/>
    <n v="50"/>
    <s v="Full Coverage"/>
    <n v="0"/>
    <n v="2450"/>
    <s v="NO"/>
    <s v="NO"/>
    <s v="NO"/>
    <n v="0"/>
    <x v="1"/>
    <x v="29"/>
    <x v="1"/>
    <x v="4"/>
    <x v="2"/>
    <x v="0"/>
    <n v="7"/>
    <n v="676"/>
    <n v="50"/>
    <x v="1"/>
    <n v="100"/>
  </r>
  <r>
    <n v="58"/>
    <x v="1"/>
    <s v="Single"/>
    <n v="0"/>
    <s v="&lt;1 year"/>
    <n v="100"/>
    <n v="1"/>
    <s v="Medium"/>
    <n v="100"/>
    <s v="Liability-Only"/>
    <n v="-200"/>
    <n v="2250"/>
    <s v="NO"/>
    <s v="Yes"/>
    <s v="NO"/>
    <n v="50"/>
    <x v="0"/>
    <x v="19"/>
    <x v="0"/>
    <x v="8"/>
    <x v="4"/>
    <x v="1"/>
    <n v="99"/>
    <n v="684"/>
    <n v="50"/>
    <x v="1"/>
    <n v="100"/>
  </r>
  <r>
    <n v="56"/>
    <x v="1"/>
    <s v="Married"/>
    <n v="86"/>
    <s v="1-5 years"/>
    <n v="50"/>
    <n v="1"/>
    <s v="Low"/>
    <n v="50"/>
    <s v="Full Coverage"/>
    <n v="0"/>
    <n v="2336"/>
    <s v="NO"/>
    <s v="NO"/>
    <s v="Yes"/>
    <n v="50"/>
    <x v="1"/>
    <x v="16"/>
    <x v="1"/>
    <x v="5"/>
    <x v="0"/>
    <x v="1"/>
    <n v="14"/>
    <n v="819"/>
    <n v="-50"/>
    <x v="1"/>
    <n v="100"/>
  </r>
  <r>
    <n v="49"/>
    <x v="0"/>
    <s v="Divorced"/>
    <n v="0"/>
    <s v="1-5 years"/>
    <n v="50"/>
    <n v="1"/>
    <s v="Low"/>
    <n v="50"/>
    <s v="Liability-Only"/>
    <n v="-200"/>
    <n v="2100"/>
    <s v="NO"/>
    <s v="NO"/>
    <s v="NO"/>
    <n v="0"/>
    <x v="0"/>
    <x v="15"/>
    <x v="1"/>
    <x v="9"/>
    <x v="2"/>
    <x v="2"/>
    <n v="8"/>
    <n v="801"/>
    <n v="-50"/>
    <x v="1"/>
    <n v="100"/>
  </r>
  <r>
    <n v="23"/>
    <x v="0"/>
    <s v="Married"/>
    <n v="86"/>
    <s v="&lt;1 year"/>
    <n v="100"/>
    <n v="0"/>
    <s v="Low"/>
    <n v="0"/>
    <s v="Full Coverage"/>
    <n v="0"/>
    <n v="2486"/>
    <s v="NO"/>
    <s v="NO"/>
    <s v="NO"/>
    <n v="0"/>
    <x v="0"/>
    <x v="10"/>
    <x v="1"/>
    <x v="3"/>
    <x v="4"/>
    <x v="0"/>
    <n v="2"/>
    <n v="687"/>
    <n v="50"/>
    <x v="1"/>
    <n v="100"/>
  </r>
  <r>
    <n v="35"/>
    <x v="0"/>
    <s v="Married"/>
    <n v="86"/>
    <s v="1-5 years"/>
    <n v="50"/>
    <n v="1"/>
    <s v="Low"/>
    <n v="50"/>
    <s v="Liability-Only"/>
    <n v="-200"/>
    <n v="2286"/>
    <s v="NO"/>
    <s v="NO"/>
    <s v="NO"/>
    <n v="0"/>
    <x v="0"/>
    <x v="29"/>
    <x v="0"/>
    <x v="0"/>
    <x v="0"/>
    <x v="1"/>
    <n v="99"/>
    <n v="651"/>
    <n v="50"/>
    <x v="1"/>
    <n v="100"/>
  </r>
  <r>
    <n v="58"/>
    <x v="1"/>
    <s v="Married"/>
    <n v="86"/>
    <s v="&gt;5 years"/>
    <n v="0"/>
    <n v="0"/>
    <s v="Low"/>
    <n v="0"/>
    <s v="Liability-Only"/>
    <n v="-200"/>
    <n v="2036"/>
    <s v="NO"/>
    <s v="NO"/>
    <s v="NO"/>
    <n v="0"/>
    <x v="2"/>
    <x v="22"/>
    <x v="1"/>
    <x v="2"/>
    <x v="2"/>
    <x v="2"/>
    <n v="1"/>
    <n v="780"/>
    <n v="-50"/>
    <x v="0"/>
    <n v="50"/>
  </r>
  <r>
    <n v="42"/>
    <x v="0"/>
    <s v="Married"/>
    <n v="86"/>
    <s v="1-5 years"/>
    <n v="50"/>
    <n v="1"/>
    <s v="Medium"/>
    <n v="100"/>
    <s v="Liability-Only"/>
    <n v="-200"/>
    <n v="2086"/>
    <s v="NO"/>
    <s v="Yes"/>
    <s v="NO"/>
    <n v="50"/>
    <x v="2"/>
    <x v="22"/>
    <x v="1"/>
    <x v="7"/>
    <x v="2"/>
    <x v="0"/>
    <n v="10"/>
    <n v="705"/>
    <n v="-50"/>
    <x v="2"/>
    <n v="0"/>
  </r>
  <r>
    <n v="74"/>
    <x v="1"/>
    <s v="Married"/>
    <n v="86"/>
    <s v="1-5 years"/>
    <n v="50"/>
    <n v="0"/>
    <s v="Medium"/>
    <n v="0"/>
    <s v="Full Coverage"/>
    <n v="0"/>
    <n v="2186"/>
    <s v="Yes"/>
    <s v="NO"/>
    <s v="NO"/>
    <n v="50"/>
    <x v="1"/>
    <x v="11"/>
    <x v="1"/>
    <x v="8"/>
    <x v="1"/>
    <x v="0"/>
    <n v="11"/>
    <n v="808"/>
    <n v="-50"/>
    <x v="2"/>
    <n v="0"/>
  </r>
  <r>
    <n v="45"/>
    <x v="0"/>
    <s v="Widowed"/>
    <n v="0"/>
    <s v="&lt;1 year"/>
    <n v="100"/>
    <n v="1"/>
    <s v="Low"/>
    <n v="50"/>
    <s v="Full Coverage"/>
    <n v="0"/>
    <n v="2350"/>
    <s v="NO"/>
    <s v="NO"/>
    <s v="NO"/>
    <n v="0"/>
    <x v="0"/>
    <x v="13"/>
    <x v="0"/>
    <x v="1"/>
    <x v="0"/>
    <x v="1"/>
    <n v="99"/>
    <n v="699"/>
    <n v="50"/>
    <x v="2"/>
    <n v="0"/>
  </r>
  <r>
    <n v="42"/>
    <x v="0"/>
    <s v="Married"/>
    <n v="86"/>
    <s v="&gt;5 years"/>
    <n v="0"/>
    <n v="0"/>
    <s v="Low"/>
    <n v="0"/>
    <s v="Liability-Only"/>
    <n v="-200"/>
    <n v="2086"/>
    <s v="NO"/>
    <s v="NO"/>
    <s v="NO"/>
    <n v="0"/>
    <x v="0"/>
    <x v="29"/>
    <x v="1"/>
    <x v="4"/>
    <x v="4"/>
    <x v="1"/>
    <n v="9"/>
    <n v="620"/>
    <n v="50"/>
    <x v="2"/>
    <n v="0"/>
  </r>
  <r>
    <n v="35"/>
    <x v="0"/>
    <s v="Married"/>
    <n v="86"/>
    <s v="1-5 years"/>
    <n v="50"/>
    <n v="1"/>
    <s v="Medium"/>
    <n v="100"/>
    <s v="Full Coverage"/>
    <n v="0"/>
    <n v="2486"/>
    <s v="NO"/>
    <s v="Yes"/>
    <s v="NO"/>
    <n v="50"/>
    <x v="1"/>
    <x v="6"/>
    <x v="0"/>
    <x v="1"/>
    <x v="4"/>
    <x v="0"/>
    <n v="99"/>
    <n v="678"/>
    <n v="50"/>
    <x v="1"/>
    <n v="100"/>
  </r>
  <r>
    <n v="42"/>
    <x v="0"/>
    <s v="Single"/>
    <n v="0"/>
    <s v="&gt;5 years"/>
    <n v="0"/>
    <n v="2"/>
    <s v="Low"/>
    <n v="100"/>
    <s v="Full Coverage"/>
    <n v="0"/>
    <n v="2250"/>
    <s v="NO"/>
    <s v="Yes"/>
    <s v="NO"/>
    <n v="50"/>
    <x v="0"/>
    <x v="20"/>
    <x v="0"/>
    <x v="3"/>
    <x v="6"/>
    <x v="2"/>
    <n v="99"/>
    <n v="763"/>
    <n v="-50"/>
    <x v="1"/>
    <n v="100"/>
  </r>
  <r>
    <n v="37"/>
    <x v="0"/>
    <s v="Divorced"/>
    <n v="0"/>
    <s v="&gt;5 years"/>
    <n v="0"/>
    <n v="1"/>
    <s v="Low"/>
    <n v="50"/>
    <s v="Liability-Only"/>
    <n v="-200"/>
    <n v="1900"/>
    <s v="Yes"/>
    <s v="Yes"/>
    <s v="NO"/>
    <n v="100"/>
    <x v="2"/>
    <x v="13"/>
    <x v="1"/>
    <x v="1"/>
    <x v="0"/>
    <x v="2"/>
    <n v="5"/>
    <n v="760"/>
    <n v="-50"/>
    <x v="0"/>
    <n v="50"/>
  </r>
  <r>
    <n v="50"/>
    <x v="0"/>
    <s v="Widowed"/>
    <n v="0"/>
    <s v="&gt;5 years"/>
    <n v="0"/>
    <n v="0"/>
    <s v="Low"/>
    <n v="0"/>
    <s v="Liability-Only"/>
    <n v="-200"/>
    <n v="2000"/>
    <s v="NO"/>
    <s v="NO"/>
    <s v="NO"/>
    <n v="0"/>
    <x v="1"/>
    <x v="4"/>
    <x v="1"/>
    <x v="7"/>
    <x v="0"/>
    <x v="2"/>
    <n v="1"/>
    <n v="737"/>
    <n v="-50"/>
    <x v="1"/>
    <n v="100"/>
  </r>
  <r>
    <n v="54"/>
    <x v="0"/>
    <s v="Single"/>
    <n v="0"/>
    <s v="&lt;1 year"/>
    <n v="100"/>
    <n v="2"/>
    <s v="Low"/>
    <n v="100"/>
    <s v="Full Coverage"/>
    <n v="0"/>
    <n v="2350"/>
    <s v="Yes"/>
    <s v="NO"/>
    <s v="NO"/>
    <n v="50"/>
    <x v="1"/>
    <x v="6"/>
    <x v="1"/>
    <x v="5"/>
    <x v="0"/>
    <x v="0"/>
    <n v="12"/>
    <n v="752"/>
    <n v="-50"/>
    <x v="1"/>
    <n v="100"/>
  </r>
  <r>
    <n v="28"/>
    <x v="0"/>
    <s v="Widowed"/>
    <n v="0"/>
    <s v="1-5 years"/>
    <n v="50"/>
    <n v="1"/>
    <s v="Low"/>
    <n v="50"/>
    <s v="Liability-Only"/>
    <n v="-200"/>
    <n v="2150"/>
    <s v="NO"/>
    <s v="NO"/>
    <s v="NO"/>
    <n v="0"/>
    <x v="2"/>
    <x v="20"/>
    <x v="1"/>
    <x v="0"/>
    <x v="2"/>
    <x v="2"/>
    <n v="12"/>
    <n v="686"/>
    <n v="50"/>
    <x v="0"/>
    <n v="50"/>
  </r>
  <r>
    <n v="20"/>
    <x v="0"/>
    <s v="Single"/>
    <n v="0"/>
    <s v="&lt;1 year"/>
    <n v="100"/>
    <n v="0"/>
    <s v="Low"/>
    <n v="0"/>
    <s v="Full Coverage"/>
    <n v="0"/>
    <n v="2300"/>
    <s v="NO"/>
    <s v="NO"/>
    <s v="NO"/>
    <n v="0"/>
    <x v="1"/>
    <x v="17"/>
    <x v="1"/>
    <x v="3"/>
    <x v="2"/>
    <x v="1"/>
    <n v="5"/>
    <n v="782"/>
    <n v="-50"/>
    <x v="1"/>
    <n v="100"/>
  </r>
  <r>
    <n v="18"/>
    <x v="0"/>
    <s v="Single"/>
    <n v="0"/>
    <s v="1-5 years"/>
    <n v="50"/>
    <n v="1"/>
    <s v="Low"/>
    <n v="50"/>
    <s v="Full Coverage"/>
    <n v="0"/>
    <n v="2300"/>
    <s v="NO"/>
    <s v="NO"/>
    <s v="NO"/>
    <n v="0"/>
    <x v="1"/>
    <x v="8"/>
    <x v="1"/>
    <x v="4"/>
    <x v="4"/>
    <x v="1"/>
    <n v="4"/>
    <n v="735"/>
    <n v="-50"/>
    <x v="1"/>
    <n v="100"/>
  </r>
  <r>
    <n v="47"/>
    <x v="0"/>
    <s v="Single"/>
    <n v="0"/>
    <s v="&gt;5 years"/>
    <n v="0"/>
    <n v="1"/>
    <s v="High"/>
    <n v="200"/>
    <s v="Full Coverage"/>
    <n v="0"/>
    <n v="2400"/>
    <s v="NO"/>
    <s v="NO"/>
    <s v="NO"/>
    <n v="0"/>
    <x v="2"/>
    <x v="2"/>
    <x v="0"/>
    <x v="9"/>
    <x v="4"/>
    <x v="2"/>
    <n v="99"/>
    <n v="713"/>
    <n v="-50"/>
    <x v="1"/>
    <n v="100"/>
  </r>
  <r>
    <n v="23"/>
    <x v="0"/>
    <s v="Married"/>
    <n v="86"/>
    <s v="&gt;5 years"/>
    <n v="0"/>
    <n v="0"/>
    <s v="Low"/>
    <n v="0"/>
    <s v="Full Coverage"/>
    <n v="0"/>
    <n v="2286"/>
    <s v="NO"/>
    <s v="Yes"/>
    <s v="NO"/>
    <n v="50"/>
    <x v="2"/>
    <x v="13"/>
    <x v="0"/>
    <x v="4"/>
    <x v="4"/>
    <x v="1"/>
    <n v="99"/>
    <n v="680"/>
    <n v="50"/>
    <x v="0"/>
    <n v="50"/>
  </r>
  <r>
    <n v="18"/>
    <x v="0"/>
    <s v="Married"/>
    <n v="86"/>
    <s v="1-5 years"/>
    <n v="50"/>
    <n v="0"/>
    <s v="Low"/>
    <n v="0"/>
    <s v="Liability-Only"/>
    <n v="-200"/>
    <n v="2186"/>
    <s v="NO"/>
    <s v="NO"/>
    <s v="NO"/>
    <n v="0"/>
    <x v="0"/>
    <x v="17"/>
    <x v="1"/>
    <x v="4"/>
    <x v="0"/>
    <x v="0"/>
    <n v="5"/>
    <n v="659"/>
    <n v="50"/>
    <x v="0"/>
    <n v="50"/>
  </r>
  <r>
    <n v="45"/>
    <x v="0"/>
    <s v="Single"/>
    <n v="0"/>
    <s v="1-5 years"/>
    <n v="50"/>
    <n v="1"/>
    <s v="Low"/>
    <n v="50"/>
    <s v="Full Coverage"/>
    <n v="0"/>
    <n v="2250"/>
    <s v="Yes"/>
    <s v="NO"/>
    <s v="NO"/>
    <n v="50"/>
    <x v="0"/>
    <x v="11"/>
    <x v="1"/>
    <x v="3"/>
    <x v="4"/>
    <x v="2"/>
    <n v="11"/>
    <n v="737"/>
    <n v="-50"/>
    <x v="1"/>
    <n v="100"/>
  </r>
  <r>
    <n v="77"/>
    <x v="1"/>
    <s v="Married"/>
    <n v="86"/>
    <s v="1-5 years"/>
    <n v="50"/>
    <n v="0"/>
    <s v="Low"/>
    <n v="0"/>
    <s v="Liability-Only"/>
    <n v="-200"/>
    <n v="2036"/>
    <s v="NO"/>
    <s v="Yes"/>
    <s v="NO"/>
    <n v="50"/>
    <x v="1"/>
    <x v="0"/>
    <x v="0"/>
    <x v="7"/>
    <x v="1"/>
    <x v="0"/>
    <n v="99"/>
    <n v="753"/>
    <n v="-50"/>
    <x v="0"/>
    <n v="50"/>
  </r>
  <r>
    <n v="39"/>
    <x v="0"/>
    <s v="Married"/>
    <n v="86"/>
    <s v="1-5 years"/>
    <n v="50"/>
    <n v="0"/>
    <s v="Low"/>
    <n v="0"/>
    <s v="Liability-Only"/>
    <n v="-200"/>
    <n v="2236"/>
    <s v="NO"/>
    <s v="NO"/>
    <s v="NO"/>
    <n v="0"/>
    <x v="0"/>
    <x v="29"/>
    <x v="0"/>
    <x v="5"/>
    <x v="5"/>
    <x v="0"/>
    <n v="99"/>
    <n v="653"/>
    <n v="50"/>
    <x v="1"/>
    <n v="100"/>
  </r>
  <r>
    <n v="52"/>
    <x v="0"/>
    <s v="Single"/>
    <n v="0"/>
    <s v="1-5 years"/>
    <n v="50"/>
    <n v="0"/>
    <s v="Low"/>
    <n v="0"/>
    <s v="Full Coverage"/>
    <n v="0"/>
    <n v="2200"/>
    <s v="NO"/>
    <s v="Yes"/>
    <s v="NO"/>
    <n v="50"/>
    <x v="1"/>
    <x v="24"/>
    <x v="1"/>
    <x v="7"/>
    <x v="3"/>
    <x v="1"/>
    <n v="4"/>
    <n v="705"/>
    <n v="-50"/>
    <x v="1"/>
    <n v="100"/>
  </r>
  <r>
    <n v="41"/>
    <x v="0"/>
    <s v="Widowed"/>
    <n v="0"/>
    <s v="1-5 years"/>
    <n v="50"/>
    <n v="1"/>
    <s v="Low"/>
    <n v="50"/>
    <s v="Full Coverage"/>
    <n v="0"/>
    <n v="2250"/>
    <s v="Yes"/>
    <s v="NO"/>
    <s v="NO"/>
    <n v="50"/>
    <x v="1"/>
    <x v="0"/>
    <x v="1"/>
    <x v="0"/>
    <x v="0"/>
    <x v="1"/>
    <n v="2"/>
    <n v="751"/>
    <n v="-50"/>
    <x v="1"/>
    <n v="100"/>
  </r>
  <r>
    <n v="38"/>
    <x v="0"/>
    <s v="Married"/>
    <n v="86"/>
    <s v="&gt;5 years"/>
    <n v="0"/>
    <n v="0"/>
    <s v="Medium"/>
    <n v="0"/>
    <s v="Liability-Only"/>
    <n v="-200"/>
    <n v="2036"/>
    <s v="Yes"/>
    <s v="NO"/>
    <s v="NO"/>
    <n v="50"/>
    <x v="1"/>
    <x v="8"/>
    <x v="1"/>
    <x v="0"/>
    <x v="0"/>
    <x v="2"/>
    <n v="8"/>
    <n v="669"/>
    <n v="50"/>
    <x v="2"/>
    <n v="0"/>
  </r>
  <r>
    <n v="53"/>
    <x v="0"/>
    <s v="Single"/>
    <n v="0"/>
    <s v="1-5 years"/>
    <n v="50"/>
    <n v="0"/>
    <s v="Medium"/>
    <n v="0"/>
    <s v="Full Coverage"/>
    <n v="0"/>
    <n v="2150"/>
    <s v="NO"/>
    <s v="NO"/>
    <s v="NO"/>
    <n v="0"/>
    <x v="1"/>
    <x v="20"/>
    <x v="1"/>
    <x v="11"/>
    <x v="0"/>
    <x v="0"/>
    <n v="8"/>
    <n v="707"/>
    <n v="-50"/>
    <x v="2"/>
    <n v="0"/>
  </r>
  <r>
    <n v="35"/>
    <x v="0"/>
    <s v="Single"/>
    <n v="0"/>
    <s v="&gt;5 years"/>
    <n v="0"/>
    <n v="0"/>
    <s v="Low"/>
    <n v="0"/>
    <s v="Full Coverage"/>
    <n v="0"/>
    <n v="2200"/>
    <s v="NO"/>
    <s v="NO"/>
    <s v="NO"/>
    <n v="0"/>
    <x v="1"/>
    <x v="10"/>
    <x v="1"/>
    <x v="3"/>
    <x v="2"/>
    <x v="0"/>
    <n v="7"/>
    <n v="734"/>
    <n v="-50"/>
    <x v="1"/>
    <n v="100"/>
  </r>
  <r>
    <n v="44"/>
    <x v="0"/>
    <s v="Widowed"/>
    <n v="0"/>
    <s v="&gt;5 years"/>
    <n v="0"/>
    <n v="0"/>
    <s v="Low"/>
    <n v="0"/>
    <s v="Liability-Only"/>
    <n v="-200"/>
    <n v="1900"/>
    <s v="NO"/>
    <s v="NO"/>
    <s v="NO"/>
    <n v="0"/>
    <x v="1"/>
    <x v="5"/>
    <x v="0"/>
    <x v="0"/>
    <x v="0"/>
    <x v="2"/>
    <n v="99"/>
    <n v="761"/>
    <n v="-50"/>
    <x v="2"/>
    <n v="0"/>
  </r>
  <r>
    <n v="44"/>
    <x v="0"/>
    <s v="Widowed"/>
    <n v="0"/>
    <s v="1-5 years"/>
    <n v="50"/>
    <n v="1"/>
    <s v="Low"/>
    <n v="50"/>
    <s v="Full Coverage"/>
    <n v="0"/>
    <n v="2300"/>
    <s v="NO"/>
    <s v="NO"/>
    <s v="NO"/>
    <n v="0"/>
    <x v="0"/>
    <x v="23"/>
    <x v="1"/>
    <x v="4"/>
    <x v="0"/>
    <x v="0"/>
    <n v="8"/>
    <n v="727"/>
    <n v="-50"/>
    <x v="1"/>
    <n v="100"/>
  </r>
  <r>
    <n v="29"/>
    <x v="0"/>
    <s v="Single"/>
    <n v="0"/>
    <s v="1-5 years"/>
    <n v="50"/>
    <n v="0"/>
    <s v="Low"/>
    <n v="0"/>
    <s v="Full Coverage"/>
    <n v="0"/>
    <n v="2150"/>
    <s v="Yes"/>
    <s v="NO"/>
    <s v="NO"/>
    <n v="50"/>
    <x v="1"/>
    <x v="26"/>
    <x v="0"/>
    <x v="1"/>
    <x v="4"/>
    <x v="0"/>
    <n v="99"/>
    <n v="743"/>
    <n v="-50"/>
    <x v="0"/>
    <n v="50"/>
  </r>
  <r>
    <n v="54"/>
    <x v="0"/>
    <s v="Single"/>
    <n v="0"/>
    <s v="1-5 years"/>
    <n v="50"/>
    <n v="4"/>
    <s v="Low"/>
    <n v="200"/>
    <s v="Full Coverage"/>
    <n v="0"/>
    <n v="2300"/>
    <s v="Yes"/>
    <s v="Yes"/>
    <s v="NO"/>
    <n v="100"/>
    <x v="0"/>
    <x v="1"/>
    <x v="0"/>
    <x v="1"/>
    <x v="1"/>
    <x v="2"/>
    <n v="99"/>
    <n v="771"/>
    <n v="-50"/>
    <x v="0"/>
    <n v="50"/>
  </r>
  <r>
    <n v="37"/>
    <x v="0"/>
    <s v="Married"/>
    <n v="86"/>
    <s v="1-5 years"/>
    <n v="50"/>
    <n v="1"/>
    <s v="Medium"/>
    <n v="100"/>
    <s v="Liability-Only"/>
    <n v="-200"/>
    <n v="2186"/>
    <s v="NO"/>
    <s v="NO"/>
    <s v="NO"/>
    <n v="0"/>
    <x v="1"/>
    <x v="16"/>
    <x v="1"/>
    <x v="5"/>
    <x v="1"/>
    <x v="0"/>
    <n v="13"/>
    <n v="758"/>
    <n v="-50"/>
    <x v="0"/>
    <n v="50"/>
  </r>
  <r>
    <n v="28"/>
    <x v="0"/>
    <s v="Single"/>
    <n v="0"/>
    <s v="&lt;1 year"/>
    <n v="100"/>
    <n v="2"/>
    <s v="Low"/>
    <n v="100"/>
    <s v="Full Coverage"/>
    <n v="0"/>
    <n v="2350"/>
    <s v="NO"/>
    <s v="NO"/>
    <s v="NO"/>
    <n v="0"/>
    <x v="1"/>
    <x v="9"/>
    <x v="1"/>
    <x v="4"/>
    <x v="0"/>
    <x v="1"/>
    <n v="6"/>
    <n v="718"/>
    <n v="-50"/>
    <x v="0"/>
    <n v="50"/>
  </r>
  <r>
    <n v="48"/>
    <x v="0"/>
    <s v="Single"/>
    <n v="0"/>
    <s v="1-5 years"/>
    <n v="50"/>
    <n v="0"/>
    <s v="Medium"/>
    <n v="0"/>
    <s v="Liability-Only"/>
    <n v="-200"/>
    <n v="2100"/>
    <s v="NO"/>
    <s v="NO"/>
    <s v="NO"/>
    <n v="0"/>
    <x v="0"/>
    <x v="14"/>
    <x v="0"/>
    <x v="1"/>
    <x v="0"/>
    <x v="1"/>
    <n v="99"/>
    <n v="696"/>
    <n v="50"/>
    <x v="0"/>
    <n v="50"/>
  </r>
  <r>
    <n v="26"/>
    <x v="0"/>
    <s v="Divorced"/>
    <n v="0"/>
    <s v="&gt;5 years"/>
    <n v="0"/>
    <n v="0"/>
    <s v="Low"/>
    <n v="0"/>
    <s v="Full Coverage"/>
    <n v="0"/>
    <n v="2150"/>
    <s v="NO"/>
    <s v="Yes"/>
    <s v="NO"/>
    <n v="50"/>
    <x v="1"/>
    <x v="19"/>
    <x v="0"/>
    <x v="0"/>
    <x v="0"/>
    <x v="0"/>
    <n v="99"/>
    <n v="748"/>
    <n v="-50"/>
    <x v="1"/>
    <n v="100"/>
  </r>
  <r>
    <n v="40"/>
    <x v="0"/>
    <s v="Single"/>
    <n v="0"/>
    <s v="&lt;1 year"/>
    <n v="100"/>
    <n v="1"/>
    <s v="Low"/>
    <n v="50"/>
    <s v="Full Coverage"/>
    <n v="0"/>
    <n v="2450"/>
    <s v="NO"/>
    <s v="NO"/>
    <s v="NO"/>
    <n v="0"/>
    <x v="2"/>
    <x v="7"/>
    <x v="0"/>
    <x v="1"/>
    <x v="0"/>
    <x v="0"/>
    <n v="99"/>
    <n v="671"/>
    <n v="50"/>
    <x v="1"/>
    <n v="100"/>
  </r>
  <r>
    <n v="39"/>
    <x v="0"/>
    <s v="Married"/>
    <n v="86"/>
    <s v="1-5 years"/>
    <n v="50"/>
    <n v="1"/>
    <s v="Low"/>
    <n v="50"/>
    <s v="Liability-Only"/>
    <n v="-200"/>
    <n v="2236"/>
    <s v="NO"/>
    <s v="NO"/>
    <s v="NO"/>
    <n v="0"/>
    <x v="0"/>
    <x v="5"/>
    <x v="1"/>
    <x v="2"/>
    <x v="0"/>
    <x v="2"/>
    <n v="6"/>
    <n v="682"/>
    <n v="50"/>
    <x v="0"/>
    <n v="50"/>
  </r>
  <r>
    <n v="56"/>
    <x v="1"/>
    <s v="Single"/>
    <n v="0"/>
    <s v="&gt;5 years"/>
    <n v="0"/>
    <n v="0"/>
    <s v="Low"/>
    <n v="0"/>
    <s v="Liability-Only"/>
    <n v="-200"/>
    <n v="1950"/>
    <s v="NO"/>
    <s v="NO"/>
    <s v="NO"/>
    <n v="0"/>
    <x v="2"/>
    <x v="7"/>
    <x v="1"/>
    <x v="3"/>
    <x v="0"/>
    <x v="1"/>
    <n v="6"/>
    <n v="801"/>
    <n v="-50"/>
    <x v="0"/>
    <n v="50"/>
  </r>
  <r>
    <n v="47"/>
    <x v="0"/>
    <s v="Married"/>
    <n v="86"/>
    <s v="1-5 years"/>
    <n v="50"/>
    <n v="1"/>
    <s v="Low"/>
    <n v="50"/>
    <s v="Liability-Only"/>
    <n v="-200"/>
    <n v="2036"/>
    <s v="NO"/>
    <s v="NO"/>
    <s v="Yes"/>
    <n v="50"/>
    <x v="1"/>
    <x v="11"/>
    <x v="1"/>
    <x v="2"/>
    <x v="0"/>
    <x v="2"/>
    <n v="7"/>
    <n v="743"/>
    <n v="-50"/>
    <x v="2"/>
    <n v="0"/>
  </r>
  <r>
    <n v="39"/>
    <x v="0"/>
    <s v="Married"/>
    <n v="86"/>
    <s v="1-5 years"/>
    <n v="50"/>
    <n v="0"/>
    <s v="Low"/>
    <n v="0"/>
    <s v="Full Coverage"/>
    <n v="0"/>
    <n v="2236"/>
    <s v="NO"/>
    <s v="NO"/>
    <s v="Yes"/>
    <n v="50"/>
    <x v="1"/>
    <x v="25"/>
    <x v="1"/>
    <x v="4"/>
    <x v="4"/>
    <x v="2"/>
    <n v="1"/>
    <n v="818"/>
    <n v="-50"/>
    <x v="0"/>
    <n v="50"/>
  </r>
  <r>
    <n v="52"/>
    <x v="0"/>
    <s v="Married"/>
    <n v="86"/>
    <s v="&gt;5 years"/>
    <n v="0"/>
    <n v="1"/>
    <s v="Low"/>
    <n v="50"/>
    <s v="Full Coverage"/>
    <n v="0"/>
    <n v="2236"/>
    <s v="NO"/>
    <s v="NO"/>
    <s v="NO"/>
    <n v="0"/>
    <x v="1"/>
    <x v="5"/>
    <x v="1"/>
    <x v="2"/>
    <x v="4"/>
    <x v="1"/>
    <n v="13"/>
    <n v="791"/>
    <n v="-50"/>
    <x v="2"/>
    <n v="0"/>
  </r>
  <r>
    <n v="60"/>
    <x v="1"/>
    <s v="Married"/>
    <n v="86"/>
    <s v="1-5 years"/>
    <n v="50"/>
    <n v="0"/>
    <s v="Low"/>
    <n v="0"/>
    <s v="Full Coverage"/>
    <n v="0"/>
    <n v="2336"/>
    <s v="NO"/>
    <s v="NO"/>
    <s v="NO"/>
    <n v="0"/>
    <x v="1"/>
    <x v="1"/>
    <x v="1"/>
    <x v="8"/>
    <x v="2"/>
    <x v="2"/>
    <n v="5"/>
    <n v="703"/>
    <n v="-50"/>
    <x v="1"/>
    <n v="100"/>
  </r>
  <r>
    <n v="48"/>
    <x v="0"/>
    <s v="Divorced"/>
    <n v="0"/>
    <s v="&lt;1 year"/>
    <n v="100"/>
    <n v="0"/>
    <s v="Low"/>
    <n v="0"/>
    <s v="Liability-Only"/>
    <n v="-200"/>
    <n v="2050"/>
    <s v="Yes"/>
    <s v="NO"/>
    <s v="NO"/>
    <n v="50"/>
    <x v="1"/>
    <x v="4"/>
    <x v="1"/>
    <x v="1"/>
    <x v="3"/>
    <x v="1"/>
    <n v="4"/>
    <n v="785"/>
    <n v="-50"/>
    <x v="1"/>
    <n v="100"/>
  </r>
  <r>
    <n v="40"/>
    <x v="0"/>
    <s v="Married"/>
    <n v="86"/>
    <s v="&gt;5 years"/>
    <n v="0"/>
    <n v="0"/>
    <s v="Low"/>
    <n v="0"/>
    <s v="Full Coverage"/>
    <n v="0"/>
    <n v="2286"/>
    <s v="NO"/>
    <s v="NO"/>
    <s v="NO"/>
    <n v="0"/>
    <x v="0"/>
    <x v="13"/>
    <x v="1"/>
    <x v="1"/>
    <x v="4"/>
    <x v="1"/>
    <n v="9"/>
    <n v="716"/>
    <n v="-50"/>
    <x v="1"/>
    <n v="100"/>
  </r>
  <r>
    <n v="20"/>
    <x v="0"/>
    <s v="Married"/>
    <n v="86"/>
    <s v="1-5 years"/>
    <n v="50"/>
    <n v="0"/>
    <s v="High"/>
    <n v="0"/>
    <s v="Liability-Only"/>
    <n v="-200"/>
    <n v="2136"/>
    <s v="NO"/>
    <s v="NO"/>
    <s v="NO"/>
    <n v="0"/>
    <x v="1"/>
    <x v="18"/>
    <x v="1"/>
    <x v="2"/>
    <x v="6"/>
    <x v="2"/>
    <n v="4"/>
    <n v="762"/>
    <n v="-50"/>
    <x v="1"/>
    <n v="100"/>
  </r>
  <r>
    <n v="24"/>
    <x v="0"/>
    <s v="Widowed"/>
    <n v="0"/>
    <s v="1-5 years"/>
    <n v="50"/>
    <n v="0"/>
    <s v="Low"/>
    <n v="0"/>
    <s v="Full Coverage"/>
    <n v="0"/>
    <n v="2200"/>
    <s v="Yes"/>
    <s v="NO"/>
    <s v="NO"/>
    <n v="50"/>
    <x v="1"/>
    <x v="23"/>
    <x v="1"/>
    <x v="2"/>
    <x v="4"/>
    <x v="1"/>
    <n v="14"/>
    <n v="747"/>
    <n v="-50"/>
    <x v="1"/>
    <n v="100"/>
  </r>
  <r>
    <n v="35"/>
    <x v="0"/>
    <s v="Married"/>
    <n v="86"/>
    <s v="1-5 years"/>
    <n v="50"/>
    <n v="0"/>
    <s v="Low"/>
    <n v="0"/>
    <s v="Liability-Only"/>
    <n v="-200"/>
    <n v="2036"/>
    <s v="NO"/>
    <s v="NO"/>
    <s v="NO"/>
    <n v="0"/>
    <x v="1"/>
    <x v="8"/>
    <x v="0"/>
    <x v="6"/>
    <x v="2"/>
    <x v="2"/>
    <n v="99"/>
    <n v="727"/>
    <n v="-50"/>
    <x v="2"/>
    <n v="0"/>
  </r>
  <r>
    <n v="30"/>
    <x v="0"/>
    <s v="Married"/>
    <n v="86"/>
    <s v="&lt;1 year"/>
    <n v="100"/>
    <n v="0"/>
    <s v="Low"/>
    <n v="0"/>
    <s v="Liability-Only"/>
    <n v="-200"/>
    <n v="2136"/>
    <s v="NO"/>
    <s v="NO"/>
    <s v="NO"/>
    <n v="0"/>
    <x v="0"/>
    <x v="27"/>
    <x v="0"/>
    <x v="7"/>
    <x v="0"/>
    <x v="1"/>
    <n v="99"/>
    <n v="753"/>
    <n v="-50"/>
    <x v="0"/>
    <n v="50"/>
  </r>
  <r>
    <n v="37"/>
    <x v="0"/>
    <s v="Married"/>
    <n v="86"/>
    <s v="&gt;5 years"/>
    <n v="0"/>
    <n v="1"/>
    <s v="Low"/>
    <n v="50"/>
    <s v="Liability-Only"/>
    <n v="-200"/>
    <n v="2086"/>
    <s v="Yes"/>
    <s v="Yes"/>
    <s v="NO"/>
    <n v="100"/>
    <x v="0"/>
    <x v="13"/>
    <x v="0"/>
    <x v="4"/>
    <x v="7"/>
    <x v="2"/>
    <n v="99"/>
    <n v="667"/>
    <n v="50"/>
    <x v="0"/>
    <n v="50"/>
  </r>
  <r>
    <n v="40"/>
    <x v="0"/>
    <s v="Married"/>
    <n v="86"/>
    <s v="&gt;5 years"/>
    <n v="0"/>
    <n v="0"/>
    <s v="High"/>
    <n v="0"/>
    <s v="Liability-Only"/>
    <n v="-200"/>
    <n v="2086"/>
    <s v="NO"/>
    <s v="NO"/>
    <s v="NO"/>
    <n v="0"/>
    <x v="1"/>
    <x v="10"/>
    <x v="0"/>
    <x v="1"/>
    <x v="2"/>
    <x v="0"/>
    <n v="99"/>
    <n v="743"/>
    <n v="-50"/>
    <x v="1"/>
    <n v="100"/>
  </r>
  <r>
    <n v="47"/>
    <x v="0"/>
    <s v="Married"/>
    <n v="86"/>
    <s v="&lt;1 year"/>
    <n v="100"/>
    <n v="0"/>
    <s v="Low"/>
    <n v="0"/>
    <s v="Liability-Only"/>
    <n v="-200"/>
    <n v="2186"/>
    <s v="Yes"/>
    <s v="NO"/>
    <s v="NO"/>
    <n v="50"/>
    <x v="0"/>
    <x v="26"/>
    <x v="1"/>
    <x v="7"/>
    <x v="0"/>
    <x v="1"/>
    <n v="9"/>
    <n v="601"/>
    <n v="50"/>
    <x v="0"/>
    <n v="50"/>
  </r>
  <r>
    <n v="38"/>
    <x v="0"/>
    <s v="Married"/>
    <n v="86"/>
    <s v="&gt;5 years"/>
    <n v="0"/>
    <n v="0"/>
    <s v="Medium"/>
    <n v="0"/>
    <s v="Liability-Only"/>
    <n v="-200"/>
    <n v="2086"/>
    <s v="NO"/>
    <s v="NO"/>
    <s v="NO"/>
    <n v="0"/>
    <x v="0"/>
    <x v="24"/>
    <x v="0"/>
    <x v="6"/>
    <x v="2"/>
    <x v="1"/>
    <n v="99"/>
    <n v="749"/>
    <n v="-50"/>
    <x v="1"/>
    <n v="100"/>
  </r>
  <r>
    <n v="47"/>
    <x v="0"/>
    <s v="Single"/>
    <n v="0"/>
    <s v="&gt;5 years"/>
    <n v="0"/>
    <n v="0"/>
    <s v="Low"/>
    <n v="0"/>
    <s v="Liability-Only"/>
    <n v="-200"/>
    <n v="1900"/>
    <s v="NO"/>
    <s v="Yes"/>
    <s v="NO"/>
    <n v="50"/>
    <x v="1"/>
    <x v="12"/>
    <x v="0"/>
    <x v="8"/>
    <x v="5"/>
    <x v="2"/>
    <n v="99"/>
    <n v="791"/>
    <n v="-50"/>
    <x v="0"/>
    <n v="50"/>
  </r>
  <r>
    <n v="40"/>
    <x v="0"/>
    <s v="Married"/>
    <n v="86"/>
    <s v="1-5 years"/>
    <n v="50"/>
    <n v="0"/>
    <s v="Medium"/>
    <n v="0"/>
    <s v="Full Coverage"/>
    <n v="0"/>
    <n v="2336"/>
    <s v="Yes"/>
    <s v="NO"/>
    <s v="NO"/>
    <n v="50"/>
    <x v="0"/>
    <x v="3"/>
    <x v="1"/>
    <x v="2"/>
    <x v="0"/>
    <x v="2"/>
    <n v="12"/>
    <n v="616"/>
    <n v="50"/>
    <x v="0"/>
    <n v="50"/>
  </r>
  <r>
    <n v="18"/>
    <x v="0"/>
    <s v="Married"/>
    <n v="86"/>
    <s v="1-5 years"/>
    <n v="50"/>
    <n v="2"/>
    <s v="Medium"/>
    <n v="200"/>
    <s v="Liability-Only"/>
    <n v="-200"/>
    <n v="2436"/>
    <s v="NO"/>
    <s v="NO"/>
    <s v="NO"/>
    <n v="0"/>
    <x v="1"/>
    <x v="15"/>
    <x v="0"/>
    <x v="2"/>
    <x v="2"/>
    <x v="1"/>
    <n v="99"/>
    <n v="600"/>
    <n v="50"/>
    <x v="1"/>
    <n v="100"/>
  </r>
  <r>
    <n v="25"/>
    <x v="0"/>
    <s v="Divorced"/>
    <n v="0"/>
    <s v="&lt;1 year"/>
    <n v="100"/>
    <n v="0"/>
    <s v="Low"/>
    <n v="0"/>
    <s v="Full Coverage"/>
    <n v="0"/>
    <n v="2300"/>
    <s v="NO"/>
    <s v="NO"/>
    <s v="NO"/>
    <n v="0"/>
    <x v="1"/>
    <x v="16"/>
    <x v="0"/>
    <x v="6"/>
    <x v="1"/>
    <x v="1"/>
    <n v="99"/>
    <n v="721"/>
    <n v="-50"/>
    <x v="1"/>
    <n v="100"/>
  </r>
  <r>
    <n v="37"/>
    <x v="0"/>
    <s v="Married"/>
    <n v="86"/>
    <s v="1-5 years"/>
    <n v="50"/>
    <n v="1"/>
    <s v="High"/>
    <n v="200"/>
    <s v="Full Coverage"/>
    <n v="0"/>
    <n v="2436"/>
    <s v="NO"/>
    <s v="NO"/>
    <s v="NO"/>
    <n v="0"/>
    <x v="1"/>
    <x v="12"/>
    <x v="0"/>
    <x v="0"/>
    <x v="0"/>
    <x v="0"/>
    <n v="99"/>
    <n v="763"/>
    <n v="-50"/>
    <x v="2"/>
    <n v="0"/>
  </r>
  <r>
    <n v="21"/>
    <x v="0"/>
    <s v="Widowed"/>
    <n v="0"/>
    <s v="&lt;1 year"/>
    <n v="100"/>
    <n v="1"/>
    <s v="High"/>
    <n v="200"/>
    <s v="Liability-Only"/>
    <n v="-200"/>
    <n v="2250"/>
    <s v="NO"/>
    <s v="NO"/>
    <s v="NO"/>
    <n v="0"/>
    <x v="1"/>
    <x v="22"/>
    <x v="0"/>
    <x v="4"/>
    <x v="0"/>
    <x v="0"/>
    <n v="99"/>
    <n v="753"/>
    <n v="-50"/>
    <x v="0"/>
    <n v="50"/>
  </r>
  <r>
    <n v="48"/>
    <x v="0"/>
    <s v="Married"/>
    <n v="86"/>
    <s v="1-5 years"/>
    <n v="50"/>
    <n v="2"/>
    <s v="Low"/>
    <n v="100"/>
    <s v="Liability-Only"/>
    <n v="-200"/>
    <n v="2286"/>
    <s v="NO"/>
    <s v="Yes"/>
    <s v="NO"/>
    <n v="50"/>
    <x v="2"/>
    <x v="15"/>
    <x v="1"/>
    <x v="2"/>
    <x v="2"/>
    <x v="1"/>
    <n v="9"/>
    <n v="671"/>
    <n v="50"/>
    <x v="1"/>
    <n v="100"/>
  </r>
  <r>
    <n v="62"/>
    <x v="1"/>
    <s v="Married"/>
    <n v="86"/>
    <s v="1-5 years"/>
    <n v="50"/>
    <n v="0"/>
    <s v="Low"/>
    <n v="0"/>
    <s v="Liability-Only"/>
    <n v="-200"/>
    <n v="2086"/>
    <s v="NO"/>
    <s v="NO"/>
    <s v="NO"/>
    <n v="0"/>
    <x v="1"/>
    <x v="23"/>
    <x v="1"/>
    <x v="4"/>
    <x v="2"/>
    <x v="0"/>
    <n v="11"/>
    <n v="741"/>
    <n v="-50"/>
    <x v="0"/>
    <n v="50"/>
  </r>
  <r>
    <n v="58"/>
    <x v="1"/>
    <s v="Single"/>
    <n v="0"/>
    <s v="&gt;5 years"/>
    <n v="0"/>
    <n v="0"/>
    <s v="Low"/>
    <n v="0"/>
    <s v="Full Coverage"/>
    <n v="0"/>
    <n v="2250"/>
    <s v="NO"/>
    <s v="Yes"/>
    <s v="NO"/>
    <n v="50"/>
    <x v="1"/>
    <x v="0"/>
    <x v="0"/>
    <x v="0"/>
    <x v="0"/>
    <x v="1"/>
    <n v="99"/>
    <n v="658"/>
    <n v="50"/>
    <x v="1"/>
    <n v="100"/>
  </r>
  <r>
    <n v="36"/>
    <x v="0"/>
    <s v="Married"/>
    <n v="86"/>
    <s v="&gt;5 years"/>
    <n v="0"/>
    <n v="0"/>
    <s v="High"/>
    <n v="0"/>
    <s v="Liability-Only"/>
    <n v="-200"/>
    <n v="2186"/>
    <s v="NO"/>
    <s v="NO"/>
    <s v="NO"/>
    <n v="0"/>
    <x v="0"/>
    <x v="3"/>
    <x v="1"/>
    <x v="0"/>
    <x v="2"/>
    <x v="0"/>
    <n v="2"/>
    <n v="682"/>
    <n v="50"/>
    <x v="1"/>
    <n v="100"/>
  </r>
  <r>
    <n v="62"/>
    <x v="1"/>
    <s v="Married"/>
    <n v="86"/>
    <s v="1-5 years"/>
    <n v="50"/>
    <n v="1"/>
    <s v="Low"/>
    <n v="50"/>
    <s v="Liability-Only"/>
    <n v="-200"/>
    <n v="2086"/>
    <s v="NO"/>
    <s v="NO"/>
    <s v="NO"/>
    <n v="0"/>
    <x v="2"/>
    <x v="15"/>
    <x v="0"/>
    <x v="0"/>
    <x v="4"/>
    <x v="2"/>
    <n v="99"/>
    <n v="782"/>
    <n v="-50"/>
    <x v="2"/>
    <n v="0"/>
  </r>
  <r>
    <n v="42"/>
    <x v="0"/>
    <s v="Single"/>
    <n v="0"/>
    <s v="&gt;5 years"/>
    <n v="0"/>
    <n v="0"/>
    <s v="Low"/>
    <n v="0"/>
    <s v="Full Coverage"/>
    <n v="0"/>
    <n v="2000"/>
    <s v="Yes"/>
    <s v="Yes"/>
    <s v="NO"/>
    <n v="100"/>
    <x v="1"/>
    <x v="11"/>
    <x v="0"/>
    <x v="0"/>
    <x v="1"/>
    <x v="2"/>
    <n v="99"/>
    <n v="748"/>
    <n v="-50"/>
    <x v="2"/>
    <n v="0"/>
  </r>
  <r>
    <n v="34"/>
    <x v="0"/>
    <s v="Married"/>
    <n v="86"/>
    <s v="1-5 years"/>
    <n v="50"/>
    <n v="1"/>
    <s v="Low"/>
    <n v="50"/>
    <s v="Liability-Only"/>
    <n v="-200"/>
    <n v="2086"/>
    <s v="NO"/>
    <s v="NO"/>
    <s v="NO"/>
    <n v="0"/>
    <x v="1"/>
    <x v="6"/>
    <x v="1"/>
    <x v="0"/>
    <x v="1"/>
    <x v="1"/>
    <n v="1"/>
    <n v="756"/>
    <n v="-50"/>
    <x v="2"/>
    <n v="0"/>
  </r>
  <r>
    <n v="30"/>
    <x v="0"/>
    <s v="Single"/>
    <n v="0"/>
    <s v="1-5 years"/>
    <n v="50"/>
    <n v="0"/>
    <s v="Low"/>
    <n v="0"/>
    <s v="Full Coverage"/>
    <n v="0"/>
    <n v="2200"/>
    <s v="Yes"/>
    <s v="NO"/>
    <s v="NO"/>
    <n v="50"/>
    <x v="2"/>
    <x v="28"/>
    <x v="1"/>
    <x v="1"/>
    <x v="0"/>
    <x v="1"/>
    <n v="8"/>
    <n v="701"/>
    <n v="-50"/>
    <x v="1"/>
    <n v="100"/>
  </r>
  <r>
    <n v="35"/>
    <x v="0"/>
    <s v="Widowed"/>
    <n v="0"/>
    <s v="&lt;1 year"/>
    <n v="100"/>
    <n v="0"/>
    <s v="Low"/>
    <n v="0"/>
    <s v="Liability-Only"/>
    <n v="-200"/>
    <n v="2000"/>
    <s v="NO"/>
    <s v="NO"/>
    <s v="NO"/>
    <n v="0"/>
    <x v="0"/>
    <x v="20"/>
    <x v="1"/>
    <x v="0"/>
    <x v="4"/>
    <x v="1"/>
    <n v="3"/>
    <n v="793"/>
    <n v="-50"/>
    <x v="2"/>
    <n v="0"/>
  </r>
  <r>
    <n v="34"/>
    <x v="0"/>
    <s v="Married"/>
    <n v="86"/>
    <s v="&gt;5 years"/>
    <n v="0"/>
    <n v="1"/>
    <s v="Low"/>
    <n v="50"/>
    <s v="Liability-Only"/>
    <n v="-200"/>
    <n v="1986"/>
    <s v="Yes"/>
    <s v="NO"/>
    <s v="NO"/>
    <n v="50"/>
    <x v="0"/>
    <x v="29"/>
    <x v="1"/>
    <x v="0"/>
    <x v="3"/>
    <x v="1"/>
    <n v="13"/>
    <n v="737"/>
    <n v="-50"/>
    <x v="2"/>
    <n v="0"/>
  </r>
  <r>
    <n v="42"/>
    <x v="0"/>
    <s v="Single"/>
    <n v="0"/>
    <s v="&gt;5 years"/>
    <n v="0"/>
    <n v="1"/>
    <s v="Low"/>
    <n v="50"/>
    <s v="Liability-Only"/>
    <n v="-200"/>
    <n v="1950"/>
    <s v="Yes"/>
    <s v="NO"/>
    <s v="NO"/>
    <n v="50"/>
    <x v="1"/>
    <x v="11"/>
    <x v="1"/>
    <x v="5"/>
    <x v="0"/>
    <x v="1"/>
    <n v="13"/>
    <n v="742"/>
    <n v="-50"/>
    <x v="0"/>
    <n v="50"/>
  </r>
  <r>
    <n v="42"/>
    <x v="0"/>
    <s v="Single"/>
    <n v="0"/>
    <s v="&gt;5 years"/>
    <n v="0"/>
    <n v="0"/>
    <s v="High"/>
    <n v="0"/>
    <s v="Full Coverage"/>
    <n v="0"/>
    <n v="2150"/>
    <s v="NO"/>
    <s v="NO"/>
    <s v="NO"/>
    <n v="0"/>
    <x v="1"/>
    <x v="6"/>
    <x v="1"/>
    <x v="0"/>
    <x v="5"/>
    <x v="0"/>
    <n v="14"/>
    <n v="814"/>
    <n v="-50"/>
    <x v="0"/>
    <n v="50"/>
  </r>
  <r>
    <n v="40"/>
    <x v="0"/>
    <s v="Widowed"/>
    <n v="0"/>
    <s v="&gt;5 years"/>
    <n v="0"/>
    <n v="0"/>
    <s v="Low"/>
    <n v="0"/>
    <s v="Full Coverage"/>
    <n v="0"/>
    <n v="2150"/>
    <s v="NO"/>
    <s v="Yes"/>
    <s v="NO"/>
    <n v="50"/>
    <x v="0"/>
    <x v="15"/>
    <x v="1"/>
    <x v="2"/>
    <x v="0"/>
    <x v="0"/>
    <n v="7"/>
    <n v="759"/>
    <n v="-50"/>
    <x v="1"/>
    <n v="100"/>
  </r>
  <r>
    <n v="46"/>
    <x v="0"/>
    <s v="Divorced"/>
    <n v="0"/>
    <s v="1-5 years"/>
    <n v="50"/>
    <n v="1"/>
    <s v="Low"/>
    <n v="50"/>
    <s v="Liability-Only"/>
    <n v="-200"/>
    <n v="2000"/>
    <s v="NO"/>
    <s v="NO"/>
    <s v="NO"/>
    <n v="0"/>
    <x v="1"/>
    <x v="22"/>
    <x v="1"/>
    <x v="7"/>
    <x v="2"/>
    <x v="1"/>
    <n v="2"/>
    <n v="757"/>
    <n v="-50"/>
    <x v="2"/>
    <n v="0"/>
  </r>
  <r>
    <n v="57"/>
    <x v="1"/>
    <s v="Widowed"/>
    <n v="0"/>
    <s v="&gt;5 years"/>
    <n v="0"/>
    <n v="0"/>
    <s v="Low"/>
    <n v="0"/>
    <s v="Liability-Only"/>
    <n v="-200"/>
    <n v="2050"/>
    <s v="Yes"/>
    <s v="NO"/>
    <s v="NO"/>
    <n v="50"/>
    <x v="0"/>
    <x v="9"/>
    <x v="0"/>
    <x v="0"/>
    <x v="2"/>
    <x v="1"/>
    <n v="99"/>
    <n v="695"/>
    <n v="50"/>
    <x v="1"/>
    <n v="100"/>
  </r>
  <r>
    <n v="54"/>
    <x v="0"/>
    <s v="Married"/>
    <n v="86"/>
    <s v="1-5 years"/>
    <n v="50"/>
    <n v="3"/>
    <s v="Low"/>
    <n v="150"/>
    <s v="Liability-Only"/>
    <n v="-200"/>
    <n v="2386"/>
    <s v="NO"/>
    <s v="NO"/>
    <s v="NO"/>
    <n v="0"/>
    <x v="1"/>
    <x v="7"/>
    <x v="1"/>
    <x v="5"/>
    <x v="0"/>
    <x v="2"/>
    <n v="4"/>
    <n v="683"/>
    <n v="50"/>
    <x v="1"/>
    <n v="100"/>
  </r>
  <r>
    <n v="18"/>
    <x v="0"/>
    <s v="Single"/>
    <n v="0"/>
    <s v="&lt;1 year"/>
    <n v="100"/>
    <n v="0"/>
    <s v="Medium"/>
    <n v="0"/>
    <s v="Liability-Only"/>
    <n v="-200"/>
    <n v="2050"/>
    <s v="NO"/>
    <s v="Yes"/>
    <s v="NO"/>
    <n v="50"/>
    <x v="0"/>
    <x v="0"/>
    <x v="0"/>
    <x v="0"/>
    <x v="4"/>
    <x v="2"/>
    <n v="99"/>
    <n v="763"/>
    <n v="-50"/>
    <x v="1"/>
    <n v="100"/>
  </r>
  <r>
    <n v="18"/>
    <x v="0"/>
    <s v="Married"/>
    <n v="86"/>
    <s v="1-5 years"/>
    <n v="50"/>
    <n v="0"/>
    <s v="Low"/>
    <n v="0"/>
    <s v="Full Coverage"/>
    <n v="0"/>
    <n v="2286"/>
    <s v="NO"/>
    <s v="Yes"/>
    <s v="NO"/>
    <n v="50"/>
    <x v="0"/>
    <x v="20"/>
    <x v="0"/>
    <x v="5"/>
    <x v="2"/>
    <x v="1"/>
    <n v="99"/>
    <n v="697"/>
    <n v="50"/>
    <x v="2"/>
    <n v="0"/>
  </r>
  <r>
    <n v="54"/>
    <x v="0"/>
    <s v="Married"/>
    <n v="86"/>
    <s v="1-5 years"/>
    <n v="50"/>
    <n v="1"/>
    <s v="Medium"/>
    <n v="100"/>
    <s v="Full Coverage"/>
    <n v="0"/>
    <n v="2486"/>
    <s v="Yes"/>
    <s v="NO"/>
    <s v="NO"/>
    <n v="50"/>
    <x v="1"/>
    <x v="15"/>
    <x v="1"/>
    <x v="8"/>
    <x v="3"/>
    <x v="2"/>
    <n v="5"/>
    <n v="695"/>
    <n v="50"/>
    <x v="1"/>
    <n v="100"/>
  </r>
  <r>
    <n v="19"/>
    <x v="0"/>
    <s v="Single"/>
    <n v="0"/>
    <s v="1-5 years"/>
    <n v="50"/>
    <n v="0"/>
    <s v="High"/>
    <n v="0"/>
    <s v="Liability-Only"/>
    <n v="-200"/>
    <n v="1950"/>
    <s v="NO"/>
    <s v="NO"/>
    <s v="NO"/>
    <n v="0"/>
    <x v="0"/>
    <x v="20"/>
    <x v="1"/>
    <x v="1"/>
    <x v="2"/>
    <x v="0"/>
    <n v="14"/>
    <n v="768"/>
    <n v="-50"/>
    <x v="2"/>
    <n v="0"/>
  </r>
  <r>
    <n v="36"/>
    <x v="0"/>
    <s v="Married"/>
    <n v="86"/>
    <s v="&lt;1 year"/>
    <n v="100"/>
    <n v="0"/>
    <s v="Low"/>
    <n v="0"/>
    <s v="Full Coverage"/>
    <n v="0"/>
    <n v="2336"/>
    <s v="NO"/>
    <s v="Yes"/>
    <s v="NO"/>
    <n v="50"/>
    <x v="1"/>
    <x v="12"/>
    <x v="0"/>
    <x v="4"/>
    <x v="4"/>
    <x v="2"/>
    <n v="99"/>
    <n v="727"/>
    <n v="-50"/>
    <x v="1"/>
    <n v="100"/>
  </r>
  <r>
    <n v="22"/>
    <x v="0"/>
    <s v="Widowed"/>
    <n v="0"/>
    <s v="&lt;1 year"/>
    <n v="100"/>
    <n v="0"/>
    <s v="High"/>
    <n v="0"/>
    <s v="Full Coverage"/>
    <n v="0"/>
    <n v="2300"/>
    <s v="NO"/>
    <s v="NO"/>
    <s v="NO"/>
    <n v="0"/>
    <x v="1"/>
    <x v="24"/>
    <x v="0"/>
    <x v="3"/>
    <x v="0"/>
    <x v="1"/>
    <n v="99"/>
    <n v="718"/>
    <n v="-50"/>
    <x v="1"/>
    <n v="100"/>
  </r>
  <r>
    <n v="18"/>
    <x v="0"/>
    <s v="Married"/>
    <n v="86"/>
    <s v="1-5 years"/>
    <n v="50"/>
    <n v="1"/>
    <s v="Low"/>
    <n v="50"/>
    <s v="Full Coverage"/>
    <n v="0"/>
    <n v="2336"/>
    <s v="Yes"/>
    <s v="NO"/>
    <s v="NO"/>
    <n v="50"/>
    <x v="0"/>
    <x v="17"/>
    <x v="1"/>
    <x v="0"/>
    <x v="2"/>
    <x v="0"/>
    <n v="1"/>
    <n v="713"/>
    <n v="-50"/>
    <x v="1"/>
    <n v="100"/>
  </r>
  <r>
    <n v="48"/>
    <x v="0"/>
    <s v="Divorced"/>
    <n v="0"/>
    <s v="&lt;1 year"/>
    <n v="100"/>
    <n v="1"/>
    <s v="Low"/>
    <n v="50"/>
    <s v="Full Coverage"/>
    <n v="0"/>
    <n v="2200"/>
    <s v="NO"/>
    <s v="Yes"/>
    <s v="NO"/>
    <n v="50"/>
    <x v="2"/>
    <x v="25"/>
    <x v="0"/>
    <x v="7"/>
    <x v="2"/>
    <x v="1"/>
    <n v="99"/>
    <n v="713"/>
    <n v="-50"/>
    <x v="2"/>
    <n v="0"/>
  </r>
  <r>
    <n v="51"/>
    <x v="0"/>
    <s v="Married"/>
    <n v="86"/>
    <s v="&lt;1 year"/>
    <n v="100"/>
    <n v="1"/>
    <s v="Low"/>
    <n v="50"/>
    <s v="Full Coverage"/>
    <n v="0"/>
    <n v="2286"/>
    <s v="Yes"/>
    <s v="Yes"/>
    <s v="Yes"/>
    <n v="150"/>
    <x v="0"/>
    <x v="16"/>
    <x v="1"/>
    <x v="0"/>
    <x v="2"/>
    <x v="1"/>
    <n v="3"/>
    <n v="731"/>
    <n v="-50"/>
    <x v="1"/>
    <n v="100"/>
  </r>
  <r>
    <n v="31"/>
    <x v="0"/>
    <s v="Married"/>
    <n v="86"/>
    <s v="1-5 years"/>
    <n v="50"/>
    <n v="0"/>
    <s v="Low"/>
    <n v="0"/>
    <s v="Liability-Only"/>
    <n v="-200"/>
    <n v="2136"/>
    <s v="NO"/>
    <s v="NO"/>
    <s v="NO"/>
    <n v="0"/>
    <x v="1"/>
    <x v="24"/>
    <x v="0"/>
    <x v="4"/>
    <x v="4"/>
    <x v="0"/>
    <n v="99"/>
    <n v="741"/>
    <n v="-50"/>
    <x v="1"/>
    <n v="100"/>
  </r>
  <r>
    <n v="18"/>
    <x v="0"/>
    <s v="Married"/>
    <n v="86"/>
    <s v="&lt;1 year"/>
    <n v="100"/>
    <n v="0"/>
    <s v="Low"/>
    <n v="0"/>
    <s v="Liability-Only"/>
    <n v="-200"/>
    <n v="2286"/>
    <s v="NO"/>
    <s v="NO"/>
    <s v="NO"/>
    <n v="0"/>
    <x v="0"/>
    <x v="4"/>
    <x v="1"/>
    <x v="2"/>
    <x v="2"/>
    <x v="1"/>
    <n v="14"/>
    <n v="621"/>
    <n v="50"/>
    <x v="1"/>
    <n v="100"/>
  </r>
  <r>
    <n v="31"/>
    <x v="0"/>
    <s v="Single"/>
    <n v="0"/>
    <s v="&gt;5 years"/>
    <n v="0"/>
    <n v="0"/>
    <s v="Low"/>
    <n v="0"/>
    <s v="Liability-Only"/>
    <n v="-200"/>
    <n v="1850"/>
    <s v="NO"/>
    <s v="Yes"/>
    <s v="NO"/>
    <n v="50"/>
    <x v="1"/>
    <x v="16"/>
    <x v="1"/>
    <x v="1"/>
    <x v="0"/>
    <x v="0"/>
    <n v="5"/>
    <n v="714"/>
    <n v="-50"/>
    <x v="2"/>
    <n v="0"/>
  </r>
  <r>
    <n v="45"/>
    <x v="0"/>
    <s v="Married"/>
    <n v="86"/>
    <s v="1-5 years"/>
    <n v="50"/>
    <n v="0"/>
    <s v="Low"/>
    <n v="0"/>
    <s v="Liability-Only"/>
    <n v="-200"/>
    <n v="2136"/>
    <s v="NO"/>
    <s v="NO"/>
    <s v="NO"/>
    <n v="0"/>
    <x v="1"/>
    <x v="21"/>
    <x v="1"/>
    <x v="0"/>
    <x v="3"/>
    <x v="1"/>
    <n v="14"/>
    <n v="661"/>
    <n v="50"/>
    <x v="2"/>
    <n v="0"/>
  </r>
  <r>
    <n v="18"/>
    <x v="0"/>
    <s v="Single"/>
    <n v="0"/>
    <s v="1-5 years"/>
    <n v="50"/>
    <n v="0"/>
    <s v="Low"/>
    <n v="0"/>
    <s v="Full Coverage"/>
    <n v="0"/>
    <n v="2250"/>
    <s v="NO"/>
    <s v="NO"/>
    <s v="NO"/>
    <n v="0"/>
    <x v="1"/>
    <x v="13"/>
    <x v="1"/>
    <x v="3"/>
    <x v="1"/>
    <x v="1"/>
    <n v="3"/>
    <n v="714"/>
    <n v="-50"/>
    <x v="1"/>
    <n v="100"/>
  </r>
  <r>
    <n v="42"/>
    <x v="0"/>
    <s v="Married"/>
    <n v="86"/>
    <s v="1-5 years"/>
    <n v="50"/>
    <n v="2"/>
    <s v="Low"/>
    <n v="100"/>
    <s v="Full Coverage"/>
    <n v="0"/>
    <n v="2386"/>
    <s v="Yes"/>
    <s v="NO"/>
    <s v="NO"/>
    <n v="50"/>
    <x v="0"/>
    <x v="16"/>
    <x v="0"/>
    <x v="1"/>
    <x v="3"/>
    <x v="2"/>
    <n v="99"/>
    <n v="770"/>
    <n v="-50"/>
    <x v="1"/>
    <n v="100"/>
  </r>
  <r>
    <n v="39"/>
    <x v="0"/>
    <s v="Married"/>
    <n v="86"/>
    <s v="1-5 years"/>
    <n v="50"/>
    <n v="0"/>
    <s v="Low"/>
    <n v="0"/>
    <s v="Full Coverage"/>
    <n v="0"/>
    <n v="2386"/>
    <s v="NO"/>
    <s v="Yes"/>
    <s v="NO"/>
    <n v="50"/>
    <x v="0"/>
    <x v="20"/>
    <x v="1"/>
    <x v="2"/>
    <x v="0"/>
    <x v="2"/>
    <n v="8"/>
    <n v="590"/>
    <n v="50"/>
    <x v="1"/>
    <n v="100"/>
  </r>
  <r>
    <n v="48"/>
    <x v="0"/>
    <s v="Married"/>
    <n v="86"/>
    <s v="1-5 years"/>
    <n v="50"/>
    <n v="0"/>
    <s v="Low"/>
    <n v="0"/>
    <s v="Liability-Only"/>
    <n v="-200"/>
    <n v="2086"/>
    <s v="Yes"/>
    <s v="NO"/>
    <s v="NO"/>
    <n v="50"/>
    <x v="0"/>
    <x v="29"/>
    <x v="0"/>
    <x v="7"/>
    <x v="3"/>
    <x v="1"/>
    <n v="99"/>
    <n v="726"/>
    <n v="-50"/>
    <x v="1"/>
    <n v="100"/>
  </r>
  <r>
    <n v="41"/>
    <x v="0"/>
    <s v="Married"/>
    <n v="86"/>
    <s v="1-5 years"/>
    <n v="50"/>
    <n v="0"/>
    <s v="Low"/>
    <n v="0"/>
    <s v="Full Coverage"/>
    <n v="0"/>
    <n v="2436"/>
    <s v="NO"/>
    <s v="NO"/>
    <s v="NO"/>
    <n v="0"/>
    <x v="1"/>
    <x v="23"/>
    <x v="0"/>
    <x v="2"/>
    <x v="4"/>
    <x v="2"/>
    <n v="99"/>
    <n v="684"/>
    <n v="50"/>
    <x v="1"/>
    <n v="100"/>
  </r>
  <r>
    <n v="25"/>
    <x v="0"/>
    <s v="Divorced"/>
    <n v="0"/>
    <s v="1-5 years"/>
    <n v="50"/>
    <n v="0"/>
    <s v="Low"/>
    <n v="0"/>
    <s v="Liability-Only"/>
    <n v="-200"/>
    <n v="1900"/>
    <s v="Yes"/>
    <s v="NO"/>
    <s v="NO"/>
    <n v="50"/>
    <x v="1"/>
    <x v="29"/>
    <x v="1"/>
    <x v="7"/>
    <x v="4"/>
    <x v="0"/>
    <n v="4"/>
    <n v="747"/>
    <n v="-50"/>
    <x v="2"/>
    <n v="0"/>
  </r>
  <r>
    <n v="57"/>
    <x v="1"/>
    <s v="Divorced"/>
    <n v="0"/>
    <s v="1-5 years"/>
    <n v="50"/>
    <n v="0"/>
    <s v="Low"/>
    <n v="0"/>
    <s v="Liability-Only"/>
    <n v="-200"/>
    <n v="2000"/>
    <s v="NO"/>
    <s v="Yes"/>
    <s v="NO"/>
    <n v="50"/>
    <x v="0"/>
    <x v="10"/>
    <x v="1"/>
    <x v="5"/>
    <x v="2"/>
    <x v="2"/>
    <n v="4"/>
    <n v="624"/>
    <n v="50"/>
    <x v="2"/>
    <n v="0"/>
  </r>
  <r>
    <n v="37"/>
    <x v="0"/>
    <s v="Married"/>
    <n v="86"/>
    <s v="1-5 years"/>
    <n v="50"/>
    <n v="1"/>
    <s v="Low"/>
    <n v="50"/>
    <s v="Full Coverage"/>
    <n v="0"/>
    <n v="2286"/>
    <s v="Yes"/>
    <s v="NO"/>
    <s v="NO"/>
    <n v="50"/>
    <x v="0"/>
    <x v="25"/>
    <x v="0"/>
    <x v="2"/>
    <x v="0"/>
    <x v="0"/>
    <n v="99"/>
    <n v="809"/>
    <n v="-50"/>
    <x v="0"/>
    <n v="50"/>
  </r>
  <r>
    <n v="39"/>
    <x v="0"/>
    <s v="Single"/>
    <n v="0"/>
    <s v="1-5 years"/>
    <n v="50"/>
    <n v="0"/>
    <s v="Low"/>
    <n v="0"/>
    <s v="Full Coverage"/>
    <n v="0"/>
    <n v="2250"/>
    <s v="NO"/>
    <s v="Yes"/>
    <s v="NO"/>
    <n v="50"/>
    <x v="1"/>
    <x v="7"/>
    <x v="0"/>
    <x v="2"/>
    <x v="1"/>
    <x v="2"/>
    <n v="99"/>
    <n v="670"/>
    <n v="50"/>
    <x v="0"/>
    <n v="50"/>
  </r>
  <r>
    <n v="26"/>
    <x v="0"/>
    <s v="Single"/>
    <n v="0"/>
    <s v="&gt;5 years"/>
    <n v="0"/>
    <n v="1"/>
    <s v="Low"/>
    <n v="50"/>
    <s v="Full Coverage"/>
    <n v="0"/>
    <n v="2150"/>
    <s v="NO"/>
    <s v="NO"/>
    <s v="NO"/>
    <n v="0"/>
    <x v="0"/>
    <x v="2"/>
    <x v="0"/>
    <x v="7"/>
    <x v="0"/>
    <x v="2"/>
    <n v="99"/>
    <n v="711"/>
    <n v="-50"/>
    <x v="2"/>
    <n v="0"/>
  </r>
  <r>
    <n v="33"/>
    <x v="0"/>
    <s v="Married"/>
    <n v="86"/>
    <s v="1-5 years"/>
    <n v="50"/>
    <n v="0"/>
    <s v="Low"/>
    <n v="0"/>
    <s v="Full Coverage"/>
    <n v="0"/>
    <n v="2436"/>
    <s v="NO"/>
    <s v="NO"/>
    <s v="NO"/>
    <n v="0"/>
    <x v="1"/>
    <x v="13"/>
    <x v="0"/>
    <x v="1"/>
    <x v="0"/>
    <x v="2"/>
    <n v="99"/>
    <n v="618"/>
    <n v="50"/>
    <x v="1"/>
    <n v="100"/>
  </r>
  <r>
    <n v="26"/>
    <x v="0"/>
    <s v="Married"/>
    <n v="86"/>
    <s v="&gt;5 years"/>
    <n v="0"/>
    <n v="0"/>
    <s v="Low"/>
    <n v="0"/>
    <s v="Full Coverage"/>
    <n v="0"/>
    <n v="2336"/>
    <s v="Yes"/>
    <s v="NO"/>
    <s v="NO"/>
    <n v="50"/>
    <x v="1"/>
    <x v="10"/>
    <x v="0"/>
    <x v="6"/>
    <x v="0"/>
    <x v="2"/>
    <n v="99"/>
    <n v="631"/>
    <n v="50"/>
    <x v="1"/>
    <n v="100"/>
  </r>
  <r>
    <n v="37"/>
    <x v="0"/>
    <s v="Single"/>
    <n v="0"/>
    <s v="1-5 years"/>
    <n v="50"/>
    <n v="2"/>
    <s v="Low"/>
    <n v="100"/>
    <s v="Full Coverage"/>
    <n v="0"/>
    <n v="2400"/>
    <s v="NO"/>
    <s v="Yes"/>
    <s v="NO"/>
    <n v="50"/>
    <x v="1"/>
    <x v="7"/>
    <x v="1"/>
    <x v="4"/>
    <x v="0"/>
    <x v="0"/>
    <n v="2"/>
    <n v="637"/>
    <n v="50"/>
    <x v="1"/>
    <n v="100"/>
  </r>
  <r>
    <n v="65"/>
    <x v="1"/>
    <s v="Married"/>
    <n v="86"/>
    <s v="&gt;5 years"/>
    <n v="0"/>
    <n v="1"/>
    <s v="Low"/>
    <n v="50"/>
    <s v="Liability-Only"/>
    <n v="-200"/>
    <n v="2086"/>
    <s v="NO"/>
    <s v="NO"/>
    <s v="Yes"/>
    <n v="50"/>
    <x v="2"/>
    <x v="11"/>
    <x v="0"/>
    <x v="6"/>
    <x v="0"/>
    <x v="0"/>
    <n v="99"/>
    <n v="696"/>
    <n v="50"/>
    <x v="2"/>
    <n v="0"/>
  </r>
  <r>
    <n v="19"/>
    <x v="0"/>
    <s v="Married"/>
    <n v="86"/>
    <s v="1-5 years"/>
    <n v="50"/>
    <n v="1"/>
    <s v="Low"/>
    <n v="50"/>
    <s v="Full Coverage"/>
    <n v="0"/>
    <n v="2186"/>
    <s v="Yes"/>
    <s v="Yes"/>
    <s v="NO"/>
    <n v="100"/>
    <x v="1"/>
    <x v="18"/>
    <x v="1"/>
    <x v="0"/>
    <x v="1"/>
    <x v="1"/>
    <n v="8"/>
    <n v="754"/>
    <n v="-50"/>
    <x v="2"/>
    <n v="0"/>
  </r>
  <r>
    <n v="18"/>
    <x v="0"/>
    <s v="Married"/>
    <n v="86"/>
    <s v="&lt;1 year"/>
    <n v="100"/>
    <n v="0"/>
    <s v="Low"/>
    <n v="0"/>
    <s v="Full Coverage"/>
    <n v="0"/>
    <n v="2236"/>
    <s v="Yes"/>
    <s v="Yes"/>
    <s v="NO"/>
    <n v="100"/>
    <x v="1"/>
    <x v="13"/>
    <x v="0"/>
    <x v="6"/>
    <x v="0"/>
    <x v="0"/>
    <n v="99"/>
    <n v="752"/>
    <n v="-50"/>
    <x v="0"/>
    <n v="50"/>
  </r>
  <r>
    <n v="62"/>
    <x v="1"/>
    <s v="Single"/>
    <n v="0"/>
    <s v="&gt;5 years"/>
    <n v="0"/>
    <n v="1"/>
    <s v="Medium"/>
    <n v="100"/>
    <s v="Full Coverage"/>
    <n v="0"/>
    <n v="2300"/>
    <s v="NO"/>
    <s v="NO"/>
    <s v="NO"/>
    <n v="0"/>
    <x v="1"/>
    <x v="11"/>
    <x v="0"/>
    <x v="0"/>
    <x v="2"/>
    <x v="0"/>
    <n v="99"/>
    <n v="770"/>
    <n v="-50"/>
    <x v="1"/>
    <n v="100"/>
  </r>
  <r>
    <n v="36"/>
    <x v="0"/>
    <s v="Married"/>
    <n v="86"/>
    <s v="1-5 years"/>
    <n v="50"/>
    <n v="0"/>
    <s v="Low"/>
    <n v="0"/>
    <s v="Liability-Only"/>
    <n v="-200"/>
    <n v="1986"/>
    <s v="Yes"/>
    <s v="NO"/>
    <s v="NO"/>
    <n v="50"/>
    <x v="1"/>
    <x v="5"/>
    <x v="0"/>
    <x v="0"/>
    <x v="2"/>
    <x v="0"/>
    <n v="99"/>
    <n v="736"/>
    <n v="-50"/>
    <x v="2"/>
    <n v="0"/>
  </r>
  <r>
    <n v="29"/>
    <x v="0"/>
    <s v="Married"/>
    <n v="86"/>
    <s v="1-5 years"/>
    <n v="50"/>
    <n v="0"/>
    <s v="High"/>
    <n v="0"/>
    <s v="Full Coverage"/>
    <n v="0"/>
    <n v="2236"/>
    <s v="NO"/>
    <s v="NO"/>
    <s v="NO"/>
    <n v="0"/>
    <x v="1"/>
    <x v="9"/>
    <x v="1"/>
    <x v="2"/>
    <x v="1"/>
    <x v="2"/>
    <n v="4"/>
    <n v="705"/>
    <n v="-50"/>
    <x v="2"/>
    <n v="0"/>
  </r>
  <r>
    <n v="55"/>
    <x v="1"/>
    <s v="Married"/>
    <n v="86"/>
    <s v="&lt;1 year"/>
    <n v="100"/>
    <n v="0"/>
    <s v="High"/>
    <n v="0"/>
    <s v="Full Coverage"/>
    <n v="0"/>
    <n v="2436"/>
    <s v="Yes"/>
    <s v="NO"/>
    <s v="NO"/>
    <n v="50"/>
    <x v="1"/>
    <x v="20"/>
    <x v="1"/>
    <x v="5"/>
    <x v="3"/>
    <x v="0"/>
    <n v="13"/>
    <n v="688"/>
    <n v="50"/>
    <x v="1"/>
    <n v="100"/>
  </r>
  <r>
    <n v="30"/>
    <x v="0"/>
    <s v="Married"/>
    <n v="86"/>
    <s v="&gt;5 years"/>
    <n v="0"/>
    <n v="0"/>
    <s v="High"/>
    <n v="0"/>
    <s v="Liability-Only"/>
    <n v="-200"/>
    <n v="2086"/>
    <s v="NO"/>
    <s v="NO"/>
    <s v="NO"/>
    <n v="0"/>
    <x v="1"/>
    <x v="16"/>
    <x v="1"/>
    <x v="4"/>
    <x v="0"/>
    <x v="0"/>
    <n v="7"/>
    <n v="734"/>
    <n v="-50"/>
    <x v="1"/>
    <n v="100"/>
  </r>
  <r>
    <n v="67"/>
    <x v="1"/>
    <s v="Married"/>
    <n v="86"/>
    <s v="&lt;1 year"/>
    <n v="100"/>
    <n v="0"/>
    <s v="Low"/>
    <n v="0"/>
    <s v="Full Coverage"/>
    <n v="0"/>
    <n v="2436"/>
    <s v="NO"/>
    <s v="Yes"/>
    <s v="NO"/>
    <n v="50"/>
    <x v="0"/>
    <x v="15"/>
    <x v="1"/>
    <x v="0"/>
    <x v="0"/>
    <x v="1"/>
    <n v="14"/>
    <n v="683"/>
    <n v="50"/>
    <x v="1"/>
    <n v="100"/>
  </r>
  <r>
    <n v="50"/>
    <x v="0"/>
    <s v="Widowed"/>
    <n v="0"/>
    <s v="1-5 years"/>
    <n v="50"/>
    <n v="1"/>
    <s v="Low"/>
    <n v="50"/>
    <s v="Full Coverage"/>
    <n v="0"/>
    <n v="2150"/>
    <s v="NO"/>
    <s v="Yes"/>
    <s v="NO"/>
    <n v="50"/>
    <x v="1"/>
    <x v="18"/>
    <x v="1"/>
    <x v="7"/>
    <x v="4"/>
    <x v="1"/>
    <n v="5"/>
    <n v="775"/>
    <n v="-50"/>
    <x v="2"/>
    <n v="0"/>
  </r>
  <r>
    <n v="32"/>
    <x v="0"/>
    <s v="Married"/>
    <n v="86"/>
    <s v="1-5 years"/>
    <n v="50"/>
    <n v="1"/>
    <s v="Low"/>
    <n v="50"/>
    <s v="Full Coverage"/>
    <n v="0"/>
    <n v="2436"/>
    <s v="NO"/>
    <s v="Yes"/>
    <s v="NO"/>
    <n v="50"/>
    <x v="1"/>
    <x v="8"/>
    <x v="0"/>
    <x v="3"/>
    <x v="4"/>
    <x v="2"/>
    <n v="99"/>
    <n v="636"/>
    <n v="50"/>
    <x v="1"/>
    <n v="100"/>
  </r>
  <r>
    <n v="72"/>
    <x v="1"/>
    <s v="Single"/>
    <n v="0"/>
    <s v="1-5 years"/>
    <n v="50"/>
    <n v="0"/>
    <s v="Low"/>
    <n v="0"/>
    <s v="Liability-Only"/>
    <n v="-200"/>
    <n v="1950"/>
    <s v="NO"/>
    <s v="NO"/>
    <s v="NO"/>
    <n v="0"/>
    <x v="0"/>
    <x v="12"/>
    <x v="1"/>
    <x v="4"/>
    <x v="3"/>
    <x v="2"/>
    <n v="3"/>
    <n v="793"/>
    <n v="-50"/>
    <x v="2"/>
    <n v="0"/>
  </r>
  <r>
    <n v="30"/>
    <x v="0"/>
    <s v="Married"/>
    <n v="86"/>
    <s v="1-5 years"/>
    <n v="50"/>
    <n v="2"/>
    <s v="Low"/>
    <n v="100"/>
    <s v="Full Coverage"/>
    <n v="0"/>
    <n v="2336"/>
    <s v="NO"/>
    <s v="NO"/>
    <s v="NO"/>
    <n v="0"/>
    <x v="2"/>
    <x v="14"/>
    <x v="0"/>
    <x v="5"/>
    <x v="0"/>
    <x v="2"/>
    <n v="99"/>
    <n v="793"/>
    <n v="-50"/>
    <x v="2"/>
    <n v="0"/>
  </r>
  <r>
    <n v="51"/>
    <x v="0"/>
    <s v="Single"/>
    <n v="0"/>
    <s v="&gt;5 years"/>
    <n v="0"/>
    <n v="1"/>
    <s v="Low"/>
    <n v="50"/>
    <s v="Full Coverage"/>
    <n v="0"/>
    <n v="2250"/>
    <s v="NO"/>
    <s v="NO"/>
    <s v="NO"/>
    <n v="0"/>
    <x v="0"/>
    <x v="20"/>
    <x v="0"/>
    <x v="10"/>
    <x v="0"/>
    <x v="0"/>
    <n v="99"/>
    <n v="672"/>
    <n v="50"/>
    <x v="2"/>
    <n v="0"/>
  </r>
  <r>
    <n v="44"/>
    <x v="0"/>
    <s v="Single"/>
    <n v="0"/>
    <s v="1-5 years"/>
    <n v="50"/>
    <n v="0"/>
    <s v="Medium"/>
    <n v="0"/>
    <s v="Liability-Only"/>
    <n v="-200"/>
    <n v="2050"/>
    <s v="NO"/>
    <s v="NO"/>
    <s v="NO"/>
    <n v="0"/>
    <x v="1"/>
    <x v="6"/>
    <x v="1"/>
    <x v="3"/>
    <x v="3"/>
    <x v="0"/>
    <n v="10"/>
    <n v="772"/>
    <n v="-50"/>
    <x v="1"/>
    <n v="100"/>
  </r>
  <r>
    <n v="59"/>
    <x v="1"/>
    <s v="Married"/>
    <n v="86"/>
    <s v="&gt;5 years"/>
    <n v="0"/>
    <n v="0"/>
    <s v="High"/>
    <n v="0"/>
    <s v="Full Coverage"/>
    <n v="0"/>
    <n v="2136"/>
    <s v="NO"/>
    <s v="Yes"/>
    <s v="NO"/>
    <n v="50"/>
    <x v="1"/>
    <x v="12"/>
    <x v="1"/>
    <x v="1"/>
    <x v="0"/>
    <x v="2"/>
    <n v="7"/>
    <n v="711"/>
    <n v="-50"/>
    <x v="2"/>
    <n v="0"/>
  </r>
  <r>
    <n v="63"/>
    <x v="1"/>
    <s v="Divorced"/>
    <n v="0"/>
    <s v="1-5 years"/>
    <n v="50"/>
    <n v="1"/>
    <s v="Low"/>
    <n v="50"/>
    <s v="Full Coverage"/>
    <n v="0"/>
    <n v="2300"/>
    <s v="NO"/>
    <s v="NO"/>
    <s v="NO"/>
    <n v="0"/>
    <x v="0"/>
    <x v="5"/>
    <x v="1"/>
    <x v="7"/>
    <x v="2"/>
    <x v="1"/>
    <n v="2"/>
    <n v="723"/>
    <n v="-50"/>
    <x v="1"/>
    <n v="100"/>
  </r>
  <r>
    <n v="40"/>
    <x v="0"/>
    <s v="Married"/>
    <n v="86"/>
    <s v="&lt;1 year"/>
    <n v="100"/>
    <n v="1"/>
    <s v="Low"/>
    <n v="50"/>
    <s v="Full Coverage"/>
    <n v="0"/>
    <n v="2336"/>
    <s v="NO"/>
    <s v="Yes"/>
    <s v="NO"/>
    <n v="50"/>
    <x v="1"/>
    <x v="0"/>
    <x v="1"/>
    <x v="4"/>
    <x v="0"/>
    <x v="2"/>
    <n v="12"/>
    <n v="745"/>
    <n v="-50"/>
    <x v="0"/>
    <n v="50"/>
  </r>
  <r>
    <n v="28"/>
    <x v="0"/>
    <s v="Divorced"/>
    <n v="0"/>
    <s v="&lt;1 year"/>
    <n v="100"/>
    <n v="0"/>
    <s v="High"/>
    <n v="0"/>
    <s v="Full Coverage"/>
    <n v="0"/>
    <n v="2150"/>
    <s v="Yes"/>
    <s v="NO"/>
    <s v="NO"/>
    <n v="50"/>
    <x v="1"/>
    <x v="4"/>
    <x v="0"/>
    <x v="9"/>
    <x v="1"/>
    <x v="0"/>
    <n v="99"/>
    <n v="726"/>
    <n v="-50"/>
    <x v="2"/>
    <n v="0"/>
  </r>
  <r>
    <n v="46"/>
    <x v="0"/>
    <s v="Married"/>
    <n v="86"/>
    <s v="&gt;5 years"/>
    <n v="0"/>
    <n v="0"/>
    <s v="Low"/>
    <n v="0"/>
    <s v="Full Coverage"/>
    <n v="0"/>
    <n v="2236"/>
    <s v="Yes"/>
    <s v="NO"/>
    <s v="NO"/>
    <n v="50"/>
    <x v="1"/>
    <x v="12"/>
    <x v="0"/>
    <x v="2"/>
    <x v="0"/>
    <x v="0"/>
    <n v="99"/>
    <n v="678"/>
    <n v="50"/>
    <x v="2"/>
    <n v="0"/>
  </r>
  <r>
    <n v="29"/>
    <x v="0"/>
    <s v="Widowed"/>
    <n v="0"/>
    <s v="&lt;1 year"/>
    <n v="100"/>
    <n v="0"/>
    <s v="High"/>
    <n v="0"/>
    <s v="Liability-Only"/>
    <n v="-200"/>
    <n v="2000"/>
    <s v="NO"/>
    <s v="Yes"/>
    <s v="NO"/>
    <n v="50"/>
    <x v="1"/>
    <x v="2"/>
    <x v="1"/>
    <x v="0"/>
    <x v="1"/>
    <x v="0"/>
    <n v="9"/>
    <n v="729"/>
    <n v="-50"/>
    <x v="0"/>
    <n v="50"/>
  </r>
  <r>
    <n v="70"/>
    <x v="1"/>
    <s v="Single"/>
    <n v="0"/>
    <s v="1-5 years"/>
    <n v="50"/>
    <n v="0"/>
    <s v="Medium"/>
    <n v="0"/>
    <s v="Liability-Only"/>
    <n v="-200"/>
    <n v="1950"/>
    <s v="Yes"/>
    <s v="NO"/>
    <s v="NO"/>
    <n v="50"/>
    <x v="1"/>
    <x v="28"/>
    <x v="1"/>
    <x v="0"/>
    <x v="4"/>
    <x v="0"/>
    <n v="4"/>
    <n v="728"/>
    <n v="-50"/>
    <x v="0"/>
    <n v="50"/>
  </r>
  <r>
    <n v="42"/>
    <x v="0"/>
    <s v="Widowed"/>
    <n v="0"/>
    <s v="&lt;1 year"/>
    <n v="100"/>
    <n v="1"/>
    <s v="Low"/>
    <n v="50"/>
    <s v="Full Coverage"/>
    <n v="0"/>
    <n v="2300"/>
    <s v="NO"/>
    <s v="NO"/>
    <s v="NO"/>
    <n v="0"/>
    <x v="1"/>
    <x v="29"/>
    <x v="1"/>
    <x v="2"/>
    <x v="0"/>
    <x v="2"/>
    <n v="1"/>
    <n v="812"/>
    <n v="-50"/>
    <x v="0"/>
    <n v="50"/>
  </r>
  <r>
    <n v="34"/>
    <x v="0"/>
    <s v="Single"/>
    <n v="0"/>
    <s v="1-5 years"/>
    <n v="50"/>
    <n v="0"/>
    <s v="Low"/>
    <n v="0"/>
    <s v="Full Coverage"/>
    <n v="0"/>
    <n v="2300"/>
    <s v="NO"/>
    <s v="Yes"/>
    <s v="NO"/>
    <n v="50"/>
    <x v="1"/>
    <x v="18"/>
    <x v="0"/>
    <x v="7"/>
    <x v="2"/>
    <x v="2"/>
    <n v="99"/>
    <n v="691"/>
    <n v="50"/>
    <x v="1"/>
    <n v="100"/>
  </r>
  <r>
    <n v="42"/>
    <x v="0"/>
    <s v="Married"/>
    <n v="86"/>
    <s v="&gt;5 years"/>
    <n v="0"/>
    <n v="0"/>
    <s v="Medium"/>
    <n v="0"/>
    <s v="Liability-Only"/>
    <n v="-200"/>
    <n v="2086"/>
    <s v="NO"/>
    <s v="Yes"/>
    <s v="NO"/>
    <n v="50"/>
    <x v="1"/>
    <x v="1"/>
    <x v="1"/>
    <x v="0"/>
    <x v="0"/>
    <x v="2"/>
    <n v="13"/>
    <n v="700"/>
    <n v="50"/>
    <x v="0"/>
    <n v="50"/>
  </r>
  <r>
    <n v="19"/>
    <x v="0"/>
    <s v="Single"/>
    <n v="0"/>
    <s v="1-5 years"/>
    <n v="50"/>
    <n v="1"/>
    <s v="Low"/>
    <n v="50"/>
    <s v="Full Coverage"/>
    <n v="0"/>
    <n v="2350"/>
    <s v="NO"/>
    <s v="Yes"/>
    <s v="NO"/>
    <n v="50"/>
    <x v="1"/>
    <x v="12"/>
    <x v="0"/>
    <x v="7"/>
    <x v="0"/>
    <x v="1"/>
    <n v="99"/>
    <n v="693"/>
    <n v="50"/>
    <x v="1"/>
    <n v="100"/>
  </r>
  <r>
    <n v="25"/>
    <x v="0"/>
    <s v="Divorced"/>
    <n v="0"/>
    <s v="&lt;1 year"/>
    <n v="100"/>
    <n v="3"/>
    <s v="Low"/>
    <n v="150"/>
    <s v="Liability-Only"/>
    <n v="-200"/>
    <n v="2250"/>
    <s v="NO"/>
    <s v="NO"/>
    <s v="NO"/>
    <n v="0"/>
    <x v="2"/>
    <x v="29"/>
    <x v="0"/>
    <x v="8"/>
    <x v="0"/>
    <x v="1"/>
    <n v="99"/>
    <n v="730"/>
    <n v="-50"/>
    <x v="1"/>
    <n v="100"/>
  </r>
  <r>
    <n v="58"/>
    <x v="1"/>
    <s v="Widowed"/>
    <n v="0"/>
    <s v="1-5 years"/>
    <n v="50"/>
    <n v="0"/>
    <s v="Low"/>
    <n v="0"/>
    <s v="Full Coverage"/>
    <n v="0"/>
    <n v="2150"/>
    <s v="Yes"/>
    <s v="NO"/>
    <s v="NO"/>
    <n v="50"/>
    <x v="0"/>
    <x v="27"/>
    <x v="1"/>
    <x v="0"/>
    <x v="0"/>
    <x v="1"/>
    <n v="6"/>
    <n v="708"/>
    <n v="-50"/>
    <x v="0"/>
    <n v="50"/>
  </r>
  <r>
    <n v="30"/>
    <x v="0"/>
    <s v="Married"/>
    <n v="86"/>
    <s v="1-5 years"/>
    <n v="50"/>
    <n v="0"/>
    <s v="Low"/>
    <n v="0"/>
    <s v="Full Coverage"/>
    <n v="0"/>
    <n v="2136"/>
    <s v="Yes"/>
    <s v="Yes"/>
    <s v="NO"/>
    <n v="100"/>
    <x v="0"/>
    <x v="12"/>
    <x v="1"/>
    <x v="3"/>
    <x v="2"/>
    <x v="1"/>
    <n v="11"/>
    <n v="710"/>
    <n v="-50"/>
    <x v="2"/>
    <n v="0"/>
  </r>
  <r>
    <n v="24"/>
    <x v="0"/>
    <s v="Single"/>
    <n v="0"/>
    <s v="&lt;1 year"/>
    <n v="100"/>
    <n v="0"/>
    <s v="Medium"/>
    <n v="0"/>
    <s v="Full Coverage"/>
    <n v="0"/>
    <n v="2350"/>
    <s v="Yes"/>
    <s v="NO"/>
    <s v="NO"/>
    <n v="50"/>
    <x v="0"/>
    <x v="4"/>
    <x v="1"/>
    <x v="3"/>
    <x v="2"/>
    <x v="1"/>
    <n v="12"/>
    <n v="617"/>
    <n v="50"/>
    <x v="1"/>
    <n v="100"/>
  </r>
  <r>
    <n v="48"/>
    <x v="0"/>
    <s v="Married"/>
    <n v="86"/>
    <s v="1-5 years"/>
    <n v="50"/>
    <n v="1"/>
    <s v="Low"/>
    <n v="50"/>
    <s v="Liability-Only"/>
    <n v="-200"/>
    <n v="2136"/>
    <s v="NO"/>
    <s v="Yes"/>
    <s v="NO"/>
    <n v="50"/>
    <x v="1"/>
    <x v="3"/>
    <x v="1"/>
    <x v="4"/>
    <x v="5"/>
    <x v="2"/>
    <n v="10"/>
    <n v="740"/>
    <n v="-50"/>
    <x v="1"/>
    <n v="100"/>
  </r>
  <r>
    <n v="57"/>
    <x v="1"/>
    <s v="Single"/>
    <n v="0"/>
    <s v="1-5 years"/>
    <n v="50"/>
    <n v="0"/>
    <s v="Low"/>
    <n v="0"/>
    <s v="Liability-Only"/>
    <n v="-200"/>
    <n v="1950"/>
    <s v="Yes"/>
    <s v="NO"/>
    <s v="Yes"/>
    <n v="100"/>
    <x v="1"/>
    <x v="8"/>
    <x v="1"/>
    <x v="0"/>
    <x v="4"/>
    <x v="2"/>
    <n v="7"/>
    <n v="756"/>
    <n v="-50"/>
    <x v="1"/>
    <n v="100"/>
  </r>
  <r>
    <n v="50"/>
    <x v="0"/>
    <s v="Married"/>
    <n v="86"/>
    <s v="&lt;1 year"/>
    <n v="100"/>
    <n v="1"/>
    <s v="Medium"/>
    <n v="100"/>
    <s v="Liability-Only"/>
    <n v="-200"/>
    <n v="2236"/>
    <s v="NO"/>
    <s v="Yes"/>
    <s v="NO"/>
    <n v="50"/>
    <x v="0"/>
    <x v="0"/>
    <x v="1"/>
    <x v="7"/>
    <x v="3"/>
    <x v="0"/>
    <n v="9"/>
    <n v="675"/>
    <n v="50"/>
    <x v="2"/>
    <n v="0"/>
  </r>
  <r>
    <n v="54"/>
    <x v="0"/>
    <s v="Married"/>
    <n v="86"/>
    <s v="1-5 years"/>
    <n v="50"/>
    <n v="0"/>
    <s v="Low"/>
    <n v="0"/>
    <s v="Full Coverage"/>
    <n v="0"/>
    <n v="2336"/>
    <s v="NO"/>
    <s v="NO"/>
    <s v="NO"/>
    <n v="0"/>
    <x v="1"/>
    <x v="18"/>
    <x v="0"/>
    <x v="1"/>
    <x v="3"/>
    <x v="0"/>
    <n v="99"/>
    <n v="693"/>
    <n v="50"/>
    <x v="2"/>
    <n v="0"/>
  </r>
  <r>
    <n v="28"/>
    <x v="0"/>
    <s v="Widowed"/>
    <n v="0"/>
    <s v="1-5 years"/>
    <n v="50"/>
    <n v="0"/>
    <s v="Low"/>
    <n v="0"/>
    <s v="Full Coverage"/>
    <n v="0"/>
    <n v="2200"/>
    <s v="Yes"/>
    <s v="NO"/>
    <s v="NO"/>
    <n v="50"/>
    <x v="0"/>
    <x v="0"/>
    <x v="0"/>
    <x v="0"/>
    <x v="2"/>
    <x v="2"/>
    <n v="99"/>
    <n v="730"/>
    <n v="-50"/>
    <x v="1"/>
    <n v="100"/>
  </r>
  <r>
    <n v="18"/>
    <x v="0"/>
    <s v="Married"/>
    <n v="86"/>
    <s v="1-5 years"/>
    <n v="50"/>
    <n v="1"/>
    <s v="Low"/>
    <n v="50"/>
    <s v="Full Coverage"/>
    <n v="0"/>
    <n v="2386"/>
    <s v="NO"/>
    <s v="NO"/>
    <s v="NO"/>
    <n v="0"/>
    <x v="2"/>
    <x v="1"/>
    <x v="1"/>
    <x v="2"/>
    <x v="0"/>
    <x v="1"/>
    <n v="1"/>
    <n v="768"/>
    <n v="-50"/>
    <x v="1"/>
    <n v="100"/>
  </r>
  <r>
    <n v="62"/>
    <x v="1"/>
    <s v="Single"/>
    <n v="0"/>
    <s v="1-5 years"/>
    <n v="50"/>
    <n v="1"/>
    <s v="Low"/>
    <n v="50"/>
    <s v="Full Coverage"/>
    <n v="0"/>
    <n v="2250"/>
    <s v="NO"/>
    <s v="Yes"/>
    <s v="NO"/>
    <n v="50"/>
    <x v="1"/>
    <x v="3"/>
    <x v="0"/>
    <x v="5"/>
    <x v="2"/>
    <x v="0"/>
    <n v="99"/>
    <n v="811"/>
    <n v="-50"/>
    <x v="1"/>
    <n v="100"/>
  </r>
  <r>
    <n v="35"/>
    <x v="0"/>
    <s v="Single"/>
    <n v="0"/>
    <s v="1-5 years"/>
    <n v="50"/>
    <n v="0"/>
    <s v="Low"/>
    <n v="0"/>
    <s v="Liability-Only"/>
    <n v="-200"/>
    <n v="2050"/>
    <s v="NO"/>
    <s v="NO"/>
    <s v="NO"/>
    <n v="0"/>
    <x v="2"/>
    <x v="21"/>
    <x v="0"/>
    <x v="5"/>
    <x v="4"/>
    <x v="2"/>
    <n v="99"/>
    <n v="778"/>
    <n v="-50"/>
    <x v="1"/>
    <n v="100"/>
  </r>
  <r>
    <n v="36"/>
    <x v="0"/>
    <s v="Married"/>
    <n v="86"/>
    <s v="1-5 years"/>
    <n v="50"/>
    <n v="1"/>
    <s v="Low"/>
    <n v="50"/>
    <s v="Full Coverage"/>
    <n v="0"/>
    <n v="2336"/>
    <s v="NO"/>
    <s v="NO"/>
    <s v="NO"/>
    <n v="0"/>
    <x v="1"/>
    <x v="26"/>
    <x v="1"/>
    <x v="2"/>
    <x v="3"/>
    <x v="1"/>
    <n v="5"/>
    <n v="709"/>
    <n v="-50"/>
    <x v="0"/>
    <n v="50"/>
  </r>
  <r>
    <n v="59"/>
    <x v="1"/>
    <s v="Married"/>
    <n v="86"/>
    <s v="&gt;5 years"/>
    <n v="0"/>
    <n v="0"/>
    <s v="Low"/>
    <n v="0"/>
    <s v="Liability-Only"/>
    <n v="-200"/>
    <n v="1936"/>
    <s v="Yes"/>
    <s v="NO"/>
    <s v="NO"/>
    <n v="50"/>
    <x v="2"/>
    <x v="15"/>
    <x v="1"/>
    <x v="5"/>
    <x v="1"/>
    <x v="0"/>
    <n v="13"/>
    <n v="706"/>
    <n v="-50"/>
    <x v="2"/>
    <n v="0"/>
  </r>
  <r>
    <n v="48"/>
    <x v="0"/>
    <s v="Single"/>
    <n v="0"/>
    <s v="&lt;1 year"/>
    <n v="100"/>
    <n v="1"/>
    <s v="Low"/>
    <n v="50"/>
    <s v="Liability-Only"/>
    <n v="-200"/>
    <n v="2150"/>
    <s v="Yes"/>
    <s v="NO"/>
    <s v="NO"/>
    <n v="50"/>
    <x v="1"/>
    <x v="18"/>
    <x v="1"/>
    <x v="5"/>
    <x v="2"/>
    <x v="1"/>
    <n v="9"/>
    <n v="643"/>
    <n v="50"/>
    <x v="0"/>
    <n v="50"/>
  </r>
  <r>
    <n v="46"/>
    <x v="0"/>
    <s v="Married"/>
    <n v="86"/>
    <s v="1-5 years"/>
    <n v="50"/>
    <n v="2"/>
    <s v="Low"/>
    <n v="100"/>
    <s v="Full Coverage"/>
    <n v="0"/>
    <n v="2386"/>
    <s v="NO"/>
    <s v="Yes"/>
    <s v="NO"/>
    <n v="50"/>
    <x v="0"/>
    <x v="16"/>
    <x v="1"/>
    <x v="4"/>
    <x v="2"/>
    <x v="2"/>
    <n v="11"/>
    <n v="716"/>
    <n v="-50"/>
    <x v="1"/>
    <n v="100"/>
  </r>
  <r>
    <n v="72"/>
    <x v="1"/>
    <s v="Divorced"/>
    <n v="0"/>
    <s v="1-5 years"/>
    <n v="50"/>
    <n v="1"/>
    <s v="Low"/>
    <n v="50"/>
    <s v="Liability-Only"/>
    <n v="-200"/>
    <n v="2050"/>
    <s v="NO"/>
    <s v="Yes"/>
    <s v="NO"/>
    <n v="50"/>
    <x v="0"/>
    <x v="27"/>
    <x v="1"/>
    <x v="3"/>
    <x v="0"/>
    <x v="2"/>
    <n v="12"/>
    <n v="730"/>
    <n v="-50"/>
    <x v="1"/>
    <n v="100"/>
  </r>
  <r>
    <n v="30"/>
    <x v="0"/>
    <s v="Widowed"/>
    <n v="0"/>
    <s v="1-5 years"/>
    <n v="50"/>
    <n v="2"/>
    <s v="Low"/>
    <n v="100"/>
    <s v="Liability-Only"/>
    <n v="-200"/>
    <n v="2150"/>
    <s v="NO"/>
    <s v="NO"/>
    <s v="NO"/>
    <n v="0"/>
    <x v="0"/>
    <x v="22"/>
    <x v="1"/>
    <x v="2"/>
    <x v="0"/>
    <x v="0"/>
    <n v="5"/>
    <n v="740"/>
    <n v="-50"/>
    <x v="1"/>
    <n v="100"/>
  </r>
  <r>
    <n v="53"/>
    <x v="0"/>
    <s v="Married"/>
    <n v="86"/>
    <s v="&gt;5 years"/>
    <n v="0"/>
    <n v="0"/>
    <s v="Low"/>
    <n v="0"/>
    <s v="Full Coverage"/>
    <n v="0"/>
    <n v="2336"/>
    <s v="NO"/>
    <s v="NO"/>
    <s v="NO"/>
    <n v="0"/>
    <x v="1"/>
    <x v="23"/>
    <x v="0"/>
    <x v="1"/>
    <x v="1"/>
    <x v="2"/>
    <n v="99"/>
    <n v="694"/>
    <n v="50"/>
    <x v="0"/>
    <n v="50"/>
  </r>
  <r>
    <n v="40"/>
    <x v="0"/>
    <s v="Married"/>
    <n v="86"/>
    <s v="1-5 years"/>
    <n v="50"/>
    <n v="1"/>
    <s v="Medium"/>
    <n v="100"/>
    <s v="Liability-Only"/>
    <n v="-200"/>
    <n v="2236"/>
    <s v="NO"/>
    <s v="NO"/>
    <s v="Yes"/>
    <n v="50"/>
    <x v="1"/>
    <x v="2"/>
    <x v="0"/>
    <x v="4"/>
    <x v="2"/>
    <x v="2"/>
    <n v="99"/>
    <n v="687"/>
    <n v="50"/>
    <x v="0"/>
    <n v="50"/>
  </r>
  <r>
    <n v="44"/>
    <x v="0"/>
    <s v="Married"/>
    <n v="86"/>
    <s v="1-5 years"/>
    <n v="50"/>
    <n v="1"/>
    <s v="Low"/>
    <n v="50"/>
    <s v="Full Coverage"/>
    <n v="0"/>
    <n v="2386"/>
    <s v="NO"/>
    <s v="NO"/>
    <s v="NO"/>
    <n v="0"/>
    <x v="0"/>
    <x v="16"/>
    <x v="0"/>
    <x v="5"/>
    <x v="0"/>
    <x v="2"/>
    <n v="99"/>
    <n v="762"/>
    <n v="-50"/>
    <x v="1"/>
    <n v="100"/>
  </r>
  <r>
    <n v="62"/>
    <x v="1"/>
    <s v="Single"/>
    <n v="0"/>
    <s v="1-5 years"/>
    <n v="50"/>
    <n v="1"/>
    <s v="Low"/>
    <n v="50"/>
    <s v="Full Coverage"/>
    <n v="0"/>
    <n v="2200"/>
    <s v="Yes"/>
    <s v="Yes"/>
    <s v="NO"/>
    <n v="100"/>
    <x v="0"/>
    <x v="13"/>
    <x v="1"/>
    <x v="7"/>
    <x v="1"/>
    <x v="0"/>
    <n v="7"/>
    <n v="713"/>
    <n v="-50"/>
    <x v="1"/>
    <n v="100"/>
  </r>
  <r>
    <n v="47"/>
    <x v="0"/>
    <s v="Married"/>
    <n v="86"/>
    <s v="&gt;5 years"/>
    <n v="0"/>
    <n v="0"/>
    <s v="Medium"/>
    <n v="0"/>
    <s v="Full Coverage"/>
    <n v="0"/>
    <n v="2286"/>
    <s v="NO"/>
    <s v="NO"/>
    <s v="NO"/>
    <n v="0"/>
    <x v="1"/>
    <x v="4"/>
    <x v="1"/>
    <x v="2"/>
    <x v="0"/>
    <x v="1"/>
    <n v="3"/>
    <n v="720"/>
    <n v="-50"/>
    <x v="1"/>
    <n v="100"/>
  </r>
  <r>
    <n v="48"/>
    <x v="0"/>
    <s v="Married"/>
    <n v="86"/>
    <s v="&gt;5 years"/>
    <n v="0"/>
    <n v="2"/>
    <s v="Low"/>
    <n v="100"/>
    <s v="Liability-Only"/>
    <n v="-200"/>
    <n v="2036"/>
    <s v="Yes"/>
    <s v="Yes"/>
    <s v="NO"/>
    <n v="100"/>
    <x v="1"/>
    <x v="9"/>
    <x v="1"/>
    <x v="5"/>
    <x v="4"/>
    <x v="1"/>
    <n v="13"/>
    <n v="758"/>
    <n v="-50"/>
    <x v="0"/>
    <n v="50"/>
  </r>
  <r>
    <n v="56"/>
    <x v="1"/>
    <s v="Single"/>
    <n v="0"/>
    <s v="1-5 years"/>
    <n v="50"/>
    <n v="0"/>
    <s v="Low"/>
    <n v="0"/>
    <s v="Liability-Only"/>
    <n v="-200"/>
    <n v="2150"/>
    <s v="NO"/>
    <s v="NO"/>
    <s v="NO"/>
    <n v="0"/>
    <x v="1"/>
    <x v="21"/>
    <x v="0"/>
    <x v="1"/>
    <x v="4"/>
    <x v="0"/>
    <n v="99"/>
    <n v="665"/>
    <n v="50"/>
    <x v="1"/>
    <n v="100"/>
  </r>
  <r>
    <n v="34"/>
    <x v="0"/>
    <s v="Widowed"/>
    <n v="0"/>
    <s v="&gt;5 years"/>
    <n v="0"/>
    <n v="2"/>
    <s v="Low"/>
    <n v="100"/>
    <s v="Full Coverage"/>
    <n v="0"/>
    <n v="2300"/>
    <s v="NO"/>
    <s v="NO"/>
    <s v="NO"/>
    <n v="0"/>
    <x v="2"/>
    <x v="24"/>
    <x v="1"/>
    <x v="0"/>
    <x v="0"/>
    <x v="1"/>
    <n v="7"/>
    <n v="705"/>
    <n v="-50"/>
    <x v="1"/>
    <n v="100"/>
  </r>
  <r>
    <n v="27"/>
    <x v="0"/>
    <s v="Married"/>
    <n v="86"/>
    <s v="&lt;1 year"/>
    <n v="100"/>
    <n v="1"/>
    <s v="Low"/>
    <n v="50"/>
    <s v="Liability-Only"/>
    <n v="-200"/>
    <n v="2336"/>
    <s v="NO"/>
    <s v="NO"/>
    <s v="NO"/>
    <n v="0"/>
    <x v="0"/>
    <x v="13"/>
    <x v="0"/>
    <x v="0"/>
    <x v="0"/>
    <x v="1"/>
    <n v="99"/>
    <n v="662"/>
    <n v="50"/>
    <x v="1"/>
    <n v="100"/>
  </r>
  <r>
    <n v="24"/>
    <x v="0"/>
    <s v="Married"/>
    <n v="86"/>
    <s v="1-5 years"/>
    <n v="50"/>
    <n v="2"/>
    <s v="Low"/>
    <n v="100"/>
    <s v="Full Coverage"/>
    <n v="0"/>
    <n v="2386"/>
    <s v="NO"/>
    <s v="Yes"/>
    <s v="Yes"/>
    <n v="100"/>
    <x v="0"/>
    <x v="12"/>
    <x v="1"/>
    <x v="5"/>
    <x v="4"/>
    <x v="2"/>
    <n v="9"/>
    <n v="689"/>
    <n v="50"/>
    <x v="0"/>
    <n v="50"/>
  </r>
  <r>
    <n v="18"/>
    <x v="0"/>
    <s v="Married"/>
    <n v="86"/>
    <s v="1-5 years"/>
    <n v="50"/>
    <n v="0"/>
    <s v="Medium"/>
    <n v="0"/>
    <s v="Full Coverage"/>
    <n v="0"/>
    <n v="2236"/>
    <s v="NO"/>
    <s v="NO"/>
    <s v="NO"/>
    <n v="0"/>
    <x v="1"/>
    <x v="16"/>
    <x v="0"/>
    <x v="3"/>
    <x v="4"/>
    <x v="2"/>
    <n v="99"/>
    <n v="721"/>
    <n v="-50"/>
    <x v="2"/>
    <n v="0"/>
  </r>
  <r>
    <n v="70"/>
    <x v="1"/>
    <s v="Single"/>
    <n v="0"/>
    <s v="&lt;1 year"/>
    <n v="100"/>
    <n v="0"/>
    <s v="Low"/>
    <n v="0"/>
    <s v="Full Coverage"/>
    <n v="0"/>
    <n v="2300"/>
    <s v="NO"/>
    <s v="NO"/>
    <s v="NO"/>
    <n v="0"/>
    <x v="0"/>
    <x v="15"/>
    <x v="1"/>
    <x v="2"/>
    <x v="3"/>
    <x v="2"/>
    <n v="4"/>
    <n v="707"/>
    <n v="-50"/>
    <x v="1"/>
    <n v="100"/>
  </r>
  <r>
    <n v="23"/>
    <x v="0"/>
    <s v="Single"/>
    <n v="0"/>
    <s v="1-5 years"/>
    <n v="50"/>
    <n v="2"/>
    <s v="Low"/>
    <n v="100"/>
    <s v="Full Coverage"/>
    <n v="0"/>
    <n v="2300"/>
    <s v="NO"/>
    <s v="Yes"/>
    <s v="NO"/>
    <n v="50"/>
    <x v="1"/>
    <x v="26"/>
    <x v="0"/>
    <x v="4"/>
    <x v="0"/>
    <x v="2"/>
    <n v="99"/>
    <n v="662"/>
    <n v="50"/>
    <x v="2"/>
    <n v="0"/>
  </r>
  <r>
    <n v="36"/>
    <x v="0"/>
    <s v="Single"/>
    <n v="0"/>
    <s v="&gt;5 years"/>
    <n v="0"/>
    <n v="0"/>
    <s v="Medium"/>
    <n v="0"/>
    <s v="Full Coverage"/>
    <n v="0"/>
    <n v="2150"/>
    <s v="NO"/>
    <s v="NO"/>
    <s v="NO"/>
    <n v="0"/>
    <x v="0"/>
    <x v="5"/>
    <x v="1"/>
    <x v="0"/>
    <x v="4"/>
    <x v="0"/>
    <n v="3"/>
    <n v="716"/>
    <n v="-50"/>
    <x v="0"/>
    <n v="50"/>
  </r>
  <r>
    <n v="35"/>
    <x v="0"/>
    <s v="Widowed"/>
    <n v="0"/>
    <s v="1-5 years"/>
    <n v="50"/>
    <n v="1"/>
    <s v="Medium"/>
    <n v="100"/>
    <s v="Liability-Only"/>
    <n v="-200"/>
    <n v="2050"/>
    <s v="Yes"/>
    <s v="Yes"/>
    <s v="NO"/>
    <n v="100"/>
    <x v="0"/>
    <x v="25"/>
    <x v="1"/>
    <x v="0"/>
    <x v="4"/>
    <x v="0"/>
    <n v="5"/>
    <n v="785"/>
    <n v="-50"/>
    <x v="1"/>
    <n v="100"/>
  </r>
  <r>
    <n v="44"/>
    <x v="0"/>
    <s v="Single"/>
    <n v="0"/>
    <s v="1-5 years"/>
    <n v="50"/>
    <n v="0"/>
    <s v="Low"/>
    <n v="0"/>
    <s v="Full Coverage"/>
    <n v="0"/>
    <n v="2300"/>
    <s v="NO"/>
    <s v="NO"/>
    <s v="Yes"/>
    <n v="50"/>
    <x v="0"/>
    <x v="7"/>
    <x v="0"/>
    <x v="7"/>
    <x v="2"/>
    <x v="1"/>
    <n v="99"/>
    <n v="668"/>
    <n v="50"/>
    <x v="1"/>
    <n v="100"/>
  </r>
  <r>
    <n v="52"/>
    <x v="0"/>
    <s v="Divorced"/>
    <n v="0"/>
    <s v="1-5 years"/>
    <n v="50"/>
    <n v="0"/>
    <s v="Low"/>
    <n v="0"/>
    <s v="Liability-Only"/>
    <n v="-200"/>
    <n v="2100"/>
    <s v="NO"/>
    <s v="NO"/>
    <s v="NO"/>
    <n v="0"/>
    <x v="2"/>
    <x v="4"/>
    <x v="1"/>
    <x v="2"/>
    <x v="2"/>
    <x v="1"/>
    <n v="5"/>
    <n v="674"/>
    <n v="50"/>
    <x v="0"/>
    <n v="50"/>
  </r>
  <r>
    <n v="52"/>
    <x v="0"/>
    <s v="Single"/>
    <n v="0"/>
    <s v="1-5 years"/>
    <n v="50"/>
    <n v="1"/>
    <s v="Low"/>
    <n v="50"/>
    <s v="Liability-Only"/>
    <n v="-200"/>
    <n v="2000"/>
    <s v="Yes"/>
    <s v="Yes"/>
    <s v="NO"/>
    <n v="100"/>
    <x v="1"/>
    <x v="9"/>
    <x v="1"/>
    <x v="5"/>
    <x v="2"/>
    <x v="2"/>
    <n v="14"/>
    <n v="708"/>
    <n v="-50"/>
    <x v="1"/>
    <n v="100"/>
  </r>
  <r>
    <n v="31"/>
    <x v="0"/>
    <s v="Single"/>
    <n v="0"/>
    <s v="1-5 years"/>
    <n v="50"/>
    <n v="0"/>
    <s v="Low"/>
    <n v="0"/>
    <s v="Liability-Only"/>
    <n v="-200"/>
    <n v="1900"/>
    <s v="Yes"/>
    <s v="NO"/>
    <s v="NO"/>
    <n v="50"/>
    <x v="0"/>
    <x v="0"/>
    <x v="0"/>
    <x v="4"/>
    <x v="2"/>
    <x v="2"/>
    <n v="99"/>
    <n v="730"/>
    <n v="-50"/>
    <x v="2"/>
    <n v="0"/>
  </r>
  <r>
    <n v="37"/>
    <x v="0"/>
    <s v="Married"/>
    <n v="86"/>
    <s v="1-5 years"/>
    <n v="50"/>
    <n v="0"/>
    <s v="Low"/>
    <n v="0"/>
    <s v="Full Coverage"/>
    <n v="0"/>
    <n v="2386"/>
    <s v="NO"/>
    <s v="Yes"/>
    <s v="NO"/>
    <n v="50"/>
    <x v="1"/>
    <x v="17"/>
    <x v="1"/>
    <x v="2"/>
    <x v="0"/>
    <x v="0"/>
    <n v="13"/>
    <n v="673"/>
    <n v="50"/>
    <x v="1"/>
    <n v="100"/>
  </r>
  <r>
    <n v="44"/>
    <x v="0"/>
    <s v="Married"/>
    <n v="86"/>
    <s v="1-5 years"/>
    <n v="50"/>
    <n v="0"/>
    <s v="Low"/>
    <n v="0"/>
    <s v="Full Coverage"/>
    <n v="0"/>
    <n v="2386"/>
    <s v="Yes"/>
    <s v="NO"/>
    <s v="NO"/>
    <n v="50"/>
    <x v="0"/>
    <x v="17"/>
    <x v="0"/>
    <x v="4"/>
    <x v="4"/>
    <x v="2"/>
    <n v="99"/>
    <n v="667"/>
    <n v="50"/>
    <x v="1"/>
    <n v="100"/>
  </r>
  <r>
    <n v="36"/>
    <x v="0"/>
    <s v="Single"/>
    <n v="0"/>
    <s v="1-5 years"/>
    <n v="50"/>
    <n v="0"/>
    <s v="Low"/>
    <n v="0"/>
    <s v="Full Coverage"/>
    <n v="0"/>
    <n v="2150"/>
    <s v="NO"/>
    <s v="NO"/>
    <s v="Yes"/>
    <n v="50"/>
    <x v="1"/>
    <x v="25"/>
    <x v="1"/>
    <x v="3"/>
    <x v="2"/>
    <x v="0"/>
    <n v="13"/>
    <n v="717"/>
    <n v="-50"/>
    <x v="0"/>
    <n v="50"/>
  </r>
  <r>
    <n v="64"/>
    <x v="1"/>
    <s v="Married"/>
    <n v="86"/>
    <s v="&lt;1 year"/>
    <n v="100"/>
    <n v="0"/>
    <s v="Low"/>
    <n v="0"/>
    <s v="Liability-Only"/>
    <n v="-200"/>
    <n v="2086"/>
    <s v="NO"/>
    <s v="NO"/>
    <s v="NO"/>
    <n v="0"/>
    <x v="0"/>
    <x v="16"/>
    <x v="1"/>
    <x v="0"/>
    <x v="0"/>
    <x v="0"/>
    <n v="1"/>
    <n v="736"/>
    <n v="-50"/>
    <x v="2"/>
    <n v="0"/>
  </r>
  <r>
    <n v="47"/>
    <x v="0"/>
    <s v="Single"/>
    <n v="0"/>
    <s v="&lt;1 year"/>
    <n v="100"/>
    <n v="0"/>
    <s v="High"/>
    <n v="0"/>
    <s v="Full Coverage"/>
    <n v="0"/>
    <n v="2200"/>
    <s v="NO"/>
    <s v="NO"/>
    <s v="NO"/>
    <n v="0"/>
    <x v="0"/>
    <x v="3"/>
    <x v="1"/>
    <x v="5"/>
    <x v="2"/>
    <x v="0"/>
    <n v="2"/>
    <n v="748"/>
    <n v="-50"/>
    <x v="2"/>
    <n v="0"/>
  </r>
  <r>
    <n v="51"/>
    <x v="0"/>
    <s v="Married"/>
    <n v="86"/>
    <s v="1-5 years"/>
    <n v="50"/>
    <n v="1"/>
    <s v="Medium"/>
    <n v="100"/>
    <s v="Liability-Only"/>
    <n v="-200"/>
    <n v="2136"/>
    <s v="Yes"/>
    <s v="NO"/>
    <s v="NO"/>
    <n v="50"/>
    <x v="0"/>
    <x v="16"/>
    <x v="1"/>
    <x v="4"/>
    <x v="2"/>
    <x v="2"/>
    <n v="14"/>
    <n v="730"/>
    <n v="-50"/>
    <x v="0"/>
    <n v="50"/>
  </r>
  <r>
    <n v="49"/>
    <x v="0"/>
    <s v="Divorced"/>
    <n v="0"/>
    <s v="1-5 years"/>
    <n v="50"/>
    <n v="0"/>
    <s v="Low"/>
    <n v="0"/>
    <s v="Full Coverage"/>
    <n v="0"/>
    <n v="2250"/>
    <s v="NO"/>
    <s v="NO"/>
    <s v="NO"/>
    <n v="0"/>
    <x v="1"/>
    <x v="22"/>
    <x v="0"/>
    <x v="1"/>
    <x v="1"/>
    <x v="1"/>
    <n v="99"/>
    <n v="688"/>
    <n v="50"/>
    <x v="2"/>
    <n v="0"/>
  </r>
  <r>
    <n v="57"/>
    <x v="1"/>
    <s v="Married"/>
    <n v="86"/>
    <s v="1-5 years"/>
    <n v="50"/>
    <n v="1"/>
    <s v="Low"/>
    <n v="50"/>
    <s v="Full Coverage"/>
    <n v="0"/>
    <n v="2286"/>
    <s v="Yes"/>
    <s v="NO"/>
    <s v="NO"/>
    <n v="50"/>
    <x v="1"/>
    <x v="6"/>
    <x v="1"/>
    <x v="0"/>
    <x v="4"/>
    <x v="0"/>
    <n v="4"/>
    <n v="759"/>
    <n v="-50"/>
    <x v="0"/>
    <n v="50"/>
  </r>
  <r>
    <n v="42"/>
    <x v="0"/>
    <s v="Divorced"/>
    <n v="0"/>
    <s v="&lt;1 year"/>
    <n v="100"/>
    <n v="0"/>
    <s v="Low"/>
    <n v="0"/>
    <s v="Liability-Only"/>
    <n v="-200"/>
    <n v="2150"/>
    <s v="NO"/>
    <s v="NO"/>
    <s v="NO"/>
    <n v="0"/>
    <x v="2"/>
    <x v="3"/>
    <x v="1"/>
    <x v="7"/>
    <x v="4"/>
    <x v="1"/>
    <n v="12"/>
    <n v="683"/>
    <n v="50"/>
    <x v="0"/>
    <n v="50"/>
  </r>
  <r>
    <n v="20"/>
    <x v="0"/>
    <s v="Single"/>
    <n v="0"/>
    <s v="1-5 years"/>
    <n v="50"/>
    <n v="0"/>
    <s v="Low"/>
    <n v="0"/>
    <s v="Liability-Only"/>
    <n v="-200"/>
    <n v="2150"/>
    <s v="NO"/>
    <s v="NO"/>
    <s v="NO"/>
    <n v="0"/>
    <x v="1"/>
    <x v="15"/>
    <x v="1"/>
    <x v="6"/>
    <x v="0"/>
    <x v="1"/>
    <n v="14"/>
    <n v="649"/>
    <n v="50"/>
    <x v="1"/>
    <n v="100"/>
  </r>
  <r>
    <n v="45"/>
    <x v="0"/>
    <s v="Married"/>
    <n v="86"/>
    <s v="&gt;5 years"/>
    <n v="0"/>
    <n v="1"/>
    <s v="Low"/>
    <n v="50"/>
    <s v="Liability-Only"/>
    <n v="-200"/>
    <n v="2236"/>
    <s v="NO"/>
    <s v="NO"/>
    <s v="NO"/>
    <n v="0"/>
    <x v="0"/>
    <x v="16"/>
    <x v="1"/>
    <x v="7"/>
    <x v="0"/>
    <x v="0"/>
    <n v="1"/>
    <n v="592"/>
    <n v="50"/>
    <x v="1"/>
    <n v="100"/>
  </r>
  <r>
    <n v="30"/>
    <x v="0"/>
    <s v="Single"/>
    <n v="0"/>
    <s v="&gt;5 years"/>
    <n v="0"/>
    <n v="0"/>
    <s v="Low"/>
    <n v="0"/>
    <s v="Liability-Only"/>
    <n v="-200"/>
    <n v="2000"/>
    <s v="NO"/>
    <s v="NO"/>
    <s v="NO"/>
    <n v="0"/>
    <x v="0"/>
    <x v="15"/>
    <x v="1"/>
    <x v="0"/>
    <x v="2"/>
    <x v="2"/>
    <n v="2"/>
    <n v="703"/>
    <n v="-50"/>
    <x v="1"/>
    <n v="100"/>
  </r>
  <r>
    <n v="32"/>
    <x v="0"/>
    <s v="Married"/>
    <n v="86"/>
    <s v="&gt;5 years"/>
    <n v="0"/>
    <n v="0"/>
    <s v="Medium"/>
    <n v="0"/>
    <s v="Full Coverage"/>
    <n v="0"/>
    <n v="2286"/>
    <s v="NO"/>
    <s v="NO"/>
    <s v="NO"/>
    <n v="0"/>
    <x v="1"/>
    <x v="19"/>
    <x v="1"/>
    <x v="0"/>
    <x v="4"/>
    <x v="0"/>
    <n v="4"/>
    <n v="766"/>
    <n v="-50"/>
    <x v="1"/>
    <n v="100"/>
  </r>
  <r>
    <n v="48"/>
    <x v="0"/>
    <s v="Married"/>
    <n v="86"/>
    <s v="&lt;1 year"/>
    <n v="100"/>
    <n v="1"/>
    <s v="Low"/>
    <n v="50"/>
    <s v="Liability-Only"/>
    <n v="-200"/>
    <n v="2286"/>
    <s v="NO"/>
    <s v="Yes"/>
    <s v="NO"/>
    <n v="50"/>
    <x v="2"/>
    <x v="10"/>
    <x v="1"/>
    <x v="4"/>
    <x v="1"/>
    <x v="0"/>
    <n v="2"/>
    <n v="700"/>
    <n v="50"/>
    <x v="1"/>
    <n v="100"/>
  </r>
  <r>
    <n v="58"/>
    <x v="1"/>
    <s v="Married"/>
    <n v="86"/>
    <s v="1-5 years"/>
    <n v="50"/>
    <n v="1"/>
    <s v="Low"/>
    <n v="50"/>
    <s v="Liability-Only"/>
    <n v="-200"/>
    <n v="2136"/>
    <s v="NO"/>
    <s v="NO"/>
    <s v="NO"/>
    <n v="0"/>
    <x v="0"/>
    <x v="9"/>
    <x v="1"/>
    <x v="5"/>
    <x v="0"/>
    <x v="0"/>
    <n v="2"/>
    <n v="729"/>
    <n v="-50"/>
    <x v="0"/>
    <n v="50"/>
  </r>
  <r>
    <n v="40"/>
    <x v="0"/>
    <s v="Married"/>
    <n v="86"/>
    <s v="1-5 years"/>
    <n v="50"/>
    <n v="0"/>
    <s v="Low"/>
    <n v="0"/>
    <s v="Full Coverage"/>
    <n v="0"/>
    <n v="2286"/>
    <s v="Yes"/>
    <s v="NO"/>
    <s v="NO"/>
    <n v="50"/>
    <x v="1"/>
    <x v="2"/>
    <x v="0"/>
    <x v="2"/>
    <x v="2"/>
    <x v="1"/>
    <n v="99"/>
    <n v="725"/>
    <n v="-50"/>
    <x v="1"/>
    <n v="100"/>
  </r>
  <r>
    <n v="44"/>
    <x v="0"/>
    <s v="Widowed"/>
    <n v="0"/>
    <s v="1-5 years"/>
    <n v="50"/>
    <n v="0"/>
    <s v="Low"/>
    <n v="0"/>
    <s v="Full Coverage"/>
    <n v="0"/>
    <n v="2150"/>
    <s v="NO"/>
    <s v="Yes"/>
    <s v="NO"/>
    <n v="50"/>
    <x v="2"/>
    <x v="21"/>
    <x v="1"/>
    <x v="1"/>
    <x v="0"/>
    <x v="2"/>
    <n v="4"/>
    <n v="709"/>
    <n v="-50"/>
    <x v="0"/>
    <n v="50"/>
  </r>
  <r>
    <n v="65"/>
    <x v="1"/>
    <s v="Married"/>
    <n v="86"/>
    <s v="&lt;1 year"/>
    <n v="100"/>
    <n v="0"/>
    <s v="Low"/>
    <n v="0"/>
    <s v="Full Coverage"/>
    <n v="0"/>
    <n v="2386"/>
    <s v="NO"/>
    <s v="NO"/>
    <s v="NO"/>
    <n v="0"/>
    <x v="2"/>
    <x v="3"/>
    <x v="0"/>
    <x v="9"/>
    <x v="5"/>
    <x v="1"/>
    <n v="99"/>
    <n v="713"/>
    <n v="-50"/>
    <x v="1"/>
    <n v="100"/>
  </r>
  <r>
    <n v="43"/>
    <x v="0"/>
    <s v="Single"/>
    <n v="0"/>
    <s v="&gt;5 years"/>
    <n v="0"/>
    <n v="0"/>
    <s v="Low"/>
    <n v="0"/>
    <s v="Liability-Only"/>
    <n v="-200"/>
    <n v="1950"/>
    <s v="NO"/>
    <s v="NO"/>
    <s v="Yes"/>
    <n v="50"/>
    <x v="1"/>
    <x v="9"/>
    <x v="1"/>
    <x v="3"/>
    <x v="4"/>
    <x v="1"/>
    <n v="2"/>
    <n v="720"/>
    <n v="-50"/>
    <x v="1"/>
    <n v="100"/>
  </r>
  <r>
    <n v="79"/>
    <x v="1"/>
    <s v="Married"/>
    <n v="86"/>
    <s v="1-5 years"/>
    <n v="50"/>
    <n v="0"/>
    <s v="Medium"/>
    <n v="0"/>
    <s v="Liability-Only"/>
    <n v="-200"/>
    <n v="2236"/>
    <s v="NO"/>
    <s v="NO"/>
    <s v="NO"/>
    <n v="0"/>
    <x v="2"/>
    <x v="7"/>
    <x v="1"/>
    <x v="1"/>
    <x v="2"/>
    <x v="1"/>
    <n v="8"/>
    <n v="624"/>
    <n v="50"/>
    <x v="1"/>
    <n v="100"/>
  </r>
  <r>
    <n v="48"/>
    <x v="0"/>
    <s v="Single"/>
    <n v="0"/>
    <s v="1-5 years"/>
    <n v="50"/>
    <n v="1"/>
    <s v="Low"/>
    <n v="50"/>
    <s v="Liability-Only"/>
    <n v="-200"/>
    <n v="2100"/>
    <s v="NO"/>
    <s v="Yes"/>
    <s v="Yes"/>
    <n v="100"/>
    <x v="0"/>
    <x v="26"/>
    <x v="1"/>
    <x v="1"/>
    <x v="0"/>
    <x v="1"/>
    <n v="3"/>
    <n v="666"/>
    <n v="50"/>
    <x v="1"/>
    <n v="100"/>
  </r>
  <r>
    <n v="18"/>
    <x v="0"/>
    <s v="Married"/>
    <n v="86"/>
    <s v="1-5 years"/>
    <n v="50"/>
    <n v="0"/>
    <s v="Low"/>
    <n v="0"/>
    <s v="Liability-Only"/>
    <n v="-200"/>
    <n v="2136"/>
    <s v="NO"/>
    <s v="NO"/>
    <s v="NO"/>
    <n v="0"/>
    <x v="1"/>
    <x v="20"/>
    <x v="1"/>
    <x v="0"/>
    <x v="0"/>
    <x v="2"/>
    <n v="8"/>
    <n v="776"/>
    <n v="-50"/>
    <x v="1"/>
    <n v="100"/>
  </r>
  <r>
    <n v="51"/>
    <x v="0"/>
    <s v="Single"/>
    <n v="0"/>
    <s v="1-5 years"/>
    <n v="50"/>
    <n v="1"/>
    <s v="High"/>
    <n v="200"/>
    <s v="Full Coverage"/>
    <n v="0"/>
    <n v="2350"/>
    <s v="NO"/>
    <s v="NO"/>
    <s v="Yes"/>
    <n v="50"/>
    <x v="2"/>
    <x v="13"/>
    <x v="0"/>
    <x v="4"/>
    <x v="3"/>
    <x v="0"/>
    <n v="99"/>
    <n v="722"/>
    <n v="-50"/>
    <x v="0"/>
    <n v="50"/>
  </r>
  <r>
    <n v="45"/>
    <x v="0"/>
    <s v="Single"/>
    <n v="0"/>
    <s v="1-5 years"/>
    <n v="50"/>
    <n v="1"/>
    <s v="Low"/>
    <n v="50"/>
    <s v="Liability-Only"/>
    <n v="-200"/>
    <n v="2100"/>
    <s v="Yes"/>
    <s v="Yes"/>
    <s v="NO"/>
    <n v="100"/>
    <x v="1"/>
    <x v="28"/>
    <x v="0"/>
    <x v="0"/>
    <x v="0"/>
    <x v="2"/>
    <n v="99"/>
    <n v="678"/>
    <n v="50"/>
    <x v="1"/>
    <n v="100"/>
  </r>
  <r>
    <n v="59"/>
    <x v="1"/>
    <s v="Single"/>
    <n v="0"/>
    <s v="1-5 years"/>
    <n v="50"/>
    <n v="0"/>
    <s v="Low"/>
    <n v="0"/>
    <s v="Liability-Only"/>
    <n v="-200"/>
    <n v="2000"/>
    <s v="NO"/>
    <s v="Yes"/>
    <s v="Yes"/>
    <n v="100"/>
    <x v="0"/>
    <x v="0"/>
    <x v="0"/>
    <x v="5"/>
    <x v="2"/>
    <x v="0"/>
    <n v="99"/>
    <n v="698"/>
    <n v="50"/>
    <x v="0"/>
    <n v="50"/>
  </r>
  <r>
    <n v="50"/>
    <x v="0"/>
    <s v="Married"/>
    <n v="86"/>
    <s v="1-5 years"/>
    <n v="50"/>
    <n v="0"/>
    <s v="Low"/>
    <n v="0"/>
    <s v="Liability-Only"/>
    <n v="-200"/>
    <n v="2136"/>
    <s v="Yes"/>
    <s v="NO"/>
    <s v="NO"/>
    <n v="50"/>
    <x v="0"/>
    <x v="27"/>
    <x v="1"/>
    <x v="7"/>
    <x v="4"/>
    <x v="1"/>
    <n v="9"/>
    <n v="698"/>
    <n v="50"/>
    <x v="0"/>
    <n v="50"/>
  </r>
  <r>
    <n v="37"/>
    <x v="0"/>
    <s v="Single"/>
    <n v="0"/>
    <s v="&gt;5 years"/>
    <n v="0"/>
    <n v="0"/>
    <s v="Low"/>
    <n v="0"/>
    <s v="Full Coverage"/>
    <n v="0"/>
    <n v="2150"/>
    <s v="Yes"/>
    <s v="NO"/>
    <s v="NO"/>
    <n v="50"/>
    <x v="0"/>
    <x v="11"/>
    <x v="0"/>
    <x v="2"/>
    <x v="0"/>
    <x v="0"/>
    <n v="99"/>
    <n v="711"/>
    <n v="-50"/>
    <x v="1"/>
    <n v="100"/>
  </r>
  <r>
    <n v="21"/>
    <x v="0"/>
    <s v="Married"/>
    <n v="86"/>
    <s v="1-5 years"/>
    <n v="50"/>
    <n v="1"/>
    <s v="High"/>
    <n v="200"/>
    <s v="Full Coverage"/>
    <n v="0"/>
    <n v="2536"/>
    <s v="NO"/>
    <s v="NO"/>
    <s v="NO"/>
    <n v="0"/>
    <x v="1"/>
    <x v="23"/>
    <x v="1"/>
    <x v="0"/>
    <x v="2"/>
    <x v="0"/>
    <n v="2"/>
    <n v="850"/>
    <n v="-50"/>
    <x v="1"/>
    <n v="100"/>
  </r>
  <r>
    <n v="36"/>
    <x v="0"/>
    <s v="Married"/>
    <n v="86"/>
    <s v="&gt;5 years"/>
    <n v="0"/>
    <n v="1"/>
    <s v="Low"/>
    <n v="50"/>
    <s v="Full Coverage"/>
    <n v="0"/>
    <n v="2336"/>
    <s v="NO"/>
    <s v="Yes"/>
    <s v="NO"/>
    <n v="50"/>
    <x v="1"/>
    <x v="10"/>
    <x v="0"/>
    <x v="1"/>
    <x v="4"/>
    <x v="2"/>
    <n v="99"/>
    <n v="675"/>
    <n v="50"/>
    <x v="0"/>
    <n v="50"/>
  </r>
  <r>
    <n v="27"/>
    <x v="0"/>
    <s v="Married"/>
    <n v="86"/>
    <s v="1-5 years"/>
    <n v="50"/>
    <n v="0"/>
    <s v="High"/>
    <n v="0"/>
    <s v="Full Coverage"/>
    <n v="0"/>
    <n v="2386"/>
    <s v="NO"/>
    <s v="Yes"/>
    <s v="NO"/>
    <n v="50"/>
    <x v="1"/>
    <x v="10"/>
    <x v="0"/>
    <x v="7"/>
    <x v="0"/>
    <x v="1"/>
    <n v="99"/>
    <n v="651"/>
    <n v="50"/>
    <x v="1"/>
    <n v="100"/>
  </r>
  <r>
    <n v="31"/>
    <x v="0"/>
    <s v="Married"/>
    <n v="86"/>
    <s v="1-5 years"/>
    <n v="50"/>
    <n v="1"/>
    <s v="Low"/>
    <n v="50"/>
    <s v="Full Coverage"/>
    <n v="0"/>
    <n v="2386"/>
    <s v="NO"/>
    <s v="NO"/>
    <s v="NO"/>
    <n v="0"/>
    <x v="1"/>
    <x v="22"/>
    <x v="1"/>
    <x v="2"/>
    <x v="0"/>
    <x v="2"/>
    <n v="2"/>
    <n v="713"/>
    <n v="-50"/>
    <x v="1"/>
    <n v="100"/>
  </r>
  <r>
    <n v="48"/>
    <x v="0"/>
    <s v="Married"/>
    <n v="86"/>
    <s v="1-5 years"/>
    <n v="50"/>
    <n v="0"/>
    <s v="Low"/>
    <n v="0"/>
    <s v="Liability-Only"/>
    <n v="-200"/>
    <n v="2236"/>
    <s v="NO"/>
    <s v="NO"/>
    <s v="NO"/>
    <n v="0"/>
    <x v="2"/>
    <x v="1"/>
    <x v="1"/>
    <x v="8"/>
    <x v="1"/>
    <x v="0"/>
    <n v="2"/>
    <n v="649"/>
    <n v="50"/>
    <x v="1"/>
    <n v="100"/>
  </r>
  <r>
    <n v="65"/>
    <x v="1"/>
    <s v="Single"/>
    <n v="0"/>
    <s v="&gt;5 years"/>
    <n v="0"/>
    <n v="0"/>
    <s v="Low"/>
    <n v="0"/>
    <s v="Liability-Only"/>
    <n v="-200"/>
    <n v="1900"/>
    <s v="NO"/>
    <s v="NO"/>
    <s v="NO"/>
    <n v="0"/>
    <x v="0"/>
    <x v="13"/>
    <x v="1"/>
    <x v="4"/>
    <x v="4"/>
    <x v="2"/>
    <n v="13"/>
    <n v="794"/>
    <n v="-50"/>
    <x v="2"/>
    <n v="0"/>
  </r>
  <r>
    <n v="45"/>
    <x v="0"/>
    <s v="Married"/>
    <n v="86"/>
    <s v="&lt;1 year"/>
    <n v="100"/>
    <n v="1"/>
    <s v="Low"/>
    <n v="50"/>
    <s v="Full Coverage"/>
    <n v="0"/>
    <n v="2386"/>
    <s v="NO"/>
    <s v="NO"/>
    <s v="NO"/>
    <n v="0"/>
    <x v="0"/>
    <x v="9"/>
    <x v="1"/>
    <x v="2"/>
    <x v="2"/>
    <x v="1"/>
    <n v="6"/>
    <n v="721"/>
    <n v="-50"/>
    <x v="0"/>
    <n v="50"/>
  </r>
  <r>
    <n v="22"/>
    <x v="0"/>
    <s v="Married"/>
    <n v="86"/>
    <s v="1-5 years"/>
    <n v="50"/>
    <n v="0"/>
    <s v="Medium"/>
    <n v="0"/>
    <s v="Full Coverage"/>
    <n v="0"/>
    <n v="2336"/>
    <s v="NO"/>
    <s v="NO"/>
    <s v="NO"/>
    <n v="0"/>
    <x v="0"/>
    <x v="17"/>
    <x v="1"/>
    <x v="1"/>
    <x v="0"/>
    <x v="0"/>
    <n v="11"/>
    <n v="782"/>
    <n v="-50"/>
    <x v="1"/>
    <n v="100"/>
  </r>
  <r>
    <n v="46"/>
    <x v="0"/>
    <s v="Married"/>
    <n v="86"/>
    <s v="1-5 years"/>
    <n v="50"/>
    <n v="1"/>
    <s v="High"/>
    <n v="200"/>
    <s v="Full Coverage"/>
    <n v="0"/>
    <n v="2536"/>
    <s v="NO"/>
    <s v="NO"/>
    <s v="NO"/>
    <n v="0"/>
    <x v="1"/>
    <x v="5"/>
    <x v="1"/>
    <x v="2"/>
    <x v="0"/>
    <x v="1"/>
    <n v="4"/>
    <n v="700"/>
    <n v="50"/>
    <x v="2"/>
    <n v="0"/>
  </r>
  <r>
    <n v="57"/>
    <x v="1"/>
    <s v="Single"/>
    <n v="0"/>
    <s v="&lt;1 year"/>
    <n v="100"/>
    <n v="1"/>
    <s v="Low"/>
    <n v="50"/>
    <s v="Full Coverage"/>
    <n v="0"/>
    <n v="2250"/>
    <s v="Yes"/>
    <s v="NO"/>
    <s v="NO"/>
    <n v="50"/>
    <x v="0"/>
    <x v="28"/>
    <x v="1"/>
    <x v="2"/>
    <x v="3"/>
    <x v="2"/>
    <n v="5"/>
    <n v="785"/>
    <n v="-50"/>
    <x v="0"/>
    <n v="50"/>
  </r>
  <r>
    <n v="30"/>
    <x v="0"/>
    <s v="Single"/>
    <n v="0"/>
    <s v="&lt;1 year"/>
    <n v="100"/>
    <n v="2"/>
    <s v="Low"/>
    <n v="100"/>
    <s v="Full Coverage"/>
    <n v="0"/>
    <n v="2450"/>
    <s v="NO"/>
    <s v="NO"/>
    <s v="NO"/>
    <n v="0"/>
    <x v="0"/>
    <x v="23"/>
    <x v="0"/>
    <x v="1"/>
    <x v="4"/>
    <x v="0"/>
    <n v="99"/>
    <n v="678"/>
    <n v="50"/>
    <x v="0"/>
    <n v="50"/>
  </r>
  <r>
    <n v="37"/>
    <x v="0"/>
    <s v="Married"/>
    <n v="86"/>
    <s v="&gt;5 years"/>
    <n v="0"/>
    <n v="0"/>
    <s v="Low"/>
    <n v="0"/>
    <s v="Full Coverage"/>
    <n v="0"/>
    <n v="2336"/>
    <s v="NO"/>
    <s v="Yes"/>
    <s v="NO"/>
    <n v="50"/>
    <x v="0"/>
    <x v="0"/>
    <x v="1"/>
    <x v="2"/>
    <x v="2"/>
    <x v="0"/>
    <n v="6"/>
    <n v="674"/>
    <n v="50"/>
    <x v="1"/>
    <n v="100"/>
  </r>
  <r>
    <n v="40"/>
    <x v="0"/>
    <s v="Single"/>
    <n v="0"/>
    <s v="&lt;1 year"/>
    <n v="100"/>
    <n v="2"/>
    <s v="Medium"/>
    <n v="200"/>
    <s v="Full Coverage"/>
    <n v="0"/>
    <n v="2450"/>
    <s v="NO"/>
    <s v="Yes"/>
    <s v="NO"/>
    <n v="50"/>
    <x v="1"/>
    <x v="11"/>
    <x v="1"/>
    <x v="4"/>
    <x v="2"/>
    <x v="1"/>
    <n v="5"/>
    <n v="732"/>
    <n v="-50"/>
    <x v="1"/>
    <n v="100"/>
  </r>
  <r>
    <n v="28"/>
    <x v="0"/>
    <s v="Single"/>
    <n v="0"/>
    <s v="&lt;1 year"/>
    <n v="100"/>
    <n v="1"/>
    <s v="Low"/>
    <n v="50"/>
    <s v="Liability-Only"/>
    <n v="-200"/>
    <n v="2100"/>
    <s v="NO"/>
    <s v="Yes"/>
    <s v="NO"/>
    <n v="50"/>
    <x v="1"/>
    <x v="8"/>
    <x v="0"/>
    <x v="0"/>
    <x v="2"/>
    <x v="0"/>
    <n v="99"/>
    <n v="758"/>
    <n v="-50"/>
    <x v="1"/>
    <n v="100"/>
  </r>
  <r>
    <n v="49"/>
    <x v="0"/>
    <s v="Married"/>
    <n v="86"/>
    <s v="&gt;5 years"/>
    <n v="0"/>
    <n v="0"/>
    <s v="Low"/>
    <n v="0"/>
    <s v="Full Coverage"/>
    <n v="0"/>
    <n v="2386"/>
    <s v="NO"/>
    <s v="NO"/>
    <s v="NO"/>
    <n v="0"/>
    <x v="1"/>
    <x v="6"/>
    <x v="1"/>
    <x v="2"/>
    <x v="2"/>
    <x v="0"/>
    <n v="6"/>
    <n v="676"/>
    <n v="50"/>
    <x v="1"/>
    <n v="100"/>
  </r>
  <r>
    <n v="38"/>
    <x v="0"/>
    <s v="Single"/>
    <n v="0"/>
    <s v="&gt;5 years"/>
    <n v="0"/>
    <n v="0"/>
    <s v="Low"/>
    <n v="0"/>
    <s v="Full Coverage"/>
    <n v="0"/>
    <n v="2150"/>
    <s v="NO"/>
    <s v="Yes"/>
    <s v="NO"/>
    <n v="50"/>
    <x v="1"/>
    <x v="0"/>
    <x v="1"/>
    <x v="8"/>
    <x v="0"/>
    <x v="0"/>
    <n v="9"/>
    <n v="709"/>
    <n v="-50"/>
    <x v="1"/>
    <n v="100"/>
  </r>
  <r>
    <n v="46"/>
    <x v="0"/>
    <s v="Single"/>
    <n v="0"/>
    <s v="1-5 years"/>
    <n v="50"/>
    <n v="0"/>
    <s v="Low"/>
    <n v="0"/>
    <s v="Liability-Only"/>
    <n v="-200"/>
    <n v="2050"/>
    <s v="NO"/>
    <s v="NO"/>
    <s v="NO"/>
    <n v="0"/>
    <x v="1"/>
    <x v="19"/>
    <x v="1"/>
    <x v="4"/>
    <x v="2"/>
    <x v="1"/>
    <n v="13"/>
    <n v="794"/>
    <n v="-50"/>
    <x v="1"/>
    <n v="100"/>
  </r>
  <r>
    <n v="26"/>
    <x v="0"/>
    <s v="Single"/>
    <n v="0"/>
    <s v="1-5 years"/>
    <n v="50"/>
    <n v="0"/>
    <s v="Low"/>
    <n v="0"/>
    <s v="Liability-Only"/>
    <n v="-200"/>
    <n v="2150"/>
    <s v="NO"/>
    <s v="NO"/>
    <s v="NO"/>
    <n v="0"/>
    <x v="1"/>
    <x v="0"/>
    <x v="1"/>
    <x v="4"/>
    <x v="4"/>
    <x v="0"/>
    <n v="4"/>
    <n v="603"/>
    <n v="50"/>
    <x v="1"/>
    <n v="100"/>
  </r>
  <r>
    <n v="33"/>
    <x v="0"/>
    <s v="Married"/>
    <n v="86"/>
    <s v="1-5 years"/>
    <n v="50"/>
    <n v="0"/>
    <s v="Medium"/>
    <n v="0"/>
    <s v="Full Coverage"/>
    <n v="0"/>
    <n v="2286"/>
    <s v="NO"/>
    <s v="NO"/>
    <s v="NO"/>
    <n v="0"/>
    <x v="0"/>
    <x v="5"/>
    <x v="1"/>
    <x v="1"/>
    <x v="0"/>
    <x v="1"/>
    <n v="1"/>
    <n v="741"/>
    <n v="-50"/>
    <x v="0"/>
    <n v="50"/>
  </r>
  <r>
    <n v="50"/>
    <x v="0"/>
    <s v="Married"/>
    <n v="86"/>
    <s v="&gt;5 years"/>
    <n v="0"/>
    <n v="1"/>
    <s v="Low"/>
    <n v="50"/>
    <s v="Full Coverage"/>
    <n v="0"/>
    <n v="2286"/>
    <s v="NO"/>
    <s v="NO"/>
    <s v="NO"/>
    <n v="0"/>
    <x v="1"/>
    <x v="22"/>
    <x v="0"/>
    <x v="0"/>
    <x v="2"/>
    <x v="1"/>
    <n v="99"/>
    <n v="728"/>
    <n v="-50"/>
    <x v="0"/>
    <n v="50"/>
  </r>
  <r>
    <n v="34"/>
    <x v="0"/>
    <s v="Married"/>
    <n v="86"/>
    <s v="&gt;5 years"/>
    <n v="0"/>
    <n v="0"/>
    <s v="Medium"/>
    <n v="0"/>
    <s v="Liability-Only"/>
    <n v="-200"/>
    <n v="2136"/>
    <s v="NO"/>
    <s v="Yes"/>
    <s v="NO"/>
    <n v="50"/>
    <x v="1"/>
    <x v="6"/>
    <x v="1"/>
    <x v="5"/>
    <x v="0"/>
    <x v="2"/>
    <n v="10"/>
    <n v="645"/>
    <n v="50"/>
    <x v="1"/>
    <n v="100"/>
  </r>
  <r>
    <n v="65"/>
    <x v="1"/>
    <s v="Single"/>
    <n v="0"/>
    <s v="&gt;5 years"/>
    <n v="0"/>
    <n v="1"/>
    <s v="Low"/>
    <n v="50"/>
    <s v="Full Coverage"/>
    <n v="0"/>
    <n v="2100"/>
    <s v="NO"/>
    <s v="NO"/>
    <s v="Yes"/>
    <n v="50"/>
    <x v="0"/>
    <x v="23"/>
    <x v="1"/>
    <x v="1"/>
    <x v="0"/>
    <x v="0"/>
    <n v="14"/>
    <n v="784"/>
    <n v="-50"/>
    <x v="2"/>
    <n v="0"/>
  </r>
  <r>
    <n v="34"/>
    <x v="0"/>
    <s v="Divorced"/>
    <n v="0"/>
    <s v="1-5 years"/>
    <n v="50"/>
    <n v="0"/>
    <s v="Low"/>
    <n v="0"/>
    <s v="Liability-Only"/>
    <n v="-200"/>
    <n v="2150"/>
    <s v="NO"/>
    <s v="NO"/>
    <s v="NO"/>
    <n v="0"/>
    <x v="1"/>
    <x v="3"/>
    <x v="1"/>
    <x v="0"/>
    <x v="2"/>
    <x v="1"/>
    <n v="10"/>
    <n v="579"/>
    <n v="50"/>
    <x v="1"/>
    <n v="100"/>
  </r>
  <r>
    <n v="43"/>
    <x v="0"/>
    <s v="Married"/>
    <n v="86"/>
    <s v="1-5 years"/>
    <n v="50"/>
    <n v="1"/>
    <s v="Low"/>
    <n v="50"/>
    <s v="Full Coverage"/>
    <n v="0"/>
    <n v="2386"/>
    <s v="NO"/>
    <s v="NO"/>
    <s v="NO"/>
    <n v="0"/>
    <x v="1"/>
    <x v="24"/>
    <x v="1"/>
    <x v="4"/>
    <x v="0"/>
    <x v="0"/>
    <n v="9"/>
    <n v="705"/>
    <n v="-50"/>
    <x v="1"/>
    <n v="100"/>
  </r>
  <r>
    <n v="53"/>
    <x v="0"/>
    <s v="Married"/>
    <n v="86"/>
    <s v="&lt;1 year"/>
    <n v="100"/>
    <n v="0"/>
    <s v="Medium"/>
    <n v="0"/>
    <s v="Liability-Only"/>
    <n v="-200"/>
    <n v="1986"/>
    <s v="Yes"/>
    <s v="Yes"/>
    <s v="NO"/>
    <n v="100"/>
    <x v="1"/>
    <x v="10"/>
    <x v="0"/>
    <x v="4"/>
    <x v="7"/>
    <x v="1"/>
    <n v="99"/>
    <n v="731"/>
    <n v="-50"/>
    <x v="2"/>
    <n v="0"/>
  </r>
  <r>
    <n v="18"/>
    <x v="0"/>
    <s v="Single"/>
    <n v="0"/>
    <s v="&lt;1 year"/>
    <n v="100"/>
    <n v="0"/>
    <s v="Low"/>
    <n v="0"/>
    <s v="Liability-Only"/>
    <n v="-200"/>
    <n v="2100"/>
    <s v="NO"/>
    <s v="NO"/>
    <s v="NO"/>
    <n v="0"/>
    <x v="1"/>
    <x v="1"/>
    <x v="0"/>
    <x v="0"/>
    <x v="3"/>
    <x v="0"/>
    <n v="99"/>
    <n v="773"/>
    <n v="-50"/>
    <x v="1"/>
    <n v="100"/>
  </r>
  <r>
    <n v="18"/>
    <x v="0"/>
    <s v="Single"/>
    <n v="0"/>
    <s v="&lt;1 year"/>
    <n v="100"/>
    <n v="0"/>
    <s v="High"/>
    <n v="0"/>
    <s v="Full Coverage"/>
    <n v="0"/>
    <n v="2300"/>
    <s v="NO"/>
    <s v="NO"/>
    <s v="NO"/>
    <n v="0"/>
    <x v="1"/>
    <x v="15"/>
    <x v="0"/>
    <x v="2"/>
    <x v="3"/>
    <x v="0"/>
    <n v="99"/>
    <n v="764"/>
    <n v="-50"/>
    <x v="1"/>
    <n v="100"/>
  </r>
  <r>
    <n v="18"/>
    <x v="0"/>
    <s v="Single"/>
    <n v="0"/>
    <s v="&lt;1 year"/>
    <n v="100"/>
    <n v="1"/>
    <s v="Medium"/>
    <n v="100"/>
    <s v="Full Coverage"/>
    <n v="0"/>
    <n v="2350"/>
    <s v="NO"/>
    <s v="NO"/>
    <s v="NO"/>
    <n v="0"/>
    <x v="0"/>
    <x v="14"/>
    <x v="0"/>
    <x v="8"/>
    <x v="0"/>
    <x v="1"/>
    <n v="99"/>
    <n v="753"/>
    <n v="-50"/>
    <x v="0"/>
    <n v="50"/>
  </r>
  <r>
    <n v="58"/>
    <x v="1"/>
    <s v="Single"/>
    <n v="0"/>
    <s v="1-5 years"/>
    <n v="50"/>
    <n v="0"/>
    <s v="Low"/>
    <n v="0"/>
    <s v="Liability-Only"/>
    <n v="-200"/>
    <n v="2000"/>
    <s v="NO"/>
    <s v="NO"/>
    <s v="NO"/>
    <n v="0"/>
    <x v="1"/>
    <x v="4"/>
    <x v="0"/>
    <x v="5"/>
    <x v="2"/>
    <x v="0"/>
    <n v="99"/>
    <n v="746"/>
    <n v="-50"/>
    <x v="0"/>
    <n v="50"/>
  </r>
  <r>
    <n v="31"/>
    <x v="0"/>
    <s v="Divorced"/>
    <n v="0"/>
    <s v="&gt;5 years"/>
    <n v="0"/>
    <n v="1"/>
    <s v="Medium"/>
    <n v="100"/>
    <s v="Full Coverage"/>
    <n v="0"/>
    <n v="2300"/>
    <s v="NO"/>
    <s v="NO"/>
    <s v="NO"/>
    <n v="0"/>
    <x v="1"/>
    <x v="12"/>
    <x v="1"/>
    <x v="0"/>
    <x v="0"/>
    <x v="0"/>
    <n v="5"/>
    <n v="690"/>
    <n v="50"/>
    <x v="2"/>
    <n v="0"/>
  </r>
  <r>
    <n v="78"/>
    <x v="1"/>
    <s v="Married"/>
    <n v="86"/>
    <s v="1-5 years"/>
    <n v="50"/>
    <n v="0"/>
    <s v="Low"/>
    <n v="0"/>
    <s v="Full Coverage"/>
    <n v="0"/>
    <n v="2236"/>
    <s v="NO"/>
    <s v="NO"/>
    <s v="NO"/>
    <n v="0"/>
    <x v="1"/>
    <x v="26"/>
    <x v="0"/>
    <x v="1"/>
    <x v="2"/>
    <x v="2"/>
    <n v="99"/>
    <n v="850"/>
    <n v="-50"/>
    <x v="2"/>
    <n v="0"/>
  </r>
  <r>
    <n v="31"/>
    <x v="0"/>
    <s v="Married"/>
    <n v="86"/>
    <s v="&lt;1 year"/>
    <n v="100"/>
    <n v="0"/>
    <s v="Medium"/>
    <n v="0"/>
    <s v="Liability-Only"/>
    <n v="-200"/>
    <n v="2286"/>
    <s v="NO"/>
    <s v="NO"/>
    <s v="NO"/>
    <n v="0"/>
    <x v="2"/>
    <x v="19"/>
    <x v="1"/>
    <x v="1"/>
    <x v="2"/>
    <x v="2"/>
    <n v="1"/>
    <n v="627"/>
    <n v="50"/>
    <x v="1"/>
    <n v="100"/>
  </r>
  <r>
    <n v="42"/>
    <x v="0"/>
    <s v="Married"/>
    <n v="86"/>
    <s v="&gt;5 years"/>
    <n v="0"/>
    <n v="0"/>
    <s v="High"/>
    <n v="0"/>
    <s v="Liability-Only"/>
    <n v="-200"/>
    <n v="2086"/>
    <s v="NO"/>
    <s v="NO"/>
    <s v="NO"/>
    <n v="0"/>
    <x v="1"/>
    <x v="21"/>
    <x v="0"/>
    <x v="5"/>
    <x v="4"/>
    <x v="2"/>
    <n v="99"/>
    <n v="732"/>
    <n v="-50"/>
    <x v="1"/>
    <n v="100"/>
  </r>
  <r>
    <n v="63"/>
    <x v="1"/>
    <s v="Single"/>
    <n v="0"/>
    <s v="&gt;5 years"/>
    <n v="0"/>
    <n v="1"/>
    <s v="Medium"/>
    <n v="100"/>
    <s v="Full Coverage"/>
    <n v="0"/>
    <n v="2350"/>
    <s v="NO"/>
    <s v="NO"/>
    <s v="NO"/>
    <n v="0"/>
    <x v="1"/>
    <x v="15"/>
    <x v="1"/>
    <x v="2"/>
    <x v="2"/>
    <x v="2"/>
    <n v="9"/>
    <n v="692"/>
    <n v="50"/>
    <x v="0"/>
    <n v="50"/>
  </r>
  <r>
    <n v="70"/>
    <x v="1"/>
    <s v="Married"/>
    <n v="86"/>
    <s v="&gt;5 years"/>
    <n v="0"/>
    <n v="0"/>
    <s v="Low"/>
    <n v="0"/>
    <s v="Liability-Only"/>
    <n v="-200"/>
    <n v="2036"/>
    <s v="NO"/>
    <s v="NO"/>
    <s v="NO"/>
    <n v="0"/>
    <x v="1"/>
    <x v="23"/>
    <x v="0"/>
    <x v="2"/>
    <x v="3"/>
    <x v="1"/>
    <n v="99"/>
    <n v="774"/>
    <n v="-50"/>
    <x v="0"/>
    <n v="50"/>
  </r>
  <r>
    <n v="70"/>
    <x v="1"/>
    <s v="Married"/>
    <n v="86"/>
    <s v="1-5 years"/>
    <n v="50"/>
    <n v="0"/>
    <s v="Medium"/>
    <n v="0"/>
    <s v="Liability-Only"/>
    <n v="-200"/>
    <n v="1936"/>
    <s v="Yes"/>
    <s v="NO"/>
    <s v="Yes"/>
    <n v="100"/>
    <x v="0"/>
    <x v="27"/>
    <x v="1"/>
    <x v="4"/>
    <x v="0"/>
    <x v="2"/>
    <n v="4"/>
    <n v="784"/>
    <n v="-50"/>
    <x v="2"/>
    <n v="0"/>
  </r>
  <r>
    <n v="58"/>
    <x v="1"/>
    <s v="Married"/>
    <n v="86"/>
    <s v="1-5 years"/>
    <n v="50"/>
    <n v="0"/>
    <s v="Low"/>
    <n v="0"/>
    <s v="Full Coverage"/>
    <n v="0"/>
    <n v="2186"/>
    <s v="NO"/>
    <s v="Yes"/>
    <s v="NO"/>
    <n v="50"/>
    <x v="1"/>
    <x v="15"/>
    <x v="0"/>
    <x v="4"/>
    <x v="0"/>
    <x v="0"/>
    <n v="99"/>
    <n v="763"/>
    <n v="-50"/>
    <x v="2"/>
    <n v="0"/>
  </r>
  <r>
    <n v="55"/>
    <x v="1"/>
    <s v="Married"/>
    <n v="86"/>
    <s v="&lt;1 year"/>
    <n v="100"/>
    <n v="2"/>
    <s v="Low"/>
    <n v="100"/>
    <s v="Liability-Only"/>
    <n v="-200"/>
    <n v="2386"/>
    <s v="NO"/>
    <s v="NO"/>
    <s v="NO"/>
    <n v="0"/>
    <x v="0"/>
    <x v="12"/>
    <x v="0"/>
    <x v="0"/>
    <x v="2"/>
    <x v="0"/>
    <n v="99"/>
    <n v="643"/>
    <n v="50"/>
    <x v="1"/>
    <n v="100"/>
  </r>
  <r>
    <n v="48"/>
    <x v="0"/>
    <s v="Divorced"/>
    <n v="0"/>
    <s v="1-5 years"/>
    <n v="50"/>
    <n v="0"/>
    <s v="Low"/>
    <n v="0"/>
    <s v="Liability-Only"/>
    <n v="-200"/>
    <n v="2050"/>
    <s v="NO"/>
    <s v="NO"/>
    <s v="Yes"/>
    <n v="50"/>
    <x v="1"/>
    <x v="19"/>
    <x v="1"/>
    <x v="1"/>
    <x v="0"/>
    <x v="2"/>
    <n v="3"/>
    <n v="661"/>
    <n v="50"/>
    <x v="0"/>
    <n v="50"/>
  </r>
  <r>
    <n v="51"/>
    <x v="0"/>
    <s v="Married"/>
    <n v="86"/>
    <s v="1-5 years"/>
    <n v="50"/>
    <n v="0"/>
    <s v="High"/>
    <n v="0"/>
    <s v="Full Coverage"/>
    <n v="0"/>
    <n v="2386"/>
    <s v="NO"/>
    <s v="NO"/>
    <s v="NO"/>
    <n v="0"/>
    <x v="1"/>
    <x v="20"/>
    <x v="1"/>
    <x v="7"/>
    <x v="2"/>
    <x v="1"/>
    <n v="5"/>
    <n v="695"/>
    <n v="50"/>
    <x v="0"/>
    <n v="50"/>
  </r>
  <r>
    <n v="31"/>
    <x v="0"/>
    <s v="Married"/>
    <n v="86"/>
    <s v="&gt;5 years"/>
    <n v="0"/>
    <n v="0"/>
    <s v="Low"/>
    <n v="0"/>
    <s v="Full Coverage"/>
    <n v="0"/>
    <n v="2286"/>
    <s v="NO"/>
    <s v="NO"/>
    <s v="NO"/>
    <n v="0"/>
    <x v="1"/>
    <x v="16"/>
    <x v="1"/>
    <x v="0"/>
    <x v="0"/>
    <x v="2"/>
    <n v="6"/>
    <n v="773"/>
    <n v="-50"/>
    <x v="1"/>
    <n v="100"/>
  </r>
  <r>
    <n v="27"/>
    <x v="0"/>
    <s v="Single"/>
    <n v="0"/>
    <s v="1-5 years"/>
    <n v="50"/>
    <n v="2"/>
    <s v="Low"/>
    <n v="100"/>
    <s v="Full Coverage"/>
    <n v="0"/>
    <n v="2300"/>
    <s v="NO"/>
    <s v="NO"/>
    <s v="NO"/>
    <n v="0"/>
    <x v="1"/>
    <x v="6"/>
    <x v="1"/>
    <x v="7"/>
    <x v="2"/>
    <x v="2"/>
    <n v="5"/>
    <n v="815"/>
    <n v="-50"/>
    <x v="0"/>
    <n v="50"/>
  </r>
  <r>
    <n v="39"/>
    <x v="0"/>
    <s v="Married"/>
    <n v="86"/>
    <s v="1-5 years"/>
    <n v="50"/>
    <n v="0"/>
    <s v="Low"/>
    <n v="0"/>
    <s v="Liability-Only"/>
    <n v="-200"/>
    <n v="2136"/>
    <s v="Yes"/>
    <s v="Yes"/>
    <s v="NO"/>
    <n v="100"/>
    <x v="0"/>
    <x v="19"/>
    <x v="1"/>
    <x v="4"/>
    <x v="2"/>
    <x v="0"/>
    <n v="4"/>
    <n v="690"/>
    <n v="50"/>
    <x v="1"/>
    <n v="100"/>
  </r>
  <r>
    <n v="37"/>
    <x v="0"/>
    <s v="Single"/>
    <n v="0"/>
    <s v="&gt;5 years"/>
    <n v="0"/>
    <n v="0"/>
    <s v="Medium"/>
    <n v="0"/>
    <s v="Full Coverage"/>
    <n v="0"/>
    <n v="2100"/>
    <s v="NO"/>
    <s v="Yes"/>
    <s v="NO"/>
    <n v="50"/>
    <x v="0"/>
    <x v="6"/>
    <x v="1"/>
    <x v="0"/>
    <x v="0"/>
    <x v="1"/>
    <n v="3"/>
    <n v="742"/>
    <n v="-50"/>
    <x v="0"/>
    <n v="50"/>
  </r>
  <r>
    <n v="33"/>
    <x v="0"/>
    <s v="Divorced"/>
    <n v="0"/>
    <s v="&gt;5 years"/>
    <n v="0"/>
    <n v="0"/>
    <s v="Low"/>
    <n v="0"/>
    <s v="Liability-Only"/>
    <n v="-200"/>
    <n v="1900"/>
    <s v="NO"/>
    <s v="Yes"/>
    <s v="NO"/>
    <n v="50"/>
    <x v="1"/>
    <x v="9"/>
    <x v="1"/>
    <x v="2"/>
    <x v="4"/>
    <x v="0"/>
    <n v="5"/>
    <n v="718"/>
    <n v="-50"/>
    <x v="0"/>
    <n v="50"/>
  </r>
  <r>
    <n v="50"/>
    <x v="0"/>
    <s v="Widowed"/>
    <n v="0"/>
    <s v="1-5 years"/>
    <n v="50"/>
    <n v="0"/>
    <s v="Medium"/>
    <n v="0"/>
    <s v="Liability-Only"/>
    <n v="-200"/>
    <n v="2000"/>
    <s v="Yes"/>
    <s v="NO"/>
    <s v="NO"/>
    <n v="50"/>
    <x v="2"/>
    <x v="1"/>
    <x v="1"/>
    <x v="2"/>
    <x v="1"/>
    <x v="2"/>
    <n v="13"/>
    <n v="721"/>
    <n v="-50"/>
    <x v="1"/>
    <n v="100"/>
  </r>
  <r>
    <n v="54"/>
    <x v="0"/>
    <s v="Divorced"/>
    <n v="0"/>
    <s v="&gt;5 years"/>
    <n v="0"/>
    <n v="0"/>
    <s v="Low"/>
    <n v="0"/>
    <s v="Liability-Only"/>
    <n v="-200"/>
    <n v="2050"/>
    <s v="Yes"/>
    <s v="NO"/>
    <s v="NO"/>
    <n v="50"/>
    <x v="1"/>
    <x v="16"/>
    <x v="0"/>
    <x v="4"/>
    <x v="3"/>
    <x v="0"/>
    <n v="99"/>
    <n v="686"/>
    <n v="50"/>
    <x v="1"/>
    <n v="100"/>
  </r>
  <r>
    <n v="41"/>
    <x v="0"/>
    <s v="Married"/>
    <n v="86"/>
    <s v="&gt;5 years"/>
    <n v="0"/>
    <n v="0"/>
    <s v="Medium"/>
    <n v="0"/>
    <s v="Full Coverage"/>
    <n v="0"/>
    <n v="2136"/>
    <s v="NO"/>
    <s v="Yes"/>
    <s v="NO"/>
    <n v="50"/>
    <x v="1"/>
    <x v="20"/>
    <x v="0"/>
    <x v="4"/>
    <x v="0"/>
    <x v="0"/>
    <n v="99"/>
    <n v="716"/>
    <n v="-50"/>
    <x v="2"/>
    <n v="0"/>
  </r>
  <r>
    <n v="62"/>
    <x v="1"/>
    <s v="Single"/>
    <n v="0"/>
    <s v="&gt;5 years"/>
    <n v="0"/>
    <n v="0"/>
    <s v="Low"/>
    <n v="0"/>
    <s v="Full Coverage"/>
    <n v="0"/>
    <n v="2100"/>
    <s v="Yes"/>
    <s v="NO"/>
    <s v="NO"/>
    <n v="50"/>
    <x v="0"/>
    <x v="15"/>
    <x v="1"/>
    <x v="2"/>
    <x v="2"/>
    <x v="2"/>
    <n v="8"/>
    <n v="709"/>
    <n v="-50"/>
    <x v="0"/>
    <n v="50"/>
  </r>
  <r>
    <n v="22"/>
    <x v="0"/>
    <s v="Married"/>
    <n v="86"/>
    <s v="&gt;5 years"/>
    <n v="0"/>
    <n v="0"/>
    <s v="Low"/>
    <n v="0"/>
    <s v="Liability-Only"/>
    <n v="-200"/>
    <n v="2036"/>
    <s v="NO"/>
    <s v="Yes"/>
    <s v="NO"/>
    <n v="50"/>
    <x v="0"/>
    <x v="7"/>
    <x v="1"/>
    <x v="2"/>
    <x v="4"/>
    <x v="1"/>
    <n v="14"/>
    <n v="632"/>
    <n v="50"/>
    <x v="2"/>
    <n v="0"/>
  </r>
  <r>
    <n v="37"/>
    <x v="0"/>
    <s v="Married"/>
    <n v="86"/>
    <s v="&gt;5 years"/>
    <n v="0"/>
    <n v="2"/>
    <s v="Low"/>
    <n v="100"/>
    <s v="Liability-Only"/>
    <n v="-200"/>
    <n v="2236"/>
    <s v="NO"/>
    <s v="NO"/>
    <s v="NO"/>
    <n v="0"/>
    <x v="0"/>
    <x v="22"/>
    <x v="0"/>
    <x v="2"/>
    <x v="1"/>
    <x v="1"/>
    <n v="99"/>
    <n v="667"/>
    <n v="50"/>
    <x v="0"/>
    <n v="50"/>
  </r>
  <r>
    <n v="29"/>
    <x v="0"/>
    <s v="Married"/>
    <n v="86"/>
    <s v="1-5 years"/>
    <n v="50"/>
    <n v="0"/>
    <s v="Low"/>
    <n v="0"/>
    <s v="Full Coverage"/>
    <n v="0"/>
    <n v="2286"/>
    <s v="Yes"/>
    <s v="NO"/>
    <s v="NO"/>
    <n v="50"/>
    <x v="0"/>
    <x v="10"/>
    <x v="1"/>
    <x v="8"/>
    <x v="0"/>
    <x v="0"/>
    <n v="1"/>
    <n v="724"/>
    <n v="-50"/>
    <x v="1"/>
    <n v="100"/>
  </r>
  <r>
    <n v="18"/>
    <x v="0"/>
    <s v="Married"/>
    <n v="86"/>
    <s v="&lt;1 year"/>
    <n v="100"/>
    <n v="0"/>
    <s v="Low"/>
    <n v="0"/>
    <s v="Full Coverage"/>
    <n v="0"/>
    <n v="2286"/>
    <s v="NO"/>
    <s v="Yes"/>
    <s v="NO"/>
    <n v="50"/>
    <x v="2"/>
    <x v="23"/>
    <x v="1"/>
    <x v="9"/>
    <x v="0"/>
    <x v="0"/>
    <n v="7"/>
    <n v="768"/>
    <n v="-50"/>
    <x v="0"/>
    <n v="50"/>
  </r>
  <r>
    <n v="38"/>
    <x v="0"/>
    <s v="Divorced"/>
    <n v="0"/>
    <s v="1-5 years"/>
    <n v="50"/>
    <n v="3"/>
    <s v="High"/>
    <n v="600"/>
    <s v="Liability-Only"/>
    <n v="-200"/>
    <n v="2600"/>
    <s v="Yes"/>
    <s v="NO"/>
    <s v="NO"/>
    <n v="50"/>
    <x v="1"/>
    <x v="5"/>
    <x v="0"/>
    <x v="0"/>
    <x v="5"/>
    <x v="0"/>
    <n v="99"/>
    <n v="758"/>
    <n v="-50"/>
    <x v="1"/>
    <n v="100"/>
  </r>
  <r>
    <n v="38"/>
    <x v="0"/>
    <s v="Married"/>
    <n v="86"/>
    <s v="&lt;1 year"/>
    <n v="100"/>
    <n v="0"/>
    <s v="Medium"/>
    <n v="0"/>
    <s v="Full Coverage"/>
    <n v="0"/>
    <n v="2386"/>
    <s v="NO"/>
    <s v="NO"/>
    <s v="NO"/>
    <n v="0"/>
    <x v="1"/>
    <x v="16"/>
    <x v="1"/>
    <x v="1"/>
    <x v="4"/>
    <x v="2"/>
    <n v="9"/>
    <n v="727"/>
    <n v="-50"/>
    <x v="1"/>
    <n v="100"/>
  </r>
  <r>
    <n v="62"/>
    <x v="1"/>
    <s v="Single"/>
    <n v="0"/>
    <s v="&lt;1 year"/>
    <n v="100"/>
    <n v="0"/>
    <s v="Low"/>
    <n v="0"/>
    <s v="Full Coverage"/>
    <n v="0"/>
    <n v="2250"/>
    <s v="NO"/>
    <s v="NO"/>
    <s v="Yes"/>
    <n v="50"/>
    <x v="0"/>
    <x v="14"/>
    <x v="0"/>
    <x v="3"/>
    <x v="6"/>
    <x v="0"/>
    <n v="99"/>
    <n v="677"/>
    <n v="50"/>
    <x v="2"/>
    <n v="0"/>
  </r>
  <r>
    <n v="49"/>
    <x v="0"/>
    <s v="Married"/>
    <n v="86"/>
    <s v="1-5 years"/>
    <n v="50"/>
    <n v="0"/>
    <s v="High"/>
    <n v="0"/>
    <s v="Full Coverage"/>
    <n v="0"/>
    <n v="2336"/>
    <s v="NO"/>
    <s v="NO"/>
    <s v="NO"/>
    <n v="0"/>
    <x v="1"/>
    <x v="26"/>
    <x v="0"/>
    <x v="2"/>
    <x v="4"/>
    <x v="1"/>
    <n v="99"/>
    <n v="747"/>
    <n v="-50"/>
    <x v="1"/>
    <n v="100"/>
  </r>
  <r>
    <n v="24"/>
    <x v="0"/>
    <s v="Married"/>
    <n v="86"/>
    <s v="&lt;1 year"/>
    <n v="100"/>
    <n v="1"/>
    <s v="Medium"/>
    <n v="100"/>
    <s v="Full Coverage"/>
    <n v="0"/>
    <n v="2436"/>
    <s v="NO"/>
    <s v="Yes"/>
    <s v="NO"/>
    <n v="50"/>
    <x v="1"/>
    <x v="26"/>
    <x v="1"/>
    <x v="4"/>
    <x v="3"/>
    <x v="2"/>
    <n v="10"/>
    <n v="758"/>
    <n v="-50"/>
    <x v="1"/>
    <n v="100"/>
  </r>
  <r>
    <n v="67"/>
    <x v="1"/>
    <s v="Widowed"/>
    <n v="0"/>
    <s v="&gt;5 years"/>
    <n v="0"/>
    <n v="1"/>
    <s v="Low"/>
    <n v="50"/>
    <s v="Liability-Only"/>
    <n v="-200"/>
    <n v="2150"/>
    <s v="NO"/>
    <s v="NO"/>
    <s v="NO"/>
    <n v="0"/>
    <x v="1"/>
    <x v="2"/>
    <x v="1"/>
    <x v="0"/>
    <x v="2"/>
    <x v="0"/>
    <n v="13"/>
    <n v="679"/>
    <n v="50"/>
    <x v="1"/>
    <n v="100"/>
  </r>
  <r>
    <n v="58"/>
    <x v="1"/>
    <s v="Married"/>
    <n v="86"/>
    <s v="&gt;5 years"/>
    <n v="0"/>
    <n v="0"/>
    <s v="Low"/>
    <n v="0"/>
    <s v="Full Coverage"/>
    <n v="0"/>
    <n v="2386"/>
    <s v="NO"/>
    <s v="NO"/>
    <s v="NO"/>
    <n v="0"/>
    <x v="1"/>
    <x v="22"/>
    <x v="1"/>
    <x v="0"/>
    <x v="0"/>
    <x v="0"/>
    <n v="10"/>
    <n v="670"/>
    <n v="50"/>
    <x v="1"/>
    <n v="100"/>
  </r>
  <r>
    <n v="48"/>
    <x v="0"/>
    <s v="Single"/>
    <n v="0"/>
    <s v="&lt;1 year"/>
    <n v="100"/>
    <n v="1"/>
    <s v="Low"/>
    <n v="50"/>
    <s v="Liability-Only"/>
    <n v="-200"/>
    <n v="2200"/>
    <s v="NO"/>
    <s v="NO"/>
    <s v="NO"/>
    <n v="0"/>
    <x v="0"/>
    <x v="27"/>
    <x v="1"/>
    <x v="4"/>
    <x v="2"/>
    <x v="0"/>
    <n v="1"/>
    <n v="684"/>
    <n v="50"/>
    <x v="0"/>
    <n v="50"/>
  </r>
  <r>
    <n v="36"/>
    <x v="0"/>
    <s v="Married"/>
    <n v="86"/>
    <s v="1-5 years"/>
    <n v="50"/>
    <n v="2"/>
    <s v="Low"/>
    <n v="100"/>
    <s v="Full Coverage"/>
    <n v="0"/>
    <n v="2436"/>
    <s v="NO"/>
    <s v="NO"/>
    <s v="NO"/>
    <n v="0"/>
    <x v="1"/>
    <x v="26"/>
    <x v="1"/>
    <x v="5"/>
    <x v="7"/>
    <x v="1"/>
    <n v="2"/>
    <n v="722"/>
    <n v="-50"/>
    <x v="1"/>
    <n v="100"/>
  </r>
  <r>
    <n v="25"/>
    <x v="0"/>
    <s v="Married"/>
    <n v="86"/>
    <s v="&gt;5 years"/>
    <n v="0"/>
    <n v="0"/>
    <s v="Medium"/>
    <n v="0"/>
    <s v="Liability-Only"/>
    <n v="-200"/>
    <n v="2136"/>
    <s v="Yes"/>
    <s v="NO"/>
    <s v="NO"/>
    <n v="50"/>
    <x v="0"/>
    <x v="11"/>
    <x v="1"/>
    <x v="1"/>
    <x v="4"/>
    <x v="1"/>
    <n v="7"/>
    <n v="634"/>
    <n v="50"/>
    <x v="1"/>
    <n v="100"/>
  </r>
  <r>
    <n v="34"/>
    <x v="0"/>
    <s v="Married"/>
    <n v="86"/>
    <s v="&gt;5 years"/>
    <n v="0"/>
    <n v="0"/>
    <s v="Low"/>
    <n v="0"/>
    <s v="Liability-Only"/>
    <n v="-200"/>
    <n v="2086"/>
    <s v="NO"/>
    <s v="NO"/>
    <s v="NO"/>
    <n v="0"/>
    <x v="1"/>
    <x v="15"/>
    <x v="0"/>
    <x v="3"/>
    <x v="4"/>
    <x v="0"/>
    <n v="99"/>
    <n v="760"/>
    <n v="-50"/>
    <x v="1"/>
    <n v="100"/>
  </r>
  <r>
    <n v="56"/>
    <x v="1"/>
    <s v="Divorced"/>
    <n v="0"/>
    <s v="&gt;5 years"/>
    <n v="0"/>
    <n v="1"/>
    <s v="Low"/>
    <n v="50"/>
    <s v="Liability-Only"/>
    <n v="-200"/>
    <n v="2050"/>
    <s v="NO"/>
    <s v="NO"/>
    <s v="NO"/>
    <n v="0"/>
    <x v="2"/>
    <x v="19"/>
    <x v="1"/>
    <x v="7"/>
    <x v="3"/>
    <x v="1"/>
    <n v="2"/>
    <n v="721"/>
    <n v="-50"/>
    <x v="1"/>
    <n v="100"/>
  </r>
  <r>
    <n v="68"/>
    <x v="1"/>
    <s v="Married"/>
    <n v="86"/>
    <s v="&gt;5 years"/>
    <n v="0"/>
    <n v="1"/>
    <s v="Medium"/>
    <n v="100"/>
    <s v="Full Coverage"/>
    <n v="0"/>
    <n v="2386"/>
    <s v="NO"/>
    <s v="NO"/>
    <s v="NO"/>
    <n v="0"/>
    <x v="1"/>
    <x v="23"/>
    <x v="1"/>
    <x v="0"/>
    <x v="3"/>
    <x v="1"/>
    <n v="1"/>
    <n v="669"/>
    <n v="50"/>
    <x v="2"/>
    <n v="0"/>
  </r>
  <r>
    <n v="63"/>
    <x v="1"/>
    <s v="Married"/>
    <n v="86"/>
    <s v="&gt;5 years"/>
    <n v="0"/>
    <n v="2"/>
    <s v="High"/>
    <n v="400"/>
    <s v="Full Coverage"/>
    <n v="0"/>
    <n v="2686"/>
    <s v="NO"/>
    <s v="NO"/>
    <s v="NO"/>
    <n v="0"/>
    <x v="0"/>
    <x v="10"/>
    <x v="0"/>
    <x v="10"/>
    <x v="4"/>
    <x v="1"/>
    <n v="99"/>
    <n v="764"/>
    <n v="-50"/>
    <x v="1"/>
    <n v="100"/>
  </r>
  <r>
    <n v="32"/>
    <x v="0"/>
    <s v="Married"/>
    <n v="86"/>
    <s v="1-5 years"/>
    <n v="50"/>
    <n v="0"/>
    <s v="Low"/>
    <n v="0"/>
    <s v="Liability-Only"/>
    <n v="-200"/>
    <n v="2036"/>
    <s v="NO"/>
    <s v="NO"/>
    <s v="Yes"/>
    <n v="50"/>
    <x v="1"/>
    <x v="15"/>
    <x v="1"/>
    <x v="1"/>
    <x v="0"/>
    <x v="0"/>
    <n v="12"/>
    <n v="714"/>
    <n v="-50"/>
    <x v="0"/>
    <n v="50"/>
  </r>
  <r>
    <n v="23"/>
    <x v="0"/>
    <s v="Single"/>
    <n v="0"/>
    <s v="1-5 years"/>
    <n v="50"/>
    <n v="0"/>
    <s v="Low"/>
    <n v="0"/>
    <s v="Liability-Only"/>
    <n v="-200"/>
    <n v="1950"/>
    <s v="Yes"/>
    <s v="Yes"/>
    <s v="NO"/>
    <n v="100"/>
    <x v="1"/>
    <x v="14"/>
    <x v="0"/>
    <x v="8"/>
    <x v="0"/>
    <x v="2"/>
    <n v="99"/>
    <n v="742"/>
    <n v="-50"/>
    <x v="1"/>
    <n v="100"/>
  </r>
  <r>
    <n v="42"/>
    <x v="0"/>
    <s v="Single"/>
    <n v="0"/>
    <s v="&gt;5 years"/>
    <n v="0"/>
    <n v="0"/>
    <s v="Low"/>
    <n v="0"/>
    <s v="Liability-Only"/>
    <n v="-200"/>
    <n v="1800"/>
    <s v="Yes"/>
    <s v="Yes"/>
    <s v="Yes"/>
    <n v="150"/>
    <x v="0"/>
    <x v="28"/>
    <x v="1"/>
    <x v="1"/>
    <x v="2"/>
    <x v="0"/>
    <n v="13"/>
    <n v="758"/>
    <n v="-50"/>
    <x v="0"/>
    <n v="50"/>
  </r>
  <r>
    <n v="18"/>
    <x v="0"/>
    <s v="Single"/>
    <n v="0"/>
    <s v="1-5 years"/>
    <n v="50"/>
    <n v="0"/>
    <s v="Medium"/>
    <n v="0"/>
    <s v="Liability-Only"/>
    <n v="-200"/>
    <n v="1950"/>
    <s v="NO"/>
    <s v="Yes"/>
    <s v="NO"/>
    <n v="50"/>
    <x v="0"/>
    <x v="14"/>
    <x v="1"/>
    <x v="0"/>
    <x v="0"/>
    <x v="2"/>
    <n v="11"/>
    <n v="769"/>
    <n v="-50"/>
    <x v="0"/>
    <n v="50"/>
  </r>
  <r>
    <n v="44"/>
    <x v="0"/>
    <s v="Married"/>
    <n v="86"/>
    <s v="&gt;5 years"/>
    <n v="0"/>
    <n v="0"/>
    <s v="High"/>
    <n v="0"/>
    <s v="Full Coverage"/>
    <n v="0"/>
    <n v="2386"/>
    <s v="NO"/>
    <s v="NO"/>
    <s v="NO"/>
    <n v="0"/>
    <x v="0"/>
    <x v="25"/>
    <x v="1"/>
    <x v="1"/>
    <x v="5"/>
    <x v="0"/>
    <n v="4"/>
    <n v="634"/>
    <n v="50"/>
    <x v="1"/>
    <n v="100"/>
  </r>
  <r>
    <n v="37"/>
    <x v="0"/>
    <s v="Divorced"/>
    <n v="0"/>
    <s v="1-5 years"/>
    <n v="50"/>
    <n v="0"/>
    <s v="Low"/>
    <n v="0"/>
    <s v="Full Coverage"/>
    <n v="0"/>
    <n v="2200"/>
    <s v="NO"/>
    <s v="NO"/>
    <s v="NO"/>
    <n v="0"/>
    <x v="0"/>
    <x v="20"/>
    <x v="1"/>
    <x v="2"/>
    <x v="0"/>
    <x v="1"/>
    <n v="1"/>
    <n v="721"/>
    <n v="-50"/>
    <x v="0"/>
    <n v="50"/>
  </r>
  <r>
    <n v="33"/>
    <x v="0"/>
    <s v="Single"/>
    <n v="0"/>
    <s v="&gt;5 years"/>
    <n v="0"/>
    <n v="1"/>
    <s v="Low"/>
    <n v="50"/>
    <s v="Full Coverage"/>
    <n v="0"/>
    <n v="2150"/>
    <s v="NO"/>
    <s v="NO"/>
    <s v="NO"/>
    <n v="0"/>
    <x v="1"/>
    <x v="17"/>
    <x v="1"/>
    <x v="8"/>
    <x v="4"/>
    <x v="1"/>
    <n v="4"/>
    <n v="788"/>
    <n v="-50"/>
    <x v="2"/>
    <n v="0"/>
  </r>
  <r>
    <n v="18"/>
    <x v="0"/>
    <s v="Single"/>
    <n v="0"/>
    <s v="1-5 years"/>
    <n v="50"/>
    <n v="1"/>
    <s v="Low"/>
    <n v="50"/>
    <s v="Full Coverage"/>
    <n v="0"/>
    <n v="2350"/>
    <s v="Yes"/>
    <s v="NO"/>
    <s v="NO"/>
    <n v="50"/>
    <x v="1"/>
    <x v="24"/>
    <x v="1"/>
    <x v="2"/>
    <x v="4"/>
    <x v="0"/>
    <n v="4"/>
    <n v="619"/>
    <n v="50"/>
    <x v="1"/>
    <n v="100"/>
  </r>
  <r>
    <n v="47"/>
    <x v="0"/>
    <s v="Divorced"/>
    <n v="0"/>
    <s v="1-5 years"/>
    <n v="50"/>
    <n v="0"/>
    <s v="Medium"/>
    <n v="0"/>
    <s v="Liability-Only"/>
    <n v="-200"/>
    <n v="1950"/>
    <s v="Yes"/>
    <s v="Yes"/>
    <s v="NO"/>
    <n v="100"/>
    <x v="0"/>
    <x v="15"/>
    <x v="1"/>
    <x v="7"/>
    <x v="0"/>
    <x v="0"/>
    <n v="8"/>
    <n v="720"/>
    <n v="-50"/>
    <x v="1"/>
    <n v="100"/>
  </r>
  <r>
    <n v="32"/>
    <x v="0"/>
    <s v="Single"/>
    <n v="0"/>
    <s v="1-5 years"/>
    <n v="50"/>
    <n v="0"/>
    <s v="Low"/>
    <n v="0"/>
    <s v="Full Coverage"/>
    <n v="0"/>
    <n v="2150"/>
    <s v="NO"/>
    <s v="NO"/>
    <s v="NO"/>
    <n v="0"/>
    <x v="0"/>
    <x v="22"/>
    <x v="0"/>
    <x v="1"/>
    <x v="4"/>
    <x v="2"/>
    <n v="99"/>
    <n v="774"/>
    <n v="-50"/>
    <x v="2"/>
    <n v="0"/>
  </r>
  <r>
    <n v="22"/>
    <x v="0"/>
    <s v="Married"/>
    <n v="86"/>
    <s v="&gt;5 years"/>
    <n v="0"/>
    <n v="0"/>
    <s v="Medium"/>
    <n v="0"/>
    <s v="Full Coverage"/>
    <n v="0"/>
    <n v="2286"/>
    <s v="NO"/>
    <s v="NO"/>
    <s v="NO"/>
    <n v="0"/>
    <x v="2"/>
    <x v="21"/>
    <x v="1"/>
    <x v="0"/>
    <x v="5"/>
    <x v="1"/>
    <n v="12"/>
    <n v="700"/>
    <n v="50"/>
    <x v="2"/>
    <n v="0"/>
  </r>
  <r>
    <n v="18"/>
    <x v="0"/>
    <s v="Single"/>
    <n v="0"/>
    <s v="1-5 years"/>
    <n v="50"/>
    <n v="0"/>
    <s v="Low"/>
    <n v="0"/>
    <s v="Full Coverage"/>
    <n v="0"/>
    <n v="2200"/>
    <s v="Yes"/>
    <s v="NO"/>
    <s v="NO"/>
    <n v="50"/>
    <x v="0"/>
    <x v="16"/>
    <x v="1"/>
    <x v="4"/>
    <x v="2"/>
    <x v="1"/>
    <n v="12"/>
    <n v="722"/>
    <n v="-50"/>
    <x v="1"/>
    <n v="100"/>
  </r>
  <r>
    <n v="39"/>
    <x v="0"/>
    <s v="Widowed"/>
    <n v="0"/>
    <s v="&gt;5 years"/>
    <n v="0"/>
    <n v="1"/>
    <s v="Medium"/>
    <n v="100"/>
    <s v="Full Coverage"/>
    <n v="0"/>
    <n v="2250"/>
    <s v="Yes"/>
    <s v="NO"/>
    <s v="NO"/>
    <n v="50"/>
    <x v="1"/>
    <x v="19"/>
    <x v="0"/>
    <x v="1"/>
    <x v="0"/>
    <x v="2"/>
    <n v="99"/>
    <n v="673"/>
    <n v="50"/>
    <x v="2"/>
    <n v="0"/>
  </r>
  <r>
    <n v="66"/>
    <x v="1"/>
    <s v="Married"/>
    <n v="86"/>
    <s v="&gt;5 years"/>
    <n v="0"/>
    <n v="0"/>
    <s v="Low"/>
    <n v="0"/>
    <s v="Full Coverage"/>
    <n v="0"/>
    <n v="2136"/>
    <s v="NO"/>
    <s v="Yes"/>
    <s v="NO"/>
    <n v="50"/>
    <x v="2"/>
    <x v="27"/>
    <x v="1"/>
    <x v="1"/>
    <x v="5"/>
    <x v="2"/>
    <n v="2"/>
    <n v="709"/>
    <n v="-50"/>
    <x v="2"/>
    <n v="0"/>
  </r>
  <r>
    <n v="64"/>
    <x v="1"/>
    <s v="Married"/>
    <n v="86"/>
    <s v="&gt;5 years"/>
    <n v="0"/>
    <n v="0"/>
    <s v="Low"/>
    <n v="0"/>
    <s v="Full Coverage"/>
    <n v="0"/>
    <n v="2136"/>
    <s v="NO"/>
    <s v="Yes"/>
    <s v="Yes"/>
    <n v="100"/>
    <x v="1"/>
    <x v="10"/>
    <x v="0"/>
    <x v="4"/>
    <x v="4"/>
    <x v="2"/>
    <n v="99"/>
    <n v="720"/>
    <n v="-50"/>
    <x v="0"/>
    <n v="50"/>
  </r>
  <r>
    <n v="33"/>
    <x v="0"/>
    <s v="Widowed"/>
    <n v="0"/>
    <s v="&gt;5 years"/>
    <n v="0"/>
    <n v="0"/>
    <s v="Low"/>
    <n v="0"/>
    <s v="Liability-Only"/>
    <n v="-200"/>
    <n v="1950"/>
    <s v="Yes"/>
    <s v="NO"/>
    <s v="NO"/>
    <n v="50"/>
    <x v="2"/>
    <x v="29"/>
    <x v="0"/>
    <x v="5"/>
    <x v="4"/>
    <x v="0"/>
    <n v="99"/>
    <n v="720"/>
    <n v="-50"/>
    <x v="1"/>
    <n v="100"/>
  </r>
  <r>
    <n v="30"/>
    <x v="0"/>
    <s v="Married"/>
    <n v="86"/>
    <s v="1-5 years"/>
    <n v="50"/>
    <n v="2"/>
    <s v="Low"/>
    <n v="100"/>
    <s v="Liability-Only"/>
    <n v="-200"/>
    <n v="2136"/>
    <s v="NO"/>
    <s v="Yes"/>
    <s v="NO"/>
    <n v="50"/>
    <x v="1"/>
    <x v="23"/>
    <x v="0"/>
    <x v="2"/>
    <x v="3"/>
    <x v="1"/>
    <n v="99"/>
    <n v="738"/>
    <n v="-50"/>
    <x v="0"/>
    <n v="50"/>
  </r>
  <r>
    <n v="47"/>
    <x v="0"/>
    <s v="Divorced"/>
    <n v="0"/>
    <s v="1-5 years"/>
    <n v="50"/>
    <n v="0"/>
    <s v="Low"/>
    <n v="0"/>
    <s v="Full Coverage"/>
    <n v="0"/>
    <n v="2300"/>
    <s v="NO"/>
    <s v="NO"/>
    <s v="Yes"/>
    <n v="50"/>
    <x v="1"/>
    <x v="23"/>
    <x v="1"/>
    <x v="6"/>
    <x v="4"/>
    <x v="0"/>
    <n v="11"/>
    <n v="620"/>
    <n v="50"/>
    <x v="1"/>
    <n v="100"/>
  </r>
  <r>
    <n v="25"/>
    <x v="0"/>
    <s v="Married"/>
    <n v="86"/>
    <s v="&lt;1 year"/>
    <n v="100"/>
    <n v="0"/>
    <s v="Low"/>
    <n v="0"/>
    <s v="Liability-Only"/>
    <n v="-200"/>
    <n v="2036"/>
    <s v="NO"/>
    <s v="Yes"/>
    <s v="NO"/>
    <n v="50"/>
    <x v="1"/>
    <x v="11"/>
    <x v="1"/>
    <x v="8"/>
    <x v="2"/>
    <x v="1"/>
    <n v="6"/>
    <n v="736"/>
    <n v="-50"/>
    <x v="2"/>
    <n v="0"/>
  </r>
  <r>
    <n v="44"/>
    <x v="0"/>
    <s v="Married"/>
    <n v="86"/>
    <s v="&gt;5 years"/>
    <n v="0"/>
    <n v="0"/>
    <s v="Low"/>
    <n v="0"/>
    <s v="Full Coverage"/>
    <n v="0"/>
    <n v="2336"/>
    <s v="NO"/>
    <s v="NO"/>
    <s v="NO"/>
    <n v="0"/>
    <x v="1"/>
    <x v="3"/>
    <x v="0"/>
    <x v="0"/>
    <x v="0"/>
    <x v="1"/>
    <n v="99"/>
    <n v="667"/>
    <n v="50"/>
    <x v="0"/>
    <n v="50"/>
  </r>
  <r>
    <n v="51"/>
    <x v="0"/>
    <s v="Married"/>
    <n v="86"/>
    <s v="&gt;5 years"/>
    <n v="0"/>
    <n v="1"/>
    <s v="Low"/>
    <n v="50"/>
    <s v="Full Coverage"/>
    <n v="0"/>
    <n v="2286"/>
    <s v="Yes"/>
    <s v="NO"/>
    <s v="Yes"/>
    <n v="100"/>
    <x v="1"/>
    <x v="7"/>
    <x v="0"/>
    <x v="1"/>
    <x v="2"/>
    <x v="2"/>
    <n v="99"/>
    <n v="623"/>
    <n v="50"/>
    <x v="0"/>
    <n v="50"/>
  </r>
  <r>
    <n v="58"/>
    <x v="1"/>
    <s v="Married"/>
    <n v="86"/>
    <s v="1-5 years"/>
    <n v="50"/>
    <n v="1"/>
    <s v="Low"/>
    <n v="50"/>
    <s v="Full Coverage"/>
    <n v="0"/>
    <n v="2286"/>
    <s v="NO"/>
    <s v="NO"/>
    <s v="NO"/>
    <n v="0"/>
    <x v="1"/>
    <x v="24"/>
    <x v="0"/>
    <x v="6"/>
    <x v="0"/>
    <x v="1"/>
    <n v="99"/>
    <n v="747"/>
    <n v="-50"/>
    <x v="2"/>
    <n v="0"/>
  </r>
  <r>
    <n v="38"/>
    <x v="0"/>
    <s v="Married"/>
    <n v="86"/>
    <s v="1-5 years"/>
    <n v="50"/>
    <n v="0"/>
    <s v="Medium"/>
    <n v="0"/>
    <s v="Liability-Only"/>
    <n v="-200"/>
    <n v="2086"/>
    <s v="NO"/>
    <s v="Yes"/>
    <s v="NO"/>
    <n v="50"/>
    <x v="1"/>
    <x v="24"/>
    <x v="0"/>
    <x v="4"/>
    <x v="4"/>
    <x v="2"/>
    <n v="99"/>
    <n v="827"/>
    <n v="-50"/>
    <x v="1"/>
    <n v="100"/>
  </r>
  <r>
    <n v="36"/>
    <x v="0"/>
    <s v="Married"/>
    <n v="86"/>
    <s v="1-5 years"/>
    <n v="50"/>
    <n v="0"/>
    <s v="Medium"/>
    <n v="0"/>
    <s v="Full Coverage"/>
    <n v="0"/>
    <n v="2336"/>
    <s v="Yes"/>
    <s v="NO"/>
    <s v="NO"/>
    <n v="50"/>
    <x v="0"/>
    <x v="16"/>
    <x v="1"/>
    <x v="4"/>
    <x v="2"/>
    <x v="0"/>
    <n v="9"/>
    <n v="659"/>
    <n v="50"/>
    <x v="0"/>
    <n v="50"/>
  </r>
  <r>
    <n v="26"/>
    <x v="0"/>
    <s v="Single"/>
    <n v="0"/>
    <s v="&lt;1 year"/>
    <n v="100"/>
    <n v="1"/>
    <s v="Low"/>
    <n v="50"/>
    <s v="Full Coverage"/>
    <n v="0"/>
    <n v="2300"/>
    <s v="Yes"/>
    <s v="NO"/>
    <s v="NO"/>
    <n v="50"/>
    <x v="2"/>
    <x v="14"/>
    <x v="1"/>
    <x v="7"/>
    <x v="4"/>
    <x v="0"/>
    <n v="6"/>
    <n v="776"/>
    <n v="-50"/>
    <x v="1"/>
    <n v="100"/>
  </r>
  <r>
    <n v="27"/>
    <x v="0"/>
    <s v="Widowed"/>
    <n v="0"/>
    <s v="1-5 years"/>
    <n v="50"/>
    <n v="1"/>
    <s v="Low"/>
    <n v="50"/>
    <s v="Full Coverage"/>
    <n v="0"/>
    <n v="2150"/>
    <s v="NO"/>
    <s v="Yes"/>
    <s v="NO"/>
    <n v="50"/>
    <x v="1"/>
    <x v="3"/>
    <x v="1"/>
    <x v="4"/>
    <x v="0"/>
    <x v="1"/>
    <n v="6"/>
    <n v="704"/>
    <n v="-50"/>
    <x v="2"/>
    <n v="0"/>
  </r>
  <r>
    <n v="36"/>
    <x v="0"/>
    <s v="Married"/>
    <n v="86"/>
    <s v="1-5 years"/>
    <n v="50"/>
    <n v="0"/>
    <s v="Medium"/>
    <n v="0"/>
    <s v="Full Coverage"/>
    <n v="0"/>
    <n v="2336"/>
    <s v="NO"/>
    <s v="NO"/>
    <s v="NO"/>
    <n v="0"/>
    <x v="0"/>
    <x v="17"/>
    <x v="0"/>
    <x v="2"/>
    <x v="0"/>
    <x v="2"/>
    <n v="99"/>
    <n v="750"/>
    <n v="-50"/>
    <x v="1"/>
    <n v="100"/>
  </r>
  <r>
    <n v="45"/>
    <x v="0"/>
    <s v="Single"/>
    <n v="0"/>
    <s v="&lt;1 year"/>
    <n v="100"/>
    <n v="0"/>
    <s v="Low"/>
    <n v="0"/>
    <s v="Full Coverage"/>
    <n v="0"/>
    <n v="2300"/>
    <s v="NO"/>
    <s v="Yes"/>
    <s v="NO"/>
    <n v="50"/>
    <x v="1"/>
    <x v="24"/>
    <x v="1"/>
    <x v="2"/>
    <x v="4"/>
    <x v="0"/>
    <n v="5"/>
    <n v="683"/>
    <n v="50"/>
    <x v="0"/>
    <n v="50"/>
  </r>
  <r>
    <n v="53"/>
    <x v="0"/>
    <s v="Single"/>
    <n v="0"/>
    <s v="1-5 years"/>
    <n v="50"/>
    <n v="1"/>
    <s v="Low"/>
    <n v="50"/>
    <s v="Liability-Only"/>
    <n v="-200"/>
    <n v="2100"/>
    <s v="NO"/>
    <s v="NO"/>
    <s v="NO"/>
    <n v="0"/>
    <x v="0"/>
    <x v="14"/>
    <x v="0"/>
    <x v="2"/>
    <x v="0"/>
    <x v="0"/>
    <n v="99"/>
    <n v="760"/>
    <n v="-50"/>
    <x v="1"/>
    <n v="100"/>
  </r>
  <r>
    <n v="27"/>
    <x v="0"/>
    <s v="Single"/>
    <n v="0"/>
    <s v="1-5 years"/>
    <n v="50"/>
    <n v="0"/>
    <s v="Low"/>
    <n v="0"/>
    <s v="Liability-Only"/>
    <n v="-200"/>
    <n v="2150"/>
    <s v="NO"/>
    <s v="NO"/>
    <s v="NO"/>
    <n v="0"/>
    <x v="1"/>
    <x v="17"/>
    <x v="0"/>
    <x v="4"/>
    <x v="2"/>
    <x v="2"/>
    <n v="99"/>
    <n v="671"/>
    <n v="50"/>
    <x v="1"/>
    <n v="100"/>
  </r>
  <r>
    <n v="62"/>
    <x v="1"/>
    <s v="Single"/>
    <n v="0"/>
    <s v="&lt;1 year"/>
    <n v="100"/>
    <n v="0"/>
    <s v="Low"/>
    <n v="0"/>
    <s v="Full Coverage"/>
    <n v="0"/>
    <n v="2350"/>
    <s v="NO"/>
    <s v="Yes"/>
    <s v="NO"/>
    <n v="50"/>
    <x v="0"/>
    <x v="17"/>
    <x v="0"/>
    <x v="1"/>
    <x v="0"/>
    <x v="0"/>
    <n v="99"/>
    <n v="694"/>
    <n v="50"/>
    <x v="1"/>
    <n v="100"/>
  </r>
  <r>
    <n v="35"/>
    <x v="0"/>
    <s v="Married"/>
    <n v="86"/>
    <s v="1-5 years"/>
    <n v="50"/>
    <n v="0"/>
    <s v="Low"/>
    <n v="0"/>
    <s v="Liability-Only"/>
    <n v="-200"/>
    <n v="2136"/>
    <s v="NO"/>
    <s v="NO"/>
    <s v="NO"/>
    <n v="0"/>
    <x v="1"/>
    <x v="3"/>
    <x v="1"/>
    <x v="9"/>
    <x v="2"/>
    <x v="1"/>
    <n v="9"/>
    <n v="734"/>
    <n v="-50"/>
    <x v="1"/>
    <n v="100"/>
  </r>
  <r>
    <n v="39"/>
    <x v="0"/>
    <s v="Married"/>
    <n v="86"/>
    <s v="1-5 years"/>
    <n v="50"/>
    <n v="1"/>
    <s v="Medium"/>
    <n v="100"/>
    <s v="Liability-Only"/>
    <n v="-200"/>
    <n v="2186"/>
    <s v="NO"/>
    <s v="NO"/>
    <s v="NO"/>
    <n v="0"/>
    <x v="1"/>
    <x v="7"/>
    <x v="1"/>
    <x v="7"/>
    <x v="0"/>
    <x v="0"/>
    <n v="4"/>
    <n v="780"/>
    <n v="-50"/>
    <x v="0"/>
    <n v="50"/>
  </r>
  <r>
    <n v="28"/>
    <x v="0"/>
    <s v="Married"/>
    <n v="86"/>
    <s v="&lt;1 year"/>
    <n v="100"/>
    <n v="1"/>
    <s v="Low"/>
    <n v="50"/>
    <s v="Full Coverage"/>
    <n v="0"/>
    <n v="2336"/>
    <s v="NO"/>
    <s v="NO"/>
    <s v="NO"/>
    <n v="0"/>
    <x v="1"/>
    <x v="23"/>
    <x v="1"/>
    <x v="0"/>
    <x v="4"/>
    <x v="1"/>
    <n v="2"/>
    <n v="746"/>
    <n v="-50"/>
    <x v="2"/>
    <n v="0"/>
  </r>
  <r>
    <n v="18"/>
    <x v="0"/>
    <s v="Married"/>
    <n v="86"/>
    <s v="&lt;1 year"/>
    <n v="100"/>
    <n v="1"/>
    <s v="High"/>
    <n v="200"/>
    <s v="Full Coverage"/>
    <n v="0"/>
    <n v="2536"/>
    <s v="Yes"/>
    <s v="NO"/>
    <s v="NO"/>
    <n v="50"/>
    <x v="1"/>
    <x v="19"/>
    <x v="0"/>
    <x v="8"/>
    <x v="3"/>
    <x v="2"/>
    <n v="99"/>
    <n v="714"/>
    <n v="-50"/>
    <x v="1"/>
    <n v="100"/>
  </r>
  <r>
    <n v="53"/>
    <x v="0"/>
    <s v="Single"/>
    <n v="0"/>
    <s v="&lt;1 year"/>
    <n v="100"/>
    <n v="0"/>
    <s v="Medium"/>
    <n v="0"/>
    <s v="Full Coverage"/>
    <n v="0"/>
    <n v="2350"/>
    <s v="NO"/>
    <s v="Yes"/>
    <s v="NO"/>
    <n v="50"/>
    <x v="0"/>
    <x v="17"/>
    <x v="0"/>
    <x v="4"/>
    <x v="1"/>
    <x v="2"/>
    <n v="99"/>
    <n v="658"/>
    <n v="50"/>
    <x v="1"/>
    <n v="100"/>
  </r>
  <r>
    <n v="51"/>
    <x v="0"/>
    <s v="Married"/>
    <n v="86"/>
    <s v="&lt;1 year"/>
    <n v="100"/>
    <n v="2"/>
    <s v="Medium"/>
    <n v="200"/>
    <s v="Liability-Only"/>
    <n v="-200"/>
    <n v="2386"/>
    <s v="NO"/>
    <s v="NO"/>
    <s v="NO"/>
    <n v="0"/>
    <x v="1"/>
    <x v="10"/>
    <x v="0"/>
    <x v="7"/>
    <x v="4"/>
    <x v="0"/>
    <n v="99"/>
    <n v="807"/>
    <n v="-50"/>
    <x v="1"/>
    <n v="100"/>
  </r>
  <r>
    <n v="35"/>
    <x v="0"/>
    <s v="Divorced"/>
    <n v="0"/>
    <s v="&gt;5 years"/>
    <n v="0"/>
    <n v="0"/>
    <s v="Low"/>
    <n v="0"/>
    <s v="Full Coverage"/>
    <n v="0"/>
    <n v="2250"/>
    <s v="Yes"/>
    <s v="NO"/>
    <s v="NO"/>
    <n v="50"/>
    <x v="1"/>
    <x v="16"/>
    <x v="0"/>
    <x v="2"/>
    <x v="2"/>
    <x v="1"/>
    <n v="99"/>
    <n v="685"/>
    <n v="50"/>
    <x v="1"/>
    <n v="100"/>
  </r>
  <r>
    <n v="41"/>
    <x v="0"/>
    <s v="Widowed"/>
    <n v="0"/>
    <s v="1-5 years"/>
    <n v="50"/>
    <n v="1"/>
    <s v="Low"/>
    <n v="50"/>
    <s v="Liability-Only"/>
    <n v="-200"/>
    <n v="2100"/>
    <s v="NO"/>
    <s v="NO"/>
    <s v="NO"/>
    <n v="0"/>
    <x v="1"/>
    <x v="20"/>
    <x v="1"/>
    <x v="5"/>
    <x v="3"/>
    <x v="1"/>
    <n v="6"/>
    <n v="684"/>
    <n v="50"/>
    <x v="2"/>
    <n v="0"/>
  </r>
  <r>
    <n v="47"/>
    <x v="0"/>
    <s v="Widowed"/>
    <n v="0"/>
    <s v="&lt;1 year"/>
    <n v="100"/>
    <n v="1"/>
    <s v="Low"/>
    <n v="50"/>
    <s v="Liability-Only"/>
    <n v="-200"/>
    <n v="2050"/>
    <s v="NO"/>
    <s v="NO"/>
    <s v="Yes"/>
    <n v="50"/>
    <x v="0"/>
    <x v="6"/>
    <x v="0"/>
    <x v="4"/>
    <x v="2"/>
    <x v="0"/>
    <n v="99"/>
    <n v="750"/>
    <n v="-50"/>
    <x v="0"/>
    <n v="50"/>
  </r>
  <r>
    <n v="18"/>
    <x v="0"/>
    <s v="Single"/>
    <n v="0"/>
    <s v="&lt;1 year"/>
    <n v="100"/>
    <n v="0"/>
    <s v="Low"/>
    <n v="0"/>
    <s v="Full Coverage"/>
    <n v="0"/>
    <n v="2150"/>
    <s v="NO"/>
    <s v="Yes"/>
    <s v="Yes"/>
    <n v="100"/>
    <x v="1"/>
    <x v="3"/>
    <x v="0"/>
    <x v="5"/>
    <x v="2"/>
    <x v="2"/>
    <n v="99"/>
    <n v="701"/>
    <n v="-50"/>
    <x v="0"/>
    <n v="50"/>
  </r>
  <r>
    <n v="32"/>
    <x v="0"/>
    <s v="Married"/>
    <n v="86"/>
    <s v="1-5 years"/>
    <n v="50"/>
    <n v="0"/>
    <s v="High"/>
    <n v="0"/>
    <s v="Liability-Only"/>
    <n v="-200"/>
    <n v="2136"/>
    <s v="NO"/>
    <s v="NO"/>
    <s v="NO"/>
    <n v="0"/>
    <x v="1"/>
    <x v="24"/>
    <x v="0"/>
    <x v="1"/>
    <x v="3"/>
    <x v="2"/>
    <n v="99"/>
    <n v="703"/>
    <n v="-50"/>
    <x v="1"/>
    <n v="100"/>
  </r>
  <r>
    <n v="51"/>
    <x v="0"/>
    <s v="Single"/>
    <n v="0"/>
    <s v="&gt;5 years"/>
    <n v="0"/>
    <n v="0"/>
    <s v="Low"/>
    <n v="0"/>
    <s v="Liability-Only"/>
    <n v="-200"/>
    <n v="1950"/>
    <s v="NO"/>
    <s v="NO"/>
    <s v="Yes"/>
    <n v="50"/>
    <x v="0"/>
    <x v="26"/>
    <x v="1"/>
    <x v="4"/>
    <x v="2"/>
    <x v="0"/>
    <n v="5"/>
    <n v="749"/>
    <n v="-50"/>
    <x v="1"/>
    <n v="100"/>
  </r>
  <r>
    <n v="21"/>
    <x v="0"/>
    <s v="Married"/>
    <n v="86"/>
    <s v="1-5 years"/>
    <n v="50"/>
    <n v="0"/>
    <s v="Medium"/>
    <n v="0"/>
    <s v="Full Coverage"/>
    <n v="0"/>
    <n v="2236"/>
    <s v="NO"/>
    <s v="NO"/>
    <s v="NO"/>
    <n v="0"/>
    <x v="0"/>
    <x v="29"/>
    <x v="1"/>
    <x v="1"/>
    <x v="0"/>
    <x v="0"/>
    <n v="9"/>
    <n v="748"/>
    <n v="-50"/>
    <x v="2"/>
    <n v="0"/>
  </r>
  <r>
    <n v="44"/>
    <x v="0"/>
    <s v="Divorced"/>
    <n v="0"/>
    <s v="&lt;1 year"/>
    <n v="100"/>
    <n v="1"/>
    <s v="Low"/>
    <n v="50"/>
    <s v="Full Coverage"/>
    <n v="0"/>
    <n v="2250"/>
    <s v="NO"/>
    <s v="Yes"/>
    <s v="NO"/>
    <n v="50"/>
    <x v="1"/>
    <x v="1"/>
    <x v="1"/>
    <x v="4"/>
    <x v="2"/>
    <x v="2"/>
    <n v="12"/>
    <n v="746"/>
    <n v="-50"/>
    <x v="0"/>
    <n v="50"/>
  </r>
  <r>
    <n v="19"/>
    <x v="0"/>
    <s v="Married"/>
    <n v="86"/>
    <s v="1-5 years"/>
    <n v="50"/>
    <n v="1"/>
    <s v="Medium"/>
    <n v="100"/>
    <s v="Full Coverage"/>
    <n v="0"/>
    <n v="2386"/>
    <s v="Yes"/>
    <s v="NO"/>
    <s v="NO"/>
    <n v="50"/>
    <x v="1"/>
    <x v="17"/>
    <x v="0"/>
    <x v="12"/>
    <x v="5"/>
    <x v="0"/>
    <n v="99"/>
    <n v="701"/>
    <n v="-50"/>
    <x v="1"/>
    <n v="100"/>
  </r>
  <r>
    <n v="46"/>
    <x v="0"/>
    <s v="Divorced"/>
    <n v="0"/>
    <s v="1-5 years"/>
    <n v="50"/>
    <n v="0"/>
    <s v="Low"/>
    <n v="0"/>
    <s v="Liability-Only"/>
    <n v="-200"/>
    <n v="1950"/>
    <s v="NO"/>
    <s v="NO"/>
    <s v="NO"/>
    <n v="0"/>
    <x v="1"/>
    <x v="14"/>
    <x v="1"/>
    <x v="7"/>
    <x v="3"/>
    <x v="2"/>
    <n v="1"/>
    <n v="739"/>
    <n v="-50"/>
    <x v="2"/>
    <n v="0"/>
  </r>
  <r>
    <n v="39"/>
    <x v="0"/>
    <s v="Married"/>
    <n v="86"/>
    <s v="&lt;1 year"/>
    <n v="100"/>
    <n v="0"/>
    <s v="Low"/>
    <n v="0"/>
    <s v="Liability-Only"/>
    <n v="-200"/>
    <n v="2036"/>
    <s v="NO"/>
    <s v="Yes"/>
    <s v="NO"/>
    <n v="50"/>
    <x v="0"/>
    <x v="5"/>
    <x v="1"/>
    <x v="4"/>
    <x v="0"/>
    <x v="2"/>
    <n v="13"/>
    <n v="711"/>
    <n v="-50"/>
    <x v="2"/>
    <n v="0"/>
  </r>
  <r>
    <n v="18"/>
    <x v="0"/>
    <s v="Single"/>
    <n v="0"/>
    <s v="1-5 years"/>
    <n v="50"/>
    <n v="1"/>
    <s v="High"/>
    <n v="200"/>
    <s v="Full Coverage"/>
    <n v="0"/>
    <n v="2350"/>
    <s v="NO"/>
    <s v="Yes"/>
    <s v="NO"/>
    <n v="50"/>
    <x v="1"/>
    <x v="21"/>
    <x v="0"/>
    <x v="7"/>
    <x v="0"/>
    <x v="1"/>
    <n v="99"/>
    <n v="739"/>
    <n v="-50"/>
    <x v="0"/>
    <n v="50"/>
  </r>
  <r>
    <n v="57"/>
    <x v="1"/>
    <s v="Married"/>
    <n v="86"/>
    <s v="1-5 years"/>
    <n v="50"/>
    <n v="0"/>
    <s v="Low"/>
    <n v="0"/>
    <s v="Full Coverage"/>
    <n v="0"/>
    <n v="2186"/>
    <s v="Yes"/>
    <s v="NO"/>
    <s v="NO"/>
    <n v="50"/>
    <x v="1"/>
    <x v="14"/>
    <x v="0"/>
    <x v="1"/>
    <x v="3"/>
    <x v="0"/>
    <n v="99"/>
    <n v="724"/>
    <n v="-50"/>
    <x v="2"/>
    <n v="0"/>
  </r>
  <r>
    <n v="28"/>
    <x v="0"/>
    <s v="Married"/>
    <n v="86"/>
    <s v="&lt;1 year"/>
    <n v="100"/>
    <n v="1"/>
    <s v="Low"/>
    <n v="50"/>
    <s v="Liability-Only"/>
    <n v="-200"/>
    <n v="2136"/>
    <s v="NO"/>
    <s v="Yes"/>
    <s v="Yes"/>
    <n v="100"/>
    <x v="0"/>
    <x v="7"/>
    <x v="0"/>
    <x v="3"/>
    <x v="4"/>
    <x v="2"/>
    <n v="99"/>
    <n v="816"/>
    <n v="-50"/>
    <x v="1"/>
    <n v="100"/>
  </r>
  <r>
    <n v="27"/>
    <x v="0"/>
    <s v="Single"/>
    <n v="0"/>
    <s v="1-5 years"/>
    <n v="50"/>
    <n v="2"/>
    <s v="Low"/>
    <n v="100"/>
    <s v="Liability-Only"/>
    <n v="-200"/>
    <n v="2250"/>
    <s v="NO"/>
    <s v="NO"/>
    <s v="NO"/>
    <n v="0"/>
    <x v="0"/>
    <x v="16"/>
    <x v="0"/>
    <x v="1"/>
    <x v="3"/>
    <x v="0"/>
    <n v="99"/>
    <n v="682"/>
    <n v="50"/>
    <x v="1"/>
    <n v="100"/>
  </r>
  <r>
    <n v="43"/>
    <x v="0"/>
    <s v="Married"/>
    <n v="86"/>
    <s v="&gt;5 years"/>
    <n v="0"/>
    <n v="0"/>
    <s v="Low"/>
    <n v="0"/>
    <s v="Full Coverage"/>
    <n v="0"/>
    <n v="2336"/>
    <s v="Yes"/>
    <s v="NO"/>
    <s v="NO"/>
    <n v="50"/>
    <x v="1"/>
    <x v="2"/>
    <x v="1"/>
    <x v="2"/>
    <x v="0"/>
    <x v="1"/>
    <n v="6"/>
    <n v="675"/>
    <n v="50"/>
    <x v="1"/>
    <n v="100"/>
  </r>
  <r>
    <n v="57"/>
    <x v="1"/>
    <s v="Widowed"/>
    <n v="0"/>
    <s v="1-5 years"/>
    <n v="50"/>
    <n v="1"/>
    <s v="Low"/>
    <n v="50"/>
    <s v="Full Coverage"/>
    <n v="0"/>
    <n v="2200"/>
    <s v="NO"/>
    <s v="Yes"/>
    <s v="NO"/>
    <n v="50"/>
    <x v="1"/>
    <x v="12"/>
    <x v="1"/>
    <x v="0"/>
    <x v="4"/>
    <x v="2"/>
    <n v="14"/>
    <n v="742"/>
    <n v="-50"/>
    <x v="0"/>
    <n v="50"/>
  </r>
  <r>
    <n v="24"/>
    <x v="0"/>
    <s v="Married"/>
    <n v="86"/>
    <s v="1-5 years"/>
    <n v="50"/>
    <n v="0"/>
    <s v="Low"/>
    <n v="0"/>
    <s v="Liability-Only"/>
    <n v="-200"/>
    <n v="2186"/>
    <s v="NO"/>
    <s v="NO"/>
    <s v="NO"/>
    <n v="0"/>
    <x v="1"/>
    <x v="14"/>
    <x v="1"/>
    <x v="1"/>
    <x v="3"/>
    <x v="0"/>
    <n v="7"/>
    <n v="671"/>
    <n v="50"/>
    <x v="0"/>
    <n v="50"/>
  </r>
  <r>
    <n v="40"/>
    <x v="0"/>
    <s v="Divorced"/>
    <n v="0"/>
    <s v="1-5 years"/>
    <n v="50"/>
    <n v="0"/>
    <s v="Low"/>
    <n v="0"/>
    <s v="Full Coverage"/>
    <n v="0"/>
    <n v="2200"/>
    <s v="Yes"/>
    <s v="NO"/>
    <s v="NO"/>
    <n v="50"/>
    <x v="1"/>
    <x v="0"/>
    <x v="0"/>
    <x v="8"/>
    <x v="1"/>
    <x v="1"/>
    <n v="99"/>
    <n v="808"/>
    <n v="-50"/>
    <x v="1"/>
    <n v="100"/>
  </r>
  <r>
    <n v="46"/>
    <x v="0"/>
    <s v="Married"/>
    <n v="86"/>
    <s v="1-5 years"/>
    <n v="50"/>
    <n v="1"/>
    <s v="Medium"/>
    <n v="100"/>
    <s v="Liability-Only"/>
    <n v="-200"/>
    <n v="2186"/>
    <s v="NO"/>
    <s v="NO"/>
    <s v="NO"/>
    <n v="0"/>
    <x v="1"/>
    <x v="27"/>
    <x v="1"/>
    <x v="3"/>
    <x v="0"/>
    <x v="1"/>
    <n v="1"/>
    <n v="752"/>
    <n v="-50"/>
    <x v="0"/>
    <n v="50"/>
  </r>
  <r>
    <n v="50"/>
    <x v="0"/>
    <s v="Divorced"/>
    <n v="0"/>
    <s v="&gt;5 years"/>
    <n v="0"/>
    <n v="3"/>
    <s v="Low"/>
    <n v="150"/>
    <s v="Full Coverage"/>
    <n v="0"/>
    <n v="2200"/>
    <s v="Yes"/>
    <s v="NO"/>
    <s v="NO"/>
    <n v="50"/>
    <x v="1"/>
    <x v="20"/>
    <x v="0"/>
    <x v="0"/>
    <x v="3"/>
    <x v="1"/>
    <n v="99"/>
    <n v="837"/>
    <n v="-50"/>
    <x v="2"/>
    <n v="0"/>
  </r>
  <r>
    <n v="42"/>
    <x v="0"/>
    <s v="Divorced"/>
    <n v="0"/>
    <s v="1-5 years"/>
    <n v="50"/>
    <n v="1"/>
    <s v="Medium"/>
    <n v="100"/>
    <s v="Full Coverage"/>
    <n v="0"/>
    <n v="2450"/>
    <s v="NO"/>
    <s v="NO"/>
    <s v="NO"/>
    <n v="0"/>
    <x v="1"/>
    <x v="24"/>
    <x v="1"/>
    <x v="1"/>
    <x v="0"/>
    <x v="2"/>
    <n v="5"/>
    <n v="668"/>
    <n v="50"/>
    <x v="1"/>
    <n v="100"/>
  </r>
  <r>
    <n v="34"/>
    <x v="0"/>
    <s v="Widowed"/>
    <n v="0"/>
    <s v="&lt;1 year"/>
    <n v="100"/>
    <n v="0"/>
    <s v="Low"/>
    <n v="0"/>
    <s v="Full Coverage"/>
    <n v="0"/>
    <n v="2350"/>
    <s v="Yes"/>
    <s v="NO"/>
    <s v="NO"/>
    <n v="50"/>
    <x v="2"/>
    <x v="20"/>
    <x v="1"/>
    <x v="1"/>
    <x v="1"/>
    <x v="0"/>
    <n v="2"/>
    <n v="694"/>
    <n v="50"/>
    <x v="1"/>
    <n v="100"/>
  </r>
  <r>
    <n v="27"/>
    <x v="0"/>
    <s v="Married"/>
    <n v="86"/>
    <s v="1-5 years"/>
    <n v="50"/>
    <n v="1"/>
    <s v="Medium"/>
    <n v="100"/>
    <s v="Full Coverage"/>
    <n v="0"/>
    <n v="2336"/>
    <s v="NO"/>
    <s v="NO"/>
    <s v="NO"/>
    <n v="0"/>
    <x v="1"/>
    <x v="21"/>
    <x v="0"/>
    <x v="7"/>
    <x v="4"/>
    <x v="0"/>
    <n v="99"/>
    <n v="714"/>
    <n v="-50"/>
    <x v="2"/>
    <n v="0"/>
  </r>
  <r>
    <n v="41"/>
    <x v="0"/>
    <s v="Widowed"/>
    <n v="0"/>
    <s v="1-5 years"/>
    <n v="50"/>
    <n v="1"/>
    <s v="Low"/>
    <n v="50"/>
    <s v="Liability-Only"/>
    <n v="-200"/>
    <n v="2200"/>
    <s v="NO"/>
    <s v="NO"/>
    <s v="NO"/>
    <n v="0"/>
    <x v="1"/>
    <x v="2"/>
    <x v="1"/>
    <x v="7"/>
    <x v="2"/>
    <x v="1"/>
    <n v="10"/>
    <n v="680"/>
    <n v="50"/>
    <x v="1"/>
    <n v="100"/>
  </r>
  <r>
    <n v="23"/>
    <x v="0"/>
    <s v="Married"/>
    <n v="86"/>
    <s v="1-5 years"/>
    <n v="50"/>
    <n v="1"/>
    <s v="Low"/>
    <n v="50"/>
    <s v="Full Coverage"/>
    <n v="0"/>
    <n v="2436"/>
    <s v="Yes"/>
    <s v="NO"/>
    <s v="NO"/>
    <n v="50"/>
    <x v="0"/>
    <x v="15"/>
    <x v="1"/>
    <x v="2"/>
    <x v="0"/>
    <x v="1"/>
    <n v="14"/>
    <n v="673"/>
    <n v="50"/>
    <x v="1"/>
    <n v="100"/>
  </r>
  <r>
    <n v="18"/>
    <x v="0"/>
    <s v="Married"/>
    <n v="86"/>
    <s v="&lt;1 year"/>
    <n v="100"/>
    <n v="0"/>
    <s v="Low"/>
    <n v="0"/>
    <s v="Liability-Only"/>
    <n v="-200"/>
    <n v="2236"/>
    <s v="Yes"/>
    <s v="NO"/>
    <s v="NO"/>
    <n v="50"/>
    <x v="1"/>
    <x v="12"/>
    <x v="0"/>
    <x v="7"/>
    <x v="0"/>
    <x v="0"/>
    <n v="99"/>
    <n v="683"/>
    <n v="50"/>
    <x v="1"/>
    <n v="100"/>
  </r>
  <r>
    <n v="46"/>
    <x v="0"/>
    <s v="Married"/>
    <n v="86"/>
    <s v="&gt;5 years"/>
    <n v="0"/>
    <n v="0"/>
    <s v="Low"/>
    <n v="0"/>
    <s v="Full Coverage"/>
    <n v="0"/>
    <n v="2236"/>
    <s v="NO"/>
    <s v="NO"/>
    <s v="NO"/>
    <n v="0"/>
    <x v="1"/>
    <x v="15"/>
    <x v="1"/>
    <x v="0"/>
    <x v="5"/>
    <x v="1"/>
    <n v="7"/>
    <n v="774"/>
    <n v="-50"/>
    <x v="0"/>
    <n v="50"/>
  </r>
  <r>
    <n v="53"/>
    <x v="0"/>
    <s v="Divorced"/>
    <n v="0"/>
    <s v="&lt;1 year"/>
    <n v="100"/>
    <n v="0"/>
    <s v="High"/>
    <n v="0"/>
    <s v="Full Coverage"/>
    <n v="0"/>
    <n v="2250"/>
    <s v="Yes"/>
    <s v="NO"/>
    <s v="NO"/>
    <n v="50"/>
    <x v="1"/>
    <x v="23"/>
    <x v="1"/>
    <x v="5"/>
    <x v="0"/>
    <x v="1"/>
    <n v="6"/>
    <n v="755"/>
    <n v="-50"/>
    <x v="1"/>
    <n v="100"/>
  </r>
  <r>
    <n v="18"/>
    <x v="0"/>
    <s v="Married"/>
    <n v="86"/>
    <s v="&lt;1 year"/>
    <n v="100"/>
    <n v="0"/>
    <s v="Medium"/>
    <n v="0"/>
    <s v="Liability-Only"/>
    <n v="-200"/>
    <n v="2186"/>
    <s v="NO"/>
    <s v="NO"/>
    <s v="NO"/>
    <n v="0"/>
    <x v="1"/>
    <x v="28"/>
    <x v="0"/>
    <x v="4"/>
    <x v="0"/>
    <x v="0"/>
    <n v="99"/>
    <n v="643"/>
    <n v="50"/>
    <x v="2"/>
    <n v="0"/>
  </r>
  <r>
    <n v="24"/>
    <x v="0"/>
    <s v="Divorced"/>
    <n v="0"/>
    <s v="1-5 years"/>
    <n v="50"/>
    <n v="2"/>
    <s v="Low"/>
    <n v="100"/>
    <s v="Full Coverage"/>
    <n v="0"/>
    <n v="2250"/>
    <s v="NO"/>
    <s v="NO"/>
    <s v="NO"/>
    <n v="0"/>
    <x v="1"/>
    <x v="5"/>
    <x v="1"/>
    <x v="7"/>
    <x v="0"/>
    <x v="2"/>
    <n v="3"/>
    <n v="761"/>
    <n v="-50"/>
    <x v="2"/>
    <n v="0"/>
  </r>
  <r>
    <n v="49"/>
    <x v="0"/>
    <s v="Single"/>
    <n v="0"/>
    <s v="&gt;5 years"/>
    <n v="0"/>
    <n v="0"/>
    <s v="High"/>
    <n v="0"/>
    <s v="Full Coverage"/>
    <n v="0"/>
    <n v="2200"/>
    <s v="NO"/>
    <s v="NO"/>
    <s v="NO"/>
    <n v="0"/>
    <x v="0"/>
    <x v="25"/>
    <x v="0"/>
    <x v="4"/>
    <x v="4"/>
    <x v="0"/>
    <n v="99"/>
    <n v="701"/>
    <n v="-50"/>
    <x v="1"/>
    <n v="100"/>
  </r>
  <r>
    <n v="70"/>
    <x v="1"/>
    <s v="Married"/>
    <n v="86"/>
    <s v="&gt;5 years"/>
    <n v="0"/>
    <n v="0"/>
    <s v="Low"/>
    <n v="0"/>
    <s v="Liability-Only"/>
    <n v="-200"/>
    <n v="1936"/>
    <s v="Yes"/>
    <s v="Yes"/>
    <s v="NO"/>
    <n v="100"/>
    <x v="1"/>
    <x v="7"/>
    <x v="1"/>
    <x v="2"/>
    <x v="0"/>
    <x v="0"/>
    <n v="10"/>
    <n v="783"/>
    <n v="-50"/>
    <x v="0"/>
    <n v="50"/>
  </r>
  <r>
    <n v="40"/>
    <x v="0"/>
    <s v="Widowed"/>
    <n v="0"/>
    <s v="1-5 years"/>
    <n v="50"/>
    <n v="0"/>
    <s v="Low"/>
    <n v="0"/>
    <s v="Full Coverage"/>
    <n v="0"/>
    <n v="2300"/>
    <s v="NO"/>
    <s v="Yes"/>
    <s v="NO"/>
    <n v="50"/>
    <x v="1"/>
    <x v="13"/>
    <x v="0"/>
    <x v="1"/>
    <x v="0"/>
    <x v="1"/>
    <n v="99"/>
    <n v="590"/>
    <n v="50"/>
    <x v="1"/>
    <n v="100"/>
  </r>
  <r>
    <n v="29"/>
    <x v="0"/>
    <s v="Married"/>
    <n v="86"/>
    <s v="1-5 years"/>
    <n v="50"/>
    <n v="0"/>
    <s v="Medium"/>
    <n v="0"/>
    <s v="Liability-Only"/>
    <n v="-200"/>
    <n v="2086"/>
    <s v="NO"/>
    <s v="Yes"/>
    <s v="NO"/>
    <n v="50"/>
    <x v="1"/>
    <x v="19"/>
    <x v="1"/>
    <x v="2"/>
    <x v="1"/>
    <x v="1"/>
    <n v="6"/>
    <n v="693"/>
    <n v="50"/>
    <x v="2"/>
    <n v="0"/>
  </r>
  <r>
    <n v="37"/>
    <x v="0"/>
    <s v="Divorced"/>
    <n v="0"/>
    <s v="&gt;5 years"/>
    <n v="0"/>
    <n v="0"/>
    <s v="Low"/>
    <n v="0"/>
    <s v="Full Coverage"/>
    <n v="0"/>
    <n v="2100"/>
    <s v="NO"/>
    <s v="NO"/>
    <s v="NO"/>
    <n v="0"/>
    <x v="0"/>
    <x v="24"/>
    <x v="0"/>
    <x v="4"/>
    <x v="4"/>
    <x v="1"/>
    <n v="99"/>
    <n v="725"/>
    <n v="-50"/>
    <x v="2"/>
    <n v="0"/>
  </r>
  <r>
    <n v="60"/>
    <x v="1"/>
    <s v="Married"/>
    <n v="86"/>
    <s v="1-5 years"/>
    <n v="50"/>
    <n v="1"/>
    <s v="Low"/>
    <n v="50"/>
    <s v="Liability-Only"/>
    <n v="-200"/>
    <n v="2136"/>
    <s v="NO"/>
    <s v="NO"/>
    <s v="NO"/>
    <n v="0"/>
    <x v="1"/>
    <x v="12"/>
    <x v="1"/>
    <x v="7"/>
    <x v="4"/>
    <x v="2"/>
    <n v="8"/>
    <n v="701"/>
    <n v="-50"/>
    <x v="0"/>
    <n v="50"/>
  </r>
  <r>
    <n v="30"/>
    <x v="0"/>
    <s v="Single"/>
    <n v="0"/>
    <s v="1-5 years"/>
    <n v="50"/>
    <n v="0"/>
    <s v="Low"/>
    <n v="0"/>
    <s v="Full Coverage"/>
    <n v="0"/>
    <n v="2200"/>
    <s v="NO"/>
    <s v="Yes"/>
    <s v="NO"/>
    <n v="50"/>
    <x v="1"/>
    <x v="21"/>
    <x v="1"/>
    <x v="4"/>
    <x v="2"/>
    <x v="2"/>
    <n v="8"/>
    <n v="742"/>
    <n v="-50"/>
    <x v="1"/>
    <n v="100"/>
  </r>
  <r>
    <n v="28"/>
    <x v="0"/>
    <s v="Married"/>
    <n v="86"/>
    <s v="1-5 years"/>
    <n v="50"/>
    <n v="1"/>
    <s v="Low"/>
    <n v="50"/>
    <s v="Liability-Only"/>
    <n v="-200"/>
    <n v="2186"/>
    <s v="NO"/>
    <s v="NO"/>
    <s v="NO"/>
    <n v="0"/>
    <x v="1"/>
    <x v="23"/>
    <x v="0"/>
    <x v="2"/>
    <x v="4"/>
    <x v="1"/>
    <n v="99"/>
    <n v="788"/>
    <n v="-50"/>
    <x v="1"/>
    <n v="100"/>
  </r>
  <r>
    <n v="32"/>
    <x v="0"/>
    <s v="Married"/>
    <n v="86"/>
    <s v="&gt;5 years"/>
    <n v="0"/>
    <n v="1"/>
    <s v="Low"/>
    <n v="50"/>
    <s v="Liability-Only"/>
    <n v="-200"/>
    <n v="2136"/>
    <s v="NO"/>
    <s v="NO"/>
    <s v="NO"/>
    <n v="0"/>
    <x v="1"/>
    <x v="10"/>
    <x v="1"/>
    <x v="5"/>
    <x v="2"/>
    <x v="1"/>
    <n v="11"/>
    <n v="646"/>
    <n v="50"/>
    <x v="2"/>
    <n v="0"/>
  </r>
  <r>
    <n v="25"/>
    <x v="0"/>
    <s v="Married"/>
    <n v="86"/>
    <s v="&gt;5 years"/>
    <n v="0"/>
    <n v="1"/>
    <s v="Low"/>
    <n v="50"/>
    <s v="Full Coverage"/>
    <n v="0"/>
    <n v="2236"/>
    <s v="Yes"/>
    <s v="NO"/>
    <s v="NO"/>
    <n v="50"/>
    <x v="1"/>
    <x v="1"/>
    <x v="1"/>
    <x v="6"/>
    <x v="2"/>
    <x v="0"/>
    <n v="13"/>
    <n v="705"/>
    <n v="-50"/>
    <x v="0"/>
    <n v="50"/>
  </r>
  <r>
    <n v="41"/>
    <x v="0"/>
    <s v="Married"/>
    <n v="86"/>
    <s v="1-5 years"/>
    <n v="50"/>
    <n v="2"/>
    <s v="High"/>
    <n v="400"/>
    <s v="Liability-Only"/>
    <n v="-200"/>
    <n v="2486"/>
    <s v="NO"/>
    <s v="NO"/>
    <s v="Yes"/>
    <n v="50"/>
    <x v="1"/>
    <x v="23"/>
    <x v="0"/>
    <x v="0"/>
    <x v="3"/>
    <x v="2"/>
    <n v="99"/>
    <n v="746"/>
    <n v="-50"/>
    <x v="1"/>
    <n v="100"/>
  </r>
  <r>
    <n v="64"/>
    <x v="1"/>
    <s v="Married"/>
    <n v="86"/>
    <s v="&gt;5 years"/>
    <n v="0"/>
    <n v="0"/>
    <s v="Low"/>
    <n v="0"/>
    <s v="Full Coverage"/>
    <n v="0"/>
    <n v="2286"/>
    <s v="NO"/>
    <s v="NO"/>
    <s v="NO"/>
    <n v="0"/>
    <x v="1"/>
    <x v="16"/>
    <x v="0"/>
    <x v="0"/>
    <x v="2"/>
    <x v="1"/>
    <n v="99"/>
    <n v="688"/>
    <n v="50"/>
    <x v="2"/>
    <n v="0"/>
  </r>
  <r>
    <n v="44"/>
    <x v="0"/>
    <s v="Married"/>
    <n v="86"/>
    <s v="1-5 years"/>
    <n v="50"/>
    <n v="0"/>
    <s v="Low"/>
    <n v="0"/>
    <s v="Liability-Only"/>
    <n v="-200"/>
    <n v="2236"/>
    <s v="NO"/>
    <s v="NO"/>
    <s v="NO"/>
    <n v="0"/>
    <x v="1"/>
    <x v="17"/>
    <x v="1"/>
    <x v="0"/>
    <x v="0"/>
    <x v="2"/>
    <n v="8"/>
    <n v="668"/>
    <n v="50"/>
    <x v="1"/>
    <n v="100"/>
  </r>
  <r>
    <n v="36"/>
    <x v="0"/>
    <s v="Married"/>
    <n v="86"/>
    <s v="&gt;5 years"/>
    <n v="0"/>
    <n v="0"/>
    <s v="Medium"/>
    <n v="0"/>
    <s v="Full Coverage"/>
    <n v="0"/>
    <n v="2336"/>
    <s v="NO"/>
    <s v="NO"/>
    <s v="NO"/>
    <n v="0"/>
    <x v="1"/>
    <x v="5"/>
    <x v="1"/>
    <x v="1"/>
    <x v="0"/>
    <x v="1"/>
    <n v="1"/>
    <n v="698"/>
    <n v="50"/>
    <x v="0"/>
    <n v="50"/>
  </r>
  <r>
    <n v="35"/>
    <x v="0"/>
    <s v="Single"/>
    <n v="0"/>
    <s v="1-5 years"/>
    <n v="50"/>
    <n v="1"/>
    <s v="Low"/>
    <n v="50"/>
    <s v="Full Coverage"/>
    <n v="0"/>
    <n v="2200"/>
    <s v="NO"/>
    <s v="Yes"/>
    <s v="Yes"/>
    <n v="100"/>
    <x v="0"/>
    <x v="1"/>
    <x v="1"/>
    <x v="1"/>
    <x v="0"/>
    <x v="1"/>
    <n v="7"/>
    <n v="744"/>
    <n v="-50"/>
    <x v="1"/>
    <n v="100"/>
  </r>
  <r>
    <n v="18"/>
    <x v="0"/>
    <s v="Single"/>
    <n v="0"/>
    <s v="&lt;1 year"/>
    <n v="100"/>
    <n v="1"/>
    <s v="Low"/>
    <n v="50"/>
    <s v="Full Coverage"/>
    <n v="0"/>
    <n v="2250"/>
    <s v="NO"/>
    <s v="NO"/>
    <s v="NO"/>
    <n v="0"/>
    <x v="0"/>
    <x v="11"/>
    <x v="0"/>
    <x v="6"/>
    <x v="4"/>
    <x v="0"/>
    <n v="99"/>
    <n v="751"/>
    <n v="-50"/>
    <x v="2"/>
    <n v="0"/>
  </r>
  <r>
    <n v="53"/>
    <x v="0"/>
    <s v="Divorced"/>
    <n v="0"/>
    <s v="&lt;1 year"/>
    <n v="100"/>
    <n v="0"/>
    <s v="High"/>
    <n v="0"/>
    <s v="Full Coverage"/>
    <n v="0"/>
    <n v="2350"/>
    <s v="NO"/>
    <s v="NO"/>
    <s v="NO"/>
    <n v="0"/>
    <x v="1"/>
    <x v="7"/>
    <x v="0"/>
    <x v="7"/>
    <x v="0"/>
    <x v="1"/>
    <n v="99"/>
    <n v="627"/>
    <n v="50"/>
    <x v="0"/>
    <n v="50"/>
  </r>
  <r>
    <n v="38"/>
    <x v="0"/>
    <s v="Single"/>
    <n v="0"/>
    <s v="&lt;1 year"/>
    <n v="100"/>
    <n v="1"/>
    <s v="High"/>
    <n v="200"/>
    <s v="Full Coverage"/>
    <n v="0"/>
    <n v="2550"/>
    <s v="NO"/>
    <s v="Yes"/>
    <s v="NO"/>
    <n v="50"/>
    <x v="1"/>
    <x v="22"/>
    <x v="0"/>
    <x v="7"/>
    <x v="3"/>
    <x v="2"/>
    <n v="99"/>
    <n v="679"/>
    <n v="50"/>
    <x v="1"/>
    <n v="100"/>
  </r>
  <r>
    <n v="37"/>
    <x v="0"/>
    <s v="Single"/>
    <n v="0"/>
    <s v="&lt;1 year"/>
    <n v="100"/>
    <n v="0"/>
    <s v="Low"/>
    <n v="0"/>
    <s v="Full Coverage"/>
    <n v="0"/>
    <n v="2200"/>
    <s v="NO"/>
    <s v="NO"/>
    <s v="NO"/>
    <n v="0"/>
    <x v="1"/>
    <x v="19"/>
    <x v="1"/>
    <x v="5"/>
    <x v="2"/>
    <x v="1"/>
    <n v="14"/>
    <n v="713"/>
    <n v="-50"/>
    <x v="2"/>
    <n v="0"/>
  </r>
  <r>
    <n v="87"/>
    <x v="1"/>
    <s v="Single"/>
    <n v="0"/>
    <s v="&gt;5 years"/>
    <n v="0"/>
    <n v="4"/>
    <s v="Medium"/>
    <n v="400"/>
    <s v="Full Coverage"/>
    <n v="0"/>
    <n v="2450"/>
    <s v="Yes"/>
    <s v="NO"/>
    <s v="NO"/>
    <n v="50"/>
    <x v="2"/>
    <x v="1"/>
    <x v="1"/>
    <x v="2"/>
    <x v="2"/>
    <x v="2"/>
    <n v="2"/>
    <n v="750"/>
    <n v="-50"/>
    <x v="2"/>
    <n v="0"/>
  </r>
  <r>
    <n v="44"/>
    <x v="0"/>
    <s v="Married"/>
    <n v="86"/>
    <s v="1-5 years"/>
    <n v="50"/>
    <n v="0"/>
    <s v="Medium"/>
    <n v="0"/>
    <s v="Liability-Only"/>
    <n v="-200"/>
    <n v="1986"/>
    <s v="NO"/>
    <s v="NO"/>
    <s v="Yes"/>
    <n v="50"/>
    <x v="0"/>
    <x v="8"/>
    <x v="1"/>
    <x v="6"/>
    <x v="2"/>
    <x v="0"/>
    <n v="1"/>
    <n v="782"/>
    <n v="-50"/>
    <x v="2"/>
    <n v="0"/>
  </r>
  <r>
    <n v="28"/>
    <x v="0"/>
    <s v="Single"/>
    <n v="0"/>
    <s v="&gt;5 years"/>
    <n v="0"/>
    <n v="2"/>
    <s v="Low"/>
    <n v="100"/>
    <s v="Liability-Only"/>
    <n v="-200"/>
    <n v="2000"/>
    <s v="Yes"/>
    <s v="NO"/>
    <s v="NO"/>
    <n v="50"/>
    <x v="1"/>
    <x v="23"/>
    <x v="1"/>
    <x v="0"/>
    <x v="5"/>
    <x v="0"/>
    <n v="6"/>
    <n v="729"/>
    <n v="-50"/>
    <x v="0"/>
    <n v="50"/>
  </r>
  <r>
    <n v="33"/>
    <x v="0"/>
    <s v="Married"/>
    <n v="86"/>
    <s v="1-5 years"/>
    <n v="50"/>
    <n v="0"/>
    <s v="Low"/>
    <n v="0"/>
    <s v="Full Coverage"/>
    <n v="0"/>
    <n v="2436"/>
    <s v="NO"/>
    <s v="NO"/>
    <s v="NO"/>
    <n v="0"/>
    <x v="0"/>
    <x v="8"/>
    <x v="0"/>
    <x v="4"/>
    <x v="0"/>
    <x v="1"/>
    <n v="99"/>
    <n v="630"/>
    <n v="50"/>
    <x v="1"/>
    <n v="100"/>
  </r>
  <r>
    <n v="57"/>
    <x v="1"/>
    <s v="Divorced"/>
    <n v="0"/>
    <s v="1-5 years"/>
    <n v="50"/>
    <n v="0"/>
    <s v="Low"/>
    <n v="0"/>
    <s v="Liability-Only"/>
    <n v="-200"/>
    <n v="2050"/>
    <s v="NO"/>
    <s v="NO"/>
    <s v="NO"/>
    <n v="0"/>
    <x v="1"/>
    <x v="22"/>
    <x v="1"/>
    <x v="6"/>
    <x v="0"/>
    <x v="0"/>
    <n v="2"/>
    <n v="724"/>
    <n v="-50"/>
    <x v="1"/>
    <n v="100"/>
  </r>
  <r>
    <n v="41"/>
    <x v="0"/>
    <s v="Single"/>
    <n v="0"/>
    <s v="1-5 years"/>
    <n v="50"/>
    <n v="1"/>
    <s v="Low"/>
    <n v="50"/>
    <s v="Liability-Only"/>
    <n v="-200"/>
    <n v="2150"/>
    <s v="NO"/>
    <s v="Yes"/>
    <s v="NO"/>
    <n v="50"/>
    <x v="1"/>
    <x v="18"/>
    <x v="1"/>
    <x v="0"/>
    <x v="1"/>
    <x v="1"/>
    <n v="8"/>
    <n v="654"/>
    <n v="50"/>
    <x v="1"/>
    <n v="100"/>
  </r>
  <r>
    <n v="18"/>
    <x v="0"/>
    <s v="Married"/>
    <n v="86"/>
    <s v="&lt;1 year"/>
    <n v="100"/>
    <n v="1"/>
    <s v="Low"/>
    <n v="50"/>
    <s v="Full Coverage"/>
    <n v="0"/>
    <n v="2536"/>
    <s v="NO"/>
    <s v="NO"/>
    <s v="NO"/>
    <n v="0"/>
    <x v="1"/>
    <x v="20"/>
    <x v="0"/>
    <x v="7"/>
    <x v="2"/>
    <x v="0"/>
    <n v="99"/>
    <n v="653"/>
    <n v="50"/>
    <x v="1"/>
    <n v="100"/>
  </r>
  <r>
    <n v="53"/>
    <x v="0"/>
    <s v="Single"/>
    <n v="0"/>
    <s v="1-5 years"/>
    <n v="50"/>
    <n v="1"/>
    <s v="Medium"/>
    <n v="100"/>
    <s v="Full Coverage"/>
    <n v="0"/>
    <n v="2200"/>
    <s v="NO"/>
    <s v="Yes"/>
    <s v="NO"/>
    <n v="50"/>
    <x v="1"/>
    <x v="20"/>
    <x v="0"/>
    <x v="1"/>
    <x v="3"/>
    <x v="2"/>
    <n v="99"/>
    <n v="778"/>
    <n v="-50"/>
    <x v="2"/>
    <n v="0"/>
  </r>
  <r>
    <n v="29"/>
    <x v="0"/>
    <s v="Married"/>
    <n v="86"/>
    <s v="&gt;5 years"/>
    <n v="0"/>
    <n v="0"/>
    <s v="Low"/>
    <n v="0"/>
    <s v="Liability-Only"/>
    <n v="-200"/>
    <n v="2036"/>
    <s v="NO"/>
    <s v="Yes"/>
    <s v="NO"/>
    <n v="50"/>
    <x v="1"/>
    <x v="15"/>
    <x v="1"/>
    <x v="4"/>
    <x v="4"/>
    <x v="1"/>
    <n v="13"/>
    <n v="644"/>
    <n v="50"/>
    <x v="2"/>
    <n v="0"/>
  </r>
  <r>
    <n v="68"/>
    <x v="1"/>
    <s v="Married"/>
    <n v="86"/>
    <s v="&gt;5 years"/>
    <n v="0"/>
    <n v="1"/>
    <s v="Low"/>
    <n v="50"/>
    <s v="Full Coverage"/>
    <n v="0"/>
    <n v="2286"/>
    <s v="NO"/>
    <s v="NO"/>
    <s v="NO"/>
    <n v="0"/>
    <x v="0"/>
    <x v="14"/>
    <x v="0"/>
    <x v="0"/>
    <x v="2"/>
    <x v="2"/>
    <n v="99"/>
    <n v="726"/>
    <n v="-50"/>
    <x v="0"/>
    <n v="50"/>
  </r>
  <r>
    <n v="56"/>
    <x v="1"/>
    <s v="Married"/>
    <n v="86"/>
    <s v="&lt;1 year"/>
    <n v="100"/>
    <n v="0"/>
    <s v="Low"/>
    <n v="0"/>
    <s v="Liability-Only"/>
    <n v="-200"/>
    <n v="2186"/>
    <s v="NO"/>
    <s v="NO"/>
    <s v="NO"/>
    <n v="0"/>
    <x v="2"/>
    <x v="28"/>
    <x v="1"/>
    <x v="1"/>
    <x v="2"/>
    <x v="2"/>
    <n v="10"/>
    <n v="726"/>
    <n v="-50"/>
    <x v="1"/>
    <n v="100"/>
  </r>
  <r>
    <n v="33"/>
    <x v="0"/>
    <s v="Single"/>
    <n v="0"/>
    <s v="&lt;1 year"/>
    <n v="100"/>
    <n v="0"/>
    <s v="Low"/>
    <n v="0"/>
    <s v="Full Coverage"/>
    <n v="0"/>
    <n v="2300"/>
    <s v="NO"/>
    <s v="NO"/>
    <s v="NO"/>
    <n v="0"/>
    <x v="0"/>
    <x v="19"/>
    <x v="1"/>
    <x v="1"/>
    <x v="5"/>
    <x v="0"/>
    <n v="12"/>
    <n v="765"/>
    <n v="-50"/>
    <x v="1"/>
    <n v="100"/>
  </r>
  <r>
    <n v="59"/>
    <x v="1"/>
    <s v="Single"/>
    <n v="0"/>
    <s v="&gt;5 years"/>
    <n v="0"/>
    <n v="0"/>
    <s v="Low"/>
    <n v="0"/>
    <s v="Liability-Only"/>
    <n v="-200"/>
    <n v="1950"/>
    <s v="NO"/>
    <s v="NO"/>
    <s v="NO"/>
    <n v="0"/>
    <x v="0"/>
    <x v="27"/>
    <x v="1"/>
    <x v="10"/>
    <x v="3"/>
    <x v="2"/>
    <n v="2"/>
    <n v="724"/>
    <n v="-50"/>
    <x v="0"/>
    <n v="50"/>
  </r>
  <r>
    <n v="41"/>
    <x v="0"/>
    <s v="Divorced"/>
    <n v="0"/>
    <s v="&gt;5 years"/>
    <n v="0"/>
    <n v="0"/>
    <s v="Low"/>
    <n v="0"/>
    <s v="Liability-Only"/>
    <n v="-200"/>
    <n v="2050"/>
    <s v="NO"/>
    <s v="NO"/>
    <s v="NO"/>
    <n v="0"/>
    <x v="0"/>
    <x v="21"/>
    <x v="0"/>
    <x v="4"/>
    <x v="3"/>
    <x v="1"/>
    <n v="99"/>
    <n v="646"/>
    <n v="50"/>
    <x v="0"/>
    <n v="50"/>
  </r>
  <r>
    <n v="52"/>
    <x v="0"/>
    <s v="Married"/>
    <n v="86"/>
    <s v="1-5 years"/>
    <n v="50"/>
    <n v="3"/>
    <s v="Low"/>
    <n v="150"/>
    <s v="Full Coverage"/>
    <n v="0"/>
    <n v="2436"/>
    <s v="Yes"/>
    <s v="NO"/>
    <s v="NO"/>
    <n v="50"/>
    <x v="1"/>
    <x v="12"/>
    <x v="0"/>
    <x v="3"/>
    <x v="2"/>
    <x v="0"/>
    <n v="99"/>
    <n v="722"/>
    <n v="-50"/>
    <x v="1"/>
    <n v="100"/>
  </r>
  <r>
    <n v="47"/>
    <x v="0"/>
    <s v="Single"/>
    <n v="0"/>
    <s v="1-5 years"/>
    <n v="50"/>
    <n v="0"/>
    <s v="Medium"/>
    <n v="0"/>
    <s v="Full Coverage"/>
    <n v="0"/>
    <n v="2200"/>
    <s v="Yes"/>
    <s v="NO"/>
    <s v="NO"/>
    <n v="50"/>
    <x v="1"/>
    <x v="24"/>
    <x v="0"/>
    <x v="1"/>
    <x v="2"/>
    <x v="0"/>
    <n v="99"/>
    <n v="741"/>
    <n v="-50"/>
    <x v="1"/>
    <n v="100"/>
  </r>
  <r>
    <n v="27"/>
    <x v="0"/>
    <s v="Single"/>
    <n v="0"/>
    <s v="1-5 years"/>
    <n v="50"/>
    <n v="0"/>
    <s v="Low"/>
    <n v="0"/>
    <s v="Liability-Only"/>
    <n v="-200"/>
    <n v="2050"/>
    <s v="Yes"/>
    <s v="NO"/>
    <s v="NO"/>
    <n v="50"/>
    <x v="1"/>
    <x v="14"/>
    <x v="1"/>
    <x v="2"/>
    <x v="4"/>
    <x v="1"/>
    <n v="8"/>
    <n v="677"/>
    <n v="50"/>
    <x v="0"/>
    <n v="50"/>
  </r>
  <r>
    <n v="30"/>
    <x v="0"/>
    <s v="Married"/>
    <n v="86"/>
    <s v="1-5 years"/>
    <n v="50"/>
    <n v="1"/>
    <s v="Low"/>
    <n v="50"/>
    <s v="Full Coverage"/>
    <n v="0"/>
    <n v="2336"/>
    <s v="NO"/>
    <s v="NO"/>
    <s v="NO"/>
    <n v="0"/>
    <x v="1"/>
    <x v="24"/>
    <x v="0"/>
    <x v="0"/>
    <x v="3"/>
    <x v="0"/>
    <n v="99"/>
    <n v="768"/>
    <n v="-50"/>
    <x v="0"/>
    <n v="50"/>
  </r>
  <r>
    <n v="55"/>
    <x v="1"/>
    <s v="Single"/>
    <n v="0"/>
    <s v="1-5 years"/>
    <n v="50"/>
    <n v="1"/>
    <s v="Low"/>
    <n v="50"/>
    <s v="Full Coverage"/>
    <n v="0"/>
    <n v="2200"/>
    <s v="NO"/>
    <s v="NO"/>
    <s v="NO"/>
    <n v="0"/>
    <x v="0"/>
    <x v="5"/>
    <x v="1"/>
    <x v="4"/>
    <x v="2"/>
    <x v="2"/>
    <n v="8"/>
    <n v="732"/>
    <n v="-50"/>
    <x v="2"/>
    <n v="0"/>
  </r>
  <r>
    <n v="34"/>
    <x v="0"/>
    <s v="Married"/>
    <n v="86"/>
    <s v="1-5 years"/>
    <n v="50"/>
    <n v="0"/>
    <s v="High"/>
    <n v="0"/>
    <s v="Liability-Only"/>
    <n v="-200"/>
    <n v="1986"/>
    <s v="Yes"/>
    <s v="NO"/>
    <s v="NO"/>
    <n v="50"/>
    <x v="1"/>
    <x v="24"/>
    <x v="0"/>
    <x v="2"/>
    <x v="2"/>
    <x v="1"/>
    <n v="99"/>
    <n v="749"/>
    <n v="-50"/>
    <x v="2"/>
    <n v="0"/>
  </r>
  <r>
    <n v="33"/>
    <x v="0"/>
    <s v="Married"/>
    <n v="86"/>
    <s v="1-5 years"/>
    <n v="50"/>
    <n v="0"/>
    <s v="Low"/>
    <n v="0"/>
    <s v="Liability-Only"/>
    <n v="-200"/>
    <n v="2136"/>
    <s v="NO"/>
    <s v="NO"/>
    <s v="NO"/>
    <n v="0"/>
    <x v="0"/>
    <x v="12"/>
    <x v="0"/>
    <x v="7"/>
    <x v="0"/>
    <x v="2"/>
    <n v="99"/>
    <n v="717"/>
    <n v="-50"/>
    <x v="1"/>
    <n v="100"/>
  </r>
  <r>
    <n v="25"/>
    <x v="0"/>
    <s v="Married"/>
    <n v="86"/>
    <s v="1-5 years"/>
    <n v="50"/>
    <n v="1"/>
    <s v="Low"/>
    <n v="50"/>
    <s v="Full Coverage"/>
    <n v="0"/>
    <n v="2436"/>
    <s v="NO"/>
    <s v="Yes"/>
    <s v="NO"/>
    <n v="50"/>
    <x v="1"/>
    <x v="25"/>
    <x v="0"/>
    <x v="3"/>
    <x v="4"/>
    <x v="0"/>
    <n v="99"/>
    <n v="638"/>
    <n v="50"/>
    <x v="1"/>
    <n v="100"/>
  </r>
  <r>
    <n v="46"/>
    <x v="0"/>
    <s v="Single"/>
    <n v="0"/>
    <s v="&gt;5 years"/>
    <n v="0"/>
    <n v="0"/>
    <s v="Medium"/>
    <n v="0"/>
    <s v="Liability-Only"/>
    <n v="-200"/>
    <n v="1900"/>
    <s v="NO"/>
    <s v="Yes"/>
    <s v="NO"/>
    <n v="50"/>
    <x v="1"/>
    <x v="10"/>
    <x v="1"/>
    <x v="6"/>
    <x v="2"/>
    <x v="2"/>
    <n v="9"/>
    <n v="735"/>
    <n v="-50"/>
    <x v="0"/>
    <n v="50"/>
  </r>
  <r>
    <n v="70"/>
    <x v="1"/>
    <s v="Married"/>
    <n v="86"/>
    <s v="&gt;5 years"/>
    <n v="0"/>
    <n v="2"/>
    <s v="Low"/>
    <n v="100"/>
    <s v="Full Coverage"/>
    <n v="0"/>
    <n v="2336"/>
    <s v="NO"/>
    <s v="Yes"/>
    <s v="NO"/>
    <n v="50"/>
    <x v="0"/>
    <x v="4"/>
    <x v="1"/>
    <x v="11"/>
    <x v="0"/>
    <x v="0"/>
    <n v="1"/>
    <n v="774"/>
    <n v="-50"/>
    <x v="1"/>
    <n v="100"/>
  </r>
  <r>
    <n v="23"/>
    <x v="0"/>
    <s v="Married"/>
    <n v="86"/>
    <s v="&gt;5 years"/>
    <n v="0"/>
    <n v="0"/>
    <s v="Low"/>
    <n v="0"/>
    <s v="Full Coverage"/>
    <n v="0"/>
    <n v="2086"/>
    <s v="NO"/>
    <s v="Yes"/>
    <s v="Yes"/>
    <n v="100"/>
    <x v="0"/>
    <x v="23"/>
    <x v="1"/>
    <x v="0"/>
    <x v="3"/>
    <x v="1"/>
    <n v="2"/>
    <n v="702"/>
    <n v="-50"/>
    <x v="2"/>
    <n v="0"/>
  </r>
  <r>
    <n v="40"/>
    <x v="0"/>
    <s v="Married"/>
    <n v="86"/>
    <s v="&gt;5 years"/>
    <n v="0"/>
    <n v="0"/>
    <s v="Low"/>
    <n v="0"/>
    <s v="Full Coverage"/>
    <n v="0"/>
    <n v="2286"/>
    <s v="NO"/>
    <s v="NO"/>
    <s v="NO"/>
    <n v="0"/>
    <x v="1"/>
    <x v="29"/>
    <x v="0"/>
    <x v="0"/>
    <x v="3"/>
    <x v="1"/>
    <n v="99"/>
    <n v="759"/>
    <n v="-50"/>
    <x v="1"/>
    <n v="100"/>
  </r>
  <r>
    <n v="61"/>
    <x v="1"/>
    <s v="Married"/>
    <n v="86"/>
    <s v="1-5 years"/>
    <n v="50"/>
    <n v="0"/>
    <s v="Low"/>
    <n v="0"/>
    <s v="Full Coverage"/>
    <n v="0"/>
    <n v="2336"/>
    <s v="NO"/>
    <s v="NO"/>
    <s v="NO"/>
    <n v="0"/>
    <x v="1"/>
    <x v="8"/>
    <x v="0"/>
    <x v="0"/>
    <x v="8"/>
    <x v="1"/>
    <n v="99"/>
    <n v="686"/>
    <n v="50"/>
    <x v="2"/>
    <n v="0"/>
  </r>
  <r>
    <n v="38"/>
    <x v="0"/>
    <s v="Married"/>
    <n v="86"/>
    <s v="&gt;5 years"/>
    <n v="0"/>
    <n v="1"/>
    <s v="Low"/>
    <n v="50"/>
    <s v="Full Coverage"/>
    <n v="0"/>
    <n v="2386"/>
    <s v="NO"/>
    <s v="Yes"/>
    <s v="NO"/>
    <n v="50"/>
    <x v="1"/>
    <x v="5"/>
    <x v="1"/>
    <x v="4"/>
    <x v="1"/>
    <x v="2"/>
    <n v="1"/>
    <n v="643"/>
    <n v="50"/>
    <x v="1"/>
    <n v="100"/>
  </r>
  <r>
    <n v="46"/>
    <x v="0"/>
    <s v="Married"/>
    <n v="86"/>
    <s v="&gt;5 years"/>
    <n v="0"/>
    <n v="1"/>
    <s v="Low"/>
    <n v="50"/>
    <s v="Liability-Only"/>
    <n v="-200"/>
    <n v="2036"/>
    <s v="NO"/>
    <s v="NO"/>
    <s v="NO"/>
    <n v="0"/>
    <x v="1"/>
    <x v="4"/>
    <x v="1"/>
    <x v="0"/>
    <x v="0"/>
    <x v="2"/>
    <n v="4"/>
    <n v="714"/>
    <n v="-50"/>
    <x v="2"/>
    <n v="0"/>
  </r>
  <r>
    <n v="24"/>
    <x v="0"/>
    <s v="Single"/>
    <n v="0"/>
    <s v="&gt;5 years"/>
    <n v="0"/>
    <n v="0"/>
    <s v="Low"/>
    <n v="0"/>
    <s v="Full Coverage"/>
    <n v="0"/>
    <n v="2100"/>
    <s v="NO"/>
    <s v="Yes"/>
    <s v="NO"/>
    <n v="50"/>
    <x v="0"/>
    <x v="24"/>
    <x v="1"/>
    <x v="9"/>
    <x v="0"/>
    <x v="0"/>
    <n v="10"/>
    <n v="776"/>
    <n v="-50"/>
    <x v="0"/>
    <n v="50"/>
  </r>
  <r>
    <n v="46"/>
    <x v="0"/>
    <s v="Married"/>
    <n v="86"/>
    <s v="1-5 years"/>
    <n v="50"/>
    <n v="1"/>
    <s v="Medium"/>
    <n v="100"/>
    <s v="Full Coverage"/>
    <n v="0"/>
    <n v="2386"/>
    <s v="NO"/>
    <s v="NO"/>
    <s v="NO"/>
    <n v="0"/>
    <x v="1"/>
    <x v="3"/>
    <x v="0"/>
    <x v="0"/>
    <x v="1"/>
    <x v="1"/>
    <n v="99"/>
    <n v="735"/>
    <n v="-50"/>
    <x v="0"/>
    <n v="50"/>
  </r>
  <r>
    <n v="37"/>
    <x v="0"/>
    <s v="Single"/>
    <n v="0"/>
    <s v="1-5 years"/>
    <n v="50"/>
    <n v="2"/>
    <s v="Low"/>
    <n v="100"/>
    <s v="Liability-Only"/>
    <n v="-200"/>
    <n v="2200"/>
    <s v="NO"/>
    <s v="Yes"/>
    <s v="NO"/>
    <n v="50"/>
    <x v="1"/>
    <x v="25"/>
    <x v="1"/>
    <x v="3"/>
    <x v="2"/>
    <x v="1"/>
    <n v="3"/>
    <n v="646"/>
    <n v="50"/>
    <x v="1"/>
    <n v="100"/>
  </r>
  <r>
    <n v="54"/>
    <x v="0"/>
    <s v="Single"/>
    <n v="0"/>
    <s v="&lt;1 year"/>
    <n v="100"/>
    <n v="0"/>
    <s v="Low"/>
    <n v="0"/>
    <s v="Liability-Only"/>
    <n v="-200"/>
    <n v="2200"/>
    <s v="NO"/>
    <s v="NO"/>
    <s v="NO"/>
    <n v="0"/>
    <x v="2"/>
    <x v="11"/>
    <x v="0"/>
    <x v="3"/>
    <x v="2"/>
    <x v="0"/>
    <n v="99"/>
    <n v="657"/>
    <n v="50"/>
    <x v="1"/>
    <n v="100"/>
  </r>
  <r>
    <n v="57"/>
    <x v="1"/>
    <s v="Married"/>
    <n v="86"/>
    <s v="&lt;1 year"/>
    <n v="100"/>
    <n v="0"/>
    <s v="High"/>
    <n v="0"/>
    <s v="Full Coverage"/>
    <n v="0"/>
    <n v="2286"/>
    <s v="NO"/>
    <s v="NO"/>
    <s v="NO"/>
    <n v="0"/>
    <x v="0"/>
    <x v="17"/>
    <x v="0"/>
    <x v="1"/>
    <x v="2"/>
    <x v="1"/>
    <n v="99"/>
    <n v="719"/>
    <n v="-50"/>
    <x v="2"/>
    <n v="0"/>
  </r>
  <r>
    <n v="78"/>
    <x v="1"/>
    <s v="Married"/>
    <n v="86"/>
    <s v="&gt;5 years"/>
    <n v="0"/>
    <n v="1"/>
    <s v="Low"/>
    <n v="50"/>
    <s v="Full Coverage"/>
    <n v="0"/>
    <n v="2336"/>
    <s v="Yes"/>
    <s v="NO"/>
    <s v="NO"/>
    <n v="50"/>
    <x v="0"/>
    <x v="29"/>
    <x v="0"/>
    <x v="1"/>
    <x v="3"/>
    <x v="2"/>
    <n v="99"/>
    <n v="665"/>
    <n v="50"/>
    <x v="0"/>
    <n v="50"/>
  </r>
  <r>
    <n v="48"/>
    <x v="0"/>
    <s v="Divorced"/>
    <n v="0"/>
    <s v="1-5 years"/>
    <n v="50"/>
    <n v="0"/>
    <s v="Low"/>
    <n v="0"/>
    <s v="Liability-Only"/>
    <n v="-200"/>
    <n v="2150"/>
    <s v="NO"/>
    <s v="NO"/>
    <s v="NO"/>
    <n v="0"/>
    <x v="0"/>
    <x v="11"/>
    <x v="1"/>
    <x v="1"/>
    <x v="2"/>
    <x v="1"/>
    <n v="7"/>
    <n v="672"/>
    <n v="50"/>
    <x v="1"/>
    <n v="100"/>
  </r>
  <r>
    <n v="44"/>
    <x v="0"/>
    <s v="Married"/>
    <n v="86"/>
    <s v="&gt;5 years"/>
    <n v="0"/>
    <n v="0"/>
    <s v="Low"/>
    <n v="0"/>
    <s v="Full Coverage"/>
    <n v="0"/>
    <n v="2136"/>
    <s v="NO"/>
    <s v="Yes"/>
    <s v="NO"/>
    <n v="50"/>
    <x v="0"/>
    <x v="0"/>
    <x v="1"/>
    <x v="8"/>
    <x v="4"/>
    <x v="2"/>
    <n v="8"/>
    <n v="712"/>
    <n v="-50"/>
    <x v="2"/>
    <n v="0"/>
  </r>
  <r>
    <n v="42"/>
    <x v="0"/>
    <s v="Married"/>
    <n v="86"/>
    <s v="1-5 years"/>
    <n v="50"/>
    <n v="1"/>
    <s v="Low"/>
    <n v="50"/>
    <s v="Full Coverage"/>
    <n v="0"/>
    <n v="2436"/>
    <s v="NO"/>
    <s v="NO"/>
    <s v="NO"/>
    <n v="0"/>
    <x v="1"/>
    <x v="12"/>
    <x v="0"/>
    <x v="0"/>
    <x v="0"/>
    <x v="2"/>
    <n v="99"/>
    <n v="638"/>
    <n v="50"/>
    <x v="0"/>
    <n v="50"/>
  </r>
  <r>
    <n v="34"/>
    <x v="0"/>
    <s v="Married"/>
    <n v="86"/>
    <s v="1-5 years"/>
    <n v="50"/>
    <n v="0"/>
    <s v="Medium"/>
    <n v="0"/>
    <s v="Liability-Only"/>
    <n v="-200"/>
    <n v="2136"/>
    <s v="NO"/>
    <s v="NO"/>
    <s v="NO"/>
    <n v="0"/>
    <x v="1"/>
    <x v="19"/>
    <x v="1"/>
    <x v="0"/>
    <x v="1"/>
    <x v="0"/>
    <n v="5"/>
    <n v="729"/>
    <n v="-50"/>
    <x v="1"/>
    <n v="100"/>
  </r>
  <r>
    <n v="45"/>
    <x v="0"/>
    <s v="Single"/>
    <n v="0"/>
    <s v="&lt;1 year"/>
    <n v="100"/>
    <n v="1"/>
    <s v="Medium"/>
    <n v="100"/>
    <s v="Full Coverage"/>
    <n v="0"/>
    <n v="2350"/>
    <s v="NO"/>
    <s v="Yes"/>
    <s v="Yes"/>
    <n v="100"/>
    <x v="1"/>
    <x v="15"/>
    <x v="0"/>
    <x v="1"/>
    <x v="5"/>
    <x v="1"/>
    <n v="99"/>
    <n v="694"/>
    <n v="50"/>
    <x v="0"/>
    <n v="50"/>
  </r>
  <r>
    <n v="35"/>
    <x v="0"/>
    <s v="Single"/>
    <n v="0"/>
    <s v="1-5 years"/>
    <n v="50"/>
    <n v="0"/>
    <s v="Medium"/>
    <n v="0"/>
    <s v="Liability-Only"/>
    <n v="-200"/>
    <n v="2050"/>
    <s v="NO"/>
    <s v="NO"/>
    <s v="NO"/>
    <n v="0"/>
    <x v="1"/>
    <x v="15"/>
    <x v="0"/>
    <x v="0"/>
    <x v="0"/>
    <x v="0"/>
    <n v="99"/>
    <n v="742"/>
    <n v="-50"/>
    <x v="1"/>
    <n v="100"/>
  </r>
  <r>
    <n v="42"/>
    <x v="0"/>
    <s v="Widowed"/>
    <n v="0"/>
    <s v="1-5 years"/>
    <n v="50"/>
    <n v="1"/>
    <s v="Low"/>
    <n v="50"/>
    <s v="Liability-Only"/>
    <n v="-200"/>
    <n v="2000"/>
    <s v="NO"/>
    <s v="Yes"/>
    <s v="NO"/>
    <n v="50"/>
    <x v="1"/>
    <x v="9"/>
    <x v="1"/>
    <x v="7"/>
    <x v="2"/>
    <x v="1"/>
    <n v="1"/>
    <n v="729"/>
    <n v="-50"/>
    <x v="0"/>
    <n v="50"/>
  </r>
  <r>
    <n v="59"/>
    <x v="1"/>
    <s v="Divorced"/>
    <n v="0"/>
    <s v="1-5 years"/>
    <n v="50"/>
    <n v="0"/>
    <s v="Medium"/>
    <n v="0"/>
    <s v="Liability-Only"/>
    <n v="-200"/>
    <n v="2050"/>
    <s v="NO"/>
    <s v="Yes"/>
    <s v="NO"/>
    <n v="50"/>
    <x v="1"/>
    <x v="10"/>
    <x v="0"/>
    <x v="1"/>
    <x v="2"/>
    <x v="0"/>
    <n v="99"/>
    <n v="563"/>
    <n v="50"/>
    <x v="0"/>
    <n v="50"/>
  </r>
  <r>
    <n v="24"/>
    <x v="0"/>
    <s v="Married"/>
    <n v="86"/>
    <s v="&lt;1 year"/>
    <n v="100"/>
    <n v="0"/>
    <s v="Low"/>
    <n v="0"/>
    <s v="Full Coverage"/>
    <n v="0"/>
    <n v="2486"/>
    <s v="NO"/>
    <s v="NO"/>
    <s v="NO"/>
    <n v="0"/>
    <x v="1"/>
    <x v="16"/>
    <x v="0"/>
    <x v="0"/>
    <x v="4"/>
    <x v="2"/>
    <n v="99"/>
    <n v="698"/>
    <n v="50"/>
    <x v="1"/>
    <n v="100"/>
  </r>
  <r>
    <n v="57"/>
    <x v="1"/>
    <s v="Married"/>
    <n v="86"/>
    <s v="&gt;5 years"/>
    <n v="0"/>
    <n v="0"/>
    <s v="Low"/>
    <n v="0"/>
    <s v="Liability-Only"/>
    <n v="-200"/>
    <n v="2036"/>
    <s v="NO"/>
    <s v="Yes"/>
    <s v="NO"/>
    <n v="50"/>
    <x v="1"/>
    <x v="7"/>
    <x v="1"/>
    <x v="7"/>
    <x v="0"/>
    <x v="0"/>
    <n v="4"/>
    <n v="730"/>
    <n v="-50"/>
    <x v="1"/>
    <n v="100"/>
  </r>
  <r>
    <n v="59"/>
    <x v="1"/>
    <s v="Married"/>
    <n v="86"/>
    <s v="1-5 years"/>
    <n v="50"/>
    <n v="0"/>
    <s v="Low"/>
    <n v="0"/>
    <s v="Full Coverage"/>
    <n v="0"/>
    <n v="2236"/>
    <s v="Yes"/>
    <s v="NO"/>
    <s v="NO"/>
    <n v="50"/>
    <x v="1"/>
    <x v="25"/>
    <x v="1"/>
    <x v="3"/>
    <x v="3"/>
    <x v="2"/>
    <n v="5"/>
    <n v="712"/>
    <n v="-50"/>
    <x v="0"/>
    <n v="50"/>
  </r>
  <r>
    <n v="38"/>
    <x v="0"/>
    <s v="Married"/>
    <n v="86"/>
    <s v="&gt;5 years"/>
    <n v="0"/>
    <n v="1"/>
    <s v="High"/>
    <n v="200"/>
    <s v="Full Coverage"/>
    <n v="0"/>
    <n v="2386"/>
    <s v="NO"/>
    <s v="NO"/>
    <s v="NO"/>
    <n v="0"/>
    <x v="0"/>
    <x v="27"/>
    <x v="1"/>
    <x v="3"/>
    <x v="1"/>
    <x v="2"/>
    <n v="8"/>
    <n v="707"/>
    <n v="-50"/>
    <x v="2"/>
    <n v="0"/>
  </r>
  <r>
    <n v="18"/>
    <x v="0"/>
    <s v="Married"/>
    <n v="86"/>
    <s v="&lt;1 year"/>
    <n v="100"/>
    <n v="1"/>
    <s v="Low"/>
    <n v="50"/>
    <s v="Full Coverage"/>
    <n v="0"/>
    <n v="2436"/>
    <s v="NO"/>
    <s v="NO"/>
    <s v="NO"/>
    <n v="0"/>
    <x v="2"/>
    <x v="16"/>
    <x v="0"/>
    <x v="2"/>
    <x v="1"/>
    <x v="2"/>
    <n v="99"/>
    <n v="707"/>
    <n v="-50"/>
    <x v="1"/>
    <n v="100"/>
  </r>
  <r>
    <n v="30"/>
    <x v="0"/>
    <s v="Married"/>
    <n v="86"/>
    <s v="1-5 years"/>
    <n v="50"/>
    <n v="1"/>
    <s v="Medium"/>
    <n v="100"/>
    <s v="Full Coverage"/>
    <n v="0"/>
    <n v="2386"/>
    <s v="Yes"/>
    <s v="Yes"/>
    <s v="NO"/>
    <n v="100"/>
    <x v="1"/>
    <x v="15"/>
    <x v="0"/>
    <x v="1"/>
    <x v="0"/>
    <x v="1"/>
    <n v="99"/>
    <n v="700"/>
    <n v="50"/>
    <x v="0"/>
    <n v="50"/>
  </r>
  <r>
    <n v="59"/>
    <x v="1"/>
    <s v="Married"/>
    <n v="86"/>
    <s v="1-5 years"/>
    <n v="50"/>
    <n v="1"/>
    <s v="Low"/>
    <n v="50"/>
    <s v="Full Coverage"/>
    <n v="0"/>
    <n v="2336"/>
    <s v="NO"/>
    <s v="NO"/>
    <s v="NO"/>
    <n v="0"/>
    <x v="1"/>
    <x v="16"/>
    <x v="0"/>
    <x v="2"/>
    <x v="3"/>
    <x v="1"/>
    <n v="99"/>
    <n v="850"/>
    <n v="-50"/>
    <x v="0"/>
    <n v="50"/>
  </r>
  <r>
    <n v="39"/>
    <x v="0"/>
    <s v="Married"/>
    <n v="86"/>
    <s v="&gt;5 years"/>
    <n v="0"/>
    <n v="1"/>
    <s v="Medium"/>
    <n v="100"/>
    <s v="Full Coverage"/>
    <n v="0"/>
    <n v="2236"/>
    <s v="NO"/>
    <s v="Yes"/>
    <s v="NO"/>
    <n v="50"/>
    <x v="1"/>
    <x v="23"/>
    <x v="1"/>
    <x v="6"/>
    <x v="2"/>
    <x v="0"/>
    <n v="11"/>
    <n v="762"/>
    <n v="-50"/>
    <x v="2"/>
    <n v="0"/>
  </r>
  <r>
    <n v="25"/>
    <x v="0"/>
    <s v="Married"/>
    <n v="86"/>
    <s v="1-5 years"/>
    <n v="50"/>
    <n v="0"/>
    <s v="Low"/>
    <n v="0"/>
    <s v="Full Coverage"/>
    <n v="0"/>
    <n v="2336"/>
    <s v="NO"/>
    <s v="NO"/>
    <s v="NO"/>
    <n v="0"/>
    <x v="1"/>
    <x v="16"/>
    <x v="0"/>
    <x v="2"/>
    <x v="3"/>
    <x v="2"/>
    <n v="99"/>
    <n v="802"/>
    <n v="-50"/>
    <x v="1"/>
    <n v="100"/>
  </r>
  <r>
    <n v="32"/>
    <x v="0"/>
    <s v="Widowed"/>
    <n v="0"/>
    <s v="1-5 years"/>
    <n v="50"/>
    <n v="1"/>
    <s v="Low"/>
    <n v="50"/>
    <s v="Liability-Only"/>
    <n v="-200"/>
    <n v="2100"/>
    <s v="NO"/>
    <s v="NO"/>
    <s v="NO"/>
    <n v="0"/>
    <x v="1"/>
    <x v="9"/>
    <x v="0"/>
    <x v="5"/>
    <x v="5"/>
    <x v="2"/>
    <n v="99"/>
    <n v="764"/>
    <n v="-50"/>
    <x v="1"/>
    <n v="100"/>
  </r>
  <r>
    <n v="52"/>
    <x v="0"/>
    <s v="Single"/>
    <n v="0"/>
    <s v="&gt;5 years"/>
    <n v="0"/>
    <n v="0"/>
    <s v="High"/>
    <n v="0"/>
    <s v="Full Coverage"/>
    <n v="0"/>
    <n v="2250"/>
    <s v="NO"/>
    <s v="NO"/>
    <s v="NO"/>
    <n v="0"/>
    <x v="2"/>
    <x v="4"/>
    <x v="1"/>
    <x v="0"/>
    <x v="1"/>
    <x v="1"/>
    <n v="8"/>
    <n v="680"/>
    <n v="50"/>
    <x v="0"/>
    <n v="50"/>
  </r>
  <r>
    <n v="48"/>
    <x v="0"/>
    <s v="Widowed"/>
    <n v="0"/>
    <s v="&lt;1 year"/>
    <n v="100"/>
    <n v="1"/>
    <s v="Low"/>
    <n v="50"/>
    <s v="Full Coverage"/>
    <n v="0"/>
    <n v="2400"/>
    <s v="NO"/>
    <s v="NO"/>
    <s v="NO"/>
    <n v="0"/>
    <x v="1"/>
    <x v="20"/>
    <x v="1"/>
    <x v="1"/>
    <x v="0"/>
    <x v="2"/>
    <n v="7"/>
    <n v="611"/>
    <n v="50"/>
    <x v="0"/>
    <n v="50"/>
  </r>
  <r>
    <n v="36"/>
    <x v="0"/>
    <s v="Married"/>
    <n v="86"/>
    <s v="&lt;1 year"/>
    <n v="100"/>
    <n v="0"/>
    <s v="Low"/>
    <n v="0"/>
    <s v="Full Coverage"/>
    <n v="0"/>
    <n v="2336"/>
    <s v="NO"/>
    <s v="Yes"/>
    <s v="NO"/>
    <n v="50"/>
    <x v="1"/>
    <x v="3"/>
    <x v="0"/>
    <x v="2"/>
    <x v="3"/>
    <x v="0"/>
    <n v="99"/>
    <n v="710"/>
    <n v="-50"/>
    <x v="1"/>
    <n v="100"/>
  </r>
  <r>
    <n v="34"/>
    <x v="0"/>
    <s v="Married"/>
    <n v="86"/>
    <s v="&gt;5 years"/>
    <n v="0"/>
    <n v="0"/>
    <s v="Medium"/>
    <n v="0"/>
    <s v="Liability-Only"/>
    <n v="-200"/>
    <n v="2036"/>
    <s v="Yes"/>
    <s v="NO"/>
    <s v="NO"/>
    <n v="50"/>
    <x v="0"/>
    <x v="1"/>
    <x v="0"/>
    <x v="0"/>
    <x v="3"/>
    <x v="1"/>
    <n v="99"/>
    <n v="751"/>
    <n v="-50"/>
    <x v="1"/>
    <n v="100"/>
  </r>
  <r>
    <n v="34"/>
    <x v="0"/>
    <s v="Married"/>
    <n v="86"/>
    <s v="1-5 years"/>
    <n v="50"/>
    <n v="0"/>
    <s v="Medium"/>
    <n v="0"/>
    <s v="Full Coverage"/>
    <n v="0"/>
    <n v="2186"/>
    <s v="NO"/>
    <s v="Yes"/>
    <s v="NO"/>
    <n v="50"/>
    <x v="1"/>
    <x v="19"/>
    <x v="1"/>
    <x v="0"/>
    <x v="4"/>
    <x v="1"/>
    <n v="6"/>
    <n v="759"/>
    <n v="-50"/>
    <x v="2"/>
    <n v="0"/>
  </r>
  <r>
    <n v="26"/>
    <x v="0"/>
    <s v="Married"/>
    <n v="86"/>
    <s v="1-5 years"/>
    <n v="50"/>
    <n v="1"/>
    <s v="Low"/>
    <n v="50"/>
    <s v="Liability-Only"/>
    <n v="-200"/>
    <n v="2086"/>
    <s v="NO"/>
    <s v="NO"/>
    <s v="NO"/>
    <n v="0"/>
    <x v="1"/>
    <x v="15"/>
    <x v="0"/>
    <x v="8"/>
    <x v="5"/>
    <x v="0"/>
    <n v="99"/>
    <n v="741"/>
    <n v="-50"/>
    <x v="2"/>
    <n v="0"/>
  </r>
  <r>
    <n v="64"/>
    <x v="1"/>
    <s v="Married"/>
    <n v="86"/>
    <s v="1-5 years"/>
    <n v="50"/>
    <n v="1"/>
    <s v="Low"/>
    <n v="50"/>
    <s v="Liability-Only"/>
    <n v="-200"/>
    <n v="2136"/>
    <s v="Yes"/>
    <s v="NO"/>
    <s v="NO"/>
    <n v="50"/>
    <x v="0"/>
    <x v="23"/>
    <x v="1"/>
    <x v="2"/>
    <x v="0"/>
    <x v="2"/>
    <n v="10"/>
    <n v="709"/>
    <n v="-50"/>
    <x v="1"/>
    <n v="100"/>
  </r>
  <r>
    <n v="35"/>
    <x v="0"/>
    <s v="Widowed"/>
    <n v="0"/>
    <s v="&lt;1 year"/>
    <n v="100"/>
    <n v="0"/>
    <s v="Low"/>
    <n v="0"/>
    <s v="Full Coverage"/>
    <n v="0"/>
    <n v="2300"/>
    <s v="Yes"/>
    <s v="NO"/>
    <s v="NO"/>
    <n v="50"/>
    <x v="1"/>
    <x v="13"/>
    <x v="1"/>
    <x v="1"/>
    <x v="2"/>
    <x v="1"/>
    <n v="13"/>
    <n v="677"/>
    <n v="50"/>
    <x v="0"/>
    <n v="50"/>
  </r>
  <r>
    <n v="58"/>
    <x v="1"/>
    <s v="Widowed"/>
    <n v="0"/>
    <s v="&lt;1 year"/>
    <n v="100"/>
    <n v="0"/>
    <s v="Low"/>
    <n v="0"/>
    <s v="Full Coverage"/>
    <n v="0"/>
    <n v="2250"/>
    <s v="NO"/>
    <s v="NO"/>
    <s v="NO"/>
    <n v="0"/>
    <x v="0"/>
    <x v="25"/>
    <x v="1"/>
    <x v="1"/>
    <x v="1"/>
    <x v="0"/>
    <n v="1"/>
    <n v="761"/>
    <n v="-50"/>
    <x v="0"/>
    <n v="50"/>
  </r>
  <r>
    <n v="62"/>
    <x v="1"/>
    <s v="Married"/>
    <n v="86"/>
    <s v="1-5 years"/>
    <n v="50"/>
    <n v="1"/>
    <s v="Low"/>
    <n v="50"/>
    <s v="Liability-Only"/>
    <n v="-200"/>
    <n v="2086"/>
    <s v="Yes"/>
    <s v="Yes"/>
    <s v="NO"/>
    <n v="100"/>
    <x v="1"/>
    <x v="13"/>
    <x v="1"/>
    <x v="7"/>
    <x v="2"/>
    <x v="1"/>
    <n v="10"/>
    <n v="736"/>
    <n v="-50"/>
    <x v="1"/>
    <n v="100"/>
  </r>
  <r>
    <n v="54"/>
    <x v="0"/>
    <s v="Married"/>
    <n v="86"/>
    <s v="&gt;5 years"/>
    <n v="0"/>
    <n v="0"/>
    <s v="Low"/>
    <n v="0"/>
    <s v="Liability-Only"/>
    <n v="-200"/>
    <n v="2086"/>
    <s v="NO"/>
    <s v="NO"/>
    <s v="NO"/>
    <n v="0"/>
    <x v="1"/>
    <x v="23"/>
    <x v="0"/>
    <x v="1"/>
    <x v="0"/>
    <x v="2"/>
    <n v="99"/>
    <n v="723"/>
    <n v="-50"/>
    <x v="1"/>
    <n v="100"/>
  </r>
  <r>
    <n v="33"/>
    <x v="0"/>
    <s v="Married"/>
    <n v="86"/>
    <s v="1-5 years"/>
    <n v="50"/>
    <n v="0"/>
    <s v="Low"/>
    <n v="0"/>
    <s v="Liability-Only"/>
    <n v="-200"/>
    <n v="2036"/>
    <s v="NO"/>
    <s v="NO"/>
    <s v="Yes"/>
    <n v="50"/>
    <x v="1"/>
    <x v="19"/>
    <x v="1"/>
    <x v="1"/>
    <x v="3"/>
    <x v="0"/>
    <n v="5"/>
    <n v="706"/>
    <n v="-50"/>
    <x v="0"/>
    <n v="50"/>
  </r>
  <r>
    <n v="46"/>
    <x v="0"/>
    <s v="Married"/>
    <n v="86"/>
    <s v="1-5 years"/>
    <n v="50"/>
    <n v="0"/>
    <s v="Low"/>
    <n v="0"/>
    <s v="Full Coverage"/>
    <n v="0"/>
    <n v="2236"/>
    <s v="NO"/>
    <s v="Yes"/>
    <s v="NO"/>
    <n v="50"/>
    <x v="0"/>
    <x v="1"/>
    <x v="1"/>
    <x v="6"/>
    <x v="0"/>
    <x v="0"/>
    <n v="9"/>
    <n v="761"/>
    <n v="-50"/>
    <x v="0"/>
    <n v="50"/>
  </r>
  <r>
    <n v="39"/>
    <x v="0"/>
    <s v="Married"/>
    <n v="86"/>
    <s v="&gt;5 years"/>
    <n v="0"/>
    <n v="0"/>
    <s v="Low"/>
    <n v="0"/>
    <s v="Full Coverage"/>
    <n v="0"/>
    <n v="2186"/>
    <s v="NO"/>
    <s v="NO"/>
    <s v="NO"/>
    <n v="0"/>
    <x v="0"/>
    <x v="4"/>
    <x v="1"/>
    <x v="1"/>
    <x v="2"/>
    <x v="2"/>
    <n v="11"/>
    <n v="709"/>
    <n v="-50"/>
    <x v="2"/>
    <n v="0"/>
  </r>
  <r>
    <n v="26"/>
    <x v="0"/>
    <s v="Married"/>
    <n v="86"/>
    <s v="1-5 years"/>
    <n v="50"/>
    <n v="0"/>
    <s v="Low"/>
    <n v="0"/>
    <s v="Full Coverage"/>
    <n v="0"/>
    <n v="2186"/>
    <s v="NO"/>
    <s v="Yes"/>
    <s v="NO"/>
    <n v="50"/>
    <x v="1"/>
    <x v="15"/>
    <x v="0"/>
    <x v="1"/>
    <x v="2"/>
    <x v="2"/>
    <n v="99"/>
    <n v="802"/>
    <n v="-50"/>
    <x v="2"/>
    <n v="0"/>
  </r>
  <r>
    <n v="44"/>
    <x v="0"/>
    <s v="Married"/>
    <n v="86"/>
    <s v="&gt;5 years"/>
    <n v="0"/>
    <n v="1"/>
    <s v="Low"/>
    <n v="50"/>
    <s v="Full Coverage"/>
    <n v="0"/>
    <n v="2186"/>
    <s v="NO"/>
    <s v="Yes"/>
    <s v="NO"/>
    <n v="50"/>
    <x v="1"/>
    <x v="26"/>
    <x v="1"/>
    <x v="1"/>
    <x v="5"/>
    <x v="2"/>
    <n v="3"/>
    <n v="756"/>
    <n v="-50"/>
    <x v="2"/>
    <n v="0"/>
  </r>
  <r>
    <n v="22"/>
    <x v="0"/>
    <s v="Married"/>
    <n v="86"/>
    <s v="&gt;5 years"/>
    <n v="0"/>
    <n v="0"/>
    <s v="Low"/>
    <n v="0"/>
    <s v="Full Coverage"/>
    <n v="0"/>
    <n v="2286"/>
    <s v="NO"/>
    <s v="NO"/>
    <s v="NO"/>
    <n v="0"/>
    <x v="0"/>
    <x v="7"/>
    <x v="1"/>
    <x v="6"/>
    <x v="3"/>
    <x v="0"/>
    <n v="11"/>
    <n v="752"/>
    <n v="-50"/>
    <x v="1"/>
    <n v="100"/>
  </r>
  <r>
    <n v="57"/>
    <x v="1"/>
    <s v="Married"/>
    <n v="86"/>
    <s v="1-5 years"/>
    <n v="50"/>
    <n v="1"/>
    <s v="Low"/>
    <n v="50"/>
    <s v="Liability-Only"/>
    <n v="-200"/>
    <n v="2186"/>
    <s v="NO"/>
    <s v="NO"/>
    <s v="Yes"/>
    <n v="50"/>
    <x v="1"/>
    <x v="16"/>
    <x v="1"/>
    <x v="6"/>
    <x v="2"/>
    <x v="2"/>
    <n v="12"/>
    <n v="605"/>
    <n v="50"/>
    <x v="0"/>
    <n v="50"/>
  </r>
  <r>
    <n v="33"/>
    <x v="0"/>
    <s v="Married"/>
    <n v="86"/>
    <s v="1-5 years"/>
    <n v="50"/>
    <n v="1"/>
    <s v="Medium"/>
    <n v="100"/>
    <s v="Liability-Only"/>
    <n v="-200"/>
    <n v="2336"/>
    <s v="NO"/>
    <s v="NO"/>
    <s v="NO"/>
    <n v="0"/>
    <x v="1"/>
    <x v="18"/>
    <x v="1"/>
    <x v="9"/>
    <x v="3"/>
    <x v="2"/>
    <n v="9"/>
    <n v="587"/>
    <n v="50"/>
    <x v="1"/>
    <n v="100"/>
  </r>
  <r>
    <n v="43"/>
    <x v="0"/>
    <s v="Married"/>
    <n v="86"/>
    <s v="&gt;5 years"/>
    <n v="0"/>
    <n v="0"/>
    <s v="Medium"/>
    <n v="0"/>
    <s v="Full Coverage"/>
    <n v="0"/>
    <n v="2286"/>
    <s v="NO"/>
    <s v="NO"/>
    <s v="NO"/>
    <n v="0"/>
    <x v="1"/>
    <x v="23"/>
    <x v="1"/>
    <x v="7"/>
    <x v="1"/>
    <x v="0"/>
    <n v="2"/>
    <n v="679"/>
    <n v="50"/>
    <x v="2"/>
    <n v="0"/>
  </r>
  <r>
    <n v="44"/>
    <x v="0"/>
    <s v="Widowed"/>
    <n v="0"/>
    <s v="&gt;5 years"/>
    <n v="0"/>
    <n v="0"/>
    <s v="Low"/>
    <n v="0"/>
    <s v="Full Coverage"/>
    <n v="0"/>
    <n v="2100"/>
    <s v="NO"/>
    <s v="NO"/>
    <s v="Yes"/>
    <n v="50"/>
    <x v="1"/>
    <x v="22"/>
    <x v="0"/>
    <x v="3"/>
    <x v="3"/>
    <x v="2"/>
    <n v="99"/>
    <n v="745"/>
    <n v="-50"/>
    <x v="0"/>
    <n v="50"/>
  </r>
  <r>
    <n v="36"/>
    <x v="0"/>
    <s v="Married"/>
    <n v="86"/>
    <s v="1-5 years"/>
    <n v="50"/>
    <n v="0"/>
    <s v="Low"/>
    <n v="0"/>
    <s v="Liability-Only"/>
    <n v="-200"/>
    <n v="2086"/>
    <s v="NO"/>
    <s v="NO"/>
    <s v="NO"/>
    <n v="0"/>
    <x v="0"/>
    <x v="26"/>
    <x v="0"/>
    <x v="1"/>
    <x v="2"/>
    <x v="0"/>
    <n v="99"/>
    <n v="765"/>
    <n v="-50"/>
    <x v="0"/>
    <n v="50"/>
  </r>
  <r>
    <n v="48"/>
    <x v="0"/>
    <s v="Divorced"/>
    <n v="0"/>
    <s v="&lt;1 year"/>
    <n v="100"/>
    <n v="0"/>
    <s v="Medium"/>
    <n v="0"/>
    <s v="Full Coverage"/>
    <n v="0"/>
    <n v="2350"/>
    <s v="NO"/>
    <s v="Yes"/>
    <s v="NO"/>
    <n v="50"/>
    <x v="1"/>
    <x v="2"/>
    <x v="0"/>
    <x v="0"/>
    <x v="2"/>
    <x v="2"/>
    <n v="99"/>
    <n v="607"/>
    <n v="50"/>
    <x v="1"/>
    <n v="100"/>
  </r>
  <r>
    <n v="32"/>
    <x v="0"/>
    <s v="Divorced"/>
    <n v="0"/>
    <s v="1-5 years"/>
    <n v="50"/>
    <n v="0"/>
    <s v="High"/>
    <n v="0"/>
    <s v="Liability-Only"/>
    <n v="-200"/>
    <n v="2100"/>
    <s v="NO"/>
    <s v="Yes"/>
    <s v="NO"/>
    <n v="50"/>
    <x v="1"/>
    <x v="10"/>
    <x v="1"/>
    <x v="5"/>
    <x v="0"/>
    <x v="1"/>
    <n v="12"/>
    <n v="642"/>
    <n v="50"/>
    <x v="1"/>
    <n v="100"/>
  </r>
  <r>
    <n v="53"/>
    <x v="0"/>
    <s v="Widowed"/>
    <n v="0"/>
    <s v="1-5 years"/>
    <n v="50"/>
    <n v="1"/>
    <s v="Low"/>
    <n v="50"/>
    <s v="Full Coverage"/>
    <n v="0"/>
    <n v="2200"/>
    <s v="NO"/>
    <s v="NO"/>
    <s v="NO"/>
    <n v="0"/>
    <x v="0"/>
    <x v="22"/>
    <x v="0"/>
    <x v="1"/>
    <x v="2"/>
    <x v="2"/>
    <n v="99"/>
    <n v="738"/>
    <n v="-50"/>
    <x v="2"/>
    <n v="0"/>
  </r>
  <r>
    <n v="19"/>
    <x v="0"/>
    <s v="Single"/>
    <n v="0"/>
    <s v="1-5 years"/>
    <n v="50"/>
    <n v="0"/>
    <s v="Low"/>
    <n v="0"/>
    <s v="Liability-Only"/>
    <n v="-200"/>
    <n v="2050"/>
    <s v="NO"/>
    <s v="NO"/>
    <s v="NO"/>
    <n v="0"/>
    <x v="1"/>
    <x v="22"/>
    <x v="0"/>
    <x v="0"/>
    <x v="1"/>
    <x v="0"/>
    <n v="99"/>
    <n v="741"/>
    <n v="-50"/>
    <x v="1"/>
    <n v="100"/>
  </r>
  <r>
    <n v="41"/>
    <x v="0"/>
    <s v="Single"/>
    <n v="0"/>
    <s v="1-5 years"/>
    <n v="50"/>
    <n v="0"/>
    <s v="Low"/>
    <n v="0"/>
    <s v="Full Coverage"/>
    <n v="0"/>
    <n v="2250"/>
    <s v="NO"/>
    <s v="NO"/>
    <s v="NO"/>
    <n v="0"/>
    <x v="1"/>
    <x v="13"/>
    <x v="1"/>
    <x v="0"/>
    <x v="4"/>
    <x v="2"/>
    <n v="1"/>
    <n v="694"/>
    <n v="50"/>
    <x v="2"/>
    <n v="0"/>
  </r>
  <r>
    <n v="69"/>
    <x v="1"/>
    <s v="Divorced"/>
    <n v="0"/>
    <s v="&gt;5 years"/>
    <n v="0"/>
    <n v="1"/>
    <s v="Low"/>
    <n v="50"/>
    <s v="Liability-Only"/>
    <n v="-200"/>
    <n v="1950"/>
    <s v="NO"/>
    <s v="NO"/>
    <s v="NO"/>
    <n v="0"/>
    <x v="1"/>
    <x v="13"/>
    <x v="1"/>
    <x v="0"/>
    <x v="6"/>
    <x v="1"/>
    <n v="13"/>
    <n v="730"/>
    <n v="-50"/>
    <x v="2"/>
    <n v="0"/>
  </r>
  <r>
    <n v="24"/>
    <x v="0"/>
    <s v="Married"/>
    <n v="86"/>
    <s v="1-5 years"/>
    <n v="50"/>
    <n v="0"/>
    <s v="High"/>
    <n v="0"/>
    <s v="Full Coverage"/>
    <n v="0"/>
    <n v="2336"/>
    <s v="NO"/>
    <s v="NO"/>
    <s v="NO"/>
    <n v="0"/>
    <x v="0"/>
    <x v="17"/>
    <x v="1"/>
    <x v="2"/>
    <x v="2"/>
    <x v="0"/>
    <n v="8"/>
    <n v="787"/>
    <n v="-50"/>
    <x v="1"/>
    <n v="100"/>
  </r>
  <r>
    <n v="29"/>
    <x v="0"/>
    <s v="Married"/>
    <n v="86"/>
    <s v="&gt;5 years"/>
    <n v="0"/>
    <n v="2"/>
    <s v="Medium"/>
    <n v="200"/>
    <s v="Full Coverage"/>
    <n v="0"/>
    <n v="2586"/>
    <s v="NO"/>
    <s v="NO"/>
    <s v="NO"/>
    <n v="0"/>
    <x v="1"/>
    <x v="20"/>
    <x v="1"/>
    <x v="2"/>
    <x v="2"/>
    <x v="0"/>
    <n v="13"/>
    <n v="650"/>
    <n v="50"/>
    <x v="1"/>
    <n v="100"/>
  </r>
  <r>
    <n v="47"/>
    <x v="0"/>
    <s v="Widowed"/>
    <n v="0"/>
    <s v="&lt;1 year"/>
    <n v="100"/>
    <n v="1"/>
    <s v="Low"/>
    <n v="50"/>
    <s v="Full Coverage"/>
    <n v="0"/>
    <n v="2350"/>
    <s v="Yes"/>
    <s v="Yes"/>
    <s v="NO"/>
    <n v="100"/>
    <x v="1"/>
    <x v="25"/>
    <x v="1"/>
    <x v="0"/>
    <x v="3"/>
    <x v="1"/>
    <n v="6"/>
    <n v="695"/>
    <n v="50"/>
    <x v="1"/>
    <n v="100"/>
  </r>
  <r>
    <n v="42"/>
    <x v="0"/>
    <s v="Single"/>
    <n v="0"/>
    <s v="&lt;1 year"/>
    <n v="100"/>
    <n v="2"/>
    <s v="Medium"/>
    <n v="200"/>
    <s v="Liability-Only"/>
    <n v="-200"/>
    <n v="2300"/>
    <s v="NO"/>
    <s v="NO"/>
    <s v="NO"/>
    <n v="0"/>
    <x v="0"/>
    <x v="28"/>
    <x v="1"/>
    <x v="2"/>
    <x v="3"/>
    <x v="2"/>
    <n v="13"/>
    <n v="735"/>
    <n v="-50"/>
    <x v="1"/>
    <n v="100"/>
  </r>
  <r>
    <n v="45"/>
    <x v="0"/>
    <s v="Widowed"/>
    <n v="0"/>
    <s v="1-5 years"/>
    <n v="50"/>
    <n v="1"/>
    <s v="Low"/>
    <n v="50"/>
    <s v="Liability-Only"/>
    <n v="-200"/>
    <n v="2100"/>
    <s v="NO"/>
    <s v="NO"/>
    <s v="NO"/>
    <n v="0"/>
    <x v="1"/>
    <x v="24"/>
    <x v="1"/>
    <x v="7"/>
    <x v="1"/>
    <x v="2"/>
    <n v="10"/>
    <n v="722"/>
    <n v="-50"/>
    <x v="1"/>
    <n v="100"/>
  </r>
  <r>
    <n v="47"/>
    <x v="0"/>
    <s v="Single"/>
    <n v="0"/>
    <s v="&lt;1 year"/>
    <n v="100"/>
    <n v="0"/>
    <s v="Low"/>
    <n v="0"/>
    <s v="Full Coverage"/>
    <n v="0"/>
    <n v="2200"/>
    <s v="NO"/>
    <s v="Yes"/>
    <s v="NO"/>
    <n v="50"/>
    <x v="0"/>
    <x v="27"/>
    <x v="1"/>
    <x v="0"/>
    <x v="3"/>
    <x v="1"/>
    <n v="13"/>
    <n v="755"/>
    <n v="-50"/>
    <x v="0"/>
    <n v="50"/>
  </r>
  <r>
    <n v="49"/>
    <x v="0"/>
    <s v="Divorced"/>
    <n v="0"/>
    <s v="1-5 years"/>
    <n v="50"/>
    <n v="0"/>
    <s v="Low"/>
    <n v="0"/>
    <s v="Liability-Only"/>
    <n v="-200"/>
    <n v="2000"/>
    <s v="NO"/>
    <s v="NO"/>
    <s v="Yes"/>
    <n v="50"/>
    <x v="0"/>
    <x v="17"/>
    <x v="1"/>
    <x v="4"/>
    <x v="3"/>
    <x v="0"/>
    <n v="11"/>
    <n v="760"/>
    <n v="-50"/>
    <x v="1"/>
    <n v="100"/>
  </r>
  <r>
    <n v="56"/>
    <x v="1"/>
    <s v="Single"/>
    <n v="0"/>
    <s v="&gt;5 years"/>
    <n v="0"/>
    <n v="0"/>
    <s v="Low"/>
    <n v="0"/>
    <s v="Full Coverage"/>
    <n v="0"/>
    <n v="2100"/>
    <s v="Yes"/>
    <s v="NO"/>
    <s v="NO"/>
    <n v="50"/>
    <x v="1"/>
    <x v="24"/>
    <x v="1"/>
    <x v="2"/>
    <x v="4"/>
    <x v="1"/>
    <n v="9"/>
    <n v="755"/>
    <n v="-50"/>
    <x v="0"/>
    <n v="50"/>
  </r>
  <r>
    <n v="46"/>
    <x v="0"/>
    <s v="Single"/>
    <n v="0"/>
    <s v="1-5 years"/>
    <n v="50"/>
    <n v="0"/>
    <s v="Low"/>
    <n v="0"/>
    <s v="Full Coverage"/>
    <n v="0"/>
    <n v="2150"/>
    <s v="NO"/>
    <s v="NO"/>
    <s v="NO"/>
    <n v="0"/>
    <x v="1"/>
    <x v="15"/>
    <x v="1"/>
    <x v="5"/>
    <x v="4"/>
    <x v="2"/>
    <n v="14"/>
    <n v="725"/>
    <n v="-50"/>
    <x v="2"/>
    <n v="0"/>
  </r>
  <r>
    <n v="36"/>
    <x v="0"/>
    <s v="Single"/>
    <n v="0"/>
    <s v="&gt;5 years"/>
    <n v="0"/>
    <n v="1"/>
    <s v="Low"/>
    <n v="50"/>
    <s v="Liability-Only"/>
    <n v="-200"/>
    <n v="2050"/>
    <s v="NO"/>
    <s v="NO"/>
    <s v="NO"/>
    <n v="0"/>
    <x v="1"/>
    <x v="26"/>
    <x v="1"/>
    <x v="5"/>
    <x v="2"/>
    <x v="0"/>
    <n v="8"/>
    <n v="728"/>
    <n v="-50"/>
    <x v="1"/>
    <n v="100"/>
  </r>
  <r>
    <n v="50"/>
    <x v="0"/>
    <s v="Widowed"/>
    <n v="0"/>
    <s v="1-5 years"/>
    <n v="50"/>
    <n v="0"/>
    <s v="Medium"/>
    <n v="0"/>
    <s v="Liability-Only"/>
    <n v="-200"/>
    <n v="2050"/>
    <s v="NO"/>
    <s v="NO"/>
    <s v="NO"/>
    <n v="0"/>
    <x v="0"/>
    <x v="2"/>
    <x v="1"/>
    <x v="8"/>
    <x v="0"/>
    <x v="2"/>
    <n v="13"/>
    <n v="690"/>
    <n v="50"/>
    <x v="2"/>
    <n v="0"/>
  </r>
  <r>
    <n v="68"/>
    <x v="1"/>
    <s v="Divorced"/>
    <n v="0"/>
    <s v="&lt;1 year"/>
    <n v="100"/>
    <n v="0"/>
    <s v="Low"/>
    <n v="0"/>
    <s v="Liability-Only"/>
    <n v="-200"/>
    <n v="2100"/>
    <s v="NO"/>
    <s v="NO"/>
    <s v="NO"/>
    <n v="0"/>
    <x v="0"/>
    <x v="12"/>
    <x v="0"/>
    <x v="1"/>
    <x v="0"/>
    <x v="1"/>
    <n v="99"/>
    <n v="702"/>
    <n v="-50"/>
    <x v="1"/>
    <n v="100"/>
  </r>
  <r>
    <n v="38"/>
    <x v="0"/>
    <s v="Divorced"/>
    <n v="0"/>
    <s v="1-5 years"/>
    <n v="50"/>
    <n v="1"/>
    <s v="Low"/>
    <n v="50"/>
    <s v="Liability-Only"/>
    <n v="-200"/>
    <n v="2150"/>
    <s v="NO"/>
    <s v="NO"/>
    <s v="NO"/>
    <n v="0"/>
    <x v="1"/>
    <x v="9"/>
    <x v="1"/>
    <x v="3"/>
    <x v="0"/>
    <x v="1"/>
    <n v="3"/>
    <n v="660"/>
    <n v="50"/>
    <x v="0"/>
    <n v="50"/>
  </r>
  <r>
    <n v="25"/>
    <x v="0"/>
    <s v="Single"/>
    <n v="0"/>
    <s v="&gt;5 years"/>
    <n v="0"/>
    <n v="0"/>
    <s v="Low"/>
    <n v="0"/>
    <s v="Full Coverage"/>
    <n v="0"/>
    <n v="2050"/>
    <s v="NO"/>
    <s v="NO"/>
    <s v="Yes"/>
    <n v="50"/>
    <x v="1"/>
    <x v="0"/>
    <x v="1"/>
    <x v="2"/>
    <x v="4"/>
    <x v="1"/>
    <n v="2"/>
    <n v="727"/>
    <n v="-50"/>
    <x v="2"/>
    <n v="0"/>
  </r>
  <r>
    <n v="56"/>
    <x v="1"/>
    <s v="Married"/>
    <n v="86"/>
    <s v="1-5 years"/>
    <n v="50"/>
    <n v="2"/>
    <s v="Low"/>
    <n v="100"/>
    <s v="Full Coverage"/>
    <n v="0"/>
    <n v="2486"/>
    <s v="NO"/>
    <s v="Yes"/>
    <s v="NO"/>
    <n v="50"/>
    <x v="1"/>
    <x v="19"/>
    <x v="1"/>
    <x v="1"/>
    <x v="4"/>
    <x v="1"/>
    <n v="13"/>
    <n v="612"/>
    <n v="50"/>
    <x v="1"/>
    <n v="100"/>
  </r>
  <r>
    <n v="38"/>
    <x v="0"/>
    <s v="Married"/>
    <n v="86"/>
    <s v="1-5 years"/>
    <n v="50"/>
    <n v="1"/>
    <s v="Low"/>
    <n v="50"/>
    <s v="Full Coverage"/>
    <n v="0"/>
    <n v="2386"/>
    <s v="NO"/>
    <s v="NO"/>
    <s v="NO"/>
    <n v="0"/>
    <x v="1"/>
    <x v="5"/>
    <x v="1"/>
    <x v="5"/>
    <x v="2"/>
    <x v="1"/>
    <n v="4"/>
    <n v="592"/>
    <n v="50"/>
    <x v="2"/>
    <n v="0"/>
  </r>
  <r>
    <n v="18"/>
    <x v="0"/>
    <s v="Single"/>
    <n v="0"/>
    <s v="&lt;1 year"/>
    <n v="100"/>
    <n v="1"/>
    <s v="Low"/>
    <n v="50"/>
    <s v="Full Coverage"/>
    <n v="0"/>
    <n v="2400"/>
    <s v="NO"/>
    <s v="NO"/>
    <s v="NO"/>
    <n v="0"/>
    <x v="1"/>
    <x v="28"/>
    <x v="0"/>
    <x v="6"/>
    <x v="0"/>
    <x v="1"/>
    <n v="99"/>
    <n v="656"/>
    <n v="50"/>
    <x v="0"/>
    <n v="50"/>
  </r>
  <r>
    <n v="52"/>
    <x v="0"/>
    <s v="Single"/>
    <n v="0"/>
    <s v="&gt;5 years"/>
    <n v="0"/>
    <n v="0"/>
    <s v="Low"/>
    <n v="0"/>
    <s v="Full Coverage"/>
    <n v="0"/>
    <n v="2250"/>
    <s v="NO"/>
    <s v="Yes"/>
    <s v="NO"/>
    <n v="50"/>
    <x v="0"/>
    <x v="6"/>
    <x v="0"/>
    <x v="1"/>
    <x v="0"/>
    <x v="2"/>
    <n v="99"/>
    <n v="691"/>
    <n v="50"/>
    <x v="1"/>
    <n v="100"/>
  </r>
  <r>
    <n v="31"/>
    <x v="0"/>
    <s v="Married"/>
    <n v="86"/>
    <s v="&lt;1 year"/>
    <n v="100"/>
    <n v="0"/>
    <s v="Medium"/>
    <n v="0"/>
    <s v="Full Coverage"/>
    <n v="0"/>
    <n v="2386"/>
    <s v="Yes"/>
    <s v="NO"/>
    <s v="Yes"/>
    <n v="100"/>
    <x v="1"/>
    <x v="12"/>
    <x v="0"/>
    <x v="1"/>
    <x v="0"/>
    <x v="0"/>
    <n v="99"/>
    <n v="664"/>
    <n v="50"/>
    <x v="1"/>
    <n v="100"/>
  </r>
  <r>
    <n v="38"/>
    <x v="0"/>
    <s v="Married"/>
    <n v="86"/>
    <s v="&gt;5 years"/>
    <n v="0"/>
    <n v="0"/>
    <s v="Medium"/>
    <n v="0"/>
    <s v="Liability-Only"/>
    <n v="-200"/>
    <n v="1986"/>
    <s v="NO"/>
    <s v="NO"/>
    <s v="NO"/>
    <n v="0"/>
    <x v="1"/>
    <x v="23"/>
    <x v="1"/>
    <x v="0"/>
    <x v="2"/>
    <x v="0"/>
    <n v="10"/>
    <n v="701"/>
    <n v="-50"/>
    <x v="2"/>
    <n v="0"/>
  </r>
  <r>
    <n v="44"/>
    <x v="0"/>
    <s v="Divorced"/>
    <n v="0"/>
    <s v="1-5 years"/>
    <n v="50"/>
    <n v="0"/>
    <s v="Low"/>
    <n v="0"/>
    <s v="Liability-Only"/>
    <n v="-200"/>
    <n v="2000"/>
    <s v="NO"/>
    <s v="NO"/>
    <s v="NO"/>
    <n v="0"/>
    <x v="0"/>
    <x v="7"/>
    <x v="1"/>
    <x v="5"/>
    <x v="2"/>
    <x v="0"/>
    <n v="4"/>
    <n v="706"/>
    <n v="-50"/>
    <x v="0"/>
    <n v="50"/>
  </r>
  <r>
    <n v="42"/>
    <x v="0"/>
    <s v="Divorced"/>
    <n v="0"/>
    <s v="&gt;5 years"/>
    <n v="0"/>
    <n v="0"/>
    <s v="Low"/>
    <n v="0"/>
    <s v="Liability-Only"/>
    <n v="-200"/>
    <n v="2050"/>
    <s v="NO"/>
    <s v="NO"/>
    <s v="NO"/>
    <n v="0"/>
    <x v="1"/>
    <x v="7"/>
    <x v="1"/>
    <x v="1"/>
    <x v="3"/>
    <x v="1"/>
    <n v="14"/>
    <n v="650"/>
    <n v="50"/>
    <x v="0"/>
    <n v="50"/>
  </r>
  <r>
    <n v="50"/>
    <x v="0"/>
    <s v="Divorced"/>
    <n v="0"/>
    <s v="1-5 years"/>
    <n v="50"/>
    <n v="0"/>
    <s v="Low"/>
    <n v="0"/>
    <s v="Full Coverage"/>
    <n v="0"/>
    <n v="2250"/>
    <s v="NO"/>
    <s v="NO"/>
    <s v="NO"/>
    <n v="0"/>
    <x v="1"/>
    <x v="19"/>
    <x v="1"/>
    <x v="3"/>
    <x v="7"/>
    <x v="2"/>
    <n v="11"/>
    <n v="777"/>
    <n v="-50"/>
    <x v="1"/>
    <n v="100"/>
  </r>
  <r>
    <n v="33"/>
    <x v="0"/>
    <s v="Single"/>
    <n v="0"/>
    <s v="&lt;1 year"/>
    <n v="100"/>
    <n v="0"/>
    <s v="Low"/>
    <n v="0"/>
    <s v="Full Coverage"/>
    <n v="0"/>
    <n v="2300"/>
    <s v="NO"/>
    <s v="NO"/>
    <s v="NO"/>
    <n v="0"/>
    <x v="1"/>
    <x v="23"/>
    <x v="1"/>
    <x v="2"/>
    <x v="0"/>
    <x v="1"/>
    <n v="7"/>
    <n v="780"/>
    <n v="-50"/>
    <x v="1"/>
    <n v="100"/>
  </r>
  <r>
    <n v="47"/>
    <x v="0"/>
    <s v="Married"/>
    <n v="86"/>
    <s v="1-5 years"/>
    <n v="50"/>
    <n v="1"/>
    <s v="Medium"/>
    <n v="100"/>
    <s v="Full Coverage"/>
    <n v="0"/>
    <n v="2286"/>
    <s v="NO"/>
    <s v="Yes"/>
    <s v="NO"/>
    <n v="50"/>
    <x v="2"/>
    <x v="10"/>
    <x v="1"/>
    <x v="3"/>
    <x v="5"/>
    <x v="2"/>
    <n v="2"/>
    <n v="775"/>
    <n v="-50"/>
    <x v="2"/>
    <n v="0"/>
  </r>
  <r>
    <n v="36"/>
    <x v="0"/>
    <s v="Married"/>
    <n v="86"/>
    <s v="1-5 years"/>
    <n v="50"/>
    <n v="1"/>
    <s v="Low"/>
    <n v="50"/>
    <s v="Liability-Only"/>
    <n v="-200"/>
    <n v="2236"/>
    <s v="Yes"/>
    <s v="NO"/>
    <s v="NO"/>
    <n v="50"/>
    <x v="1"/>
    <x v="22"/>
    <x v="1"/>
    <x v="2"/>
    <x v="1"/>
    <x v="2"/>
    <n v="5"/>
    <n v="667"/>
    <n v="50"/>
    <x v="1"/>
    <n v="100"/>
  </r>
  <r>
    <n v="51"/>
    <x v="0"/>
    <s v="Married"/>
    <n v="86"/>
    <s v="1-5 years"/>
    <n v="50"/>
    <n v="1"/>
    <s v="Low"/>
    <n v="50"/>
    <s v="Liability-Only"/>
    <n v="-200"/>
    <n v="2186"/>
    <s v="NO"/>
    <s v="NO"/>
    <s v="NO"/>
    <n v="0"/>
    <x v="1"/>
    <x v="27"/>
    <x v="0"/>
    <x v="4"/>
    <x v="4"/>
    <x v="0"/>
    <n v="99"/>
    <n v="722"/>
    <n v="-50"/>
    <x v="1"/>
    <n v="100"/>
  </r>
  <r>
    <n v="49"/>
    <x v="0"/>
    <s v="Divorced"/>
    <n v="0"/>
    <s v="&gt;5 years"/>
    <n v="0"/>
    <n v="1"/>
    <s v="Medium"/>
    <n v="100"/>
    <s v="Liability-Only"/>
    <n v="-200"/>
    <n v="2100"/>
    <s v="NO"/>
    <s v="NO"/>
    <s v="NO"/>
    <n v="0"/>
    <x v="1"/>
    <x v="28"/>
    <x v="0"/>
    <x v="5"/>
    <x v="2"/>
    <x v="0"/>
    <n v="99"/>
    <n v="776"/>
    <n v="-50"/>
    <x v="1"/>
    <n v="100"/>
  </r>
  <r>
    <n v="25"/>
    <x v="0"/>
    <s v="Married"/>
    <n v="86"/>
    <s v="&gt;5 years"/>
    <n v="0"/>
    <n v="0"/>
    <s v="Low"/>
    <n v="0"/>
    <s v="Liability-Only"/>
    <n v="-200"/>
    <n v="2036"/>
    <s v="NO"/>
    <s v="NO"/>
    <s v="NO"/>
    <n v="0"/>
    <x v="0"/>
    <x v="2"/>
    <x v="0"/>
    <x v="0"/>
    <x v="0"/>
    <x v="2"/>
    <n v="99"/>
    <n v="741"/>
    <n v="-50"/>
    <x v="0"/>
    <n v="50"/>
  </r>
  <r>
    <n v="56"/>
    <x v="1"/>
    <s v="Single"/>
    <n v="0"/>
    <s v="1-5 years"/>
    <n v="50"/>
    <n v="0"/>
    <s v="Low"/>
    <n v="0"/>
    <s v="Liability-Only"/>
    <n v="-200"/>
    <n v="2000"/>
    <s v="NO"/>
    <s v="NO"/>
    <s v="Yes"/>
    <n v="50"/>
    <x v="2"/>
    <x v="17"/>
    <x v="0"/>
    <x v="4"/>
    <x v="2"/>
    <x v="1"/>
    <n v="99"/>
    <n v="748"/>
    <n v="-50"/>
    <x v="1"/>
    <n v="100"/>
  </r>
  <r>
    <n v="31"/>
    <x v="0"/>
    <s v="Single"/>
    <n v="0"/>
    <s v="1-5 years"/>
    <n v="50"/>
    <n v="0"/>
    <s v="Low"/>
    <n v="0"/>
    <s v="Liability-Only"/>
    <n v="-200"/>
    <n v="2100"/>
    <s v="Yes"/>
    <s v="NO"/>
    <s v="NO"/>
    <n v="50"/>
    <x v="2"/>
    <x v="3"/>
    <x v="0"/>
    <x v="0"/>
    <x v="2"/>
    <x v="0"/>
    <n v="99"/>
    <n v="679"/>
    <n v="50"/>
    <x v="1"/>
    <n v="100"/>
  </r>
  <r>
    <n v="52"/>
    <x v="0"/>
    <s v="Single"/>
    <n v="0"/>
    <s v="1-5 years"/>
    <n v="50"/>
    <n v="0"/>
    <s v="Low"/>
    <n v="0"/>
    <s v="Liability-Only"/>
    <n v="-200"/>
    <n v="2050"/>
    <s v="NO"/>
    <s v="NO"/>
    <s v="NO"/>
    <n v="0"/>
    <x v="1"/>
    <x v="24"/>
    <x v="0"/>
    <x v="0"/>
    <x v="1"/>
    <x v="2"/>
    <n v="99"/>
    <n v="778"/>
    <n v="-50"/>
    <x v="1"/>
    <n v="100"/>
  </r>
  <r>
    <n v="45"/>
    <x v="0"/>
    <s v="Widowed"/>
    <n v="0"/>
    <s v="1-5 years"/>
    <n v="50"/>
    <n v="1"/>
    <s v="Low"/>
    <n v="50"/>
    <s v="Liability-Only"/>
    <n v="-200"/>
    <n v="2100"/>
    <s v="NO"/>
    <s v="NO"/>
    <s v="Yes"/>
    <n v="50"/>
    <x v="2"/>
    <x v="0"/>
    <x v="0"/>
    <x v="7"/>
    <x v="1"/>
    <x v="2"/>
    <n v="99"/>
    <n v="686"/>
    <n v="50"/>
    <x v="0"/>
    <n v="50"/>
  </r>
  <r>
    <n v="67"/>
    <x v="1"/>
    <s v="Married"/>
    <n v="86"/>
    <s v="&gt;5 years"/>
    <n v="0"/>
    <n v="0"/>
    <s v="Low"/>
    <n v="0"/>
    <s v="Liability-Only"/>
    <n v="-200"/>
    <n v="1886"/>
    <s v="Yes"/>
    <s v="Yes"/>
    <s v="Yes"/>
    <n v="150"/>
    <x v="1"/>
    <x v="1"/>
    <x v="0"/>
    <x v="4"/>
    <x v="4"/>
    <x v="1"/>
    <n v="99"/>
    <n v="768"/>
    <n v="-50"/>
    <x v="0"/>
    <n v="50"/>
  </r>
  <r>
    <n v="36"/>
    <x v="0"/>
    <s v="Single"/>
    <n v="0"/>
    <s v="1-5 years"/>
    <n v="50"/>
    <n v="0"/>
    <s v="High"/>
    <n v="0"/>
    <s v="Full Coverage"/>
    <n v="0"/>
    <n v="2150"/>
    <s v="NO"/>
    <s v="Yes"/>
    <s v="NO"/>
    <n v="50"/>
    <x v="1"/>
    <x v="1"/>
    <x v="0"/>
    <x v="3"/>
    <x v="2"/>
    <x v="2"/>
    <n v="99"/>
    <n v="741"/>
    <n v="-50"/>
    <x v="0"/>
    <n v="50"/>
  </r>
  <r>
    <n v="34"/>
    <x v="0"/>
    <s v="Married"/>
    <n v="86"/>
    <s v="1-5 years"/>
    <n v="50"/>
    <n v="0"/>
    <s v="Low"/>
    <n v="0"/>
    <s v="Full Coverage"/>
    <n v="0"/>
    <n v="2336"/>
    <s v="NO"/>
    <s v="Yes"/>
    <s v="NO"/>
    <n v="50"/>
    <x v="0"/>
    <x v="25"/>
    <x v="1"/>
    <x v="6"/>
    <x v="2"/>
    <x v="2"/>
    <n v="14"/>
    <n v="696"/>
    <n v="50"/>
    <x v="0"/>
    <n v="50"/>
  </r>
  <r>
    <n v="39"/>
    <x v="0"/>
    <s v="Married"/>
    <n v="86"/>
    <s v="1-5 years"/>
    <n v="50"/>
    <n v="2"/>
    <s v="Low"/>
    <n v="100"/>
    <s v="Full Coverage"/>
    <n v="0"/>
    <n v="2336"/>
    <s v="NO"/>
    <s v="Yes"/>
    <s v="NO"/>
    <n v="50"/>
    <x v="0"/>
    <x v="20"/>
    <x v="1"/>
    <x v="0"/>
    <x v="0"/>
    <x v="0"/>
    <n v="9"/>
    <n v="800"/>
    <n v="-50"/>
    <x v="0"/>
    <n v="50"/>
  </r>
  <r>
    <n v="35"/>
    <x v="0"/>
    <s v="Married"/>
    <n v="86"/>
    <s v="1-5 years"/>
    <n v="50"/>
    <n v="0"/>
    <s v="High"/>
    <n v="0"/>
    <s v="Full Coverage"/>
    <n v="0"/>
    <n v="2286"/>
    <s v="NO"/>
    <s v="NO"/>
    <s v="NO"/>
    <n v="0"/>
    <x v="1"/>
    <x v="11"/>
    <x v="0"/>
    <x v="6"/>
    <x v="2"/>
    <x v="0"/>
    <n v="99"/>
    <n v="729"/>
    <n v="-50"/>
    <x v="0"/>
    <n v="50"/>
  </r>
  <r>
    <n v="51"/>
    <x v="0"/>
    <s v="Married"/>
    <n v="86"/>
    <s v="1-5 years"/>
    <n v="50"/>
    <n v="1"/>
    <s v="Low"/>
    <n v="50"/>
    <s v="Full Coverage"/>
    <n v="0"/>
    <n v="2386"/>
    <s v="NO"/>
    <s v="NO"/>
    <s v="NO"/>
    <n v="0"/>
    <x v="1"/>
    <x v="9"/>
    <x v="0"/>
    <x v="7"/>
    <x v="1"/>
    <x v="1"/>
    <n v="99"/>
    <n v="698"/>
    <n v="50"/>
    <x v="2"/>
    <n v="0"/>
  </r>
  <r>
    <n v="18"/>
    <x v="0"/>
    <s v="Single"/>
    <n v="0"/>
    <s v="1-5 years"/>
    <n v="50"/>
    <n v="0"/>
    <s v="Medium"/>
    <n v="0"/>
    <s v="Liability-Only"/>
    <n v="-200"/>
    <n v="1950"/>
    <s v="NO"/>
    <s v="NO"/>
    <s v="NO"/>
    <n v="0"/>
    <x v="2"/>
    <x v="11"/>
    <x v="0"/>
    <x v="0"/>
    <x v="0"/>
    <x v="0"/>
    <n v="99"/>
    <n v="708"/>
    <n v="-50"/>
    <x v="2"/>
    <n v="0"/>
  </r>
  <r>
    <n v="24"/>
    <x v="0"/>
    <s v="Single"/>
    <n v="0"/>
    <s v="&lt;1 year"/>
    <n v="100"/>
    <n v="1"/>
    <s v="Low"/>
    <n v="50"/>
    <s v="Liability-Only"/>
    <n v="-200"/>
    <n v="2050"/>
    <s v="Yes"/>
    <s v="NO"/>
    <s v="NO"/>
    <n v="50"/>
    <x v="1"/>
    <x v="23"/>
    <x v="0"/>
    <x v="4"/>
    <x v="4"/>
    <x v="2"/>
    <n v="99"/>
    <n v="701"/>
    <n v="-50"/>
    <x v="0"/>
    <n v="50"/>
  </r>
  <r>
    <n v="23"/>
    <x v="0"/>
    <s v="Married"/>
    <n v="86"/>
    <s v="&lt;1 year"/>
    <n v="100"/>
    <n v="0"/>
    <s v="Low"/>
    <n v="0"/>
    <s v="Full Coverage"/>
    <n v="0"/>
    <n v="2286"/>
    <s v="NO"/>
    <s v="Yes"/>
    <s v="NO"/>
    <n v="50"/>
    <x v="0"/>
    <x v="22"/>
    <x v="1"/>
    <x v="0"/>
    <x v="2"/>
    <x v="0"/>
    <n v="4"/>
    <n v="736"/>
    <n v="-50"/>
    <x v="0"/>
    <n v="50"/>
  </r>
  <r>
    <n v="54"/>
    <x v="0"/>
    <s v="Married"/>
    <n v="86"/>
    <s v="1-5 years"/>
    <n v="50"/>
    <n v="0"/>
    <s v="Low"/>
    <n v="0"/>
    <s v="Liability-Only"/>
    <n v="-200"/>
    <n v="2186"/>
    <s v="NO"/>
    <s v="NO"/>
    <s v="Yes"/>
    <n v="50"/>
    <x v="0"/>
    <x v="18"/>
    <x v="1"/>
    <x v="5"/>
    <x v="1"/>
    <x v="0"/>
    <n v="9"/>
    <n v="635"/>
    <n v="50"/>
    <x v="1"/>
    <n v="100"/>
  </r>
  <r>
    <n v="65"/>
    <x v="1"/>
    <s v="Single"/>
    <n v="0"/>
    <s v="1-5 years"/>
    <n v="50"/>
    <n v="1"/>
    <s v="Medium"/>
    <n v="100"/>
    <s v="Full Coverage"/>
    <n v="0"/>
    <n v="2350"/>
    <s v="NO"/>
    <s v="NO"/>
    <s v="NO"/>
    <n v="0"/>
    <x v="1"/>
    <x v="21"/>
    <x v="1"/>
    <x v="2"/>
    <x v="2"/>
    <x v="0"/>
    <n v="10"/>
    <n v="652"/>
    <n v="50"/>
    <x v="2"/>
    <n v="0"/>
  </r>
  <r>
    <n v="38"/>
    <x v="0"/>
    <s v="Divorced"/>
    <n v="0"/>
    <s v="&lt;1 year"/>
    <n v="100"/>
    <n v="0"/>
    <s v="Low"/>
    <n v="0"/>
    <s v="Full Coverage"/>
    <n v="0"/>
    <n v="2300"/>
    <s v="NO"/>
    <s v="NO"/>
    <s v="NO"/>
    <n v="0"/>
    <x v="1"/>
    <x v="28"/>
    <x v="0"/>
    <x v="1"/>
    <x v="0"/>
    <x v="1"/>
    <n v="99"/>
    <n v="758"/>
    <n v="-50"/>
    <x v="1"/>
    <n v="100"/>
  </r>
  <r>
    <n v="37"/>
    <x v="0"/>
    <s v="Married"/>
    <n v="86"/>
    <s v="&gt;5 years"/>
    <n v="0"/>
    <n v="2"/>
    <s v="Low"/>
    <n v="100"/>
    <s v="Full Coverage"/>
    <n v="0"/>
    <n v="2336"/>
    <s v="Yes"/>
    <s v="NO"/>
    <s v="NO"/>
    <n v="50"/>
    <x v="1"/>
    <x v="8"/>
    <x v="0"/>
    <x v="6"/>
    <x v="2"/>
    <x v="1"/>
    <n v="99"/>
    <n v="710"/>
    <n v="-50"/>
    <x v="1"/>
    <n v="100"/>
  </r>
  <r>
    <n v="41"/>
    <x v="0"/>
    <s v="Single"/>
    <n v="0"/>
    <s v="1-5 years"/>
    <n v="50"/>
    <n v="0"/>
    <s v="Low"/>
    <n v="0"/>
    <s v="Full Coverage"/>
    <n v="0"/>
    <n v="2150"/>
    <s v="NO"/>
    <s v="NO"/>
    <s v="NO"/>
    <n v="0"/>
    <x v="1"/>
    <x v="12"/>
    <x v="1"/>
    <x v="4"/>
    <x v="3"/>
    <x v="0"/>
    <n v="6"/>
    <n v="715"/>
    <n v="-50"/>
    <x v="2"/>
    <n v="0"/>
  </r>
  <r>
    <n v="57"/>
    <x v="1"/>
    <s v="Single"/>
    <n v="0"/>
    <s v="&gt;5 years"/>
    <n v="0"/>
    <n v="0"/>
    <s v="Low"/>
    <n v="0"/>
    <s v="Full Coverage"/>
    <n v="0"/>
    <n v="2300"/>
    <s v="NO"/>
    <s v="NO"/>
    <s v="NO"/>
    <n v="0"/>
    <x v="0"/>
    <x v="17"/>
    <x v="0"/>
    <x v="5"/>
    <x v="0"/>
    <x v="2"/>
    <n v="99"/>
    <n v="671"/>
    <n v="50"/>
    <x v="1"/>
    <n v="100"/>
  </r>
  <r>
    <n v="26"/>
    <x v="0"/>
    <s v="Single"/>
    <n v="0"/>
    <s v="&lt;1 year"/>
    <n v="100"/>
    <n v="0"/>
    <s v="Low"/>
    <n v="0"/>
    <s v="Full Coverage"/>
    <n v="0"/>
    <n v="2250"/>
    <s v="NO"/>
    <s v="NO"/>
    <s v="Yes"/>
    <n v="50"/>
    <x v="1"/>
    <x v="29"/>
    <x v="1"/>
    <x v="1"/>
    <x v="5"/>
    <x v="1"/>
    <n v="8"/>
    <n v="702"/>
    <n v="-50"/>
    <x v="1"/>
    <n v="100"/>
  </r>
  <r>
    <n v="43"/>
    <x v="0"/>
    <s v="Married"/>
    <n v="86"/>
    <s v="&lt;1 year"/>
    <n v="100"/>
    <n v="0"/>
    <s v="Low"/>
    <n v="0"/>
    <s v="Full Coverage"/>
    <n v="0"/>
    <n v="2286"/>
    <s v="Yes"/>
    <s v="Yes"/>
    <s v="NO"/>
    <n v="100"/>
    <x v="1"/>
    <x v="27"/>
    <x v="1"/>
    <x v="8"/>
    <x v="3"/>
    <x v="2"/>
    <n v="11"/>
    <n v="778"/>
    <n v="-50"/>
    <x v="1"/>
    <n v="100"/>
  </r>
  <r>
    <n v="54"/>
    <x v="0"/>
    <s v="Single"/>
    <n v="0"/>
    <s v="1-5 years"/>
    <n v="50"/>
    <n v="1"/>
    <s v="Low"/>
    <n v="50"/>
    <s v="Full Coverage"/>
    <n v="0"/>
    <n v="2300"/>
    <s v="NO"/>
    <s v="NO"/>
    <s v="NO"/>
    <n v="0"/>
    <x v="1"/>
    <x v="9"/>
    <x v="1"/>
    <x v="2"/>
    <x v="5"/>
    <x v="2"/>
    <n v="3"/>
    <n v="650"/>
    <n v="50"/>
    <x v="2"/>
    <n v="0"/>
  </r>
  <r>
    <n v="47"/>
    <x v="0"/>
    <s v="Single"/>
    <n v="0"/>
    <s v="&lt;1 year"/>
    <n v="100"/>
    <n v="0"/>
    <s v="Low"/>
    <n v="0"/>
    <s v="Liability-Only"/>
    <n v="-200"/>
    <n v="2050"/>
    <s v="NO"/>
    <s v="NO"/>
    <s v="NO"/>
    <n v="0"/>
    <x v="1"/>
    <x v="4"/>
    <x v="0"/>
    <x v="4"/>
    <x v="0"/>
    <x v="1"/>
    <n v="99"/>
    <n v="845"/>
    <n v="-50"/>
    <x v="0"/>
    <n v="50"/>
  </r>
  <r>
    <n v="42"/>
    <x v="0"/>
    <s v="Single"/>
    <n v="0"/>
    <s v="&gt;5 years"/>
    <n v="0"/>
    <n v="0"/>
    <s v="Medium"/>
    <n v="0"/>
    <s v="Liability-Only"/>
    <n v="-200"/>
    <n v="1950"/>
    <s v="NO"/>
    <s v="NO"/>
    <s v="Yes"/>
    <n v="50"/>
    <x v="1"/>
    <x v="15"/>
    <x v="1"/>
    <x v="6"/>
    <x v="3"/>
    <x v="0"/>
    <n v="11"/>
    <n v="702"/>
    <n v="-50"/>
    <x v="1"/>
    <n v="100"/>
  </r>
  <r>
    <n v="55"/>
    <x v="1"/>
    <s v="Single"/>
    <n v="0"/>
    <s v="&lt;1 year"/>
    <n v="100"/>
    <n v="0"/>
    <s v="Low"/>
    <n v="0"/>
    <s v="Full Coverage"/>
    <n v="0"/>
    <n v="2300"/>
    <s v="NO"/>
    <s v="NO"/>
    <s v="NO"/>
    <n v="0"/>
    <x v="1"/>
    <x v="5"/>
    <x v="0"/>
    <x v="1"/>
    <x v="1"/>
    <x v="2"/>
    <n v="99"/>
    <n v="709"/>
    <n v="-50"/>
    <x v="1"/>
    <n v="100"/>
  </r>
  <r>
    <n v="18"/>
    <x v="0"/>
    <s v="Single"/>
    <n v="0"/>
    <s v="1-5 years"/>
    <n v="50"/>
    <n v="1"/>
    <s v="Low"/>
    <n v="50"/>
    <s v="Liability-Only"/>
    <n v="-200"/>
    <n v="2200"/>
    <s v="NO"/>
    <s v="NO"/>
    <s v="NO"/>
    <n v="0"/>
    <x v="1"/>
    <x v="24"/>
    <x v="1"/>
    <x v="2"/>
    <x v="2"/>
    <x v="2"/>
    <n v="13"/>
    <n v="698"/>
    <n v="50"/>
    <x v="1"/>
    <n v="100"/>
  </r>
  <r>
    <n v="50"/>
    <x v="0"/>
    <s v="Married"/>
    <n v="86"/>
    <s v="&gt;5 years"/>
    <n v="0"/>
    <n v="1"/>
    <s v="Low"/>
    <n v="50"/>
    <s v="Full Coverage"/>
    <n v="0"/>
    <n v="2286"/>
    <s v="NO"/>
    <s v="Yes"/>
    <s v="NO"/>
    <n v="50"/>
    <x v="1"/>
    <x v="24"/>
    <x v="0"/>
    <x v="2"/>
    <x v="3"/>
    <x v="0"/>
    <n v="99"/>
    <n v="719"/>
    <n v="-50"/>
    <x v="1"/>
    <n v="100"/>
  </r>
  <r>
    <n v="30"/>
    <x v="0"/>
    <s v="Widowed"/>
    <n v="0"/>
    <s v="1-5 years"/>
    <n v="50"/>
    <n v="1"/>
    <s v="Low"/>
    <n v="50"/>
    <s v="Liability-Only"/>
    <n v="-200"/>
    <n v="2050"/>
    <s v="Yes"/>
    <s v="Yes"/>
    <s v="Yes"/>
    <n v="150"/>
    <x v="2"/>
    <x v="3"/>
    <x v="1"/>
    <x v="2"/>
    <x v="2"/>
    <x v="0"/>
    <n v="7"/>
    <n v="694"/>
    <n v="50"/>
    <x v="1"/>
    <n v="100"/>
  </r>
  <r>
    <n v="18"/>
    <x v="0"/>
    <s v="Single"/>
    <n v="0"/>
    <s v="&lt;1 year"/>
    <n v="100"/>
    <n v="0"/>
    <s v="Medium"/>
    <n v="0"/>
    <s v="Liability-Only"/>
    <n v="-200"/>
    <n v="1950"/>
    <s v="NO"/>
    <s v="Yes"/>
    <s v="NO"/>
    <n v="50"/>
    <x v="2"/>
    <x v="20"/>
    <x v="1"/>
    <x v="0"/>
    <x v="2"/>
    <x v="1"/>
    <n v="10"/>
    <n v="704"/>
    <n v="-50"/>
    <x v="2"/>
    <n v="0"/>
  </r>
  <r>
    <n v="47"/>
    <x v="0"/>
    <s v="Single"/>
    <n v="0"/>
    <s v="1-5 years"/>
    <n v="50"/>
    <n v="1"/>
    <s v="High"/>
    <n v="200"/>
    <s v="Full Coverage"/>
    <n v="0"/>
    <n v="2400"/>
    <s v="NO"/>
    <s v="Yes"/>
    <s v="NO"/>
    <n v="50"/>
    <x v="1"/>
    <x v="16"/>
    <x v="1"/>
    <x v="1"/>
    <x v="6"/>
    <x v="0"/>
    <n v="12"/>
    <n v="731"/>
    <n v="-50"/>
    <x v="1"/>
    <n v="100"/>
  </r>
  <r>
    <n v="60"/>
    <x v="1"/>
    <s v="Married"/>
    <n v="86"/>
    <s v="1-5 years"/>
    <n v="50"/>
    <n v="0"/>
    <s v="Low"/>
    <n v="0"/>
    <s v="Full Coverage"/>
    <n v="0"/>
    <n v="2186"/>
    <s v="NO"/>
    <s v="Yes"/>
    <s v="Yes"/>
    <n v="100"/>
    <x v="1"/>
    <x v="26"/>
    <x v="1"/>
    <x v="4"/>
    <x v="3"/>
    <x v="2"/>
    <n v="10"/>
    <n v="772"/>
    <n v="-50"/>
    <x v="0"/>
    <n v="50"/>
  </r>
  <r>
    <n v="37"/>
    <x v="0"/>
    <s v="Married"/>
    <n v="86"/>
    <s v="&lt;1 year"/>
    <n v="100"/>
    <n v="0"/>
    <s v="Low"/>
    <n v="0"/>
    <s v="Liability-Only"/>
    <n v="-200"/>
    <n v="2236"/>
    <s v="NO"/>
    <s v="NO"/>
    <s v="NO"/>
    <n v="0"/>
    <x v="1"/>
    <x v="28"/>
    <x v="1"/>
    <x v="0"/>
    <x v="0"/>
    <x v="0"/>
    <n v="14"/>
    <n v="665"/>
    <n v="50"/>
    <x v="0"/>
    <n v="50"/>
  </r>
  <r>
    <n v="54"/>
    <x v="0"/>
    <s v="Single"/>
    <n v="0"/>
    <s v="1-5 years"/>
    <n v="50"/>
    <n v="0"/>
    <s v="Low"/>
    <n v="0"/>
    <s v="Liability-Only"/>
    <n v="-200"/>
    <n v="1850"/>
    <s v="NO"/>
    <s v="Yes"/>
    <s v="Yes"/>
    <n v="100"/>
    <x v="1"/>
    <x v="28"/>
    <x v="0"/>
    <x v="1"/>
    <x v="0"/>
    <x v="2"/>
    <n v="99"/>
    <n v="744"/>
    <n v="-50"/>
    <x v="2"/>
    <n v="0"/>
  </r>
  <r>
    <n v="64"/>
    <x v="1"/>
    <s v="Single"/>
    <n v="0"/>
    <s v="&gt;5 years"/>
    <n v="0"/>
    <n v="0"/>
    <s v="Medium"/>
    <n v="0"/>
    <s v="Full Coverage"/>
    <n v="0"/>
    <n v="2200"/>
    <s v="NO"/>
    <s v="Yes"/>
    <s v="Yes"/>
    <n v="100"/>
    <x v="0"/>
    <x v="6"/>
    <x v="1"/>
    <x v="1"/>
    <x v="3"/>
    <x v="1"/>
    <n v="5"/>
    <n v="672"/>
    <n v="50"/>
    <x v="1"/>
    <n v="100"/>
  </r>
  <r>
    <n v="59"/>
    <x v="1"/>
    <s v="Married"/>
    <n v="86"/>
    <s v="&gt;5 years"/>
    <n v="0"/>
    <n v="1"/>
    <s v="Medium"/>
    <n v="100"/>
    <s v="Full Coverage"/>
    <n v="0"/>
    <n v="2436"/>
    <s v="NO"/>
    <s v="NO"/>
    <s v="NO"/>
    <n v="0"/>
    <x v="0"/>
    <x v="27"/>
    <x v="1"/>
    <x v="4"/>
    <x v="3"/>
    <x v="1"/>
    <n v="11"/>
    <n v="650"/>
    <n v="50"/>
    <x v="0"/>
    <n v="50"/>
  </r>
  <r>
    <n v="64"/>
    <x v="1"/>
    <s v="Single"/>
    <n v="0"/>
    <s v="&lt;1 year"/>
    <n v="100"/>
    <n v="1"/>
    <s v="Low"/>
    <n v="50"/>
    <s v="Full Coverage"/>
    <n v="0"/>
    <n v="2250"/>
    <s v="Yes"/>
    <s v="Yes"/>
    <s v="NO"/>
    <n v="100"/>
    <x v="1"/>
    <x v="17"/>
    <x v="1"/>
    <x v="0"/>
    <x v="3"/>
    <x v="1"/>
    <n v="5"/>
    <n v="733"/>
    <n v="-50"/>
    <x v="1"/>
    <n v="100"/>
  </r>
  <r>
    <n v="51"/>
    <x v="0"/>
    <s v="Married"/>
    <n v="86"/>
    <s v="&lt;1 year"/>
    <n v="100"/>
    <n v="0"/>
    <s v="High"/>
    <n v="0"/>
    <s v="Full Coverage"/>
    <n v="0"/>
    <n v="2286"/>
    <s v="NO"/>
    <s v="Yes"/>
    <s v="Yes"/>
    <n v="100"/>
    <x v="0"/>
    <x v="15"/>
    <x v="1"/>
    <x v="0"/>
    <x v="1"/>
    <x v="0"/>
    <n v="6"/>
    <n v="686"/>
    <n v="50"/>
    <x v="2"/>
    <n v="0"/>
  </r>
  <r>
    <n v="41"/>
    <x v="0"/>
    <s v="Widowed"/>
    <n v="0"/>
    <s v="1-5 years"/>
    <n v="50"/>
    <n v="0"/>
    <s v="High"/>
    <n v="0"/>
    <s v="Full Coverage"/>
    <n v="0"/>
    <n v="2300"/>
    <s v="Yes"/>
    <s v="NO"/>
    <s v="NO"/>
    <n v="50"/>
    <x v="2"/>
    <x v="17"/>
    <x v="0"/>
    <x v="0"/>
    <x v="4"/>
    <x v="2"/>
    <n v="99"/>
    <n v="674"/>
    <n v="50"/>
    <x v="1"/>
    <n v="100"/>
  </r>
  <r>
    <n v="18"/>
    <x v="0"/>
    <s v="Single"/>
    <n v="0"/>
    <s v="1-5 years"/>
    <n v="50"/>
    <n v="0"/>
    <s v="Low"/>
    <n v="0"/>
    <s v="Liability-Only"/>
    <n v="-200"/>
    <n v="2150"/>
    <s v="NO"/>
    <s v="NO"/>
    <s v="NO"/>
    <n v="0"/>
    <x v="1"/>
    <x v="1"/>
    <x v="1"/>
    <x v="0"/>
    <x v="2"/>
    <x v="2"/>
    <n v="12"/>
    <n v="647"/>
    <n v="50"/>
    <x v="1"/>
    <n v="100"/>
  </r>
  <r>
    <n v="36"/>
    <x v="0"/>
    <s v="Married"/>
    <n v="86"/>
    <s v="1-5 years"/>
    <n v="50"/>
    <n v="1"/>
    <s v="Low"/>
    <n v="50"/>
    <s v="Liability-Only"/>
    <n v="-200"/>
    <n v="2136"/>
    <s v="NO"/>
    <s v="NO"/>
    <s v="NO"/>
    <n v="0"/>
    <x v="2"/>
    <x v="23"/>
    <x v="1"/>
    <x v="5"/>
    <x v="2"/>
    <x v="0"/>
    <n v="5"/>
    <n v="793"/>
    <n v="-50"/>
    <x v="0"/>
    <n v="50"/>
  </r>
  <r>
    <n v="27"/>
    <x v="0"/>
    <s v="Divorced"/>
    <n v="0"/>
    <s v="&gt;5 years"/>
    <n v="0"/>
    <n v="0"/>
    <s v="Low"/>
    <n v="0"/>
    <s v="Full Coverage"/>
    <n v="0"/>
    <n v="2300"/>
    <s v="NO"/>
    <s v="NO"/>
    <s v="NO"/>
    <n v="0"/>
    <x v="0"/>
    <x v="21"/>
    <x v="1"/>
    <x v="7"/>
    <x v="3"/>
    <x v="0"/>
    <n v="14"/>
    <n v="688"/>
    <n v="50"/>
    <x v="1"/>
    <n v="100"/>
  </r>
  <r>
    <n v="72"/>
    <x v="1"/>
    <s v="Widowed"/>
    <n v="0"/>
    <s v="&gt;5 years"/>
    <n v="0"/>
    <n v="0"/>
    <s v="Low"/>
    <n v="0"/>
    <s v="Liability-Only"/>
    <n v="-200"/>
    <n v="2050"/>
    <s v="Yes"/>
    <s v="NO"/>
    <s v="NO"/>
    <n v="50"/>
    <x v="1"/>
    <x v="14"/>
    <x v="1"/>
    <x v="9"/>
    <x v="2"/>
    <x v="1"/>
    <n v="14"/>
    <n v="644"/>
    <n v="50"/>
    <x v="1"/>
    <n v="100"/>
  </r>
  <r>
    <n v="37"/>
    <x v="0"/>
    <s v="Married"/>
    <n v="86"/>
    <s v="&lt;1 year"/>
    <n v="100"/>
    <n v="0"/>
    <s v="Low"/>
    <n v="0"/>
    <s v="Liability-Only"/>
    <n v="-200"/>
    <n v="2186"/>
    <s v="NO"/>
    <s v="NO"/>
    <s v="NO"/>
    <n v="0"/>
    <x v="0"/>
    <x v="21"/>
    <x v="0"/>
    <x v="1"/>
    <x v="4"/>
    <x v="1"/>
    <n v="99"/>
    <n v="774"/>
    <n v="-50"/>
    <x v="1"/>
    <n v="100"/>
  </r>
  <r>
    <n v="41"/>
    <x v="0"/>
    <s v="Single"/>
    <n v="0"/>
    <s v="1-5 years"/>
    <n v="50"/>
    <n v="0"/>
    <s v="Low"/>
    <n v="0"/>
    <s v="Full Coverage"/>
    <n v="0"/>
    <n v="2250"/>
    <s v="NO"/>
    <s v="NO"/>
    <s v="NO"/>
    <n v="0"/>
    <x v="1"/>
    <x v="17"/>
    <x v="1"/>
    <x v="2"/>
    <x v="3"/>
    <x v="1"/>
    <n v="4"/>
    <n v="753"/>
    <n v="-50"/>
    <x v="1"/>
    <n v="100"/>
  </r>
  <r>
    <n v="48"/>
    <x v="0"/>
    <s v="Married"/>
    <n v="86"/>
    <s v="&lt;1 year"/>
    <n v="100"/>
    <n v="0"/>
    <s v="Low"/>
    <n v="0"/>
    <s v="Full Coverage"/>
    <n v="0"/>
    <n v="2336"/>
    <s v="NO"/>
    <s v="NO"/>
    <s v="Yes"/>
    <n v="50"/>
    <x v="1"/>
    <x v="12"/>
    <x v="0"/>
    <x v="4"/>
    <x v="1"/>
    <x v="2"/>
    <n v="99"/>
    <n v="756"/>
    <n v="-50"/>
    <x v="1"/>
    <n v="100"/>
  </r>
  <r>
    <n v="40"/>
    <x v="0"/>
    <s v="Single"/>
    <n v="0"/>
    <s v="1-5 years"/>
    <n v="50"/>
    <n v="0"/>
    <s v="Medium"/>
    <n v="0"/>
    <s v="Full Coverage"/>
    <n v="0"/>
    <n v="2250"/>
    <s v="NO"/>
    <s v="NO"/>
    <s v="NO"/>
    <n v="0"/>
    <x v="0"/>
    <x v="5"/>
    <x v="1"/>
    <x v="3"/>
    <x v="3"/>
    <x v="0"/>
    <n v="14"/>
    <n v="735"/>
    <n v="-50"/>
    <x v="1"/>
    <n v="100"/>
  </r>
  <r>
    <n v="65"/>
    <x v="1"/>
    <s v="Married"/>
    <n v="86"/>
    <s v="&lt;1 year"/>
    <n v="100"/>
    <n v="1"/>
    <s v="High"/>
    <n v="200"/>
    <s v="Liability-Only"/>
    <n v="-200"/>
    <n v="2286"/>
    <s v="Yes"/>
    <s v="NO"/>
    <s v="NO"/>
    <n v="50"/>
    <x v="0"/>
    <x v="21"/>
    <x v="0"/>
    <x v="3"/>
    <x v="4"/>
    <x v="1"/>
    <n v="99"/>
    <n v="745"/>
    <n v="-50"/>
    <x v="0"/>
    <n v="50"/>
  </r>
  <r>
    <n v="30"/>
    <x v="0"/>
    <s v="Married"/>
    <n v="86"/>
    <s v="&lt;1 year"/>
    <n v="100"/>
    <n v="0"/>
    <s v="Low"/>
    <n v="0"/>
    <s v="Liability-Only"/>
    <n v="-200"/>
    <n v="2086"/>
    <s v="Yes"/>
    <s v="NO"/>
    <s v="NO"/>
    <n v="50"/>
    <x v="1"/>
    <x v="15"/>
    <x v="1"/>
    <x v="7"/>
    <x v="3"/>
    <x v="1"/>
    <n v="11"/>
    <n v="758"/>
    <n v="-50"/>
    <x v="0"/>
    <n v="50"/>
  </r>
  <r>
    <n v="42"/>
    <x v="0"/>
    <s v="Married"/>
    <n v="86"/>
    <s v="1-5 years"/>
    <n v="50"/>
    <n v="0"/>
    <s v="Medium"/>
    <n v="0"/>
    <s v="Full Coverage"/>
    <n v="0"/>
    <n v="2286"/>
    <s v="NO"/>
    <s v="Yes"/>
    <s v="NO"/>
    <n v="50"/>
    <x v="1"/>
    <x v="6"/>
    <x v="0"/>
    <x v="1"/>
    <x v="1"/>
    <x v="0"/>
    <n v="99"/>
    <n v="723"/>
    <n v="-50"/>
    <x v="1"/>
    <n v="100"/>
  </r>
  <r>
    <n v="28"/>
    <x v="0"/>
    <s v="Married"/>
    <n v="86"/>
    <s v="1-5 years"/>
    <n v="50"/>
    <n v="1"/>
    <s v="Low"/>
    <n v="50"/>
    <s v="Liability-Only"/>
    <n v="-200"/>
    <n v="2136"/>
    <s v="NO"/>
    <s v="NO"/>
    <s v="NO"/>
    <n v="0"/>
    <x v="1"/>
    <x v="6"/>
    <x v="0"/>
    <x v="8"/>
    <x v="2"/>
    <x v="1"/>
    <n v="99"/>
    <n v="728"/>
    <n v="-50"/>
    <x v="0"/>
    <n v="50"/>
  </r>
  <r>
    <n v="20"/>
    <x v="0"/>
    <s v="Single"/>
    <n v="0"/>
    <s v="&lt;1 year"/>
    <n v="100"/>
    <n v="0"/>
    <s v="Low"/>
    <n v="0"/>
    <s v="Full Coverage"/>
    <n v="0"/>
    <n v="2300"/>
    <s v="NO"/>
    <s v="NO"/>
    <s v="NO"/>
    <n v="0"/>
    <x v="1"/>
    <x v="20"/>
    <x v="0"/>
    <x v="4"/>
    <x v="2"/>
    <x v="0"/>
    <n v="99"/>
    <n v="681"/>
    <n v="50"/>
    <x v="2"/>
    <n v="0"/>
  </r>
  <r>
    <n v="30"/>
    <x v="0"/>
    <s v="Married"/>
    <n v="86"/>
    <s v="&gt;5 years"/>
    <n v="0"/>
    <n v="0"/>
    <s v="Low"/>
    <n v="0"/>
    <s v="Full Coverage"/>
    <n v="0"/>
    <n v="2236"/>
    <s v="NO"/>
    <s v="NO"/>
    <s v="NO"/>
    <n v="0"/>
    <x v="1"/>
    <x v="12"/>
    <x v="1"/>
    <x v="4"/>
    <x v="4"/>
    <x v="0"/>
    <n v="8"/>
    <n v="750"/>
    <n v="-50"/>
    <x v="0"/>
    <n v="50"/>
  </r>
  <r>
    <n v="39"/>
    <x v="0"/>
    <s v="Married"/>
    <n v="86"/>
    <s v="1-5 years"/>
    <n v="50"/>
    <n v="0"/>
    <s v="Low"/>
    <n v="0"/>
    <s v="Full Coverage"/>
    <n v="0"/>
    <n v="2336"/>
    <s v="NO"/>
    <s v="NO"/>
    <s v="Yes"/>
    <n v="50"/>
    <x v="1"/>
    <x v="16"/>
    <x v="0"/>
    <x v="5"/>
    <x v="2"/>
    <x v="2"/>
    <n v="99"/>
    <n v="686"/>
    <n v="50"/>
    <x v="0"/>
    <n v="50"/>
  </r>
  <r>
    <n v="33"/>
    <x v="0"/>
    <s v="Divorced"/>
    <n v="0"/>
    <s v="&lt;1 year"/>
    <n v="100"/>
    <n v="0"/>
    <s v="Low"/>
    <n v="0"/>
    <s v="Full Coverage"/>
    <n v="0"/>
    <n v="2200"/>
    <s v="Yes"/>
    <s v="Yes"/>
    <s v="NO"/>
    <n v="100"/>
    <x v="0"/>
    <x v="10"/>
    <x v="1"/>
    <x v="0"/>
    <x v="2"/>
    <x v="1"/>
    <n v="10"/>
    <n v="748"/>
    <n v="-50"/>
    <x v="1"/>
    <n v="100"/>
  </r>
  <r>
    <n v="29"/>
    <x v="0"/>
    <s v="Married"/>
    <n v="86"/>
    <s v="&lt;1 year"/>
    <n v="100"/>
    <n v="0"/>
    <s v="Medium"/>
    <n v="0"/>
    <s v="Full Coverage"/>
    <n v="0"/>
    <n v="2386"/>
    <s v="NO"/>
    <s v="NO"/>
    <s v="NO"/>
    <n v="0"/>
    <x v="1"/>
    <x v="3"/>
    <x v="1"/>
    <x v="7"/>
    <x v="2"/>
    <x v="2"/>
    <n v="10"/>
    <n v="803"/>
    <n v="-50"/>
    <x v="1"/>
    <n v="100"/>
  </r>
  <r>
    <n v="18"/>
    <x v="0"/>
    <s v="Single"/>
    <n v="0"/>
    <s v="1-5 years"/>
    <n v="50"/>
    <n v="0"/>
    <s v="Low"/>
    <n v="0"/>
    <s v="Liability-Only"/>
    <n v="-200"/>
    <n v="2150"/>
    <s v="NO"/>
    <s v="NO"/>
    <s v="NO"/>
    <n v="0"/>
    <x v="1"/>
    <x v="28"/>
    <x v="0"/>
    <x v="0"/>
    <x v="0"/>
    <x v="1"/>
    <n v="99"/>
    <n v="649"/>
    <n v="50"/>
    <x v="1"/>
    <n v="100"/>
  </r>
  <r>
    <n v="38"/>
    <x v="0"/>
    <s v="Widowed"/>
    <n v="0"/>
    <s v="&gt;5 years"/>
    <n v="0"/>
    <n v="1"/>
    <s v="Low"/>
    <n v="50"/>
    <s v="Full Coverage"/>
    <n v="0"/>
    <n v="2150"/>
    <s v="NO"/>
    <s v="Yes"/>
    <s v="NO"/>
    <n v="50"/>
    <x v="0"/>
    <x v="8"/>
    <x v="1"/>
    <x v="1"/>
    <x v="3"/>
    <x v="2"/>
    <n v="12"/>
    <n v="730"/>
    <n v="-50"/>
    <x v="0"/>
    <n v="50"/>
  </r>
  <r>
    <n v="18"/>
    <x v="0"/>
    <s v="Single"/>
    <n v="0"/>
    <s v="1-5 years"/>
    <n v="50"/>
    <n v="0"/>
    <s v="Low"/>
    <n v="0"/>
    <s v="Full Coverage"/>
    <n v="0"/>
    <n v="2300"/>
    <s v="Yes"/>
    <s v="NO"/>
    <s v="NO"/>
    <n v="50"/>
    <x v="1"/>
    <x v="7"/>
    <x v="0"/>
    <x v="2"/>
    <x v="4"/>
    <x v="0"/>
    <n v="99"/>
    <n v="689"/>
    <n v="50"/>
    <x v="1"/>
    <n v="100"/>
  </r>
  <r>
    <n v="51"/>
    <x v="0"/>
    <s v="Married"/>
    <n v="86"/>
    <s v="&gt;5 years"/>
    <n v="0"/>
    <n v="1"/>
    <s v="High"/>
    <n v="200"/>
    <s v="Full Coverage"/>
    <n v="0"/>
    <n v="2586"/>
    <s v="NO"/>
    <s v="NO"/>
    <s v="NO"/>
    <n v="0"/>
    <x v="1"/>
    <x v="11"/>
    <x v="0"/>
    <x v="0"/>
    <x v="1"/>
    <x v="0"/>
    <n v="99"/>
    <n v="687"/>
    <n v="50"/>
    <x v="1"/>
    <n v="100"/>
  </r>
  <r>
    <n v="41"/>
    <x v="0"/>
    <s v="Married"/>
    <n v="86"/>
    <s v="1-5 years"/>
    <n v="50"/>
    <n v="0"/>
    <s v="Low"/>
    <n v="0"/>
    <s v="Liability-Only"/>
    <n v="-200"/>
    <n v="1986"/>
    <s v="Yes"/>
    <s v="NO"/>
    <s v="NO"/>
    <n v="50"/>
    <x v="0"/>
    <x v="10"/>
    <x v="0"/>
    <x v="4"/>
    <x v="3"/>
    <x v="0"/>
    <n v="99"/>
    <n v="754"/>
    <n v="-50"/>
    <x v="2"/>
    <n v="0"/>
  </r>
  <r>
    <n v="18"/>
    <x v="0"/>
    <s v="Married"/>
    <n v="86"/>
    <s v="1-5 years"/>
    <n v="50"/>
    <n v="0"/>
    <s v="Low"/>
    <n v="0"/>
    <s v="Liability-Only"/>
    <n v="-200"/>
    <n v="2136"/>
    <s v="NO"/>
    <s v="NO"/>
    <s v="NO"/>
    <n v="0"/>
    <x v="1"/>
    <x v="20"/>
    <x v="1"/>
    <x v="0"/>
    <x v="2"/>
    <x v="2"/>
    <n v="10"/>
    <n v="750"/>
    <n v="-50"/>
    <x v="1"/>
    <n v="100"/>
  </r>
  <r>
    <n v="35"/>
    <x v="0"/>
    <s v="Married"/>
    <n v="86"/>
    <s v="1-5 years"/>
    <n v="50"/>
    <n v="0"/>
    <s v="Medium"/>
    <n v="0"/>
    <s v="Full Coverage"/>
    <n v="0"/>
    <n v="2436"/>
    <s v="NO"/>
    <s v="NO"/>
    <s v="NO"/>
    <n v="0"/>
    <x v="1"/>
    <x v="18"/>
    <x v="1"/>
    <x v="5"/>
    <x v="0"/>
    <x v="2"/>
    <n v="6"/>
    <n v="693"/>
    <n v="50"/>
    <x v="1"/>
    <n v="100"/>
  </r>
  <r>
    <n v="28"/>
    <x v="0"/>
    <s v="Married"/>
    <n v="86"/>
    <s v="1-5 years"/>
    <n v="50"/>
    <n v="0"/>
    <s v="Medium"/>
    <n v="0"/>
    <s v="Full Coverage"/>
    <n v="0"/>
    <n v="2386"/>
    <s v="NO"/>
    <s v="NO"/>
    <s v="NO"/>
    <n v="0"/>
    <x v="1"/>
    <x v="20"/>
    <x v="0"/>
    <x v="7"/>
    <x v="4"/>
    <x v="2"/>
    <n v="99"/>
    <n v="596"/>
    <n v="50"/>
    <x v="0"/>
    <n v="50"/>
  </r>
  <r>
    <n v="44"/>
    <x v="0"/>
    <s v="Married"/>
    <n v="86"/>
    <s v="1-5 years"/>
    <n v="50"/>
    <n v="0"/>
    <s v="High"/>
    <n v="0"/>
    <s v="Full Coverage"/>
    <n v="0"/>
    <n v="2386"/>
    <s v="Yes"/>
    <s v="NO"/>
    <s v="NO"/>
    <n v="50"/>
    <x v="1"/>
    <x v="2"/>
    <x v="0"/>
    <x v="4"/>
    <x v="0"/>
    <x v="1"/>
    <n v="99"/>
    <n v="663"/>
    <n v="50"/>
    <x v="1"/>
    <n v="100"/>
  </r>
  <r>
    <n v="60"/>
    <x v="1"/>
    <s v="Married"/>
    <n v="86"/>
    <s v="&gt;5 years"/>
    <n v="0"/>
    <n v="0"/>
    <s v="Low"/>
    <n v="0"/>
    <s v="Full Coverage"/>
    <n v="0"/>
    <n v="2386"/>
    <s v="NO"/>
    <s v="NO"/>
    <s v="NO"/>
    <n v="0"/>
    <x v="1"/>
    <x v="27"/>
    <x v="1"/>
    <x v="0"/>
    <x v="2"/>
    <x v="1"/>
    <n v="2"/>
    <n v="700"/>
    <n v="50"/>
    <x v="1"/>
    <n v="100"/>
  </r>
  <r>
    <n v="18"/>
    <x v="0"/>
    <s v="Single"/>
    <n v="0"/>
    <s v="&lt;1 year"/>
    <n v="100"/>
    <n v="0"/>
    <s v="Medium"/>
    <n v="0"/>
    <s v="Liability-Only"/>
    <n v="-200"/>
    <n v="2050"/>
    <s v="Yes"/>
    <s v="NO"/>
    <s v="NO"/>
    <n v="50"/>
    <x v="0"/>
    <x v="23"/>
    <x v="1"/>
    <x v="4"/>
    <x v="2"/>
    <x v="0"/>
    <n v="1"/>
    <n v="716"/>
    <n v="-50"/>
    <x v="1"/>
    <n v="100"/>
  </r>
  <r>
    <n v="41"/>
    <x v="0"/>
    <s v="Single"/>
    <n v="0"/>
    <s v="1-5 years"/>
    <n v="50"/>
    <n v="1"/>
    <s v="Medium"/>
    <n v="100"/>
    <s v="Liability-Only"/>
    <n v="-200"/>
    <n v="2050"/>
    <s v="NO"/>
    <s v="NO"/>
    <s v="Yes"/>
    <n v="50"/>
    <x v="2"/>
    <x v="18"/>
    <x v="1"/>
    <x v="3"/>
    <x v="3"/>
    <x v="0"/>
    <n v="14"/>
    <n v="752"/>
    <n v="-50"/>
    <x v="0"/>
    <n v="50"/>
  </r>
  <r>
    <n v="37"/>
    <x v="0"/>
    <s v="Widowed"/>
    <n v="0"/>
    <s v="1-5 years"/>
    <n v="50"/>
    <n v="0"/>
    <s v="Medium"/>
    <n v="0"/>
    <s v="Full Coverage"/>
    <n v="0"/>
    <n v="2250"/>
    <s v="NO"/>
    <s v="NO"/>
    <s v="NO"/>
    <n v="0"/>
    <x v="1"/>
    <x v="9"/>
    <x v="1"/>
    <x v="5"/>
    <x v="0"/>
    <x v="1"/>
    <n v="11"/>
    <n v="794"/>
    <n v="-50"/>
    <x v="1"/>
    <n v="100"/>
  </r>
  <r>
    <n v="50"/>
    <x v="0"/>
    <s v="Single"/>
    <n v="0"/>
    <s v="1-5 years"/>
    <n v="50"/>
    <n v="0"/>
    <s v="Low"/>
    <n v="0"/>
    <s v="Full Coverage"/>
    <n v="0"/>
    <n v="2200"/>
    <s v="NO"/>
    <s v="Yes"/>
    <s v="NO"/>
    <n v="50"/>
    <x v="2"/>
    <x v="27"/>
    <x v="0"/>
    <x v="4"/>
    <x v="0"/>
    <x v="0"/>
    <n v="99"/>
    <n v="720"/>
    <n v="-50"/>
    <x v="1"/>
    <n v="100"/>
  </r>
  <r>
    <n v="43"/>
    <x v="0"/>
    <s v="Married"/>
    <n v="86"/>
    <s v="1-5 years"/>
    <n v="50"/>
    <n v="1"/>
    <s v="Low"/>
    <n v="50"/>
    <s v="Full Coverage"/>
    <n v="0"/>
    <n v="2286"/>
    <s v="NO"/>
    <s v="NO"/>
    <s v="NO"/>
    <n v="0"/>
    <x v="1"/>
    <x v="15"/>
    <x v="1"/>
    <x v="9"/>
    <x v="2"/>
    <x v="1"/>
    <n v="5"/>
    <n v="720"/>
    <n v="-50"/>
    <x v="2"/>
    <n v="0"/>
  </r>
  <r>
    <n v="28"/>
    <x v="0"/>
    <s v="Married"/>
    <n v="86"/>
    <s v="1-5 years"/>
    <n v="50"/>
    <n v="2"/>
    <s v="Low"/>
    <n v="100"/>
    <s v="Full Coverage"/>
    <n v="0"/>
    <n v="2536"/>
    <s v="NO"/>
    <s v="NO"/>
    <s v="NO"/>
    <n v="0"/>
    <x v="1"/>
    <x v="0"/>
    <x v="0"/>
    <x v="7"/>
    <x v="4"/>
    <x v="1"/>
    <n v="99"/>
    <n v="683"/>
    <n v="50"/>
    <x v="1"/>
    <n v="100"/>
  </r>
  <r>
    <n v="35"/>
    <x v="0"/>
    <s v="Widowed"/>
    <n v="0"/>
    <s v="1-5 years"/>
    <n v="50"/>
    <n v="0"/>
    <s v="Low"/>
    <n v="0"/>
    <s v="Full Coverage"/>
    <n v="0"/>
    <n v="2050"/>
    <s v="Yes"/>
    <s v="NO"/>
    <s v="Yes"/>
    <n v="100"/>
    <x v="1"/>
    <x v="4"/>
    <x v="0"/>
    <x v="4"/>
    <x v="1"/>
    <x v="2"/>
    <n v="99"/>
    <n v="782"/>
    <n v="-50"/>
    <x v="2"/>
    <n v="0"/>
  </r>
  <r>
    <n v="28"/>
    <x v="0"/>
    <s v="Married"/>
    <n v="86"/>
    <s v="1-5 years"/>
    <n v="50"/>
    <n v="0"/>
    <s v="Low"/>
    <n v="0"/>
    <s v="Liability-Only"/>
    <n v="-200"/>
    <n v="2086"/>
    <s v="NO"/>
    <s v="Yes"/>
    <s v="NO"/>
    <n v="50"/>
    <x v="0"/>
    <x v="17"/>
    <x v="0"/>
    <x v="5"/>
    <x v="0"/>
    <x v="0"/>
    <n v="99"/>
    <n v="729"/>
    <n v="-50"/>
    <x v="1"/>
    <n v="100"/>
  </r>
  <r>
    <n v="56"/>
    <x v="1"/>
    <s v="Married"/>
    <n v="86"/>
    <s v="&gt;5 years"/>
    <n v="0"/>
    <n v="0"/>
    <s v="Medium"/>
    <n v="0"/>
    <s v="Full Coverage"/>
    <n v="0"/>
    <n v="2336"/>
    <s v="NO"/>
    <s v="NO"/>
    <s v="NO"/>
    <n v="0"/>
    <x v="1"/>
    <x v="24"/>
    <x v="0"/>
    <x v="1"/>
    <x v="1"/>
    <x v="1"/>
    <n v="99"/>
    <n v="681"/>
    <n v="50"/>
    <x v="0"/>
    <n v="50"/>
  </r>
  <r>
    <n v="40"/>
    <x v="0"/>
    <s v="Widowed"/>
    <n v="0"/>
    <s v="&gt;5 years"/>
    <n v="0"/>
    <n v="0"/>
    <s v="Low"/>
    <n v="0"/>
    <s v="Liability-Only"/>
    <n v="-200"/>
    <n v="2100"/>
    <s v="NO"/>
    <s v="NO"/>
    <s v="NO"/>
    <n v="0"/>
    <x v="0"/>
    <x v="9"/>
    <x v="1"/>
    <x v="0"/>
    <x v="3"/>
    <x v="0"/>
    <n v="7"/>
    <n v="604"/>
    <n v="50"/>
    <x v="1"/>
    <n v="100"/>
  </r>
  <r>
    <n v="68"/>
    <x v="1"/>
    <s v="Single"/>
    <n v="0"/>
    <s v="1-5 years"/>
    <n v="50"/>
    <n v="0"/>
    <s v="Low"/>
    <n v="0"/>
    <s v="Full Coverage"/>
    <n v="0"/>
    <n v="2350"/>
    <s v="NO"/>
    <s v="NO"/>
    <s v="NO"/>
    <n v="0"/>
    <x v="0"/>
    <x v="24"/>
    <x v="1"/>
    <x v="3"/>
    <x v="0"/>
    <x v="0"/>
    <n v="14"/>
    <n v="651"/>
    <n v="50"/>
    <x v="1"/>
    <n v="100"/>
  </r>
  <r>
    <n v="39"/>
    <x v="0"/>
    <s v="Married"/>
    <n v="86"/>
    <s v="&gt;5 years"/>
    <n v="0"/>
    <n v="0"/>
    <s v="Low"/>
    <n v="0"/>
    <s v="Liability-Only"/>
    <n v="-200"/>
    <n v="1986"/>
    <s v="Yes"/>
    <s v="Yes"/>
    <s v="NO"/>
    <n v="100"/>
    <x v="2"/>
    <x v="16"/>
    <x v="1"/>
    <x v="1"/>
    <x v="2"/>
    <x v="0"/>
    <n v="14"/>
    <n v="731"/>
    <n v="-50"/>
    <x v="1"/>
    <n v="100"/>
  </r>
  <r>
    <n v="29"/>
    <x v="0"/>
    <s v="Divorced"/>
    <n v="0"/>
    <s v="&gt;5 years"/>
    <n v="0"/>
    <n v="0"/>
    <s v="Low"/>
    <n v="0"/>
    <s v="Liability-Only"/>
    <n v="-200"/>
    <n v="2000"/>
    <s v="NO"/>
    <s v="NO"/>
    <s v="NO"/>
    <n v="0"/>
    <x v="0"/>
    <x v="19"/>
    <x v="1"/>
    <x v="2"/>
    <x v="2"/>
    <x v="2"/>
    <n v="14"/>
    <n v="770"/>
    <n v="-50"/>
    <x v="1"/>
    <n v="100"/>
  </r>
  <r>
    <n v="18"/>
    <x v="0"/>
    <s v="Single"/>
    <n v="0"/>
    <s v="1-5 years"/>
    <n v="50"/>
    <n v="1"/>
    <s v="Low"/>
    <n v="50"/>
    <s v="Full Coverage"/>
    <n v="0"/>
    <n v="2350"/>
    <s v="NO"/>
    <s v="NO"/>
    <s v="NO"/>
    <n v="0"/>
    <x v="2"/>
    <x v="27"/>
    <x v="1"/>
    <x v="7"/>
    <x v="2"/>
    <x v="1"/>
    <n v="13"/>
    <n v="686"/>
    <n v="50"/>
    <x v="0"/>
    <n v="50"/>
  </r>
  <r>
    <n v="18"/>
    <x v="0"/>
    <s v="Married"/>
    <n v="86"/>
    <s v="&lt;1 year"/>
    <n v="100"/>
    <n v="0"/>
    <s v="Low"/>
    <n v="0"/>
    <s v="Liability-Only"/>
    <n v="-200"/>
    <n v="2236"/>
    <s v="NO"/>
    <s v="NO"/>
    <s v="NO"/>
    <n v="0"/>
    <x v="1"/>
    <x v="14"/>
    <x v="1"/>
    <x v="12"/>
    <x v="2"/>
    <x v="1"/>
    <n v="3"/>
    <n v="682"/>
    <n v="50"/>
    <x v="0"/>
    <n v="50"/>
  </r>
  <r>
    <n v="18"/>
    <x v="0"/>
    <s v="Married"/>
    <n v="86"/>
    <s v="1-5 years"/>
    <n v="50"/>
    <n v="0"/>
    <s v="Medium"/>
    <n v="0"/>
    <s v="Liability-Only"/>
    <n v="-200"/>
    <n v="2036"/>
    <s v="Yes"/>
    <s v="NO"/>
    <s v="NO"/>
    <n v="50"/>
    <x v="1"/>
    <x v="29"/>
    <x v="1"/>
    <x v="0"/>
    <x v="3"/>
    <x v="2"/>
    <n v="7"/>
    <n v="703"/>
    <n v="-50"/>
    <x v="0"/>
    <n v="50"/>
  </r>
  <r>
    <n v="44"/>
    <x v="0"/>
    <s v="Married"/>
    <n v="86"/>
    <s v="1-5 years"/>
    <n v="50"/>
    <n v="1"/>
    <s v="Medium"/>
    <n v="100"/>
    <s v="Full Coverage"/>
    <n v="0"/>
    <n v="2486"/>
    <s v="NO"/>
    <s v="Yes"/>
    <s v="NO"/>
    <n v="50"/>
    <x v="1"/>
    <x v="17"/>
    <x v="0"/>
    <x v="2"/>
    <x v="0"/>
    <x v="1"/>
    <n v="99"/>
    <n v="687"/>
    <n v="50"/>
    <x v="1"/>
    <n v="100"/>
  </r>
  <r>
    <n v="47"/>
    <x v="0"/>
    <s v="Single"/>
    <n v="0"/>
    <s v="&gt;5 years"/>
    <n v="0"/>
    <n v="0"/>
    <s v="Low"/>
    <n v="0"/>
    <s v="Full Coverage"/>
    <n v="0"/>
    <n v="2150"/>
    <s v="NO"/>
    <s v="NO"/>
    <s v="NO"/>
    <n v="0"/>
    <x v="1"/>
    <x v="22"/>
    <x v="0"/>
    <x v="0"/>
    <x v="3"/>
    <x v="0"/>
    <n v="99"/>
    <n v="725"/>
    <n v="-50"/>
    <x v="0"/>
    <n v="50"/>
  </r>
  <r>
    <n v="18"/>
    <x v="0"/>
    <s v="Single"/>
    <n v="0"/>
    <s v="&lt;1 year"/>
    <n v="100"/>
    <n v="0"/>
    <s v="Medium"/>
    <n v="0"/>
    <s v="Liability-Only"/>
    <n v="-200"/>
    <n v="1950"/>
    <s v="Yes"/>
    <s v="Yes"/>
    <s v="NO"/>
    <n v="100"/>
    <x v="1"/>
    <x v="10"/>
    <x v="1"/>
    <x v="1"/>
    <x v="5"/>
    <x v="1"/>
    <n v="8"/>
    <n v="735"/>
    <n v="-50"/>
    <x v="0"/>
    <n v="50"/>
  </r>
  <r>
    <n v="53"/>
    <x v="0"/>
    <s v="Widowed"/>
    <n v="0"/>
    <s v="&gt;5 years"/>
    <n v="0"/>
    <n v="1"/>
    <s v="Low"/>
    <n v="50"/>
    <s v="Liability-Only"/>
    <n v="-200"/>
    <n v="2100"/>
    <s v="NO"/>
    <s v="Yes"/>
    <s v="NO"/>
    <n v="50"/>
    <x v="1"/>
    <x v="2"/>
    <x v="0"/>
    <x v="5"/>
    <x v="1"/>
    <x v="1"/>
    <n v="99"/>
    <n v="669"/>
    <n v="50"/>
    <x v="1"/>
    <n v="100"/>
  </r>
  <r>
    <n v="32"/>
    <x v="0"/>
    <s v="Married"/>
    <n v="86"/>
    <s v="1-5 years"/>
    <n v="50"/>
    <n v="1"/>
    <s v="High"/>
    <n v="200"/>
    <s v="Liability-Only"/>
    <n v="-200"/>
    <n v="2286"/>
    <s v="NO"/>
    <s v="Yes"/>
    <s v="NO"/>
    <n v="50"/>
    <x v="0"/>
    <x v="16"/>
    <x v="0"/>
    <x v="0"/>
    <x v="2"/>
    <x v="0"/>
    <n v="99"/>
    <n v="772"/>
    <n v="-50"/>
    <x v="1"/>
    <n v="100"/>
  </r>
  <r>
    <n v="42"/>
    <x v="0"/>
    <s v="Married"/>
    <n v="86"/>
    <s v="1-5 years"/>
    <n v="50"/>
    <n v="0"/>
    <s v="High"/>
    <n v="0"/>
    <s v="Liability-Only"/>
    <n v="-200"/>
    <n v="1936"/>
    <s v="Yes"/>
    <s v="NO"/>
    <s v="Yes"/>
    <n v="100"/>
    <x v="0"/>
    <x v="12"/>
    <x v="0"/>
    <x v="1"/>
    <x v="5"/>
    <x v="0"/>
    <n v="99"/>
    <n v="741"/>
    <n v="-50"/>
    <x v="2"/>
    <n v="0"/>
  </r>
  <r>
    <n v="64"/>
    <x v="1"/>
    <s v="Married"/>
    <n v="86"/>
    <s v="1-5 years"/>
    <n v="50"/>
    <n v="1"/>
    <s v="Low"/>
    <n v="50"/>
    <s v="Liability-Only"/>
    <n v="-200"/>
    <n v="2136"/>
    <s v="Yes"/>
    <s v="NO"/>
    <s v="NO"/>
    <n v="50"/>
    <x v="0"/>
    <x v="11"/>
    <x v="1"/>
    <x v="7"/>
    <x v="2"/>
    <x v="2"/>
    <n v="6"/>
    <n v="705"/>
    <n v="-50"/>
    <x v="1"/>
    <n v="100"/>
  </r>
  <r>
    <n v="53"/>
    <x v="0"/>
    <s v="Single"/>
    <n v="0"/>
    <s v="&lt;1 year"/>
    <n v="100"/>
    <n v="0"/>
    <s v="Low"/>
    <n v="0"/>
    <s v="Liability-Only"/>
    <n v="-200"/>
    <n v="2100"/>
    <s v="NO"/>
    <s v="NO"/>
    <s v="NO"/>
    <n v="0"/>
    <x v="0"/>
    <x v="26"/>
    <x v="1"/>
    <x v="2"/>
    <x v="4"/>
    <x v="1"/>
    <n v="6"/>
    <n v="752"/>
    <n v="-50"/>
    <x v="1"/>
    <n v="100"/>
  </r>
  <r>
    <n v="35"/>
    <x v="0"/>
    <s v="Married"/>
    <n v="86"/>
    <s v="1-5 years"/>
    <n v="50"/>
    <n v="0"/>
    <s v="Low"/>
    <n v="0"/>
    <s v="Full Coverage"/>
    <n v="0"/>
    <n v="2286"/>
    <s v="NO"/>
    <s v="NO"/>
    <s v="NO"/>
    <n v="0"/>
    <x v="1"/>
    <x v="20"/>
    <x v="0"/>
    <x v="0"/>
    <x v="4"/>
    <x v="1"/>
    <n v="99"/>
    <n v="795"/>
    <n v="-50"/>
    <x v="0"/>
    <n v="50"/>
  </r>
  <r>
    <n v="26"/>
    <x v="0"/>
    <s v="Married"/>
    <n v="86"/>
    <s v="&lt;1 year"/>
    <n v="100"/>
    <n v="1"/>
    <s v="Low"/>
    <n v="50"/>
    <s v="Liability-Only"/>
    <n v="-200"/>
    <n v="2336"/>
    <s v="NO"/>
    <s v="NO"/>
    <s v="NO"/>
    <n v="0"/>
    <x v="1"/>
    <x v="4"/>
    <x v="1"/>
    <x v="2"/>
    <x v="4"/>
    <x v="1"/>
    <n v="6"/>
    <n v="630"/>
    <n v="50"/>
    <x v="1"/>
    <n v="100"/>
  </r>
  <r>
    <n v="18"/>
    <x v="0"/>
    <s v="Married"/>
    <n v="86"/>
    <s v="1-5 years"/>
    <n v="50"/>
    <n v="0"/>
    <s v="Low"/>
    <n v="0"/>
    <s v="Liability-Only"/>
    <n v="-200"/>
    <n v="1936"/>
    <s v="Yes"/>
    <s v="Yes"/>
    <s v="NO"/>
    <n v="100"/>
    <x v="1"/>
    <x v="27"/>
    <x v="0"/>
    <x v="1"/>
    <x v="2"/>
    <x v="0"/>
    <n v="99"/>
    <n v="779"/>
    <n v="-50"/>
    <x v="2"/>
    <n v="0"/>
  </r>
  <r>
    <n v="29"/>
    <x v="0"/>
    <s v="Married"/>
    <n v="86"/>
    <s v="1-5 years"/>
    <n v="50"/>
    <n v="0"/>
    <s v="Low"/>
    <n v="0"/>
    <s v="Full Coverage"/>
    <n v="0"/>
    <n v="2236"/>
    <s v="NO"/>
    <s v="Yes"/>
    <s v="NO"/>
    <n v="50"/>
    <x v="1"/>
    <x v="22"/>
    <x v="0"/>
    <x v="8"/>
    <x v="2"/>
    <x v="0"/>
    <n v="99"/>
    <n v="748"/>
    <n v="-50"/>
    <x v="0"/>
    <n v="50"/>
  </r>
  <r>
    <n v="36"/>
    <x v="0"/>
    <s v="Married"/>
    <n v="86"/>
    <s v="&gt;5 years"/>
    <n v="0"/>
    <n v="1"/>
    <s v="Low"/>
    <n v="50"/>
    <s v="Liability-Only"/>
    <n v="-200"/>
    <n v="2086"/>
    <s v="NO"/>
    <s v="Yes"/>
    <s v="NO"/>
    <n v="50"/>
    <x v="1"/>
    <x v="8"/>
    <x v="1"/>
    <x v="8"/>
    <x v="3"/>
    <x v="1"/>
    <n v="2"/>
    <n v="739"/>
    <n v="-50"/>
    <x v="1"/>
    <n v="100"/>
  </r>
  <r>
    <n v="25"/>
    <x v="0"/>
    <s v="Divorced"/>
    <n v="0"/>
    <s v="&lt;1 year"/>
    <n v="100"/>
    <n v="0"/>
    <s v="Low"/>
    <n v="0"/>
    <s v="Liability-Only"/>
    <n v="-200"/>
    <n v="2050"/>
    <s v="NO"/>
    <s v="NO"/>
    <s v="NO"/>
    <n v="0"/>
    <x v="2"/>
    <x v="27"/>
    <x v="1"/>
    <x v="7"/>
    <x v="4"/>
    <x v="0"/>
    <n v="14"/>
    <n v="772"/>
    <n v="-50"/>
    <x v="0"/>
    <n v="50"/>
  </r>
  <r>
    <n v="38"/>
    <x v="0"/>
    <s v="Married"/>
    <n v="86"/>
    <s v="&gt;5 years"/>
    <n v="0"/>
    <n v="0"/>
    <s v="Low"/>
    <n v="0"/>
    <s v="Full Coverage"/>
    <n v="0"/>
    <n v="2236"/>
    <s v="NO"/>
    <s v="NO"/>
    <s v="NO"/>
    <n v="0"/>
    <x v="1"/>
    <x v="7"/>
    <x v="0"/>
    <x v="1"/>
    <x v="4"/>
    <x v="1"/>
    <n v="99"/>
    <n v="716"/>
    <n v="-50"/>
    <x v="0"/>
    <n v="50"/>
  </r>
  <r>
    <n v="41"/>
    <x v="0"/>
    <s v="Married"/>
    <n v="86"/>
    <s v="&gt;5 years"/>
    <n v="0"/>
    <n v="1"/>
    <s v="Low"/>
    <n v="50"/>
    <s v="Full Coverage"/>
    <n v="0"/>
    <n v="2286"/>
    <s v="Yes"/>
    <s v="NO"/>
    <s v="NO"/>
    <n v="50"/>
    <x v="1"/>
    <x v="4"/>
    <x v="0"/>
    <x v="1"/>
    <x v="3"/>
    <x v="2"/>
    <n v="99"/>
    <n v="778"/>
    <n v="-50"/>
    <x v="1"/>
    <n v="100"/>
  </r>
  <r>
    <n v="36"/>
    <x v="0"/>
    <s v="Divorced"/>
    <n v="0"/>
    <s v="&gt;5 years"/>
    <n v="0"/>
    <n v="0"/>
    <s v="Low"/>
    <n v="0"/>
    <s v="Liability-Only"/>
    <n v="-200"/>
    <n v="1950"/>
    <s v="NO"/>
    <s v="Yes"/>
    <s v="NO"/>
    <n v="50"/>
    <x v="1"/>
    <x v="4"/>
    <x v="1"/>
    <x v="1"/>
    <x v="2"/>
    <x v="2"/>
    <n v="12"/>
    <n v="700"/>
    <n v="50"/>
    <x v="2"/>
    <n v="0"/>
  </r>
  <r>
    <n v="30"/>
    <x v="0"/>
    <s v="Single"/>
    <n v="0"/>
    <s v="&gt;5 years"/>
    <n v="0"/>
    <n v="1"/>
    <s v="Medium"/>
    <n v="100"/>
    <s v="Full Coverage"/>
    <n v="0"/>
    <n v="2350"/>
    <s v="Yes"/>
    <s v="NO"/>
    <s v="NO"/>
    <n v="50"/>
    <x v="0"/>
    <x v="4"/>
    <x v="1"/>
    <x v="2"/>
    <x v="2"/>
    <x v="0"/>
    <n v="5"/>
    <n v="658"/>
    <n v="50"/>
    <x v="1"/>
    <n v="100"/>
  </r>
  <r>
    <n v="42"/>
    <x v="0"/>
    <s v="Married"/>
    <n v="86"/>
    <s v="1-5 years"/>
    <n v="50"/>
    <n v="0"/>
    <s v="Low"/>
    <n v="0"/>
    <s v="Liability-Only"/>
    <n v="-200"/>
    <n v="2136"/>
    <s v="Yes"/>
    <s v="NO"/>
    <s v="NO"/>
    <n v="50"/>
    <x v="0"/>
    <x v="29"/>
    <x v="1"/>
    <x v="2"/>
    <x v="5"/>
    <x v="2"/>
    <n v="14"/>
    <n v="614"/>
    <n v="50"/>
    <x v="0"/>
    <n v="50"/>
  </r>
  <r>
    <n v="46"/>
    <x v="0"/>
    <s v="Married"/>
    <n v="86"/>
    <s v="1-5 years"/>
    <n v="50"/>
    <n v="1"/>
    <s v="Low"/>
    <n v="50"/>
    <s v="Liability-Only"/>
    <n v="-200"/>
    <n v="2136"/>
    <s v="Yes"/>
    <s v="Yes"/>
    <s v="NO"/>
    <n v="100"/>
    <x v="0"/>
    <x v="7"/>
    <x v="1"/>
    <x v="4"/>
    <x v="2"/>
    <x v="0"/>
    <n v="9"/>
    <n v="652"/>
    <n v="50"/>
    <x v="0"/>
    <n v="50"/>
  </r>
  <r>
    <n v="23"/>
    <x v="0"/>
    <s v="Single"/>
    <n v="0"/>
    <s v="&gt;5 years"/>
    <n v="0"/>
    <n v="0"/>
    <s v="Low"/>
    <n v="0"/>
    <s v="Liability-Only"/>
    <n v="-200"/>
    <n v="1900"/>
    <s v="Yes"/>
    <s v="Yes"/>
    <s v="NO"/>
    <n v="100"/>
    <x v="0"/>
    <x v="15"/>
    <x v="1"/>
    <x v="6"/>
    <x v="1"/>
    <x v="2"/>
    <n v="11"/>
    <n v="650"/>
    <n v="50"/>
    <x v="2"/>
    <n v="0"/>
  </r>
  <r>
    <n v="61"/>
    <x v="1"/>
    <s v="Married"/>
    <n v="86"/>
    <s v="&gt;5 years"/>
    <n v="0"/>
    <n v="1"/>
    <s v="Low"/>
    <n v="50"/>
    <s v="Full Coverage"/>
    <n v="0"/>
    <n v="2386"/>
    <s v="NO"/>
    <s v="NO"/>
    <s v="NO"/>
    <n v="0"/>
    <x v="1"/>
    <x v="0"/>
    <x v="1"/>
    <x v="4"/>
    <x v="4"/>
    <x v="2"/>
    <n v="9"/>
    <n v="699"/>
    <n v="50"/>
    <x v="0"/>
    <n v="50"/>
  </r>
  <r>
    <n v="38"/>
    <x v="0"/>
    <s v="Single"/>
    <n v="0"/>
    <s v="1-5 years"/>
    <n v="50"/>
    <n v="0"/>
    <s v="Low"/>
    <n v="0"/>
    <s v="Full Coverage"/>
    <n v="0"/>
    <n v="2200"/>
    <s v="Yes"/>
    <s v="Yes"/>
    <s v="Yes"/>
    <n v="150"/>
    <x v="1"/>
    <x v="16"/>
    <x v="1"/>
    <x v="3"/>
    <x v="2"/>
    <x v="1"/>
    <n v="4"/>
    <n v="689"/>
    <n v="50"/>
    <x v="1"/>
    <n v="100"/>
  </r>
  <r>
    <n v="40"/>
    <x v="0"/>
    <s v="Married"/>
    <n v="86"/>
    <s v="&gt;5 years"/>
    <n v="0"/>
    <n v="1"/>
    <s v="Low"/>
    <n v="50"/>
    <s v="Full Coverage"/>
    <n v="0"/>
    <n v="2236"/>
    <s v="NO"/>
    <s v="NO"/>
    <s v="NO"/>
    <n v="0"/>
    <x v="1"/>
    <x v="5"/>
    <x v="1"/>
    <x v="5"/>
    <x v="0"/>
    <x v="2"/>
    <n v="11"/>
    <n v="729"/>
    <n v="-50"/>
    <x v="2"/>
    <n v="0"/>
  </r>
  <r>
    <n v="50"/>
    <x v="0"/>
    <s v="Married"/>
    <n v="86"/>
    <s v="1-5 years"/>
    <n v="50"/>
    <n v="0"/>
    <s v="High"/>
    <n v="0"/>
    <s v="Liability-Only"/>
    <n v="-200"/>
    <n v="2236"/>
    <s v="NO"/>
    <s v="NO"/>
    <s v="NO"/>
    <n v="0"/>
    <x v="1"/>
    <x v="12"/>
    <x v="0"/>
    <x v="4"/>
    <x v="1"/>
    <x v="0"/>
    <n v="99"/>
    <n v="690"/>
    <n v="50"/>
    <x v="1"/>
    <n v="100"/>
  </r>
  <r>
    <n v="43"/>
    <x v="0"/>
    <s v="Married"/>
    <n v="86"/>
    <s v="&lt;1 year"/>
    <n v="100"/>
    <n v="0"/>
    <s v="Low"/>
    <n v="0"/>
    <s v="Full Coverage"/>
    <n v="0"/>
    <n v="2386"/>
    <s v="Yes"/>
    <s v="NO"/>
    <s v="NO"/>
    <n v="50"/>
    <x v="1"/>
    <x v="5"/>
    <x v="1"/>
    <x v="6"/>
    <x v="2"/>
    <x v="2"/>
    <n v="7"/>
    <n v="593"/>
    <n v="50"/>
    <x v="0"/>
    <n v="50"/>
  </r>
  <r>
    <n v="54"/>
    <x v="0"/>
    <s v="Single"/>
    <n v="0"/>
    <s v="1-5 years"/>
    <n v="50"/>
    <n v="0"/>
    <s v="Low"/>
    <n v="0"/>
    <s v="Liability-Only"/>
    <n v="-200"/>
    <n v="1900"/>
    <s v="Yes"/>
    <s v="Yes"/>
    <s v="NO"/>
    <n v="100"/>
    <x v="1"/>
    <x v="20"/>
    <x v="1"/>
    <x v="1"/>
    <x v="2"/>
    <x v="0"/>
    <n v="14"/>
    <n v="713"/>
    <n v="-50"/>
    <x v="0"/>
    <n v="50"/>
  </r>
  <r>
    <n v="44"/>
    <x v="0"/>
    <s v="Widowed"/>
    <n v="0"/>
    <s v="1-5 years"/>
    <n v="50"/>
    <n v="1"/>
    <s v="Medium"/>
    <n v="100"/>
    <s v="Full Coverage"/>
    <n v="0"/>
    <n v="2450"/>
    <s v="NO"/>
    <s v="NO"/>
    <s v="NO"/>
    <n v="0"/>
    <x v="1"/>
    <x v="3"/>
    <x v="0"/>
    <x v="0"/>
    <x v="0"/>
    <x v="1"/>
    <n v="99"/>
    <n v="696"/>
    <n v="50"/>
    <x v="1"/>
    <n v="100"/>
  </r>
  <r>
    <n v="30"/>
    <x v="0"/>
    <s v="Married"/>
    <n v="86"/>
    <s v="1-5 years"/>
    <n v="50"/>
    <n v="1"/>
    <s v="Medium"/>
    <n v="100"/>
    <s v="Liability-Only"/>
    <n v="-200"/>
    <n v="2086"/>
    <s v="NO"/>
    <s v="Yes"/>
    <s v="NO"/>
    <n v="50"/>
    <x v="0"/>
    <x v="2"/>
    <x v="1"/>
    <x v="6"/>
    <x v="4"/>
    <x v="0"/>
    <n v="7"/>
    <n v="709"/>
    <n v="-50"/>
    <x v="2"/>
    <n v="0"/>
  </r>
  <r>
    <n v="45"/>
    <x v="0"/>
    <s v="Single"/>
    <n v="0"/>
    <s v="&lt;1 year"/>
    <n v="100"/>
    <n v="0"/>
    <s v="High"/>
    <n v="0"/>
    <s v="Liability-Only"/>
    <n v="-200"/>
    <n v="1950"/>
    <s v="NO"/>
    <s v="Yes"/>
    <s v="NO"/>
    <n v="50"/>
    <x v="1"/>
    <x v="26"/>
    <x v="1"/>
    <x v="1"/>
    <x v="2"/>
    <x v="0"/>
    <n v="1"/>
    <n v="709"/>
    <n v="-50"/>
    <x v="2"/>
    <n v="0"/>
  </r>
  <r>
    <n v="22"/>
    <x v="0"/>
    <s v="Married"/>
    <n v="86"/>
    <s v="1-5 years"/>
    <n v="50"/>
    <n v="0"/>
    <s v="Low"/>
    <n v="0"/>
    <s v="Liability-Only"/>
    <n v="-200"/>
    <n v="2136"/>
    <s v="NO"/>
    <s v="Yes"/>
    <s v="NO"/>
    <n v="50"/>
    <x v="1"/>
    <x v="3"/>
    <x v="1"/>
    <x v="1"/>
    <x v="3"/>
    <x v="2"/>
    <n v="12"/>
    <n v="603"/>
    <n v="50"/>
    <x v="0"/>
    <n v="50"/>
  </r>
  <r>
    <n v="41"/>
    <x v="0"/>
    <s v="Married"/>
    <n v="86"/>
    <s v="&gt;5 years"/>
    <n v="0"/>
    <n v="1"/>
    <s v="Low"/>
    <n v="50"/>
    <s v="Liability-Only"/>
    <n v="-200"/>
    <n v="1986"/>
    <s v="NO"/>
    <s v="Yes"/>
    <s v="Yes"/>
    <n v="100"/>
    <x v="0"/>
    <x v="28"/>
    <x v="1"/>
    <x v="1"/>
    <x v="2"/>
    <x v="1"/>
    <n v="6"/>
    <n v="792"/>
    <n v="-50"/>
    <x v="0"/>
    <n v="50"/>
  </r>
  <r>
    <n v="39"/>
    <x v="0"/>
    <s v="Divorced"/>
    <n v="0"/>
    <s v="1-5 years"/>
    <n v="50"/>
    <n v="0"/>
    <s v="Medium"/>
    <n v="0"/>
    <s v="Full Coverage"/>
    <n v="0"/>
    <n v="2050"/>
    <s v="Yes"/>
    <s v="Yes"/>
    <s v="NO"/>
    <n v="100"/>
    <x v="1"/>
    <x v="25"/>
    <x v="1"/>
    <x v="3"/>
    <x v="2"/>
    <x v="0"/>
    <n v="9"/>
    <n v="751"/>
    <n v="-50"/>
    <x v="2"/>
    <n v="0"/>
  </r>
  <r>
    <n v="36"/>
    <x v="0"/>
    <s v="Married"/>
    <n v="86"/>
    <s v="&lt;1 year"/>
    <n v="100"/>
    <n v="0"/>
    <s v="Low"/>
    <n v="0"/>
    <s v="Liability-Only"/>
    <n v="-200"/>
    <n v="2136"/>
    <s v="Yes"/>
    <s v="NO"/>
    <s v="NO"/>
    <n v="50"/>
    <x v="0"/>
    <x v="2"/>
    <x v="1"/>
    <x v="7"/>
    <x v="0"/>
    <x v="0"/>
    <n v="5"/>
    <n v="707"/>
    <n v="-50"/>
    <x v="1"/>
    <n v="100"/>
  </r>
  <r>
    <n v="38"/>
    <x v="0"/>
    <s v="Widowed"/>
    <n v="0"/>
    <s v="1-5 years"/>
    <n v="50"/>
    <n v="0"/>
    <s v="Low"/>
    <n v="0"/>
    <s v="Full Coverage"/>
    <n v="0"/>
    <n v="2200"/>
    <s v="NO"/>
    <s v="NO"/>
    <s v="Yes"/>
    <n v="50"/>
    <x v="1"/>
    <x v="8"/>
    <x v="1"/>
    <x v="3"/>
    <x v="0"/>
    <x v="2"/>
    <n v="1"/>
    <n v="742"/>
    <n v="-50"/>
    <x v="1"/>
    <n v="100"/>
  </r>
  <r>
    <n v="18"/>
    <x v="0"/>
    <s v="Single"/>
    <n v="0"/>
    <s v="1-5 years"/>
    <n v="50"/>
    <n v="0"/>
    <s v="Low"/>
    <n v="0"/>
    <s v="Full Coverage"/>
    <n v="0"/>
    <n v="2150"/>
    <s v="NO"/>
    <s v="NO"/>
    <s v="NO"/>
    <n v="0"/>
    <x v="0"/>
    <x v="22"/>
    <x v="1"/>
    <x v="0"/>
    <x v="0"/>
    <x v="0"/>
    <n v="3"/>
    <n v="733"/>
    <n v="-50"/>
    <x v="2"/>
    <n v="0"/>
  </r>
  <r>
    <n v="31"/>
    <x v="0"/>
    <s v="Widowed"/>
    <n v="0"/>
    <s v="1-5 years"/>
    <n v="50"/>
    <n v="0"/>
    <s v="Low"/>
    <n v="0"/>
    <s v="Full Coverage"/>
    <n v="0"/>
    <n v="2350"/>
    <s v="NO"/>
    <s v="NO"/>
    <s v="NO"/>
    <n v="0"/>
    <x v="0"/>
    <x v="24"/>
    <x v="1"/>
    <x v="1"/>
    <x v="1"/>
    <x v="0"/>
    <n v="7"/>
    <n v="681"/>
    <n v="50"/>
    <x v="1"/>
    <n v="100"/>
  </r>
  <r>
    <n v="41"/>
    <x v="0"/>
    <s v="Single"/>
    <n v="0"/>
    <s v="1-5 years"/>
    <n v="50"/>
    <n v="1"/>
    <s v="Medium"/>
    <n v="100"/>
    <s v="Full Coverage"/>
    <n v="0"/>
    <n v="2250"/>
    <s v="NO"/>
    <s v="Yes"/>
    <s v="NO"/>
    <n v="50"/>
    <x v="0"/>
    <x v="0"/>
    <x v="1"/>
    <x v="3"/>
    <x v="6"/>
    <x v="1"/>
    <n v="4"/>
    <n v="789"/>
    <n v="-50"/>
    <x v="0"/>
    <n v="50"/>
  </r>
  <r>
    <n v="42"/>
    <x v="0"/>
    <s v="Married"/>
    <n v="86"/>
    <s v="&gt;5 years"/>
    <n v="0"/>
    <n v="2"/>
    <s v="Low"/>
    <n v="100"/>
    <s v="Liability-Only"/>
    <n v="-200"/>
    <n v="2236"/>
    <s v="NO"/>
    <s v="Yes"/>
    <s v="NO"/>
    <n v="50"/>
    <x v="1"/>
    <x v="9"/>
    <x v="1"/>
    <x v="6"/>
    <x v="5"/>
    <x v="0"/>
    <n v="7"/>
    <n v="609"/>
    <n v="50"/>
    <x v="1"/>
    <n v="100"/>
  </r>
  <r>
    <n v="24"/>
    <x v="0"/>
    <s v="Married"/>
    <n v="86"/>
    <s v="&lt;1 year"/>
    <n v="100"/>
    <n v="0"/>
    <s v="High"/>
    <n v="0"/>
    <s v="Liability-Only"/>
    <n v="-200"/>
    <n v="2036"/>
    <s v="Yes"/>
    <s v="NO"/>
    <s v="Yes"/>
    <n v="100"/>
    <x v="2"/>
    <x v="1"/>
    <x v="0"/>
    <x v="4"/>
    <x v="3"/>
    <x v="2"/>
    <n v="99"/>
    <n v="708"/>
    <n v="-50"/>
    <x v="0"/>
    <n v="50"/>
  </r>
  <r>
    <n v="58"/>
    <x v="1"/>
    <s v="Married"/>
    <n v="86"/>
    <s v="1-5 years"/>
    <n v="50"/>
    <n v="1"/>
    <s v="Low"/>
    <n v="50"/>
    <s v="Liability-Only"/>
    <n v="-200"/>
    <n v="2186"/>
    <s v="NO"/>
    <s v="NO"/>
    <s v="NO"/>
    <n v="0"/>
    <x v="1"/>
    <x v="10"/>
    <x v="1"/>
    <x v="2"/>
    <x v="2"/>
    <x v="0"/>
    <n v="11"/>
    <n v="768"/>
    <n v="-50"/>
    <x v="1"/>
    <n v="100"/>
  </r>
  <r>
    <n v="27"/>
    <x v="0"/>
    <s v="Married"/>
    <n v="86"/>
    <s v="&gt;5 years"/>
    <n v="0"/>
    <n v="1"/>
    <s v="Low"/>
    <n v="50"/>
    <s v="Liability-Only"/>
    <n v="-200"/>
    <n v="2136"/>
    <s v="NO"/>
    <s v="NO"/>
    <s v="NO"/>
    <n v="0"/>
    <x v="1"/>
    <x v="16"/>
    <x v="1"/>
    <x v="5"/>
    <x v="0"/>
    <x v="1"/>
    <n v="13"/>
    <n v="654"/>
    <n v="50"/>
    <x v="2"/>
    <n v="0"/>
  </r>
  <r>
    <n v="54"/>
    <x v="0"/>
    <s v="Married"/>
    <n v="86"/>
    <s v="&gt;5 years"/>
    <n v="0"/>
    <n v="0"/>
    <s v="Low"/>
    <n v="0"/>
    <s v="Full Coverage"/>
    <n v="0"/>
    <n v="2236"/>
    <s v="NO"/>
    <s v="Yes"/>
    <s v="NO"/>
    <n v="50"/>
    <x v="0"/>
    <x v="11"/>
    <x v="1"/>
    <x v="0"/>
    <x v="0"/>
    <x v="1"/>
    <n v="2"/>
    <n v="738"/>
    <n v="-50"/>
    <x v="1"/>
    <n v="100"/>
  </r>
  <r>
    <n v="46"/>
    <x v="0"/>
    <s v="Married"/>
    <n v="86"/>
    <s v="&lt;1 year"/>
    <n v="100"/>
    <n v="1"/>
    <s v="High"/>
    <n v="200"/>
    <s v="Full Coverage"/>
    <n v="0"/>
    <n v="2486"/>
    <s v="NO"/>
    <s v="NO"/>
    <s v="NO"/>
    <n v="0"/>
    <x v="0"/>
    <x v="13"/>
    <x v="0"/>
    <x v="0"/>
    <x v="0"/>
    <x v="2"/>
    <n v="99"/>
    <n v="727"/>
    <n v="-50"/>
    <x v="2"/>
    <n v="0"/>
  </r>
  <r>
    <n v="30"/>
    <x v="0"/>
    <s v="Widowed"/>
    <n v="0"/>
    <s v="1-5 years"/>
    <n v="50"/>
    <n v="1"/>
    <s v="Low"/>
    <n v="50"/>
    <s v="Full Coverage"/>
    <n v="0"/>
    <n v="2400"/>
    <s v="NO"/>
    <s v="NO"/>
    <s v="NO"/>
    <n v="0"/>
    <x v="2"/>
    <x v="6"/>
    <x v="1"/>
    <x v="2"/>
    <x v="2"/>
    <x v="2"/>
    <n v="13"/>
    <n v="697"/>
    <n v="50"/>
    <x v="1"/>
    <n v="100"/>
  </r>
  <r>
    <n v="66"/>
    <x v="1"/>
    <s v="Married"/>
    <n v="86"/>
    <s v="&lt;1 year"/>
    <n v="100"/>
    <n v="1"/>
    <s v="Low"/>
    <n v="50"/>
    <s v="Full Coverage"/>
    <n v="0"/>
    <n v="2336"/>
    <s v="NO"/>
    <s v="NO"/>
    <s v="NO"/>
    <n v="0"/>
    <x v="1"/>
    <x v="3"/>
    <x v="1"/>
    <x v="4"/>
    <x v="4"/>
    <x v="2"/>
    <n v="7"/>
    <n v="732"/>
    <n v="-50"/>
    <x v="2"/>
    <n v="0"/>
  </r>
  <r>
    <n v="22"/>
    <x v="0"/>
    <s v="Single"/>
    <n v="0"/>
    <s v="1-5 years"/>
    <n v="50"/>
    <n v="1"/>
    <s v="Low"/>
    <n v="50"/>
    <s v="Full Coverage"/>
    <n v="0"/>
    <n v="2400"/>
    <s v="NO"/>
    <s v="NO"/>
    <s v="NO"/>
    <n v="0"/>
    <x v="1"/>
    <x v="20"/>
    <x v="1"/>
    <x v="0"/>
    <x v="4"/>
    <x v="0"/>
    <n v="4"/>
    <n v="696"/>
    <n v="50"/>
    <x v="1"/>
    <n v="100"/>
  </r>
  <r>
    <n v="53"/>
    <x v="0"/>
    <s v="Widowed"/>
    <n v="0"/>
    <s v="&lt;1 year"/>
    <n v="100"/>
    <n v="1"/>
    <s v="Low"/>
    <n v="50"/>
    <s v="Liability-Only"/>
    <n v="-200"/>
    <n v="2100"/>
    <s v="NO"/>
    <s v="Yes"/>
    <s v="NO"/>
    <n v="50"/>
    <x v="1"/>
    <x v="12"/>
    <x v="1"/>
    <x v="4"/>
    <x v="2"/>
    <x v="0"/>
    <n v="4"/>
    <n v="749"/>
    <n v="-50"/>
    <x v="1"/>
    <n v="100"/>
  </r>
  <r>
    <n v="55"/>
    <x v="1"/>
    <s v="Divorced"/>
    <n v="0"/>
    <s v="&gt;5 years"/>
    <n v="0"/>
    <n v="0"/>
    <s v="Low"/>
    <n v="0"/>
    <s v="Liability-Only"/>
    <n v="-200"/>
    <n v="2100"/>
    <s v="NO"/>
    <s v="NO"/>
    <s v="NO"/>
    <n v="0"/>
    <x v="1"/>
    <x v="29"/>
    <x v="1"/>
    <x v="5"/>
    <x v="3"/>
    <x v="1"/>
    <n v="7"/>
    <n v="613"/>
    <n v="50"/>
    <x v="1"/>
    <n v="100"/>
  </r>
  <r>
    <n v="29"/>
    <x v="0"/>
    <s v="Married"/>
    <n v="86"/>
    <s v="&lt;1 year"/>
    <n v="100"/>
    <n v="0"/>
    <s v="Low"/>
    <n v="0"/>
    <s v="Full Coverage"/>
    <n v="0"/>
    <n v="2336"/>
    <s v="NO"/>
    <s v="NO"/>
    <s v="NO"/>
    <n v="0"/>
    <x v="1"/>
    <x v="8"/>
    <x v="0"/>
    <x v="6"/>
    <x v="2"/>
    <x v="0"/>
    <n v="99"/>
    <n v="723"/>
    <n v="-50"/>
    <x v="0"/>
    <n v="50"/>
  </r>
  <r>
    <n v="60"/>
    <x v="1"/>
    <s v="Married"/>
    <n v="86"/>
    <s v="1-5 years"/>
    <n v="50"/>
    <n v="1"/>
    <s v="High"/>
    <n v="200"/>
    <s v="Liability-Only"/>
    <n v="-200"/>
    <n v="2286"/>
    <s v="NO"/>
    <s v="NO"/>
    <s v="Yes"/>
    <n v="50"/>
    <x v="1"/>
    <x v="19"/>
    <x v="0"/>
    <x v="2"/>
    <x v="2"/>
    <x v="0"/>
    <n v="99"/>
    <n v="850"/>
    <n v="-50"/>
    <x v="1"/>
    <n v="100"/>
  </r>
  <r>
    <n v="36"/>
    <x v="0"/>
    <s v="Married"/>
    <n v="86"/>
    <s v="1-5 years"/>
    <n v="50"/>
    <n v="0"/>
    <s v="Low"/>
    <n v="0"/>
    <s v="Full Coverage"/>
    <n v="0"/>
    <n v="2336"/>
    <s v="NO"/>
    <s v="NO"/>
    <s v="NO"/>
    <n v="0"/>
    <x v="0"/>
    <x v="6"/>
    <x v="0"/>
    <x v="2"/>
    <x v="4"/>
    <x v="0"/>
    <n v="99"/>
    <n v="821"/>
    <n v="-50"/>
    <x v="1"/>
    <n v="100"/>
  </r>
  <r>
    <n v="44"/>
    <x v="0"/>
    <s v="Married"/>
    <n v="86"/>
    <s v="&gt;5 years"/>
    <n v="0"/>
    <n v="0"/>
    <s v="Low"/>
    <n v="0"/>
    <s v="Full Coverage"/>
    <n v="0"/>
    <n v="2186"/>
    <s v="NO"/>
    <s v="Yes"/>
    <s v="NO"/>
    <n v="50"/>
    <x v="0"/>
    <x v="15"/>
    <x v="1"/>
    <x v="4"/>
    <x v="2"/>
    <x v="2"/>
    <n v="3"/>
    <n v="722"/>
    <n v="-50"/>
    <x v="0"/>
    <n v="50"/>
  </r>
  <r>
    <n v="43"/>
    <x v="0"/>
    <s v="Married"/>
    <n v="86"/>
    <s v="1-5 years"/>
    <n v="50"/>
    <n v="0"/>
    <s v="Low"/>
    <n v="0"/>
    <s v="Full Coverage"/>
    <n v="0"/>
    <n v="2336"/>
    <s v="NO"/>
    <s v="NO"/>
    <s v="NO"/>
    <n v="0"/>
    <x v="1"/>
    <x v="14"/>
    <x v="0"/>
    <x v="5"/>
    <x v="4"/>
    <x v="0"/>
    <n v="99"/>
    <n v="748"/>
    <n v="-50"/>
    <x v="1"/>
    <n v="100"/>
  </r>
  <r>
    <n v="37"/>
    <x v="0"/>
    <s v="Divorced"/>
    <n v="0"/>
    <s v="1-5 years"/>
    <n v="50"/>
    <n v="0"/>
    <s v="Low"/>
    <n v="0"/>
    <s v="Liability-Only"/>
    <n v="-200"/>
    <n v="1900"/>
    <s v="Yes"/>
    <s v="Yes"/>
    <s v="Yes"/>
    <n v="150"/>
    <x v="1"/>
    <x v="23"/>
    <x v="1"/>
    <x v="5"/>
    <x v="3"/>
    <x v="2"/>
    <n v="10"/>
    <n v="712"/>
    <n v="-50"/>
    <x v="1"/>
    <n v="100"/>
  </r>
  <r>
    <n v="52"/>
    <x v="0"/>
    <s v="Married"/>
    <n v="86"/>
    <s v="1-5 years"/>
    <n v="50"/>
    <n v="0"/>
    <s v="Low"/>
    <n v="0"/>
    <s v="Full Coverage"/>
    <n v="0"/>
    <n v="2236"/>
    <s v="NO"/>
    <s v="NO"/>
    <s v="NO"/>
    <n v="0"/>
    <x v="1"/>
    <x v="26"/>
    <x v="0"/>
    <x v="0"/>
    <x v="3"/>
    <x v="2"/>
    <n v="99"/>
    <n v="740"/>
    <n v="-50"/>
    <x v="2"/>
    <n v="0"/>
  </r>
  <r>
    <n v="51"/>
    <x v="0"/>
    <s v="Single"/>
    <n v="0"/>
    <s v="&lt;1 year"/>
    <n v="100"/>
    <n v="1"/>
    <s v="Low"/>
    <n v="50"/>
    <s v="Liability-Only"/>
    <n v="-200"/>
    <n v="2100"/>
    <s v="Yes"/>
    <s v="NO"/>
    <s v="NO"/>
    <n v="50"/>
    <x v="1"/>
    <x v="2"/>
    <x v="0"/>
    <x v="8"/>
    <x v="3"/>
    <x v="1"/>
    <n v="99"/>
    <n v="748"/>
    <n v="-50"/>
    <x v="1"/>
    <n v="100"/>
  </r>
  <r>
    <n v="18"/>
    <x v="0"/>
    <s v="Single"/>
    <n v="0"/>
    <s v="1-5 years"/>
    <n v="50"/>
    <n v="1"/>
    <s v="Low"/>
    <n v="50"/>
    <s v="Liability-Only"/>
    <n v="-200"/>
    <n v="2000"/>
    <s v="NO"/>
    <s v="Yes"/>
    <s v="NO"/>
    <n v="50"/>
    <x v="1"/>
    <x v="4"/>
    <x v="1"/>
    <x v="7"/>
    <x v="0"/>
    <x v="1"/>
    <n v="10"/>
    <n v="763"/>
    <n v="-50"/>
    <x v="0"/>
    <n v="50"/>
  </r>
  <r>
    <n v="59"/>
    <x v="1"/>
    <s v="Married"/>
    <n v="86"/>
    <s v="1-5 years"/>
    <n v="50"/>
    <n v="2"/>
    <s v="Medium"/>
    <n v="200"/>
    <s v="Liability-Only"/>
    <n v="-200"/>
    <n v="2286"/>
    <s v="Yes"/>
    <s v="NO"/>
    <s v="NO"/>
    <n v="50"/>
    <x v="0"/>
    <x v="20"/>
    <x v="0"/>
    <x v="0"/>
    <x v="4"/>
    <x v="2"/>
    <n v="99"/>
    <n v="745"/>
    <n v="-50"/>
    <x v="1"/>
    <n v="100"/>
  </r>
  <r>
    <n v="18"/>
    <x v="0"/>
    <s v="Married"/>
    <n v="86"/>
    <s v="1-5 years"/>
    <n v="50"/>
    <n v="0"/>
    <s v="Low"/>
    <n v="0"/>
    <s v="Liability-Only"/>
    <n v="-200"/>
    <n v="2036"/>
    <s v="NO"/>
    <s v="NO"/>
    <s v="NO"/>
    <n v="0"/>
    <x v="0"/>
    <x v="22"/>
    <x v="0"/>
    <x v="4"/>
    <x v="0"/>
    <x v="2"/>
    <n v="99"/>
    <n v="749"/>
    <n v="-50"/>
    <x v="2"/>
    <n v="0"/>
  </r>
  <r>
    <n v="55"/>
    <x v="1"/>
    <s v="Single"/>
    <n v="0"/>
    <s v="&lt;1 year"/>
    <n v="100"/>
    <n v="0"/>
    <s v="Low"/>
    <n v="0"/>
    <s v="Full Coverage"/>
    <n v="0"/>
    <n v="2200"/>
    <s v="Yes"/>
    <s v="NO"/>
    <s v="Yes"/>
    <n v="100"/>
    <x v="0"/>
    <x v="27"/>
    <x v="1"/>
    <x v="5"/>
    <x v="1"/>
    <x v="1"/>
    <n v="12"/>
    <n v="649"/>
    <n v="50"/>
    <x v="2"/>
    <n v="0"/>
  </r>
  <r>
    <n v="56"/>
    <x v="1"/>
    <s v="Married"/>
    <n v="86"/>
    <s v="&gt;5 years"/>
    <n v="0"/>
    <n v="0"/>
    <s v="Low"/>
    <n v="0"/>
    <s v="Full Coverage"/>
    <n v="0"/>
    <n v="2236"/>
    <s v="Yes"/>
    <s v="NO"/>
    <s v="NO"/>
    <n v="50"/>
    <x v="0"/>
    <x v="26"/>
    <x v="0"/>
    <x v="8"/>
    <x v="0"/>
    <x v="1"/>
    <n v="99"/>
    <n v="713"/>
    <n v="-50"/>
    <x v="1"/>
    <n v="100"/>
  </r>
  <r>
    <n v="23"/>
    <x v="0"/>
    <s v="Single"/>
    <n v="0"/>
    <s v="1-5 years"/>
    <n v="50"/>
    <n v="1"/>
    <s v="Low"/>
    <n v="50"/>
    <s v="Full Coverage"/>
    <n v="0"/>
    <n v="2200"/>
    <s v="NO"/>
    <s v="NO"/>
    <s v="NO"/>
    <n v="0"/>
    <x v="1"/>
    <x v="25"/>
    <x v="0"/>
    <x v="4"/>
    <x v="4"/>
    <x v="2"/>
    <n v="99"/>
    <n v="725"/>
    <n v="-50"/>
    <x v="2"/>
    <n v="0"/>
  </r>
  <r>
    <n v="33"/>
    <x v="0"/>
    <s v="Married"/>
    <n v="86"/>
    <s v="&gt;5 years"/>
    <n v="0"/>
    <n v="0"/>
    <s v="Medium"/>
    <n v="0"/>
    <s v="Liability-Only"/>
    <n v="-200"/>
    <n v="2186"/>
    <s v="NO"/>
    <s v="NO"/>
    <s v="NO"/>
    <n v="0"/>
    <x v="1"/>
    <x v="21"/>
    <x v="1"/>
    <x v="3"/>
    <x v="2"/>
    <x v="2"/>
    <n v="4"/>
    <n v="681"/>
    <n v="50"/>
    <x v="1"/>
    <n v="100"/>
  </r>
  <r>
    <n v="23"/>
    <x v="0"/>
    <s v="Divorced"/>
    <n v="0"/>
    <s v="1-5 years"/>
    <n v="50"/>
    <n v="0"/>
    <s v="Low"/>
    <n v="0"/>
    <s v="Full Coverage"/>
    <n v="0"/>
    <n v="2250"/>
    <s v="NO"/>
    <s v="NO"/>
    <s v="NO"/>
    <n v="0"/>
    <x v="1"/>
    <x v="0"/>
    <x v="0"/>
    <x v="5"/>
    <x v="3"/>
    <x v="1"/>
    <n v="99"/>
    <n v="755"/>
    <n v="-50"/>
    <x v="1"/>
    <n v="100"/>
  </r>
  <r>
    <n v="36"/>
    <x v="0"/>
    <s v="Married"/>
    <n v="86"/>
    <s v="1-5 years"/>
    <n v="50"/>
    <n v="0"/>
    <s v="Low"/>
    <n v="0"/>
    <s v="Liability-Only"/>
    <n v="-200"/>
    <n v="2136"/>
    <s v="NO"/>
    <s v="Yes"/>
    <s v="Yes"/>
    <n v="100"/>
    <x v="0"/>
    <x v="20"/>
    <x v="0"/>
    <x v="0"/>
    <x v="3"/>
    <x v="1"/>
    <n v="99"/>
    <n v="699"/>
    <n v="50"/>
    <x v="1"/>
    <n v="100"/>
  </r>
  <r>
    <n v="35"/>
    <x v="0"/>
    <s v="Married"/>
    <n v="86"/>
    <s v="1-5 years"/>
    <n v="50"/>
    <n v="0"/>
    <s v="Low"/>
    <n v="0"/>
    <s v="Liability-Only"/>
    <n v="-200"/>
    <n v="2036"/>
    <s v="NO"/>
    <s v="Yes"/>
    <s v="NO"/>
    <n v="50"/>
    <x v="0"/>
    <x v="8"/>
    <x v="1"/>
    <x v="0"/>
    <x v="2"/>
    <x v="1"/>
    <n v="13"/>
    <n v="759"/>
    <n v="-50"/>
    <x v="0"/>
    <n v="50"/>
  </r>
  <r>
    <n v="51"/>
    <x v="0"/>
    <s v="Single"/>
    <n v="0"/>
    <s v="&lt;1 year"/>
    <n v="100"/>
    <n v="1"/>
    <s v="Low"/>
    <n v="50"/>
    <s v="Full Coverage"/>
    <n v="0"/>
    <n v="2350"/>
    <s v="NO"/>
    <s v="NO"/>
    <s v="NO"/>
    <n v="0"/>
    <x v="1"/>
    <x v="10"/>
    <x v="0"/>
    <x v="7"/>
    <x v="1"/>
    <x v="1"/>
    <n v="99"/>
    <n v="623"/>
    <n v="50"/>
    <x v="2"/>
    <n v="0"/>
  </r>
  <r>
    <n v="59"/>
    <x v="1"/>
    <s v="Married"/>
    <n v="86"/>
    <s v="&gt;5 years"/>
    <n v="0"/>
    <n v="0"/>
    <s v="Low"/>
    <n v="0"/>
    <s v="Full Coverage"/>
    <n v="0"/>
    <n v="2186"/>
    <s v="NO"/>
    <s v="Yes"/>
    <s v="NO"/>
    <n v="50"/>
    <x v="1"/>
    <x v="14"/>
    <x v="1"/>
    <x v="3"/>
    <x v="0"/>
    <x v="2"/>
    <n v="13"/>
    <n v="711"/>
    <n v="-50"/>
    <x v="0"/>
    <n v="50"/>
  </r>
  <r>
    <n v="60"/>
    <x v="1"/>
    <s v="Married"/>
    <n v="86"/>
    <s v="&gt;5 years"/>
    <n v="0"/>
    <n v="0"/>
    <s v="Low"/>
    <n v="0"/>
    <s v="Full Coverage"/>
    <n v="0"/>
    <n v="2236"/>
    <s v="NO"/>
    <s v="NO"/>
    <s v="NO"/>
    <n v="0"/>
    <x v="1"/>
    <x v="8"/>
    <x v="1"/>
    <x v="0"/>
    <x v="2"/>
    <x v="1"/>
    <n v="5"/>
    <n v="763"/>
    <n v="-50"/>
    <x v="0"/>
    <n v="50"/>
  </r>
  <r>
    <n v="31"/>
    <x v="0"/>
    <s v="Married"/>
    <n v="86"/>
    <s v="1-5 years"/>
    <n v="50"/>
    <n v="1"/>
    <s v="Low"/>
    <n v="50"/>
    <s v="Full Coverage"/>
    <n v="0"/>
    <n v="2386"/>
    <s v="NO"/>
    <s v="NO"/>
    <s v="NO"/>
    <n v="0"/>
    <x v="1"/>
    <x v="26"/>
    <x v="1"/>
    <x v="4"/>
    <x v="4"/>
    <x v="1"/>
    <n v="11"/>
    <n v="668"/>
    <n v="50"/>
    <x v="2"/>
    <n v="0"/>
  </r>
  <r>
    <n v="36"/>
    <x v="0"/>
    <s v="Married"/>
    <n v="86"/>
    <s v="&lt;1 year"/>
    <n v="100"/>
    <n v="1"/>
    <s v="Medium"/>
    <n v="100"/>
    <s v="Full Coverage"/>
    <n v="0"/>
    <n v="2386"/>
    <s v="NO"/>
    <s v="NO"/>
    <s v="NO"/>
    <n v="0"/>
    <x v="1"/>
    <x v="24"/>
    <x v="0"/>
    <x v="1"/>
    <x v="3"/>
    <x v="2"/>
    <n v="99"/>
    <n v="721"/>
    <n v="-50"/>
    <x v="2"/>
    <n v="0"/>
  </r>
  <r>
    <n v="18"/>
    <x v="0"/>
    <s v="Single"/>
    <n v="0"/>
    <s v="&lt;1 year"/>
    <n v="100"/>
    <n v="1"/>
    <s v="Low"/>
    <n v="50"/>
    <s v="Liability-Only"/>
    <n v="-200"/>
    <n v="2050"/>
    <s v="NO"/>
    <s v="Yes"/>
    <s v="NO"/>
    <n v="50"/>
    <x v="1"/>
    <x v="4"/>
    <x v="0"/>
    <x v="2"/>
    <x v="4"/>
    <x v="2"/>
    <n v="99"/>
    <n v="759"/>
    <n v="-50"/>
    <x v="0"/>
    <n v="50"/>
  </r>
  <r>
    <n v="27"/>
    <x v="0"/>
    <s v="Single"/>
    <n v="0"/>
    <s v="&gt;5 years"/>
    <n v="0"/>
    <n v="1"/>
    <s v="High"/>
    <n v="200"/>
    <s v="Full Coverage"/>
    <n v="0"/>
    <n v="2300"/>
    <s v="NO"/>
    <s v="Yes"/>
    <s v="Yes"/>
    <n v="100"/>
    <x v="0"/>
    <x v="20"/>
    <x v="0"/>
    <x v="1"/>
    <x v="2"/>
    <x v="2"/>
    <n v="99"/>
    <n v="742"/>
    <n v="-50"/>
    <x v="1"/>
    <n v="100"/>
  </r>
  <r>
    <n v="54"/>
    <x v="0"/>
    <s v="Single"/>
    <n v="0"/>
    <s v="1-5 years"/>
    <n v="50"/>
    <n v="0"/>
    <s v="Low"/>
    <n v="0"/>
    <s v="Full Coverage"/>
    <n v="0"/>
    <n v="2350"/>
    <s v="NO"/>
    <s v="NO"/>
    <s v="NO"/>
    <n v="0"/>
    <x v="1"/>
    <x v="24"/>
    <x v="1"/>
    <x v="1"/>
    <x v="0"/>
    <x v="1"/>
    <n v="10"/>
    <n v="661"/>
    <n v="50"/>
    <x v="1"/>
    <n v="100"/>
  </r>
  <r>
    <n v="64"/>
    <x v="1"/>
    <s v="Single"/>
    <n v="0"/>
    <s v="1-5 years"/>
    <n v="50"/>
    <n v="0"/>
    <s v="High"/>
    <n v="0"/>
    <s v="Full Coverage"/>
    <n v="0"/>
    <n v="2200"/>
    <s v="Yes"/>
    <s v="NO"/>
    <s v="NO"/>
    <n v="50"/>
    <x v="1"/>
    <x v="8"/>
    <x v="0"/>
    <x v="0"/>
    <x v="4"/>
    <x v="2"/>
    <n v="99"/>
    <n v="662"/>
    <n v="50"/>
    <x v="2"/>
    <n v="0"/>
  </r>
  <r>
    <n v="21"/>
    <x v="0"/>
    <s v="Married"/>
    <n v="86"/>
    <s v="1-5 years"/>
    <n v="50"/>
    <n v="0"/>
    <s v="Low"/>
    <n v="0"/>
    <s v="Liability-Only"/>
    <n v="-200"/>
    <n v="1986"/>
    <s v="NO"/>
    <s v="Yes"/>
    <s v="Yes"/>
    <n v="100"/>
    <x v="1"/>
    <x v="6"/>
    <x v="1"/>
    <x v="0"/>
    <x v="0"/>
    <x v="1"/>
    <n v="4"/>
    <n v="760"/>
    <n v="-50"/>
    <x v="0"/>
    <n v="50"/>
  </r>
  <r>
    <n v="31"/>
    <x v="0"/>
    <s v="Married"/>
    <n v="86"/>
    <s v="1-5 years"/>
    <n v="50"/>
    <n v="0"/>
    <s v="Low"/>
    <n v="0"/>
    <s v="Full Coverage"/>
    <n v="0"/>
    <n v="2236"/>
    <s v="NO"/>
    <s v="Yes"/>
    <s v="NO"/>
    <n v="50"/>
    <x v="1"/>
    <x v="0"/>
    <x v="0"/>
    <x v="6"/>
    <x v="3"/>
    <x v="2"/>
    <n v="99"/>
    <n v="760"/>
    <n v="-50"/>
    <x v="0"/>
    <n v="50"/>
  </r>
  <r>
    <n v="39"/>
    <x v="0"/>
    <s v="Single"/>
    <n v="0"/>
    <s v="&gt;5 years"/>
    <n v="0"/>
    <n v="1"/>
    <s v="Low"/>
    <n v="50"/>
    <s v="Liability-Only"/>
    <n v="-200"/>
    <n v="2000"/>
    <s v="NO"/>
    <s v="NO"/>
    <s v="NO"/>
    <n v="0"/>
    <x v="1"/>
    <x v="6"/>
    <x v="1"/>
    <x v="5"/>
    <x v="2"/>
    <x v="0"/>
    <n v="4"/>
    <n v="774"/>
    <n v="-50"/>
    <x v="0"/>
    <n v="50"/>
  </r>
  <r>
    <n v="44"/>
    <x v="0"/>
    <s v="Divorced"/>
    <n v="0"/>
    <s v="&gt;5 years"/>
    <n v="0"/>
    <n v="0"/>
    <s v="Low"/>
    <n v="0"/>
    <s v="Full Coverage"/>
    <n v="0"/>
    <n v="2000"/>
    <s v="Yes"/>
    <s v="Yes"/>
    <s v="NO"/>
    <n v="100"/>
    <x v="1"/>
    <x v="2"/>
    <x v="0"/>
    <x v="2"/>
    <x v="2"/>
    <x v="2"/>
    <n v="99"/>
    <n v="762"/>
    <n v="-50"/>
    <x v="2"/>
    <n v="0"/>
  </r>
  <r>
    <n v="27"/>
    <x v="0"/>
    <s v="Married"/>
    <n v="86"/>
    <s v="&lt;1 year"/>
    <n v="100"/>
    <n v="0"/>
    <s v="Low"/>
    <n v="0"/>
    <s v="Liability-Only"/>
    <n v="-200"/>
    <n v="2186"/>
    <s v="NO"/>
    <s v="NO"/>
    <s v="Yes"/>
    <n v="50"/>
    <x v="1"/>
    <x v="15"/>
    <x v="1"/>
    <x v="7"/>
    <x v="0"/>
    <x v="2"/>
    <n v="1"/>
    <n v="671"/>
    <n v="50"/>
    <x v="0"/>
    <n v="50"/>
  </r>
  <r>
    <n v="46"/>
    <x v="0"/>
    <s v="Married"/>
    <n v="86"/>
    <s v="1-5 years"/>
    <n v="50"/>
    <n v="0"/>
    <s v="Low"/>
    <n v="0"/>
    <s v="Liability-Only"/>
    <n v="-200"/>
    <n v="2136"/>
    <s v="NO"/>
    <s v="NO"/>
    <s v="NO"/>
    <n v="0"/>
    <x v="0"/>
    <x v="23"/>
    <x v="1"/>
    <x v="1"/>
    <x v="4"/>
    <x v="1"/>
    <n v="1"/>
    <n v="732"/>
    <n v="-50"/>
    <x v="1"/>
    <n v="100"/>
  </r>
  <r>
    <n v="32"/>
    <x v="0"/>
    <s v="Married"/>
    <n v="86"/>
    <s v="1-5 years"/>
    <n v="50"/>
    <n v="1"/>
    <s v="Low"/>
    <n v="50"/>
    <s v="Full Coverage"/>
    <n v="0"/>
    <n v="2386"/>
    <s v="NO"/>
    <s v="Yes"/>
    <s v="NO"/>
    <n v="50"/>
    <x v="1"/>
    <x v="13"/>
    <x v="1"/>
    <x v="2"/>
    <x v="2"/>
    <x v="2"/>
    <n v="3"/>
    <n v="688"/>
    <n v="50"/>
    <x v="0"/>
    <n v="50"/>
  </r>
  <r>
    <n v="39"/>
    <x v="0"/>
    <s v="Single"/>
    <n v="0"/>
    <s v="&gt;5 years"/>
    <n v="0"/>
    <n v="1"/>
    <s v="Low"/>
    <n v="50"/>
    <s v="Full Coverage"/>
    <n v="0"/>
    <n v="2150"/>
    <s v="NO"/>
    <s v="NO"/>
    <s v="Yes"/>
    <n v="50"/>
    <x v="1"/>
    <x v="28"/>
    <x v="0"/>
    <x v="1"/>
    <x v="1"/>
    <x v="2"/>
    <n v="99"/>
    <n v="714"/>
    <n v="-50"/>
    <x v="0"/>
    <n v="50"/>
  </r>
  <r>
    <n v="48"/>
    <x v="0"/>
    <s v="Single"/>
    <n v="0"/>
    <s v="1-5 years"/>
    <n v="50"/>
    <n v="1"/>
    <s v="Low"/>
    <n v="50"/>
    <s v="Full Coverage"/>
    <n v="0"/>
    <n v="2300"/>
    <s v="NO"/>
    <s v="NO"/>
    <s v="NO"/>
    <n v="0"/>
    <x v="1"/>
    <x v="16"/>
    <x v="0"/>
    <x v="1"/>
    <x v="2"/>
    <x v="2"/>
    <n v="99"/>
    <n v="700"/>
    <n v="50"/>
    <x v="2"/>
    <n v="0"/>
  </r>
  <r>
    <n v="40"/>
    <x v="0"/>
    <s v="Married"/>
    <n v="86"/>
    <s v="&lt;1 year"/>
    <n v="100"/>
    <n v="1"/>
    <s v="Low"/>
    <n v="50"/>
    <s v="Full Coverage"/>
    <n v="0"/>
    <n v="2386"/>
    <s v="NO"/>
    <s v="NO"/>
    <s v="NO"/>
    <n v="0"/>
    <x v="1"/>
    <x v="29"/>
    <x v="1"/>
    <x v="4"/>
    <x v="0"/>
    <x v="0"/>
    <n v="4"/>
    <n v="725"/>
    <n v="-50"/>
    <x v="0"/>
    <n v="50"/>
  </r>
  <r>
    <n v="33"/>
    <x v="0"/>
    <s v="Single"/>
    <n v="0"/>
    <s v="1-5 years"/>
    <n v="50"/>
    <n v="1"/>
    <s v="Low"/>
    <n v="50"/>
    <s v="Liability-Only"/>
    <n v="-200"/>
    <n v="2000"/>
    <s v="Yes"/>
    <s v="NO"/>
    <s v="Yes"/>
    <n v="100"/>
    <x v="1"/>
    <x v="8"/>
    <x v="1"/>
    <x v="1"/>
    <x v="2"/>
    <x v="2"/>
    <n v="2"/>
    <n v="753"/>
    <n v="-50"/>
    <x v="1"/>
    <n v="100"/>
  </r>
  <r>
    <n v="38"/>
    <x v="0"/>
    <s v="Married"/>
    <n v="86"/>
    <s v="&lt;1 year"/>
    <n v="100"/>
    <n v="0"/>
    <s v="Low"/>
    <n v="0"/>
    <s v="Liability-Only"/>
    <n v="-200"/>
    <n v="2136"/>
    <s v="NO"/>
    <s v="NO"/>
    <s v="NO"/>
    <n v="0"/>
    <x v="2"/>
    <x v="0"/>
    <x v="0"/>
    <x v="0"/>
    <x v="0"/>
    <x v="0"/>
    <n v="99"/>
    <n v="720"/>
    <n v="-50"/>
    <x v="0"/>
    <n v="50"/>
  </r>
  <r>
    <n v="38"/>
    <x v="0"/>
    <s v="Married"/>
    <n v="86"/>
    <s v="&lt;1 year"/>
    <n v="100"/>
    <n v="0"/>
    <s v="High"/>
    <n v="0"/>
    <s v="Full Coverage"/>
    <n v="0"/>
    <n v="2336"/>
    <s v="NO"/>
    <s v="NO"/>
    <s v="NO"/>
    <n v="0"/>
    <x v="1"/>
    <x v="22"/>
    <x v="1"/>
    <x v="3"/>
    <x v="2"/>
    <x v="1"/>
    <n v="3"/>
    <n v="718"/>
    <n v="-50"/>
    <x v="0"/>
    <n v="50"/>
  </r>
  <r>
    <n v="34"/>
    <x v="0"/>
    <s v="Divorced"/>
    <n v="0"/>
    <s v="1-5 years"/>
    <n v="50"/>
    <n v="0"/>
    <s v="Low"/>
    <n v="0"/>
    <s v="Full Coverage"/>
    <n v="0"/>
    <n v="2200"/>
    <s v="NO"/>
    <s v="Yes"/>
    <s v="NO"/>
    <n v="50"/>
    <x v="0"/>
    <x v="19"/>
    <x v="0"/>
    <x v="2"/>
    <x v="0"/>
    <x v="1"/>
    <n v="99"/>
    <n v="802"/>
    <n v="-50"/>
    <x v="1"/>
    <n v="100"/>
  </r>
  <r>
    <n v="36"/>
    <x v="0"/>
    <s v="Married"/>
    <n v="86"/>
    <s v="&gt;5 years"/>
    <n v="0"/>
    <n v="0"/>
    <s v="Low"/>
    <n v="0"/>
    <s v="Liability-Only"/>
    <n v="-200"/>
    <n v="2036"/>
    <s v="NO"/>
    <s v="Yes"/>
    <s v="NO"/>
    <n v="50"/>
    <x v="1"/>
    <x v="6"/>
    <x v="1"/>
    <x v="4"/>
    <x v="0"/>
    <x v="1"/>
    <n v="8"/>
    <n v="775"/>
    <n v="-50"/>
    <x v="1"/>
    <n v="100"/>
  </r>
  <r>
    <n v="63"/>
    <x v="1"/>
    <s v="Married"/>
    <n v="86"/>
    <s v="1-5 years"/>
    <n v="50"/>
    <n v="0"/>
    <s v="Low"/>
    <n v="0"/>
    <s v="Liability-Only"/>
    <n v="-200"/>
    <n v="2036"/>
    <s v="NO"/>
    <s v="NO"/>
    <s v="NO"/>
    <n v="0"/>
    <x v="0"/>
    <x v="10"/>
    <x v="0"/>
    <x v="7"/>
    <x v="3"/>
    <x v="0"/>
    <n v="99"/>
    <n v="706"/>
    <n v="-50"/>
    <x v="2"/>
    <n v="0"/>
  </r>
  <r>
    <n v="48"/>
    <x v="0"/>
    <s v="Widowed"/>
    <n v="0"/>
    <s v="1-5 years"/>
    <n v="50"/>
    <n v="0"/>
    <s v="Low"/>
    <n v="0"/>
    <s v="Full Coverage"/>
    <n v="0"/>
    <n v="2200"/>
    <s v="NO"/>
    <s v="Yes"/>
    <s v="NO"/>
    <n v="50"/>
    <x v="1"/>
    <x v="0"/>
    <x v="1"/>
    <x v="1"/>
    <x v="0"/>
    <x v="1"/>
    <n v="13"/>
    <n v="848"/>
    <n v="-50"/>
    <x v="1"/>
    <n v="100"/>
  </r>
  <r>
    <n v="35"/>
    <x v="0"/>
    <s v="Divorced"/>
    <n v="0"/>
    <s v="1-5 years"/>
    <n v="50"/>
    <n v="2"/>
    <s v="Low"/>
    <n v="100"/>
    <s v="Full Coverage"/>
    <n v="0"/>
    <n v="2300"/>
    <s v="NO"/>
    <s v="NO"/>
    <s v="Yes"/>
    <n v="50"/>
    <x v="0"/>
    <x v="13"/>
    <x v="1"/>
    <x v="1"/>
    <x v="2"/>
    <x v="1"/>
    <n v="5"/>
    <n v="697"/>
    <n v="50"/>
    <x v="2"/>
    <n v="0"/>
  </r>
  <r>
    <n v="50"/>
    <x v="0"/>
    <s v="Single"/>
    <n v="0"/>
    <s v="1-5 years"/>
    <n v="50"/>
    <n v="0"/>
    <s v="High"/>
    <n v="0"/>
    <s v="Full Coverage"/>
    <n v="0"/>
    <n v="2300"/>
    <s v="NO"/>
    <s v="NO"/>
    <s v="NO"/>
    <n v="0"/>
    <x v="1"/>
    <x v="22"/>
    <x v="0"/>
    <x v="1"/>
    <x v="1"/>
    <x v="1"/>
    <n v="99"/>
    <n v="698"/>
    <n v="50"/>
    <x v="0"/>
    <n v="50"/>
  </r>
  <r>
    <n v="34"/>
    <x v="0"/>
    <s v="Married"/>
    <n v="86"/>
    <s v="1-5 years"/>
    <n v="50"/>
    <n v="0"/>
    <s v="Medium"/>
    <n v="0"/>
    <s v="Full Coverage"/>
    <n v="0"/>
    <n v="2286"/>
    <s v="NO"/>
    <s v="NO"/>
    <s v="NO"/>
    <n v="0"/>
    <x v="1"/>
    <x v="14"/>
    <x v="0"/>
    <x v="11"/>
    <x v="3"/>
    <x v="1"/>
    <n v="99"/>
    <n v="778"/>
    <n v="-50"/>
    <x v="0"/>
    <n v="50"/>
  </r>
  <r>
    <n v="57"/>
    <x v="1"/>
    <s v="Married"/>
    <n v="86"/>
    <s v="1-5 years"/>
    <n v="50"/>
    <n v="4"/>
    <s v="Low"/>
    <n v="200"/>
    <s v="Full Coverage"/>
    <n v="0"/>
    <n v="2536"/>
    <s v="NO"/>
    <s v="NO"/>
    <s v="NO"/>
    <n v="0"/>
    <x v="1"/>
    <x v="9"/>
    <x v="1"/>
    <x v="1"/>
    <x v="5"/>
    <x v="0"/>
    <n v="11"/>
    <n v="735"/>
    <n v="-50"/>
    <x v="1"/>
    <n v="100"/>
  </r>
  <r>
    <n v="45"/>
    <x v="0"/>
    <s v="Widowed"/>
    <n v="0"/>
    <s v="&lt;1 year"/>
    <n v="100"/>
    <n v="1"/>
    <s v="Medium"/>
    <n v="100"/>
    <s v="Liability-Only"/>
    <n v="-200"/>
    <n v="2150"/>
    <s v="NO"/>
    <s v="Yes"/>
    <s v="NO"/>
    <n v="50"/>
    <x v="0"/>
    <x v="7"/>
    <x v="0"/>
    <x v="1"/>
    <x v="3"/>
    <x v="0"/>
    <n v="99"/>
    <n v="702"/>
    <n v="-50"/>
    <x v="1"/>
    <n v="100"/>
  </r>
  <r>
    <n v="38"/>
    <x v="0"/>
    <s v="Single"/>
    <n v="0"/>
    <s v="1-5 years"/>
    <n v="50"/>
    <n v="2"/>
    <s v="Low"/>
    <n v="100"/>
    <s v="Liability-Only"/>
    <n v="-200"/>
    <n v="2100"/>
    <s v="NO"/>
    <s v="NO"/>
    <s v="NO"/>
    <n v="0"/>
    <x v="1"/>
    <x v="1"/>
    <x v="0"/>
    <x v="0"/>
    <x v="0"/>
    <x v="2"/>
    <n v="99"/>
    <n v="703"/>
    <n v="-50"/>
    <x v="0"/>
    <n v="50"/>
  </r>
  <r>
    <n v="46"/>
    <x v="0"/>
    <s v="Divorced"/>
    <n v="0"/>
    <s v="1-5 years"/>
    <n v="50"/>
    <n v="0"/>
    <s v="Low"/>
    <n v="0"/>
    <s v="Liability-Only"/>
    <n v="-200"/>
    <n v="2000"/>
    <s v="Yes"/>
    <s v="NO"/>
    <s v="NO"/>
    <n v="50"/>
    <x v="1"/>
    <x v="1"/>
    <x v="1"/>
    <x v="0"/>
    <x v="2"/>
    <x v="0"/>
    <n v="4"/>
    <n v="711"/>
    <n v="-50"/>
    <x v="1"/>
    <n v="100"/>
  </r>
  <r>
    <n v="18"/>
    <x v="0"/>
    <s v="Married"/>
    <n v="86"/>
    <s v="1-5 years"/>
    <n v="50"/>
    <n v="0"/>
    <s v="Medium"/>
    <n v="0"/>
    <s v="Full Coverage"/>
    <n v="0"/>
    <n v="2286"/>
    <s v="NO"/>
    <s v="NO"/>
    <s v="NO"/>
    <n v="0"/>
    <x v="0"/>
    <x v="10"/>
    <x v="1"/>
    <x v="1"/>
    <x v="4"/>
    <x v="2"/>
    <n v="1"/>
    <n v="757"/>
    <n v="-50"/>
    <x v="0"/>
    <n v="50"/>
  </r>
  <r>
    <n v="23"/>
    <x v="0"/>
    <s v="Married"/>
    <n v="86"/>
    <s v="&gt;5 years"/>
    <n v="0"/>
    <n v="1"/>
    <s v="Low"/>
    <n v="50"/>
    <s v="Full Coverage"/>
    <n v="0"/>
    <n v="2236"/>
    <s v="NO"/>
    <s v="NO"/>
    <s v="NO"/>
    <n v="0"/>
    <x v="1"/>
    <x v="28"/>
    <x v="1"/>
    <x v="7"/>
    <x v="0"/>
    <x v="1"/>
    <n v="10"/>
    <n v="724"/>
    <n v="-50"/>
    <x v="2"/>
    <n v="0"/>
  </r>
  <r>
    <n v="22"/>
    <x v="0"/>
    <s v="Widowed"/>
    <n v="0"/>
    <s v="1-5 years"/>
    <n v="50"/>
    <n v="0"/>
    <s v="Low"/>
    <n v="0"/>
    <s v="Liability-Only"/>
    <n v="-200"/>
    <n v="2000"/>
    <s v="NO"/>
    <s v="Yes"/>
    <s v="NO"/>
    <n v="50"/>
    <x v="1"/>
    <x v="20"/>
    <x v="1"/>
    <x v="0"/>
    <x v="0"/>
    <x v="2"/>
    <n v="2"/>
    <n v="713"/>
    <n v="-50"/>
    <x v="1"/>
    <n v="100"/>
  </r>
  <r>
    <n v="42"/>
    <x v="0"/>
    <s v="Single"/>
    <n v="0"/>
    <s v="&lt;1 year"/>
    <n v="100"/>
    <n v="1"/>
    <s v="Low"/>
    <n v="50"/>
    <s v="Full Coverage"/>
    <n v="0"/>
    <n v="2350"/>
    <s v="NO"/>
    <s v="NO"/>
    <s v="NO"/>
    <n v="0"/>
    <x v="1"/>
    <x v="13"/>
    <x v="0"/>
    <x v="0"/>
    <x v="2"/>
    <x v="2"/>
    <n v="99"/>
    <n v="706"/>
    <n v="-50"/>
    <x v="1"/>
    <n v="100"/>
  </r>
  <r>
    <n v="65"/>
    <x v="1"/>
    <s v="Married"/>
    <n v="86"/>
    <s v="1-5 years"/>
    <n v="50"/>
    <n v="3"/>
    <s v="Low"/>
    <n v="150"/>
    <s v="Liability-Only"/>
    <n v="-200"/>
    <n v="2286"/>
    <s v="NO"/>
    <s v="NO"/>
    <s v="NO"/>
    <n v="0"/>
    <x v="1"/>
    <x v="27"/>
    <x v="0"/>
    <x v="5"/>
    <x v="3"/>
    <x v="1"/>
    <n v="99"/>
    <n v="784"/>
    <n v="-50"/>
    <x v="1"/>
    <n v="100"/>
  </r>
  <r>
    <n v="73"/>
    <x v="1"/>
    <s v="Married"/>
    <n v="86"/>
    <s v="1-5 years"/>
    <n v="50"/>
    <n v="1"/>
    <s v="Low"/>
    <n v="50"/>
    <s v="Full Coverage"/>
    <n v="0"/>
    <n v="2386"/>
    <s v="NO"/>
    <s v="NO"/>
    <s v="NO"/>
    <n v="0"/>
    <x v="1"/>
    <x v="8"/>
    <x v="1"/>
    <x v="5"/>
    <x v="4"/>
    <x v="2"/>
    <n v="8"/>
    <n v="754"/>
    <n v="-50"/>
    <x v="1"/>
    <n v="100"/>
  </r>
  <r>
    <n v="49"/>
    <x v="0"/>
    <s v="Married"/>
    <n v="86"/>
    <s v="&gt;5 years"/>
    <n v="0"/>
    <n v="0"/>
    <s v="Low"/>
    <n v="0"/>
    <s v="Liability-Only"/>
    <n v="-200"/>
    <n v="1936"/>
    <s v="Yes"/>
    <s v="NO"/>
    <s v="Yes"/>
    <n v="100"/>
    <x v="1"/>
    <x v="14"/>
    <x v="1"/>
    <x v="4"/>
    <x v="2"/>
    <x v="1"/>
    <n v="12"/>
    <n v="723"/>
    <n v="-50"/>
    <x v="0"/>
    <n v="50"/>
  </r>
  <r>
    <n v="47"/>
    <x v="0"/>
    <s v="Married"/>
    <n v="86"/>
    <s v="1-5 years"/>
    <n v="50"/>
    <n v="0"/>
    <s v="Low"/>
    <n v="0"/>
    <s v="Full Coverage"/>
    <n v="0"/>
    <n v="2236"/>
    <s v="Yes"/>
    <s v="NO"/>
    <s v="NO"/>
    <n v="50"/>
    <x v="1"/>
    <x v="22"/>
    <x v="1"/>
    <x v="1"/>
    <x v="3"/>
    <x v="0"/>
    <n v="14"/>
    <n v="701"/>
    <n v="-50"/>
    <x v="0"/>
    <n v="50"/>
  </r>
  <r>
    <n v="18"/>
    <x v="0"/>
    <s v="Married"/>
    <n v="86"/>
    <s v="1-5 years"/>
    <n v="50"/>
    <n v="2"/>
    <s v="Low"/>
    <n v="100"/>
    <s v="Liability-Only"/>
    <n v="-200"/>
    <n v="2286"/>
    <s v="NO"/>
    <s v="NO"/>
    <s v="NO"/>
    <n v="0"/>
    <x v="0"/>
    <x v="12"/>
    <x v="0"/>
    <x v="5"/>
    <x v="0"/>
    <x v="2"/>
    <n v="99"/>
    <n v="683"/>
    <n v="50"/>
    <x v="0"/>
    <n v="50"/>
  </r>
  <r>
    <n v="31"/>
    <x v="0"/>
    <s v="Married"/>
    <n v="86"/>
    <s v="1-5 years"/>
    <n v="50"/>
    <n v="1"/>
    <s v="High"/>
    <n v="200"/>
    <s v="Full Coverage"/>
    <n v="0"/>
    <n v="2336"/>
    <s v="NO"/>
    <s v="Yes"/>
    <s v="Yes"/>
    <n v="100"/>
    <x v="1"/>
    <x v="24"/>
    <x v="1"/>
    <x v="0"/>
    <x v="0"/>
    <x v="1"/>
    <n v="12"/>
    <n v="787"/>
    <n v="-50"/>
    <x v="2"/>
    <n v="0"/>
  </r>
  <r>
    <n v="28"/>
    <x v="0"/>
    <s v="Single"/>
    <n v="0"/>
    <s v="&gt;5 years"/>
    <n v="0"/>
    <n v="0"/>
    <s v="Low"/>
    <n v="0"/>
    <s v="Liability-Only"/>
    <n v="-200"/>
    <n v="2000"/>
    <s v="NO"/>
    <s v="Yes"/>
    <s v="NO"/>
    <n v="50"/>
    <x v="0"/>
    <x v="12"/>
    <x v="1"/>
    <x v="3"/>
    <x v="0"/>
    <x v="0"/>
    <n v="11"/>
    <n v="688"/>
    <n v="50"/>
    <x v="0"/>
    <n v="50"/>
  </r>
  <r>
    <n v="30"/>
    <x v="0"/>
    <s v="Married"/>
    <n v="86"/>
    <s v="&gt;5 years"/>
    <n v="0"/>
    <n v="0"/>
    <s v="Medium"/>
    <n v="0"/>
    <s v="Liability-Only"/>
    <n v="-200"/>
    <n v="2136"/>
    <s v="Yes"/>
    <s v="NO"/>
    <s v="NO"/>
    <n v="50"/>
    <x v="1"/>
    <x v="7"/>
    <x v="1"/>
    <x v="0"/>
    <x v="1"/>
    <x v="2"/>
    <n v="14"/>
    <n v="659"/>
    <n v="50"/>
    <x v="1"/>
    <n v="100"/>
  </r>
  <r>
    <n v="37"/>
    <x v="0"/>
    <s v="Widowed"/>
    <n v="0"/>
    <s v="1-5 years"/>
    <n v="50"/>
    <n v="0"/>
    <s v="Medium"/>
    <n v="0"/>
    <s v="Full Coverage"/>
    <n v="0"/>
    <n v="2250"/>
    <s v="NO"/>
    <s v="NO"/>
    <s v="NO"/>
    <n v="0"/>
    <x v="1"/>
    <x v="19"/>
    <x v="0"/>
    <x v="4"/>
    <x v="0"/>
    <x v="2"/>
    <n v="99"/>
    <n v="746"/>
    <n v="-50"/>
    <x v="1"/>
    <n v="100"/>
  </r>
  <r>
    <n v="32"/>
    <x v="0"/>
    <s v="Married"/>
    <n v="86"/>
    <s v="&gt;5 years"/>
    <n v="0"/>
    <n v="2"/>
    <s v="Low"/>
    <n v="100"/>
    <s v="Full Coverage"/>
    <n v="0"/>
    <n v="2386"/>
    <s v="NO"/>
    <s v="NO"/>
    <s v="NO"/>
    <n v="0"/>
    <x v="1"/>
    <x v="25"/>
    <x v="1"/>
    <x v="5"/>
    <x v="1"/>
    <x v="0"/>
    <n v="13"/>
    <n v="767"/>
    <n v="-50"/>
    <x v="1"/>
    <n v="100"/>
  </r>
  <r>
    <n v="18"/>
    <x v="0"/>
    <s v="Single"/>
    <n v="0"/>
    <s v="1-5 years"/>
    <n v="50"/>
    <n v="1"/>
    <s v="Medium"/>
    <n v="100"/>
    <s v="Liability-Only"/>
    <n v="-200"/>
    <n v="2000"/>
    <s v="NO"/>
    <s v="Yes"/>
    <s v="NO"/>
    <n v="50"/>
    <x v="0"/>
    <x v="4"/>
    <x v="1"/>
    <x v="4"/>
    <x v="0"/>
    <x v="2"/>
    <n v="8"/>
    <n v="832"/>
    <n v="-50"/>
    <x v="2"/>
    <n v="0"/>
  </r>
  <r>
    <n v="51"/>
    <x v="0"/>
    <s v="Married"/>
    <n v="86"/>
    <s v="&gt;5 years"/>
    <n v="0"/>
    <n v="0"/>
    <s v="Low"/>
    <n v="0"/>
    <s v="Full Coverage"/>
    <n v="0"/>
    <n v="2286"/>
    <s v="NO"/>
    <s v="NO"/>
    <s v="NO"/>
    <n v="0"/>
    <x v="1"/>
    <x v="6"/>
    <x v="1"/>
    <x v="5"/>
    <x v="3"/>
    <x v="0"/>
    <n v="14"/>
    <n v="758"/>
    <n v="-50"/>
    <x v="1"/>
    <n v="100"/>
  </r>
  <r>
    <n v="23"/>
    <x v="0"/>
    <s v="Single"/>
    <n v="0"/>
    <s v="&gt;5 years"/>
    <n v="0"/>
    <n v="0"/>
    <s v="Low"/>
    <n v="0"/>
    <s v="Full Coverage"/>
    <n v="0"/>
    <n v="2150"/>
    <s v="NO"/>
    <s v="NO"/>
    <s v="NO"/>
    <n v="0"/>
    <x v="1"/>
    <x v="29"/>
    <x v="0"/>
    <x v="1"/>
    <x v="3"/>
    <x v="1"/>
    <n v="99"/>
    <n v="724"/>
    <n v="-50"/>
    <x v="0"/>
    <n v="50"/>
  </r>
  <r>
    <n v="43"/>
    <x v="0"/>
    <s v="Widowed"/>
    <n v="0"/>
    <s v="&gt;5 years"/>
    <n v="0"/>
    <n v="2"/>
    <s v="Low"/>
    <n v="100"/>
    <s v="Liability-Only"/>
    <n v="-200"/>
    <n v="2000"/>
    <s v="NO"/>
    <s v="NO"/>
    <s v="NO"/>
    <n v="0"/>
    <x v="0"/>
    <x v="12"/>
    <x v="1"/>
    <x v="4"/>
    <x v="2"/>
    <x v="1"/>
    <n v="2"/>
    <n v="707"/>
    <n v="-50"/>
    <x v="2"/>
    <n v="0"/>
  </r>
  <r>
    <n v="71"/>
    <x v="1"/>
    <s v="Divorced"/>
    <n v="0"/>
    <s v="1-5 years"/>
    <n v="50"/>
    <n v="0"/>
    <s v="Medium"/>
    <n v="0"/>
    <s v="Full Coverage"/>
    <n v="0"/>
    <n v="2350"/>
    <s v="NO"/>
    <s v="NO"/>
    <s v="NO"/>
    <n v="0"/>
    <x v="0"/>
    <x v="24"/>
    <x v="0"/>
    <x v="0"/>
    <x v="0"/>
    <x v="0"/>
    <n v="99"/>
    <n v="664"/>
    <n v="50"/>
    <x v="1"/>
    <n v="100"/>
  </r>
  <r>
    <n v="26"/>
    <x v="0"/>
    <s v="Single"/>
    <n v="0"/>
    <s v="&gt;5 years"/>
    <n v="0"/>
    <n v="0"/>
    <s v="Low"/>
    <n v="0"/>
    <s v="Full Coverage"/>
    <n v="0"/>
    <n v="2150"/>
    <s v="NO"/>
    <s v="NO"/>
    <s v="NO"/>
    <n v="0"/>
    <x v="1"/>
    <x v="15"/>
    <x v="1"/>
    <x v="8"/>
    <x v="2"/>
    <x v="1"/>
    <n v="6"/>
    <n v="704"/>
    <n v="-50"/>
    <x v="0"/>
    <n v="50"/>
  </r>
  <r>
    <n v="18"/>
    <x v="0"/>
    <s v="Married"/>
    <n v="86"/>
    <s v="1-5 years"/>
    <n v="50"/>
    <n v="0"/>
    <s v="Low"/>
    <n v="0"/>
    <s v="Liability-Only"/>
    <n v="-200"/>
    <n v="2086"/>
    <s v="NO"/>
    <s v="NO"/>
    <s v="NO"/>
    <n v="0"/>
    <x v="1"/>
    <x v="10"/>
    <x v="1"/>
    <x v="5"/>
    <x v="1"/>
    <x v="2"/>
    <n v="11"/>
    <n v="724"/>
    <n v="-50"/>
    <x v="0"/>
    <n v="50"/>
  </r>
  <r>
    <n v="35"/>
    <x v="0"/>
    <s v="Divorced"/>
    <n v="0"/>
    <s v="1-5 years"/>
    <n v="50"/>
    <n v="1"/>
    <s v="Low"/>
    <n v="50"/>
    <s v="Full Coverage"/>
    <n v="0"/>
    <n v="2300"/>
    <s v="NO"/>
    <s v="Yes"/>
    <s v="NO"/>
    <n v="50"/>
    <x v="0"/>
    <x v="20"/>
    <x v="0"/>
    <x v="5"/>
    <x v="0"/>
    <x v="1"/>
    <n v="99"/>
    <n v="657"/>
    <n v="50"/>
    <x v="0"/>
    <n v="50"/>
  </r>
  <r>
    <n v="56"/>
    <x v="1"/>
    <s v="Widowed"/>
    <n v="0"/>
    <s v="1-5 years"/>
    <n v="50"/>
    <n v="1"/>
    <s v="Low"/>
    <n v="50"/>
    <s v="Full Coverage"/>
    <n v="0"/>
    <n v="2250"/>
    <s v="Yes"/>
    <s v="Yes"/>
    <s v="NO"/>
    <n v="100"/>
    <x v="1"/>
    <x v="8"/>
    <x v="1"/>
    <x v="1"/>
    <x v="3"/>
    <x v="2"/>
    <n v="5"/>
    <n v="680"/>
    <n v="50"/>
    <x v="0"/>
    <n v="50"/>
  </r>
  <r>
    <n v="69"/>
    <x v="1"/>
    <s v="Widowed"/>
    <n v="0"/>
    <s v="&gt;5 years"/>
    <n v="0"/>
    <n v="0"/>
    <s v="Low"/>
    <n v="0"/>
    <s v="Full Coverage"/>
    <n v="0"/>
    <n v="2150"/>
    <s v="Yes"/>
    <s v="NO"/>
    <s v="NO"/>
    <n v="50"/>
    <x v="1"/>
    <x v="6"/>
    <x v="1"/>
    <x v="4"/>
    <x v="4"/>
    <x v="0"/>
    <n v="5"/>
    <n v="750"/>
    <n v="-50"/>
    <x v="1"/>
    <n v="100"/>
  </r>
  <r>
    <n v="21"/>
    <x v="0"/>
    <s v="Married"/>
    <n v="86"/>
    <s v="&lt;1 year"/>
    <n v="100"/>
    <n v="0"/>
    <s v="Low"/>
    <n v="0"/>
    <s v="Liability-Only"/>
    <n v="-200"/>
    <n v="2136"/>
    <s v="Yes"/>
    <s v="NO"/>
    <s v="NO"/>
    <n v="50"/>
    <x v="1"/>
    <x v="10"/>
    <x v="1"/>
    <x v="2"/>
    <x v="3"/>
    <x v="0"/>
    <n v="13"/>
    <n v="703"/>
    <n v="-50"/>
    <x v="1"/>
    <n v="100"/>
  </r>
  <r>
    <n v="47"/>
    <x v="0"/>
    <s v="Widowed"/>
    <n v="0"/>
    <s v="1-5 years"/>
    <n v="50"/>
    <n v="0"/>
    <s v="Low"/>
    <n v="0"/>
    <s v="Full Coverage"/>
    <n v="0"/>
    <n v="2250"/>
    <s v="NO"/>
    <s v="NO"/>
    <s v="NO"/>
    <n v="0"/>
    <x v="1"/>
    <x v="22"/>
    <x v="1"/>
    <x v="1"/>
    <x v="4"/>
    <x v="2"/>
    <n v="3"/>
    <n v="710"/>
    <n v="-50"/>
    <x v="1"/>
    <n v="100"/>
  </r>
  <r>
    <n v="33"/>
    <x v="0"/>
    <s v="Married"/>
    <n v="86"/>
    <s v="1-5 years"/>
    <n v="50"/>
    <n v="1"/>
    <s v="Low"/>
    <n v="50"/>
    <s v="Full Coverage"/>
    <n v="0"/>
    <n v="2336"/>
    <s v="NO"/>
    <s v="NO"/>
    <s v="Yes"/>
    <n v="50"/>
    <x v="2"/>
    <x v="7"/>
    <x v="1"/>
    <x v="0"/>
    <x v="1"/>
    <x v="0"/>
    <n v="5"/>
    <n v="710"/>
    <n v="-50"/>
    <x v="1"/>
    <n v="100"/>
  </r>
  <r>
    <n v="38"/>
    <x v="0"/>
    <s v="Married"/>
    <n v="86"/>
    <s v="1-5 years"/>
    <n v="50"/>
    <n v="0"/>
    <s v="Low"/>
    <n v="0"/>
    <s v="Liability-Only"/>
    <n v="-200"/>
    <n v="2036"/>
    <s v="NO"/>
    <s v="Yes"/>
    <s v="NO"/>
    <n v="50"/>
    <x v="0"/>
    <x v="17"/>
    <x v="0"/>
    <x v="6"/>
    <x v="0"/>
    <x v="1"/>
    <n v="99"/>
    <n v="736"/>
    <n v="-50"/>
    <x v="0"/>
    <n v="50"/>
  </r>
  <r>
    <n v="79"/>
    <x v="1"/>
    <s v="Married"/>
    <n v="86"/>
    <s v="&gt;5 years"/>
    <n v="0"/>
    <n v="1"/>
    <s v="Medium"/>
    <n v="100"/>
    <s v="Full Coverage"/>
    <n v="0"/>
    <n v="2336"/>
    <s v="NO"/>
    <s v="Yes"/>
    <s v="Yes"/>
    <n v="100"/>
    <x v="0"/>
    <x v="27"/>
    <x v="0"/>
    <x v="5"/>
    <x v="0"/>
    <x v="1"/>
    <n v="99"/>
    <n v="687"/>
    <n v="50"/>
    <x v="0"/>
    <n v="50"/>
  </r>
  <r>
    <n v="18"/>
    <x v="0"/>
    <s v="Married"/>
    <n v="86"/>
    <s v="&lt;1 year"/>
    <n v="100"/>
    <n v="1"/>
    <s v="Low"/>
    <n v="50"/>
    <s v="Liability-Only"/>
    <n v="-200"/>
    <n v="2336"/>
    <s v="NO"/>
    <s v="NO"/>
    <s v="NO"/>
    <n v="0"/>
    <x v="1"/>
    <x v="1"/>
    <x v="0"/>
    <x v="1"/>
    <x v="3"/>
    <x v="0"/>
    <n v="99"/>
    <n v="663"/>
    <n v="50"/>
    <x v="1"/>
    <n v="100"/>
  </r>
  <r>
    <n v="43"/>
    <x v="0"/>
    <s v="Single"/>
    <n v="0"/>
    <s v="1-5 years"/>
    <n v="50"/>
    <n v="0"/>
    <s v="High"/>
    <n v="0"/>
    <s v="Liability-Only"/>
    <n v="-200"/>
    <n v="1950"/>
    <s v="NO"/>
    <s v="NO"/>
    <s v="Yes"/>
    <n v="50"/>
    <x v="2"/>
    <x v="28"/>
    <x v="1"/>
    <x v="4"/>
    <x v="3"/>
    <x v="2"/>
    <n v="5"/>
    <n v="786"/>
    <n v="-50"/>
    <x v="0"/>
    <n v="50"/>
  </r>
  <r>
    <n v="47"/>
    <x v="0"/>
    <s v="Divorced"/>
    <n v="0"/>
    <s v="1-5 years"/>
    <n v="50"/>
    <n v="1"/>
    <s v="Low"/>
    <n v="50"/>
    <s v="Full Coverage"/>
    <n v="0"/>
    <n v="2400"/>
    <s v="NO"/>
    <s v="NO"/>
    <s v="NO"/>
    <n v="0"/>
    <x v="1"/>
    <x v="6"/>
    <x v="0"/>
    <x v="1"/>
    <x v="0"/>
    <x v="1"/>
    <n v="99"/>
    <n v="603"/>
    <n v="50"/>
    <x v="1"/>
    <n v="100"/>
  </r>
  <r>
    <n v="56"/>
    <x v="1"/>
    <s v="Single"/>
    <n v="0"/>
    <s v="1-5 years"/>
    <n v="50"/>
    <n v="0"/>
    <s v="Low"/>
    <n v="0"/>
    <s v="Liability-Only"/>
    <n v="-200"/>
    <n v="2000"/>
    <s v="NO"/>
    <s v="Yes"/>
    <s v="NO"/>
    <n v="50"/>
    <x v="1"/>
    <x v="12"/>
    <x v="1"/>
    <x v="5"/>
    <x v="2"/>
    <x v="2"/>
    <n v="7"/>
    <n v="593"/>
    <n v="50"/>
    <x v="2"/>
    <n v="0"/>
  </r>
  <r>
    <n v="41"/>
    <x v="0"/>
    <s v="Single"/>
    <n v="0"/>
    <s v="1-5 years"/>
    <n v="50"/>
    <n v="0"/>
    <s v="Low"/>
    <n v="0"/>
    <s v="Liability-Only"/>
    <n v="-200"/>
    <n v="2050"/>
    <s v="NO"/>
    <s v="NO"/>
    <s v="NO"/>
    <n v="0"/>
    <x v="0"/>
    <x v="23"/>
    <x v="1"/>
    <x v="3"/>
    <x v="0"/>
    <x v="1"/>
    <n v="4"/>
    <n v="800"/>
    <n v="-50"/>
    <x v="1"/>
    <n v="100"/>
  </r>
  <r>
    <n v="44"/>
    <x v="0"/>
    <s v="Single"/>
    <n v="0"/>
    <s v="1-5 years"/>
    <n v="50"/>
    <n v="0"/>
    <s v="Medium"/>
    <n v="0"/>
    <s v="Liability-Only"/>
    <n v="-200"/>
    <n v="2000"/>
    <s v="Yes"/>
    <s v="NO"/>
    <s v="Yes"/>
    <n v="100"/>
    <x v="1"/>
    <x v="17"/>
    <x v="0"/>
    <x v="1"/>
    <x v="0"/>
    <x v="0"/>
    <n v="99"/>
    <n v="690"/>
    <n v="50"/>
    <x v="0"/>
    <n v="50"/>
  </r>
  <r>
    <n v="34"/>
    <x v="0"/>
    <s v="Single"/>
    <n v="0"/>
    <s v="&lt;1 year"/>
    <n v="100"/>
    <n v="0"/>
    <s v="High"/>
    <n v="0"/>
    <s v="Liability-Only"/>
    <n v="-200"/>
    <n v="2200"/>
    <s v="NO"/>
    <s v="NO"/>
    <s v="NO"/>
    <n v="0"/>
    <x v="1"/>
    <x v="10"/>
    <x v="0"/>
    <x v="2"/>
    <x v="3"/>
    <x v="0"/>
    <n v="99"/>
    <n v="624"/>
    <n v="50"/>
    <x v="1"/>
    <n v="100"/>
  </r>
  <r>
    <n v="44"/>
    <x v="0"/>
    <s v="Married"/>
    <n v="86"/>
    <s v="1-5 years"/>
    <n v="50"/>
    <n v="0"/>
    <s v="Low"/>
    <n v="0"/>
    <s v="Full Coverage"/>
    <n v="0"/>
    <n v="2286"/>
    <s v="NO"/>
    <s v="Yes"/>
    <s v="NO"/>
    <n v="50"/>
    <x v="1"/>
    <x v="1"/>
    <x v="1"/>
    <x v="4"/>
    <x v="0"/>
    <x v="0"/>
    <n v="8"/>
    <n v="678"/>
    <n v="50"/>
    <x v="2"/>
    <n v="0"/>
  </r>
  <r>
    <n v="34"/>
    <x v="0"/>
    <s v="Divorced"/>
    <n v="0"/>
    <s v="1-5 years"/>
    <n v="50"/>
    <n v="0"/>
    <s v="Low"/>
    <n v="0"/>
    <s v="Full Coverage"/>
    <n v="0"/>
    <n v="2350"/>
    <s v="NO"/>
    <s v="NO"/>
    <s v="NO"/>
    <n v="0"/>
    <x v="2"/>
    <x v="26"/>
    <x v="1"/>
    <x v="5"/>
    <x v="4"/>
    <x v="2"/>
    <n v="1"/>
    <n v="684"/>
    <n v="50"/>
    <x v="1"/>
    <n v="100"/>
  </r>
  <r>
    <n v="49"/>
    <x v="0"/>
    <s v="Single"/>
    <n v="0"/>
    <s v="1-5 years"/>
    <n v="50"/>
    <n v="0"/>
    <s v="Medium"/>
    <n v="0"/>
    <s v="Liability-Only"/>
    <n v="-200"/>
    <n v="2000"/>
    <s v="NO"/>
    <s v="NO"/>
    <s v="NO"/>
    <n v="0"/>
    <x v="0"/>
    <x v="3"/>
    <x v="0"/>
    <x v="1"/>
    <x v="2"/>
    <x v="0"/>
    <n v="99"/>
    <n v="736"/>
    <n v="-50"/>
    <x v="0"/>
    <n v="50"/>
  </r>
  <r>
    <n v="34"/>
    <x v="0"/>
    <s v="Single"/>
    <n v="0"/>
    <s v="1-5 years"/>
    <n v="50"/>
    <n v="0"/>
    <s v="Low"/>
    <n v="0"/>
    <s v="Full Coverage"/>
    <n v="0"/>
    <n v="2300"/>
    <s v="NO"/>
    <s v="NO"/>
    <s v="NO"/>
    <n v="0"/>
    <x v="1"/>
    <x v="23"/>
    <x v="1"/>
    <x v="1"/>
    <x v="3"/>
    <x v="1"/>
    <n v="14"/>
    <n v="673"/>
    <n v="50"/>
    <x v="0"/>
    <n v="50"/>
  </r>
  <r>
    <n v="45"/>
    <x v="0"/>
    <s v="Single"/>
    <n v="0"/>
    <s v="1-5 years"/>
    <n v="50"/>
    <n v="0"/>
    <s v="Low"/>
    <n v="0"/>
    <s v="Liability-Only"/>
    <n v="-200"/>
    <n v="2050"/>
    <s v="NO"/>
    <s v="NO"/>
    <s v="NO"/>
    <n v="0"/>
    <x v="1"/>
    <x v="16"/>
    <x v="1"/>
    <x v="1"/>
    <x v="0"/>
    <x v="1"/>
    <n v="9"/>
    <n v="729"/>
    <n v="-50"/>
    <x v="1"/>
    <n v="100"/>
  </r>
  <r>
    <n v="39"/>
    <x v="0"/>
    <s v="Divorced"/>
    <n v="0"/>
    <s v="&lt;1 year"/>
    <n v="100"/>
    <n v="0"/>
    <s v="Low"/>
    <n v="0"/>
    <s v="Liability-Only"/>
    <n v="-200"/>
    <n v="2050"/>
    <s v="NO"/>
    <s v="NO"/>
    <s v="NO"/>
    <n v="0"/>
    <x v="1"/>
    <x v="23"/>
    <x v="1"/>
    <x v="11"/>
    <x v="2"/>
    <x v="2"/>
    <n v="13"/>
    <n v="716"/>
    <n v="-50"/>
    <x v="0"/>
    <n v="50"/>
  </r>
  <r>
    <n v="56"/>
    <x v="1"/>
    <s v="Married"/>
    <n v="86"/>
    <s v="&gt;5 years"/>
    <n v="0"/>
    <n v="0"/>
    <s v="Low"/>
    <n v="0"/>
    <s v="Full Coverage"/>
    <n v="0"/>
    <n v="2286"/>
    <s v="NO"/>
    <s v="NO"/>
    <s v="NO"/>
    <n v="0"/>
    <x v="0"/>
    <x v="17"/>
    <x v="1"/>
    <x v="4"/>
    <x v="5"/>
    <x v="1"/>
    <n v="8"/>
    <n v="697"/>
    <n v="50"/>
    <x v="2"/>
    <n v="0"/>
  </r>
  <r>
    <n v="39"/>
    <x v="0"/>
    <s v="Married"/>
    <n v="86"/>
    <s v="1-5 years"/>
    <n v="50"/>
    <n v="1"/>
    <s v="Low"/>
    <n v="50"/>
    <s v="Full Coverage"/>
    <n v="0"/>
    <n v="2436"/>
    <s v="NO"/>
    <s v="NO"/>
    <s v="NO"/>
    <n v="0"/>
    <x v="1"/>
    <x v="13"/>
    <x v="0"/>
    <x v="1"/>
    <x v="3"/>
    <x v="0"/>
    <n v="99"/>
    <n v="657"/>
    <n v="50"/>
    <x v="0"/>
    <n v="50"/>
  </r>
  <r>
    <n v="18"/>
    <x v="0"/>
    <s v="Single"/>
    <n v="0"/>
    <s v="&lt;1 year"/>
    <n v="100"/>
    <n v="1"/>
    <s v="High"/>
    <n v="200"/>
    <s v="Liability-Only"/>
    <n v="-200"/>
    <n v="2350"/>
    <s v="NO"/>
    <s v="Yes"/>
    <s v="NO"/>
    <n v="50"/>
    <x v="2"/>
    <x v="15"/>
    <x v="0"/>
    <x v="1"/>
    <x v="0"/>
    <x v="2"/>
    <n v="99"/>
    <n v="627"/>
    <n v="50"/>
    <x v="1"/>
    <n v="100"/>
  </r>
  <r>
    <n v="58"/>
    <x v="1"/>
    <s v="Married"/>
    <n v="86"/>
    <s v="1-5 years"/>
    <n v="50"/>
    <n v="0"/>
    <s v="Low"/>
    <n v="0"/>
    <s v="Full Coverage"/>
    <n v="0"/>
    <n v="2236"/>
    <s v="Yes"/>
    <s v="NO"/>
    <s v="NO"/>
    <n v="50"/>
    <x v="1"/>
    <x v="15"/>
    <x v="0"/>
    <x v="2"/>
    <x v="0"/>
    <x v="1"/>
    <n v="99"/>
    <n v="790"/>
    <n v="-50"/>
    <x v="0"/>
    <n v="50"/>
  </r>
  <r>
    <n v="26"/>
    <x v="0"/>
    <s v="Divorced"/>
    <n v="0"/>
    <s v="&gt;5 years"/>
    <n v="0"/>
    <n v="0"/>
    <s v="Medium"/>
    <n v="0"/>
    <s v="Liability-Only"/>
    <n v="-200"/>
    <n v="2000"/>
    <s v="NO"/>
    <s v="NO"/>
    <s v="NO"/>
    <n v="0"/>
    <x v="1"/>
    <x v="22"/>
    <x v="0"/>
    <x v="0"/>
    <x v="0"/>
    <x v="1"/>
    <n v="99"/>
    <n v="671"/>
    <n v="50"/>
    <x v="2"/>
    <n v="0"/>
  </r>
  <r>
    <n v="30"/>
    <x v="0"/>
    <s v="Married"/>
    <n v="86"/>
    <s v="&gt;5 years"/>
    <n v="0"/>
    <n v="0"/>
    <s v="Low"/>
    <n v="0"/>
    <s v="Full Coverage"/>
    <n v="0"/>
    <n v="2236"/>
    <s v="Yes"/>
    <s v="NO"/>
    <s v="NO"/>
    <n v="50"/>
    <x v="1"/>
    <x v="1"/>
    <x v="1"/>
    <x v="5"/>
    <x v="0"/>
    <x v="1"/>
    <n v="9"/>
    <n v="735"/>
    <n v="-50"/>
    <x v="1"/>
    <n v="100"/>
  </r>
  <r>
    <n v="31"/>
    <x v="0"/>
    <s v="Married"/>
    <n v="86"/>
    <s v="&gt;5 years"/>
    <n v="0"/>
    <n v="1"/>
    <s v="Low"/>
    <n v="50"/>
    <s v="Liability-Only"/>
    <n v="-200"/>
    <n v="2186"/>
    <s v="NO"/>
    <s v="NO"/>
    <s v="NO"/>
    <n v="0"/>
    <x v="0"/>
    <x v="15"/>
    <x v="1"/>
    <x v="5"/>
    <x v="1"/>
    <x v="0"/>
    <n v="6"/>
    <n v="691"/>
    <n v="50"/>
    <x v="0"/>
    <n v="50"/>
  </r>
  <r>
    <n v="60"/>
    <x v="1"/>
    <s v="Divorced"/>
    <n v="0"/>
    <s v="&lt;1 year"/>
    <n v="100"/>
    <n v="0"/>
    <s v="Low"/>
    <n v="0"/>
    <s v="Full Coverage"/>
    <n v="0"/>
    <n v="2250"/>
    <s v="NO"/>
    <s v="NO"/>
    <s v="NO"/>
    <n v="0"/>
    <x v="0"/>
    <x v="0"/>
    <x v="0"/>
    <x v="7"/>
    <x v="2"/>
    <x v="2"/>
    <n v="99"/>
    <n v="755"/>
    <n v="-50"/>
    <x v="0"/>
    <n v="50"/>
  </r>
  <r>
    <n v="18"/>
    <x v="0"/>
    <s v="Married"/>
    <n v="86"/>
    <s v="1-5 years"/>
    <n v="50"/>
    <n v="2"/>
    <s v="Low"/>
    <n v="100"/>
    <s v="Liability-Only"/>
    <n v="-200"/>
    <n v="2186"/>
    <s v="NO"/>
    <s v="Yes"/>
    <s v="NO"/>
    <n v="50"/>
    <x v="1"/>
    <x v="9"/>
    <x v="0"/>
    <x v="4"/>
    <x v="4"/>
    <x v="2"/>
    <n v="99"/>
    <n v="624"/>
    <n v="50"/>
    <x v="2"/>
    <n v="0"/>
  </r>
  <r>
    <n v="87"/>
    <x v="1"/>
    <s v="Single"/>
    <n v="0"/>
    <s v="&gt;5 years"/>
    <n v="0"/>
    <n v="1"/>
    <s v="Low"/>
    <n v="50"/>
    <s v="Full Coverage"/>
    <n v="0"/>
    <n v="2200"/>
    <s v="Yes"/>
    <s v="NO"/>
    <s v="NO"/>
    <n v="50"/>
    <x v="1"/>
    <x v="2"/>
    <x v="0"/>
    <x v="7"/>
    <x v="4"/>
    <x v="0"/>
    <n v="99"/>
    <n v="799"/>
    <n v="-50"/>
    <x v="1"/>
    <n v="100"/>
  </r>
  <r>
    <n v="55"/>
    <x v="1"/>
    <s v="Married"/>
    <n v="86"/>
    <s v="1-5 years"/>
    <n v="50"/>
    <n v="1"/>
    <s v="Medium"/>
    <n v="100"/>
    <s v="Full Coverage"/>
    <n v="0"/>
    <n v="2336"/>
    <s v="NO"/>
    <s v="NO"/>
    <s v="NO"/>
    <n v="0"/>
    <x v="1"/>
    <x v="12"/>
    <x v="1"/>
    <x v="1"/>
    <x v="1"/>
    <x v="2"/>
    <n v="5"/>
    <n v="776"/>
    <n v="-50"/>
    <x v="2"/>
    <n v="0"/>
  </r>
  <r>
    <n v="43"/>
    <x v="0"/>
    <s v="Married"/>
    <n v="86"/>
    <s v="&gt;5 years"/>
    <n v="0"/>
    <n v="1"/>
    <s v="Low"/>
    <n v="50"/>
    <s v="Liability-Only"/>
    <n v="-200"/>
    <n v="2086"/>
    <s v="Yes"/>
    <s v="NO"/>
    <s v="NO"/>
    <n v="50"/>
    <x v="1"/>
    <x v="21"/>
    <x v="1"/>
    <x v="0"/>
    <x v="0"/>
    <x v="0"/>
    <n v="14"/>
    <n v="784"/>
    <n v="-50"/>
    <x v="1"/>
    <n v="100"/>
  </r>
  <r>
    <n v="39"/>
    <x v="0"/>
    <s v="Single"/>
    <n v="0"/>
    <s v="1-5 years"/>
    <n v="50"/>
    <n v="0"/>
    <s v="Low"/>
    <n v="0"/>
    <s v="Liability-Only"/>
    <n v="-200"/>
    <n v="2050"/>
    <s v="NO"/>
    <s v="NO"/>
    <s v="NO"/>
    <n v="0"/>
    <x v="1"/>
    <x v="21"/>
    <x v="1"/>
    <x v="1"/>
    <x v="1"/>
    <x v="0"/>
    <n v="7"/>
    <n v="760"/>
    <n v="-50"/>
    <x v="1"/>
    <n v="100"/>
  </r>
  <r>
    <n v="44"/>
    <x v="0"/>
    <s v="Married"/>
    <n v="86"/>
    <s v="1-5 years"/>
    <n v="50"/>
    <n v="0"/>
    <s v="Low"/>
    <n v="0"/>
    <s v="Full Coverage"/>
    <n v="0"/>
    <n v="2336"/>
    <s v="NO"/>
    <s v="NO"/>
    <s v="NO"/>
    <n v="0"/>
    <x v="2"/>
    <x v="14"/>
    <x v="1"/>
    <x v="4"/>
    <x v="0"/>
    <x v="1"/>
    <n v="12"/>
    <n v="808"/>
    <n v="-50"/>
    <x v="1"/>
    <n v="100"/>
  </r>
  <r>
    <n v="47"/>
    <x v="0"/>
    <s v="Divorced"/>
    <n v="0"/>
    <s v="&gt;5 years"/>
    <n v="0"/>
    <n v="1"/>
    <s v="Low"/>
    <n v="50"/>
    <s v="Liability-Only"/>
    <n v="-200"/>
    <n v="2100"/>
    <s v="NO"/>
    <s v="Yes"/>
    <s v="NO"/>
    <n v="50"/>
    <x v="0"/>
    <x v="29"/>
    <x v="1"/>
    <x v="2"/>
    <x v="2"/>
    <x v="0"/>
    <n v="11"/>
    <n v="685"/>
    <n v="50"/>
    <x v="1"/>
    <n v="100"/>
  </r>
  <r>
    <n v="49"/>
    <x v="0"/>
    <s v="Single"/>
    <n v="0"/>
    <s v="1-5 years"/>
    <n v="50"/>
    <n v="0"/>
    <s v="Low"/>
    <n v="0"/>
    <s v="Full Coverage"/>
    <n v="0"/>
    <n v="2200"/>
    <s v="NO"/>
    <s v="NO"/>
    <s v="Yes"/>
    <n v="50"/>
    <x v="1"/>
    <x v="12"/>
    <x v="0"/>
    <x v="6"/>
    <x v="0"/>
    <x v="1"/>
    <n v="99"/>
    <n v="731"/>
    <n v="-50"/>
    <x v="1"/>
    <n v="100"/>
  </r>
  <r>
    <n v="48"/>
    <x v="0"/>
    <s v="Married"/>
    <n v="86"/>
    <s v="&lt;1 year"/>
    <n v="100"/>
    <n v="0"/>
    <s v="Medium"/>
    <n v="0"/>
    <s v="Full Coverage"/>
    <n v="0"/>
    <n v="2236"/>
    <s v="NO"/>
    <s v="Yes"/>
    <s v="NO"/>
    <n v="50"/>
    <x v="1"/>
    <x v="2"/>
    <x v="1"/>
    <x v="0"/>
    <x v="0"/>
    <x v="0"/>
    <n v="14"/>
    <n v="808"/>
    <n v="-50"/>
    <x v="2"/>
    <n v="0"/>
  </r>
  <r>
    <n v="41"/>
    <x v="0"/>
    <s v="Single"/>
    <n v="0"/>
    <s v="1-5 years"/>
    <n v="50"/>
    <n v="0"/>
    <s v="Low"/>
    <n v="0"/>
    <s v="Liability-Only"/>
    <n v="-200"/>
    <n v="2050"/>
    <s v="NO"/>
    <s v="NO"/>
    <s v="NO"/>
    <n v="0"/>
    <x v="2"/>
    <x v="9"/>
    <x v="0"/>
    <x v="0"/>
    <x v="5"/>
    <x v="0"/>
    <n v="99"/>
    <n v="690"/>
    <n v="50"/>
    <x v="2"/>
    <n v="0"/>
  </r>
  <r>
    <n v="37"/>
    <x v="0"/>
    <s v="Single"/>
    <n v="0"/>
    <s v="&gt;5 years"/>
    <n v="0"/>
    <n v="2"/>
    <s v="Low"/>
    <n v="100"/>
    <s v="Full Coverage"/>
    <n v="0"/>
    <n v="2250"/>
    <s v="NO"/>
    <s v="NO"/>
    <s v="NO"/>
    <n v="0"/>
    <x v="1"/>
    <x v="11"/>
    <x v="0"/>
    <x v="2"/>
    <x v="1"/>
    <x v="2"/>
    <n v="99"/>
    <n v="760"/>
    <n v="-50"/>
    <x v="0"/>
    <n v="50"/>
  </r>
  <r>
    <n v="37"/>
    <x v="0"/>
    <s v="Married"/>
    <n v="86"/>
    <s v="&lt;1 year"/>
    <n v="100"/>
    <n v="1"/>
    <s v="Medium"/>
    <n v="100"/>
    <s v="Liability-Only"/>
    <n v="-200"/>
    <n v="2136"/>
    <s v="NO"/>
    <s v="Yes"/>
    <s v="NO"/>
    <n v="50"/>
    <x v="1"/>
    <x v="4"/>
    <x v="1"/>
    <x v="1"/>
    <x v="0"/>
    <x v="1"/>
    <n v="10"/>
    <n v="723"/>
    <n v="-50"/>
    <x v="2"/>
    <n v="0"/>
  </r>
  <r>
    <n v="37"/>
    <x v="0"/>
    <s v="Married"/>
    <n v="86"/>
    <s v="&lt;1 year"/>
    <n v="100"/>
    <n v="0"/>
    <s v="Low"/>
    <n v="0"/>
    <s v="Full Coverage"/>
    <n v="0"/>
    <n v="2386"/>
    <s v="NO"/>
    <s v="NO"/>
    <s v="NO"/>
    <n v="0"/>
    <x v="1"/>
    <x v="5"/>
    <x v="1"/>
    <x v="5"/>
    <x v="2"/>
    <x v="1"/>
    <n v="4"/>
    <n v="840"/>
    <n v="-50"/>
    <x v="1"/>
    <n v="100"/>
  </r>
  <r>
    <n v="57"/>
    <x v="1"/>
    <s v="Married"/>
    <n v="86"/>
    <s v="1-5 years"/>
    <n v="50"/>
    <n v="0"/>
    <s v="Low"/>
    <n v="0"/>
    <s v="Liability-Only"/>
    <n v="-200"/>
    <n v="2136"/>
    <s v="Yes"/>
    <s v="NO"/>
    <s v="Yes"/>
    <n v="100"/>
    <x v="1"/>
    <x v="27"/>
    <x v="1"/>
    <x v="4"/>
    <x v="0"/>
    <x v="2"/>
    <n v="5"/>
    <n v="696"/>
    <n v="50"/>
    <x v="1"/>
    <n v="100"/>
  </r>
  <r>
    <n v="48"/>
    <x v="0"/>
    <s v="Single"/>
    <n v="0"/>
    <s v="&gt;5 years"/>
    <n v="0"/>
    <n v="2"/>
    <s v="Low"/>
    <n v="100"/>
    <s v="Full Coverage"/>
    <n v="0"/>
    <n v="2300"/>
    <s v="NO"/>
    <s v="Yes"/>
    <s v="NO"/>
    <n v="50"/>
    <x v="1"/>
    <x v="18"/>
    <x v="1"/>
    <x v="1"/>
    <x v="2"/>
    <x v="1"/>
    <n v="2"/>
    <n v="668"/>
    <n v="50"/>
    <x v="0"/>
    <n v="50"/>
  </r>
  <r>
    <n v="18"/>
    <x v="0"/>
    <s v="Single"/>
    <n v="0"/>
    <s v="1-5 years"/>
    <n v="50"/>
    <n v="0"/>
    <s v="Low"/>
    <n v="0"/>
    <s v="Liability-Only"/>
    <n v="-200"/>
    <n v="2000"/>
    <s v="NO"/>
    <s v="NO"/>
    <s v="NO"/>
    <n v="0"/>
    <x v="1"/>
    <x v="8"/>
    <x v="1"/>
    <x v="1"/>
    <x v="7"/>
    <x v="0"/>
    <n v="14"/>
    <n v="749"/>
    <n v="-50"/>
    <x v="0"/>
    <n v="50"/>
  </r>
  <r>
    <n v="49"/>
    <x v="0"/>
    <s v="Single"/>
    <n v="0"/>
    <s v="1-5 years"/>
    <n v="50"/>
    <n v="0"/>
    <s v="High"/>
    <n v="0"/>
    <s v="Full Coverage"/>
    <n v="0"/>
    <n v="2250"/>
    <s v="NO"/>
    <s v="NO"/>
    <s v="NO"/>
    <n v="0"/>
    <x v="1"/>
    <x v="27"/>
    <x v="0"/>
    <x v="1"/>
    <x v="3"/>
    <x v="2"/>
    <n v="99"/>
    <n v="712"/>
    <n v="-50"/>
    <x v="1"/>
    <n v="100"/>
  </r>
  <r>
    <n v="42"/>
    <x v="0"/>
    <s v="Single"/>
    <n v="0"/>
    <s v="1-5 years"/>
    <n v="50"/>
    <n v="0"/>
    <s v="Low"/>
    <n v="0"/>
    <s v="Liability-Only"/>
    <n v="-200"/>
    <n v="1900"/>
    <s v="NO"/>
    <s v="Yes"/>
    <s v="NO"/>
    <n v="50"/>
    <x v="0"/>
    <x v="4"/>
    <x v="0"/>
    <x v="0"/>
    <x v="2"/>
    <x v="2"/>
    <n v="99"/>
    <n v="718"/>
    <n v="-50"/>
    <x v="2"/>
    <n v="0"/>
  </r>
  <r>
    <n v="39"/>
    <x v="0"/>
    <s v="Single"/>
    <n v="0"/>
    <s v="1-5 years"/>
    <n v="50"/>
    <n v="1"/>
    <s v="Low"/>
    <n v="50"/>
    <s v="Liability-Only"/>
    <n v="-200"/>
    <n v="1950"/>
    <s v="NO"/>
    <s v="NO"/>
    <s v="Yes"/>
    <n v="50"/>
    <x v="2"/>
    <x v="27"/>
    <x v="1"/>
    <x v="7"/>
    <x v="5"/>
    <x v="0"/>
    <n v="1"/>
    <n v="730"/>
    <n v="-50"/>
    <x v="2"/>
    <n v="0"/>
  </r>
  <r>
    <n v="34"/>
    <x v="0"/>
    <s v="Single"/>
    <n v="0"/>
    <s v="1-5 years"/>
    <n v="50"/>
    <n v="4"/>
    <s v="Low"/>
    <n v="200"/>
    <s v="Liability-Only"/>
    <n v="-200"/>
    <n v="2250"/>
    <s v="NO"/>
    <s v="NO"/>
    <s v="NO"/>
    <n v="0"/>
    <x v="1"/>
    <x v="3"/>
    <x v="1"/>
    <x v="0"/>
    <x v="4"/>
    <x v="0"/>
    <n v="6"/>
    <n v="746"/>
    <n v="-50"/>
    <x v="1"/>
    <n v="100"/>
  </r>
  <r>
    <n v="56"/>
    <x v="1"/>
    <s v="Single"/>
    <n v="0"/>
    <s v="&gt;5 years"/>
    <n v="0"/>
    <n v="1"/>
    <s v="Low"/>
    <n v="50"/>
    <s v="Full Coverage"/>
    <n v="0"/>
    <n v="2200"/>
    <s v="NO"/>
    <s v="NO"/>
    <s v="Yes"/>
    <n v="50"/>
    <x v="0"/>
    <x v="20"/>
    <x v="0"/>
    <x v="7"/>
    <x v="2"/>
    <x v="2"/>
    <n v="99"/>
    <n v="739"/>
    <n v="-50"/>
    <x v="1"/>
    <n v="100"/>
  </r>
  <r>
    <n v="54"/>
    <x v="0"/>
    <s v="Married"/>
    <n v="86"/>
    <s v="&lt;1 year"/>
    <n v="100"/>
    <n v="1"/>
    <s v="Low"/>
    <n v="50"/>
    <s v="Full Coverage"/>
    <n v="0"/>
    <n v="2386"/>
    <s v="Yes"/>
    <s v="NO"/>
    <s v="NO"/>
    <n v="50"/>
    <x v="0"/>
    <x v="11"/>
    <x v="0"/>
    <x v="5"/>
    <x v="3"/>
    <x v="0"/>
    <n v="99"/>
    <n v="620"/>
    <n v="50"/>
    <x v="2"/>
    <n v="0"/>
  </r>
  <r>
    <n v="28"/>
    <x v="0"/>
    <s v="Divorced"/>
    <n v="0"/>
    <s v="1-5 years"/>
    <n v="50"/>
    <n v="0"/>
    <s v="High"/>
    <n v="0"/>
    <s v="Liability-Only"/>
    <n v="-200"/>
    <n v="2000"/>
    <s v="Yes"/>
    <s v="NO"/>
    <s v="NO"/>
    <n v="50"/>
    <x v="1"/>
    <x v="23"/>
    <x v="1"/>
    <x v="1"/>
    <x v="0"/>
    <x v="0"/>
    <n v="12"/>
    <n v="744"/>
    <n v="-50"/>
    <x v="1"/>
    <n v="100"/>
  </r>
  <r>
    <n v="46"/>
    <x v="0"/>
    <s v="Single"/>
    <n v="0"/>
    <s v="1-5 years"/>
    <n v="50"/>
    <n v="0"/>
    <s v="Low"/>
    <n v="0"/>
    <s v="Full Coverage"/>
    <n v="0"/>
    <n v="2350"/>
    <s v="NO"/>
    <s v="NO"/>
    <s v="NO"/>
    <n v="0"/>
    <x v="1"/>
    <x v="21"/>
    <x v="1"/>
    <x v="0"/>
    <x v="2"/>
    <x v="0"/>
    <n v="11"/>
    <n v="663"/>
    <n v="50"/>
    <x v="1"/>
    <n v="100"/>
  </r>
  <r>
    <n v="25"/>
    <x v="0"/>
    <s v="Divorced"/>
    <n v="0"/>
    <s v="&lt;1 year"/>
    <n v="100"/>
    <n v="0"/>
    <s v="Low"/>
    <n v="0"/>
    <s v="Liability-Only"/>
    <n v="-200"/>
    <n v="1850"/>
    <s v="Yes"/>
    <s v="Yes"/>
    <s v="Yes"/>
    <n v="150"/>
    <x v="0"/>
    <x v="13"/>
    <x v="1"/>
    <x v="7"/>
    <x v="2"/>
    <x v="1"/>
    <n v="11"/>
    <n v="747"/>
    <n v="-50"/>
    <x v="2"/>
    <n v="0"/>
  </r>
  <r>
    <n v="19"/>
    <x v="0"/>
    <s v="Single"/>
    <n v="0"/>
    <s v="1-5 years"/>
    <n v="50"/>
    <n v="2"/>
    <s v="Low"/>
    <n v="100"/>
    <s v="Full Coverage"/>
    <n v="0"/>
    <n v="2350"/>
    <s v="NO"/>
    <s v="NO"/>
    <s v="NO"/>
    <n v="0"/>
    <x v="2"/>
    <x v="0"/>
    <x v="0"/>
    <x v="4"/>
    <x v="4"/>
    <x v="1"/>
    <n v="99"/>
    <n v="712"/>
    <n v="-50"/>
    <x v="1"/>
    <n v="100"/>
  </r>
  <r>
    <n v="30"/>
    <x v="0"/>
    <s v="Married"/>
    <n v="86"/>
    <s v="1-5 years"/>
    <n v="50"/>
    <n v="0"/>
    <s v="Low"/>
    <n v="0"/>
    <s v="Full Coverage"/>
    <n v="0"/>
    <n v="2136"/>
    <s v="Yes"/>
    <s v="Yes"/>
    <s v="NO"/>
    <n v="100"/>
    <x v="0"/>
    <x v="6"/>
    <x v="0"/>
    <x v="3"/>
    <x v="1"/>
    <x v="2"/>
    <n v="99"/>
    <n v="744"/>
    <n v="-50"/>
    <x v="2"/>
    <n v="0"/>
  </r>
  <r>
    <n v="52"/>
    <x v="0"/>
    <s v="Single"/>
    <n v="0"/>
    <s v="&gt;5 years"/>
    <n v="0"/>
    <n v="1"/>
    <s v="Low"/>
    <n v="50"/>
    <s v="Liability-Only"/>
    <n v="-200"/>
    <n v="2000"/>
    <s v="NO"/>
    <s v="NO"/>
    <s v="NO"/>
    <n v="0"/>
    <x v="1"/>
    <x v="20"/>
    <x v="1"/>
    <x v="0"/>
    <x v="2"/>
    <x v="0"/>
    <n v="11"/>
    <n v="762"/>
    <n v="-50"/>
    <x v="0"/>
    <n v="50"/>
  </r>
  <r>
    <n v="54"/>
    <x v="0"/>
    <s v="Married"/>
    <n v="86"/>
    <s v="1-5 years"/>
    <n v="50"/>
    <n v="1"/>
    <s v="Medium"/>
    <n v="100"/>
    <s v="Liability-Only"/>
    <n v="-200"/>
    <n v="2236"/>
    <s v="Yes"/>
    <s v="NO"/>
    <s v="NO"/>
    <n v="50"/>
    <x v="1"/>
    <x v="11"/>
    <x v="0"/>
    <x v="7"/>
    <x v="3"/>
    <x v="0"/>
    <n v="99"/>
    <n v="683"/>
    <n v="50"/>
    <x v="0"/>
    <n v="50"/>
  </r>
  <r>
    <n v="47"/>
    <x v="0"/>
    <s v="Single"/>
    <n v="0"/>
    <s v="1-5 years"/>
    <n v="50"/>
    <n v="2"/>
    <s v="Low"/>
    <n v="100"/>
    <s v="Full Coverage"/>
    <n v="0"/>
    <n v="2400"/>
    <s v="NO"/>
    <s v="NO"/>
    <s v="NO"/>
    <n v="0"/>
    <x v="0"/>
    <x v="2"/>
    <x v="1"/>
    <x v="4"/>
    <x v="4"/>
    <x v="0"/>
    <n v="14"/>
    <n v="664"/>
    <n v="50"/>
    <x v="0"/>
    <n v="50"/>
  </r>
  <r>
    <n v="50"/>
    <x v="0"/>
    <s v="Married"/>
    <n v="86"/>
    <s v="1-5 years"/>
    <n v="50"/>
    <n v="0"/>
    <s v="Low"/>
    <n v="0"/>
    <s v="Liability-Only"/>
    <n v="-200"/>
    <n v="2236"/>
    <s v="NO"/>
    <s v="NO"/>
    <s v="NO"/>
    <n v="0"/>
    <x v="1"/>
    <x v="15"/>
    <x v="1"/>
    <x v="0"/>
    <x v="0"/>
    <x v="1"/>
    <n v="1"/>
    <n v="685"/>
    <n v="50"/>
    <x v="1"/>
    <n v="100"/>
  </r>
  <r>
    <n v="47"/>
    <x v="0"/>
    <s v="Divorced"/>
    <n v="0"/>
    <s v="&gt;5 years"/>
    <n v="0"/>
    <n v="3"/>
    <s v="Low"/>
    <n v="150"/>
    <s v="Full Coverage"/>
    <n v="0"/>
    <n v="2300"/>
    <s v="NO"/>
    <s v="Yes"/>
    <s v="NO"/>
    <n v="50"/>
    <x v="0"/>
    <x v="6"/>
    <x v="0"/>
    <x v="7"/>
    <x v="3"/>
    <x v="2"/>
    <n v="99"/>
    <n v="768"/>
    <n v="-50"/>
    <x v="1"/>
    <n v="100"/>
  </r>
  <r>
    <n v="30"/>
    <x v="0"/>
    <s v="Single"/>
    <n v="0"/>
    <s v="1-5 years"/>
    <n v="50"/>
    <n v="0"/>
    <s v="Low"/>
    <n v="0"/>
    <s v="Full Coverage"/>
    <n v="0"/>
    <n v="2250"/>
    <s v="NO"/>
    <s v="NO"/>
    <s v="NO"/>
    <n v="0"/>
    <x v="1"/>
    <x v="21"/>
    <x v="1"/>
    <x v="1"/>
    <x v="5"/>
    <x v="0"/>
    <n v="6"/>
    <n v="710"/>
    <n v="-50"/>
    <x v="1"/>
    <n v="100"/>
  </r>
  <r>
    <n v="46"/>
    <x v="0"/>
    <s v="Single"/>
    <n v="0"/>
    <s v="&gt;5 years"/>
    <n v="0"/>
    <n v="0"/>
    <s v="Low"/>
    <n v="0"/>
    <s v="Liability-Only"/>
    <n v="-200"/>
    <n v="1950"/>
    <s v="NO"/>
    <s v="NO"/>
    <s v="NO"/>
    <n v="0"/>
    <x v="1"/>
    <x v="19"/>
    <x v="0"/>
    <x v="3"/>
    <x v="0"/>
    <x v="0"/>
    <n v="99"/>
    <n v="733"/>
    <n v="-50"/>
    <x v="0"/>
    <n v="50"/>
  </r>
  <r>
    <n v="52"/>
    <x v="0"/>
    <s v="Married"/>
    <n v="86"/>
    <s v="&gt;5 years"/>
    <n v="0"/>
    <n v="0"/>
    <s v="Medium"/>
    <n v="0"/>
    <s v="Liability-Only"/>
    <n v="-200"/>
    <n v="2086"/>
    <s v="NO"/>
    <s v="NO"/>
    <s v="NO"/>
    <n v="0"/>
    <x v="1"/>
    <x v="0"/>
    <x v="1"/>
    <x v="4"/>
    <x v="4"/>
    <x v="0"/>
    <n v="14"/>
    <n v="781"/>
    <n v="-50"/>
    <x v="1"/>
    <n v="100"/>
  </r>
  <r>
    <n v="51"/>
    <x v="0"/>
    <s v="Widowed"/>
    <n v="0"/>
    <s v="&gt;5 years"/>
    <n v="0"/>
    <n v="1"/>
    <s v="Low"/>
    <n v="50"/>
    <s v="Liability-Only"/>
    <n v="-200"/>
    <n v="2050"/>
    <s v="NO"/>
    <s v="NO"/>
    <s v="NO"/>
    <n v="0"/>
    <x v="0"/>
    <x v="16"/>
    <x v="1"/>
    <x v="2"/>
    <x v="0"/>
    <x v="0"/>
    <n v="3"/>
    <n v="755"/>
    <n v="-50"/>
    <x v="1"/>
    <n v="100"/>
  </r>
  <r>
    <n v="57"/>
    <x v="1"/>
    <s v="Divorced"/>
    <n v="0"/>
    <s v="&lt;1 year"/>
    <n v="100"/>
    <n v="1"/>
    <s v="Low"/>
    <n v="50"/>
    <s v="Full Coverage"/>
    <n v="0"/>
    <n v="2350"/>
    <s v="NO"/>
    <s v="NO"/>
    <s v="NO"/>
    <n v="0"/>
    <x v="1"/>
    <x v="1"/>
    <x v="1"/>
    <x v="3"/>
    <x v="0"/>
    <x v="2"/>
    <n v="12"/>
    <n v="734"/>
    <n v="-50"/>
    <x v="1"/>
    <n v="100"/>
  </r>
  <r>
    <n v="50"/>
    <x v="0"/>
    <s v="Single"/>
    <n v="0"/>
    <s v="1-5 years"/>
    <n v="50"/>
    <n v="1"/>
    <s v="Low"/>
    <n v="50"/>
    <s v="Liability-Only"/>
    <n v="-200"/>
    <n v="2050"/>
    <s v="NO"/>
    <s v="Yes"/>
    <s v="NO"/>
    <n v="50"/>
    <x v="2"/>
    <x v="21"/>
    <x v="1"/>
    <x v="1"/>
    <x v="2"/>
    <x v="1"/>
    <n v="5"/>
    <n v="721"/>
    <n v="-50"/>
    <x v="1"/>
    <n v="100"/>
  </r>
  <r>
    <n v="45"/>
    <x v="0"/>
    <s v="Married"/>
    <n v="86"/>
    <s v="&lt;1 year"/>
    <n v="100"/>
    <n v="0"/>
    <s v="Low"/>
    <n v="0"/>
    <s v="Full Coverage"/>
    <n v="0"/>
    <n v="2436"/>
    <s v="NO"/>
    <s v="Yes"/>
    <s v="NO"/>
    <n v="50"/>
    <x v="1"/>
    <x v="8"/>
    <x v="1"/>
    <x v="0"/>
    <x v="4"/>
    <x v="0"/>
    <n v="1"/>
    <n v="663"/>
    <n v="50"/>
    <x v="1"/>
    <n v="100"/>
  </r>
  <r>
    <n v="56"/>
    <x v="1"/>
    <s v="Single"/>
    <n v="0"/>
    <s v="1-5 years"/>
    <n v="50"/>
    <n v="1"/>
    <s v="Low"/>
    <n v="50"/>
    <s v="Full Coverage"/>
    <n v="0"/>
    <n v="2300"/>
    <s v="NO"/>
    <s v="Yes"/>
    <s v="NO"/>
    <n v="50"/>
    <x v="0"/>
    <x v="7"/>
    <x v="1"/>
    <x v="5"/>
    <x v="4"/>
    <x v="2"/>
    <n v="13"/>
    <n v="687"/>
    <n v="50"/>
    <x v="0"/>
    <n v="50"/>
  </r>
  <r>
    <n v="39"/>
    <x v="0"/>
    <s v="Married"/>
    <n v="86"/>
    <s v="&gt;5 years"/>
    <n v="0"/>
    <n v="2"/>
    <s v="Low"/>
    <n v="100"/>
    <s v="Full Coverage"/>
    <n v="0"/>
    <n v="2336"/>
    <s v="NO"/>
    <s v="NO"/>
    <s v="Yes"/>
    <n v="50"/>
    <x v="0"/>
    <x v="25"/>
    <x v="0"/>
    <x v="7"/>
    <x v="2"/>
    <x v="1"/>
    <n v="99"/>
    <n v="741"/>
    <n v="-50"/>
    <x v="1"/>
    <n v="100"/>
  </r>
  <r>
    <n v="26"/>
    <x v="0"/>
    <s v="Single"/>
    <n v="0"/>
    <s v="&lt;1 year"/>
    <n v="100"/>
    <n v="0"/>
    <s v="Low"/>
    <n v="0"/>
    <s v="Liability-Only"/>
    <n v="-200"/>
    <n v="2050"/>
    <s v="Yes"/>
    <s v="NO"/>
    <s v="NO"/>
    <n v="50"/>
    <x v="0"/>
    <x v="22"/>
    <x v="1"/>
    <x v="10"/>
    <x v="2"/>
    <x v="2"/>
    <n v="12"/>
    <n v="732"/>
    <n v="-50"/>
    <x v="1"/>
    <n v="100"/>
  </r>
  <r>
    <n v="37"/>
    <x v="0"/>
    <s v="Married"/>
    <n v="86"/>
    <s v="1-5 years"/>
    <n v="50"/>
    <n v="0"/>
    <s v="Medium"/>
    <n v="0"/>
    <s v="Liability-Only"/>
    <n v="-200"/>
    <n v="2036"/>
    <s v="Yes"/>
    <s v="NO"/>
    <s v="NO"/>
    <n v="50"/>
    <x v="0"/>
    <x v="17"/>
    <x v="0"/>
    <x v="4"/>
    <x v="4"/>
    <x v="1"/>
    <n v="99"/>
    <n v="796"/>
    <n v="-50"/>
    <x v="0"/>
    <n v="50"/>
  </r>
  <r>
    <n v="28"/>
    <x v="0"/>
    <s v="Single"/>
    <n v="0"/>
    <s v="&lt;1 year"/>
    <n v="100"/>
    <n v="1"/>
    <s v="Low"/>
    <n v="50"/>
    <s v="Full Coverage"/>
    <n v="0"/>
    <n v="2350"/>
    <s v="NO"/>
    <s v="NO"/>
    <s v="NO"/>
    <n v="0"/>
    <x v="1"/>
    <x v="24"/>
    <x v="1"/>
    <x v="3"/>
    <x v="2"/>
    <x v="0"/>
    <n v="8"/>
    <n v="714"/>
    <n v="-50"/>
    <x v="1"/>
    <n v="100"/>
  </r>
  <r>
    <n v="29"/>
    <x v="0"/>
    <s v="Single"/>
    <n v="0"/>
    <s v="&gt;5 years"/>
    <n v="0"/>
    <n v="2"/>
    <s v="Medium"/>
    <n v="200"/>
    <s v="Full Coverage"/>
    <n v="0"/>
    <n v="2300"/>
    <s v="NO"/>
    <s v="Yes"/>
    <s v="Yes"/>
    <n v="100"/>
    <x v="1"/>
    <x v="18"/>
    <x v="0"/>
    <x v="1"/>
    <x v="3"/>
    <x v="0"/>
    <n v="99"/>
    <n v="799"/>
    <n v="-50"/>
    <x v="1"/>
    <n v="100"/>
  </r>
  <r>
    <n v="37"/>
    <x v="0"/>
    <s v="Married"/>
    <n v="86"/>
    <s v="&lt;1 year"/>
    <n v="100"/>
    <n v="1"/>
    <s v="Medium"/>
    <n v="100"/>
    <s v="Full Coverage"/>
    <n v="0"/>
    <n v="2386"/>
    <s v="NO"/>
    <s v="Yes"/>
    <s v="NO"/>
    <n v="50"/>
    <x v="1"/>
    <x v="24"/>
    <x v="1"/>
    <x v="0"/>
    <x v="2"/>
    <x v="2"/>
    <n v="6"/>
    <n v="716"/>
    <n v="-50"/>
    <x v="0"/>
    <n v="50"/>
  </r>
  <r>
    <n v="28"/>
    <x v="0"/>
    <s v="Married"/>
    <n v="86"/>
    <s v="&lt;1 year"/>
    <n v="100"/>
    <n v="1"/>
    <s v="Low"/>
    <n v="50"/>
    <s v="Full Coverage"/>
    <n v="0"/>
    <n v="2336"/>
    <s v="Yes"/>
    <s v="NO"/>
    <s v="Yes"/>
    <n v="100"/>
    <x v="1"/>
    <x v="29"/>
    <x v="1"/>
    <x v="1"/>
    <x v="4"/>
    <x v="0"/>
    <n v="5"/>
    <n v="739"/>
    <n v="-50"/>
    <x v="1"/>
    <n v="100"/>
  </r>
  <r>
    <n v="35"/>
    <x v="0"/>
    <s v="Divorced"/>
    <n v="0"/>
    <s v="1-5 years"/>
    <n v="50"/>
    <n v="0"/>
    <s v="Low"/>
    <n v="0"/>
    <s v="Full Coverage"/>
    <n v="0"/>
    <n v="2100"/>
    <s v="NO"/>
    <s v="Yes"/>
    <s v="NO"/>
    <n v="50"/>
    <x v="1"/>
    <x v="27"/>
    <x v="1"/>
    <x v="3"/>
    <x v="4"/>
    <x v="0"/>
    <n v="6"/>
    <n v="726"/>
    <n v="-50"/>
    <x v="2"/>
    <n v="0"/>
  </r>
  <r>
    <n v="18"/>
    <x v="0"/>
    <s v="Married"/>
    <n v="86"/>
    <s v="1-5 years"/>
    <n v="50"/>
    <n v="0"/>
    <s v="Medium"/>
    <n v="0"/>
    <s v="Liability-Only"/>
    <n v="-200"/>
    <n v="2086"/>
    <s v="NO"/>
    <s v="Yes"/>
    <s v="NO"/>
    <n v="50"/>
    <x v="1"/>
    <x v="0"/>
    <x v="0"/>
    <x v="7"/>
    <x v="0"/>
    <x v="2"/>
    <n v="99"/>
    <n v="734"/>
    <n v="-50"/>
    <x v="1"/>
    <n v="100"/>
  </r>
  <r>
    <n v="43"/>
    <x v="0"/>
    <s v="Single"/>
    <n v="0"/>
    <s v="&lt;1 year"/>
    <n v="100"/>
    <n v="0"/>
    <s v="Low"/>
    <n v="0"/>
    <s v="Liability-Only"/>
    <n v="-200"/>
    <n v="2050"/>
    <s v="NO"/>
    <s v="Yes"/>
    <s v="NO"/>
    <n v="50"/>
    <x v="1"/>
    <x v="1"/>
    <x v="0"/>
    <x v="0"/>
    <x v="3"/>
    <x v="1"/>
    <n v="99"/>
    <n v="691"/>
    <n v="50"/>
    <x v="2"/>
    <n v="0"/>
  </r>
  <r>
    <n v="40"/>
    <x v="0"/>
    <s v="Married"/>
    <n v="86"/>
    <s v="1-5 years"/>
    <n v="50"/>
    <n v="0"/>
    <s v="Low"/>
    <n v="0"/>
    <s v="Full Coverage"/>
    <n v="0"/>
    <n v="2286"/>
    <s v="Yes"/>
    <s v="NO"/>
    <s v="NO"/>
    <n v="50"/>
    <x v="0"/>
    <x v="24"/>
    <x v="1"/>
    <x v="9"/>
    <x v="2"/>
    <x v="1"/>
    <n v="11"/>
    <n v="674"/>
    <n v="50"/>
    <x v="2"/>
    <n v="0"/>
  </r>
  <r>
    <n v="27"/>
    <x v="0"/>
    <s v="Married"/>
    <n v="86"/>
    <s v="&lt;1 year"/>
    <n v="100"/>
    <n v="1"/>
    <s v="Low"/>
    <n v="50"/>
    <s v="Full Coverage"/>
    <n v="0"/>
    <n v="2436"/>
    <s v="Yes"/>
    <s v="NO"/>
    <s v="NO"/>
    <n v="50"/>
    <x v="0"/>
    <x v="22"/>
    <x v="0"/>
    <x v="2"/>
    <x v="5"/>
    <x v="0"/>
    <n v="99"/>
    <n v="675"/>
    <n v="50"/>
    <x v="0"/>
    <n v="50"/>
  </r>
  <r>
    <n v="49"/>
    <x v="0"/>
    <s v="Married"/>
    <n v="86"/>
    <s v="&gt;5 years"/>
    <n v="0"/>
    <n v="1"/>
    <s v="Low"/>
    <n v="50"/>
    <s v="Full Coverage"/>
    <n v="0"/>
    <n v="2436"/>
    <s v="NO"/>
    <s v="NO"/>
    <s v="NO"/>
    <n v="0"/>
    <x v="0"/>
    <x v="3"/>
    <x v="1"/>
    <x v="6"/>
    <x v="4"/>
    <x v="0"/>
    <n v="4"/>
    <n v="674"/>
    <n v="50"/>
    <x v="1"/>
    <n v="100"/>
  </r>
  <r>
    <n v="54"/>
    <x v="0"/>
    <s v="Single"/>
    <n v="0"/>
    <s v="1-5 years"/>
    <n v="50"/>
    <n v="0"/>
    <s v="Low"/>
    <n v="0"/>
    <s v="Liability-Only"/>
    <n v="-200"/>
    <n v="2100"/>
    <s v="Yes"/>
    <s v="NO"/>
    <s v="NO"/>
    <n v="50"/>
    <x v="1"/>
    <x v="19"/>
    <x v="1"/>
    <x v="0"/>
    <x v="3"/>
    <x v="2"/>
    <n v="4"/>
    <n v="651"/>
    <n v="50"/>
    <x v="1"/>
    <n v="100"/>
  </r>
  <r>
    <n v="18"/>
    <x v="0"/>
    <s v="Married"/>
    <n v="86"/>
    <s v="&lt;1 year"/>
    <n v="100"/>
    <n v="0"/>
    <s v="Low"/>
    <n v="0"/>
    <s v="Full Coverage"/>
    <n v="0"/>
    <n v="2286"/>
    <s v="NO"/>
    <s v="NO"/>
    <s v="NO"/>
    <n v="0"/>
    <x v="1"/>
    <x v="25"/>
    <x v="1"/>
    <x v="4"/>
    <x v="1"/>
    <x v="2"/>
    <n v="7"/>
    <n v="829"/>
    <n v="-50"/>
    <x v="2"/>
    <n v="0"/>
  </r>
  <r>
    <n v="28"/>
    <x v="0"/>
    <s v="Divorced"/>
    <n v="0"/>
    <s v="1-5 years"/>
    <n v="50"/>
    <n v="1"/>
    <s v="High"/>
    <n v="200"/>
    <s v="Full Coverage"/>
    <n v="0"/>
    <n v="2400"/>
    <s v="NO"/>
    <s v="NO"/>
    <s v="NO"/>
    <n v="0"/>
    <x v="1"/>
    <x v="3"/>
    <x v="1"/>
    <x v="1"/>
    <x v="4"/>
    <x v="1"/>
    <n v="10"/>
    <n v="708"/>
    <n v="-50"/>
    <x v="0"/>
    <n v="50"/>
  </r>
  <r>
    <n v="28"/>
    <x v="0"/>
    <s v="Single"/>
    <n v="0"/>
    <s v="&lt;1 year"/>
    <n v="100"/>
    <n v="0"/>
    <s v="Low"/>
    <n v="0"/>
    <s v="Liability-Only"/>
    <n v="-200"/>
    <n v="2150"/>
    <s v="NO"/>
    <s v="Yes"/>
    <s v="NO"/>
    <n v="50"/>
    <x v="0"/>
    <x v="7"/>
    <x v="0"/>
    <x v="5"/>
    <x v="0"/>
    <x v="0"/>
    <n v="99"/>
    <n v="667"/>
    <n v="50"/>
    <x v="1"/>
    <n v="100"/>
  </r>
  <r>
    <n v="25"/>
    <x v="0"/>
    <s v="Married"/>
    <n v="86"/>
    <s v="1-5 years"/>
    <n v="50"/>
    <n v="1"/>
    <s v="Low"/>
    <n v="50"/>
    <s v="Liability-Only"/>
    <n v="-200"/>
    <n v="2136"/>
    <s v="NO"/>
    <s v="NO"/>
    <s v="NO"/>
    <n v="0"/>
    <x v="1"/>
    <x v="0"/>
    <x v="0"/>
    <x v="1"/>
    <x v="0"/>
    <x v="2"/>
    <n v="99"/>
    <n v="745"/>
    <n v="-50"/>
    <x v="0"/>
    <n v="50"/>
  </r>
  <r>
    <n v="52"/>
    <x v="0"/>
    <s v="Single"/>
    <n v="0"/>
    <s v="&lt;1 year"/>
    <n v="100"/>
    <n v="1"/>
    <s v="Low"/>
    <n v="50"/>
    <s v="Full Coverage"/>
    <n v="0"/>
    <n v="2350"/>
    <s v="NO"/>
    <s v="NO"/>
    <s v="NO"/>
    <n v="0"/>
    <x v="1"/>
    <x v="25"/>
    <x v="1"/>
    <x v="0"/>
    <x v="2"/>
    <x v="2"/>
    <n v="4"/>
    <n v="740"/>
    <n v="-50"/>
    <x v="1"/>
    <n v="100"/>
  </r>
  <r>
    <n v="37"/>
    <x v="0"/>
    <s v="Married"/>
    <n v="86"/>
    <s v="1-5 years"/>
    <n v="50"/>
    <n v="0"/>
    <s v="Low"/>
    <n v="0"/>
    <s v="Full Coverage"/>
    <n v="0"/>
    <n v="2386"/>
    <s v="NO"/>
    <s v="Yes"/>
    <s v="NO"/>
    <n v="50"/>
    <x v="1"/>
    <x v="22"/>
    <x v="0"/>
    <x v="0"/>
    <x v="4"/>
    <x v="0"/>
    <n v="99"/>
    <n v="689"/>
    <n v="50"/>
    <x v="1"/>
    <n v="100"/>
  </r>
  <r>
    <n v="36"/>
    <x v="0"/>
    <s v="Single"/>
    <n v="0"/>
    <s v="1-5 years"/>
    <n v="50"/>
    <n v="0"/>
    <s v="Medium"/>
    <n v="0"/>
    <s v="Liability-Only"/>
    <n v="-200"/>
    <n v="2100"/>
    <s v="NO"/>
    <s v="Yes"/>
    <s v="NO"/>
    <n v="50"/>
    <x v="0"/>
    <x v="8"/>
    <x v="0"/>
    <x v="5"/>
    <x v="2"/>
    <x v="2"/>
    <n v="99"/>
    <n v="654"/>
    <n v="50"/>
    <x v="1"/>
    <n v="100"/>
  </r>
  <r>
    <n v="18"/>
    <x v="0"/>
    <s v="Married"/>
    <n v="86"/>
    <s v="1-5 years"/>
    <n v="50"/>
    <n v="2"/>
    <s v="Low"/>
    <n v="100"/>
    <s v="Full Coverage"/>
    <n v="0"/>
    <n v="2386"/>
    <s v="NO"/>
    <s v="Yes"/>
    <s v="NO"/>
    <n v="50"/>
    <x v="1"/>
    <x v="19"/>
    <x v="0"/>
    <x v="6"/>
    <x v="3"/>
    <x v="0"/>
    <n v="99"/>
    <n v="698"/>
    <n v="50"/>
    <x v="2"/>
    <n v="0"/>
  </r>
  <r>
    <n v="49"/>
    <x v="0"/>
    <s v="Married"/>
    <n v="86"/>
    <s v="&lt;1 year"/>
    <n v="100"/>
    <n v="0"/>
    <s v="Medium"/>
    <n v="0"/>
    <s v="Liability-Only"/>
    <n v="-200"/>
    <n v="2086"/>
    <s v="NO"/>
    <s v="NO"/>
    <s v="NO"/>
    <n v="0"/>
    <x v="1"/>
    <x v="28"/>
    <x v="0"/>
    <x v="2"/>
    <x v="0"/>
    <x v="1"/>
    <n v="99"/>
    <n v="788"/>
    <n v="-50"/>
    <x v="2"/>
    <n v="0"/>
  </r>
  <r>
    <n v="21"/>
    <x v="0"/>
    <s v="Single"/>
    <n v="0"/>
    <s v="&lt;1 year"/>
    <n v="100"/>
    <n v="0"/>
    <s v="Low"/>
    <n v="0"/>
    <s v="Full Coverage"/>
    <n v="0"/>
    <n v="2300"/>
    <s v="NO"/>
    <s v="NO"/>
    <s v="NO"/>
    <n v="0"/>
    <x v="1"/>
    <x v="19"/>
    <x v="0"/>
    <x v="6"/>
    <x v="4"/>
    <x v="1"/>
    <n v="99"/>
    <n v="752"/>
    <n v="-50"/>
    <x v="1"/>
    <n v="100"/>
  </r>
  <r>
    <n v="40"/>
    <x v="0"/>
    <s v="Widowed"/>
    <n v="0"/>
    <s v="&gt;5 years"/>
    <n v="0"/>
    <n v="0"/>
    <s v="Low"/>
    <n v="0"/>
    <s v="Liability-Only"/>
    <n v="-200"/>
    <n v="2050"/>
    <s v="Yes"/>
    <s v="NO"/>
    <s v="NO"/>
    <n v="50"/>
    <x v="1"/>
    <x v="28"/>
    <x v="1"/>
    <x v="0"/>
    <x v="3"/>
    <x v="1"/>
    <n v="5"/>
    <n v="623"/>
    <n v="50"/>
    <x v="1"/>
    <n v="100"/>
  </r>
  <r>
    <n v="44"/>
    <x v="0"/>
    <s v="Married"/>
    <n v="86"/>
    <s v="&gt;5 years"/>
    <n v="0"/>
    <n v="0"/>
    <s v="Low"/>
    <n v="0"/>
    <s v="Liability-Only"/>
    <n v="-200"/>
    <n v="2136"/>
    <s v="NO"/>
    <s v="NO"/>
    <s v="NO"/>
    <n v="0"/>
    <x v="0"/>
    <x v="15"/>
    <x v="0"/>
    <x v="9"/>
    <x v="4"/>
    <x v="0"/>
    <n v="99"/>
    <n v="670"/>
    <n v="50"/>
    <x v="0"/>
    <n v="50"/>
  </r>
  <r>
    <n v="60"/>
    <x v="1"/>
    <s v="Divorced"/>
    <n v="0"/>
    <s v="&lt;1 year"/>
    <n v="100"/>
    <n v="0"/>
    <s v="Medium"/>
    <n v="0"/>
    <s v="Full Coverage"/>
    <n v="0"/>
    <n v="2300"/>
    <s v="NO"/>
    <s v="NO"/>
    <s v="NO"/>
    <n v="0"/>
    <x v="1"/>
    <x v="27"/>
    <x v="0"/>
    <x v="4"/>
    <x v="0"/>
    <x v="1"/>
    <n v="99"/>
    <n v="652"/>
    <n v="50"/>
    <x v="2"/>
    <n v="0"/>
  </r>
  <r>
    <n v="20"/>
    <x v="0"/>
    <s v="Married"/>
    <n v="86"/>
    <s v="&lt;1 year"/>
    <n v="100"/>
    <n v="0"/>
    <s v="Low"/>
    <n v="0"/>
    <s v="Liability-Only"/>
    <n v="-200"/>
    <n v="2136"/>
    <s v="NO"/>
    <s v="Yes"/>
    <s v="NO"/>
    <n v="50"/>
    <x v="0"/>
    <x v="12"/>
    <x v="1"/>
    <x v="0"/>
    <x v="3"/>
    <x v="2"/>
    <n v="6"/>
    <n v="724"/>
    <n v="-50"/>
    <x v="1"/>
    <n v="100"/>
  </r>
  <r>
    <n v="18"/>
    <x v="0"/>
    <s v="Single"/>
    <n v="0"/>
    <s v="1-5 years"/>
    <n v="50"/>
    <n v="0"/>
    <s v="Low"/>
    <n v="0"/>
    <s v="Liability-Only"/>
    <n v="-200"/>
    <n v="2050"/>
    <s v="NO"/>
    <s v="NO"/>
    <s v="NO"/>
    <n v="0"/>
    <x v="0"/>
    <x v="1"/>
    <x v="0"/>
    <x v="1"/>
    <x v="3"/>
    <x v="0"/>
    <n v="99"/>
    <n v="764"/>
    <n v="-50"/>
    <x v="1"/>
    <n v="100"/>
  </r>
  <r>
    <n v="42"/>
    <x v="0"/>
    <s v="Single"/>
    <n v="0"/>
    <s v="&gt;5 years"/>
    <n v="0"/>
    <n v="2"/>
    <s v="Low"/>
    <n v="100"/>
    <s v="Full Coverage"/>
    <n v="0"/>
    <n v="2400"/>
    <s v="NO"/>
    <s v="NO"/>
    <s v="NO"/>
    <n v="0"/>
    <x v="1"/>
    <x v="18"/>
    <x v="0"/>
    <x v="4"/>
    <x v="4"/>
    <x v="1"/>
    <n v="99"/>
    <n v="685"/>
    <n v="50"/>
    <x v="1"/>
    <n v="100"/>
  </r>
  <r>
    <n v="67"/>
    <x v="1"/>
    <s v="Married"/>
    <n v="86"/>
    <s v="&gt;5 years"/>
    <n v="0"/>
    <n v="1"/>
    <s v="Medium"/>
    <n v="100"/>
    <s v="Full Coverage"/>
    <n v="0"/>
    <n v="2386"/>
    <s v="NO"/>
    <s v="NO"/>
    <s v="NO"/>
    <n v="0"/>
    <x v="1"/>
    <x v="0"/>
    <x v="1"/>
    <x v="4"/>
    <x v="4"/>
    <x v="1"/>
    <n v="6"/>
    <n v="728"/>
    <n v="-50"/>
    <x v="1"/>
    <n v="100"/>
  </r>
  <r>
    <n v="58"/>
    <x v="1"/>
    <s v="Married"/>
    <n v="86"/>
    <s v="1-5 years"/>
    <n v="50"/>
    <n v="0"/>
    <s v="Low"/>
    <n v="0"/>
    <s v="Full Coverage"/>
    <n v="0"/>
    <n v="2236"/>
    <s v="NO"/>
    <s v="NO"/>
    <s v="NO"/>
    <n v="0"/>
    <x v="1"/>
    <x v="21"/>
    <x v="1"/>
    <x v="0"/>
    <x v="0"/>
    <x v="2"/>
    <n v="4"/>
    <n v="815"/>
    <n v="-50"/>
    <x v="2"/>
    <n v="0"/>
  </r>
  <r>
    <n v="43"/>
    <x v="0"/>
    <s v="Married"/>
    <n v="86"/>
    <s v="1-5 years"/>
    <n v="50"/>
    <n v="1"/>
    <s v="Low"/>
    <n v="50"/>
    <s v="Liability-Only"/>
    <n v="-200"/>
    <n v="2186"/>
    <s v="NO"/>
    <s v="NO"/>
    <s v="NO"/>
    <n v="0"/>
    <x v="2"/>
    <x v="18"/>
    <x v="0"/>
    <x v="2"/>
    <x v="4"/>
    <x v="0"/>
    <n v="99"/>
    <n v="745"/>
    <n v="-50"/>
    <x v="1"/>
    <n v="100"/>
  </r>
  <r>
    <n v="32"/>
    <x v="0"/>
    <s v="Married"/>
    <n v="86"/>
    <s v="1-5 years"/>
    <n v="50"/>
    <n v="0"/>
    <s v="Low"/>
    <n v="0"/>
    <s v="Liability-Only"/>
    <n v="-200"/>
    <n v="2136"/>
    <s v="NO"/>
    <s v="NO"/>
    <s v="NO"/>
    <n v="0"/>
    <x v="1"/>
    <x v="1"/>
    <x v="0"/>
    <x v="3"/>
    <x v="0"/>
    <x v="2"/>
    <n v="99"/>
    <n v="737"/>
    <n v="-50"/>
    <x v="1"/>
    <n v="100"/>
  </r>
  <r>
    <n v="52"/>
    <x v="0"/>
    <s v="Married"/>
    <n v="86"/>
    <s v="1-5 years"/>
    <n v="50"/>
    <n v="0"/>
    <s v="Low"/>
    <n v="0"/>
    <s v="Full Coverage"/>
    <n v="0"/>
    <n v="2286"/>
    <s v="NO"/>
    <s v="NO"/>
    <s v="NO"/>
    <n v="0"/>
    <x v="1"/>
    <x v="4"/>
    <x v="1"/>
    <x v="4"/>
    <x v="0"/>
    <x v="2"/>
    <n v="8"/>
    <n v="801"/>
    <n v="-50"/>
    <x v="0"/>
    <n v="50"/>
  </r>
  <r>
    <n v="25"/>
    <x v="0"/>
    <s v="Single"/>
    <n v="0"/>
    <s v="&lt;1 year"/>
    <n v="100"/>
    <n v="1"/>
    <s v="Low"/>
    <n v="50"/>
    <s v="Liability-Only"/>
    <n v="-200"/>
    <n v="2150"/>
    <s v="NO"/>
    <s v="NO"/>
    <s v="NO"/>
    <n v="0"/>
    <x v="0"/>
    <x v="15"/>
    <x v="0"/>
    <x v="6"/>
    <x v="0"/>
    <x v="2"/>
    <n v="99"/>
    <n v="759"/>
    <n v="-50"/>
    <x v="1"/>
    <n v="100"/>
  </r>
  <r>
    <n v="47"/>
    <x v="0"/>
    <s v="Widowed"/>
    <n v="0"/>
    <s v="&lt;1 year"/>
    <n v="100"/>
    <n v="1"/>
    <s v="Low"/>
    <n v="50"/>
    <s v="Liability-Only"/>
    <n v="-200"/>
    <n v="2150"/>
    <s v="NO"/>
    <s v="NO"/>
    <s v="NO"/>
    <n v="0"/>
    <x v="1"/>
    <x v="9"/>
    <x v="1"/>
    <x v="1"/>
    <x v="3"/>
    <x v="1"/>
    <n v="9"/>
    <n v="766"/>
    <n v="-50"/>
    <x v="1"/>
    <n v="100"/>
  </r>
  <r>
    <n v="47"/>
    <x v="0"/>
    <s v="Married"/>
    <n v="86"/>
    <s v="&lt;1 year"/>
    <n v="100"/>
    <n v="0"/>
    <s v="Medium"/>
    <n v="0"/>
    <s v="Liability-Only"/>
    <n v="-200"/>
    <n v="2086"/>
    <s v="NO"/>
    <s v="NO"/>
    <s v="NO"/>
    <n v="0"/>
    <x v="0"/>
    <x v="1"/>
    <x v="1"/>
    <x v="2"/>
    <x v="5"/>
    <x v="0"/>
    <n v="4"/>
    <n v="737"/>
    <n v="-50"/>
    <x v="2"/>
    <n v="0"/>
  </r>
  <r>
    <n v="55"/>
    <x v="1"/>
    <s v="Single"/>
    <n v="0"/>
    <s v="1-5 years"/>
    <n v="50"/>
    <n v="0"/>
    <s v="Low"/>
    <n v="0"/>
    <s v="Full Coverage"/>
    <n v="0"/>
    <n v="2200"/>
    <s v="NO"/>
    <s v="NO"/>
    <s v="NO"/>
    <n v="0"/>
    <x v="0"/>
    <x v="21"/>
    <x v="1"/>
    <x v="0"/>
    <x v="0"/>
    <x v="1"/>
    <n v="8"/>
    <n v="758"/>
    <n v="-50"/>
    <x v="0"/>
    <n v="50"/>
  </r>
  <r>
    <n v="81"/>
    <x v="1"/>
    <s v="Single"/>
    <n v="0"/>
    <s v="1-5 years"/>
    <n v="50"/>
    <n v="1"/>
    <s v="Medium"/>
    <n v="100"/>
    <s v="Full Coverage"/>
    <n v="0"/>
    <n v="2400"/>
    <s v="Yes"/>
    <s v="NO"/>
    <s v="NO"/>
    <n v="50"/>
    <x v="2"/>
    <x v="24"/>
    <x v="0"/>
    <x v="6"/>
    <x v="0"/>
    <x v="0"/>
    <n v="99"/>
    <n v="666"/>
    <n v="50"/>
    <x v="1"/>
    <n v="100"/>
  </r>
  <r>
    <n v="45"/>
    <x v="0"/>
    <s v="Widowed"/>
    <n v="0"/>
    <s v="1-5 years"/>
    <n v="50"/>
    <n v="0"/>
    <s v="Low"/>
    <n v="0"/>
    <s v="Full Coverage"/>
    <n v="0"/>
    <n v="2250"/>
    <s v="NO"/>
    <s v="NO"/>
    <s v="NO"/>
    <n v="0"/>
    <x v="1"/>
    <x v="4"/>
    <x v="1"/>
    <x v="5"/>
    <x v="2"/>
    <x v="2"/>
    <n v="4"/>
    <n v="733"/>
    <n v="-50"/>
    <x v="1"/>
    <n v="100"/>
  </r>
  <r>
    <n v="32"/>
    <x v="0"/>
    <s v="Single"/>
    <n v="0"/>
    <s v="&gt;5 years"/>
    <n v="0"/>
    <n v="0"/>
    <s v="Low"/>
    <n v="0"/>
    <s v="Full Coverage"/>
    <n v="0"/>
    <n v="2200"/>
    <s v="Yes"/>
    <s v="NO"/>
    <s v="NO"/>
    <n v="50"/>
    <x v="1"/>
    <x v="13"/>
    <x v="0"/>
    <x v="4"/>
    <x v="4"/>
    <x v="0"/>
    <n v="99"/>
    <n v="674"/>
    <n v="50"/>
    <x v="0"/>
    <n v="50"/>
  </r>
  <r>
    <n v="39"/>
    <x v="0"/>
    <s v="Single"/>
    <n v="0"/>
    <s v="&gt;5 years"/>
    <n v="0"/>
    <n v="0"/>
    <s v="Low"/>
    <n v="0"/>
    <s v="Liability-Only"/>
    <n v="-200"/>
    <n v="1950"/>
    <s v="NO"/>
    <s v="Yes"/>
    <s v="NO"/>
    <n v="50"/>
    <x v="2"/>
    <x v="13"/>
    <x v="1"/>
    <x v="5"/>
    <x v="0"/>
    <x v="1"/>
    <n v="6"/>
    <n v="763"/>
    <n v="-50"/>
    <x v="1"/>
    <n v="100"/>
  </r>
  <r>
    <n v="18"/>
    <x v="0"/>
    <s v="Married"/>
    <n v="86"/>
    <s v="1-5 years"/>
    <n v="50"/>
    <n v="0"/>
    <s v="Low"/>
    <n v="0"/>
    <s v="Full Coverage"/>
    <n v="0"/>
    <n v="2236"/>
    <s v="Yes"/>
    <s v="NO"/>
    <s v="NO"/>
    <n v="50"/>
    <x v="2"/>
    <x v="23"/>
    <x v="0"/>
    <x v="2"/>
    <x v="1"/>
    <x v="1"/>
    <n v="99"/>
    <n v="744"/>
    <n v="-50"/>
    <x v="0"/>
    <n v="50"/>
  </r>
  <r>
    <n v="29"/>
    <x v="0"/>
    <s v="Married"/>
    <n v="86"/>
    <s v="&gt;5 years"/>
    <n v="0"/>
    <n v="0"/>
    <s v="Low"/>
    <n v="0"/>
    <s v="Full Coverage"/>
    <n v="0"/>
    <n v="2336"/>
    <s v="Yes"/>
    <s v="NO"/>
    <s v="NO"/>
    <n v="50"/>
    <x v="1"/>
    <x v="23"/>
    <x v="1"/>
    <x v="6"/>
    <x v="0"/>
    <x v="0"/>
    <n v="5"/>
    <n v="677"/>
    <n v="50"/>
    <x v="1"/>
    <n v="100"/>
  </r>
  <r>
    <n v="33"/>
    <x v="0"/>
    <s v="Married"/>
    <n v="86"/>
    <s v="1-5 years"/>
    <n v="50"/>
    <n v="0"/>
    <s v="Low"/>
    <n v="0"/>
    <s v="Liability-Only"/>
    <n v="-200"/>
    <n v="2136"/>
    <s v="NO"/>
    <s v="NO"/>
    <s v="NO"/>
    <n v="0"/>
    <x v="1"/>
    <x v="18"/>
    <x v="0"/>
    <x v="1"/>
    <x v="4"/>
    <x v="2"/>
    <n v="99"/>
    <n v="706"/>
    <n v="-50"/>
    <x v="1"/>
    <n v="100"/>
  </r>
  <r>
    <n v="32"/>
    <x v="0"/>
    <s v="Married"/>
    <n v="86"/>
    <s v="&lt;1 year"/>
    <n v="100"/>
    <n v="0"/>
    <s v="Medium"/>
    <n v="0"/>
    <s v="Full Coverage"/>
    <n v="0"/>
    <n v="2486"/>
    <s v="NO"/>
    <s v="NO"/>
    <s v="NO"/>
    <n v="0"/>
    <x v="1"/>
    <x v="7"/>
    <x v="1"/>
    <x v="4"/>
    <x v="0"/>
    <x v="0"/>
    <n v="7"/>
    <n v="673"/>
    <n v="50"/>
    <x v="1"/>
    <n v="100"/>
  </r>
  <r>
    <n v="42"/>
    <x v="0"/>
    <s v="Married"/>
    <n v="86"/>
    <s v="&gt;5 years"/>
    <n v="0"/>
    <n v="0"/>
    <s v="Low"/>
    <n v="0"/>
    <s v="Full Coverage"/>
    <n v="0"/>
    <n v="2236"/>
    <s v="NO"/>
    <s v="NO"/>
    <s v="NO"/>
    <n v="0"/>
    <x v="0"/>
    <x v="27"/>
    <x v="1"/>
    <x v="1"/>
    <x v="0"/>
    <x v="1"/>
    <n v="6"/>
    <n v="768"/>
    <n v="-50"/>
    <x v="0"/>
    <n v="50"/>
  </r>
  <r>
    <n v="27"/>
    <x v="0"/>
    <s v="Single"/>
    <n v="0"/>
    <s v="&lt;1 year"/>
    <n v="100"/>
    <n v="0"/>
    <s v="Medium"/>
    <n v="0"/>
    <s v="Liability-Only"/>
    <n v="-200"/>
    <n v="2200"/>
    <s v="NO"/>
    <s v="NO"/>
    <s v="NO"/>
    <n v="0"/>
    <x v="0"/>
    <x v="20"/>
    <x v="1"/>
    <x v="1"/>
    <x v="0"/>
    <x v="2"/>
    <n v="10"/>
    <n v="700"/>
    <n v="50"/>
    <x v="1"/>
    <n v="100"/>
  </r>
  <r>
    <n v="56"/>
    <x v="1"/>
    <s v="Married"/>
    <n v="86"/>
    <s v="1-5 years"/>
    <n v="50"/>
    <n v="0"/>
    <s v="Low"/>
    <n v="0"/>
    <s v="Liability-Only"/>
    <n v="-200"/>
    <n v="2136"/>
    <s v="NO"/>
    <s v="NO"/>
    <s v="NO"/>
    <n v="0"/>
    <x v="1"/>
    <x v="14"/>
    <x v="1"/>
    <x v="4"/>
    <x v="0"/>
    <x v="1"/>
    <n v="14"/>
    <n v="634"/>
    <n v="50"/>
    <x v="2"/>
    <n v="0"/>
  </r>
  <r>
    <n v="40"/>
    <x v="0"/>
    <s v="Single"/>
    <n v="0"/>
    <s v="1-5 years"/>
    <n v="50"/>
    <n v="0"/>
    <s v="Low"/>
    <n v="0"/>
    <s v="Liability-Only"/>
    <n v="-200"/>
    <n v="2100"/>
    <s v="NO"/>
    <s v="Yes"/>
    <s v="NO"/>
    <n v="50"/>
    <x v="1"/>
    <x v="10"/>
    <x v="0"/>
    <x v="4"/>
    <x v="0"/>
    <x v="2"/>
    <n v="99"/>
    <n v="699"/>
    <n v="50"/>
    <x v="1"/>
    <n v="100"/>
  </r>
  <r>
    <n v="39"/>
    <x v="0"/>
    <s v="Married"/>
    <n v="86"/>
    <s v="1-5 years"/>
    <n v="50"/>
    <n v="0"/>
    <s v="Low"/>
    <n v="0"/>
    <s v="Full Coverage"/>
    <n v="0"/>
    <n v="2386"/>
    <s v="NO"/>
    <s v="Yes"/>
    <s v="NO"/>
    <n v="50"/>
    <x v="1"/>
    <x v="24"/>
    <x v="0"/>
    <x v="1"/>
    <x v="4"/>
    <x v="0"/>
    <n v="99"/>
    <n v="651"/>
    <n v="50"/>
    <x v="1"/>
    <n v="100"/>
  </r>
  <r>
    <n v="35"/>
    <x v="0"/>
    <s v="Widowed"/>
    <n v="0"/>
    <s v="1-5 years"/>
    <n v="50"/>
    <n v="0"/>
    <s v="Low"/>
    <n v="0"/>
    <s v="Liability-Only"/>
    <n v="-200"/>
    <n v="1900"/>
    <s v="NO"/>
    <s v="Yes"/>
    <s v="NO"/>
    <n v="50"/>
    <x v="1"/>
    <x v="0"/>
    <x v="0"/>
    <x v="3"/>
    <x v="4"/>
    <x v="2"/>
    <n v="99"/>
    <n v="702"/>
    <n v="-50"/>
    <x v="2"/>
    <n v="0"/>
  </r>
  <r>
    <n v="42"/>
    <x v="0"/>
    <s v="Divorced"/>
    <n v="0"/>
    <s v="1-5 years"/>
    <n v="50"/>
    <n v="1"/>
    <s v="Medium"/>
    <n v="100"/>
    <s v="Full Coverage"/>
    <n v="0"/>
    <n v="2400"/>
    <s v="NO"/>
    <s v="Yes"/>
    <s v="NO"/>
    <n v="50"/>
    <x v="1"/>
    <x v="27"/>
    <x v="1"/>
    <x v="4"/>
    <x v="0"/>
    <x v="2"/>
    <n v="7"/>
    <n v="622"/>
    <n v="50"/>
    <x v="1"/>
    <n v="100"/>
  </r>
  <r>
    <n v="52"/>
    <x v="0"/>
    <s v="Married"/>
    <n v="86"/>
    <s v="1-5 years"/>
    <n v="50"/>
    <n v="0"/>
    <s v="Medium"/>
    <n v="0"/>
    <s v="Liability-Only"/>
    <n v="-200"/>
    <n v="2086"/>
    <s v="NO"/>
    <s v="Yes"/>
    <s v="NO"/>
    <n v="50"/>
    <x v="1"/>
    <x v="28"/>
    <x v="1"/>
    <x v="5"/>
    <x v="2"/>
    <x v="2"/>
    <n v="8"/>
    <n v="683"/>
    <n v="50"/>
    <x v="2"/>
    <n v="0"/>
  </r>
  <r>
    <n v="26"/>
    <x v="0"/>
    <s v="Married"/>
    <n v="86"/>
    <s v="&gt;5 years"/>
    <n v="0"/>
    <n v="0"/>
    <s v="Low"/>
    <n v="0"/>
    <s v="Liability-Only"/>
    <n v="-200"/>
    <n v="2036"/>
    <s v="NO"/>
    <s v="Yes"/>
    <s v="NO"/>
    <n v="50"/>
    <x v="1"/>
    <x v="0"/>
    <x v="1"/>
    <x v="1"/>
    <x v="2"/>
    <x v="1"/>
    <n v="2"/>
    <n v="718"/>
    <n v="-50"/>
    <x v="1"/>
    <n v="100"/>
  </r>
  <r>
    <n v="30"/>
    <x v="0"/>
    <s v="Single"/>
    <n v="0"/>
    <s v="1-5 years"/>
    <n v="50"/>
    <n v="0"/>
    <s v="Low"/>
    <n v="0"/>
    <s v="Liability-Only"/>
    <n v="-200"/>
    <n v="1950"/>
    <s v="NO"/>
    <s v="NO"/>
    <s v="NO"/>
    <n v="0"/>
    <x v="1"/>
    <x v="15"/>
    <x v="1"/>
    <x v="1"/>
    <x v="4"/>
    <x v="1"/>
    <n v="3"/>
    <n v="713"/>
    <n v="-50"/>
    <x v="2"/>
    <n v="0"/>
  </r>
  <r>
    <n v="35"/>
    <x v="0"/>
    <s v="Married"/>
    <n v="86"/>
    <s v="1-5 years"/>
    <n v="50"/>
    <n v="0"/>
    <s v="Low"/>
    <n v="0"/>
    <s v="Full Coverage"/>
    <n v="0"/>
    <n v="2336"/>
    <s v="NO"/>
    <s v="NO"/>
    <s v="NO"/>
    <n v="0"/>
    <x v="1"/>
    <x v="22"/>
    <x v="0"/>
    <x v="11"/>
    <x v="2"/>
    <x v="1"/>
    <n v="99"/>
    <n v="635"/>
    <n v="50"/>
    <x v="2"/>
    <n v="0"/>
  </r>
  <r>
    <n v="19"/>
    <x v="0"/>
    <s v="Married"/>
    <n v="86"/>
    <s v="1-5 years"/>
    <n v="50"/>
    <n v="0"/>
    <s v="Medium"/>
    <n v="0"/>
    <s v="Liability-Only"/>
    <n v="-200"/>
    <n v="2186"/>
    <s v="NO"/>
    <s v="NO"/>
    <s v="Yes"/>
    <n v="50"/>
    <x v="0"/>
    <x v="5"/>
    <x v="0"/>
    <x v="2"/>
    <x v="1"/>
    <x v="2"/>
    <n v="99"/>
    <n v="678"/>
    <n v="50"/>
    <x v="1"/>
    <n v="100"/>
  </r>
  <r>
    <n v="27"/>
    <x v="0"/>
    <s v="Married"/>
    <n v="86"/>
    <s v="&gt;5 years"/>
    <n v="0"/>
    <n v="0"/>
    <s v="Low"/>
    <n v="0"/>
    <s v="Full Coverage"/>
    <n v="0"/>
    <n v="2236"/>
    <s v="NO"/>
    <s v="Yes"/>
    <s v="NO"/>
    <n v="50"/>
    <x v="0"/>
    <x v="24"/>
    <x v="0"/>
    <x v="2"/>
    <x v="2"/>
    <x v="1"/>
    <n v="99"/>
    <n v="693"/>
    <n v="50"/>
    <x v="2"/>
    <n v="0"/>
  </r>
  <r>
    <n v="32"/>
    <x v="0"/>
    <s v="Widowed"/>
    <n v="0"/>
    <s v="&gt;5 years"/>
    <n v="0"/>
    <n v="0"/>
    <s v="Medium"/>
    <n v="0"/>
    <s v="Liability-Only"/>
    <n v="-200"/>
    <n v="2000"/>
    <s v="NO"/>
    <s v="NO"/>
    <s v="NO"/>
    <n v="0"/>
    <x v="0"/>
    <x v="28"/>
    <x v="1"/>
    <x v="1"/>
    <x v="2"/>
    <x v="0"/>
    <n v="13"/>
    <n v="767"/>
    <n v="-50"/>
    <x v="1"/>
    <n v="100"/>
  </r>
  <r>
    <n v="53"/>
    <x v="0"/>
    <s v="Divorced"/>
    <n v="0"/>
    <s v="&gt;5 years"/>
    <n v="0"/>
    <n v="2"/>
    <s v="Low"/>
    <n v="100"/>
    <s v="Full Coverage"/>
    <n v="0"/>
    <n v="2350"/>
    <s v="NO"/>
    <s v="NO"/>
    <s v="NO"/>
    <n v="0"/>
    <x v="0"/>
    <x v="7"/>
    <x v="0"/>
    <x v="4"/>
    <x v="4"/>
    <x v="1"/>
    <n v="99"/>
    <n v="639"/>
    <n v="50"/>
    <x v="0"/>
    <n v="50"/>
  </r>
  <r>
    <n v="43"/>
    <x v="0"/>
    <s v="Single"/>
    <n v="0"/>
    <s v="&lt;1 year"/>
    <n v="100"/>
    <n v="0"/>
    <s v="Low"/>
    <n v="0"/>
    <s v="Full Coverage"/>
    <n v="0"/>
    <n v="2250"/>
    <s v="Yes"/>
    <s v="NO"/>
    <s v="NO"/>
    <n v="50"/>
    <x v="0"/>
    <x v="19"/>
    <x v="1"/>
    <x v="2"/>
    <x v="0"/>
    <x v="1"/>
    <n v="1"/>
    <n v="690"/>
    <n v="50"/>
    <x v="2"/>
    <n v="0"/>
  </r>
  <r>
    <n v="42"/>
    <x v="0"/>
    <s v="Single"/>
    <n v="0"/>
    <s v="&lt;1 year"/>
    <n v="100"/>
    <n v="0"/>
    <s v="Low"/>
    <n v="0"/>
    <s v="Liability-Only"/>
    <n v="-200"/>
    <n v="2100"/>
    <s v="Yes"/>
    <s v="Yes"/>
    <s v="NO"/>
    <n v="100"/>
    <x v="1"/>
    <x v="27"/>
    <x v="1"/>
    <x v="3"/>
    <x v="4"/>
    <x v="1"/>
    <n v="4"/>
    <n v="660"/>
    <n v="50"/>
    <x v="1"/>
    <n v="100"/>
  </r>
  <r>
    <n v="52"/>
    <x v="0"/>
    <s v="Widowed"/>
    <n v="0"/>
    <s v="&lt;1 year"/>
    <n v="100"/>
    <n v="0"/>
    <s v="Low"/>
    <n v="0"/>
    <s v="Full Coverage"/>
    <n v="0"/>
    <n v="2150"/>
    <s v="Yes"/>
    <s v="Yes"/>
    <s v="NO"/>
    <n v="100"/>
    <x v="1"/>
    <x v="19"/>
    <x v="1"/>
    <x v="8"/>
    <x v="3"/>
    <x v="0"/>
    <n v="14"/>
    <n v="785"/>
    <n v="-50"/>
    <x v="0"/>
    <n v="50"/>
  </r>
  <r>
    <n v="37"/>
    <x v="0"/>
    <s v="Widowed"/>
    <n v="0"/>
    <s v="&lt;1 year"/>
    <n v="100"/>
    <n v="1"/>
    <s v="Low"/>
    <n v="50"/>
    <s v="Full Coverage"/>
    <n v="0"/>
    <n v="2250"/>
    <s v="NO"/>
    <s v="NO"/>
    <s v="Yes"/>
    <n v="50"/>
    <x v="2"/>
    <x v="22"/>
    <x v="1"/>
    <x v="9"/>
    <x v="0"/>
    <x v="2"/>
    <n v="1"/>
    <n v="716"/>
    <n v="-50"/>
    <x v="0"/>
    <n v="50"/>
  </r>
  <r>
    <n v="45"/>
    <x v="0"/>
    <s v="Widowed"/>
    <n v="0"/>
    <s v="1-5 years"/>
    <n v="50"/>
    <n v="0"/>
    <s v="Low"/>
    <n v="0"/>
    <s v="Full Coverage"/>
    <n v="0"/>
    <n v="2100"/>
    <s v="NO"/>
    <s v="NO"/>
    <s v="Yes"/>
    <n v="50"/>
    <x v="1"/>
    <x v="12"/>
    <x v="0"/>
    <x v="5"/>
    <x v="2"/>
    <x v="2"/>
    <n v="99"/>
    <n v="796"/>
    <n v="-50"/>
    <x v="2"/>
    <n v="0"/>
  </r>
  <r>
    <n v="38"/>
    <x v="0"/>
    <s v="Married"/>
    <n v="86"/>
    <s v="&gt;5 years"/>
    <n v="0"/>
    <n v="0"/>
    <s v="Medium"/>
    <n v="0"/>
    <s v="Liability-Only"/>
    <n v="-200"/>
    <n v="2036"/>
    <s v="NO"/>
    <s v="Yes"/>
    <s v="NO"/>
    <n v="50"/>
    <x v="1"/>
    <x v="15"/>
    <x v="1"/>
    <x v="6"/>
    <x v="0"/>
    <x v="1"/>
    <n v="1"/>
    <n v="665"/>
    <n v="50"/>
    <x v="2"/>
    <n v="0"/>
  </r>
  <r>
    <n v="43"/>
    <x v="0"/>
    <s v="Married"/>
    <n v="86"/>
    <s v="1-5 years"/>
    <n v="50"/>
    <n v="1"/>
    <s v="Low"/>
    <n v="50"/>
    <s v="Full Coverage"/>
    <n v="0"/>
    <n v="2286"/>
    <s v="Yes"/>
    <s v="NO"/>
    <s v="NO"/>
    <n v="50"/>
    <x v="1"/>
    <x v="10"/>
    <x v="0"/>
    <x v="0"/>
    <x v="2"/>
    <x v="2"/>
    <n v="99"/>
    <n v="818"/>
    <n v="-50"/>
    <x v="0"/>
    <n v="50"/>
  </r>
  <r>
    <n v="31"/>
    <x v="0"/>
    <s v="Single"/>
    <n v="0"/>
    <s v="&gt;5 years"/>
    <n v="0"/>
    <n v="0"/>
    <s v="Medium"/>
    <n v="0"/>
    <s v="Full Coverage"/>
    <n v="0"/>
    <n v="2200"/>
    <s v="NO"/>
    <s v="NO"/>
    <s v="NO"/>
    <n v="0"/>
    <x v="0"/>
    <x v="7"/>
    <x v="1"/>
    <x v="5"/>
    <x v="2"/>
    <x v="1"/>
    <n v="11"/>
    <n v="701"/>
    <n v="-50"/>
    <x v="1"/>
    <n v="100"/>
  </r>
  <r>
    <n v="18"/>
    <x v="0"/>
    <s v="Single"/>
    <n v="0"/>
    <s v="&lt;1 year"/>
    <n v="100"/>
    <n v="1"/>
    <s v="Low"/>
    <n v="50"/>
    <s v="Liability-Only"/>
    <n v="-200"/>
    <n v="2050"/>
    <s v="Yes"/>
    <s v="Yes"/>
    <s v="NO"/>
    <n v="100"/>
    <x v="1"/>
    <x v="17"/>
    <x v="1"/>
    <x v="0"/>
    <x v="3"/>
    <x v="0"/>
    <n v="1"/>
    <n v="738"/>
    <n v="-50"/>
    <x v="1"/>
    <n v="100"/>
  </r>
  <r>
    <n v="37"/>
    <x v="0"/>
    <s v="Married"/>
    <n v="86"/>
    <s v="&gt;5 years"/>
    <n v="0"/>
    <n v="0"/>
    <s v="High"/>
    <n v="0"/>
    <s v="Liability-Only"/>
    <n v="-200"/>
    <n v="2086"/>
    <s v="NO"/>
    <s v="NO"/>
    <s v="NO"/>
    <n v="0"/>
    <x v="1"/>
    <x v="28"/>
    <x v="1"/>
    <x v="1"/>
    <x v="4"/>
    <x v="0"/>
    <n v="13"/>
    <n v="664"/>
    <n v="50"/>
    <x v="2"/>
    <n v="0"/>
  </r>
  <r>
    <n v="61"/>
    <x v="1"/>
    <s v="Married"/>
    <n v="86"/>
    <s v="&lt;1 year"/>
    <n v="100"/>
    <n v="0"/>
    <s v="High"/>
    <n v="0"/>
    <s v="Liability-Only"/>
    <n v="-200"/>
    <n v="2136"/>
    <s v="Yes"/>
    <s v="NO"/>
    <s v="NO"/>
    <n v="50"/>
    <x v="0"/>
    <x v="27"/>
    <x v="0"/>
    <x v="1"/>
    <x v="2"/>
    <x v="2"/>
    <n v="99"/>
    <n v="707"/>
    <n v="-50"/>
    <x v="1"/>
    <n v="100"/>
  </r>
  <r>
    <n v="53"/>
    <x v="0"/>
    <s v="Divorced"/>
    <n v="0"/>
    <s v="&gt;5 years"/>
    <n v="0"/>
    <n v="1"/>
    <s v="Low"/>
    <n v="50"/>
    <s v="Liability-Only"/>
    <n v="-200"/>
    <n v="2050"/>
    <s v="NO"/>
    <s v="NO"/>
    <s v="NO"/>
    <n v="0"/>
    <x v="2"/>
    <x v="27"/>
    <x v="0"/>
    <x v="0"/>
    <x v="6"/>
    <x v="0"/>
    <n v="99"/>
    <n v="706"/>
    <n v="-50"/>
    <x v="1"/>
    <n v="100"/>
  </r>
  <r>
    <n v="54"/>
    <x v="0"/>
    <s v="Divorced"/>
    <n v="0"/>
    <s v="&lt;1 year"/>
    <n v="100"/>
    <n v="0"/>
    <s v="High"/>
    <n v="0"/>
    <s v="Liability-Only"/>
    <n v="-200"/>
    <n v="2050"/>
    <s v="NO"/>
    <s v="NO"/>
    <s v="NO"/>
    <n v="0"/>
    <x v="1"/>
    <x v="19"/>
    <x v="0"/>
    <x v="0"/>
    <x v="3"/>
    <x v="0"/>
    <n v="99"/>
    <n v="802"/>
    <n v="-50"/>
    <x v="0"/>
    <n v="50"/>
  </r>
  <r>
    <n v="58"/>
    <x v="1"/>
    <s v="Married"/>
    <n v="86"/>
    <s v="&gt;5 years"/>
    <n v="0"/>
    <n v="1"/>
    <s v="Medium"/>
    <n v="100"/>
    <s v="Liability-Only"/>
    <n v="-200"/>
    <n v="2136"/>
    <s v="NO"/>
    <s v="Yes"/>
    <s v="NO"/>
    <n v="50"/>
    <x v="1"/>
    <x v="24"/>
    <x v="1"/>
    <x v="1"/>
    <x v="4"/>
    <x v="1"/>
    <n v="11"/>
    <n v="814"/>
    <n v="-50"/>
    <x v="1"/>
    <n v="100"/>
  </r>
  <r>
    <n v="41"/>
    <x v="0"/>
    <s v="Divorced"/>
    <n v="0"/>
    <s v="1-5 years"/>
    <n v="50"/>
    <n v="1"/>
    <s v="Low"/>
    <n v="50"/>
    <s v="Liability-Only"/>
    <n v="-200"/>
    <n v="2100"/>
    <s v="NO"/>
    <s v="NO"/>
    <s v="NO"/>
    <n v="0"/>
    <x v="2"/>
    <x v="22"/>
    <x v="1"/>
    <x v="1"/>
    <x v="3"/>
    <x v="1"/>
    <n v="11"/>
    <n v="754"/>
    <n v="-50"/>
    <x v="1"/>
    <n v="100"/>
  </r>
  <r>
    <n v="42"/>
    <x v="0"/>
    <s v="Single"/>
    <n v="0"/>
    <s v="1-5 years"/>
    <n v="50"/>
    <n v="0"/>
    <s v="High"/>
    <n v="0"/>
    <s v="Liability-Only"/>
    <n v="-200"/>
    <n v="2050"/>
    <s v="NO"/>
    <s v="NO"/>
    <s v="NO"/>
    <n v="0"/>
    <x v="1"/>
    <x v="3"/>
    <x v="0"/>
    <x v="4"/>
    <x v="3"/>
    <x v="2"/>
    <n v="99"/>
    <n v="743"/>
    <n v="-50"/>
    <x v="1"/>
    <n v="100"/>
  </r>
  <r>
    <n v="30"/>
    <x v="0"/>
    <s v="Divorced"/>
    <n v="0"/>
    <s v="1-5 years"/>
    <n v="50"/>
    <n v="0"/>
    <s v="Low"/>
    <n v="0"/>
    <s v="Liability-Only"/>
    <n v="-200"/>
    <n v="2000"/>
    <s v="Yes"/>
    <s v="NO"/>
    <s v="NO"/>
    <n v="50"/>
    <x v="1"/>
    <x v="3"/>
    <x v="1"/>
    <x v="1"/>
    <x v="2"/>
    <x v="1"/>
    <n v="2"/>
    <n v="769"/>
    <n v="-50"/>
    <x v="1"/>
    <n v="100"/>
  </r>
  <r>
    <n v="35"/>
    <x v="0"/>
    <s v="Married"/>
    <n v="86"/>
    <s v="1-5 years"/>
    <n v="50"/>
    <n v="1"/>
    <s v="Low"/>
    <n v="50"/>
    <s v="Full Coverage"/>
    <n v="0"/>
    <n v="2336"/>
    <s v="Yes"/>
    <s v="NO"/>
    <s v="NO"/>
    <n v="50"/>
    <x v="1"/>
    <x v="5"/>
    <x v="1"/>
    <x v="1"/>
    <x v="0"/>
    <x v="2"/>
    <n v="9"/>
    <n v="619"/>
    <n v="50"/>
    <x v="2"/>
    <n v="0"/>
  </r>
  <r>
    <n v="49"/>
    <x v="0"/>
    <s v="Married"/>
    <n v="86"/>
    <s v="1-5 years"/>
    <n v="50"/>
    <n v="1"/>
    <s v="Low"/>
    <n v="50"/>
    <s v="Full Coverage"/>
    <n v="0"/>
    <n v="2336"/>
    <s v="NO"/>
    <s v="NO"/>
    <s v="NO"/>
    <n v="0"/>
    <x v="1"/>
    <x v="1"/>
    <x v="1"/>
    <x v="4"/>
    <x v="4"/>
    <x v="0"/>
    <n v="3"/>
    <n v="785"/>
    <n v="-50"/>
    <x v="0"/>
    <n v="50"/>
  </r>
  <r>
    <n v="58"/>
    <x v="1"/>
    <s v="Married"/>
    <n v="86"/>
    <s v="&gt;5 years"/>
    <n v="0"/>
    <n v="1"/>
    <s v="Low"/>
    <n v="50"/>
    <s v="Liability-Only"/>
    <n v="-200"/>
    <n v="2086"/>
    <s v="NO"/>
    <s v="NO"/>
    <s v="NO"/>
    <n v="0"/>
    <x v="1"/>
    <x v="4"/>
    <x v="1"/>
    <x v="10"/>
    <x v="0"/>
    <x v="1"/>
    <n v="7"/>
    <n v="749"/>
    <n v="-50"/>
    <x v="0"/>
    <n v="50"/>
  </r>
  <r>
    <n v="37"/>
    <x v="0"/>
    <s v="Married"/>
    <n v="86"/>
    <s v="1-5 years"/>
    <n v="50"/>
    <n v="0"/>
    <s v="Low"/>
    <n v="0"/>
    <s v="Liability-Only"/>
    <n v="-200"/>
    <n v="2136"/>
    <s v="NO"/>
    <s v="NO"/>
    <s v="NO"/>
    <n v="0"/>
    <x v="0"/>
    <x v="23"/>
    <x v="0"/>
    <x v="0"/>
    <x v="0"/>
    <x v="1"/>
    <n v="99"/>
    <n v="726"/>
    <n v="-50"/>
    <x v="1"/>
    <n v="100"/>
  </r>
  <r>
    <n v="33"/>
    <x v="0"/>
    <s v="Single"/>
    <n v="0"/>
    <s v="&gt;5 years"/>
    <n v="0"/>
    <n v="2"/>
    <s v="High"/>
    <n v="400"/>
    <s v="Liability-Only"/>
    <n v="-200"/>
    <n v="2300"/>
    <s v="Yes"/>
    <s v="Yes"/>
    <s v="NO"/>
    <n v="100"/>
    <x v="1"/>
    <x v="19"/>
    <x v="0"/>
    <x v="8"/>
    <x v="0"/>
    <x v="2"/>
    <n v="99"/>
    <n v="728"/>
    <n v="-50"/>
    <x v="1"/>
    <n v="100"/>
  </r>
  <r>
    <n v="40"/>
    <x v="0"/>
    <s v="Married"/>
    <n v="86"/>
    <s v="&lt;1 year"/>
    <n v="100"/>
    <n v="1"/>
    <s v="High"/>
    <n v="200"/>
    <s v="Full Coverage"/>
    <n v="0"/>
    <n v="2536"/>
    <s v="NO"/>
    <s v="Yes"/>
    <s v="NO"/>
    <n v="50"/>
    <x v="1"/>
    <x v="11"/>
    <x v="1"/>
    <x v="5"/>
    <x v="4"/>
    <x v="0"/>
    <n v="2"/>
    <n v="757"/>
    <n v="-50"/>
    <x v="1"/>
    <n v="100"/>
  </r>
  <r>
    <n v="49"/>
    <x v="0"/>
    <s v="Widowed"/>
    <n v="0"/>
    <s v="1-5 years"/>
    <n v="50"/>
    <n v="0"/>
    <s v="Medium"/>
    <n v="0"/>
    <s v="Full Coverage"/>
    <n v="0"/>
    <n v="2150"/>
    <s v="NO"/>
    <s v="NO"/>
    <s v="NO"/>
    <n v="0"/>
    <x v="1"/>
    <x v="22"/>
    <x v="1"/>
    <x v="7"/>
    <x v="4"/>
    <x v="2"/>
    <n v="10"/>
    <n v="740"/>
    <n v="-50"/>
    <x v="2"/>
    <n v="0"/>
  </r>
  <r>
    <n v="18"/>
    <x v="0"/>
    <s v="Married"/>
    <n v="86"/>
    <s v="1-5 years"/>
    <n v="50"/>
    <n v="1"/>
    <s v="Low"/>
    <n v="50"/>
    <s v="Liability-Only"/>
    <n v="-200"/>
    <n v="2186"/>
    <s v="NO"/>
    <s v="NO"/>
    <s v="NO"/>
    <n v="0"/>
    <x v="2"/>
    <x v="24"/>
    <x v="0"/>
    <x v="0"/>
    <x v="4"/>
    <x v="1"/>
    <n v="99"/>
    <n v="718"/>
    <n v="-50"/>
    <x v="1"/>
    <n v="100"/>
  </r>
  <r>
    <n v="18"/>
    <x v="0"/>
    <s v="Married"/>
    <n v="86"/>
    <s v="&lt;1 year"/>
    <n v="100"/>
    <n v="2"/>
    <s v="High"/>
    <n v="400"/>
    <s v="Full Coverage"/>
    <n v="0"/>
    <n v="2686"/>
    <s v="NO"/>
    <s v="NO"/>
    <s v="NO"/>
    <n v="0"/>
    <x v="1"/>
    <x v="19"/>
    <x v="1"/>
    <x v="2"/>
    <x v="2"/>
    <x v="0"/>
    <n v="10"/>
    <n v="721"/>
    <n v="-50"/>
    <x v="2"/>
    <n v="0"/>
  </r>
  <r>
    <n v="31"/>
    <x v="0"/>
    <s v="Single"/>
    <n v="0"/>
    <s v="1-5 years"/>
    <n v="50"/>
    <n v="1"/>
    <s v="Low"/>
    <n v="50"/>
    <s v="Liability-Only"/>
    <n v="-200"/>
    <n v="2000"/>
    <s v="NO"/>
    <s v="NO"/>
    <s v="NO"/>
    <n v="0"/>
    <x v="1"/>
    <x v="6"/>
    <x v="1"/>
    <x v="1"/>
    <x v="1"/>
    <x v="2"/>
    <n v="12"/>
    <n v="716"/>
    <n v="-50"/>
    <x v="2"/>
    <n v="0"/>
  </r>
  <r>
    <n v="21"/>
    <x v="0"/>
    <s v="Single"/>
    <n v="0"/>
    <s v="1-5 years"/>
    <n v="50"/>
    <n v="0"/>
    <s v="High"/>
    <n v="0"/>
    <s v="Liability-Only"/>
    <n v="-200"/>
    <n v="1900"/>
    <s v="NO"/>
    <s v="Yes"/>
    <s v="NO"/>
    <n v="50"/>
    <x v="1"/>
    <x v="25"/>
    <x v="1"/>
    <x v="4"/>
    <x v="4"/>
    <x v="1"/>
    <n v="14"/>
    <n v="739"/>
    <n v="-50"/>
    <x v="2"/>
    <n v="0"/>
  </r>
  <r>
    <n v="32"/>
    <x v="0"/>
    <s v="Married"/>
    <n v="86"/>
    <s v="1-5 years"/>
    <n v="50"/>
    <n v="2"/>
    <s v="Low"/>
    <n v="100"/>
    <s v="Liability-Only"/>
    <n v="-200"/>
    <n v="2236"/>
    <s v="Yes"/>
    <s v="Yes"/>
    <s v="NO"/>
    <n v="100"/>
    <x v="0"/>
    <x v="12"/>
    <x v="0"/>
    <x v="4"/>
    <x v="0"/>
    <x v="1"/>
    <n v="99"/>
    <n v="677"/>
    <n v="50"/>
    <x v="1"/>
    <n v="100"/>
  </r>
  <r>
    <n v="37"/>
    <x v="0"/>
    <s v="Single"/>
    <n v="0"/>
    <s v="1-5 years"/>
    <n v="50"/>
    <n v="0"/>
    <s v="Medium"/>
    <n v="0"/>
    <s v="Liability-Only"/>
    <n v="-200"/>
    <n v="2000"/>
    <s v="NO"/>
    <s v="NO"/>
    <s v="Yes"/>
    <n v="50"/>
    <x v="0"/>
    <x v="22"/>
    <x v="1"/>
    <x v="4"/>
    <x v="4"/>
    <x v="2"/>
    <n v="3"/>
    <n v="759"/>
    <n v="-50"/>
    <x v="1"/>
    <n v="100"/>
  </r>
  <r>
    <n v="33"/>
    <x v="0"/>
    <s v="Single"/>
    <n v="0"/>
    <s v="1-5 years"/>
    <n v="50"/>
    <n v="0"/>
    <s v="Low"/>
    <n v="0"/>
    <s v="Full Coverage"/>
    <n v="0"/>
    <n v="2350"/>
    <s v="NO"/>
    <s v="NO"/>
    <s v="NO"/>
    <n v="0"/>
    <x v="0"/>
    <x v="16"/>
    <x v="0"/>
    <x v="2"/>
    <x v="4"/>
    <x v="1"/>
    <n v="99"/>
    <n v="689"/>
    <n v="50"/>
    <x v="1"/>
    <n v="100"/>
  </r>
  <r>
    <n v="61"/>
    <x v="1"/>
    <s v="Single"/>
    <n v="0"/>
    <s v="1-5 years"/>
    <n v="50"/>
    <n v="0"/>
    <s v="High"/>
    <n v="0"/>
    <s v="Full Coverage"/>
    <n v="0"/>
    <n v="2100"/>
    <s v="Yes"/>
    <s v="NO"/>
    <s v="Yes"/>
    <n v="100"/>
    <x v="2"/>
    <x v="5"/>
    <x v="1"/>
    <x v="5"/>
    <x v="0"/>
    <x v="1"/>
    <n v="1"/>
    <n v="705"/>
    <n v="-50"/>
    <x v="0"/>
    <n v="50"/>
  </r>
  <r>
    <n v="44"/>
    <x v="0"/>
    <s v="Single"/>
    <n v="0"/>
    <s v="1-5 years"/>
    <n v="50"/>
    <n v="0"/>
    <s v="Medium"/>
    <n v="0"/>
    <s v="Full Coverage"/>
    <n v="0"/>
    <n v="2300"/>
    <s v="NO"/>
    <s v="Yes"/>
    <s v="NO"/>
    <n v="50"/>
    <x v="1"/>
    <x v="5"/>
    <x v="1"/>
    <x v="7"/>
    <x v="3"/>
    <x v="2"/>
    <n v="12"/>
    <n v="696"/>
    <n v="50"/>
    <x v="1"/>
    <n v="100"/>
  </r>
  <r>
    <n v="44"/>
    <x v="0"/>
    <s v="Married"/>
    <n v="86"/>
    <s v="&lt;1 year"/>
    <n v="100"/>
    <n v="0"/>
    <s v="Medium"/>
    <n v="0"/>
    <s v="Full Coverage"/>
    <n v="0"/>
    <n v="2236"/>
    <s v="NO"/>
    <s v="Yes"/>
    <s v="NO"/>
    <n v="50"/>
    <x v="1"/>
    <x v="10"/>
    <x v="0"/>
    <x v="0"/>
    <x v="2"/>
    <x v="0"/>
    <n v="99"/>
    <n v="739"/>
    <n v="-50"/>
    <x v="2"/>
    <n v="0"/>
  </r>
  <r>
    <n v="49"/>
    <x v="0"/>
    <s v="Single"/>
    <n v="0"/>
    <s v="&gt;5 years"/>
    <n v="0"/>
    <n v="0"/>
    <s v="Low"/>
    <n v="0"/>
    <s v="Full Coverage"/>
    <n v="0"/>
    <n v="2300"/>
    <s v="NO"/>
    <s v="NO"/>
    <s v="NO"/>
    <n v="0"/>
    <x v="2"/>
    <x v="17"/>
    <x v="1"/>
    <x v="7"/>
    <x v="4"/>
    <x v="1"/>
    <n v="9"/>
    <n v="658"/>
    <n v="50"/>
    <x v="1"/>
    <n v="100"/>
  </r>
  <r>
    <n v="22"/>
    <x v="0"/>
    <s v="Divorced"/>
    <n v="0"/>
    <s v="&lt;1 year"/>
    <n v="100"/>
    <n v="1"/>
    <s v="Medium"/>
    <n v="100"/>
    <s v="Full Coverage"/>
    <n v="0"/>
    <n v="2300"/>
    <s v="Yes"/>
    <s v="Yes"/>
    <s v="NO"/>
    <n v="100"/>
    <x v="1"/>
    <x v="22"/>
    <x v="0"/>
    <x v="1"/>
    <x v="2"/>
    <x v="1"/>
    <n v="99"/>
    <n v="707"/>
    <n v="-50"/>
    <x v="1"/>
    <n v="100"/>
  </r>
  <r>
    <n v="55"/>
    <x v="1"/>
    <s v="Married"/>
    <n v="86"/>
    <s v="&gt;5 years"/>
    <n v="0"/>
    <n v="0"/>
    <s v="Medium"/>
    <n v="0"/>
    <s v="Full Coverage"/>
    <n v="0"/>
    <n v="2136"/>
    <s v="NO"/>
    <s v="NO"/>
    <s v="Yes"/>
    <n v="50"/>
    <x v="1"/>
    <x v="11"/>
    <x v="1"/>
    <x v="0"/>
    <x v="2"/>
    <x v="1"/>
    <n v="10"/>
    <n v="729"/>
    <n v="-50"/>
    <x v="2"/>
    <n v="0"/>
  </r>
  <r>
    <n v="38"/>
    <x v="0"/>
    <s v="Married"/>
    <n v="86"/>
    <s v="&lt;1 year"/>
    <n v="100"/>
    <n v="1"/>
    <s v="Low"/>
    <n v="50"/>
    <s v="Liability-Only"/>
    <n v="-200"/>
    <n v="2236"/>
    <s v="NO"/>
    <s v="NO"/>
    <s v="NO"/>
    <n v="0"/>
    <x v="1"/>
    <x v="1"/>
    <x v="1"/>
    <x v="1"/>
    <x v="3"/>
    <x v="0"/>
    <n v="2"/>
    <n v="812"/>
    <n v="-50"/>
    <x v="1"/>
    <n v="100"/>
  </r>
  <r>
    <n v="50"/>
    <x v="0"/>
    <s v="Widowed"/>
    <n v="0"/>
    <s v="&lt;1 year"/>
    <n v="100"/>
    <n v="1"/>
    <s v="Low"/>
    <n v="50"/>
    <s v="Full Coverage"/>
    <n v="0"/>
    <n v="2450"/>
    <s v="NO"/>
    <s v="NO"/>
    <s v="NO"/>
    <n v="0"/>
    <x v="1"/>
    <x v="26"/>
    <x v="1"/>
    <x v="2"/>
    <x v="0"/>
    <x v="1"/>
    <n v="10"/>
    <n v="661"/>
    <n v="50"/>
    <x v="1"/>
    <n v="100"/>
  </r>
  <r>
    <n v="23"/>
    <x v="0"/>
    <s v="Married"/>
    <n v="86"/>
    <s v="1-5 years"/>
    <n v="50"/>
    <n v="0"/>
    <s v="Low"/>
    <n v="0"/>
    <s v="Full Coverage"/>
    <n v="0"/>
    <n v="2386"/>
    <s v="Yes"/>
    <s v="NO"/>
    <s v="NO"/>
    <n v="50"/>
    <x v="1"/>
    <x v="3"/>
    <x v="0"/>
    <x v="2"/>
    <x v="2"/>
    <x v="0"/>
    <n v="99"/>
    <n v="657"/>
    <n v="50"/>
    <x v="1"/>
    <n v="100"/>
  </r>
  <r>
    <n v="18"/>
    <x v="0"/>
    <s v="Married"/>
    <n v="86"/>
    <s v="1-5 years"/>
    <n v="50"/>
    <n v="0"/>
    <s v="Medium"/>
    <n v="0"/>
    <s v="Full Coverage"/>
    <n v="0"/>
    <n v="2336"/>
    <s v="NO"/>
    <s v="Yes"/>
    <s v="NO"/>
    <n v="50"/>
    <x v="2"/>
    <x v="18"/>
    <x v="0"/>
    <x v="3"/>
    <x v="0"/>
    <x v="2"/>
    <n v="99"/>
    <n v="624"/>
    <n v="50"/>
    <x v="0"/>
    <n v="50"/>
  </r>
  <r>
    <n v="52"/>
    <x v="0"/>
    <s v="Widowed"/>
    <n v="0"/>
    <s v="1-5 years"/>
    <n v="50"/>
    <n v="0"/>
    <s v="Low"/>
    <n v="0"/>
    <s v="Full Coverage"/>
    <n v="0"/>
    <n v="2200"/>
    <s v="NO"/>
    <s v="NO"/>
    <s v="NO"/>
    <n v="0"/>
    <x v="1"/>
    <x v="23"/>
    <x v="0"/>
    <x v="8"/>
    <x v="4"/>
    <x v="0"/>
    <n v="99"/>
    <n v="803"/>
    <n v="-50"/>
    <x v="0"/>
    <n v="50"/>
  </r>
  <r>
    <n v="45"/>
    <x v="0"/>
    <s v="Married"/>
    <n v="86"/>
    <s v="1-5 years"/>
    <n v="50"/>
    <n v="0"/>
    <s v="High"/>
    <n v="0"/>
    <s v="Liability-Only"/>
    <n v="-200"/>
    <n v="2236"/>
    <s v="NO"/>
    <s v="NO"/>
    <s v="NO"/>
    <n v="0"/>
    <x v="1"/>
    <x v="2"/>
    <x v="1"/>
    <x v="0"/>
    <x v="4"/>
    <x v="2"/>
    <n v="10"/>
    <n v="670"/>
    <n v="50"/>
    <x v="1"/>
    <n v="100"/>
  </r>
  <r>
    <n v="26"/>
    <x v="0"/>
    <s v="Married"/>
    <n v="86"/>
    <s v="1-5 years"/>
    <n v="50"/>
    <n v="0"/>
    <s v="Low"/>
    <n v="0"/>
    <s v="Full Coverage"/>
    <n v="0"/>
    <n v="2336"/>
    <s v="NO"/>
    <s v="NO"/>
    <s v="NO"/>
    <n v="0"/>
    <x v="2"/>
    <x v="2"/>
    <x v="1"/>
    <x v="3"/>
    <x v="3"/>
    <x v="1"/>
    <n v="5"/>
    <n v="658"/>
    <n v="50"/>
    <x v="2"/>
    <n v="0"/>
  </r>
  <r>
    <n v="26"/>
    <x v="0"/>
    <s v="Divorced"/>
    <n v="0"/>
    <s v="1-5 years"/>
    <n v="50"/>
    <n v="0"/>
    <s v="Low"/>
    <n v="0"/>
    <s v="Full Coverage"/>
    <n v="0"/>
    <n v="2300"/>
    <s v="NO"/>
    <s v="NO"/>
    <s v="NO"/>
    <n v="0"/>
    <x v="1"/>
    <x v="20"/>
    <x v="0"/>
    <x v="7"/>
    <x v="2"/>
    <x v="1"/>
    <n v="99"/>
    <n v="634"/>
    <n v="50"/>
    <x v="0"/>
    <n v="50"/>
  </r>
  <r>
    <n v="56"/>
    <x v="1"/>
    <s v="Divorced"/>
    <n v="0"/>
    <s v="1-5 years"/>
    <n v="50"/>
    <n v="0"/>
    <s v="High"/>
    <n v="0"/>
    <s v="Full Coverage"/>
    <n v="0"/>
    <n v="2100"/>
    <s v="NO"/>
    <s v="Yes"/>
    <s v="NO"/>
    <n v="50"/>
    <x v="0"/>
    <x v="28"/>
    <x v="0"/>
    <x v="3"/>
    <x v="0"/>
    <x v="1"/>
    <n v="99"/>
    <n v="749"/>
    <n v="-50"/>
    <x v="2"/>
    <n v="0"/>
  </r>
  <r>
    <n v="22"/>
    <x v="0"/>
    <s v="Married"/>
    <n v="86"/>
    <s v="1-5 years"/>
    <n v="50"/>
    <n v="0"/>
    <s v="Low"/>
    <n v="0"/>
    <s v="Liability-Only"/>
    <n v="-200"/>
    <n v="2036"/>
    <s v="Yes"/>
    <s v="Yes"/>
    <s v="NO"/>
    <n v="100"/>
    <x v="1"/>
    <x v="0"/>
    <x v="1"/>
    <x v="1"/>
    <x v="4"/>
    <x v="2"/>
    <n v="8"/>
    <n v="800"/>
    <n v="-50"/>
    <x v="1"/>
    <n v="100"/>
  </r>
  <r>
    <n v="64"/>
    <x v="1"/>
    <s v="Single"/>
    <n v="0"/>
    <s v="&gt;5 years"/>
    <n v="0"/>
    <n v="3"/>
    <s v="Low"/>
    <n v="150"/>
    <s v="Full Coverage"/>
    <n v="0"/>
    <n v="2350"/>
    <s v="NO"/>
    <s v="NO"/>
    <s v="NO"/>
    <n v="0"/>
    <x v="0"/>
    <x v="15"/>
    <x v="1"/>
    <x v="4"/>
    <x v="2"/>
    <x v="0"/>
    <n v="7"/>
    <n v="802"/>
    <n v="-50"/>
    <x v="1"/>
    <n v="100"/>
  </r>
  <r>
    <n v="26"/>
    <x v="0"/>
    <s v="Divorced"/>
    <n v="0"/>
    <s v="&gt;5 years"/>
    <n v="0"/>
    <n v="0"/>
    <s v="Medium"/>
    <n v="0"/>
    <s v="Liability-Only"/>
    <n v="-200"/>
    <n v="2000"/>
    <s v="NO"/>
    <s v="NO"/>
    <s v="NO"/>
    <n v="0"/>
    <x v="2"/>
    <x v="12"/>
    <x v="1"/>
    <x v="2"/>
    <x v="2"/>
    <x v="1"/>
    <n v="13"/>
    <n v="817"/>
    <n v="-50"/>
    <x v="1"/>
    <n v="100"/>
  </r>
  <r>
    <n v="49"/>
    <x v="0"/>
    <s v="Single"/>
    <n v="0"/>
    <s v="1-5 years"/>
    <n v="50"/>
    <n v="0"/>
    <s v="Low"/>
    <n v="0"/>
    <s v="Full Coverage"/>
    <n v="0"/>
    <n v="2100"/>
    <s v="NO"/>
    <s v="Yes"/>
    <s v="Yes"/>
    <n v="100"/>
    <x v="1"/>
    <x v="13"/>
    <x v="1"/>
    <x v="3"/>
    <x v="0"/>
    <x v="2"/>
    <n v="3"/>
    <n v="752"/>
    <n v="-50"/>
    <x v="0"/>
    <n v="50"/>
  </r>
  <r>
    <n v="35"/>
    <x v="0"/>
    <s v="Married"/>
    <n v="86"/>
    <s v="&gt;5 years"/>
    <n v="0"/>
    <n v="1"/>
    <s v="Low"/>
    <n v="50"/>
    <s v="Full Coverage"/>
    <n v="0"/>
    <n v="2286"/>
    <s v="NO"/>
    <s v="Yes"/>
    <s v="NO"/>
    <n v="50"/>
    <x v="1"/>
    <x v="7"/>
    <x v="1"/>
    <x v="6"/>
    <x v="0"/>
    <x v="1"/>
    <n v="5"/>
    <n v="696"/>
    <n v="50"/>
    <x v="2"/>
    <n v="0"/>
  </r>
  <r>
    <n v="49"/>
    <x v="0"/>
    <s v="Married"/>
    <n v="86"/>
    <s v="&gt;5 years"/>
    <n v="0"/>
    <n v="0"/>
    <s v="Medium"/>
    <n v="0"/>
    <s v="Full Coverage"/>
    <n v="0"/>
    <n v="2186"/>
    <s v="Yes"/>
    <s v="NO"/>
    <s v="NO"/>
    <n v="50"/>
    <x v="2"/>
    <x v="13"/>
    <x v="0"/>
    <x v="0"/>
    <x v="0"/>
    <x v="2"/>
    <n v="99"/>
    <n v="728"/>
    <n v="-50"/>
    <x v="0"/>
    <n v="50"/>
  </r>
  <r>
    <n v="31"/>
    <x v="0"/>
    <s v="Married"/>
    <n v="86"/>
    <s v="1-5 years"/>
    <n v="50"/>
    <n v="0"/>
    <s v="High"/>
    <n v="0"/>
    <s v="Full Coverage"/>
    <n v="0"/>
    <n v="2386"/>
    <s v="NO"/>
    <s v="NO"/>
    <s v="NO"/>
    <n v="0"/>
    <x v="0"/>
    <x v="14"/>
    <x v="0"/>
    <x v="5"/>
    <x v="3"/>
    <x v="1"/>
    <n v="99"/>
    <n v="645"/>
    <n v="50"/>
    <x v="0"/>
    <n v="50"/>
  </r>
  <r>
    <n v="37"/>
    <x v="0"/>
    <s v="Divorced"/>
    <n v="0"/>
    <s v="1-5 years"/>
    <n v="50"/>
    <n v="0"/>
    <s v="Low"/>
    <n v="0"/>
    <s v="Full Coverage"/>
    <n v="0"/>
    <n v="2150"/>
    <s v="NO"/>
    <s v="NO"/>
    <s v="NO"/>
    <n v="0"/>
    <x v="1"/>
    <x v="23"/>
    <x v="1"/>
    <x v="0"/>
    <x v="0"/>
    <x v="0"/>
    <n v="14"/>
    <n v="713"/>
    <n v="-50"/>
    <x v="2"/>
    <n v="0"/>
  </r>
  <r>
    <n v="40"/>
    <x v="0"/>
    <s v="Divorced"/>
    <n v="0"/>
    <s v="&gt;5 years"/>
    <n v="0"/>
    <n v="0"/>
    <s v="Low"/>
    <n v="0"/>
    <s v="Full Coverage"/>
    <n v="0"/>
    <n v="2150"/>
    <s v="NO"/>
    <s v="NO"/>
    <s v="Yes"/>
    <n v="50"/>
    <x v="1"/>
    <x v="28"/>
    <x v="1"/>
    <x v="1"/>
    <x v="3"/>
    <x v="1"/>
    <n v="2"/>
    <n v="651"/>
    <n v="50"/>
    <x v="2"/>
    <n v="0"/>
  </r>
  <r>
    <n v="24"/>
    <x v="0"/>
    <s v="Widowed"/>
    <n v="0"/>
    <s v="&lt;1 year"/>
    <n v="100"/>
    <n v="2"/>
    <s v="Low"/>
    <n v="100"/>
    <s v="Full Coverage"/>
    <n v="0"/>
    <n v="2300"/>
    <s v="NO"/>
    <s v="NO"/>
    <s v="NO"/>
    <n v="0"/>
    <x v="1"/>
    <x v="16"/>
    <x v="1"/>
    <x v="4"/>
    <x v="2"/>
    <x v="2"/>
    <n v="12"/>
    <n v="747"/>
    <n v="-50"/>
    <x v="2"/>
    <n v="0"/>
  </r>
  <r>
    <n v="51"/>
    <x v="0"/>
    <s v="Divorced"/>
    <n v="0"/>
    <s v="&lt;1 year"/>
    <n v="100"/>
    <n v="0"/>
    <s v="Low"/>
    <n v="0"/>
    <s v="Full Coverage"/>
    <n v="0"/>
    <n v="2300"/>
    <s v="NO"/>
    <s v="NO"/>
    <s v="NO"/>
    <n v="0"/>
    <x v="0"/>
    <x v="7"/>
    <x v="1"/>
    <x v="3"/>
    <x v="0"/>
    <x v="0"/>
    <n v="14"/>
    <n v="714"/>
    <n v="-50"/>
    <x v="1"/>
    <n v="100"/>
  </r>
  <r>
    <n v="32"/>
    <x v="0"/>
    <s v="Single"/>
    <n v="0"/>
    <s v="1-5 years"/>
    <n v="50"/>
    <n v="0"/>
    <s v="Low"/>
    <n v="0"/>
    <s v="Liability-Only"/>
    <n v="-200"/>
    <n v="2000"/>
    <s v="NO"/>
    <s v="Yes"/>
    <s v="NO"/>
    <n v="50"/>
    <x v="1"/>
    <x v="16"/>
    <x v="0"/>
    <x v="6"/>
    <x v="2"/>
    <x v="2"/>
    <n v="99"/>
    <n v="608"/>
    <n v="50"/>
    <x v="2"/>
    <n v="0"/>
  </r>
  <r>
    <n v="36"/>
    <x v="0"/>
    <s v="Married"/>
    <n v="86"/>
    <s v="&gt;5 years"/>
    <n v="0"/>
    <n v="1"/>
    <s v="Low"/>
    <n v="50"/>
    <s v="Full Coverage"/>
    <n v="0"/>
    <n v="2336"/>
    <s v="NO"/>
    <s v="NO"/>
    <s v="NO"/>
    <n v="0"/>
    <x v="0"/>
    <x v="25"/>
    <x v="1"/>
    <x v="1"/>
    <x v="2"/>
    <x v="0"/>
    <n v="2"/>
    <n v="758"/>
    <n v="-50"/>
    <x v="1"/>
    <n v="100"/>
  </r>
  <r>
    <n v="25"/>
    <x v="0"/>
    <s v="Single"/>
    <n v="0"/>
    <s v="&gt;5 years"/>
    <n v="0"/>
    <n v="0"/>
    <s v="Low"/>
    <n v="0"/>
    <s v="Liability-Only"/>
    <n v="-200"/>
    <n v="1950"/>
    <s v="NO"/>
    <s v="NO"/>
    <s v="NO"/>
    <n v="0"/>
    <x v="1"/>
    <x v="9"/>
    <x v="1"/>
    <x v="7"/>
    <x v="0"/>
    <x v="1"/>
    <n v="11"/>
    <n v="810"/>
    <n v="-50"/>
    <x v="0"/>
    <n v="50"/>
  </r>
  <r>
    <n v="18"/>
    <x v="0"/>
    <s v="Single"/>
    <n v="0"/>
    <s v="1-5 years"/>
    <n v="50"/>
    <n v="1"/>
    <s v="Medium"/>
    <n v="100"/>
    <s v="Full Coverage"/>
    <n v="0"/>
    <n v="2300"/>
    <s v="Yes"/>
    <s v="NO"/>
    <s v="NO"/>
    <n v="50"/>
    <x v="1"/>
    <x v="9"/>
    <x v="0"/>
    <x v="5"/>
    <x v="3"/>
    <x v="1"/>
    <n v="99"/>
    <n v="687"/>
    <n v="50"/>
    <x v="2"/>
    <n v="0"/>
  </r>
  <r>
    <n v="37"/>
    <x v="0"/>
    <s v="Single"/>
    <n v="0"/>
    <s v="&gt;5 years"/>
    <n v="0"/>
    <n v="0"/>
    <s v="Low"/>
    <n v="0"/>
    <s v="Full Coverage"/>
    <n v="0"/>
    <n v="2200"/>
    <s v="NO"/>
    <s v="NO"/>
    <s v="NO"/>
    <n v="0"/>
    <x v="0"/>
    <x v="4"/>
    <x v="1"/>
    <x v="7"/>
    <x v="2"/>
    <x v="1"/>
    <n v="4"/>
    <n v="702"/>
    <n v="-50"/>
    <x v="1"/>
    <n v="100"/>
  </r>
  <r>
    <n v="76"/>
    <x v="1"/>
    <s v="Married"/>
    <n v="86"/>
    <s v="&lt;1 year"/>
    <n v="100"/>
    <n v="1"/>
    <s v="Low"/>
    <n v="50"/>
    <s v="Liability-Only"/>
    <n v="-200"/>
    <n v="2236"/>
    <s v="NO"/>
    <s v="NO"/>
    <s v="NO"/>
    <n v="0"/>
    <x v="1"/>
    <x v="4"/>
    <x v="0"/>
    <x v="8"/>
    <x v="0"/>
    <x v="2"/>
    <n v="99"/>
    <n v="737"/>
    <n v="-50"/>
    <x v="1"/>
    <n v="100"/>
  </r>
  <r>
    <n v="51"/>
    <x v="0"/>
    <s v="Widowed"/>
    <n v="0"/>
    <s v="&lt;1 year"/>
    <n v="100"/>
    <n v="2"/>
    <s v="Low"/>
    <n v="100"/>
    <s v="Full Coverage"/>
    <n v="0"/>
    <n v="2400"/>
    <s v="NO"/>
    <s v="NO"/>
    <s v="NO"/>
    <n v="0"/>
    <x v="1"/>
    <x v="23"/>
    <x v="0"/>
    <x v="1"/>
    <x v="2"/>
    <x v="1"/>
    <n v="99"/>
    <n v="749"/>
    <n v="-50"/>
    <x v="1"/>
    <n v="100"/>
  </r>
  <r>
    <n v="39"/>
    <x v="0"/>
    <s v="Married"/>
    <n v="86"/>
    <s v="1-5 years"/>
    <n v="50"/>
    <n v="2"/>
    <s v="Low"/>
    <n v="100"/>
    <s v="Liability-Only"/>
    <n v="-200"/>
    <n v="2336"/>
    <s v="NO"/>
    <s v="NO"/>
    <s v="NO"/>
    <n v="0"/>
    <x v="0"/>
    <x v="16"/>
    <x v="0"/>
    <x v="2"/>
    <x v="0"/>
    <x v="1"/>
    <n v="99"/>
    <n v="669"/>
    <n v="50"/>
    <x v="1"/>
    <n v="100"/>
  </r>
  <r>
    <n v="36"/>
    <x v="0"/>
    <s v="Married"/>
    <n v="86"/>
    <s v="&gt;5 years"/>
    <n v="0"/>
    <n v="0"/>
    <s v="Low"/>
    <n v="0"/>
    <s v="Liability-Only"/>
    <n v="-200"/>
    <n v="2086"/>
    <s v="NO"/>
    <s v="NO"/>
    <s v="NO"/>
    <n v="0"/>
    <x v="1"/>
    <x v="3"/>
    <x v="0"/>
    <x v="8"/>
    <x v="0"/>
    <x v="0"/>
    <n v="99"/>
    <n v="730"/>
    <n v="-50"/>
    <x v="1"/>
    <n v="100"/>
  </r>
  <r>
    <n v="40"/>
    <x v="0"/>
    <s v="Single"/>
    <n v="0"/>
    <s v="1-5 years"/>
    <n v="50"/>
    <n v="0"/>
    <s v="Low"/>
    <n v="0"/>
    <s v="Full Coverage"/>
    <n v="0"/>
    <n v="2300"/>
    <s v="NO"/>
    <s v="NO"/>
    <s v="NO"/>
    <n v="0"/>
    <x v="0"/>
    <x v="28"/>
    <x v="0"/>
    <x v="1"/>
    <x v="2"/>
    <x v="0"/>
    <n v="99"/>
    <n v="662"/>
    <n v="50"/>
    <x v="0"/>
    <n v="50"/>
  </r>
  <r>
    <n v="48"/>
    <x v="0"/>
    <s v="Single"/>
    <n v="0"/>
    <s v="&lt;1 year"/>
    <n v="100"/>
    <n v="0"/>
    <s v="Low"/>
    <n v="0"/>
    <s v="Liability-Only"/>
    <n v="-200"/>
    <n v="2000"/>
    <s v="NO"/>
    <s v="NO"/>
    <s v="NO"/>
    <n v="0"/>
    <x v="0"/>
    <x v="11"/>
    <x v="0"/>
    <x v="2"/>
    <x v="5"/>
    <x v="1"/>
    <n v="99"/>
    <n v="763"/>
    <n v="-50"/>
    <x v="2"/>
    <n v="0"/>
  </r>
  <r>
    <n v="22"/>
    <x v="0"/>
    <s v="Married"/>
    <n v="86"/>
    <s v="1-5 years"/>
    <n v="50"/>
    <n v="1"/>
    <s v="Low"/>
    <n v="50"/>
    <s v="Liability-Only"/>
    <n v="-200"/>
    <n v="2186"/>
    <s v="NO"/>
    <s v="Yes"/>
    <s v="NO"/>
    <n v="50"/>
    <x v="1"/>
    <x v="23"/>
    <x v="1"/>
    <x v="3"/>
    <x v="0"/>
    <x v="0"/>
    <n v="3"/>
    <n v="669"/>
    <n v="50"/>
    <x v="0"/>
    <n v="50"/>
  </r>
  <r>
    <n v="56"/>
    <x v="1"/>
    <s v="Divorced"/>
    <n v="0"/>
    <s v="1-5 years"/>
    <n v="50"/>
    <n v="0"/>
    <s v="Low"/>
    <n v="0"/>
    <s v="Full Coverage"/>
    <n v="0"/>
    <n v="2250"/>
    <s v="NO"/>
    <s v="NO"/>
    <s v="NO"/>
    <n v="0"/>
    <x v="1"/>
    <x v="4"/>
    <x v="0"/>
    <x v="7"/>
    <x v="2"/>
    <x v="1"/>
    <n v="99"/>
    <n v="668"/>
    <n v="50"/>
    <x v="2"/>
    <n v="0"/>
  </r>
  <r>
    <n v="50"/>
    <x v="0"/>
    <s v="Married"/>
    <n v="86"/>
    <s v="1-5 years"/>
    <n v="50"/>
    <n v="1"/>
    <s v="Medium"/>
    <n v="100"/>
    <s v="Liability-Only"/>
    <n v="-200"/>
    <n v="2186"/>
    <s v="NO"/>
    <s v="Yes"/>
    <s v="NO"/>
    <n v="50"/>
    <x v="1"/>
    <x v="26"/>
    <x v="1"/>
    <x v="7"/>
    <x v="0"/>
    <x v="0"/>
    <n v="10"/>
    <n v="768"/>
    <n v="-50"/>
    <x v="1"/>
    <n v="100"/>
  </r>
  <r>
    <n v="50"/>
    <x v="0"/>
    <s v="Married"/>
    <n v="86"/>
    <s v="&lt;1 year"/>
    <n v="100"/>
    <n v="0"/>
    <s v="High"/>
    <n v="0"/>
    <s v="Full Coverage"/>
    <n v="0"/>
    <n v="2336"/>
    <s v="NO"/>
    <s v="Yes"/>
    <s v="NO"/>
    <n v="50"/>
    <x v="0"/>
    <x v="5"/>
    <x v="1"/>
    <x v="0"/>
    <x v="0"/>
    <x v="1"/>
    <n v="6"/>
    <n v="715"/>
    <n v="-50"/>
    <x v="1"/>
    <n v="100"/>
  </r>
  <r>
    <n v="46"/>
    <x v="0"/>
    <s v="Married"/>
    <n v="86"/>
    <s v="&gt;5 years"/>
    <n v="0"/>
    <n v="0"/>
    <s v="Low"/>
    <n v="0"/>
    <s v="Liability-Only"/>
    <n v="-200"/>
    <n v="2186"/>
    <s v="NO"/>
    <s v="NO"/>
    <s v="NO"/>
    <n v="0"/>
    <x v="0"/>
    <x v="24"/>
    <x v="1"/>
    <x v="6"/>
    <x v="3"/>
    <x v="2"/>
    <n v="4"/>
    <n v="673"/>
    <n v="50"/>
    <x v="1"/>
    <n v="100"/>
  </r>
  <r>
    <n v="40"/>
    <x v="0"/>
    <s v="Single"/>
    <n v="0"/>
    <s v="1-5 years"/>
    <n v="50"/>
    <n v="1"/>
    <s v="Low"/>
    <n v="50"/>
    <s v="Full Coverage"/>
    <n v="0"/>
    <n v="2300"/>
    <s v="NO"/>
    <s v="NO"/>
    <s v="NO"/>
    <n v="0"/>
    <x v="0"/>
    <x v="10"/>
    <x v="0"/>
    <x v="0"/>
    <x v="5"/>
    <x v="1"/>
    <n v="99"/>
    <n v="705"/>
    <n v="-50"/>
    <x v="1"/>
    <n v="100"/>
  </r>
  <r>
    <n v="50"/>
    <x v="0"/>
    <s v="Widowed"/>
    <n v="0"/>
    <s v="1-5 years"/>
    <n v="50"/>
    <n v="1"/>
    <s v="Low"/>
    <n v="50"/>
    <s v="Full Coverage"/>
    <n v="0"/>
    <n v="2350"/>
    <s v="NO"/>
    <s v="NO"/>
    <s v="NO"/>
    <n v="0"/>
    <x v="0"/>
    <x v="16"/>
    <x v="0"/>
    <x v="1"/>
    <x v="4"/>
    <x v="0"/>
    <n v="99"/>
    <n v="689"/>
    <n v="50"/>
    <x v="0"/>
    <n v="50"/>
  </r>
  <r>
    <n v="48"/>
    <x v="0"/>
    <s v="Divorced"/>
    <n v="0"/>
    <s v="&lt;1 year"/>
    <n v="100"/>
    <n v="1"/>
    <s v="Medium"/>
    <n v="100"/>
    <s v="Full Coverage"/>
    <n v="0"/>
    <n v="2250"/>
    <s v="Yes"/>
    <s v="NO"/>
    <s v="NO"/>
    <n v="50"/>
    <x v="1"/>
    <x v="12"/>
    <x v="0"/>
    <x v="1"/>
    <x v="2"/>
    <x v="1"/>
    <n v="99"/>
    <n v="745"/>
    <n v="-50"/>
    <x v="2"/>
    <n v="0"/>
  </r>
  <r>
    <n v="34"/>
    <x v="0"/>
    <s v="Widowed"/>
    <n v="0"/>
    <s v="&lt;1 year"/>
    <n v="100"/>
    <n v="0"/>
    <s v="Low"/>
    <n v="0"/>
    <s v="Liability-Only"/>
    <n v="-200"/>
    <n v="2000"/>
    <s v="NO"/>
    <s v="Yes"/>
    <s v="NO"/>
    <n v="50"/>
    <x v="1"/>
    <x v="6"/>
    <x v="1"/>
    <x v="2"/>
    <x v="4"/>
    <x v="2"/>
    <n v="2"/>
    <n v="728"/>
    <n v="-50"/>
    <x v="0"/>
    <n v="50"/>
  </r>
  <r>
    <n v="31"/>
    <x v="0"/>
    <s v="Married"/>
    <n v="86"/>
    <s v="1-5 years"/>
    <n v="50"/>
    <n v="0"/>
    <s v="Low"/>
    <n v="0"/>
    <s v="Liability-Only"/>
    <n v="-200"/>
    <n v="2086"/>
    <s v="NO"/>
    <s v="NO"/>
    <s v="NO"/>
    <n v="0"/>
    <x v="0"/>
    <x v="6"/>
    <x v="1"/>
    <x v="6"/>
    <x v="4"/>
    <x v="0"/>
    <n v="8"/>
    <n v="745"/>
    <n v="-50"/>
    <x v="0"/>
    <n v="50"/>
  </r>
  <r>
    <n v="41"/>
    <x v="0"/>
    <s v="Married"/>
    <n v="86"/>
    <s v="&gt;5 years"/>
    <n v="0"/>
    <n v="0"/>
    <s v="Low"/>
    <n v="0"/>
    <s v="Full Coverage"/>
    <n v="0"/>
    <n v="2186"/>
    <s v="NO"/>
    <s v="NO"/>
    <s v="NO"/>
    <n v="0"/>
    <x v="0"/>
    <x v="25"/>
    <x v="1"/>
    <x v="7"/>
    <x v="0"/>
    <x v="2"/>
    <n v="10"/>
    <n v="721"/>
    <n v="-50"/>
    <x v="2"/>
    <n v="0"/>
  </r>
  <r>
    <n v="63"/>
    <x v="1"/>
    <s v="Single"/>
    <n v="0"/>
    <s v="1-5 years"/>
    <n v="50"/>
    <n v="0"/>
    <s v="Low"/>
    <n v="0"/>
    <s v="Full Coverage"/>
    <n v="0"/>
    <n v="2350"/>
    <s v="NO"/>
    <s v="NO"/>
    <s v="NO"/>
    <n v="0"/>
    <x v="1"/>
    <x v="11"/>
    <x v="0"/>
    <x v="3"/>
    <x v="0"/>
    <x v="0"/>
    <n v="99"/>
    <n v="698"/>
    <n v="50"/>
    <x v="1"/>
    <n v="100"/>
  </r>
  <r>
    <n v="21"/>
    <x v="0"/>
    <s v="Married"/>
    <n v="86"/>
    <s v="&gt;5 years"/>
    <n v="0"/>
    <n v="0"/>
    <s v="Low"/>
    <n v="0"/>
    <s v="Liability-Only"/>
    <n v="-200"/>
    <n v="1936"/>
    <s v="NO"/>
    <s v="Yes"/>
    <s v="NO"/>
    <n v="50"/>
    <x v="2"/>
    <x v="8"/>
    <x v="1"/>
    <x v="4"/>
    <x v="4"/>
    <x v="1"/>
    <n v="14"/>
    <n v="740"/>
    <n v="-50"/>
    <x v="2"/>
    <n v="0"/>
  </r>
  <r>
    <n v="18"/>
    <x v="0"/>
    <s v="Married"/>
    <n v="86"/>
    <s v="1-5 years"/>
    <n v="50"/>
    <n v="0"/>
    <s v="Low"/>
    <n v="0"/>
    <s v="Full Coverage"/>
    <n v="0"/>
    <n v="2286"/>
    <s v="NO"/>
    <s v="NO"/>
    <s v="NO"/>
    <n v="0"/>
    <x v="0"/>
    <x v="15"/>
    <x v="0"/>
    <x v="0"/>
    <x v="2"/>
    <x v="0"/>
    <n v="99"/>
    <n v="732"/>
    <n v="-50"/>
    <x v="0"/>
    <n v="50"/>
  </r>
  <r>
    <n v="42"/>
    <x v="0"/>
    <s v="Single"/>
    <n v="0"/>
    <s v="&lt;1 year"/>
    <n v="100"/>
    <n v="1"/>
    <s v="High"/>
    <n v="200"/>
    <s v="Liability-Only"/>
    <n v="-200"/>
    <n v="2250"/>
    <s v="Yes"/>
    <s v="Yes"/>
    <s v="NO"/>
    <n v="100"/>
    <x v="0"/>
    <x v="18"/>
    <x v="1"/>
    <x v="5"/>
    <x v="0"/>
    <x v="1"/>
    <n v="5"/>
    <n v="690"/>
    <n v="50"/>
    <x v="0"/>
    <n v="50"/>
  </r>
  <r>
    <n v="40"/>
    <x v="0"/>
    <s v="Widowed"/>
    <n v="0"/>
    <s v="1-5 years"/>
    <n v="50"/>
    <n v="2"/>
    <s v="Medium"/>
    <n v="200"/>
    <s v="Full Coverage"/>
    <n v="0"/>
    <n v="2450"/>
    <s v="NO"/>
    <s v="NO"/>
    <s v="NO"/>
    <n v="0"/>
    <x v="1"/>
    <x v="24"/>
    <x v="0"/>
    <x v="7"/>
    <x v="2"/>
    <x v="1"/>
    <n v="99"/>
    <n v="747"/>
    <n v="-50"/>
    <x v="1"/>
    <n v="100"/>
  </r>
  <r>
    <n v="42"/>
    <x v="0"/>
    <s v="Married"/>
    <n v="86"/>
    <s v="1-5 years"/>
    <n v="50"/>
    <n v="0"/>
    <s v="Low"/>
    <n v="0"/>
    <s v="Liability-Only"/>
    <n v="-200"/>
    <n v="2136"/>
    <s v="NO"/>
    <s v="NO"/>
    <s v="NO"/>
    <n v="0"/>
    <x v="1"/>
    <x v="26"/>
    <x v="1"/>
    <x v="2"/>
    <x v="2"/>
    <x v="0"/>
    <n v="7"/>
    <n v="742"/>
    <n v="-50"/>
    <x v="1"/>
    <n v="100"/>
  </r>
  <r>
    <n v="43"/>
    <x v="0"/>
    <s v="Married"/>
    <n v="86"/>
    <s v="1-5 years"/>
    <n v="50"/>
    <n v="0"/>
    <s v="Low"/>
    <n v="0"/>
    <s v="Liability-Only"/>
    <n v="-200"/>
    <n v="2086"/>
    <s v="NO"/>
    <s v="Yes"/>
    <s v="Yes"/>
    <n v="100"/>
    <x v="2"/>
    <x v="4"/>
    <x v="0"/>
    <x v="3"/>
    <x v="2"/>
    <x v="2"/>
    <n v="99"/>
    <n v="691"/>
    <n v="50"/>
    <x v="0"/>
    <n v="50"/>
  </r>
  <r>
    <n v="36"/>
    <x v="0"/>
    <s v="Single"/>
    <n v="0"/>
    <s v="1-5 years"/>
    <n v="50"/>
    <n v="2"/>
    <s v="Low"/>
    <n v="100"/>
    <s v="Liability-Only"/>
    <n v="-200"/>
    <n v="2150"/>
    <s v="NO"/>
    <s v="NO"/>
    <s v="NO"/>
    <n v="0"/>
    <x v="1"/>
    <x v="9"/>
    <x v="0"/>
    <x v="4"/>
    <x v="4"/>
    <x v="0"/>
    <n v="99"/>
    <n v="673"/>
    <n v="50"/>
    <x v="2"/>
    <n v="0"/>
  </r>
  <r>
    <n v="62"/>
    <x v="1"/>
    <s v="Married"/>
    <n v="86"/>
    <s v="1-5 years"/>
    <n v="50"/>
    <n v="0"/>
    <s v="Low"/>
    <n v="0"/>
    <s v="Liability-Only"/>
    <n v="-200"/>
    <n v="2186"/>
    <s v="NO"/>
    <s v="NO"/>
    <s v="NO"/>
    <n v="0"/>
    <x v="0"/>
    <x v="27"/>
    <x v="0"/>
    <x v="0"/>
    <x v="2"/>
    <x v="2"/>
    <n v="99"/>
    <n v="666"/>
    <n v="50"/>
    <x v="0"/>
    <n v="50"/>
  </r>
  <r>
    <n v="18"/>
    <x v="0"/>
    <s v="Single"/>
    <n v="0"/>
    <s v="1-5 years"/>
    <n v="50"/>
    <n v="0"/>
    <s v="Low"/>
    <n v="0"/>
    <s v="Full Coverage"/>
    <n v="0"/>
    <n v="2150"/>
    <s v="NO"/>
    <s v="NO"/>
    <s v="NO"/>
    <n v="0"/>
    <x v="2"/>
    <x v="1"/>
    <x v="1"/>
    <x v="5"/>
    <x v="4"/>
    <x v="2"/>
    <n v="8"/>
    <n v="736"/>
    <n v="-50"/>
    <x v="2"/>
    <n v="0"/>
  </r>
  <r>
    <n v="27"/>
    <x v="0"/>
    <s v="Married"/>
    <n v="86"/>
    <s v="&gt;5 years"/>
    <n v="0"/>
    <n v="2"/>
    <s v="Low"/>
    <n v="100"/>
    <s v="Full Coverage"/>
    <n v="0"/>
    <n v="2336"/>
    <s v="NO"/>
    <s v="NO"/>
    <s v="NO"/>
    <n v="0"/>
    <x v="1"/>
    <x v="15"/>
    <x v="1"/>
    <x v="4"/>
    <x v="4"/>
    <x v="1"/>
    <n v="7"/>
    <n v="733"/>
    <n v="-50"/>
    <x v="0"/>
    <n v="50"/>
  </r>
  <r>
    <n v="38"/>
    <x v="0"/>
    <s v="Married"/>
    <n v="86"/>
    <s v="&lt;1 year"/>
    <n v="100"/>
    <n v="1"/>
    <s v="Low"/>
    <n v="50"/>
    <s v="Full Coverage"/>
    <n v="0"/>
    <n v="2486"/>
    <s v="NO"/>
    <s v="NO"/>
    <s v="NO"/>
    <n v="0"/>
    <x v="0"/>
    <x v="12"/>
    <x v="1"/>
    <x v="5"/>
    <x v="1"/>
    <x v="0"/>
    <n v="1"/>
    <n v="688"/>
    <n v="50"/>
    <x v="0"/>
    <n v="50"/>
  </r>
  <r>
    <n v="18"/>
    <x v="0"/>
    <s v="Married"/>
    <n v="86"/>
    <s v="1-5 years"/>
    <n v="50"/>
    <n v="2"/>
    <s v="Low"/>
    <n v="100"/>
    <s v="Full Coverage"/>
    <n v="0"/>
    <n v="2536"/>
    <s v="NO"/>
    <s v="NO"/>
    <s v="NO"/>
    <n v="0"/>
    <x v="1"/>
    <x v="22"/>
    <x v="0"/>
    <x v="4"/>
    <x v="0"/>
    <x v="1"/>
    <n v="99"/>
    <n v="666"/>
    <n v="50"/>
    <x v="1"/>
    <n v="100"/>
  </r>
  <r>
    <n v="37"/>
    <x v="0"/>
    <s v="Married"/>
    <n v="86"/>
    <s v="1-5 years"/>
    <n v="50"/>
    <n v="0"/>
    <s v="Low"/>
    <n v="0"/>
    <s v="Liability-Only"/>
    <n v="-200"/>
    <n v="2136"/>
    <s v="NO"/>
    <s v="NO"/>
    <s v="NO"/>
    <n v="0"/>
    <x v="0"/>
    <x v="22"/>
    <x v="0"/>
    <x v="5"/>
    <x v="0"/>
    <x v="0"/>
    <n v="99"/>
    <n v="726"/>
    <n v="-50"/>
    <x v="1"/>
    <n v="100"/>
  </r>
  <r>
    <n v="64"/>
    <x v="1"/>
    <s v="Single"/>
    <n v="0"/>
    <s v="1-5 years"/>
    <n v="50"/>
    <n v="0"/>
    <s v="Low"/>
    <n v="0"/>
    <s v="Full Coverage"/>
    <n v="0"/>
    <n v="2150"/>
    <s v="Yes"/>
    <s v="Yes"/>
    <s v="NO"/>
    <n v="100"/>
    <x v="1"/>
    <x v="10"/>
    <x v="1"/>
    <x v="1"/>
    <x v="3"/>
    <x v="0"/>
    <n v="5"/>
    <n v="734"/>
    <n v="-50"/>
    <x v="1"/>
    <n v="100"/>
  </r>
  <r>
    <n v="40"/>
    <x v="0"/>
    <s v="Married"/>
    <n v="86"/>
    <s v="1-5 years"/>
    <n v="50"/>
    <n v="1"/>
    <s v="Low"/>
    <n v="50"/>
    <s v="Full Coverage"/>
    <n v="0"/>
    <n v="2336"/>
    <s v="NO"/>
    <s v="NO"/>
    <s v="Yes"/>
    <n v="50"/>
    <x v="0"/>
    <x v="17"/>
    <x v="0"/>
    <x v="4"/>
    <x v="2"/>
    <x v="2"/>
    <n v="99"/>
    <n v="708"/>
    <n v="-50"/>
    <x v="1"/>
    <n v="100"/>
  </r>
  <r>
    <n v="43"/>
    <x v="0"/>
    <s v="Married"/>
    <n v="86"/>
    <s v="&gt;5 years"/>
    <n v="0"/>
    <n v="0"/>
    <s v="Low"/>
    <n v="0"/>
    <s v="Liability-Only"/>
    <n v="-200"/>
    <n v="1936"/>
    <s v="Yes"/>
    <s v="Yes"/>
    <s v="Yes"/>
    <n v="150"/>
    <x v="1"/>
    <x v="26"/>
    <x v="1"/>
    <x v="0"/>
    <x v="0"/>
    <x v="2"/>
    <n v="4"/>
    <n v="751"/>
    <n v="-50"/>
    <x v="1"/>
    <n v="100"/>
  </r>
  <r>
    <n v="21"/>
    <x v="0"/>
    <s v="Married"/>
    <n v="86"/>
    <s v="&gt;5 years"/>
    <n v="0"/>
    <n v="0"/>
    <s v="Low"/>
    <n v="0"/>
    <s v="Liability-Only"/>
    <n v="-200"/>
    <n v="2036"/>
    <s v="Yes"/>
    <s v="NO"/>
    <s v="NO"/>
    <n v="50"/>
    <x v="1"/>
    <x v="17"/>
    <x v="1"/>
    <x v="4"/>
    <x v="0"/>
    <x v="1"/>
    <n v="11"/>
    <n v="678"/>
    <n v="50"/>
    <x v="2"/>
    <n v="0"/>
  </r>
  <r>
    <n v="30"/>
    <x v="0"/>
    <s v="Married"/>
    <n v="86"/>
    <s v="1-5 years"/>
    <n v="50"/>
    <n v="0"/>
    <s v="Low"/>
    <n v="0"/>
    <s v="Full Coverage"/>
    <n v="0"/>
    <n v="2186"/>
    <s v="Yes"/>
    <s v="NO"/>
    <s v="NO"/>
    <n v="50"/>
    <x v="1"/>
    <x v="4"/>
    <x v="0"/>
    <x v="0"/>
    <x v="4"/>
    <x v="1"/>
    <n v="99"/>
    <n v="735"/>
    <n v="-50"/>
    <x v="2"/>
    <n v="0"/>
  </r>
  <r>
    <n v="34"/>
    <x v="0"/>
    <s v="Married"/>
    <n v="86"/>
    <s v="1-5 years"/>
    <n v="50"/>
    <n v="0"/>
    <s v="Low"/>
    <n v="0"/>
    <s v="Full Coverage"/>
    <n v="0"/>
    <n v="2186"/>
    <s v="NO"/>
    <s v="Yes"/>
    <s v="NO"/>
    <n v="50"/>
    <x v="1"/>
    <x v="6"/>
    <x v="1"/>
    <x v="7"/>
    <x v="1"/>
    <x v="1"/>
    <n v="7"/>
    <n v="701"/>
    <n v="-50"/>
    <x v="2"/>
    <n v="0"/>
  </r>
  <r>
    <n v="35"/>
    <x v="0"/>
    <s v="Married"/>
    <n v="86"/>
    <s v="1-5 years"/>
    <n v="50"/>
    <n v="1"/>
    <s v="Low"/>
    <n v="50"/>
    <s v="Full Coverage"/>
    <n v="0"/>
    <n v="2336"/>
    <s v="Yes"/>
    <s v="NO"/>
    <s v="NO"/>
    <n v="50"/>
    <x v="0"/>
    <x v="0"/>
    <x v="1"/>
    <x v="2"/>
    <x v="3"/>
    <x v="2"/>
    <n v="14"/>
    <n v="722"/>
    <n v="-50"/>
    <x v="1"/>
    <n v="100"/>
  </r>
  <r>
    <n v="59"/>
    <x v="1"/>
    <s v="Single"/>
    <n v="0"/>
    <s v="1-5 years"/>
    <n v="50"/>
    <n v="0"/>
    <s v="High"/>
    <n v="0"/>
    <s v="Full Coverage"/>
    <n v="0"/>
    <n v="2200"/>
    <s v="NO"/>
    <s v="NO"/>
    <s v="NO"/>
    <n v="0"/>
    <x v="0"/>
    <x v="29"/>
    <x v="0"/>
    <x v="2"/>
    <x v="4"/>
    <x v="1"/>
    <n v="99"/>
    <n v="732"/>
    <n v="-50"/>
    <x v="0"/>
    <n v="50"/>
  </r>
  <r>
    <n v="48"/>
    <x v="0"/>
    <s v="Single"/>
    <n v="0"/>
    <s v="&gt;5 years"/>
    <n v="0"/>
    <n v="1"/>
    <s v="Low"/>
    <n v="50"/>
    <s v="Full Coverage"/>
    <n v="0"/>
    <n v="2150"/>
    <s v="NO"/>
    <s v="NO"/>
    <s v="NO"/>
    <n v="0"/>
    <x v="0"/>
    <x v="9"/>
    <x v="0"/>
    <x v="1"/>
    <x v="0"/>
    <x v="2"/>
    <n v="99"/>
    <n v="753"/>
    <n v="-50"/>
    <x v="2"/>
    <n v="0"/>
  </r>
  <r>
    <n v="23"/>
    <x v="0"/>
    <s v="Single"/>
    <n v="0"/>
    <s v="&gt;5 years"/>
    <n v="0"/>
    <n v="0"/>
    <s v="Low"/>
    <n v="0"/>
    <s v="Full Coverage"/>
    <n v="0"/>
    <n v="2200"/>
    <s v="NO"/>
    <s v="NO"/>
    <s v="NO"/>
    <n v="0"/>
    <x v="0"/>
    <x v="11"/>
    <x v="1"/>
    <x v="6"/>
    <x v="0"/>
    <x v="2"/>
    <n v="8"/>
    <n v="788"/>
    <n v="-50"/>
    <x v="1"/>
    <n v="100"/>
  </r>
  <r>
    <n v="43"/>
    <x v="0"/>
    <s v="Divorced"/>
    <n v="0"/>
    <s v="1-5 years"/>
    <n v="50"/>
    <n v="0"/>
    <s v="Low"/>
    <n v="0"/>
    <s v="Full Coverage"/>
    <n v="0"/>
    <n v="2200"/>
    <s v="NO"/>
    <s v="Yes"/>
    <s v="NO"/>
    <n v="50"/>
    <x v="2"/>
    <x v="14"/>
    <x v="1"/>
    <x v="0"/>
    <x v="2"/>
    <x v="0"/>
    <n v="13"/>
    <n v="737"/>
    <n v="-50"/>
    <x v="1"/>
    <n v="100"/>
  </r>
  <r>
    <n v="47"/>
    <x v="0"/>
    <s v="Married"/>
    <n v="86"/>
    <s v="1-5 years"/>
    <n v="50"/>
    <n v="0"/>
    <s v="Low"/>
    <n v="0"/>
    <s v="Liability-Only"/>
    <n v="-200"/>
    <n v="2136"/>
    <s v="NO"/>
    <s v="NO"/>
    <s v="NO"/>
    <n v="0"/>
    <x v="1"/>
    <x v="13"/>
    <x v="0"/>
    <x v="7"/>
    <x v="0"/>
    <x v="0"/>
    <n v="99"/>
    <n v="686"/>
    <n v="50"/>
    <x v="2"/>
    <n v="0"/>
  </r>
  <r>
    <n v="57"/>
    <x v="1"/>
    <s v="Single"/>
    <n v="0"/>
    <s v="&lt;1 year"/>
    <n v="100"/>
    <n v="0"/>
    <s v="Low"/>
    <n v="0"/>
    <s v="Full Coverage"/>
    <n v="0"/>
    <n v="2350"/>
    <s v="NO"/>
    <s v="Yes"/>
    <s v="NO"/>
    <n v="50"/>
    <x v="1"/>
    <x v="13"/>
    <x v="1"/>
    <x v="4"/>
    <x v="1"/>
    <x v="1"/>
    <n v="5"/>
    <n v="631"/>
    <n v="50"/>
    <x v="1"/>
    <n v="100"/>
  </r>
  <r>
    <n v="63"/>
    <x v="1"/>
    <s v="Divorced"/>
    <n v="0"/>
    <s v="&lt;1 year"/>
    <n v="100"/>
    <n v="2"/>
    <s v="Low"/>
    <n v="100"/>
    <s v="Full Coverage"/>
    <n v="0"/>
    <n v="2350"/>
    <s v="Yes"/>
    <s v="Yes"/>
    <s v="NO"/>
    <n v="100"/>
    <x v="1"/>
    <x v="3"/>
    <x v="1"/>
    <x v="7"/>
    <x v="4"/>
    <x v="1"/>
    <n v="2"/>
    <n v="632"/>
    <n v="50"/>
    <x v="0"/>
    <n v="50"/>
  </r>
  <r>
    <n v="24"/>
    <x v="0"/>
    <s v="Married"/>
    <n v="86"/>
    <s v="&lt;1 year"/>
    <n v="100"/>
    <n v="3"/>
    <s v="High"/>
    <n v="600"/>
    <s v="Full Coverage"/>
    <n v="0"/>
    <n v="2836"/>
    <s v="Yes"/>
    <s v="NO"/>
    <s v="NO"/>
    <n v="50"/>
    <x v="1"/>
    <x v="12"/>
    <x v="1"/>
    <x v="0"/>
    <x v="0"/>
    <x v="1"/>
    <n v="5"/>
    <n v="715"/>
    <n v="-50"/>
    <x v="2"/>
    <n v="0"/>
  </r>
  <r>
    <n v="27"/>
    <x v="0"/>
    <s v="Single"/>
    <n v="0"/>
    <s v="&lt;1 year"/>
    <n v="100"/>
    <n v="1"/>
    <s v="High"/>
    <n v="200"/>
    <s v="Full Coverage"/>
    <n v="0"/>
    <n v="2550"/>
    <s v="NO"/>
    <s v="Yes"/>
    <s v="NO"/>
    <n v="50"/>
    <x v="1"/>
    <x v="12"/>
    <x v="1"/>
    <x v="7"/>
    <x v="0"/>
    <x v="1"/>
    <n v="10"/>
    <n v="686"/>
    <n v="50"/>
    <x v="1"/>
    <n v="100"/>
  </r>
  <r>
    <n v="21"/>
    <x v="0"/>
    <s v="Married"/>
    <n v="86"/>
    <s v="1-5 years"/>
    <n v="50"/>
    <n v="1"/>
    <s v="Low"/>
    <n v="50"/>
    <s v="Liability-Only"/>
    <n v="-200"/>
    <n v="2286"/>
    <s v="NO"/>
    <s v="NO"/>
    <s v="NO"/>
    <n v="0"/>
    <x v="1"/>
    <x v="27"/>
    <x v="1"/>
    <x v="0"/>
    <x v="0"/>
    <x v="0"/>
    <n v="7"/>
    <n v="669"/>
    <n v="50"/>
    <x v="1"/>
    <n v="100"/>
  </r>
  <r>
    <n v="36"/>
    <x v="0"/>
    <s v="Married"/>
    <n v="86"/>
    <s v="1-5 years"/>
    <n v="50"/>
    <n v="1"/>
    <s v="Medium"/>
    <n v="100"/>
    <s v="Liability-Only"/>
    <n v="-200"/>
    <n v="2186"/>
    <s v="NO"/>
    <s v="Yes"/>
    <s v="NO"/>
    <n v="50"/>
    <x v="1"/>
    <x v="25"/>
    <x v="1"/>
    <x v="2"/>
    <x v="6"/>
    <x v="0"/>
    <n v="10"/>
    <n v="766"/>
    <n v="-50"/>
    <x v="1"/>
    <n v="100"/>
  </r>
  <r>
    <n v="46"/>
    <x v="0"/>
    <s v="Single"/>
    <n v="0"/>
    <s v="1-5 years"/>
    <n v="50"/>
    <n v="2"/>
    <s v="Low"/>
    <n v="100"/>
    <s v="Liability-Only"/>
    <n v="-200"/>
    <n v="2250"/>
    <s v="NO"/>
    <s v="NO"/>
    <s v="NO"/>
    <n v="0"/>
    <x v="0"/>
    <x v="15"/>
    <x v="1"/>
    <x v="9"/>
    <x v="0"/>
    <x v="1"/>
    <n v="7"/>
    <n v="617"/>
    <n v="50"/>
    <x v="1"/>
    <n v="100"/>
  </r>
  <r>
    <n v="54"/>
    <x v="0"/>
    <s v="Married"/>
    <n v="86"/>
    <s v="1-5 years"/>
    <n v="50"/>
    <n v="0"/>
    <s v="High"/>
    <n v="0"/>
    <s v="Full Coverage"/>
    <n v="0"/>
    <n v="2436"/>
    <s v="NO"/>
    <s v="NO"/>
    <s v="NO"/>
    <n v="0"/>
    <x v="0"/>
    <x v="27"/>
    <x v="0"/>
    <x v="2"/>
    <x v="3"/>
    <x v="1"/>
    <n v="99"/>
    <n v="625"/>
    <n v="50"/>
    <x v="1"/>
    <n v="100"/>
  </r>
  <r>
    <n v="38"/>
    <x v="0"/>
    <s v="Married"/>
    <n v="86"/>
    <s v="1-5 years"/>
    <n v="50"/>
    <n v="1"/>
    <s v="Low"/>
    <n v="50"/>
    <s v="Full Coverage"/>
    <n v="0"/>
    <n v="2336"/>
    <s v="Yes"/>
    <s v="NO"/>
    <s v="NO"/>
    <n v="50"/>
    <x v="1"/>
    <x v="16"/>
    <x v="1"/>
    <x v="3"/>
    <x v="4"/>
    <x v="0"/>
    <n v="8"/>
    <n v="665"/>
    <n v="50"/>
    <x v="2"/>
    <n v="0"/>
  </r>
  <r>
    <n v="35"/>
    <x v="0"/>
    <s v="Married"/>
    <n v="86"/>
    <s v="1-5 years"/>
    <n v="50"/>
    <n v="0"/>
    <s v="Low"/>
    <n v="0"/>
    <s v="Full Coverage"/>
    <n v="0"/>
    <n v="2236"/>
    <s v="Yes"/>
    <s v="NO"/>
    <s v="Yes"/>
    <n v="100"/>
    <x v="0"/>
    <x v="5"/>
    <x v="1"/>
    <x v="0"/>
    <x v="1"/>
    <x v="0"/>
    <n v="7"/>
    <n v="756"/>
    <n v="-50"/>
    <x v="1"/>
    <n v="100"/>
  </r>
  <r>
    <n v="42"/>
    <x v="0"/>
    <s v="Married"/>
    <n v="86"/>
    <s v="1-5 years"/>
    <n v="50"/>
    <n v="2"/>
    <s v="Low"/>
    <n v="100"/>
    <s v="Full Coverage"/>
    <n v="0"/>
    <n v="2386"/>
    <s v="Yes"/>
    <s v="NO"/>
    <s v="NO"/>
    <n v="50"/>
    <x v="1"/>
    <x v="20"/>
    <x v="0"/>
    <x v="8"/>
    <x v="4"/>
    <x v="1"/>
    <n v="99"/>
    <n v="745"/>
    <n v="-50"/>
    <x v="1"/>
    <n v="100"/>
  </r>
  <r>
    <n v="27"/>
    <x v="0"/>
    <s v="Married"/>
    <n v="86"/>
    <s v="&gt;5 years"/>
    <n v="0"/>
    <n v="0"/>
    <s v="Low"/>
    <n v="0"/>
    <s v="Full Coverage"/>
    <n v="0"/>
    <n v="2386"/>
    <s v="NO"/>
    <s v="NO"/>
    <s v="NO"/>
    <n v="0"/>
    <x v="0"/>
    <x v="25"/>
    <x v="1"/>
    <x v="2"/>
    <x v="0"/>
    <x v="1"/>
    <n v="13"/>
    <n v="634"/>
    <n v="50"/>
    <x v="1"/>
    <n v="100"/>
  </r>
  <r>
    <n v="71"/>
    <x v="1"/>
    <s v="Single"/>
    <n v="0"/>
    <s v="&lt;1 year"/>
    <n v="100"/>
    <n v="2"/>
    <s v="Low"/>
    <n v="100"/>
    <s v="Full Coverage"/>
    <n v="0"/>
    <n v="2350"/>
    <s v="NO"/>
    <s v="Yes"/>
    <s v="NO"/>
    <n v="50"/>
    <x v="1"/>
    <x v="24"/>
    <x v="1"/>
    <x v="1"/>
    <x v="2"/>
    <x v="1"/>
    <n v="1"/>
    <n v="732"/>
    <n v="-50"/>
    <x v="1"/>
    <n v="100"/>
  </r>
  <r>
    <n v="18"/>
    <x v="0"/>
    <s v="Single"/>
    <n v="0"/>
    <s v="&lt;1 year"/>
    <n v="100"/>
    <n v="0"/>
    <s v="Low"/>
    <n v="0"/>
    <s v="Full Coverage"/>
    <n v="0"/>
    <n v="2250"/>
    <s v="NO"/>
    <s v="NO"/>
    <s v="NO"/>
    <n v="0"/>
    <x v="1"/>
    <x v="9"/>
    <x v="1"/>
    <x v="1"/>
    <x v="2"/>
    <x v="1"/>
    <n v="3"/>
    <n v="701"/>
    <n v="-50"/>
    <x v="0"/>
    <n v="50"/>
  </r>
  <r>
    <n v="42"/>
    <x v="0"/>
    <s v="Single"/>
    <n v="0"/>
    <s v="1-5 years"/>
    <n v="50"/>
    <n v="0"/>
    <s v="Low"/>
    <n v="0"/>
    <s v="Full Coverage"/>
    <n v="0"/>
    <n v="2250"/>
    <s v="NO"/>
    <s v="NO"/>
    <s v="NO"/>
    <n v="0"/>
    <x v="1"/>
    <x v="6"/>
    <x v="0"/>
    <x v="4"/>
    <x v="0"/>
    <x v="1"/>
    <n v="99"/>
    <n v="666"/>
    <n v="50"/>
    <x v="2"/>
    <n v="0"/>
  </r>
  <r>
    <n v="70"/>
    <x v="1"/>
    <s v="Married"/>
    <n v="86"/>
    <s v="1-5 years"/>
    <n v="50"/>
    <n v="1"/>
    <s v="Low"/>
    <n v="50"/>
    <s v="Full Coverage"/>
    <n v="0"/>
    <n v="2386"/>
    <s v="NO"/>
    <s v="NO"/>
    <s v="NO"/>
    <n v="0"/>
    <x v="1"/>
    <x v="25"/>
    <x v="1"/>
    <x v="4"/>
    <x v="0"/>
    <x v="0"/>
    <n v="8"/>
    <n v="717"/>
    <n v="-50"/>
    <x v="1"/>
    <n v="100"/>
  </r>
  <r>
    <n v="40"/>
    <x v="0"/>
    <s v="Widowed"/>
    <n v="0"/>
    <s v="&lt;1 year"/>
    <n v="100"/>
    <n v="0"/>
    <s v="Medium"/>
    <n v="0"/>
    <s v="Liability-Only"/>
    <n v="-200"/>
    <n v="2100"/>
    <s v="Yes"/>
    <s v="Yes"/>
    <s v="NO"/>
    <n v="100"/>
    <x v="1"/>
    <x v="18"/>
    <x v="1"/>
    <x v="2"/>
    <x v="0"/>
    <x v="2"/>
    <n v="1"/>
    <n v="683"/>
    <n v="50"/>
    <x v="1"/>
    <n v="100"/>
  </r>
  <r>
    <n v="37"/>
    <x v="0"/>
    <s v="Single"/>
    <n v="0"/>
    <s v="&lt;1 year"/>
    <n v="100"/>
    <n v="0"/>
    <s v="Low"/>
    <n v="0"/>
    <s v="Full Coverage"/>
    <n v="0"/>
    <n v="2250"/>
    <s v="NO"/>
    <s v="Yes"/>
    <s v="NO"/>
    <n v="50"/>
    <x v="0"/>
    <x v="28"/>
    <x v="0"/>
    <x v="4"/>
    <x v="2"/>
    <x v="2"/>
    <n v="99"/>
    <n v="758"/>
    <n v="-50"/>
    <x v="1"/>
    <n v="100"/>
  </r>
  <r>
    <n v="34"/>
    <x v="0"/>
    <s v="Married"/>
    <n v="86"/>
    <s v="1-5 years"/>
    <n v="50"/>
    <n v="0"/>
    <s v="Low"/>
    <n v="0"/>
    <s v="Full Coverage"/>
    <n v="0"/>
    <n v="2286"/>
    <s v="Yes"/>
    <s v="NO"/>
    <s v="NO"/>
    <n v="50"/>
    <x v="1"/>
    <x v="26"/>
    <x v="1"/>
    <x v="9"/>
    <x v="2"/>
    <x v="1"/>
    <n v="12"/>
    <n v="735"/>
    <n v="-50"/>
    <x v="1"/>
    <n v="100"/>
  </r>
  <r>
    <n v="37"/>
    <x v="0"/>
    <s v="Divorced"/>
    <n v="0"/>
    <s v="&gt;5 years"/>
    <n v="0"/>
    <n v="1"/>
    <s v="Low"/>
    <n v="50"/>
    <s v="Full Coverage"/>
    <n v="0"/>
    <n v="2150"/>
    <s v="NO"/>
    <s v="NO"/>
    <s v="NO"/>
    <n v="0"/>
    <x v="2"/>
    <x v="12"/>
    <x v="1"/>
    <x v="1"/>
    <x v="2"/>
    <x v="2"/>
    <n v="7"/>
    <n v="716"/>
    <n v="-50"/>
    <x v="2"/>
    <n v="0"/>
  </r>
  <r>
    <n v="60"/>
    <x v="1"/>
    <s v="Single"/>
    <n v="0"/>
    <s v="1-5 years"/>
    <n v="50"/>
    <n v="0"/>
    <s v="Medium"/>
    <n v="0"/>
    <s v="Liability-Only"/>
    <n v="-200"/>
    <n v="2050"/>
    <s v="NO"/>
    <s v="Yes"/>
    <s v="NO"/>
    <n v="50"/>
    <x v="0"/>
    <x v="26"/>
    <x v="0"/>
    <x v="6"/>
    <x v="4"/>
    <x v="2"/>
    <n v="99"/>
    <n v="676"/>
    <n v="50"/>
    <x v="0"/>
    <n v="50"/>
  </r>
  <r>
    <n v="18"/>
    <x v="0"/>
    <s v="Single"/>
    <n v="0"/>
    <s v="1-5 years"/>
    <n v="50"/>
    <n v="0"/>
    <s v="Low"/>
    <n v="0"/>
    <s v="Liability-Only"/>
    <n v="-200"/>
    <n v="2100"/>
    <s v="NO"/>
    <s v="Yes"/>
    <s v="NO"/>
    <n v="50"/>
    <x v="1"/>
    <x v="7"/>
    <x v="1"/>
    <x v="3"/>
    <x v="1"/>
    <x v="2"/>
    <n v="2"/>
    <n v="676"/>
    <n v="50"/>
    <x v="1"/>
    <n v="100"/>
  </r>
  <r>
    <n v="63"/>
    <x v="1"/>
    <s v="Married"/>
    <n v="86"/>
    <s v="1-5 years"/>
    <n v="50"/>
    <n v="0"/>
    <s v="Low"/>
    <n v="0"/>
    <s v="Liability-Only"/>
    <n v="-200"/>
    <n v="2136"/>
    <s v="NO"/>
    <s v="NO"/>
    <s v="NO"/>
    <n v="0"/>
    <x v="0"/>
    <x v="21"/>
    <x v="0"/>
    <x v="2"/>
    <x v="3"/>
    <x v="0"/>
    <n v="99"/>
    <n v="729"/>
    <n v="-50"/>
    <x v="1"/>
    <n v="100"/>
  </r>
  <r>
    <n v="18"/>
    <x v="0"/>
    <s v="Married"/>
    <n v="86"/>
    <s v="1-5 years"/>
    <n v="50"/>
    <n v="1"/>
    <s v="Medium"/>
    <n v="100"/>
    <s v="Full Coverage"/>
    <n v="0"/>
    <n v="2536"/>
    <s v="NO"/>
    <s v="NO"/>
    <s v="NO"/>
    <n v="0"/>
    <x v="0"/>
    <x v="10"/>
    <x v="0"/>
    <x v="2"/>
    <x v="2"/>
    <x v="0"/>
    <n v="99"/>
    <n v="696"/>
    <n v="50"/>
    <x v="1"/>
    <n v="100"/>
  </r>
  <r>
    <n v="36"/>
    <x v="0"/>
    <s v="Divorced"/>
    <n v="0"/>
    <s v="&gt;5 years"/>
    <n v="0"/>
    <n v="1"/>
    <s v="Medium"/>
    <n v="100"/>
    <s v="Full Coverage"/>
    <n v="0"/>
    <n v="2250"/>
    <s v="NO"/>
    <s v="NO"/>
    <s v="NO"/>
    <n v="0"/>
    <x v="1"/>
    <x v="9"/>
    <x v="1"/>
    <x v="8"/>
    <x v="2"/>
    <x v="0"/>
    <n v="4"/>
    <n v="719"/>
    <n v="-50"/>
    <x v="0"/>
    <n v="50"/>
  </r>
  <r>
    <n v="33"/>
    <x v="0"/>
    <s v="Single"/>
    <n v="0"/>
    <s v="&gt;5 years"/>
    <n v="0"/>
    <n v="0"/>
    <s v="Low"/>
    <n v="0"/>
    <s v="Liability-Only"/>
    <n v="-200"/>
    <n v="1950"/>
    <s v="NO"/>
    <s v="NO"/>
    <s v="NO"/>
    <n v="0"/>
    <x v="0"/>
    <x v="7"/>
    <x v="1"/>
    <x v="1"/>
    <x v="0"/>
    <x v="1"/>
    <n v="6"/>
    <n v="788"/>
    <n v="-50"/>
    <x v="0"/>
    <n v="50"/>
  </r>
  <r>
    <n v="48"/>
    <x v="0"/>
    <s v="Single"/>
    <n v="0"/>
    <s v="1-5 years"/>
    <n v="50"/>
    <n v="0"/>
    <s v="Low"/>
    <n v="0"/>
    <s v="Liability-Only"/>
    <n v="-200"/>
    <n v="2050"/>
    <s v="NO"/>
    <s v="NO"/>
    <s v="NO"/>
    <n v="0"/>
    <x v="2"/>
    <x v="5"/>
    <x v="1"/>
    <x v="8"/>
    <x v="3"/>
    <x v="1"/>
    <n v="11"/>
    <n v="756"/>
    <n v="-50"/>
    <x v="1"/>
    <n v="100"/>
  </r>
  <r>
    <n v="18"/>
    <x v="0"/>
    <s v="Single"/>
    <n v="0"/>
    <s v="1-5 years"/>
    <n v="50"/>
    <n v="1"/>
    <s v="Low"/>
    <n v="50"/>
    <s v="Full Coverage"/>
    <n v="0"/>
    <n v="2300"/>
    <s v="NO"/>
    <s v="NO"/>
    <s v="NO"/>
    <n v="0"/>
    <x v="0"/>
    <x v="18"/>
    <x v="1"/>
    <x v="2"/>
    <x v="5"/>
    <x v="2"/>
    <n v="5"/>
    <n v="743"/>
    <n v="-50"/>
    <x v="1"/>
    <n v="100"/>
  </r>
  <r>
    <n v="46"/>
    <x v="0"/>
    <s v="Divorced"/>
    <n v="0"/>
    <s v="&lt;1 year"/>
    <n v="100"/>
    <n v="1"/>
    <s v="Low"/>
    <n v="50"/>
    <s v="Liability-Only"/>
    <n v="-200"/>
    <n v="2100"/>
    <s v="Yes"/>
    <s v="NO"/>
    <s v="NO"/>
    <n v="50"/>
    <x v="2"/>
    <x v="7"/>
    <x v="0"/>
    <x v="0"/>
    <x v="0"/>
    <x v="1"/>
    <n v="99"/>
    <n v="641"/>
    <n v="50"/>
    <x v="2"/>
    <n v="0"/>
  </r>
  <r>
    <n v="70"/>
    <x v="1"/>
    <s v="Married"/>
    <n v="86"/>
    <s v="&gt;5 years"/>
    <n v="0"/>
    <n v="0"/>
    <s v="High"/>
    <n v="0"/>
    <s v="Full Coverage"/>
    <n v="0"/>
    <n v="2336"/>
    <s v="Yes"/>
    <s v="NO"/>
    <s v="NO"/>
    <n v="50"/>
    <x v="0"/>
    <x v="26"/>
    <x v="1"/>
    <x v="10"/>
    <x v="4"/>
    <x v="1"/>
    <n v="11"/>
    <n v="700"/>
    <n v="50"/>
    <x v="1"/>
    <n v="100"/>
  </r>
  <r>
    <n v="19"/>
    <x v="0"/>
    <s v="Single"/>
    <n v="0"/>
    <s v="1-5 years"/>
    <n v="50"/>
    <n v="0"/>
    <s v="Low"/>
    <n v="0"/>
    <s v="Full Coverage"/>
    <n v="0"/>
    <n v="2200"/>
    <s v="NO"/>
    <s v="NO"/>
    <s v="NO"/>
    <n v="0"/>
    <x v="0"/>
    <x v="13"/>
    <x v="1"/>
    <x v="5"/>
    <x v="0"/>
    <x v="1"/>
    <n v="13"/>
    <n v="739"/>
    <n v="-50"/>
    <x v="0"/>
    <n v="50"/>
  </r>
  <r>
    <n v="42"/>
    <x v="0"/>
    <s v="Married"/>
    <n v="86"/>
    <s v="&gt;5 years"/>
    <n v="0"/>
    <n v="1"/>
    <s v="Low"/>
    <n v="50"/>
    <s v="Full Coverage"/>
    <n v="0"/>
    <n v="2336"/>
    <s v="NO"/>
    <s v="NO"/>
    <s v="NO"/>
    <n v="0"/>
    <x v="1"/>
    <x v="22"/>
    <x v="0"/>
    <x v="2"/>
    <x v="6"/>
    <x v="1"/>
    <n v="99"/>
    <n v="734"/>
    <n v="-50"/>
    <x v="1"/>
    <n v="100"/>
  </r>
  <r>
    <n v="30"/>
    <x v="0"/>
    <s v="Single"/>
    <n v="0"/>
    <s v="1-5 years"/>
    <n v="50"/>
    <n v="2"/>
    <s v="Medium"/>
    <n v="200"/>
    <s v="Full Coverage"/>
    <n v="0"/>
    <n v="2350"/>
    <s v="NO"/>
    <s v="NO"/>
    <s v="NO"/>
    <n v="0"/>
    <x v="1"/>
    <x v="22"/>
    <x v="1"/>
    <x v="7"/>
    <x v="2"/>
    <x v="2"/>
    <n v="10"/>
    <n v="775"/>
    <n v="-50"/>
    <x v="2"/>
    <n v="0"/>
  </r>
  <r>
    <n v="46"/>
    <x v="0"/>
    <s v="Single"/>
    <n v="0"/>
    <s v="&gt;5 years"/>
    <n v="0"/>
    <n v="0"/>
    <s v="Low"/>
    <n v="0"/>
    <s v="Liability-Only"/>
    <n v="-200"/>
    <n v="2100"/>
    <s v="NO"/>
    <s v="NO"/>
    <s v="NO"/>
    <n v="0"/>
    <x v="0"/>
    <x v="27"/>
    <x v="0"/>
    <x v="2"/>
    <x v="0"/>
    <x v="0"/>
    <n v="99"/>
    <n v="695"/>
    <n v="50"/>
    <x v="1"/>
    <n v="100"/>
  </r>
  <r>
    <n v="40"/>
    <x v="0"/>
    <s v="Married"/>
    <n v="86"/>
    <s v="1-5 years"/>
    <n v="50"/>
    <n v="0"/>
    <s v="Low"/>
    <n v="0"/>
    <s v="Liability-Only"/>
    <n v="-200"/>
    <n v="2186"/>
    <s v="NO"/>
    <s v="NO"/>
    <s v="NO"/>
    <n v="0"/>
    <x v="2"/>
    <x v="25"/>
    <x v="1"/>
    <x v="1"/>
    <x v="1"/>
    <x v="1"/>
    <n v="10"/>
    <n v="678"/>
    <n v="50"/>
    <x v="0"/>
    <n v="50"/>
  </r>
  <r>
    <n v="30"/>
    <x v="0"/>
    <s v="Single"/>
    <n v="0"/>
    <s v="1-5 years"/>
    <n v="50"/>
    <n v="0"/>
    <s v="Low"/>
    <n v="0"/>
    <s v="Full Coverage"/>
    <n v="0"/>
    <n v="2100"/>
    <s v="NO"/>
    <s v="Yes"/>
    <s v="NO"/>
    <n v="50"/>
    <x v="1"/>
    <x v="1"/>
    <x v="0"/>
    <x v="2"/>
    <x v="0"/>
    <x v="0"/>
    <n v="99"/>
    <n v="712"/>
    <n v="-50"/>
    <x v="2"/>
    <n v="0"/>
  </r>
  <r>
    <n v="47"/>
    <x v="0"/>
    <s v="Married"/>
    <n v="86"/>
    <s v="1-5 years"/>
    <n v="50"/>
    <n v="0"/>
    <s v="Low"/>
    <n v="0"/>
    <s v="Liability-Only"/>
    <n v="-200"/>
    <n v="1986"/>
    <s v="Yes"/>
    <s v="NO"/>
    <s v="NO"/>
    <n v="50"/>
    <x v="0"/>
    <x v="17"/>
    <x v="0"/>
    <x v="0"/>
    <x v="2"/>
    <x v="0"/>
    <n v="99"/>
    <n v="711"/>
    <n v="-50"/>
    <x v="2"/>
    <n v="0"/>
  </r>
  <r>
    <n v="67"/>
    <x v="1"/>
    <s v="Married"/>
    <n v="86"/>
    <s v="&gt;5 years"/>
    <n v="0"/>
    <n v="1"/>
    <s v="Low"/>
    <n v="50"/>
    <s v="Full Coverage"/>
    <n v="0"/>
    <n v="2286"/>
    <s v="NO"/>
    <s v="NO"/>
    <s v="NO"/>
    <n v="0"/>
    <x v="0"/>
    <x v="28"/>
    <x v="1"/>
    <x v="0"/>
    <x v="2"/>
    <x v="2"/>
    <n v="2"/>
    <n v="734"/>
    <n v="-50"/>
    <x v="0"/>
    <n v="50"/>
  </r>
  <r>
    <n v="37"/>
    <x v="0"/>
    <s v="Married"/>
    <n v="86"/>
    <s v="&gt;5 years"/>
    <n v="0"/>
    <n v="2"/>
    <s v="Low"/>
    <n v="100"/>
    <s v="Full Coverage"/>
    <n v="0"/>
    <n v="2336"/>
    <s v="NO"/>
    <s v="NO"/>
    <s v="NO"/>
    <n v="0"/>
    <x v="1"/>
    <x v="19"/>
    <x v="0"/>
    <x v="6"/>
    <x v="4"/>
    <x v="1"/>
    <n v="99"/>
    <n v="741"/>
    <n v="-50"/>
    <x v="0"/>
    <n v="50"/>
  </r>
  <r>
    <n v="50"/>
    <x v="0"/>
    <s v="Married"/>
    <n v="86"/>
    <s v="&gt;5 years"/>
    <n v="0"/>
    <n v="0"/>
    <s v="Low"/>
    <n v="0"/>
    <s v="Full Coverage"/>
    <n v="0"/>
    <n v="2186"/>
    <s v="NO"/>
    <s v="NO"/>
    <s v="NO"/>
    <n v="0"/>
    <x v="0"/>
    <x v="12"/>
    <x v="1"/>
    <x v="2"/>
    <x v="2"/>
    <x v="2"/>
    <n v="2"/>
    <n v="739"/>
    <n v="-50"/>
    <x v="2"/>
    <n v="0"/>
  </r>
  <r>
    <n v="20"/>
    <x v="0"/>
    <s v="Married"/>
    <n v="86"/>
    <s v="&lt;1 year"/>
    <n v="100"/>
    <n v="0"/>
    <s v="Low"/>
    <n v="0"/>
    <s v="Liability-Only"/>
    <n v="-200"/>
    <n v="2236"/>
    <s v="NO"/>
    <s v="Yes"/>
    <s v="NO"/>
    <n v="50"/>
    <x v="2"/>
    <x v="3"/>
    <x v="0"/>
    <x v="1"/>
    <x v="0"/>
    <x v="1"/>
    <n v="99"/>
    <n v="678"/>
    <n v="50"/>
    <x v="1"/>
    <n v="100"/>
  </r>
  <r>
    <n v="25"/>
    <x v="0"/>
    <s v="Married"/>
    <n v="86"/>
    <s v="1-5 years"/>
    <n v="50"/>
    <n v="0"/>
    <s v="Low"/>
    <n v="0"/>
    <s v="Full Coverage"/>
    <n v="0"/>
    <n v="2186"/>
    <s v="Yes"/>
    <s v="NO"/>
    <s v="NO"/>
    <n v="50"/>
    <x v="0"/>
    <x v="26"/>
    <x v="1"/>
    <x v="2"/>
    <x v="2"/>
    <x v="1"/>
    <n v="14"/>
    <n v="709"/>
    <n v="-50"/>
    <x v="2"/>
    <n v="0"/>
  </r>
  <r>
    <n v="47"/>
    <x v="0"/>
    <s v="Single"/>
    <n v="0"/>
    <s v="&gt;5 years"/>
    <n v="0"/>
    <n v="0"/>
    <s v="Low"/>
    <n v="0"/>
    <s v="Liability-Only"/>
    <n v="-200"/>
    <n v="2000"/>
    <s v="NO"/>
    <s v="NO"/>
    <s v="NO"/>
    <n v="0"/>
    <x v="1"/>
    <x v="0"/>
    <x v="1"/>
    <x v="0"/>
    <x v="2"/>
    <x v="0"/>
    <n v="10"/>
    <n v="719"/>
    <n v="-50"/>
    <x v="1"/>
    <n v="100"/>
  </r>
  <r>
    <n v="62"/>
    <x v="1"/>
    <s v="Single"/>
    <n v="0"/>
    <s v="&gt;5 years"/>
    <n v="0"/>
    <n v="0"/>
    <s v="Low"/>
    <n v="0"/>
    <s v="Full Coverage"/>
    <n v="0"/>
    <n v="2200"/>
    <s v="NO"/>
    <s v="NO"/>
    <s v="NO"/>
    <n v="0"/>
    <x v="2"/>
    <x v="0"/>
    <x v="1"/>
    <x v="7"/>
    <x v="4"/>
    <x v="2"/>
    <n v="13"/>
    <n v="668"/>
    <n v="50"/>
    <x v="2"/>
    <n v="0"/>
  </r>
  <r>
    <n v="45"/>
    <x v="0"/>
    <s v="Single"/>
    <n v="0"/>
    <s v="1-5 years"/>
    <n v="50"/>
    <n v="2"/>
    <s v="Medium"/>
    <n v="200"/>
    <s v="Full Coverage"/>
    <n v="0"/>
    <n v="2400"/>
    <s v="Yes"/>
    <s v="NO"/>
    <s v="NO"/>
    <n v="50"/>
    <x v="1"/>
    <x v="26"/>
    <x v="0"/>
    <x v="7"/>
    <x v="1"/>
    <x v="1"/>
    <n v="99"/>
    <n v="700"/>
    <n v="50"/>
    <x v="2"/>
    <n v="0"/>
  </r>
  <r>
    <n v="35"/>
    <x v="0"/>
    <s v="Married"/>
    <n v="86"/>
    <s v="1-5 years"/>
    <n v="50"/>
    <n v="2"/>
    <s v="Low"/>
    <n v="100"/>
    <s v="Liability-Only"/>
    <n v="-200"/>
    <n v="2236"/>
    <s v="NO"/>
    <s v="NO"/>
    <s v="NO"/>
    <n v="0"/>
    <x v="1"/>
    <x v="15"/>
    <x v="1"/>
    <x v="4"/>
    <x v="3"/>
    <x v="1"/>
    <n v="7"/>
    <n v="713"/>
    <n v="-50"/>
    <x v="1"/>
    <n v="100"/>
  </r>
  <r>
    <n v="39"/>
    <x v="0"/>
    <s v="Widowed"/>
    <n v="0"/>
    <s v="1-5 years"/>
    <n v="50"/>
    <n v="0"/>
    <s v="Low"/>
    <n v="0"/>
    <s v="Full Coverage"/>
    <n v="0"/>
    <n v="2200"/>
    <s v="Yes"/>
    <s v="NO"/>
    <s v="NO"/>
    <n v="50"/>
    <x v="1"/>
    <x v="5"/>
    <x v="0"/>
    <x v="8"/>
    <x v="3"/>
    <x v="2"/>
    <n v="99"/>
    <n v="762"/>
    <n v="-50"/>
    <x v="1"/>
    <n v="100"/>
  </r>
  <r>
    <n v="21"/>
    <x v="0"/>
    <s v="Single"/>
    <n v="0"/>
    <s v="1-5 years"/>
    <n v="50"/>
    <n v="3"/>
    <s v="Low"/>
    <n v="150"/>
    <s v="Liability-Only"/>
    <n v="-200"/>
    <n v="2100"/>
    <s v="NO"/>
    <s v="Yes"/>
    <s v="NO"/>
    <n v="50"/>
    <x v="1"/>
    <x v="21"/>
    <x v="1"/>
    <x v="1"/>
    <x v="2"/>
    <x v="1"/>
    <n v="1"/>
    <n v="712"/>
    <n v="-50"/>
    <x v="0"/>
    <n v="50"/>
  </r>
  <r>
    <n v="49"/>
    <x v="0"/>
    <s v="Married"/>
    <n v="86"/>
    <s v="&gt;5 years"/>
    <n v="0"/>
    <n v="0"/>
    <s v="Medium"/>
    <n v="0"/>
    <s v="Full Coverage"/>
    <n v="0"/>
    <n v="2286"/>
    <s v="NO"/>
    <s v="NO"/>
    <s v="NO"/>
    <n v="0"/>
    <x v="0"/>
    <x v="28"/>
    <x v="0"/>
    <x v="0"/>
    <x v="4"/>
    <x v="0"/>
    <n v="99"/>
    <n v="686"/>
    <n v="50"/>
    <x v="2"/>
    <n v="0"/>
  </r>
  <r>
    <n v="53"/>
    <x v="0"/>
    <s v="Divorced"/>
    <n v="0"/>
    <s v="1-5 years"/>
    <n v="50"/>
    <n v="0"/>
    <s v="Low"/>
    <n v="0"/>
    <s v="Full Coverage"/>
    <n v="0"/>
    <n v="2250"/>
    <s v="NO"/>
    <s v="NO"/>
    <s v="NO"/>
    <n v="0"/>
    <x v="1"/>
    <x v="28"/>
    <x v="1"/>
    <x v="7"/>
    <x v="2"/>
    <x v="2"/>
    <n v="11"/>
    <n v="821"/>
    <n v="-50"/>
    <x v="1"/>
    <n v="100"/>
  </r>
  <r>
    <n v="33"/>
    <x v="0"/>
    <s v="Married"/>
    <n v="86"/>
    <s v="1-5 years"/>
    <n v="50"/>
    <n v="1"/>
    <s v="Low"/>
    <n v="50"/>
    <s v="Full Coverage"/>
    <n v="0"/>
    <n v="2386"/>
    <s v="NO"/>
    <s v="NO"/>
    <s v="NO"/>
    <n v="0"/>
    <x v="1"/>
    <x v="20"/>
    <x v="1"/>
    <x v="7"/>
    <x v="3"/>
    <x v="0"/>
    <n v="11"/>
    <n v="700"/>
    <n v="50"/>
    <x v="2"/>
    <n v="0"/>
  </r>
  <r>
    <n v="32"/>
    <x v="0"/>
    <s v="Single"/>
    <n v="0"/>
    <s v="1-5 years"/>
    <n v="50"/>
    <n v="0"/>
    <s v="Medium"/>
    <n v="0"/>
    <s v="Liability-Only"/>
    <n v="-200"/>
    <n v="2000"/>
    <s v="NO"/>
    <s v="NO"/>
    <s v="NO"/>
    <n v="0"/>
    <x v="1"/>
    <x v="28"/>
    <x v="1"/>
    <x v="1"/>
    <x v="2"/>
    <x v="1"/>
    <n v="5"/>
    <n v="730"/>
    <n v="-50"/>
    <x v="0"/>
    <n v="50"/>
  </r>
  <r>
    <n v="43"/>
    <x v="0"/>
    <s v="Married"/>
    <n v="86"/>
    <s v="1-5 years"/>
    <n v="50"/>
    <n v="0"/>
    <s v="Medium"/>
    <n v="0"/>
    <s v="Full Coverage"/>
    <n v="0"/>
    <n v="2236"/>
    <s v="NO"/>
    <s v="Yes"/>
    <s v="NO"/>
    <n v="50"/>
    <x v="1"/>
    <x v="16"/>
    <x v="1"/>
    <x v="7"/>
    <x v="2"/>
    <x v="1"/>
    <n v="5"/>
    <n v="791"/>
    <n v="-50"/>
    <x v="0"/>
    <n v="50"/>
  </r>
  <r>
    <n v="33"/>
    <x v="0"/>
    <s v="Married"/>
    <n v="86"/>
    <s v="1-5 years"/>
    <n v="50"/>
    <n v="0"/>
    <s v="Low"/>
    <n v="0"/>
    <s v="Liability-Only"/>
    <n v="-200"/>
    <n v="2086"/>
    <s v="NO"/>
    <s v="NO"/>
    <s v="NO"/>
    <n v="0"/>
    <x v="2"/>
    <x v="19"/>
    <x v="0"/>
    <x v="5"/>
    <x v="3"/>
    <x v="2"/>
    <n v="99"/>
    <n v="720"/>
    <n v="-50"/>
    <x v="0"/>
    <n v="50"/>
  </r>
  <r>
    <n v="39"/>
    <x v="0"/>
    <s v="Divorced"/>
    <n v="0"/>
    <s v="&gt;5 years"/>
    <n v="0"/>
    <n v="0"/>
    <s v="Low"/>
    <n v="0"/>
    <s v="Full Coverage"/>
    <n v="0"/>
    <n v="2050"/>
    <s v="NO"/>
    <s v="Yes"/>
    <s v="NO"/>
    <n v="50"/>
    <x v="0"/>
    <x v="3"/>
    <x v="1"/>
    <x v="4"/>
    <x v="0"/>
    <x v="1"/>
    <n v="3"/>
    <n v="775"/>
    <n v="-50"/>
    <x v="2"/>
    <n v="0"/>
  </r>
  <r>
    <n v="71"/>
    <x v="1"/>
    <s v="Married"/>
    <n v="86"/>
    <s v="1-5 years"/>
    <n v="50"/>
    <n v="1"/>
    <s v="Medium"/>
    <n v="100"/>
    <s v="Liability-Only"/>
    <n v="-200"/>
    <n v="2336"/>
    <s v="NO"/>
    <s v="NO"/>
    <s v="NO"/>
    <n v="0"/>
    <x v="0"/>
    <x v="23"/>
    <x v="1"/>
    <x v="3"/>
    <x v="0"/>
    <x v="0"/>
    <n v="7"/>
    <n v="561"/>
    <n v="50"/>
    <x v="1"/>
    <n v="100"/>
  </r>
  <r>
    <n v="36"/>
    <x v="0"/>
    <s v="Married"/>
    <n v="86"/>
    <s v="&gt;5 years"/>
    <n v="0"/>
    <n v="0"/>
    <s v="Low"/>
    <n v="0"/>
    <s v="Full Coverage"/>
    <n v="0"/>
    <n v="2236"/>
    <s v="Yes"/>
    <s v="NO"/>
    <s v="NO"/>
    <n v="50"/>
    <x v="1"/>
    <x v="5"/>
    <x v="0"/>
    <x v="12"/>
    <x v="2"/>
    <x v="2"/>
    <n v="99"/>
    <n v="715"/>
    <n v="-50"/>
    <x v="1"/>
    <n v="100"/>
  </r>
  <r>
    <n v="34"/>
    <x v="0"/>
    <s v="Widowed"/>
    <n v="0"/>
    <s v="&lt;1 year"/>
    <n v="100"/>
    <n v="0"/>
    <s v="Medium"/>
    <n v="0"/>
    <s v="Full Coverage"/>
    <n v="0"/>
    <n v="2150"/>
    <s v="NO"/>
    <s v="Yes"/>
    <s v="NO"/>
    <n v="50"/>
    <x v="1"/>
    <x v="19"/>
    <x v="0"/>
    <x v="7"/>
    <x v="5"/>
    <x v="2"/>
    <n v="99"/>
    <n v="795"/>
    <n v="-50"/>
    <x v="2"/>
    <n v="0"/>
  </r>
  <r>
    <n v="30"/>
    <x v="0"/>
    <s v="Widowed"/>
    <n v="0"/>
    <s v="&gt;5 years"/>
    <n v="0"/>
    <n v="0"/>
    <s v="High"/>
    <n v="0"/>
    <s v="Liability-Only"/>
    <n v="-200"/>
    <n v="2050"/>
    <s v="NO"/>
    <s v="NO"/>
    <s v="NO"/>
    <n v="0"/>
    <x v="0"/>
    <x v="4"/>
    <x v="0"/>
    <x v="5"/>
    <x v="4"/>
    <x v="1"/>
    <n v="99"/>
    <n v="642"/>
    <n v="50"/>
    <x v="0"/>
    <n v="50"/>
  </r>
  <r>
    <n v="51"/>
    <x v="0"/>
    <s v="Single"/>
    <n v="0"/>
    <s v="1-5 years"/>
    <n v="50"/>
    <n v="0"/>
    <s v="Low"/>
    <n v="0"/>
    <s v="Liability-Only"/>
    <n v="-200"/>
    <n v="2150"/>
    <s v="NO"/>
    <s v="NO"/>
    <s v="NO"/>
    <n v="0"/>
    <x v="2"/>
    <x v="13"/>
    <x v="0"/>
    <x v="2"/>
    <x v="2"/>
    <x v="1"/>
    <n v="99"/>
    <n v="653"/>
    <n v="50"/>
    <x v="1"/>
    <n v="100"/>
  </r>
  <r>
    <n v="37"/>
    <x v="0"/>
    <s v="Married"/>
    <n v="86"/>
    <s v="&lt;1 year"/>
    <n v="100"/>
    <n v="0"/>
    <s v="Medium"/>
    <n v="0"/>
    <s v="Liability-Only"/>
    <n v="-200"/>
    <n v="2186"/>
    <s v="NO"/>
    <s v="NO"/>
    <s v="NO"/>
    <n v="0"/>
    <x v="1"/>
    <x v="16"/>
    <x v="0"/>
    <x v="6"/>
    <x v="0"/>
    <x v="1"/>
    <n v="99"/>
    <n v="714"/>
    <n v="-50"/>
    <x v="1"/>
    <n v="100"/>
  </r>
  <r>
    <n v="30"/>
    <x v="0"/>
    <s v="Married"/>
    <n v="86"/>
    <s v="1-5 years"/>
    <n v="50"/>
    <n v="1"/>
    <s v="Low"/>
    <n v="50"/>
    <s v="Full Coverage"/>
    <n v="0"/>
    <n v="2286"/>
    <s v="NO"/>
    <s v="NO"/>
    <s v="NO"/>
    <n v="0"/>
    <x v="1"/>
    <x v="9"/>
    <x v="1"/>
    <x v="4"/>
    <x v="4"/>
    <x v="2"/>
    <n v="2"/>
    <n v="737"/>
    <n v="-50"/>
    <x v="2"/>
    <n v="0"/>
  </r>
  <r>
    <n v="59"/>
    <x v="1"/>
    <s v="Single"/>
    <n v="0"/>
    <s v="&gt;5 years"/>
    <n v="0"/>
    <n v="0"/>
    <s v="Medium"/>
    <n v="0"/>
    <s v="Liability-Only"/>
    <n v="-200"/>
    <n v="2000"/>
    <s v="NO"/>
    <s v="NO"/>
    <s v="NO"/>
    <n v="0"/>
    <x v="1"/>
    <x v="10"/>
    <x v="1"/>
    <x v="4"/>
    <x v="0"/>
    <x v="2"/>
    <n v="5"/>
    <n v="802"/>
    <n v="-50"/>
    <x v="1"/>
    <n v="100"/>
  </r>
  <r>
    <n v="61"/>
    <x v="1"/>
    <s v="Married"/>
    <n v="86"/>
    <s v="&lt;1 year"/>
    <n v="100"/>
    <n v="0"/>
    <s v="Low"/>
    <n v="0"/>
    <s v="Full Coverage"/>
    <n v="0"/>
    <n v="2436"/>
    <s v="NO"/>
    <s v="NO"/>
    <s v="NO"/>
    <n v="0"/>
    <x v="0"/>
    <x v="0"/>
    <x v="1"/>
    <x v="0"/>
    <x v="2"/>
    <x v="0"/>
    <n v="4"/>
    <n v="689"/>
    <n v="50"/>
    <x v="0"/>
    <n v="50"/>
  </r>
  <r>
    <n v="30"/>
    <x v="0"/>
    <s v="Married"/>
    <n v="86"/>
    <s v="1-5 years"/>
    <n v="50"/>
    <n v="0"/>
    <s v="Low"/>
    <n v="0"/>
    <s v="Liability-Only"/>
    <n v="-200"/>
    <n v="2036"/>
    <s v="NO"/>
    <s v="Yes"/>
    <s v="Yes"/>
    <n v="100"/>
    <x v="1"/>
    <x v="20"/>
    <x v="0"/>
    <x v="5"/>
    <x v="3"/>
    <x v="2"/>
    <n v="99"/>
    <n v="716"/>
    <n v="-50"/>
    <x v="1"/>
    <n v="100"/>
  </r>
  <r>
    <n v="18"/>
    <x v="0"/>
    <s v="Single"/>
    <n v="0"/>
    <s v="1-5 years"/>
    <n v="50"/>
    <n v="0"/>
    <s v="Medium"/>
    <n v="0"/>
    <s v="Full Coverage"/>
    <n v="0"/>
    <n v="2250"/>
    <s v="NO"/>
    <s v="NO"/>
    <s v="NO"/>
    <n v="0"/>
    <x v="0"/>
    <x v="24"/>
    <x v="0"/>
    <x v="6"/>
    <x v="2"/>
    <x v="2"/>
    <n v="99"/>
    <n v="751"/>
    <n v="-50"/>
    <x v="1"/>
    <n v="100"/>
  </r>
  <r>
    <n v="55"/>
    <x v="1"/>
    <s v="Married"/>
    <n v="86"/>
    <s v="&lt;1 year"/>
    <n v="100"/>
    <n v="1"/>
    <s v="Low"/>
    <n v="50"/>
    <s v="Full Coverage"/>
    <n v="0"/>
    <n v="2336"/>
    <s v="Yes"/>
    <s v="NO"/>
    <s v="NO"/>
    <n v="50"/>
    <x v="1"/>
    <x v="17"/>
    <x v="0"/>
    <x v="1"/>
    <x v="4"/>
    <x v="0"/>
    <n v="99"/>
    <n v="718"/>
    <n v="-50"/>
    <x v="0"/>
    <n v="50"/>
  </r>
  <r>
    <n v="29"/>
    <x v="0"/>
    <s v="Married"/>
    <n v="86"/>
    <s v="1-5 years"/>
    <n v="50"/>
    <n v="1"/>
    <s v="High"/>
    <n v="200"/>
    <s v="Liability-Only"/>
    <n v="-200"/>
    <n v="2336"/>
    <s v="Yes"/>
    <s v="Yes"/>
    <s v="NO"/>
    <n v="100"/>
    <x v="0"/>
    <x v="4"/>
    <x v="1"/>
    <x v="1"/>
    <x v="4"/>
    <x v="0"/>
    <n v="12"/>
    <n v="630"/>
    <n v="50"/>
    <x v="1"/>
    <n v="100"/>
  </r>
  <r>
    <n v="51"/>
    <x v="0"/>
    <s v="Married"/>
    <n v="86"/>
    <s v="1-5 years"/>
    <n v="50"/>
    <n v="0"/>
    <s v="Low"/>
    <n v="0"/>
    <s v="Full Coverage"/>
    <n v="0"/>
    <n v="2436"/>
    <s v="NO"/>
    <s v="NO"/>
    <s v="NO"/>
    <n v="0"/>
    <x v="1"/>
    <x v="13"/>
    <x v="0"/>
    <x v="10"/>
    <x v="3"/>
    <x v="2"/>
    <n v="99"/>
    <n v="648"/>
    <n v="50"/>
    <x v="1"/>
    <n v="100"/>
  </r>
  <r>
    <n v="18"/>
    <x v="0"/>
    <s v="Married"/>
    <n v="86"/>
    <s v="1-5 years"/>
    <n v="50"/>
    <n v="1"/>
    <s v="Low"/>
    <n v="50"/>
    <s v="Full Coverage"/>
    <n v="0"/>
    <n v="2336"/>
    <s v="NO"/>
    <s v="Yes"/>
    <s v="NO"/>
    <n v="50"/>
    <x v="1"/>
    <x v="13"/>
    <x v="1"/>
    <x v="7"/>
    <x v="2"/>
    <x v="2"/>
    <n v="11"/>
    <n v="641"/>
    <n v="50"/>
    <x v="2"/>
    <n v="0"/>
  </r>
  <r>
    <n v="53"/>
    <x v="0"/>
    <s v="Married"/>
    <n v="86"/>
    <s v="1-5 years"/>
    <n v="50"/>
    <n v="0"/>
    <s v="Low"/>
    <n v="0"/>
    <s v="Full Coverage"/>
    <n v="0"/>
    <n v="2436"/>
    <s v="NO"/>
    <s v="NO"/>
    <s v="NO"/>
    <n v="0"/>
    <x v="1"/>
    <x v="22"/>
    <x v="1"/>
    <x v="10"/>
    <x v="0"/>
    <x v="1"/>
    <n v="14"/>
    <n v="677"/>
    <n v="50"/>
    <x v="1"/>
    <n v="100"/>
  </r>
  <r>
    <n v="21"/>
    <x v="0"/>
    <s v="Married"/>
    <n v="86"/>
    <s v="&lt;1 year"/>
    <n v="100"/>
    <n v="1"/>
    <s v="Medium"/>
    <n v="100"/>
    <s v="Full Coverage"/>
    <n v="0"/>
    <n v="2486"/>
    <s v="Yes"/>
    <s v="NO"/>
    <s v="NO"/>
    <n v="50"/>
    <x v="1"/>
    <x v="17"/>
    <x v="0"/>
    <x v="0"/>
    <x v="0"/>
    <x v="1"/>
    <n v="99"/>
    <n v="700"/>
    <n v="50"/>
    <x v="0"/>
    <n v="50"/>
  </r>
  <r>
    <n v="50"/>
    <x v="0"/>
    <s v="Married"/>
    <n v="86"/>
    <s v="&gt;5 years"/>
    <n v="0"/>
    <n v="1"/>
    <s v="Low"/>
    <n v="50"/>
    <s v="Full Coverage"/>
    <n v="0"/>
    <n v="2286"/>
    <s v="NO"/>
    <s v="Yes"/>
    <s v="NO"/>
    <n v="50"/>
    <x v="0"/>
    <x v="5"/>
    <x v="1"/>
    <x v="4"/>
    <x v="0"/>
    <x v="0"/>
    <n v="12"/>
    <n v="731"/>
    <n v="-50"/>
    <x v="1"/>
    <n v="100"/>
  </r>
  <r>
    <n v="40"/>
    <x v="0"/>
    <s v="Single"/>
    <n v="0"/>
    <s v="&lt;1 year"/>
    <n v="100"/>
    <n v="0"/>
    <s v="Medium"/>
    <n v="0"/>
    <s v="Full Coverage"/>
    <n v="0"/>
    <n v="2250"/>
    <s v="NO"/>
    <s v="Yes"/>
    <s v="NO"/>
    <n v="50"/>
    <x v="1"/>
    <x v="10"/>
    <x v="1"/>
    <x v="7"/>
    <x v="0"/>
    <x v="0"/>
    <n v="7"/>
    <n v="766"/>
    <n v="-50"/>
    <x v="1"/>
    <n v="100"/>
  </r>
  <r>
    <n v="25"/>
    <x v="0"/>
    <s v="Divorced"/>
    <n v="0"/>
    <s v="1-5 years"/>
    <n v="50"/>
    <n v="1"/>
    <s v="Low"/>
    <n v="50"/>
    <s v="Liability-Only"/>
    <n v="-200"/>
    <n v="2050"/>
    <s v="Yes"/>
    <s v="NO"/>
    <s v="NO"/>
    <n v="50"/>
    <x v="2"/>
    <x v="2"/>
    <x v="1"/>
    <x v="0"/>
    <x v="3"/>
    <x v="0"/>
    <n v="12"/>
    <n v="756"/>
    <n v="-50"/>
    <x v="1"/>
    <n v="100"/>
  </r>
  <r>
    <n v="33"/>
    <x v="0"/>
    <s v="Married"/>
    <n v="86"/>
    <s v="1-5 years"/>
    <n v="50"/>
    <n v="0"/>
    <s v="Low"/>
    <n v="0"/>
    <s v="Full Coverage"/>
    <n v="0"/>
    <n v="2286"/>
    <s v="NO"/>
    <s v="NO"/>
    <s v="NO"/>
    <n v="0"/>
    <x v="2"/>
    <x v="8"/>
    <x v="0"/>
    <x v="1"/>
    <x v="4"/>
    <x v="1"/>
    <n v="99"/>
    <n v="811"/>
    <n v="-50"/>
    <x v="0"/>
    <n v="50"/>
  </r>
  <r>
    <n v="50"/>
    <x v="0"/>
    <s v="Single"/>
    <n v="0"/>
    <s v="1-5 years"/>
    <n v="50"/>
    <n v="0"/>
    <s v="Medium"/>
    <n v="0"/>
    <s v="Liability-Only"/>
    <n v="-200"/>
    <n v="2050"/>
    <s v="NO"/>
    <s v="NO"/>
    <s v="NO"/>
    <n v="0"/>
    <x v="0"/>
    <x v="24"/>
    <x v="1"/>
    <x v="1"/>
    <x v="4"/>
    <x v="0"/>
    <n v="3"/>
    <n v="782"/>
    <n v="-50"/>
    <x v="1"/>
    <n v="100"/>
  </r>
  <r>
    <n v="41"/>
    <x v="0"/>
    <s v="Married"/>
    <n v="86"/>
    <s v="1-5 years"/>
    <n v="50"/>
    <n v="0"/>
    <s v="Low"/>
    <n v="0"/>
    <s v="Liability-Only"/>
    <n v="-200"/>
    <n v="2086"/>
    <s v="NO"/>
    <s v="Yes"/>
    <s v="NO"/>
    <n v="50"/>
    <x v="2"/>
    <x v="26"/>
    <x v="0"/>
    <x v="4"/>
    <x v="6"/>
    <x v="1"/>
    <n v="99"/>
    <n v="693"/>
    <n v="50"/>
    <x v="2"/>
    <n v="0"/>
  </r>
  <r>
    <n v="48"/>
    <x v="0"/>
    <s v="Married"/>
    <n v="86"/>
    <s v="&gt;5 years"/>
    <n v="0"/>
    <n v="0"/>
    <s v="Low"/>
    <n v="0"/>
    <s v="Full Coverage"/>
    <n v="0"/>
    <n v="2286"/>
    <s v="Yes"/>
    <s v="NO"/>
    <s v="NO"/>
    <n v="50"/>
    <x v="0"/>
    <x v="17"/>
    <x v="1"/>
    <x v="1"/>
    <x v="4"/>
    <x v="2"/>
    <n v="7"/>
    <n v="692"/>
    <n v="50"/>
    <x v="0"/>
    <n v="50"/>
  </r>
  <r>
    <n v="69"/>
    <x v="1"/>
    <s v="Married"/>
    <n v="86"/>
    <s v="&gt;5 years"/>
    <n v="0"/>
    <n v="0"/>
    <s v="High"/>
    <n v="0"/>
    <s v="Full Coverage"/>
    <n v="0"/>
    <n v="2286"/>
    <s v="NO"/>
    <s v="NO"/>
    <s v="NO"/>
    <n v="0"/>
    <x v="1"/>
    <x v="3"/>
    <x v="1"/>
    <x v="12"/>
    <x v="3"/>
    <x v="1"/>
    <n v="3"/>
    <n v="697"/>
    <n v="50"/>
    <x v="2"/>
    <n v="0"/>
  </r>
  <r>
    <n v="18"/>
    <x v="0"/>
    <s v="Single"/>
    <n v="0"/>
    <s v="&lt;1 year"/>
    <n v="100"/>
    <n v="2"/>
    <s v="Low"/>
    <n v="100"/>
    <s v="Full Coverage"/>
    <n v="0"/>
    <n v="2450"/>
    <s v="NO"/>
    <s v="Yes"/>
    <s v="NO"/>
    <n v="50"/>
    <x v="0"/>
    <x v="9"/>
    <x v="0"/>
    <x v="0"/>
    <x v="4"/>
    <x v="1"/>
    <n v="99"/>
    <n v="682"/>
    <n v="50"/>
    <x v="1"/>
    <n v="100"/>
  </r>
  <r>
    <n v="64"/>
    <x v="1"/>
    <s v="Single"/>
    <n v="0"/>
    <s v="1-5 years"/>
    <n v="50"/>
    <n v="1"/>
    <s v="Medium"/>
    <n v="100"/>
    <s v="Full Coverage"/>
    <n v="0"/>
    <n v="2250"/>
    <s v="NO"/>
    <s v="Yes"/>
    <s v="NO"/>
    <n v="50"/>
    <x v="1"/>
    <x v="3"/>
    <x v="0"/>
    <x v="4"/>
    <x v="0"/>
    <x v="0"/>
    <n v="99"/>
    <n v="720"/>
    <n v="-50"/>
    <x v="0"/>
    <n v="50"/>
  </r>
  <r>
    <n v="41"/>
    <x v="0"/>
    <s v="Single"/>
    <n v="0"/>
    <s v="&gt;5 years"/>
    <n v="0"/>
    <n v="0"/>
    <s v="Medium"/>
    <n v="0"/>
    <s v="Liability-Only"/>
    <n v="-200"/>
    <n v="2050"/>
    <s v="NO"/>
    <s v="Yes"/>
    <s v="NO"/>
    <n v="50"/>
    <x v="0"/>
    <x v="19"/>
    <x v="1"/>
    <x v="5"/>
    <x v="0"/>
    <x v="1"/>
    <n v="4"/>
    <n v="699"/>
    <n v="50"/>
    <x v="1"/>
    <n v="100"/>
  </r>
  <r>
    <n v="26"/>
    <x v="0"/>
    <s v="Married"/>
    <n v="86"/>
    <s v="&gt;5 years"/>
    <n v="0"/>
    <n v="0"/>
    <s v="Low"/>
    <n v="0"/>
    <s v="Full Coverage"/>
    <n v="0"/>
    <n v="2286"/>
    <s v="NO"/>
    <s v="NO"/>
    <s v="NO"/>
    <n v="0"/>
    <x v="1"/>
    <x v="22"/>
    <x v="0"/>
    <x v="2"/>
    <x v="3"/>
    <x v="1"/>
    <n v="99"/>
    <n v="837"/>
    <n v="-50"/>
    <x v="1"/>
    <n v="100"/>
  </r>
  <r>
    <n v="20"/>
    <x v="0"/>
    <s v="Married"/>
    <n v="86"/>
    <s v="1-5 years"/>
    <n v="50"/>
    <n v="1"/>
    <s v="Medium"/>
    <n v="100"/>
    <s v="Full Coverage"/>
    <n v="0"/>
    <n v="2436"/>
    <s v="NO"/>
    <s v="NO"/>
    <s v="NO"/>
    <n v="0"/>
    <x v="0"/>
    <x v="15"/>
    <x v="1"/>
    <x v="1"/>
    <x v="2"/>
    <x v="2"/>
    <n v="2"/>
    <n v="749"/>
    <n v="-50"/>
    <x v="1"/>
    <n v="100"/>
  </r>
  <r>
    <n v="37"/>
    <x v="0"/>
    <s v="Single"/>
    <n v="0"/>
    <s v="1-5 years"/>
    <n v="50"/>
    <n v="0"/>
    <s v="Low"/>
    <n v="0"/>
    <s v="Liability-Only"/>
    <n v="-200"/>
    <n v="2050"/>
    <s v="NO"/>
    <s v="Yes"/>
    <s v="NO"/>
    <n v="50"/>
    <x v="0"/>
    <x v="19"/>
    <x v="1"/>
    <x v="2"/>
    <x v="2"/>
    <x v="2"/>
    <n v="6"/>
    <n v="650"/>
    <n v="50"/>
    <x v="0"/>
    <n v="50"/>
  </r>
  <r>
    <n v="53"/>
    <x v="0"/>
    <s v="Married"/>
    <n v="86"/>
    <s v="&lt;1 year"/>
    <n v="100"/>
    <n v="1"/>
    <s v="Low"/>
    <n v="50"/>
    <s v="Full Coverage"/>
    <n v="0"/>
    <n v="2486"/>
    <s v="NO"/>
    <s v="NO"/>
    <s v="NO"/>
    <n v="0"/>
    <x v="1"/>
    <x v="18"/>
    <x v="0"/>
    <x v="4"/>
    <x v="2"/>
    <x v="0"/>
    <n v="99"/>
    <n v="618"/>
    <n v="50"/>
    <x v="0"/>
    <n v="50"/>
  </r>
  <r>
    <n v="38"/>
    <x v="0"/>
    <s v="Single"/>
    <n v="0"/>
    <s v="1-5 years"/>
    <n v="50"/>
    <n v="0"/>
    <s v="Low"/>
    <n v="0"/>
    <s v="Liability-Only"/>
    <n v="-200"/>
    <n v="2000"/>
    <s v="NO"/>
    <s v="Yes"/>
    <s v="NO"/>
    <n v="50"/>
    <x v="0"/>
    <x v="5"/>
    <x v="0"/>
    <x v="3"/>
    <x v="1"/>
    <x v="1"/>
    <n v="99"/>
    <n v="713"/>
    <n v="-50"/>
    <x v="1"/>
    <n v="100"/>
  </r>
  <r>
    <n v="62"/>
    <x v="1"/>
    <s v="Single"/>
    <n v="0"/>
    <s v="&gt;5 years"/>
    <n v="0"/>
    <n v="0"/>
    <s v="High"/>
    <n v="0"/>
    <s v="Full Coverage"/>
    <n v="0"/>
    <n v="2150"/>
    <s v="NO"/>
    <s v="NO"/>
    <s v="NO"/>
    <n v="0"/>
    <x v="0"/>
    <x v="29"/>
    <x v="0"/>
    <x v="0"/>
    <x v="3"/>
    <x v="0"/>
    <n v="99"/>
    <n v="748"/>
    <n v="-50"/>
    <x v="0"/>
    <n v="50"/>
  </r>
  <r>
    <n v="18"/>
    <x v="0"/>
    <s v="Single"/>
    <n v="0"/>
    <s v="1-5 years"/>
    <n v="50"/>
    <n v="0"/>
    <s v="Medium"/>
    <n v="0"/>
    <s v="Full Coverage"/>
    <n v="0"/>
    <n v="2200"/>
    <s v="NO"/>
    <s v="NO"/>
    <s v="NO"/>
    <n v="0"/>
    <x v="1"/>
    <x v="11"/>
    <x v="1"/>
    <x v="2"/>
    <x v="3"/>
    <x v="2"/>
    <n v="13"/>
    <n v="746"/>
    <n v="-50"/>
    <x v="0"/>
    <n v="50"/>
  </r>
  <r>
    <n v="39"/>
    <x v="0"/>
    <s v="Widowed"/>
    <n v="0"/>
    <s v="1-5 years"/>
    <n v="50"/>
    <n v="0"/>
    <s v="Low"/>
    <n v="0"/>
    <s v="Full Coverage"/>
    <n v="0"/>
    <n v="2200"/>
    <s v="NO"/>
    <s v="NO"/>
    <s v="Yes"/>
    <n v="50"/>
    <x v="1"/>
    <x v="16"/>
    <x v="1"/>
    <x v="0"/>
    <x v="0"/>
    <x v="2"/>
    <n v="6"/>
    <n v="729"/>
    <n v="-50"/>
    <x v="1"/>
    <n v="100"/>
  </r>
  <r>
    <n v="21"/>
    <x v="0"/>
    <s v="Widowed"/>
    <n v="0"/>
    <s v="&lt;1 year"/>
    <n v="100"/>
    <n v="0"/>
    <s v="Low"/>
    <n v="0"/>
    <s v="Liability-Only"/>
    <n v="-200"/>
    <n v="2000"/>
    <s v="Yes"/>
    <s v="NO"/>
    <s v="NO"/>
    <n v="50"/>
    <x v="1"/>
    <x v="28"/>
    <x v="1"/>
    <x v="0"/>
    <x v="2"/>
    <x v="1"/>
    <n v="1"/>
    <n v="701"/>
    <n v="-50"/>
    <x v="0"/>
    <n v="50"/>
  </r>
  <r>
    <n v="45"/>
    <x v="0"/>
    <s v="Single"/>
    <n v="0"/>
    <s v="&lt;1 year"/>
    <n v="100"/>
    <n v="0"/>
    <s v="Low"/>
    <n v="0"/>
    <s v="Liability-Only"/>
    <n v="-200"/>
    <n v="2050"/>
    <s v="NO"/>
    <s v="NO"/>
    <s v="NO"/>
    <n v="0"/>
    <x v="0"/>
    <x v="1"/>
    <x v="0"/>
    <x v="2"/>
    <x v="0"/>
    <x v="1"/>
    <n v="99"/>
    <n v="768"/>
    <n v="-50"/>
    <x v="0"/>
    <n v="50"/>
  </r>
  <r>
    <n v="53"/>
    <x v="0"/>
    <s v="Single"/>
    <n v="0"/>
    <s v="1-5 years"/>
    <n v="50"/>
    <n v="0"/>
    <s v="Low"/>
    <n v="0"/>
    <s v="Liability-Only"/>
    <n v="-200"/>
    <n v="2000"/>
    <s v="NO"/>
    <s v="NO"/>
    <s v="Yes"/>
    <n v="50"/>
    <x v="1"/>
    <x v="22"/>
    <x v="0"/>
    <x v="4"/>
    <x v="3"/>
    <x v="0"/>
    <n v="99"/>
    <n v="734"/>
    <n v="-50"/>
    <x v="1"/>
    <n v="100"/>
  </r>
  <r>
    <n v="33"/>
    <x v="0"/>
    <s v="Married"/>
    <n v="86"/>
    <s v="&gt;5 years"/>
    <n v="0"/>
    <n v="0"/>
    <s v="High"/>
    <n v="0"/>
    <s v="Full Coverage"/>
    <n v="0"/>
    <n v="2386"/>
    <s v="NO"/>
    <s v="NO"/>
    <s v="NO"/>
    <n v="0"/>
    <x v="1"/>
    <x v="1"/>
    <x v="0"/>
    <x v="5"/>
    <x v="2"/>
    <x v="2"/>
    <n v="99"/>
    <n v="584"/>
    <n v="50"/>
    <x v="1"/>
    <n v="100"/>
  </r>
  <r>
    <n v="18"/>
    <x v="0"/>
    <s v="Single"/>
    <n v="0"/>
    <s v="1-5 years"/>
    <n v="50"/>
    <n v="1"/>
    <s v="Low"/>
    <n v="50"/>
    <s v="Liability-Only"/>
    <n v="-200"/>
    <n v="2200"/>
    <s v="NO"/>
    <s v="NO"/>
    <s v="NO"/>
    <n v="0"/>
    <x v="1"/>
    <x v="12"/>
    <x v="1"/>
    <x v="1"/>
    <x v="2"/>
    <x v="0"/>
    <n v="6"/>
    <n v="689"/>
    <n v="50"/>
    <x v="1"/>
    <n v="100"/>
  </r>
  <r>
    <n v="42"/>
    <x v="0"/>
    <s v="Married"/>
    <n v="86"/>
    <s v="&gt;5 years"/>
    <n v="0"/>
    <n v="1"/>
    <s v="High"/>
    <n v="200"/>
    <s v="Liability-Only"/>
    <n v="-200"/>
    <n v="2186"/>
    <s v="Yes"/>
    <s v="Yes"/>
    <s v="NO"/>
    <n v="100"/>
    <x v="0"/>
    <x v="8"/>
    <x v="1"/>
    <x v="1"/>
    <x v="0"/>
    <x v="0"/>
    <n v="8"/>
    <n v="672"/>
    <n v="50"/>
    <x v="2"/>
    <n v="0"/>
  </r>
  <r>
    <n v="46"/>
    <x v="0"/>
    <s v="Married"/>
    <n v="86"/>
    <s v="&lt;1 year"/>
    <n v="100"/>
    <n v="0"/>
    <s v="Low"/>
    <n v="0"/>
    <s v="Full Coverage"/>
    <n v="0"/>
    <n v="2336"/>
    <s v="NO"/>
    <s v="NO"/>
    <s v="NO"/>
    <n v="0"/>
    <x v="0"/>
    <x v="19"/>
    <x v="1"/>
    <x v="1"/>
    <x v="2"/>
    <x v="0"/>
    <n v="1"/>
    <n v="738"/>
    <n v="-50"/>
    <x v="0"/>
    <n v="50"/>
  </r>
  <r>
    <n v="46"/>
    <x v="0"/>
    <s v="Married"/>
    <n v="86"/>
    <s v="1-5 years"/>
    <n v="50"/>
    <n v="0"/>
    <s v="Low"/>
    <n v="0"/>
    <s v="Liability-Only"/>
    <n v="-200"/>
    <n v="2136"/>
    <s v="NO"/>
    <s v="NO"/>
    <s v="NO"/>
    <n v="0"/>
    <x v="0"/>
    <x v="13"/>
    <x v="0"/>
    <x v="0"/>
    <x v="0"/>
    <x v="0"/>
    <n v="99"/>
    <n v="718"/>
    <n v="-50"/>
    <x v="1"/>
    <n v="100"/>
  </r>
  <r>
    <n v="58"/>
    <x v="1"/>
    <s v="Married"/>
    <n v="86"/>
    <s v="1-5 years"/>
    <n v="50"/>
    <n v="0"/>
    <s v="Low"/>
    <n v="0"/>
    <s v="Full Coverage"/>
    <n v="0"/>
    <n v="2386"/>
    <s v="NO"/>
    <s v="NO"/>
    <s v="NO"/>
    <n v="0"/>
    <x v="0"/>
    <x v="16"/>
    <x v="1"/>
    <x v="4"/>
    <x v="2"/>
    <x v="2"/>
    <n v="13"/>
    <n v="650"/>
    <n v="50"/>
    <x v="0"/>
    <n v="50"/>
  </r>
  <r>
    <n v="23"/>
    <x v="0"/>
    <s v="Single"/>
    <n v="0"/>
    <s v="&gt;5 years"/>
    <n v="0"/>
    <n v="1"/>
    <s v="Low"/>
    <n v="50"/>
    <s v="Full Coverage"/>
    <n v="0"/>
    <n v="2300"/>
    <s v="NO"/>
    <s v="Yes"/>
    <s v="NO"/>
    <n v="50"/>
    <x v="0"/>
    <x v="8"/>
    <x v="1"/>
    <x v="2"/>
    <x v="4"/>
    <x v="0"/>
    <n v="3"/>
    <n v="654"/>
    <n v="50"/>
    <x v="1"/>
    <n v="100"/>
  </r>
  <r>
    <n v="50"/>
    <x v="0"/>
    <s v="Single"/>
    <n v="0"/>
    <s v="&lt;1 year"/>
    <n v="100"/>
    <n v="0"/>
    <s v="Low"/>
    <n v="0"/>
    <s v="Liability-Only"/>
    <n v="-200"/>
    <n v="2000"/>
    <s v="NO"/>
    <s v="NO"/>
    <s v="NO"/>
    <n v="0"/>
    <x v="1"/>
    <x v="23"/>
    <x v="1"/>
    <x v="0"/>
    <x v="4"/>
    <x v="0"/>
    <n v="10"/>
    <n v="835"/>
    <n v="-50"/>
    <x v="2"/>
    <n v="0"/>
  </r>
  <r>
    <n v="57"/>
    <x v="1"/>
    <s v="Married"/>
    <n v="86"/>
    <s v="&lt;1 year"/>
    <n v="100"/>
    <n v="0"/>
    <s v="Medium"/>
    <n v="0"/>
    <s v="Full Coverage"/>
    <n v="0"/>
    <n v="2386"/>
    <s v="NO"/>
    <s v="NO"/>
    <s v="NO"/>
    <n v="0"/>
    <x v="1"/>
    <x v="9"/>
    <x v="1"/>
    <x v="1"/>
    <x v="4"/>
    <x v="1"/>
    <n v="9"/>
    <n v="642"/>
    <n v="50"/>
    <x v="2"/>
    <n v="0"/>
  </r>
  <r>
    <n v="18"/>
    <x v="0"/>
    <s v="Married"/>
    <n v="86"/>
    <s v="1-5 years"/>
    <n v="50"/>
    <n v="0"/>
    <s v="Low"/>
    <n v="0"/>
    <s v="Liability-Only"/>
    <n v="-200"/>
    <n v="2086"/>
    <s v="NO"/>
    <s v="Yes"/>
    <s v="NO"/>
    <n v="50"/>
    <x v="1"/>
    <x v="18"/>
    <x v="0"/>
    <x v="1"/>
    <x v="6"/>
    <x v="0"/>
    <n v="99"/>
    <n v="715"/>
    <n v="-50"/>
    <x v="1"/>
    <n v="100"/>
  </r>
  <r>
    <n v="44"/>
    <x v="0"/>
    <s v="Widowed"/>
    <n v="0"/>
    <s v="&gt;5 years"/>
    <n v="0"/>
    <n v="0"/>
    <s v="Low"/>
    <n v="0"/>
    <s v="Full Coverage"/>
    <n v="0"/>
    <n v="2150"/>
    <s v="NO"/>
    <s v="NO"/>
    <s v="NO"/>
    <n v="0"/>
    <x v="1"/>
    <x v="18"/>
    <x v="1"/>
    <x v="1"/>
    <x v="2"/>
    <x v="1"/>
    <n v="7"/>
    <n v="824"/>
    <n v="-50"/>
    <x v="0"/>
    <n v="50"/>
  </r>
  <r>
    <n v="32"/>
    <x v="0"/>
    <s v="Single"/>
    <n v="0"/>
    <s v="&lt;1 year"/>
    <n v="100"/>
    <n v="1"/>
    <s v="Low"/>
    <n v="50"/>
    <s v="Liability-Only"/>
    <n v="-200"/>
    <n v="2000"/>
    <s v="NO"/>
    <s v="Yes"/>
    <s v="Yes"/>
    <n v="100"/>
    <x v="1"/>
    <x v="4"/>
    <x v="1"/>
    <x v="2"/>
    <x v="3"/>
    <x v="1"/>
    <n v="4"/>
    <n v="718"/>
    <n v="-50"/>
    <x v="0"/>
    <n v="50"/>
  </r>
  <r>
    <n v="38"/>
    <x v="0"/>
    <s v="Divorced"/>
    <n v="0"/>
    <s v="&lt;1 year"/>
    <n v="100"/>
    <n v="0"/>
    <s v="Medium"/>
    <n v="0"/>
    <s v="Liability-Only"/>
    <n v="-200"/>
    <n v="2050"/>
    <s v="NO"/>
    <s v="NO"/>
    <s v="NO"/>
    <n v="0"/>
    <x v="0"/>
    <x v="26"/>
    <x v="0"/>
    <x v="0"/>
    <x v="0"/>
    <x v="0"/>
    <n v="99"/>
    <n v="805"/>
    <n v="-50"/>
    <x v="0"/>
    <n v="50"/>
  </r>
  <r>
    <n v="45"/>
    <x v="0"/>
    <s v="Married"/>
    <n v="86"/>
    <s v="1-5 years"/>
    <n v="50"/>
    <n v="1"/>
    <s v="High"/>
    <n v="200"/>
    <s v="Full Coverage"/>
    <n v="0"/>
    <n v="2586"/>
    <s v="NO"/>
    <s v="NO"/>
    <s v="Yes"/>
    <n v="50"/>
    <x v="0"/>
    <x v="14"/>
    <x v="1"/>
    <x v="1"/>
    <x v="1"/>
    <x v="1"/>
    <n v="10"/>
    <n v="666"/>
    <n v="50"/>
    <x v="1"/>
    <n v="100"/>
  </r>
  <r>
    <n v="32"/>
    <x v="0"/>
    <s v="Single"/>
    <n v="0"/>
    <s v="1-5 years"/>
    <n v="50"/>
    <n v="0"/>
    <s v="Low"/>
    <n v="0"/>
    <s v="Liability-Only"/>
    <n v="-200"/>
    <n v="1900"/>
    <s v="Yes"/>
    <s v="NO"/>
    <s v="NO"/>
    <n v="50"/>
    <x v="1"/>
    <x v="28"/>
    <x v="0"/>
    <x v="9"/>
    <x v="2"/>
    <x v="2"/>
    <n v="99"/>
    <n v="736"/>
    <n v="-50"/>
    <x v="2"/>
    <n v="0"/>
  </r>
  <r>
    <n v="29"/>
    <x v="0"/>
    <s v="Married"/>
    <n v="86"/>
    <s v="&gt;5 years"/>
    <n v="0"/>
    <n v="0"/>
    <s v="High"/>
    <n v="0"/>
    <s v="Full Coverage"/>
    <n v="0"/>
    <n v="2286"/>
    <s v="NO"/>
    <s v="NO"/>
    <s v="NO"/>
    <n v="0"/>
    <x v="1"/>
    <x v="1"/>
    <x v="0"/>
    <x v="9"/>
    <x v="2"/>
    <x v="1"/>
    <n v="99"/>
    <n v="705"/>
    <n v="-50"/>
    <x v="1"/>
    <n v="100"/>
  </r>
  <r>
    <n v="40"/>
    <x v="0"/>
    <s v="Married"/>
    <n v="86"/>
    <s v="&gt;5 years"/>
    <n v="0"/>
    <n v="0"/>
    <s v="Low"/>
    <n v="0"/>
    <s v="Liability-Only"/>
    <n v="-200"/>
    <n v="2086"/>
    <s v="NO"/>
    <s v="NO"/>
    <s v="NO"/>
    <n v="0"/>
    <x v="1"/>
    <x v="1"/>
    <x v="1"/>
    <x v="7"/>
    <x v="3"/>
    <x v="1"/>
    <n v="6"/>
    <n v="745"/>
    <n v="-50"/>
    <x v="1"/>
    <n v="100"/>
  </r>
  <r>
    <n v="23"/>
    <x v="0"/>
    <s v="Married"/>
    <n v="86"/>
    <s v="1-5 years"/>
    <n v="50"/>
    <n v="0"/>
    <s v="Low"/>
    <n v="0"/>
    <s v="Liability-Only"/>
    <n v="-200"/>
    <n v="2236"/>
    <s v="NO"/>
    <s v="NO"/>
    <s v="NO"/>
    <n v="0"/>
    <x v="1"/>
    <x v="26"/>
    <x v="0"/>
    <x v="2"/>
    <x v="2"/>
    <x v="1"/>
    <n v="99"/>
    <n v="689"/>
    <n v="50"/>
    <x v="1"/>
    <n v="100"/>
  </r>
  <r>
    <n v="23"/>
    <x v="0"/>
    <s v="Married"/>
    <n v="86"/>
    <s v="&gt;5 years"/>
    <n v="0"/>
    <n v="0"/>
    <s v="High"/>
    <n v="0"/>
    <s v="Liability-Only"/>
    <n v="-200"/>
    <n v="2136"/>
    <s v="Yes"/>
    <s v="NO"/>
    <s v="NO"/>
    <n v="50"/>
    <x v="1"/>
    <x v="14"/>
    <x v="0"/>
    <x v="4"/>
    <x v="2"/>
    <x v="0"/>
    <n v="99"/>
    <n v="682"/>
    <n v="50"/>
    <x v="1"/>
    <n v="100"/>
  </r>
  <r>
    <n v="50"/>
    <x v="0"/>
    <s v="Married"/>
    <n v="86"/>
    <s v="&gt;5 years"/>
    <n v="0"/>
    <n v="0"/>
    <s v="Low"/>
    <n v="0"/>
    <s v="Liability-Only"/>
    <n v="-200"/>
    <n v="1986"/>
    <s v="NO"/>
    <s v="Yes"/>
    <s v="Yes"/>
    <n v="100"/>
    <x v="1"/>
    <x v="9"/>
    <x v="1"/>
    <x v="5"/>
    <x v="4"/>
    <x v="0"/>
    <n v="6"/>
    <n v="659"/>
    <n v="50"/>
    <x v="2"/>
    <n v="0"/>
  </r>
  <r>
    <n v="22"/>
    <x v="0"/>
    <s v="Widowed"/>
    <n v="0"/>
    <s v="1-5 years"/>
    <n v="50"/>
    <n v="0"/>
    <s v="Medium"/>
    <n v="0"/>
    <s v="Liability-Only"/>
    <n v="-200"/>
    <n v="2000"/>
    <s v="NO"/>
    <s v="NO"/>
    <s v="NO"/>
    <n v="0"/>
    <x v="1"/>
    <x v="26"/>
    <x v="0"/>
    <x v="0"/>
    <x v="1"/>
    <x v="2"/>
    <n v="99"/>
    <n v="766"/>
    <n v="-50"/>
    <x v="0"/>
    <n v="50"/>
  </r>
  <r>
    <n v="49"/>
    <x v="0"/>
    <s v="Married"/>
    <n v="86"/>
    <s v="&gt;5 years"/>
    <n v="0"/>
    <n v="1"/>
    <s v="Medium"/>
    <n v="100"/>
    <s v="Full Coverage"/>
    <n v="0"/>
    <n v="2436"/>
    <s v="NO"/>
    <s v="NO"/>
    <s v="NO"/>
    <n v="0"/>
    <x v="1"/>
    <x v="4"/>
    <x v="0"/>
    <x v="8"/>
    <x v="4"/>
    <x v="1"/>
    <n v="99"/>
    <n v="678"/>
    <n v="50"/>
    <x v="0"/>
    <n v="50"/>
  </r>
  <r>
    <n v="46"/>
    <x v="0"/>
    <s v="Married"/>
    <n v="86"/>
    <s v="1-5 years"/>
    <n v="50"/>
    <n v="0"/>
    <s v="Low"/>
    <n v="0"/>
    <s v="Full Coverage"/>
    <n v="0"/>
    <n v="2436"/>
    <s v="NO"/>
    <s v="NO"/>
    <s v="NO"/>
    <n v="0"/>
    <x v="0"/>
    <x v="6"/>
    <x v="1"/>
    <x v="1"/>
    <x v="3"/>
    <x v="2"/>
    <n v="5"/>
    <n v="675"/>
    <n v="50"/>
    <x v="1"/>
    <n v="100"/>
  </r>
  <r>
    <n v="18"/>
    <x v="0"/>
    <s v="Married"/>
    <n v="86"/>
    <s v="1-5 years"/>
    <n v="50"/>
    <n v="2"/>
    <s v="Low"/>
    <n v="100"/>
    <s v="Liability-Only"/>
    <n v="-200"/>
    <n v="2336"/>
    <s v="NO"/>
    <s v="NO"/>
    <s v="NO"/>
    <n v="0"/>
    <x v="1"/>
    <x v="29"/>
    <x v="0"/>
    <x v="0"/>
    <x v="6"/>
    <x v="0"/>
    <n v="99"/>
    <n v="663"/>
    <n v="50"/>
    <x v="1"/>
    <n v="100"/>
  </r>
  <r>
    <n v="29"/>
    <x v="0"/>
    <s v="Married"/>
    <n v="86"/>
    <s v="1-5 years"/>
    <n v="50"/>
    <n v="0"/>
    <s v="Low"/>
    <n v="0"/>
    <s v="Liability-Only"/>
    <n v="-200"/>
    <n v="2136"/>
    <s v="NO"/>
    <s v="NO"/>
    <s v="NO"/>
    <n v="0"/>
    <x v="1"/>
    <x v="24"/>
    <x v="1"/>
    <x v="2"/>
    <x v="3"/>
    <x v="0"/>
    <n v="3"/>
    <n v="627"/>
    <n v="50"/>
    <x v="2"/>
    <n v="0"/>
  </r>
  <r>
    <n v="57"/>
    <x v="1"/>
    <s v="Single"/>
    <n v="0"/>
    <s v="1-5 years"/>
    <n v="50"/>
    <n v="1"/>
    <s v="Low"/>
    <n v="50"/>
    <s v="Full Coverage"/>
    <n v="0"/>
    <n v="2250"/>
    <s v="NO"/>
    <s v="Yes"/>
    <s v="NO"/>
    <n v="50"/>
    <x v="1"/>
    <x v="0"/>
    <x v="1"/>
    <x v="1"/>
    <x v="4"/>
    <x v="0"/>
    <n v="5"/>
    <n v="700"/>
    <n v="50"/>
    <x v="2"/>
    <n v="0"/>
  </r>
  <r>
    <n v="25"/>
    <x v="0"/>
    <s v="Married"/>
    <n v="86"/>
    <s v="&lt;1 year"/>
    <n v="100"/>
    <n v="1"/>
    <s v="Medium"/>
    <n v="100"/>
    <s v="Liability-Only"/>
    <n v="-200"/>
    <n v="2336"/>
    <s v="NO"/>
    <s v="Yes"/>
    <s v="NO"/>
    <n v="50"/>
    <x v="1"/>
    <x v="5"/>
    <x v="0"/>
    <x v="4"/>
    <x v="0"/>
    <x v="2"/>
    <n v="99"/>
    <n v="662"/>
    <n v="50"/>
    <x v="1"/>
    <n v="100"/>
  </r>
  <r>
    <n v="33"/>
    <x v="0"/>
    <s v="Single"/>
    <n v="0"/>
    <s v="&gt;5 years"/>
    <n v="0"/>
    <n v="0"/>
    <s v="High"/>
    <n v="0"/>
    <s v="Liability-Only"/>
    <n v="-200"/>
    <n v="1950"/>
    <s v="NO"/>
    <s v="Yes"/>
    <s v="NO"/>
    <n v="50"/>
    <x v="0"/>
    <x v="29"/>
    <x v="1"/>
    <x v="0"/>
    <x v="2"/>
    <x v="2"/>
    <n v="5"/>
    <n v="765"/>
    <n v="-50"/>
    <x v="1"/>
    <n v="100"/>
  </r>
  <r>
    <n v="46"/>
    <x v="0"/>
    <s v="Married"/>
    <n v="86"/>
    <s v="&gt;5 years"/>
    <n v="0"/>
    <n v="2"/>
    <s v="Low"/>
    <n v="100"/>
    <s v="Full Coverage"/>
    <n v="0"/>
    <n v="2336"/>
    <s v="NO"/>
    <s v="NO"/>
    <s v="NO"/>
    <n v="0"/>
    <x v="1"/>
    <x v="26"/>
    <x v="0"/>
    <x v="0"/>
    <x v="0"/>
    <x v="1"/>
    <n v="99"/>
    <n v="833"/>
    <n v="-50"/>
    <x v="0"/>
    <n v="50"/>
  </r>
  <r>
    <n v="51"/>
    <x v="0"/>
    <s v="Single"/>
    <n v="0"/>
    <s v="&gt;5 years"/>
    <n v="0"/>
    <n v="0"/>
    <s v="High"/>
    <n v="0"/>
    <s v="Full Coverage"/>
    <n v="0"/>
    <n v="2150"/>
    <s v="Yes"/>
    <s v="NO"/>
    <s v="NO"/>
    <n v="50"/>
    <x v="1"/>
    <x v="2"/>
    <x v="0"/>
    <x v="1"/>
    <x v="4"/>
    <x v="0"/>
    <n v="99"/>
    <n v="700"/>
    <n v="50"/>
    <x v="2"/>
    <n v="0"/>
  </r>
  <r>
    <n v="36"/>
    <x v="0"/>
    <s v="Single"/>
    <n v="0"/>
    <s v="1-5 years"/>
    <n v="50"/>
    <n v="1"/>
    <s v="Low"/>
    <n v="50"/>
    <s v="Liability-Only"/>
    <n v="-200"/>
    <n v="2100"/>
    <s v="NO"/>
    <s v="NO"/>
    <s v="NO"/>
    <n v="0"/>
    <x v="0"/>
    <x v="13"/>
    <x v="0"/>
    <x v="0"/>
    <x v="2"/>
    <x v="2"/>
    <n v="99"/>
    <n v="831"/>
    <n v="-50"/>
    <x v="1"/>
    <n v="100"/>
  </r>
  <r>
    <n v="31"/>
    <x v="0"/>
    <s v="Divorced"/>
    <n v="0"/>
    <s v="&gt;5 years"/>
    <n v="0"/>
    <n v="1"/>
    <s v="Low"/>
    <n v="50"/>
    <s v="Full Coverage"/>
    <n v="0"/>
    <n v="2250"/>
    <s v="NO"/>
    <s v="NO"/>
    <s v="NO"/>
    <n v="0"/>
    <x v="1"/>
    <x v="20"/>
    <x v="0"/>
    <x v="1"/>
    <x v="0"/>
    <x v="1"/>
    <n v="99"/>
    <n v="744"/>
    <n v="-50"/>
    <x v="1"/>
    <n v="100"/>
  </r>
  <r>
    <n v="61"/>
    <x v="1"/>
    <s v="Divorced"/>
    <n v="0"/>
    <s v="&lt;1 year"/>
    <n v="100"/>
    <n v="0"/>
    <s v="Low"/>
    <n v="0"/>
    <s v="Full Coverage"/>
    <n v="0"/>
    <n v="2300"/>
    <s v="NO"/>
    <s v="NO"/>
    <s v="NO"/>
    <n v="0"/>
    <x v="1"/>
    <x v="1"/>
    <x v="0"/>
    <x v="4"/>
    <x v="2"/>
    <x v="0"/>
    <n v="99"/>
    <n v="703"/>
    <n v="-50"/>
    <x v="1"/>
    <n v="100"/>
  </r>
  <r>
    <n v="66"/>
    <x v="1"/>
    <s v="Single"/>
    <n v="0"/>
    <s v="1-5 years"/>
    <n v="50"/>
    <n v="0"/>
    <s v="Low"/>
    <n v="0"/>
    <s v="Full Coverage"/>
    <n v="0"/>
    <n v="2250"/>
    <s v="NO"/>
    <s v="NO"/>
    <s v="NO"/>
    <n v="0"/>
    <x v="0"/>
    <x v="1"/>
    <x v="0"/>
    <x v="7"/>
    <x v="0"/>
    <x v="1"/>
    <n v="99"/>
    <n v="664"/>
    <n v="50"/>
    <x v="2"/>
    <n v="0"/>
  </r>
  <r>
    <n v="54"/>
    <x v="0"/>
    <s v="Married"/>
    <n v="86"/>
    <s v="1-5 years"/>
    <n v="50"/>
    <n v="0"/>
    <s v="High"/>
    <n v="0"/>
    <s v="Full Coverage"/>
    <n v="0"/>
    <n v="2186"/>
    <s v="NO"/>
    <s v="Yes"/>
    <s v="NO"/>
    <n v="50"/>
    <x v="2"/>
    <x v="2"/>
    <x v="0"/>
    <x v="2"/>
    <x v="2"/>
    <x v="0"/>
    <n v="99"/>
    <n v="732"/>
    <n v="-50"/>
    <x v="2"/>
    <n v="0"/>
  </r>
  <r>
    <n v="41"/>
    <x v="0"/>
    <s v="Single"/>
    <n v="0"/>
    <s v="&lt;1 year"/>
    <n v="100"/>
    <n v="0"/>
    <s v="Medium"/>
    <n v="0"/>
    <s v="Full Coverage"/>
    <n v="0"/>
    <n v="2200"/>
    <s v="NO"/>
    <s v="NO"/>
    <s v="NO"/>
    <n v="0"/>
    <x v="1"/>
    <x v="8"/>
    <x v="0"/>
    <x v="1"/>
    <x v="2"/>
    <x v="2"/>
    <n v="99"/>
    <n v="718"/>
    <n v="-50"/>
    <x v="2"/>
    <n v="0"/>
  </r>
  <r>
    <n v="27"/>
    <x v="0"/>
    <s v="Single"/>
    <n v="0"/>
    <s v="1-5 years"/>
    <n v="50"/>
    <n v="0"/>
    <s v="Medium"/>
    <n v="0"/>
    <s v="Liability-Only"/>
    <n v="-200"/>
    <n v="2050"/>
    <s v="NO"/>
    <s v="NO"/>
    <s v="NO"/>
    <n v="0"/>
    <x v="1"/>
    <x v="16"/>
    <x v="1"/>
    <x v="4"/>
    <x v="1"/>
    <x v="2"/>
    <n v="14"/>
    <n v="707"/>
    <n v="-50"/>
    <x v="1"/>
    <n v="100"/>
  </r>
  <r>
    <n v="27"/>
    <x v="0"/>
    <s v="Divorced"/>
    <n v="0"/>
    <s v="1-5 years"/>
    <n v="50"/>
    <n v="0"/>
    <s v="Low"/>
    <n v="0"/>
    <s v="Liability-Only"/>
    <n v="-200"/>
    <n v="2050"/>
    <s v="NO"/>
    <s v="NO"/>
    <s v="NO"/>
    <n v="0"/>
    <x v="1"/>
    <x v="13"/>
    <x v="1"/>
    <x v="3"/>
    <x v="4"/>
    <x v="0"/>
    <n v="6"/>
    <n v="753"/>
    <n v="-50"/>
    <x v="1"/>
    <n v="100"/>
  </r>
  <r>
    <n v="47"/>
    <x v="0"/>
    <s v="Married"/>
    <n v="86"/>
    <s v="&gt;5 years"/>
    <n v="0"/>
    <n v="0"/>
    <s v="Medium"/>
    <n v="0"/>
    <s v="Liability-Only"/>
    <n v="-200"/>
    <n v="1986"/>
    <s v="NO"/>
    <s v="NO"/>
    <s v="Yes"/>
    <n v="50"/>
    <x v="1"/>
    <x v="0"/>
    <x v="0"/>
    <x v="9"/>
    <x v="2"/>
    <x v="1"/>
    <n v="99"/>
    <n v="729"/>
    <n v="-50"/>
    <x v="0"/>
    <n v="50"/>
  </r>
  <r>
    <n v="46"/>
    <x v="0"/>
    <s v="Married"/>
    <n v="86"/>
    <s v="&gt;5 years"/>
    <n v="0"/>
    <n v="2"/>
    <s v="Low"/>
    <n v="100"/>
    <s v="Full Coverage"/>
    <n v="0"/>
    <n v="2286"/>
    <s v="NO"/>
    <s v="NO"/>
    <s v="NO"/>
    <n v="0"/>
    <x v="1"/>
    <x v="16"/>
    <x v="0"/>
    <x v="6"/>
    <x v="0"/>
    <x v="0"/>
    <n v="99"/>
    <n v="735"/>
    <n v="-50"/>
    <x v="2"/>
    <n v="0"/>
  </r>
  <r>
    <n v="61"/>
    <x v="1"/>
    <s v="Single"/>
    <n v="0"/>
    <s v="&gt;5 years"/>
    <n v="0"/>
    <n v="0"/>
    <s v="Low"/>
    <n v="0"/>
    <s v="Full Coverage"/>
    <n v="0"/>
    <n v="2250"/>
    <s v="Yes"/>
    <s v="NO"/>
    <s v="NO"/>
    <n v="50"/>
    <x v="0"/>
    <x v="13"/>
    <x v="0"/>
    <x v="7"/>
    <x v="2"/>
    <x v="1"/>
    <n v="99"/>
    <n v="662"/>
    <n v="50"/>
    <x v="1"/>
    <n v="100"/>
  </r>
  <r>
    <n v="49"/>
    <x v="0"/>
    <s v="Married"/>
    <n v="86"/>
    <s v="1-5 years"/>
    <n v="50"/>
    <n v="0"/>
    <s v="High"/>
    <n v="0"/>
    <s v="Full Coverage"/>
    <n v="0"/>
    <n v="2386"/>
    <s v="NO"/>
    <s v="NO"/>
    <s v="NO"/>
    <n v="0"/>
    <x v="1"/>
    <x v="24"/>
    <x v="1"/>
    <x v="7"/>
    <x v="3"/>
    <x v="2"/>
    <n v="6"/>
    <n v="651"/>
    <n v="50"/>
    <x v="0"/>
    <n v="50"/>
  </r>
  <r>
    <n v="18"/>
    <x v="0"/>
    <s v="Married"/>
    <n v="86"/>
    <s v="1-5 years"/>
    <n v="50"/>
    <n v="0"/>
    <s v="Low"/>
    <n v="0"/>
    <s v="Full Coverage"/>
    <n v="0"/>
    <n v="2336"/>
    <s v="NO"/>
    <s v="NO"/>
    <s v="NO"/>
    <n v="0"/>
    <x v="1"/>
    <x v="29"/>
    <x v="0"/>
    <x v="4"/>
    <x v="5"/>
    <x v="1"/>
    <n v="99"/>
    <n v="739"/>
    <n v="-50"/>
    <x v="1"/>
    <n v="100"/>
  </r>
  <r>
    <n v="55"/>
    <x v="1"/>
    <s v="Married"/>
    <n v="86"/>
    <s v="&gt;5 years"/>
    <n v="0"/>
    <n v="1"/>
    <s v="Low"/>
    <n v="50"/>
    <s v="Full Coverage"/>
    <n v="0"/>
    <n v="2436"/>
    <s v="NO"/>
    <s v="NO"/>
    <s v="NO"/>
    <n v="0"/>
    <x v="0"/>
    <x v="16"/>
    <x v="0"/>
    <x v="1"/>
    <x v="4"/>
    <x v="1"/>
    <n v="99"/>
    <n v="684"/>
    <n v="50"/>
    <x v="1"/>
    <n v="100"/>
  </r>
  <r>
    <n v="25"/>
    <x v="0"/>
    <s v="Single"/>
    <n v="0"/>
    <s v="1-5 years"/>
    <n v="50"/>
    <n v="0"/>
    <s v="Low"/>
    <n v="0"/>
    <s v="Full Coverage"/>
    <n v="0"/>
    <n v="2350"/>
    <s v="NO"/>
    <s v="NO"/>
    <s v="NO"/>
    <n v="0"/>
    <x v="1"/>
    <x v="1"/>
    <x v="1"/>
    <x v="5"/>
    <x v="3"/>
    <x v="2"/>
    <n v="7"/>
    <n v="673"/>
    <n v="50"/>
    <x v="1"/>
    <n v="100"/>
  </r>
  <r>
    <n v="34"/>
    <x v="0"/>
    <s v="Widowed"/>
    <n v="0"/>
    <s v="&gt;5 years"/>
    <n v="0"/>
    <n v="1"/>
    <s v="High"/>
    <n v="200"/>
    <s v="Full Coverage"/>
    <n v="0"/>
    <n v="2250"/>
    <s v="NO"/>
    <s v="Yes"/>
    <s v="NO"/>
    <n v="50"/>
    <x v="0"/>
    <x v="25"/>
    <x v="0"/>
    <x v="3"/>
    <x v="4"/>
    <x v="2"/>
    <n v="99"/>
    <n v="796"/>
    <n v="-50"/>
    <x v="2"/>
    <n v="0"/>
  </r>
  <r>
    <n v="43"/>
    <x v="0"/>
    <s v="Married"/>
    <n v="86"/>
    <s v="1-5 years"/>
    <n v="50"/>
    <n v="0"/>
    <s v="Low"/>
    <n v="0"/>
    <s v="Liability-Only"/>
    <n v="-200"/>
    <n v="2236"/>
    <s v="NO"/>
    <s v="NO"/>
    <s v="NO"/>
    <n v="0"/>
    <x v="0"/>
    <x v="17"/>
    <x v="1"/>
    <x v="0"/>
    <x v="2"/>
    <x v="0"/>
    <n v="5"/>
    <n v="693"/>
    <n v="50"/>
    <x v="1"/>
    <n v="100"/>
  </r>
  <r>
    <n v="69"/>
    <x v="1"/>
    <s v="Married"/>
    <n v="86"/>
    <s v="1-5 years"/>
    <n v="50"/>
    <n v="0"/>
    <s v="Low"/>
    <n v="0"/>
    <s v="Full Coverage"/>
    <n v="0"/>
    <n v="2236"/>
    <s v="Yes"/>
    <s v="NO"/>
    <s v="NO"/>
    <n v="50"/>
    <x v="1"/>
    <x v="24"/>
    <x v="1"/>
    <x v="5"/>
    <x v="2"/>
    <x v="2"/>
    <n v="5"/>
    <n v="744"/>
    <n v="-50"/>
    <x v="0"/>
    <n v="50"/>
  </r>
  <r>
    <n v="86"/>
    <x v="1"/>
    <s v="Married"/>
    <n v="86"/>
    <s v="1-5 years"/>
    <n v="50"/>
    <n v="0"/>
    <s v="Low"/>
    <n v="0"/>
    <s v="Full Coverage"/>
    <n v="0"/>
    <n v="2336"/>
    <s v="NO"/>
    <s v="NO"/>
    <s v="NO"/>
    <n v="0"/>
    <x v="0"/>
    <x v="23"/>
    <x v="0"/>
    <x v="3"/>
    <x v="1"/>
    <x v="0"/>
    <n v="99"/>
    <n v="729"/>
    <n v="-50"/>
    <x v="1"/>
    <n v="100"/>
  </r>
  <r>
    <n v="49"/>
    <x v="0"/>
    <s v="Married"/>
    <n v="86"/>
    <s v="1-5 years"/>
    <n v="50"/>
    <n v="0"/>
    <s v="Low"/>
    <n v="0"/>
    <s v="Liability-Only"/>
    <n v="-200"/>
    <n v="2036"/>
    <s v="NO"/>
    <s v="Yes"/>
    <s v="Yes"/>
    <n v="100"/>
    <x v="0"/>
    <x v="10"/>
    <x v="0"/>
    <x v="5"/>
    <x v="4"/>
    <x v="1"/>
    <n v="99"/>
    <n v="778"/>
    <n v="-50"/>
    <x v="1"/>
    <n v="100"/>
  </r>
  <r>
    <n v="37"/>
    <x v="0"/>
    <s v="Single"/>
    <n v="0"/>
    <s v="&gt;5 years"/>
    <n v="0"/>
    <n v="0"/>
    <s v="Low"/>
    <n v="0"/>
    <s v="Liability-Only"/>
    <n v="-200"/>
    <n v="2050"/>
    <s v="NO"/>
    <s v="Yes"/>
    <s v="NO"/>
    <n v="50"/>
    <x v="0"/>
    <x v="21"/>
    <x v="1"/>
    <x v="4"/>
    <x v="0"/>
    <x v="1"/>
    <n v="5"/>
    <n v="668"/>
    <n v="50"/>
    <x v="1"/>
    <n v="100"/>
  </r>
  <r>
    <n v="48"/>
    <x v="0"/>
    <s v="Single"/>
    <n v="0"/>
    <s v="1-5 years"/>
    <n v="50"/>
    <n v="0"/>
    <s v="Medium"/>
    <n v="0"/>
    <s v="Full Coverage"/>
    <n v="0"/>
    <n v="2200"/>
    <s v="NO"/>
    <s v="NO"/>
    <s v="NO"/>
    <n v="0"/>
    <x v="1"/>
    <x v="20"/>
    <x v="0"/>
    <x v="1"/>
    <x v="5"/>
    <x v="2"/>
    <n v="99"/>
    <n v="708"/>
    <n v="-50"/>
    <x v="0"/>
    <n v="50"/>
  </r>
  <r>
    <n v="53"/>
    <x v="0"/>
    <s v="Married"/>
    <n v="86"/>
    <s v="1-5 years"/>
    <n v="50"/>
    <n v="0"/>
    <s v="Low"/>
    <n v="0"/>
    <s v="Liability-Only"/>
    <n v="-200"/>
    <n v="2086"/>
    <s v="Yes"/>
    <s v="Yes"/>
    <s v="NO"/>
    <n v="100"/>
    <x v="0"/>
    <x v="10"/>
    <x v="1"/>
    <x v="5"/>
    <x v="2"/>
    <x v="1"/>
    <n v="6"/>
    <n v="692"/>
    <n v="50"/>
    <x v="0"/>
    <n v="50"/>
  </r>
  <r>
    <n v="35"/>
    <x v="0"/>
    <s v="Single"/>
    <n v="0"/>
    <s v="&gt;5 years"/>
    <n v="0"/>
    <n v="0"/>
    <s v="Medium"/>
    <n v="0"/>
    <s v="Liability-Only"/>
    <n v="-200"/>
    <n v="2000"/>
    <s v="NO"/>
    <s v="NO"/>
    <s v="NO"/>
    <n v="0"/>
    <x v="0"/>
    <x v="19"/>
    <x v="1"/>
    <x v="7"/>
    <x v="2"/>
    <x v="0"/>
    <n v="4"/>
    <n v="775"/>
    <n v="-50"/>
    <x v="1"/>
    <n v="100"/>
  </r>
  <r>
    <n v="66"/>
    <x v="1"/>
    <s v="Single"/>
    <n v="0"/>
    <s v="&gt;5 years"/>
    <n v="0"/>
    <n v="0"/>
    <s v="Low"/>
    <n v="0"/>
    <s v="Full Coverage"/>
    <n v="0"/>
    <n v="2250"/>
    <s v="NO"/>
    <s v="Yes"/>
    <s v="NO"/>
    <n v="50"/>
    <x v="1"/>
    <x v="11"/>
    <x v="0"/>
    <x v="1"/>
    <x v="0"/>
    <x v="2"/>
    <n v="99"/>
    <n v="699"/>
    <n v="50"/>
    <x v="1"/>
    <n v="100"/>
  </r>
  <r>
    <n v="43"/>
    <x v="0"/>
    <s v="Married"/>
    <n v="86"/>
    <s v="1-5 years"/>
    <n v="50"/>
    <n v="0"/>
    <s v="Low"/>
    <n v="0"/>
    <s v="Full Coverage"/>
    <n v="0"/>
    <n v="2186"/>
    <s v="Yes"/>
    <s v="NO"/>
    <s v="NO"/>
    <n v="50"/>
    <x v="0"/>
    <x v="29"/>
    <x v="1"/>
    <x v="7"/>
    <x v="3"/>
    <x v="0"/>
    <n v="6"/>
    <n v="713"/>
    <n v="-50"/>
    <x v="2"/>
    <n v="0"/>
  </r>
  <r>
    <n v="47"/>
    <x v="0"/>
    <s v="Married"/>
    <n v="86"/>
    <s v="&lt;1 year"/>
    <n v="100"/>
    <n v="0"/>
    <s v="Medium"/>
    <n v="0"/>
    <s v="Full Coverage"/>
    <n v="0"/>
    <n v="2436"/>
    <s v="NO"/>
    <s v="NO"/>
    <s v="NO"/>
    <n v="0"/>
    <x v="2"/>
    <x v="3"/>
    <x v="1"/>
    <x v="1"/>
    <x v="0"/>
    <x v="0"/>
    <n v="1"/>
    <n v="659"/>
    <n v="50"/>
    <x v="0"/>
    <n v="50"/>
  </r>
  <r>
    <n v="49"/>
    <x v="0"/>
    <s v="Widowed"/>
    <n v="0"/>
    <s v="1-5 years"/>
    <n v="50"/>
    <n v="0"/>
    <s v="Low"/>
    <n v="0"/>
    <s v="Full Coverage"/>
    <n v="0"/>
    <n v="2250"/>
    <s v="NO"/>
    <s v="NO"/>
    <s v="NO"/>
    <n v="0"/>
    <x v="0"/>
    <x v="8"/>
    <x v="0"/>
    <x v="2"/>
    <x v="2"/>
    <x v="0"/>
    <n v="99"/>
    <n v="814"/>
    <n v="-50"/>
    <x v="1"/>
    <n v="100"/>
  </r>
  <r>
    <n v="46"/>
    <x v="0"/>
    <s v="Married"/>
    <n v="86"/>
    <s v="1-5 years"/>
    <n v="50"/>
    <n v="0"/>
    <s v="Low"/>
    <n v="0"/>
    <s v="Full Coverage"/>
    <n v="0"/>
    <n v="2286"/>
    <s v="NO"/>
    <s v="NO"/>
    <s v="NO"/>
    <n v="0"/>
    <x v="0"/>
    <x v="1"/>
    <x v="0"/>
    <x v="7"/>
    <x v="2"/>
    <x v="1"/>
    <n v="99"/>
    <n v="748"/>
    <n v="-50"/>
    <x v="0"/>
    <n v="50"/>
  </r>
  <r>
    <n v="52"/>
    <x v="0"/>
    <s v="Single"/>
    <n v="0"/>
    <s v="&lt;1 year"/>
    <n v="100"/>
    <n v="1"/>
    <s v="High"/>
    <n v="200"/>
    <s v="Full Coverage"/>
    <n v="0"/>
    <n v="2500"/>
    <s v="NO"/>
    <s v="Yes"/>
    <s v="NO"/>
    <n v="50"/>
    <x v="0"/>
    <x v="12"/>
    <x v="0"/>
    <x v="3"/>
    <x v="5"/>
    <x v="2"/>
    <n v="99"/>
    <n v="684"/>
    <n v="50"/>
    <x v="0"/>
    <n v="50"/>
  </r>
  <r>
    <n v="30"/>
    <x v="0"/>
    <s v="Married"/>
    <n v="86"/>
    <s v="1-5 years"/>
    <n v="50"/>
    <n v="0"/>
    <s v="Low"/>
    <n v="0"/>
    <s v="Full Coverage"/>
    <n v="0"/>
    <n v="2386"/>
    <s v="NO"/>
    <s v="Yes"/>
    <s v="NO"/>
    <n v="50"/>
    <x v="1"/>
    <x v="23"/>
    <x v="1"/>
    <x v="8"/>
    <x v="2"/>
    <x v="0"/>
    <n v="6"/>
    <n v="686"/>
    <n v="50"/>
    <x v="1"/>
    <n v="100"/>
  </r>
  <r>
    <n v="31"/>
    <x v="0"/>
    <s v="Single"/>
    <n v="0"/>
    <s v="&gt;5 years"/>
    <n v="0"/>
    <n v="0"/>
    <s v="Low"/>
    <n v="0"/>
    <s v="Full Coverage"/>
    <n v="0"/>
    <n v="2200"/>
    <s v="Yes"/>
    <s v="Yes"/>
    <s v="NO"/>
    <n v="100"/>
    <x v="1"/>
    <x v="25"/>
    <x v="1"/>
    <x v="4"/>
    <x v="1"/>
    <x v="0"/>
    <n v="11"/>
    <n v="669"/>
    <n v="50"/>
    <x v="1"/>
    <n v="100"/>
  </r>
  <r>
    <n v="23"/>
    <x v="0"/>
    <s v="Single"/>
    <n v="0"/>
    <s v="&gt;5 years"/>
    <n v="0"/>
    <n v="1"/>
    <s v="Low"/>
    <n v="50"/>
    <s v="Liability-Only"/>
    <n v="-200"/>
    <n v="1900"/>
    <s v="NO"/>
    <s v="NO"/>
    <s v="Yes"/>
    <n v="50"/>
    <x v="1"/>
    <x v="13"/>
    <x v="0"/>
    <x v="7"/>
    <x v="3"/>
    <x v="2"/>
    <n v="99"/>
    <n v="798"/>
    <n v="-50"/>
    <x v="2"/>
    <n v="0"/>
  </r>
  <r>
    <n v="46"/>
    <x v="0"/>
    <s v="Single"/>
    <n v="0"/>
    <s v="1-5 years"/>
    <n v="50"/>
    <n v="0"/>
    <s v="Low"/>
    <n v="0"/>
    <s v="Liability-Only"/>
    <n v="-200"/>
    <n v="2150"/>
    <s v="NO"/>
    <s v="NO"/>
    <s v="NO"/>
    <n v="0"/>
    <x v="2"/>
    <x v="4"/>
    <x v="1"/>
    <x v="5"/>
    <x v="0"/>
    <x v="1"/>
    <n v="9"/>
    <n v="677"/>
    <n v="50"/>
    <x v="1"/>
    <n v="100"/>
  </r>
  <r>
    <n v="51"/>
    <x v="0"/>
    <s v="Divorced"/>
    <n v="0"/>
    <s v="1-5 years"/>
    <n v="50"/>
    <n v="1"/>
    <s v="Low"/>
    <n v="50"/>
    <s v="Full Coverage"/>
    <n v="0"/>
    <n v="2150"/>
    <s v="Yes"/>
    <s v="NO"/>
    <s v="NO"/>
    <n v="50"/>
    <x v="0"/>
    <x v="16"/>
    <x v="1"/>
    <x v="7"/>
    <x v="5"/>
    <x v="0"/>
    <n v="2"/>
    <n v="717"/>
    <n v="-50"/>
    <x v="2"/>
    <n v="0"/>
  </r>
  <r>
    <n v="46"/>
    <x v="0"/>
    <s v="Widowed"/>
    <n v="0"/>
    <s v="1-5 years"/>
    <n v="50"/>
    <n v="0"/>
    <s v="Medium"/>
    <n v="0"/>
    <s v="Liability-Only"/>
    <n v="-200"/>
    <n v="2000"/>
    <s v="Yes"/>
    <s v="Yes"/>
    <s v="NO"/>
    <n v="100"/>
    <x v="1"/>
    <x v="7"/>
    <x v="1"/>
    <x v="1"/>
    <x v="2"/>
    <x v="0"/>
    <n v="8"/>
    <n v="650"/>
    <n v="50"/>
    <x v="0"/>
    <n v="50"/>
  </r>
  <r>
    <n v="65"/>
    <x v="1"/>
    <s v="Single"/>
    <n v="0"/>
    <s v="1-5 years"/>
    <n v="50"/>
    <n v="1"/>
    <s v="Low"/>
    <n v="50"/>
    <s v="Full Coverage"/>
    <n v="0"/>
    <n v="2300"/>
    <s v="NO"/>
    <s v="NO"/>
    <s v="Yes"/>
    <n v="50"/>
    <x v="1"/>
    <x v="27"/>
    <x v="1"/>
    <x v="5"/>
    <x v="4"/>
    <x v="1"/>
    <n v="14"/>
    <n v="675"/>
    <n v="50"/>
    <x v="0"/>
    <n v="50"/>
  </r>
  <r>
    <n v="39"/>
    <x v="0"/>
    <s v="Married"/>
    <n v="86"/>
    <s v="1-5 years"/>
    <n v="50"/>
    <n v="1"/>
    <s v="Low"/>
    <n v="50"/>
    <s v="Liability-Only"/>
    <n v="-200"/>
    <n v="2086"/>
    <s v="NO"/>
    <s v="NO"/>
    <s v="NO"/>
    <n v="0"/>
    <x v="0"/>
    <x v="6"/>
    <x v="1"/>
    <x v="4"/>
    <x v="4"/>
    <x v="0"/>
    <n v="7"/>
    <n v="729"/>
    <n v="-50"/>
    <x v="2"/>
    <n v="0"/>
  </r>
  <r>
    <n v="50"/>
    <x v="0"/>
    <s v="Married"/>
    <n v="86"/>
    <s v="&lt;1 year"/>
    <n v="100"/>
    <n v="0"/>
    <s v="Medium"/>
    <n v="0"/>
    <s v="Liability-Only"/>
    <n v="-200"/>
    <n v="2086"/>
    <s v="Yes"/>
    <s v="NO"/>
    <s v="NO"/>
    <n v="50"/>
    <x v="1"/>
    <x v="0"/>
    <x v="0"/>
    <x v="3"/>
    <x v="2"/>
    <x v="0"/>
    <n v="99"/>
    <n v="707"/>
    <n v="-50"/>
    <x v="0"/>
    <n v="50"/>
  </r>
  <r>
    <n v="23"/>
    <x v="0"/>
    <s v="Single"/>
    <n v="0"/>
    <s v="1-5 years"/>
    <n v="50"/>
    <n v="0"/>
    <s v="Low"/>
    <n v="0"/>
    <s v="Full Coverage"/>
    <n v="0"/>
    <n v="2200"/>
    <s v="NO"/>
    <s v="NO"/>
    <s v="NO"/>
    <n v="0"/>
    <x v="2"/>
    <x v="5"/>
    <x v="0"/>
    <x v="4"/>
    <x v="0"/>
    <x v="1"/>
    <n v="99"/>
    <n v="709"/>
    <n v="-50"/>
    <x v="0"/>
    <n v="50"/>
  </r>
  <r>
    <n v="34"/>
    <x v="0"/>
    <s v="Single"/>
    <n v="0"/>
    <s v="1-5 years"/>
    <n v="50"/>
    <n v="1"/>
    <s v="Low"/>
    <n v="50"/>
    <s v="Full Coverage"/>
    <n v="0"/>
    <n v="2250"/>
    <s v="NO"/>
    <s v="NO"/>
    <s v="Yes"/>
    <n v="50"/>
    <x v="1"/>
    <x v="25"/>
    <x v="1"/>
    <x v="5"/>
    <x v="0"/>
    <x v="2"/>
    <n v="7"/>
    <n v="706"/>
    <n v="-50"/>
    <x v="1"/>
    <n v="100"/>
  </r>
  <r>
    <n v="50"/>
    <x v="0"/>
    <s v="Married"/>
    <n v="86"/>
    <s v="1-5 years"/>
    <n v="50"/>
    <n v="1"/>
    <s v="Low"/>
    <n v="50"/>
    <s v="Full Coverage"/>
    <n v="0"/>
    <n v="2336"/>
    <s v="NO"/>
    <s v="NO"/>
    <s v="NO"/>
    <n v="0"/>
    <x v="0"/>
    <x v="4"/>
    <x v="0"/>
    <x v="2"/>
    <x v="4"/>
    <x v="2"/>
    <n v="99"/>
    <n v="702"/>
    <n v="-50"/>
    <x v="0"/>
    <n v="50"/>
  </r>
  <r>
    <n v="52"/>
    <x v="0"/>
    <s v="Married"/>
    <n v="86"/>
    <s v="1-5 years"/>
    <n v="50"/>
    <n v="0"/>
    <s v="Low"/>
    <n v="0"/>
    <s v="Full Coverage"/>
    <n v="0"/>
    <n v="2236"/>
    <s v="NO"/>
    <s v="Yes"/>
    <s v="NO"/>
    <n v="50"/>
    <x v="1"/>
    <x v="16"/>
    <x v="1"/>
    <x v="5"/>
    <x v="4"/>
    <x v="1"/>
    <n v="12"/>
    <n v="738"/>
    <n v="-50"/>
    <x v="0"/>
    <n v="50"/>
  </r>
  <r>
    <n v="35"/>
    <x v="0"/>
    <s v="Single"/>
    <n v="0"/>
    <s v="1-5 years"/>
    <n v="50"/>
    <n v="0"/>
    <s v="Low"/>
    <n v="0"/>
    <s v="Full Coverage"/>
    <n v="0"/>
    <n v="2200"/>
    <s v="NO"/>
    <s v="NO"/>
    <s v="NO"/>
    <n v="0"/>
    <x v="1"/>
    <x v="3"/>
    <x v="0"/>
    <x v="1"/>
    <x v="0"/>
    <x v="0"/>
    <n v="99"/>
    <n v="776"/>
    <n v="-50"/>
    <x v="0"/>
    <n v="50"/>
  </r>
  <r>
    <n v="38"/>
    <x v="0"/>
    <s v="Married"/>
    <n v="86"/>
    <s v="&lt;1 year"/>
    <n v="100"/>
    <n v="0"/>
    <s v="Low"/>
    <n v="0"/>
    <s v="Liability-Only"/>
    <n v="-200"/>
    <n v="2236"/>
    <s v="NO"/>
    <s v="NO"/>
    <s v="NO"/>
    <n v="0"/>
    <x v="1"/>
    <x v="12"/>
    <x v="0"/>
    <x v="5"/>
    <x v="6"/>
    <x v="2"/>
    <n v="99"/>
    <n v="671"/>
    <n v="50"/>
    <x v="0"/>
    <n v="50"/>
  </r>
  <r>
    <n v="18"/>
    <x v="0"/>
    <s v="Married"/>
    <n v="86"/>
    <s v="1-5 years"/>
    <n v="50"/>
    <n v="2"/>
    <s v="High"/>
    <n v="400"/>
    <s v="Full Coverage"/>
    <n v="0"/>
    <n v="2686"/>
    <s v="NO"/>
    <s v="NO"/>
    <s v="NO"/>
    <n v="0"/>
    <x v="0"/>
    <x v="17"/>
    <x v="1"/>
    <x v="12"/>
    <x v="3"/>
    <x v="0"/>
    <n v="5"/>
    <n v="715"/>
    <n v="-50"/>
    <x v="0"/>
    <n v="50"/>
  </r>
  <r>
    <n v="34"/>
    <x v="0"/>
    <s v="Single"/>
    <n v="0"/>
    <s v="1-5 years"/>
    <n v="50"/>
    <n v="0"/>
    <s v="Low"/>
    <n v="0"/>
    <s v="Full Coverage"/>
    <n v="0"/>
    <n v="2150"/>
    <s v="NO"/>
    <s v="NO"/>
    <s v="NO"/>
    <n v="0"/>
    <x v="1"/>
    <x v="20"/>
    <x v="0"/>
    <x v="8"/>
    <x v="5"/>
    <x v="0"/>
    <n v="99"/>
    <n v="702"/>
    <n v="-50"/>
    <x v="2"/>
    <n v="0"/>
  </r>
  <r>
    <n v="53"/>
    <x v="0"/>
    <s v="Single"/>
    <n v="0"/>
    <s v="&lt;1 year"/>
    <n v="100"/>
    <n v="0"/>
    <s v="Medium"/>
    <n v="0"/>
    <s v="Liability-Only"/>
    <n v="-200"/>
    <n v="2200"/>
    <s v="NO"/>
    <s v="NO"/>
    <s v="NO"/>
    <n v="0"/>
    <x v="1"/>
    <x v="23"/>
    <x v="0"/>
    <x v="2"/>
    <x v="2"/>
    <x v="1"/>
    <n v="99"/>
    <n v="693"/>
    <n v="50"/>
    <x v="1"/>
    <n v="100"/>
  </r>
  <r>
    <n v="48"/>
    <x v="0"/>
    <s v="Married"/>
    <n v="86"/>
    <s v="&lt;1 year"/>
    <n v="100"/>
    <n v="0"/>
    <s v="Low"/>
    <n v="0"/>
    <s v="Liability-Only"/>
    <n v="-200"/>
    <n v="2136"/>
    <s v="NO"/>
    <s v="NO"/>
    <s v="NO"/>
    <n v="0"/>
    <x v="1"/>
    <x v="26"/>
    <x v="1"/>
    <x v="4"/>
    <x v="0"/>
    <x v="0"/>
    <n v="8"/>
    <n v="750"/>
    <n v="-50"/>
    <x v="0"/>
    <n v="50"/>
  </r>
  <r>
    <n v="47"/>
    <x v="0"/>
    <s v="Married"/>
    <n v="86"/>
    <s v="1-5 years"/>
    <n v="50"/>
    <n v="0"/>
    <s v="Low"/>
    <n v="0"/>
    <s v="Full Coverage"/>
    <n v="0"/>
    <n v="2286"/>
    <s v="NO"/>
    <s v="NO"/>
    <s v="NO"/>
    <n v="0"/>
    <x v="0"/>
    <x v="28"/>
    <x v="0"/>
    <x v="1"/>
    <x v="0"/>
    <x v="1"/>
    <n v="99"/>
    <n v="728"/>
    <n v="-50"/>
    <x v="0"/>
    <n v="50"/>
  </r>
  <r>
    <n v="40"/>
    <x v="0"/>
    <s v="Married"/>
    <n v="86"/>
    <s v="&gt;5 years"/>
    <n v="0"/>
    <n v="2"/>
    <s v="Low"/>
    <n v="100"/>
    <s v="Liability-Only"/>
    <n v="-200"/>
    <n v="2186"/>
    <s v="NO"/>
    <s v="NO"/>
    <s v="NO"/>
    <n v="0"/>
    <x v="1"/>
    <x v="22"/>
    <x v="0"/>
    <x v="8"/>
    <x v="1"/>
    <x v="2"/>
    <n v="99"/>
    <n v="803"/>
    <n v="-50"/>
    <x v="1"/>
    <n v="100"/>
  </r>
  <r>
    <n v="40"/>
    <x v="0"/>
    <s v="Married"/>
    <n v="86"/>
    <s v="1-5 years"/>
    <n v="50"/>
    <n v="0"/>
    <s v="Low"/>
    <n v="0"/>
    <s v="Full Coverage"/>
    <n v="0"/>
    <n v="2236"/>
    <s v="Yes"/>
    <s v="Yes"/>
    <s v="NO"/>
    <n v="100"/>
    <x v="1"/>
    <x v="1"/>
    <x v="0"/>
    <x v="1"/>
    <x v="2"/>
    <x v="1"/>
    <n v="99"/>
    <n v="643"/>
    <n v="50"/>
    <x v="2"/>
    <n v="0"/>
  </r>
  <r>
    <n v="30"/>
    <x v="0"/>
    <s v="Single"/>
    <n v="0"/>
    <s v="1-5 years"/>
    <n v="50"/>
    <n v="0"/>
    <s v="Low"/>
    <n v="0"/>
    <s v="Full Coverage"/>
    <n v="0"/>
    <n v="2100"/>
    <s v="NO"/>
    <s v="NO"/>
    <s v="Yes"/>
    <n v="50"/>
    <x v="1"/>
    <x v="13"/>
    <x v="1"/>
    <x v="1"/>
    <x v="0"/>
    <x v="1"/>
    <n v="2"/>
    <n v="757"/>
    <n v="-50"/>
    <x v="2"/>
    <n v="0"/>
  </r>
  <r>
    <n v="50"/>
    <x v="0"/>
    <s v="Single"/>
    <n v="0"/>
    <s v="&gt;5 years"/>
    <n v="0"/>
    <n v="0"/>
    <s v="High"/>
    <n v="0"/>
    <s v="Liability-Only"/>
    <n v="-200"/>
    <n v="1900"/>
    <s v="NO"/>
    <s v="Yes"/>
    <s v="Yes"/>
    <n v="100"/>
    <x v="0"/>
    <x v="12"/>
    <x v="0"/>
    <x v="2"/>
    <x v="1"/>
    <x v="1"/>
    <n v="99"/>
    <n v="620"/>
    <n v="50"/>
    <x v="2"/>
    <n v="0"/>
  </r>
  <r>
    <n v="46"/>
    <x v="0"/>
    <s v="Married"/>
    <n v="86"/>
    <s v="&gt;5 years"/>
    <n v="0"/>
    <n v="0"/>
    <s v="High"/>
    <n v="0"/>
    <s v="Full Coverage"/>
    <n v="0"/>
    <n v="2236"/>
    <s v="NO"/>
    <s v="NO"/>
    <s v="Yes"/>
    <n v="50"/>
    <x v="2"/>
    <x v="22"/>
    <x v="1"/>
    <x v="8"/>
    <x v="2"/>
    <x v="1"/>
    <n v="4"/>
    <n v="791"/>
    <n v="-50"/>
    <x v="1"/>
    <n v="100"/>
  </r>
  <r>
    <n v="47"/>
    <x v="0"/>
    <s v="Married"/>
    <n v="86"/>
    <s v="1-5 years"/>
    <n v="50"/>
    <n v="0"/>
    <s v="Low"/>
    <n v="0"/>
    <s v="Full Coverage"/>
    <n v="0"/>
    <n v="2236"/>
    <s v="NO"/>
    <s v="Yes"/>
    <s v="Yes"/>
    <n v="100"/>
    <x v="0"/>
    <x v="15"/>
    <x v="1"/>
    <x v="3"/>
    <x v="0"/>
    <x v="2"/>
    <n v="2"/>
    <n v="747"/>
    <n v="-50"/>
    <x v="1"/>
    <n v="100"/>
  </r>
  <r>
    <n v="32"/>
    <x v="0"/>
    <s v="Married"/>
    <n v="86"/>
    <s v="&gt;5 years"/>
    <n v="0"/>
    <n v="0"/>
    <s v="Low"/>
    <n v="0"/>
    <s v="Full Coverage"/>
    <n v="0"/>
    <n v="2286"/>
    <s v="NO"/>
    <s v="NO"/>
    <s v="NO"/>
    <n v="0"/>
    <x v="2"/>
    <x v="7"/>
    <x v="0"/>
    <x v="1"/>
    <x v="0"/>
    <x v="0"/>
    <n v="99"/>
    <n v="786"/>
    <n v="-50"/>
    <x v="1"/>
    <n v="100"/>
  </r>
  <r>
    <n v="18"/>
    <x v="0"/>
    <s v="Single"/>
    <n v="0"/>
    <s v="1-5 years"/>
    <n v="50"/>
    <n v="1"/>
    <s v="Low"/>
    <n v="50"/>
    <s v="Liability-Only"/>
    <n v="-200"/>
    <n v="2000"/>
    <s v="Yes"/>
    <s v="Yes"/>
    <s v="NO"/>
    <n v="100"/>
    <x v="0"/>
    <x v="5"/>
    <x v="0"/>
    <x v="5"/>
    <x v="2"/>
    <x v="0"/>
    <n v="99"/>
    <n v="722"/>
    <n v="-50"/>
    <x v="1"/>
    <n v="100"/>
  </r>
  <r>
    <n v="56"/>
    <x v="1"/>
    <s v="Married"/>
    <n v="86"/>
    <s v="&gt;5 years"/>
    <n v="0"/>
    <n v="1"/>
    <s v="Medium"/>
    <n v="100"/>
    <s v="Liability-Only"/>
    <n v="-200"/>
    <n v="2036"/>
    <s v="Yes"/>
    <s v="NO"/>
    <s v="NO"/>
    <n v="50"/>
    <x v="1"/>
    <x v="19"/>
    <x v="1"/>
    <x v="4"/>
    <x v="0"/>
    <x v="1"/>
    <n v="14"/>
    <n v="705"/>
    <n v="-50"/>
    <x v="2"/>
    <n v="0"/>
  </r>
  <r>
    <n v="32"/>
    <x v="0"/>
    <s v="Divorced"/>
    <n v="0"/>
    <s v="1-5 years"/>
    <n v="50"/>
    <n v="0"/>
    <s v="Low"/>
    <n v="0"/>
    <s v="Liability-Only"/>
    <n v="-200"/>
    <n v="1950"/>
    <s v="NO"/>
    <s v="NO"/>
    <s v="NO"/>
    <n v="0"/>
    <x v="0"/>
    <x v="15"/>
    <x v="1"/>
    <x v="0"/>
    <x v="4"/>
    <x v="1"/>
    <n v="9"/>
    <n v="725"/>
    <n v="-50"/>
    <x v="2"/>
    <n v="0"/>
  </r>
  <r>
    <n v="27"/>
    <x v="0"/>
    <s v="Divorced"/>
    <n v="0"/>
    <s v="&gt;5 years"/>
    <n v="0"/>
    <n v="0"/>
    <s v="Low"/>
    <n v="0"/>
    <s v="Full Coverage"/>
    <n v="0"/>
    <n v="2200"/>
    <s v="Yes"/>
    <s v="NO"/>
    <s v="NO"/>
    <n v="50"/>
    <x v="1"/>
    <x v="14"/>
    <x v="1"/>
    <x v="9"/>
    <x v="0"/>
    <x v="1"/>
    <n v="10"/>
    <n v="686"/>
    <n v="50"/>
    <x v="0"/>
    <n v="50"/>
  </r>
  <r>
    <n v="50"/>
    <x v="0"/>
    <s v="Single"/>
    <n v="0"/>
    <s v="&gt;5 years"/>
    <n v="0"/>
    <n v="0"/>
    <s v="Low"/>
    <n v="0"/>
    <s v="Liability-Only"/>
    <n v="-200"/>
    <n v="2000"/>
    <s v="NO"/>
    <s v="NO"/>
    <s v="NO"/>
    <n v="0"/>
    <x v="1"/>
    <x v="2"/>
    <x v="0"/>
    <x v="4"/>
    <x v="2"/>
    <x v="2"/>
    <n v="99"/>
    <n v="720"/>
    <n v="-50"/>
    <x v="1"/>
    <n v="100"/>
  </r>
  <r>
    <n v="34"/>
    <x v="0"/>
    <s v="Single"/>
    <n v="0"/>
    <s v="1-5 years"/>
    <n v="50"/>
    <n v="1"/>
    <s v="Low"/>
    <n v="50"/>
    <s v="Full Coverage"/>
    <n v="0"/>
    <n v="2250"/>
    <s v="NO"/>
    <s v="Yes"/>
    <s v="NO"/>
    <n v="50"/>
    <x v="1"/>
    <x v="3"/>
    <x v="0"/>
    <x v="0"/>
    <x v="3"/>
    <x v="0"/>
    <n v="99"/>
    <n v="773"/>
    <n v="-50"/>
    <x v="1"/>
    <n v="100"/>
  </r>
  <r>
    <n v="55"/>
    <x v="1"/>
    <s v="Married"/>
    <n v="86"/>
    <s v="&gt;5 years"/>
    <n v="0"/>
    <n v="1"/>
    <s v="Low"/>
    <n v="50"/>
    <s v="Full Coverage"/>
    <n v="0"/>
    <n v="2286"/>
    <s v="NO"/>
    <s v="NO"/>
    <s v="NO"/>
    <n v="0"/>
    <x v="0"/>
    <x v="12"/>
    <x v="0"/>
    <x v="0"/>
    <x v="4"/>
    <x v="0"/>
    <n v="99"/>
    <n v="723"/>
    <n v="-50"/>
    <x v="0"/>
    <n v="50"/>
  </r>
  <r>
    <n v="49"/>
    <x v="0"/>
    <s v="Single"/>
    <n v="0"/>
    <s v="1-5 years"/>
    <n v="50"/>
    <n v="0"/>
    <s v="High"/>
    <n v="0"/>
    <s v="Full Coverage"/>
    <n v="0"/>
    <n v="2150"/>
    <s v="NO"/>
    <s v="Yes"/>
    <s v="NO"/>
    <n v="50"/>
    <x v="0"/>
    <x v="16"/>
    <x v="1"/>
    <x v="0"/>
    <x v="0"/>
    <x v="0"/>
    <n v="11"/>
    <n v="792"/>
    <n v="-50"/>
    <x v="0"/>
    <n v="50"/>
  </r>
  <r>
    <n v="50"/>
    <x v="0"/>
    <s v="Married"/>
    <n v="86"/>
    <s v="&lt;1 year"/>
    <n v="100"/>
    <n v="0"/>
    <s v="Low"/>
    <n v="0"/>
    <s v="Liability-Only"/>
    <n v="-200"/>
    <n v="2186"/>
    <s v="NO"/>
    <s v="NO"/>
    <s v="NO"/>
    <n v="0"/>
    <x v="1"/>
    <x v="3"/>
    <x v="0"/>
    <x v="1"/>
    <x v="0"/>
    <x v="2"/>
    <n v="99"/>
    <n v="780"/>
    <n v="-50"/>
    <x v="1"/>
    <n v="100"/>
  </r>
  <r>
    <n v="19"/>
    <x v="0"/>
    <s v="Single"/>
    <n v="0"/>
    <s v="1-5 years"/>
    <n v="50"/>
    <n v="1"/>
    <s v="Low"/>
    <n v="50"/>
    <s v="Liability-Only"/>
    <n v="-200"/>
    <n v="2000"/>
    <s v="NO"/>
    <s v="Yes"/>
    <s v="NO"/>
    <n v="50"/>
    <x v="0"/>
    <x v="13"/>
    <x v="0"/>
    <x v="3"/>
    <x v="2"/>
    <x v="2"/>
    <n v="99"/>
    <n v="738"/>
    <n v="-50"/>
    <x v="0"/>
    <n v="50"/>
  </r>
  <r>
    <n v="58"/>
    <x v="1"/>
    <s v="Married"/>
    <n v="86"/>
    <s v="&gt;5 years"/>
    <n v="0"/>
    <n v="1"/>
    <s v="High"/>
    <n v="200"/>
    <s v="Full Coverage"/>
    <n v="0"/>
    <n v="2486"/>
    <s v="NO"/>
    <s v="NO"/>
    <s v="NO"/>
    <n v="0"/>
    <x v="1"/>
    <x v="10"/>
    <x v="1"/>
    <x v="7"/>
    <x v="0"/>
    <x v="1"/>
    <n v="2"/>
    <n v="715"/>
    <n v="-50"/>
    <x v="1"/>
    <n v="100"/>
  </r>
  <r>
    <n v="43"/>
    <x v="0"/>
    <s v="Single"/>
    <n v="0"/>
    <s v="1-5 years"/>
    <n v="50"/>
    <n v="0"/>
    <s v="Low"/>
    <n v="0"/>
    <s v="Liability-Only"/>
    <n v="-200"/>
    <n v="2000"/>
    <s v="NO"/>
    <s v="NO"/>
    <s v="NO"/>
    <n v="0"/>
    <x v="2"/>
    <x v="22"/>
    <x v="1"/>
    <x v="8"/>
    <x v="2"/>
    <x v="1"/>
    <n v="11"/>
    <n v="717"/>
    <n v="-50"/>
    <x v="0"/>
    <n v="50"/>
  </r>
  <r>
    <n v="34"/>
    <x v="0"/>
    <s v="Married"/>
    <n v="86"/>
    <s v="1-5 years"/>
    <n v="50"/>
    <n v="1"/>
    <s v="Medium"/>
    <n v="100"/>
    <s v="Full Coverage"/>
    <n v="0"/>
    <n v="2436"/>
    <s v="NO"/>
    <s v="NO"/>
    <s v="NO"/>
    <n v="0"/>
    <x v="2"/>
    <x v="6"/>
    <x v="0"/>
    <x v="1"/>
    <x v="2"/>
    <x v="1"/>
    <n v="99"/>
    <n v="720"/>
    <n v="-50"/>
    <x v="1"/>
    <n v="100"/>
  </r>
  <r>
    <n v="42"/>
    <x v="0"/>
    <s v="Divorced"/>
    <n v="0"/>
    <s v="1-5 years"/>
    <n v="50"/>
    <n v="0"/>
    <s v="Low"/>
    <n v="0"/>
    <s v="Liability-Only"/>
    <n v="-200"/>
    <n v="2100"/>
    <s v="NO"/>
    <s v="NO"/>
    <s v="NO"/>
    <n v="0"/>
    <x v="0"/>
    <x v="26"/>
    <x v="0"/>
    <x v="4"/>
    <x v="4"/>
    <x v="1"/>
    <n v="99"/>
    <n v="549"/>
    <n v="50"/>
    <x v="0"/>
    <n v="50"/>
  </r>
  <r>
    <n v="18"/>
    <x v="0"/>
    <s v="Married"/>
    <n v="86"/>
    <s v="&lt;1 year"/>
    <n v="100"/>
    <n v="1"/>
    <s v="Low"/>
    <n v="50"/>
    <s v="Full Coverage"/>
    <n v="0"/>
    <n v="2336"/>
    <s v="NO"/>
    <s v="Yes"/>
    <s v="NO"/>
    <n v="50"/>
    <x v="0"/>
    <x v="16"/>
    <x v="1"/>
    <x v="0"/>
    <x v="4"/>
    <x v="1"/>
    <n v="4"/>
    <n v="804"/>
    <n v="-50"/>
    <x v="0"/>
    <n v="50"/>
  </r>
  <r>
    <n v="46"/>
    <x v="0"/>
    <s v="Single"/>
    <n v="0"/>
    <s v="1-5 years"/>
    <n v="50"/>
    <n v="0"/>
    <s v="Low"/>
    <n v="0"/>
    <s v="Full Coverage"/>
    <n v="0"/>
    <n v="2350"/>
    <s v="NO"/>
    <s v="NO"/>
    <s v="NO"/>
    <n v="0"/>
    <x v="2"/>
    <x v="24"/>
    <x v="1"/>
    <x v="5"/>
    <x v="3"/>
    <x v="0"/>
    <n v="10"/>
    <n v="622"/>
    <n v="50"/>
    <x v="1"/>
    <n v="100"/>
  </r>
  <r>
    <n v="24"/>
    <x v="0"/>
    <s v="Married"/>
    <n v="86"/>
    <s v="&gt;5 years"/>
    <n v="0"/>
    <n v="0"/>
    <s v="Low"/>
    <n v="0"/>
    <s v="Liability-Only"/>
    <n v="-200"/>
    <n v="2086"/>
    <s v="Yes"/>
    <s v="Yes"/>
    <s v="NO"/>
    <n v="100"/>
    <x v="1"/>
    <x v="2"/>
    <x v="1"/>
    <x v="3"/>
    <x v="1"/>
    <x v="2"/>
    <n v="8"/>
    <n v="645"/>
    <n v="50"/>
    <x v="1"/>
    <n v="100"/>
  </r>
  <r>
    <n v="19"/>
    <x v="0"/>
    <s v="Married"/>
    <n v="86"/>
    <s v="&lt;1 year"/>
    <n v="100"/>
    <n v="0"/>
    <s v="Low"/>
    <n v="0"/>
    <s v="Full Coverage"/>
    <n v="0"/>
    <n v="2236"/>
    <s v="Yes"/>
    <s v="NO"/>
    <s v="NO"/>
    <n v="50"/>
    <x v="0"/>
    <x v="19"/>
    <x v="0"/>
    <x v="0"/>
    <x v="0"/>
    <x v="0"/>
    <n v="99"/>
    <n v="770"/>
    <n v="-50"/>
    <x v="2"/>
    <n v="0"/>
  </r>
  <r>
    <n v="18"/>
    <x v="0"/>
    <s v="Single"/>
    <n v="0"/>
    <s v="&lt;1 year"/>
    <n v="100"/>
    <n v="0"/>
    <s v="Low"/>
    <n v="0"/>
    <s v="Full Coverage"/>
    <n v="0"/>
    <n v="2150"/>
    <s v="Yes"/>
    <s v="Yes"/>
    <s v="NO"/>
    <n v="100"/>
    <x v="1"/>
    <x v="8"/>
    <x v="1"/>
    <x v="11"/>
    <x v="0"/>
    <x v="1"/>
    <n v="5"/>
    <n v="763"/>
    <n v="-50"/>
    <x v="0"/>
    <n v="50"/>
  </r>
  <r>
    <n v="56"/>
    <x v="1"/>
    <s v="Widowed"/>
    <n v="0"/>
    <s v="1-5 years"/>
    <n v="50"/>
    <n v="0"/>
    <s v="Low"/>
    <n v="0"/>
    <s v="Liability-Only"/>
    <n v="-200"/>
    <n v="2050"/>
    <s v="NO"/>
    <s v="Yes"/>
    <s v="NO"/>
    <n v="50"/>
    <x v="1"/>
    <x v="24"/>
    <x v="1"/>
    <x v="8"/>
    <x v="2"/>
    <x v="0"/>
    <n v="14"/>
    <n v="634"/>
    <n v="50"/>
    <x v="0"/>
    <n v="50"/>
  </r>
  <r>
    <n v="30"/>
    <x v="0"/>
    <s v="Married"/>
    <n v="86"/>
    <s v="&lt;1 year"/>
    <n v="100"/>
    <n v="1"/>
    <s v="Medium"/>
    <n v="100"/>
    <s v="Liability-Only"/>
    <n v="-200"/>
    <n v="2286"/>
    <s v="NO"/>
    <s v="NO"/>
    <s v="NO"/>
    <n v="0"/>
    <x v="1"/>
    <x v="25"/>
    <x v="1"/>
    <x v="2"/>
    <x v="5"/>
    <x v="2"/>
    <n v="2"/>
    <n v="718"/>
    <n v="-50"/>
    <x v="1"/>
    <n v="100"/>
  </r>
  <r>
    <n v="63"/>
    <x v="1"/>
    <s v="Widowed"/>
    <n v="0"/>
    <s v="1-5 years"/>
    <n v="50"/>
    <n v="1"/>
    <s v="Low"/>
    <n v="50"/>
    <s v="Full Coverage"/>
    <n v="0"/>
    <n v="2250"/>
    <s v="NO"/>
    <s v="Yes"/>
    <s v="NO"/>
    <n v="50"/>
    <x v="0"/>
    <x v="9"/>
    <x v="1"/>
    <x v="4"/>
    <x v="1"/>
    <x v="1"/>
    <n v="12"/>
    <n v="702"/>
    <n v="-50"/>
    <x v="1"/>
    <n v="100"/>
  </r>
  <r>
    <n v="31"/>
    <x v="0"/>
    <s v="Single"/>
    <n v="0"/>
    <s v="1-5 years"/>
    <n v="50"/>
    <n v="0"/>
    <s v="Low"/>
    <n v="0"/>
    <s v="Full Coverage"/>
    <n v="0"/>
    <n v="2150"/>
    <s v="Yes"/>
    <s v="Yes"/>
    <s v="NO"/>
    <n v="100"/>
    <x v="1"/>
    <x v="10"/>
    <x v="0"/>
    <x v="2"/>
    <x v="4"/>
    <x v="1"/>
    <n v="99"/>
    <n v="702"/>
    <n v="-50"/>
    <x v="1"/>
    <n v="100"/>
  </r>
  <r>
    <n v="18"/>
    <x v="0"/>
    <s v="Single"/>
    <n v="0"/>
    <s v="1-5 years"/>
    <n v="50"/>
    <n v="0"/>
    <s v="Low"/>
    <n v="0"/>
    <s v="Liability-Only"/>
    <n v="-200"/>
    <n v="2000"/>
    <s v="NO"/>
    <s v="Yes"/>
    <s v="NO"/>
    <n v="50"/>
    <x v="1"/>
    <x v="11"/>
    <x v="1"/>
    <x v="5"/>
    <x v="0"/>
    <x v="1"/>
    <n v="12"/>
    <n v="720"/>
    <n v="-50"/>
    <x v="1"/>
    <n v="100"/>
  </r>
  <r>
    <n v="23"/>
    <x v="0"/>
    <s v="Married"/>
    <n v="86"/>
    <s v="1-5 years"/>
    <n v="50"/>
    <n v="1"/>
    <s v="Medium"/>
    <n v="100"/>
    <s v="Liability-Only"/>
    <n v="-200"/>
    <n v="2336"/>
    <s v="NO"/>
    <s v="NO"/>
    <s v="NO"/>
    <n v="0"/>
    <x v="1"/>
    <x v="26"/>
    <x v="0"/>
    <x v="0"/>
    <x v="0"/>
    <x v="0"/>
    <n v="99"/>
    <n v="688"/>
    <n v="50"/>
    <x v="1"/>
    <n v="100"/>
  </r>
  <r>
    <n v="58"/>
    <x v="1"/>
    <s v="Married"/>
    <n v="86"/>
    <s v="1-5 years"/>
    <n v="50"/>
    <n v="0"/>
    <s v="Low"/>
    <n v="0"/>
    <s v="Liability-Only"/>
    <n v="-200"/>
    <n v="2186"/>
    <s v="NO"/>
    <s v="Yes"/>
    <s v="NO"/>
    <n v="50"/>
    <x v="1"/>
    <x v="1"/>
    <x v="1"/>
    <x v="2"/>
    <x v="5"/>
    <x v="1"/>
    <n v="10"/>
    <n v="606"/>
    <n v="50"/>
    <x v="1"/>
    <n v="100"/>
  </r>
  <r>
    <n v="37"/>
    <x v="0"/>
    <s v="Divorced"/>
    <n v="0"/>
    <s v="&gt;5 years"/>
    <n v="0"/>
    <n v="0"/>
    <s v="Low"/>
    <n v="0"/>
    <s v="Liability-Only"/>
    <n v="-200"/>
    <n v="2000"/>
    <s v="NO"/>
    <s v="NO"/>
    <s v="NO"/>
    <n v="0"/>
    <x v="0"/>
    <x v="1"/>
    <x v="1"/>
    <x v="7"/>
    <x v="4"/>
    <x v="2"/>
    <n v="13"/>
    <n v="590"/>
    <n v="50"/>
    <x v="2"/>
    <n v="0"/>
  </r>
  <r>
    <n v="31"/>
    <x v="0"/>
    <s v="Married"/>
    <n v="86"/>
    <s v="&gt;5 years"/>
    <n v="0"/>
    <n v="1"/>
    <s v="Low"/>
    <n v="50"/>
    <s v="Liability-Only"/>
    <n v="-200"/>
    <n v="2136"/>
    <s v="NO"/>
    <s v="NO"/>
    <s v="NO"/>
    <n v="0"/>
    <x v="1"/>
    <x v="21"/>
    <x v="1"/>
    <x v="2"/>
    <x v="0"/>
    <x v="2"/>
    <n v="11"/>
    <n v="715"/>
    <n v="-50"/>
    <x v="1"/>
    <n v="100"/>
  </r>
  <r>
    <n v="42"/>
    <x v="0"/>
    <s v="Single"/>
    <n v="0"/>
    <s v="1-5 years"/>
    <n v="50"/>
    <n v="1"/>
    <s v="Medium"/>
    <n v="100"/>
    <s v="Full Coverage"/>
    <n v="0"/>
    <n v="2350"/>
    <s v="NO"/>
    <s v="NO"/>
    <s v="NO"/>
    <n v="0"/>
    <x v="0"/>
    <x v="19"/>
    <x v="0"/>
    <x v="4"/>
    <x v="2"/>
    <x v="0"/>
    <n v="99"/>
    <n v="660"/>
    <n v="50"/>
    <x v="2"/>
    <n v="0"/>
  </r>
  <r>
    <n v="47"/>
    <x v="0"/>
    <s v="Married"/>
    <n v="86"/>
    <s v="1-5 years"/>
    <n v="50"/>
    <n v="0"/>
    <s v="High"/>
    <n v="0"/>
    <s v="Full Coverage"/>
    <n v="0"/>
    <n v="2286"/>
    <s v="NO"/>
    <s v="NO"/>
    <s v="NO"/>
    <n v="0"/>
    <x v="1"/>
    <x v="5"/>
    <x v="1"/>
    <x v="6"/>
    <x v="0"/>
    <x v="2"/>
    <n v="14"/>
    <n v="743"/>
    <n v="-50"/>
    <x v="0"/>
    <n v="50"/>
  </r>
  <r>
    <n v="56"/>
    <x v="1"/>
    <s v="Married"/>
    <n v="86"/>
    <s v="1-5 years"/>
    <n v="50"/>
    <n v="1"/>
    <s v="Low"/>
    <n v="50"/>
    <s v="Full Coverage"/>
    <n v="0"/>
    <n v="2436"/>
    <s v="NO"/>
    <s v="Yes"/>
    <s v="NO"/>
    <n v="50"/>
    <x v="1"/>
    <x v="25"/>
    <x v="0"/>
    <x v="2"/>
    <x v="1"/>
    <x v="1"/>
    <n v="99"/>
    <n v="585"/>
    <n v="50"/>
    <x v="1"/>
    <n v="100"/>
  </r>
  <r>
    <n v="61"/>
    <x v="1"/>
    <s v="Single"/>
    <n v="0"/>
    <s v="&gt;5 years"/>
    <n v="0"/>
    <n v="0"/>
    <s v="Medium"/>
    <n v="0"/>
    <s v="Full Coverage"/>
    <n v="0"/>
    <n v="2150"/>
    <s v="NO"/>
    <s v="NO"/>
    <s v="NO"/>
    <n v="0"/>
    <x v="0"/>
    <x v="1"/>
    <x v="1"/>
    <x v="1"/>
    <x v="3"/>
    <x v="1"/>
    <n v="6"/>
    <n v="729"/>
    <n v="-50"/>
    <x v="0"/>
    <n v="50"/>
  </r>
  <r>
    <n v="34"/>
    <x v="0"/>
    <s v="Single"/>
    <n v="0"/>
    <s v="1-5 years"/>
    <n v="50"/>
    <n v="0"/>
    <s v="Low"/>
    <n v="0"/>
    <s v="Liability-Only"/>
    <n v="-200"/>
    <n v="2000"/>
    <s v="NO"/>
    <s v="Yes"/>
    <s v="NO"/>
    <n v="50"/>
    <x v="1"/>
    <x v="16"/>
    <x v="0"/>
    <x v="4"/>
    <x v="0"/>
    <x v="0"/>
    <n v="99"/>
    <n v="734"/>
    <n v="-50"/>
    <x v="1"/>
    <n v="100"/>
  </r>
  <r>
    <n v="20"/>
    <x v="0"/>
    <s v="Single"/>
    <n v="0"/>
    <s v="&lt;1 year"/>
    <n v="100"/>
    <n v="0"/>
    <s v="Low"/>
    <n v="0"/>
    <s v="Full Coverage"/>
    <n v="0"/>
    <n v="2300"/>
    <s v="NO"/>
    <s v="NO"/>
    <s v="NO"/>
    <n v="0"/>
    <x v="0"/>
    <x v="7"/>
    <x v="0"/>
    <x v="1"/>
    <x v="4"/>
    <x v="1"/>
    <n v="99"/>
    <n v="756"/>
    <n v="-50"/>
    <x v="1"/>
    <n v="100"/>
  </r>
  <r>
    <n v="33"/>
    <x v="0"/>
    <s v="Married"/>
    <n v="86"/>
    <s v="&lt;1 year"/>
    <n v="100"/>
    <n v="2"/>
    <s v="Medium"/>
    <n v="200"/>
    <s v="Full Coverage"/>
    <n v="0"/>
    <n v="2486"/>
    <s v="Yes"/>
    <s v="NO"/>
    <s v="NO"/>
    <n v="50"/>
    <x v="1"/>
    <x v="10"/>
    <x v="1"/>
    <x v="5"/>
    <x v="0"/>
    <x v="1"/>
    <n v="7"/>
    <n v="749"/>
    <n v="-50"/>
    <x v="0"/>
    <n v="50"/>
  </r>
  <r>
    <n v="43"/>
    <x v="0"/>
    <s v="Married"/>
    <n v="86"/>
    <s v="1-5 years"/>
    <n v="50"/>
    <n v="0"/>
    <s v="Low"/>
    <n v="0"/>
    <s v="Full Coverage"/>
    <n v="0"/>
    <n v="2336"/>
    <s v="NO"/>
    <s v="NO"/>
    <s v="NO"/>
    <n v="0"/>
    <x v="0"/>
    <x v="27"/>
    <x v="0"/>
    <x v="4"/>
    <x v="2"/>
    <x v="2"/>
    <n v="99"/>
    <n v="720"/>
    <n v="-50"/>
    <x v="1"/>
    <n v="100"/>
  </r>
  <r>
    <n v="25"/>
    <x v="0"/>
    <s v="Married"/>
    <n v="86"/>
    <s v="1-5 years"/>
    <n v="50"/>
    <n v="1"/>
    <s v="Low"/>
    <n v="50"/>
    <s v="Full Coverage"/>
    <n v="0"/>
    <n v="2386"/>
    <s v="NO"/>
    <s v="NO"/>
    <s v="NO"/>
    <n v="0"/>
    <x v="1"/>
    <x v="7"/>
    <x v="0"/>
    <x v="5"/>
    <x v="4"/>
    <x v="0"/>
    <n v="99"/>
    <n v="692"/>
    <n v="50"/>
    <x v="2"/>
    <n v="0"/>
  </r>
  <r>
    <n v="25"/>
    <x v="0"/>
    <s v="Married"/>
    <n v="86"/>
    <s v="1-5 years"/>
    <n v="50"/>
    <n v="0"/>
    <s v="Low"/>
    <n v="0"/>
    <s v="Liability-Only"/>
    <n v="-200"/>
    <n v="2136"/>
    <s v="NO"/>
    <s v="NO"/>
    <s v="NO"/>
    <n v="0"/>
    <x v="1"/>
    <x v="9"/>
    <x v="1"/>
    <x v="4"/>
    <x v="4"/>
    <x v="1"/>
    <n v="11"/>
    <n v="710"/>
    <n v="-50"/>
    <x v="1"/>
    <n v="100"/>
  </r>
  <r>
    <n v="45"/>
    <x v="0"/>
    <s v="Divorced"/>
    <n v="0"/>
    <s v="1-5 years"/>
    <n v="50"/>
    <n v="0"/>
    <s v="Medium"/>
    <n v="0"/>
    <s v="Full Coverage"/>
    <n v="0"/>
    <n v="2200"/>
    <s v="NO"/>
    <s v="Yes"/>
    <s v="NO"/>
    <n v="50"/>
    <x v="2"/>
    <x v="18"/>
    <x v="1"/>
    <x v="7"/>
    <x v="0"/>
    <x v="2"/>
    <n v="10"/>
    <n v="763"/>
    <n v="-50"/>
    <x v="1"/>
    <n v="100"/>
  </r>
  <r>
    <n v="39"/>
    <x v="0"/>
    <s v="Single"/>
    <n v="0"/>
    <s v="1-5 years"/>
    <n v="50"/>
    <n v="0"/>
    <s v="Low"/>
    <n v="0"/>
    <s v="Liability-Only"/>
    <n v="-200"/>
    <n v="1950"/>
    <s v="Yes"/>
    <s v="NO"/>
    <s v="NO"/>
    <n v="50"/>
    <x v="1"/>
    <x v="5"/>
    <x v="1"/>
    <x v="2"/>
    <x v="4"/>
    <x v="1"/>
    <n v="10"/>
    <n v="755"/>
    <n v="-50"/>
    <x v="0"/>
    <n v="50"/>
  </r>
  <r>
    <n v="40"/>
    <x v="0"/>
    <s v="Married"/>
    <n v="86"/>
    <s v="&gt;5 years"/>
    <n v="0"/>
    <n v="0"/>
    <s v="Low"/>
    <n v="0"/>
    <s v="Full Coverage"/>
    <n v="0"/>
    <n v="2186"/>
    <s v="NO"/>
    <s v="NO"/>
    <s v="NO"/>
    <n v="0"/>
    <x v="1"/>
    <x v="14"/>
    <x v="0"/>
    <x v="1"/>
    <x v="4"/>
    <x v="2"/>
    <n v="99"/>
    <n v="766"/>
    <n v="-50"/>
    <x v="2"/>
    <n v="0"/>
  </r>
  <r>
    <n v="28"/>
    <x v="0"/>
    <s v="Divorced"/>
    <n v="0"/>
    <s v="&lt;1 year"/>
    <n v="100"/>
    <n v="0"/>
    <s v="Low"/>
    <n v="0"/>
    <s v="Full Coverage"/>
    <n v="0"/>
    <n v="2250"/>
    <s v="NO"/>
    <s v="NO"/>
    <s v="NO"/>
    <n v="0"/>
    <x v="1"/>
    <x v="10"/>
    <x v="0"/>
    <x v="0"/>
    <x v="3"/>
    <x v="0"/>
    <n v="99"/>
    <n v="740"/>
    <n v="-50"/>
    <x v="0"/>
    <n v="50"/>
  </r>
  <r>
    <n v="36"/>
    <x v="0"/>
    <s v="Married"/>
    <n v="86"/>
    <s v="1-5 years"/>
    <n v="50"/>
    <n v="0"/>
    <s v="Low"/>
    <n v="0"/>
    <s v="Full Coverage"/>
    <n v="0"/>
    <n v="2236"/>
    <s v="NO"/>
    <s v="NO"/>
    <s v="Yes"/>
    <n v="50"/>
    <x v="1"/>
    <x v="27"/>
    <x v="1"/>
    <x v="4"/>
    <x v="3"/>
    <x v="1"/>
    <n v="7"/>
    <n v="782"/>
    <n v="-50"/>
    <x v="0"/>
    <n v="50"/>
  </r>
  <r>
    <n v="26"/>
    <x v="0"/>
    <s v="Single"/>
    <n v="0"/>
    <s v="&lt;1 year"/>
    <n v="100"/>
    <n v="2"/>
    <s v="Low"/>
    <n v="100"/>
    <s v="Full Coverage"/>
    <n v="0"/>
    <n v="2350"/>
    <s v="Yes"/>
    <s v="Yes"/>
    <s v="NO"/>
    <n v="100"/>
    <x v="1"/>
    <x v="17"/>
    <x v="0"/>
    <x v="4"/>
    <x v="0"/>
    <x v="0"/>
    <n v="99"/>
    <n v="693"/>
    <n v="50"/>
    <x v="0"/>
    <n v="50"/>
  </r>
  <r>
    <n v="53"/>
    <x v="0"/>
    <s v="Married"/>
    <n v="86"/>
    <s v="&lt;1 year"/>
    <n v="100"/>
    <n v="0"/>
    <s v="High"/>
    <n v="0"/>
    <s v="Liability-Only"/>
    <n v="-200"/>
    <n v="2286"/>
    <s v="NO"/>
    <s v="NO"/>
    <s v="NO"/>
    <n v="0"/>
    <x v="0"/>
    <x v="13"/>
    <x v="0"/>
    <x v="1"/>
    <x v="2"/>
    <x v="2"/>
    <n v="99"/>
    <n v="687"/>
    <n v="50"/>
    <x v="1"/>
    <n v="100"/>
  </r>
  <r>
    <n v="55"/>
    <x v="1"/>
    <s v="Single"/>
    <n v="0"/>
    <s v="1-5 years"/>
    <n v="50"/>
    <n v="0"/>
    <s v="Low"/>
    <n v="0"/>
    <s v="Full Coverage"/>
    <n v="0"/>
    <n v="2200"/>
    <s v="NO"/>
    <s v="Yes"/>
    <s v="NO"/>
    <n v="50"/>
    <x v="1"/>
    <x v="8"/>
    <x v="1"/>
    <x v="6"/>
    <x v="4"/>
    <x v="1"/>
    <n v="12"/>
    <n v="755"/>
    <n v="-50"/>
    <x v="1"/>
    <n v="100"/>
  </r>
  <r>
    <n v="18"/>
    <x v="0"/>
    <s v="Married"/>
    <n v="86"/>
    <s v="1-5 years"/>
    <n v="50"/>
    <n v="2"/>
    <s v="Low"/>
    <n v="100"/>
    <s v="Full Coverage"/>
    <n v="0"/>
    <n v="2336"/>
    <s v="NO"/>
    <s v="NO"/>
    <s v="NO"/>
    <n v="0"/>
    <x v="1"/>
    <x v="7"/>
    <x v="1"/>
    <x v="3"/>
    <x v="0"/>
    <x v="0"/>
    <n v="7"/>
    <n v="706"/>
    <n v="-50"/>
    <x v="2"/>
    <n v="0"/>
  </r>
  <r>
    <n v="26"/>
    <x v="0"/>
    <s v="Married"/>
    <n v="86"/>
    <s v="1-5 years"/>
    <n v="50"/>
    <n v="0"/>
    <s v="High"/>
    <n v="0"/>
    <s v="Liability-Only"/>
    <n v="-200"/>
    <n v="2136"/>
    <s v="NO"/>
    <s v="NO"/>
    <s v="NO"/>
    <n v="0"/>
    <x v="1"/>
    <x v="28"/>
    <x v="1"/>
    <x v="2"/>
    <x v="2"/>
    <x v="0"/>
    <n v="14"/>
    <n v="792"/>
    <n v="-50"/>
    <x v="1"/>
    <n v="100"/>
  </r>
  <r>
    <n v="18"/>
    <x v="0"/>
    <s v="Married"/>
    <n v="86"/>
    <s v="1-5 years"/>
    <n v="50"/>
    <n v="0"/>
    <s v="Low"/>
    <n v="0"/>
    <s v="Full Coverage"/>
    <n v="0"/>
    <n v="2286"/>
    <s v="NO"/>
    <s v="Yes"/>
    <s v="NO"/>
    <n v="50"/>
    <x v="1"/>
    <x v="3"/>
    <x v="1"/>
    <x v="5"/>
    <x v="2"/>
    <x v="1"/>
    <n v="4"/>
    <n v="709"/>
    <n v="-50"/>
    <x v="1"/>
    <n v="100"/>
  </r>
  <r>
    <n v="30"/>
    <x v="0"/>
    <s v="Married"/>
    <n v="86"/>
    <s v="1-5 years"/>
    <n v="50"/>
    <n v="0"/>
    <s v="Low"/>
    <n v="0"/>
    <s v="Full Coverage"/>
    <n v="0"/>
    <n v="2436"/>
    <s v="NO"/>
    <s v="NO"/>
    <s v="NO"/>
    <n v="0"/>
    <x v="1"/>
    <x v="19"/>
    <x v="1"/>
    <x v="0"/>
    <x v="0"/>
    <x v="1"/>
    <n v="13"/>
    <n v="692"/>
    <n v="50"/>
    <x v="1"/>
    <n v="100"/>
  </r>
  <r>
    <n v="38"/>
    <x v="0"/>
    <s v="Married"/>
    <n v="86"/>
    <s v="1-5 years"/>
    <n v="50"/>
    <n v="0"/>
    <s v="Low"/>
    <n v="0"/>
    <s v="Liability-Only"/>
    <n v="-200"/>
    <n v="1986"/>
    <s v="Yes"/>
    <s v="NO"/>
    <s v="NO"/>
    <n v="50"/>
    <x v="1"/>
    <x v="3"/>
    <x v="0"/>
    <x v="2"/>
    <x v="0"/>
    <x v="1"/>
    <n v="99"/>
    <n v="712"/>
    <n v="-50"/>
    <x v="2"/>
    <n v="0"/>
  </r>
  <r>
    <n v="18"/>
    <x v="0"/>
    <s v="Married"/>
    <n v="86"/>
    <s v="1-5 years"/>
    <n v="50"/>
    <n v="1"/>
    <s v="High"/>
    <n v="200"/>
    <s v="Liability-Only"/>
    <n v="-200"/>
    <n v="2336"/>
    <s v="NO"/>
    <s v="NO"/>
    <s v="NO"/>
    <n v="0"/>
    <x v="1"/>
    <x v="21"/>
    <x v="1"/>
    <x v="0"/>
    <x v="0"/>
    <x v="1"/>
    <n v="3"/>
    <n v="667"/>
    <n v="50"/>
    <x v="2"/>
    <n v="0"/>
  </r>
  <r>
    <n v="26"/>
    <x v="0"/>
    <s v="Married"/>
    <n v="86"/>
    <s v="1-5 years"/>
    <n v="50"/>
    <n v="0"/>
    <s v="Low"/>
    <n v="0"/>
    <s v="Full Coverage"/>
    <n v="0"/>
    <n v="2286"/>
    <s v="NO"/>
    <s v="NO"/>
    <s v="NO"/>
    <n v="0"/>
    <x v="0"/>
    <x v="4"/>
    <x v="0"/>
    <x v="0"/>
    <x v="9"/>
    <x v="2"/>
    <n v="99"/>
    <n v="758"/>
    <n v="-50"/>
    <x v="0"/>
    <n v="50"/>
  </r>
  <r>
    <n v="24"/>
    <x v="0"/>
    <s v="Single"/>
    <n v="0"/>
    <s v="&gt;5 years"/>
    <n v="0"/>
    <n v="1"/>
    <s v="Low"/>
    <n v="50"/>
    <s v="Liability-Only"/>
    <n v="-200"/>
    <n v="2000"/>
    <s v="NO"/>
    <s v="Yes"/>
    <s v="NO"/>
    <n v="50"/>
    <x v="1"/>
    <x v="1"/>
    <x v="1"/>
    <x v="1"/>
    <x v="4"/>
    <x v="0"/>
    <n v="2"/>
    <n v="757"/>
    <n v="-50"/>
    <x v="1"/>
    <n v="100"/>
  </r>
  <r>
    <n v="43"/>
    <x v="0"/>
    <s v="Married"/>
    <n v="86"/>
    <s v="1-5 years"/>
    <n v="50"/>
    <n v="1"/>
    <s v="Low"/>
    <n v="50"/>
    <s v="Liability-Only"/>
    <n v="-200"/>
    <n v="2286"/>
    <s v="NO"/>
    <s v="NO"/>
    <s v="NO"/>
    <n v="0"/>
    <x v="1"/>
    <x v="27"/>
    <x v="1"/>
    <x v="4"/>
    <x v="2"/>
    <x v="0"/>
    <n v="4"/>
    <n v="699"/>
    <n v="50"/>
    <x v="1"/>
    <n v="100"/>
  </r>
  <r>
    <n v="41"/>
    <x v="0"/>
    <s v="Single"/>
    <n v="0"/>
    <s v="1-5 years"/>
    <n v="50"/>
    <n v="1"/>
    <s v="Low"/>
    <n v="50"/>
    <s v="Full Coverage"/>
    <n v="0"/>
    <n v="2350"/>
    <s v="NO"/>
    <s v="NO"/>
    <s v="NO"/>
    <n v="0"/>
    <x v="1"/>
    <x v="11"/>
    <x v="0"/>
    <x v="4"/>
    <x v="5"/>
    <x v="1"/>
    <n v="99"/>
    <n v="694"/>
    <n v="50"/>
    <x v="0"/>
    <n v="50"/>
  </r>
  <r>
    <n v="29"/>
    <x v="0"/>
    <s v="Married"/>
    <n v="86"/>
    <s v="1-5 years"/>
    <n v="50"/>
    <n v="1"/>
    <s v="Low"/>
    <n v="50"/>
    <s v="Full Coverage"/>
    <n v="0"/>
    <n v="2286"/>
    <s v="Yes"/>
    <s v="NO"/>
    <s v="NO"/>
    <n v="50"/>
    <x v="1"/>
    <x v="28"/>
    <x v="0"/>
    <x v="8"/>
    <x v="1"/>
    <x v="0"/>
    <n v="99"/>
    <n v="719"/>
    <n v="-50"/>
    <x v="0"/>
    <n v="50"/>
  </r>
  <r>
    <n v="42"/>
    <x v="0"/>
    <s v="Widowed"/>
    <n v="0"/>
    <s v="1-5 years"/>
    <n v="50"/>
    <n v="0"/>
    <s v="Medium"/>
    <n v="0"/>
    <s v="Full Coverage"/>
    <n v="0"/>
    <n v="2100"/>
    <s v="NO"/>
    <s v="Yes"/>
    <s v="NO"/>
    <n v="50"/>
    <x v="1"/>
    <x v="23"/>
    <x v="0"/>
    <x v="2"/>
    <x v="1"/>
    <x v="0"/>
    <n v="99"/>
    <n v="702"/>
    <n v="-50"/>
    <x v="2"/>
    <n v="0"/>
  </r>
  <r>
    <n v="31"/>
    <x v="0"/>
    <s v="Widowed"/>
    <n v="0"/>
    <s v="1-5 years"/>
    <n v="50"/>
    <n v="0"/>
    <s v="Low"/>
    <n v="0"/>
    <s v="Liability-Only"/>
    <n v="-200"/>
    <n v="1900"/>
    <s v="NO"/>
    <s v="Yes"/>
    <s v="NO"/>
    <n v="50"/>
    <x v="0"/>
    <x v="29"/>
    <x v="0"/>
    <x v="4"/>
    <x v="3"/>
    <x v="2"/>
    <n v="99"/>
    <n v="707"/>
    <n v="-50"/>
    <x v="2"/>
    <n v="0"/>
  </r>
  <r>
    <n v="35"/>
    <x v="0"/>
    <s v="Married"/>
    <n v="86"/>
    <s v="1-5 years"/>
    <n v="50"/>
    <n v="0"/>
    <s v="Low"/>
    <n v="0"/>
    <s v="Full Coverage"/>
    <n v="0"/>
    <n v="2336"/>
    <s v="NO"/>
    <s v="NO"/>
    <s v="NO"/>
    <n v="0"/>
    <x v="0"/>
    <x v="15"/>
    <x v="1"/>
    <x v="5"/>
    <x v="2"/>
    <x v="2"/>
    <n v="2"/>
    <n v="765"/>
    <n v="-50"/>
    <x v="1"/>
    <n v="100"/>
  </r>
  <r>
    <n v="65"/>
    <x v="1"/>
    <s v="Single"/>
    <n v="0"/>
    <s v="&lt;1 year"/>
    <n v="100"/>
    <n v="0"/>
    <s v="Medium"/>
    <n v="0"/>
    <s v="Liability-Only"/>
    <n v="-200"/>
    <n v="2150"/>
    <s v="NO"/>
    <s v="Yes"/>
    <s v="NO"/>
    <n v="50"/>
    <x v="0"/>
    <x v="22"/>
    <x v="0"/>
    <x v="5"/>
    <x v="0"/>
    <x v="1"/>
    <n v="99"/>
    <n v="650"/>
    <n v="50"/>
    <x v="1"/>
    <n v="100"/>
  </r>
  <r>
    <n v="60"/>
    <x v="1"/>
    <s v="Married"/>
    <n v="86"/>
    <s v="1-5 years"/>
    <n v="50"/>
    <n v="1"/>
    <s v="Low"/>
    <n v="50"/>
    <s v="Full Coverage"/>
    <n v="0"/>
    <n v="2386"/>
    <s v="NO"/>
    <s v="NO"/>
    <s v="NO"/>
    <n v="0"/>
    <x v="1"/>
    <x v="10"/>
    <x v="0"/>
    <x v="1"/>
    <x v="2"/>
    <x v="1"/>
    <n v="99"/>
    <n v="765"/>
    <n v="-50"/>
    <x v="1"/>
    <n v="100"/>
  </r>
  <r>
    <n v="20"/>
    <x v="0"/>
    <s v="Single"/>
    <n v="0"/>
    <s v="1-5 years"/>
    <n v="50"/>
    <n v="1"/>
    <s v="Medium"/>
    <n v="100"/>
    <s v="Liability-Only"/>
    <n v="-200"/>
    <n v="2100"/>
    <s v="NO"/>
    <s v="Yes"/>
    <s v="NO"/>
    <n v="50"/>
    <x v="1"/>
    <x v="25"/>
    <x v="1"/>
    <x v="0"/>
    <x v="0"/>
    <x v="0"/>
    <n v="13"/>
    <n v="724"/>
    <n v="-50"/>
    <x v="1"/>
    <n v="100"/>
  </r>
  <r>
    <n v="52"/>
    <x v="0"/>
    <s v="Single"/>
    <n v="0"/>
    <s v="&gt;5 years"/>
    <n v="0"/>
    <n v="1"/>
    <s v="Low"/>
    <n v="50"/>
    <s v="Full Coverage"/>
    <n v="0"/>
    <n v="2200"/>
    <s v="Yes"/>
    <s v="NO"/>
    <s v="NO"/>
    <n v="50"/>
    <x v="2"/>
    <x v="3"/>
    <x v="0"/>
    <x v="2"/>
    <x v="2"/>
    <x v="1"/>
    <n v="99"/>
    <n v="733"/>
    <n v="-50"/>
    <x v="1"/>
    <n v="100"/>
  </r>
  <r>
    <n v="52"/>
    <x v="0"/>
    <s v="Married"/>
    <n v="86"/>
    <s v="1-5 years"/>
    <n v="50"/>
    <n v="1"/>
    <s v="Low"/>
    <n v="50"/>
    <s v="Full Coverage"/>
    <n v="0"/>
    <n v="2236"/>
    <s v="NO"/>
    <s v="Yes"/>
    <s v="NO"/>
    <n v="50"/>
    <x v="0"/>
    <x v="22"/>
    <x v="1"/>
    <x v="8"/>
    <x v="1"/>
    <x v="0"/>
    <n v="12"/>
    <n v="730"/>
    <n v="-50"/>
    <x v="2"/>
    <n v="0"/>
  </r>
  <r>
    <n v="22"/>
    <x v="0"/>
    <s v="Married"/>
    <n v="86"/>
    <s v="1-5 years"/>
    <n v="50"/>
    <n v="0"/>
    <s v="Low"/>
    <n v="0"/>
    <s v="Liability-Only"/>
    <n v="-200"/>
    <n v="2036"/>
    <s v="Yes"/>
    <s v="NO"/>
    <s v="NO"/>
    <n v="50"/>
    <x v="2"/>
    <x v="1"/>
    <x v="0"/>
    <x v="0"/>
    <x v="0"/>
    <x v="1"/>
    <n v="99"/>
    <n v="772"/>
    <n v="-50"/>
    <x v="0"/>
    <n v="50"/>
  </r>
  <r>
    <n v="52"/>
    <x v="0"/>
    <s v="Married"/>
    <n v="86"/>
    <s v="&lt;1 year"/>
    <n v="100"/>
    <n v="0"/>
    <s v="Low"/>
    <n v="0"/>
    <s v="Liability-Only"/>
    <n v="-200"/>
    <n v="2136"/>
    <s v="NO"/>
    <s v="NO"/>
    <s v="NO"/>
    <n v="0"/>
    <x v="1"/>
    <x v="1"/>
    <x v="0"/>
    <x v="2"/>
    <x v="1"/>
    <x v="1"/>
    <n v="99"/>
    <n v="731"/>
    <n v="-50"/>
    <x v="0"/>
    <n v="50"/>
  </r>
  <r>
    <n v="63"/>
    <x v="1"/>
    <s v="Married"/>
    <n v="86"/>
    <s v="1-5 years"/>
    <n v="50"/>
    <n v="1"/>
    <s v="Low"/>
    <n v="50"/>
    <s v="Full Coverage"/>
    <n v="0"/>
    <n v="2486"/>
    <s v="NO"/>
    <s v="NO"/>
    <s v="NO"/>
    <n v="0"/>
    <x v="0"/>
    <x v="25"/>
    <x v="1"/>
    <x v="1"/>
    <x v="3"/>
    <x v="1"/>
    <n v="6"/>
    <n v="663"/>
    <n v="50"/>
    <x v="1"/>
    <n v="100"/>
  </r>
  <r>
    <n v="23"/>
    <x v="0"/>
    <s v="Single"/>
    <n v="0"/>
    <s v="&gt;5 years"/>
    <n v="0"/>
    <n v="1"/>
    <s v="Low"/>
    <n v="50"/>
    <s v="Full Coverage"/>
    <n v="0"/>
    <n v="2250"/>
    <s v="NO"/>
    <s v="NO"/>
    <s v="NO"/>
    <n v="0"/>
    <x v="1"/>
    <x v="14"/>
    <x v="0"/>
    <x v="1"/>
    <x v="2"/>
    <x v="2"/>
    <n v="99"/>
    <n v="729"/>
    <n v="-50"/>
    <x v="1"/>
    <n v="100"/>
  </r>
  <r>
    <n v="26"/>
    <x v="0"/>
    <s v="Married"/>
    <n v="86"/>
    <s v="1-5 years"/>
    <n v="50"/>
    <n v="0"/>
    <s v="Low"/>
    <n v="0"/>
    <s v="Liability-Only"/>
    <n v="-200"/>
    <n v="2136"/>
    <s v="NO"/>
    <s v="NO"/>
    <s v="Yes"/>
    <n v="50"/>
    <x v="0"/>
    <x v="18"/>
    <x v="0"/>
    <x v="9"/>
    <x v="3"/>
    <x v="2"/>
    <n v="99"/>
    <n v="688"/>
    <n v="50"/>
    <x v="0"/>
    <n v="50"/>
  </r>
  <r>
    <n v="55"/>
    <x v="1"/>
    <s v="Married"/>
    <n v="86"/>
    <s v="1-5 years"/>
    <n v="50"/>
    <n v="1"/>
    <s v="Low"/>
    <n v="50"/>
    <s v="Full Coverage"/>
    <n v="0"/>
    <n v="2286"/>
    <s v="NO"/>
    <s v="NO"/>
    <s v="Yes"/>
    <n v="50"/>
    <x v="1"/>
    <x v="15"/>
    <x v="1"/>
    <x v="3"/>
    <x v="2"/>
    <x v="0"/>
    <n v="10"/>
    <n v="774"/>
    <n v="-50"/>
    <x v="0"/>
    <n v="50"/>
  </r>
  <r>
    <n v="44"/>
    <x v="0"/>
    <s v="Married"/>
    <n v="86"/>
    <s v="1-5 years"/>
    <n v="50"/>
    <n v="0"/>
    <s v="Low"/>
    <n v="0"/>
    <s v="Full Coverage"/>
    <n v="0"/>
    <n v="2236"/>
    <s v="Yes"/>
    <s v="Yes"/>
    <s v="NO"/>
    <n v="100"/>
    <x v="1"/>
    <x v="4"/>
    <x v="0"/>
    <x v="3"/>
    <x v="0"/>
    <x v="2"/>
    <n v="99"/>
    <n v="717"/>
    <n v="-50"/>
    <x v="1"/>
    <n v="100"/>
  </r>
  <r>
    <n v="48"/>
    <x v="0"/>
    <s v="Married"/>
    <n v="86"/>
    <s v="&gt;5 years"/>
    <n v="0"/>
    <n v="1"/>
    <s v="Low"/>
    <n v="50"/>
    <s v="Liability-Only"/>
    <n v="-200"/>
    <n v="2086"/>
    <s v="NO"/>
    <s v="Yes"/>
    <s v="NO"/>
    <n v="50"/>
    <x v="2"/>
    <x v="23"/>
    <x v="1"/>
    <x v="4"/>
    <x v="0"/>
    <x v="0"/>
    <n v="8"/>
    <n v="745"/>
    <n v="-50"/>
    <x v="1"/>
    <n v="100"/>
  </r>
  <r>
    <n v="45"/>
    <x v="0"/>
    <s v="Married"/>
    <n v="86"/>
    <s v="1-5 years"/>
    <n v="50"/>
    <n v="1"/>
    <s v="Low"/>
    <n v="50"/>
    <s v="Full Coverage"/>
    <n v="0"/>
    <n v="2286"/>
    <s v="Yes"/>
    <s v="Yes"/>
    <s v="NO"/>
    <n v="100"/>
    <x v="1"/>
    <x v="17"/>
    <x v="0"/>
    <x v="0"/>
    <x v="3"/>
    <x v="2"/>
    <n v="99"/>
    <n v="748"/>
    <n v="-50"/>
    <x v="1"/>
    <n v="100"/>
  </r>
  <r>
    <n v="45"/>
    <x v="0"/>
    <s v="Divorced"/>
    <n v="0"/>
    <s v="1-5 years"/>
    <n v="50"/>
    <n v="2"/>
    <s v="Low"/>
    <n v="100"/>
    <s v="Liability-Only"/>
    <n v="-200"/>
    <n v="2150"/>
    <s v="Yes"/>
    <s v="Yes"/>
    <s v="NO"/>
    <n v="100"/>
    <x v="0"/>
    <x v="2"/>
    <x v="1"/>
    <x v="3"/>
    <x v="3"/>
    <x v="1"/>
    <n v="13"/>
    <n v="690"/>
    <n v="50"/>
    <x v="1"/>
    <n v="100"/>
  </r>
  <r>
    <n v="20"/>
    <x v="0"/>
    <s v="Married"/>
    <n v="86"/>
    <s v="1-5 years"/>
    <n v="50"/>
    <n v="0"/>
    <s v="Low"/>
    <n v="0"/>
    <s v="Full Coverage"/>
    <n v="0"/>
    <n v="2286"/>
    <s v="Yes"/>
    <s v="NO"/>
    <s v="NO"/>
    <n v="50"/>
    <x v="1"/>
    <x v="24"/>
    <x v="0"/>
    <x v="4"/>
    <x v="0"/>
    <x v="1"/>
    <n v="99"/>
    <n v="715"/>
    <n v="-50"/>
    <x v="1"/>
    <n v="100"/>
  </r>
  <r>
    <n v="55"/>
    <x v="1"/>
    <s v="Single"/>
    <n v="0"/>
    <s v="1-5 years"/>
    <n v="50"/>
    <n v="0"/>
    <s v="Low"/>
    <n v="0"/>
    <s v="Liability-Only"/>
    <n v="-200"/>
    <n v="2150"/>
    <s v="NO"/>
    <s v="NO"/>
    <s v="NO"/>
    <n v="0"/>
    <x v="1"/>
    <x v="3"/>
    <x v="0"/>
    <x v="0"/>
    <x v="2"/>
    <x v="2"/>
    <n v="99"/>
    <n v="680"/>
    <n v="50"/>
    <x v="1"/>
    <n v="100"/>
  </r>
  <r>
    <n v="57"/>
    <x v="1"/>
    <s v="Married"/>
    <n v="86"/>
    <s v="1-5 years"/>
    <n v="50"/>
    <n v="1"/>
    <s v="Low"/>
    <n v="50"/>
    <s v="Liability-Only"/>
    <n v="-200"/>
    <n v="2086"/>
    <s v="Yes"/>
    <s v="Yes"/>
    <s v="Yes"/>
    <n v="150"/>
    <x v="1"/>
    <x v="25"/>
    <x v="0"/>
    <x v="5"/>
    <x v="0"/>
    <x v="2"/>
    <n v="99"/>
    <n v="690"/>
    <n v="50"/>
    <x v="0"/>
    <n v="50"/>
  </r>
  <r>
    <n v="36"/>
    <x v="0"/>
    <s v="Married"/>
    <n v="86"/>
    <s v="&gt;5 years"/>
    <n v="0"/>
    <n v="1"/>
    <s v="Low"/>
    <n v="50"/>
    <s v="Full Coverage"/>
    <n v="0"/>
    <n v="2386"/>
    <s v="Yes"/>
    <s v="NO"/>
    <s v="NO"/>
    <n v="50"/>
    <x v="1"/>
    <x v="12"/>
    <x v="0"/>
    <x v="1"/>
    <x v="4"/>
    <x v="0"/>
    <n v="99"/>
    <n v="656"/>
    <n v="50"/>
    <x v="1"/>
    <n v="100"/>
  </r>
  <r>
    <n v="39"/>
    <x v="0"/>
    <s v="Single"/>
    <n v="0"/>
    <s v="1-5 years"/>
    <n v="50"/>
    <n v="0"/>
    <s v="Low"/>
    <n v="0"/>
    <s v="Full Coverage"/>
    <n v="0"/>
    <n v="2300"/>
    <s v="NO"/>
    <s v="Yes"/>
    <s v="NO"/>
    <n v="50"/>
    <x v="0"/>
    <x v="17"/>
    <x v="0"/>
    <x v="5"/>
    <x v="0"/>
    <x v="1"/>
    <n v="99"/>
    <n v="669"/>
    <n v="50"/>
    <x v="1"/>
    <n v="100"/>
  </r>
  <r>
    <n v="18"/>
    <x v="0"/>
    <s v="Married"/>
    <n v="86"/>
    <s v="1-5 years"/>
    <n v="50"/>
    <n v="0"/>
    <s v="Medium"/>
    <n v="0"/>
    <s v="Full Coverage"/>
    <n v="0"/>
    <n v="2336"/>
    <s v="Yes"/>
    <s v="NO"/>
    <s v="NO"/>
    <n v="50"/>
    <x v="1"/>
    <x v="15"/>
    <x v="1"/>
    <x v="5"/>
    <x v="5"/>
    <x v="1"/>
    <n v="8"/>
    <n v="659"/>
    <n v="50"/>
    <x v="0"/>
    <n v="50"/>
  </r>
  <r>
    <n v="47"/>
    <x v="0"/>
    <s v="Married"/>
    <n v="86"/>
    <s v="&lt;1 year"/>
    <n v="100"/>
    <n v="0"/>
    <s v="Medium"/>
    <n v="0"/>
    <s v="Liability-Only"/>
    <n v="-200"/>
    <n v="2286"/>
    <s v="NO"/>
    <s v="NO"/>
    <s v="NO"/>
    <n v="0"/>
    <x v="1"/>
    <x v="6"/>
    <x v="1"/>
    <x v="1"/>
    <x v="4"/>
    <x v="0"/>
    <n v="2"/>
    <n v="645"/>
    <n v="50"/>
    <x v="1"/>
    <n v="100"/>
  </r>
  <r>
    <n v="48"/>
    <x v="0"/>
    <s v="Single"/>
    <n v="0"/>
    <s v="1-5 years"/>
    <n v="50"/>
    <n v="1"/>
    <s v="Low"/>
    <n v="50"/>
    <s v="Liability-Only"/>
    <n v="-200"/>
    <n v="2100"/>
    <s v="NO"/>
    <s v="NO"/>
    <s v="NO"/>
    <n v="0"/>
    <x v="0"/>
    <x v="20"/>
    <x v="0"/>
    <x v="0"/>
    <x v="1"/>
    <x v="2"/>
    <n v="99"/>
    <n v="669"/>
    <n v="50"/>
    <x v="2"/>
    <n v="0"/>
  </r>
  <r>
    <n v="39"/>
    <x v="0"/>
    <s v="Married"/>
    <n v="86"/>
    <s v="&gt;5 years"/>
    <n v="0"/>
    <n v="0"/>
    <s v="Low"/>
    <n v="0"/>
    <s v="Full Coverage"/>
    <n v="0"/>
    <n v="2236"/>
    <s v="NO"/>
    <s v="NO"/>
    <s v="Yes"/>
    <n v="50"/>
    <x v="1"/>
    <x v="2"/>
    <x v="0"/>
    <x v="4"/>
    <x v="0"/>
    <x v="0"/>
    <n v="99"/>
    <n v="838"/>
    <n v="-50"/>
    <x v="1"/>
    <n v="100"/>
  </r>
  <r>
    <n v="56"/>
    <x v="1"/>
    <s v="Married"/>
    <n v="86"/>
    <s v="1-5 years"/>
    <n v="50"/>
    <n v="1"/>
    <s v="Low"/>
    <n v="50"/>
    <s v="Full Coverage"/>
    <n v="0"/>
    <n v="2336"/>
    <s v="NO"/>
    <s v="NO"/>
    <s v="NO"/>
    <n v="0"/>
    <x v="1"/>
    <x v="13"/>
    <x v="0"/>
    <x v="1"/>
    <x v="0"/>
    <x v="2"/>
    <n v="99"/>
    <n v="728"/>
    <n v="-50"/>
    <x v="0"/>
    <n v="50"/>
  </r>
  <r>
    <n v="34"/>
    <x v="0"/>
    <s v="Single"/>
    <n v="0"/>
    <s v="&gt;5 years"/>
    <n v="0"/>
    <n v="1"/>
    <s v="Low"/>
    <n v="50"/>
    <s v="Full Coverage"/>
    <n v="0"/>
    <n v="2200"/>
    <s v="NO"/>
    <s v="NO"/>
    <s v="NO"/>
    <n v="0"/>
    <x v="0"/>
    <x v="2"/>
    <x v="1"/>
    <x v="0"/>
    <x v="3"/>
    <x v="2"/>
    <n v="11"/>
    <n v="772"/>
    <n v="-50"/>
    <x v="0"/>
    <n v="50"/>
  </r>
  <r>
    <n v="48"/>
    <x v="0"/>
    <s v="Single"/>
    <n v="0"/>
    <s v="&gt;5 years"/>
    <n v="0"/>
    <n v="0"/>
    <s v="High"/>
    <n v="0"/>
    <s v="Liability-Only"/>
    <n v="-200"/>
    <n v="2100"/>
    <s v="NO"/>
    <s v="NO"/>
    <s v="NO"/>
    <n v="0"/>
    <x v="1"/>
    <x v="11"/>
    <x v="0"/>
    <x v="5"/>
    <x v="1"/>
    <x v="0"/>
    <n v="99"/>
    <n v="700"/>
    <n v="50"/>
    <x v="1"/>
    <n v="100"/>
  </r>
  <r>
    <n v="24"/>
    <x v="0"/>
    <s v="Married"/>
    <n v="86"/>
    <s v="&lt;1 year"/>
    <n v="100"/>
    <n v="1"/>
    <s v="Low"/>
    <n v="50"/>
    <s v="Full Coverage"/>
    <n v="0"/>
    <n v="2436"/>
    <s v="NO"/>
    <s v="NO"/>
    <s v="NO"/>
    <n v="0"/>
    <x v="0"/>
    <x v="6"/>
    <x v="1"/>
    <x v="7"/>
    <x v="1"/>
    <x v="1"/>
    <n v="1"/>
    <n v="711"/>
    <n v="-50"/>
    <x v="1"/>
    <n v="100"/>
  </r>
  <r>
    <n v="39"/>
    <x v="0"/>
    <s v="Married"/>
    <n v="86"/>
    <s v="&gt;5 years"/>
    <n v="0"/>
    <n v="2"/>
    <s v="Medium"/>
    <n v="200"/>
    <s v="Full Coverage"/>
    <n v="0"/>
    <n v="2586"/>
    <s v="NO"/>
    <s v="NO"/>
    <s v="NO"/>
    <n v="0"/>
    <x v="1"/>
    <x v="15"/>
    <x v="0"/>
    <x v="1"/>
    <x v="0"/>
    <x v="2"/>
    <n v="99"/>
    <n v="653"/>
    <n v="50"/>
    <x v="1"/>
    <n v="100"/>
  </r>
  <r>
    <n v="37"/>
    <x v="0"/>
    <s v="Married"/>
    <n v="86"/>
    <s v="&gt;5 years"/>
    <n v="0"/>
    <n v="2"/>
    <s v="High"/>
    <n v="400"/>
    <s v="Liability-Only"/>
    <n v="-200"/>
    <n v="2486"/>
    <s v="Yes"/>
    <s v="NO"/>
    <s v="NO"/>
    <n v="50"/>
    <x v="2"/>
    <x v="1"/>
    <x v="0"/>
    <x v="2"/>
    <x v="0"/>
    <x v="0"/>
    <n v="99"/>
    <n v="700"/>
    <n v="50"/>
    <x v="0"/>
    <n v="50"/>
  </r>
  <r>
    <n v="43"/>
    <x v="0"/>
    <s v="Married"/>
    <n v="86"/>
    <s v="1-5 years"/>
    <n v="50"/>
    <n v="0"/>
    <s v="Low"/>
    <n v="0"/>
    <s v="Full Coverage"/>
    <n v="0"/>
    <n v="2336"/>
    <s v="NO"/>
    <s v="NO"/>
    <s v="Yes"/>
    <n v="50"/>
    <x v="2"/>
    <x v="7"/>
    <x v="1"/>
    <x v="11"/>
    <x v="3"/>
    <x v="2"/>
    <n v="4"/>
    <n v="673"/>
    <n v="50"/>
    <x v="0"/>
    <n v="50"/>
  </r>
  <r>
    <n v="34"/>
    <x v="0"/>
    <s v="Single"/>
    <n v="0"/>
    <s v="&lt;1 year"/>
    <n v="100"/>
    <n v="0"/>
    <s v="Low"/>
    <n v="0"/>
    <s v="Full Coverage"/>
    <n v="0"/>
    <n v="2250"/>
    <s v="NO"/>
    <s v="NO"/>
    <s v="NO"/>
    <n v="0"/>
    <x v="0"/>
    <x v="14"/>
    <x v="1"/>
    <x v="3"/>
    <x v="1"/>
    <x v="0"/>
    <n v="9"/>
    <n v="756"/>
    <n v="-50"/>
    <x v="0"/>
    <n v="50"/>
  </r>
  <r>
    <n v="38"/>
    <x v="0"/>
    <s v="Divorced"/>
    <n v="0"/>
    <s v="&lt;1 year"/>
    <n v="100"/>
    <n v="0"/>
    <s v="Low"/>
    <n v="0"/>
    <s v="Liability-Only"/>
    <n v="-200"/>
    <n v="2000"/>
    <s v="Yes"/>
    <s v="NO"/>
    <s v="NO"/>
    <n v="50"/>
    <x v="1"/>
    <x v="9"/>
    <x v="1"/>
    <x v="5"/>
    <x v="0"/>
    <x v="1"/>
    <n v="10"/>
    <n v="703"/>
    <n v="-50"/>
    <x v="0"/>
    <n v="50"/>
  </r>
  <r>
    <n v="52"/>
    <x v="0"/>
    <s v="Divorced"/>
    <n v="0"/>
    <s v="1-5 years"/>
    <n v="50"/>
    <n v="0"/>
    <s v="Low"/>
    <n v="0"/>
    <s v="Full Coverage"/>
    <n v="0"/>
    <n v="2350"/>
    <s v="NO"/>
    <s v="NO"/>
    <s v="NO"/>
    <n v="0"/>
    <x v="0"/>
    <x v="6"/>
    <x v="1"/>
    <x v="2"/>
    <x v="1"/>
    <x v="2"/>
    <n v="4"/>
    <n v="675"/>
    <n v="50"/>
    <x v="1"/>
    <n v="100"/>
  </r>
  <r>
    <n v="33"/>
    <x v="0"/>
    <s v="Married"/>
    <n v="86"/>
    <s v="&lt;1 year"/>
    <n v="100"/>
    <n v="0"/>
    <s v="Low"/>
    <n v="0"/>
    <s v="Full Coverage"/>
    <n v="0"/>
    <n v="2336"/>
    <s v="NO"/>
    <s v="NO"/>
    <s v="Yes"/>
    <n v="50"/>
    <x v="0"/>
    <x v="6"/>
    <x v="1"/>
    <x v="4"/>
    <x v="0"/>
    <x v="2"/>
    <n v="6"/>
    <n v="726"/>
    <n v="-50"/>
    <x v="1"/>
    <n v="100"/>
  </r>
  <r>
    <n v="18"/>
    <x v="0"/>
    <s v="Married"/>
    <n v="86"/>
    <s v="1-5 years"/>
    <n v="50"/>
    <n v="0"/>
    <s v="High"/>
    <n v="0"/>
    <s v="Full Coverage"/>
    <n v="0"/>
    <n v="2286"/>
    <s v="NO"/>
    <s v="NO"/>
    <s v="NO"/>
    <n v="0"/>
    <x v="1"/>
    <x v="27"/>
    <x v="1"/>
    <x v="8"/>
    <x v="2"/>
    <x v="1"/>
    <n v="7"/>
    <n v="759"/>
    <n v="-50"/>
    <x v="0"/>
    <n v="50"/>
  </r>
  <r>
    <n v="66"/>
    <x v="1"/>
    <s v="Single"/>
    <n v="0"/>
    <s v="&lt;1 year"/>
    <n v="100"/>
    <n v="0"/>
    <s v="High"/>
    <n v="0"/>
    <s v="Full Coverage"/>
    <n v="0"/>
    <n v="2250"/>
    <s v="Yes"/>
    <s v="NO"/>
    <s v="NO"/>
    <n v="50"/>
    <x v="1"/>
    <x v="27"/>
    <x v="0"/>
    <x v="0"/>
    <x v="2"/>
    <x v="2"/>
    <n v="99"/>
    <n v="708"/>
    <n v="-50"/>
    <x v="1"/>
    <n v="100"/>
  </r>
  <r>
    <n v="60"/>
    <x v="1"/>
    <s v="Married"/>
    <n v="86"/>
    <s v="1-5 years"/>
    <n v="50"/>
    <n v="3"/>
    <s v="Low"/>
    <n v="150"/>
    <s v="Full Coverage"/>
    <n v="0"/>
    <n v="2486"/>
    <s v="NO"/>
    <s v="NO"/>
    <s v="NO"/>
    <n v="0"/>
    <x v="1"/>
    <x v="1"/>
    <x v="1"/>
    <x v="5"/>
    <x v="1"/>
    <x v="0"/>
    <n v="3"/>
    <n v="720"/>
    <n v="-50"/>
    <x v="1"/>
    <n v="100"/>
  </r>
  <r>
    <n v="20"/>
    <x v="0"/>
    <s v="Single"/>
    <n v="0"/>
    <s v="1-5 years"/>
    <n v="50"/>
    <n v="0"/>
    <s v="Medium"/>
    <n v="0"/>
    <s v="Liability-Only"/>
    <n v="-200"/>
    <n v="1950"/>
    <s v="NO"/>
    <s v="NO"/>
    <s v="NO"/>
    <n v="0"/>
    <x v="1"/>
    <x v="22"/>
    <x v="1"/>
    <x v="4"/>
    <x v="2"/>
    <x v="0"/>
    <n v="10"/>
    <n v="772"/>
    <n v="-50"/>
    <x v="2"/>
    <n v="0"/>
  </r>
  <r>
    <n v="50"/>
    <x v="0"/>
    <s v="Single"/>
    <n v="0"/>
    <s v="1-5 years"/>
    <n v="50"/>
    <n v="0"/>
    <s v="Low"/>
    <n v="0"/>
    <s v="Full Coverage"/>
    <n v="0"/>
    <n v="2250"/>
    <s v="NO"/>
    <s v="NO"/>
    <s v="NO"/>
    <n v="0"/>
    <x v="1"/>
    <x v="1"/>
    <x v="1"/>
    <x v="5"/>
    <x v="3"/>
    <x v="2"/>
    <n v="2"/>
    <n v="685"/>
    <n v="50"/>
    <x v="2"/>
    <n v="0"/>
  </r>
  <r>
    <n v="32"/>
    <x v="0"/>
    <s v="Widowed"/>
    <n v="0"/>
    <s v="1-5 years"/>
    <n v="50"/>
    <n v="0"/>
    <s v="Low"/>
    <n v="0"/>
    <s v="Liability-Only"/>
    <n v="-200"/>
    <n v="2150"/>
    <s v="NO"/>
    <s v="NO"/>
    <s v="NO"/>
    <n v="0"/>
    <x v="0"/>
    <x v="1"/>
    <x v="1"/>
    <x v="0"/>
    <x v="4"/>
    <x v="0"/>
    <n v="8"/>
    <n v="658"/>
    <n v="50"/>
    <x v="1"/>
    <n v="100"/>
  </r>
  <r>
    <n v="43"/>
    <x v="0"/>
    <s v="Married"/>
    <n v="86"/>
    <s v="&gt;5 years"/>
    <n v="0"/>
    <n v="0"/>
    <s v="Low"/>
    <n v="0"/>
    <s v="Liability-Only"/>
    <n v="-200"/>
    <n v="2036"/>
    <s v="NO"/>
    <s v="NO"/>
    <s v="NO"/>
    <n v="0"/>
    <x v="1"/>
    <x v="14"/>
    <x v="1"/>
    <x v="3"/>
    <x v="2"/>
    <x v="2"/>
    <n v="1"/>
    <n v="794"/>
    <n v="-50"/>
    <x v="0"/>
    <n v="50"/>
  </r>
  <r>
    <n v="44"/>
    <x v="0"/>
    <s v="Married"/>
    <n v="86"/>
    <s v="&lt;1 year"/>
    <n v="100"/>
    <n v="0"/>
    <s v="Low"/>
    <n v="0"/>
    <s v="Liability-Only"/>
    <n v="-200"/>
    <n v="2186"/>
    <s v="NO"/>
    <s v="NO"/>
    <s v="NO"/>
    <n v="0"/>
    <x v="1"/>
    <x v="7"/>
    <x v="1"/>
    <x v="7"/>
    <x v="3"/>
    <x v="2"/>
    <n v="14"/>
    <n v="743"/>
    <n v="-50"/>
    <x v="1"/>
    <n v="100"/>
  </r>
  <r>
    <n v="36"/>
    <x v="0"/>
    <s v="Divorced"/>
    <n v="0"/>
    <s v="&lt;1 year"/>
    <n v="100"/>
    <n v="0"/>
    <s v="Low"/>
    <n v="0"/>
    <s v="Full Coverage"/>
    <n v="0"/>
    <n v="2200"/>
    <s v="NO"/>
    <s v="Yes"/>
    <s v="NO"/>
    <n v="50"/>
    <x v="0"/>
    <x v="1"/>
    <x v="1"/>
    <x v="0"/>
    <x v="1"/>
    <x v="1"/>
    <n v="5"/>
    <n v="744"/>
    <n v="-50"/>
    <x v="0"/>
    <n v="50"/>
  </r>
  <r>
    <n v="28"/>
    <x v="0"/>
    <s v="Single"/>
    <n v="0"/>
    <s v="&lt;1 year"/>
    <n v="100"/>
    <n v="1"/>
    <s v="Low"/>
    <n v="50"/>
    <s v="Full Coverage"/>
    <n v="0"/>
    <n v="2250"/>
    <s v="NO"/>
    <s v="NO"/>
    <s v="Yes"/>
    <n v="50"/>
    <x v="1"/>
    <x v="8"/>
    <x v="1"/>
    <x v="6"/>
    <x v="3"/>
    <x v="1"/>
    <n v="3"/>
    <n v="705"/>
    <n v="-50"/>
    <x v="0"/>
    <n v="50"/>
  </r>
  <r>
    <n v="29"/>
    <x v="0"/>
    <s v="Divorced"/>
    <n v="0"/>
    <s v="1-5 years"/>
    <n v="50"/>
    <n v="0"/>
    <s v="Low"/>
    <n v="0"/>
    <s v="Full Coverage"/>
    <n v="0"/>
    <n v="2200"/>
    <s v="NO"/>
    <s v="Yes"/>
    <s v="NO"/>
    <n v="50"/>
    <x v="0"/>
    <x v="13"/>
    <x v="1"/>
    <x v="0"/>
    <x v="0"/>
    <x v="2"/>
    <n v="12"/>
    <n v="713"/>
    <n v="-50"/>
    <x v="1"/>
    <n v="100"/>
  </r>
  <r>
    <n v="26"/>
    <x v="0"/>
    <s v="Married"/>
    <n v="86"/>
    <s v="&lt;1 year"/>
    <n v="100"/>
    <n v="0"/>
    <s v="Low"/>
    <n v="0"/>
    <s v="Full Coverage"/>
    <n v="0"/>
    <n v="2336"/>
    <s v="NO"/>
    <s v="Yes"/>
    <s v="NO"/>
    <n v="50"/>
    <x v="2"/>
    <x v="8"/>
    <x v="1"/>
    <x v="0"/>
    <x v="2"/>
    <x v="0"/>
    <n v="7"/>
    <n v="686"/>
    <n v="50"/>
    <x v="2"/>
    <n v="0"/>
  </r>
  <r>
    <n v="27"/>
    <x v="0"/>
    <s v="Single"/>
    <n v="0"/>
    <s v="&gt;5 years"/>
    <n v="0"/>
    <n v="0"/>
    <s v="Low"/>
    <n v="0"/>
    <s v="Full Coverage"/>
    <n v="0"/>
    <n v="2150"/>
    <s v="NO"/>
    <s v="Yes"/>
    <s v="Yes"/>
    <n v="100"/>
    <x v="0"/>
    <x v="2"/>
    <x v="0"/>
    <x v="7"/>
    <x v="1"/>
    <x v="0"/>
    <n v="99"/>
    <n v="694"/>
    <n v="50"/>
    <x v="0"/>
    <n v="50"/>
  </r>
  <r>
    <n v="38"/>
    <x v="0"/>
    <s v="Single"/>
    <n v="0"/>
    <s v="1-5 years"/>
    <n v="50"/>
    <n v="0"/>
    <s v="Low"/>
    <n v="0"/>
    <s v="Liability-Only"/>
    <n v="-200"/>
    <n v="1950"/>
    <s v="Yes"/>
    <s v="NO"/>
    <s v="NO"/>
    <n v="50"/>
    <x v="1"/>
    <x v="4"/>
    <x v="0"/>
    <x v="4"/>
    <x v="2"/>
    <x v="0"/>
    <n v="99"/>
    <n v="719"/>
    <n v="-50"/>
    <x v="0"/>
    <n v="50"/>
  </r>
  <r>
    <n v="29"/>
    <x v="0"/>
    <s v="Married"/>
    <n v="86"/>
    <s v="&gt;5 years"/>
    <n v="0"/>
    <n v="2"/>
    <s v="Low"/>
    <n v="100"/>
    <s v="Full Coverage"/>
    <n v="0"/>
    <n v="2386"/>
    <s v="NO"/>
    <s v="NO"/>
    <s v="NO"/>
    <n v="0"/>
    <x v="2"/>
    <x v="3"/>
    <x v="0"/>
    <x v="3"/>
    <x v="3"/>
    <x v="2"/>
    <n v="99"/>
    <n v="714"/>
    <n v="-50"/>
    <x v="1"/>
    <n v="100"/>
  </r>
  <r>
    <n v="50"/>
    <x v="0"/>
    <s v="Single"/>
    <n v="0"/>
    <s v="1-5 years"/>
    <n v="50"/>
    <n v="0"/>
    <s v="Low"/>
    <n v="0"/>
    <s v="Liability-Only"/>
    <n v="-200"/>
    <n v="2150"/>
    <s v="NO"/>
    <s v="NO"/>
    <s v="NO"/>
    <n v="0"/>
    <x v="1"/>
    <x v="19"/>
    <x v="0"/>
    <x v="0"/>
    <x v="1"/>
    <x v="0"/>
    <n v="99"/>
    <n v="669"/>
    <n v="50"/>
    <x v="1"/>
    <n v="100"/>
  </r>
  <r>
    <n v="62"/>
    <x v="1"/>
    <s v="Single"/>
    <n v="0"/>
    <s v="1-5 years"/>
    <n v="50"/>
    <n v="0"/>
    <s v="Medium"/>
    <n v="0"/>
    <s v="Full Coverage"/>
    <n v="0"/>
    <n v="2300"/>
    <s v="NO"/>
    <s v="NO"/>
    <s v="NO"/>
    <n v="0"/>
    <x v="1"/>
    <x v="29"/>
    <x v="0"/>
    <x v="3"/>
    <x v="2"/>
    <x v="0"/>
    <n v="99"/>
    <n v="694"/>
    <n v="50"/>
    <x v="0"/>
    <n v="50"/>
  </r>
  <r>
    <n v="31"/>
    <x v="0"/>
    <s v="Married"/>
    <n v="86"/>
    <s v="&gt;5 years"/>
    <n v="0"/>
    <n v="0"/>
    <s v="Low"/>
    <n v="0"/>
    <s v="Liability-Only"/>
    <n v="-200"/>
    <n v="2036"/>
    <s v="NO"/>
    <s v="NO"/>
    <s v="NO"/>
    <n v="0"/>
    <x v="1"/>
    <x v="9"/>
    <x v="1"/>
    <x v="0"/>
    <x v="4"/>
    <x v="2"/>
    <n v="4"/>
    <n v="768"/>
    <n v="-50"/>
    <x v="0"/>
    <n v="50"/>
  </r>
  <r>
    <n v="43"/>
    <x v="0"/>
    <s v="Married"/>
    <n v="86"/>
    <s v="&gt;5 years"/>
    <n v="0"/>
    <n v="2"/>
    <s v="Medium"/>
    <n v="200"/>
    <s v="Full Coverage"/>
    <n v="0"/>
    <n v="2336"/>
    <s v="NO"/>
    <s v="Yes"/>
    <s v="NO"/>
    <n v="50"/>
    <x v="1"/>
    <x v="1"/>
    <x v="0"/>
    <x v="4"/>
    <x v="2"/>
    <x v="0"/>
    <n v="99"/>
    <n v="749"/>
    <n v="-50"/>
    <x v="2"/>
    <n v="0"/>
  </r>
  <r>
    <n v="47"/>
    <x v="0"/>
    <s v="Single"/>
    <n v="0"/>
    <s v="1-5 years"/>
    <n v="50"/>
    <n v="0"/>
    <s v="Low"/>
    <n v="0"/>
    <s v="Full Coverage"/>
    <n v="0"/>
    <n v="2350"/>
    <s v="NO"/>
    <s v="NO"/>
    <s v="NO"/>
    <n v="0"/>
    <x v="1"/>
    <x v="15"/>
    <x v="1"/>
    <x v="2"/>
    <x v="4"/>
    <x v="0"/>
    <n v="7"/>
    <n v="602"/>
    <n v="50"/>
    <x v="1"/>
    <n v="100"/>
  </r>
  <r>
    <n v="47"/>
    <x v="0"/>
    <s v="Married"/>
    <n v="86"/>
    <s v="&gt;5 years"/>
    <n v="0"/>
    <n v="1"/>
    <s v="Low"/>
    <n v="50"/>
    <s v="Full Coverage"/>
    <n v="0"/>
    <n v="2236"/>
    <s v="NO"/>
    <s v="Yes"/>
    <s v="NO"/>
    <n v="50"/>
    <x v="0"/>
    <x v="21"/>
    <x v="0"/>
    <x v="4"/>
    <x v="4"/>
    <x v="0"/>
    <n v="99"/>
    <n v="756"/>
    <n v="-50"/>
    <x v="0"/>
    <n v="50"/>
  </r>
  <r>
    <n v="41"/>
    <x v="0"/>
    <s v="Divorced"/>
    <n v="0"/>
    <s v="1-5 years"/>
    <n v="50"/>
    <n v="1"/>
    <s v="Low"/>
    <n v="50"/>
    <s v="Liability-Only"/>
    <n v="-200"/>
    <n v="2000"/>
    <s v="NO"/>
    <s v="Yes"/>
    <s v="NO"/>
    <n v="50"/>
    <x v="1"/>
    <x v="8"/>
    <x v="1"/>
    <x v="5"/>
    <x v="4"/>
    <x v="2"/>
    <n v="4"/>
    <n v="790"/>
    <n v="-50"/>
    <x v="0"/>
    <n v="50"/>
  </r>
  <r>
    <n v="51"/>
    <x v="0"/>
    <s v="Married"/>
    <n v="86"/>
    <s v="&gt;5 years"/>
    <n v="0"/>
    <n v="0"/>
    <s v="Medium"/>
    <n v="0"/>
    <s v="Full Coverage"/>
    <n v="0"/>
    <n v="2286"/>
    <s v="NO"/>
    <s v="NO"/>
    <s v="NO"/>
    <n v="0"/>
    <x v="1"/>
    <x v="16"/>
    <x v="0"/>
    <x v="3"/>
    <x v="0"/>
    <x v="1"/>
    <n v="99"/>
    <n v="704"/>
    <n v="-50"/>
    <x v="1"/>
    <n v="100"/>
  </r>
  <r>
    <n v="47"/>
    <x v="0"/>
    <s v="Married"/>
    <n v="86"/>
    <s v="1-5 years"/>
    <n v="50"/>
    <n v="1"/>
    <s v="Low"/>
    <n v="50"/>
    <s v="Full Coverage"/>
    <n v="0"/>
    <n v="2386"/>
    <s v="NO"/>
    <s v="NO"/>
    <s v="NO"/>
    <n v="0"/>
    <x v="0"/>
    <x v="3"/>
    <x v="1"/>
    <x v="0"/>
    <x v="4"/>
    <x v="2"/>
    <n v="2"/>
    <n v="738"/>
    <n v="-50"/>
    <x v="1"/>
    <n v="100"/>
  </r>
  <r>
    <n v="21"/>
    <x v="0"/>
    <s v="Widowed"/>
    <n v="0"/>
    <s v="&gt;5 years"/>
    <n v="0"/>
    <n v="0"/>
    <s v="Low"/>
    <n v="0"/>
    <s v="Liability-Only"/>
    <n v="-200"/>
    <n v="2050"/>
    <s v="NO"/>
    <s v="Yes"/>
    <s v="NO"/>
    <n v="50"/>
    <x v="1"/>
    <x v="6"/>
    <x v="1"/>
    <x v="4"/>
    <x v="1"/>
    <x v="0"/>
    <n v="13"/>
    <n v="687"/>
    <n v="50"/>
    <x v="1"/>
    <n v="100"/>
  </r>
  <r>
    <n v="53"/>
    <x v="0"/>
    <s v="Widowed"/>
    <n v="0"/>
    <s v="1-5 years"/>
    <n v="50"/>
    <n v="0"/>
    <s v="Medium"/>
    <n v="0"/>
    <s v="Liability-Only"/>
    <n v="-200"/>
    <n v="1950"/>
    <s v="NO"/>
    <s v="NO"/>
    <s v="NO"/>
    <n v="0"/>
    <x v="0"/>
    <x v="5"/>
    <x v="0"/>
    <x v="8"/>
    <x v="4"/>
    <x v="1"/>
    <n v="99"/>
    <n v="799"/>
    <n v="-50"/>
    <x v="2"/>
    <n v="0"/>
  </r>
  <r>
    <n v="53"/>
    <x v="0"/>
    <s v="Married"/>
    <n v="86"/>
    <s v="1-5 years"/>
    <n v="50"/>
    <n v="0"/>
    <s v="Low"/>
    <n v="0"/>
    <s v="Liability-Only"/>
    <n v="-200"/>
    <n v="2036"/>
    <s v="NO"/>
    <s v="NO"/>
    <s v="NO"/>
    <n v="0"/>
    <x v="0"/>
    <x v="9"/>
    <x v="1"/>
    <x v="4"/>
    <x v="2"/>
    <x v="1"/>
    <n v="4"/>
    <n v="718"/>
    <n v="-50"/>
    <x v="2"/>
    <n v="0"/>
  </r>
  <r>
    <n v="28"/>
    <x v="0"/>
    <s v="Single"/>
    <n v="0"/>
    <s v="1-5 years"/>
    <n v="50"/>
    <n v="1"/>
    <s v="Medium"/>
    <n v="100"/>
    <s v="Full Coverage"/>
    <n v="0"/>
    <n v="2250"/>
    <s v="NO"/>
    <s v="NO"/>
    <s v="NO"/>
    <n v="0"/>
    <x v="1"/>
    <x v="0"/>
    <x v="0"/>
    <x v="12"/>
    <x v="3"/>
    <x v="1"/>
    <n v="99"/>
    <n v="704"/>
    <n v="-50"/>
    <x v="2"/>
    <n v="0"/>
  </r>
  <r>
    <n v="40"/>
    <x v="0"/>
    <s v="Married"/>
    <n v="86"/>
    <s v="1-5 years"/>
    <n v="50"/>
    <n v="1"/>
    <s v="Medium"/>
    <n v="100"/>
    <s v="Liability-Only"/>
    <n v="-200"/>
    <n v="2236"/>
    <s v="NO"/>
    <s v="NO"/>
    <s v="NO"/>
    <n v="0"/>
    <x v="1"/>
    <x v="13"/>
    <x v="1"/>
    <x v="0"/>
    <x v="2"/>
    <x v="0"/>
    <n v="4"/>
    <n v="758"/>
    <n v="-50"/>
    <x v="1"/>
    <n v="100"/>
  </r>
  <r>
    <n v="50"/>
    <x v="0"/>
    <s v="Married"/>
    <n v="86"/>
    <s v="1-5 years"/>
    <n v="50"/>
    <n v="0"/>
    <s v="Low"/>
    <n v="0"/>
    <s v="Liability-Only"/>
    <n v="-200"/>
    <n v="2086"/>
    <s v="NO"/>
    <s v="Yes"/>
    <s v="NO"/>
    <n v="50"/>
    <x v="1"/>
    <x v="24"/>
    <x v="0"/>
    <x v="1"/>
    <x v="3"/>
    <x v="1"/>
    <n v="99"/>
    <n v="707"/>
    <n v="-50"/>
    <x v="1"/>
    <n v="100"/>
  </r>
  <r>
    <n v="36"/>
    <x v="0"/>
    <s v="Married"/>
    <n v="86"/>
    <s v="1-5 years"/>
    <n v="50"/>
    <n v="1"/>
    <s v="High"/>
    <n v="200"/>
    <s v="Liability-Only"/>
    <n v="-200"/>
    <n v="2336"/>
    <s v="NO"/>
    <s v="NO"/>
    <s v="NO"/>
    <n v="0"/>
    <x v="1"/>
    <x v="24"/>
    <x v="0"/>
    <x v="4"/>
    <x v="2"/>
    <x v="1"/>
    <n v="99"/>
    <n v="710"/>
    <n v="-50"/>
    <x v="1"/>
    <n v="100"/>
  </r>
  <r>
    <n v="56"/>
    <x v="1"/>
    <s v="Married"/>
    <n v="86"/>
    <s v="1-5 years"/>
    <n v="50"/>
    <n v="0"/>
    <s v="Low"/>
    <n v="0"/>
    <s v="Full Coverage"/>
    <n v="0"/>
    <n v="2286"/>
    <s v="Yes"/>
    <s v="NO"/>
    <s v="NO"/>
    <n v="50"/>
    <x v="1"/>
    <x v="23"/>
    <x v="1"/>
    <x v="1"/>
    <x v="4"/>
    <x v="2"/>
    <n v="11"/>
    <n v="637"/>
    <n v="50"/>
    <x v="2"/>
    <n v="0"/>
  </r>
  <r>
    <n v="75"/>
    <x v="1"/>
    <s v="Divorced"/>
    <n v="0"/>
    <s v="&gt;5 years"/>
    <n v="0"/>
    <n v="0"/>
    <s v="Low"/>
    <n v="0"/>
    <s v="Liability-Only"/>
    <n v="-200"/>
    <n v="2000"/>
    <s v="NO"/>
    <s v="NO"/>
    <s v="NO"/>
    <n v="0"/>
    <x v="1"/>
    <x v="23"/>
    <x v="1"/>
    <x v="0"/>
    <x v="5"/>
    <x v="2"/>
    <n v="8"/>
    <n v="750"/>
    <n v="-50"/>
    <x v="1"/>
    <n v="100"/>
  </r>
  <r>
    <n v="28"/>
    <x v="0"/>
    <s v="Single"/>
    <n v="0"/>
    <s v="1-5 years"/>
    <n v="50"/>
    <n v="0"/>
    <s v="Low"/>
    <n v="0"/>
    <s v="Full Coverage"/>
    <n v="0"/>
    <n v="2250"/>
    <s v="NO"/>
    <s v="NO"/>
    <s v="NO"/>
    <n v="0"/>
    <x v="0"/>
    <x v="4"/>
    <x v="0"/>
    <x v="1"/>
    <x v="0"/>
    <x v="1"/>
    <n v="99"/>
    <n v="719"/>
    <n v="-50"/>
    <x v="1"/>
    <n v="100"/>
  </r>
  <r>
    <n v="19"/>
    <x v="0"/>
    <s v="Single"/>
    <n v="0"/>
    <s v="&lt;1 year"/>
    <n v="100"/>
    <n v="1"/>
    <s v="Low"/>
    <n v="50"/>
    <s v="Liability-Only"/>
    <n v="-200"/>
    <n v="2100"/>
    <s v="NO"/>
    <s v="Yes"/>
    <s v="NO"/>
    <n v="50"/>
    <x v="1"/>
    <x v="3"/>
    <x v="1"/>
    <x v="5"/>
    <x v="6"/>
    <x v="2"/>
    <n v="12"/>
    <n v="733"/>
    <n v="-50"/>
    <x v="1"/>
    <n v="100"/>
  </r>
  <r>
    <n v="44"/>
    <x v="0"/>
    <s v="Single"/>
    <n v="0"/>
    <s v="1-5 years"/>
    <n v="50"/>
    <n v="0"/>
    <s v="Low"/>
    <n v="0"/>
    <s v="Liability-Only"/>
    <n v="-200"/>
    <n v="2100"/>
    <s v="NO"/>
    <s v="NO"/>
    <s v="NO"/>
    <n v="0"/>
    <x v="1"/>
    <x v="9"/>
    <x v="0"/>
    <x v="4"/>
    <x v="1"/>
    <x v="1"/>
    <n v="99"/>
    <n v="700"/>
    <n v="50"/>
    <x v="0"/>
    <n v="50"/>
  </r>
  <r>
    <n v="50"/>
    <x v="0"/>
    <s v="Married"/>
    <n v="86"/>
    <s v="&lt;1 year"/>
    <n v="100"/>
    <n v="0"/>
    <s v="Medium"/>
    <n v="0"/>
    <s v="Full Coverage"/>
    <n v="0"/>
    <n v="2336"/>
    <s v="Yes"/>
    <s v="NO"/>
    <s v="NO"/>
    <n v="50"/>
    <x v="0"/>
    <x v="25"/>
    <x v="0"/>
    <x v="2"/>
    <x v="3"/>
    <x v="1"/>
    <n v="99"/>
    <n v="645"/>
    <n v="50"/>
    <x v="2"/>
    <n v="0"/>
  </r>
  <r>
    <n v="36"/>
    <x v="0"/>
    <s v="Single"/>
    <n v="0"/>
    <s v="&lt;1 year"/>
    <n v="100"/>
    <n v="0"/>
    <s v="Low"/>
    <n v="0"/>
    <s v="Full Coverage"/>
    <n v="0"/>
    <n v="2350"/>
    <s v="NO"/>
    <s v="NO"/>
    <s v="NO"/>
    <n v="0"/>
    <x v="1"/>
    <x v="10"/>
    <x v="0"/>
    <x v="8"/>
    <x v="2"/>
    <x v="0"/>
    <n v="99"/>
    <n v="690"/>
    <n v="50"/>
    <x v="0"/>
    <n v="50"/>
  </r>
  <r>
    <n v="61"/>
    <x v="1"/>
    <s v="Widowed"/>
    <n v="0"/>
    <s v="1-5 years"/>
    <n v="50"/>
    <n v="1"/>
    <s v="Low"/>
    <n v="50"/>
    <s v="Full Coverage"/>
    <n v="0"/>
    <n v="2300"/>
    <s v="NO"/>
    <s v="NO"/>
    <s v="Yes"/>
    <n v="50"/>
    <x v="1"/>
    <x v="13"/>
    <x v="1"/>
    <x v="2"/>
    <x v="2"/>
    <x v="0"/>
    <n v="7"/>
    <n v="576"/>
    <n v="50"/>
    <x v="0"/>
    <n v="50"/>
  </r>
  <r>
    <n v="19"/>
    <x v="0"/>
    <s v="Single"/>
    <n v="0"/>
    <s v="1-5 years"/>
    <n v="50"/>
    <n v="0"/>
    <s v="Low"/>
    <n v="0"/>
    <s v="Liability-Only"/>
    <n v="-200"/>
    <n v="2000"/>
    <s v="NO"/>
    <s v="Yes"/>
    <s v="NO"/>
    <n v="50"/>
    <x v="1"/>
    <x v="8"/>
    <x v="1"/>
    <x v="4"/>
    <x v="4"/>
    <x v="0"/>
    <n v="13"/>
    <n v="729"/>
    <n v="-50"/>
    <x v="1"/>
    <n v="100"/>
  </r>
  <r>
    <n v="50"/>
    <x v="0"/>
    <s v="Single"/>
    <n v="0"/>
    <s v="1-5 years"/>
    <n v="50"/>
    <n v="0"/>
    <s v="Low"/>
    <n v="0"/>
    <s v="Liability-Only"/>
    <n v="-200"/>
    <n v="2000"/>
    <s v="NO"/>
    <s v="NO"/>
    <s v="NO"/>
    <n v="0"/>
    <x v="1"/>
    <x v="0"/>
    <x v="1"/>
    <x v="0"/>
    <x v="0"/>
    <x v="2"/>
    <n v="10"/>
    <n v="796"/>
    <n v="-50"/>
    <x v="0"/>
    <n v="50"/>
  </r>
  <r>
    <n v="30"/>
    <x v="0"/>
    <s v="Widowed"/>
    <n v="0"/>
    <s v="1-5 years"/>
    <n v="50"/>
    <n v="0"/>
    <s v="Low"/>
    <n v="0"/>
    <s v="Full Coverage"/>
    <n v="0"/>
    <n v="2100"/>
    <s v="Yes"/>
    <s v="NO"/>
    <s v="NO"/>
    <n v="50"/>
    <x v="0"/>
    <x v="18"/>
    <x v="1"/>
    <x v="1"/>
    <x v="4"/>
    <x v="0"/>
    <n v="6"/>
    <n v="708"/>
    <n v="-50"/>
    <x v="2"/>
    <n v="0"/>
  </r>
  <r>
    <n v="65"/>
    <x v="1"/>
    <s v="Married"/>
    <n v="86"/>
    <s v="1-5 years"/>
    <n v="50"/>
    <n v="0"/>
    <s v="Low"/>
    <n v="0"/>
    <s v="Liability-Only"/>
    <n v="-200"/>
    <n v="2086"/>
    <s v="NO"/>
    <s v="NO"/>
    <s v="NO"/>
    <n v="0"/>
    <x v="1"/>
    <x v="10"/>
    <x v="1"/>
    <x v="0"/>
    <x v="3"/>
    <x v="1"/>
    <n v="13"/>
    <n v="718"/>
    <n v="-50"/>
    <x v="0"/>
    <n v="50"/>
  </r>
  <r>
    <n v="69"/>
    <x v="1"/>
    <s v="Single"/>
    <n v="0"/>
    <s v="1-5 years"/>
    <n v="50"/>
    <n v="0"/>
    <s v="Low"/>
    <n v="0"/>
    <s v="Full Coverage"/>
    <n v="0"/>
    <n v="2250"/>
    <s v="NO"/>
    <s v="NO"/>
    <s v="NO"/>
    <n v="0"/>
    <x v="1"/>
    <x v="20"/>
    <x v="0"/>
    <x v="7"/>
    <x v="2"/>
    <x v="2"/>
    <n v="99"/>
    <n v="724"/>
    <n v="-50"/>
    <x v="1"/>
    <n v="100"/>
  </r>
  <r>
    <n v="28"/>
    <x v="0"/>
    <s v="Divorced"/>
    <n v="0"/>
    <s v="&gt;5 years"/>
    <n v="0"/>
    <n v="0"/>
    <s v="Medium"/>
    <n v="0"/>
    <s v="Full Coverage"/>
    <n v="0"/>
    <n v="2200"/>
    <s v="NO"/>
    <s v="NO"/>
    <s v="NO"/>
    <n v="0"/>
    <x v="2"/>
    <x v="0"/>
    <x v="1"/>
    <x v="0"/>
    <x v="2"/>
    <x v="0"/>
    <n v="7"/>
    <n v="620"/>
    <n v="50"/>
    <x v="2"/>
    <n v="0"/>
  </r>
  <r>
    <n v="31"/>
    <x v="0"/>
    <s v="Widowed"/>
    <n v="0"/>
    <s v="&gt;5 years"/>
    <n v="0"/>
    <n v="1"/>
    <s v="Low"/>
    <n v="50"/>
    <s v="Full Coverage"/>
    <n v="0"/>
    <n v="2200"/>
    <s v="NO"/>
    <s v="NO"/>
    <s v="NO"/>
    <n v="0"/>
    <x v="1"/>
    <x v="4"/>
    <x v="1"/>
    <x v="5"/>
    <x v="2"/>
    <x v="1"/>
    <n v="12"/>
    <n v="768"/>
    <n v="-50"/>
    <x v="0"/>
    <n v="50"/>
  </r>
  <r>
    <n v="52"/>
    <x v="0"/>
    <s v="Married"/>
    <n v="86"/>
    <s v="&gt;5 years"/>
    <n v="0"/>
    <n v="0"/>
    <s v="High"/>
    <n v="0"/>
    <s v="Full Coverage"/>
    <n v="0"/>
    <n v="2136"/>
    <s v="NO"/>
    <s v="Yes"/>
    <s v="NO"/>
    <n v="50"/>
    <x v="2"/>
    <x v="8"/>
    <x v="0"/>
    <x v="1"/>
    <x v="3"/>
    <x v="1"/>
    <n v="99"/>
    <n v="760"/>
    <n v="-50"/>
    <x v="2"/>
    <n v="0"/>
  </r>
  <r>
    <n v="34"/>
    <x v="0"/>
    <s v="Single"/>
    <n v="0"/>
    <s v="&gt;5 years"/>
    <n v="0"/>
    <n v="0"/>
    <s v="Low"/>
    <n v="0"/>
    <s v="Liability-Only"/>
    <n v="-200"/>
    <n v="1950"/>
    <s v="Yes"/>
    <s v="NO"/>
    <s v="NO"/>
    <n v="50"/>
    <x v="0"/>
    <x v="27"/>
    <x v="1"/>
    <x v="5"/>
    <x v="0"/>
    <x v="1"/>
    <n v="7"/>
    <n v="723"/>
    <n v="-50"/>
    <x v="1"/>
    <n v="100"/>
  </r>
  <r>
    <n v="39"/>
    <x v="0"/>
    <s v="Single"/>
    <n v="0"/>
    <s v="1-5 years"/>
    <n v="50"/>
    <n v="0"/>
    <s v="Medium"/>
    <n v="0"/>
    <s v="Full Coverage"/>
    <n v="0"/>
    <n v="2250"/>
    <s v="NO"/>
    <s v="NO"/>
    <s v="NO"/>
    <n v="0"/>
    <x v="2"/>
    <x v="15"/>
    <x v="1"/>
    <x v="1"/>
    <x v="0"/>
    <x v="2"/>
    <n v="9"/>
    <n v="680"/>
    <n v="50"/>
    <x v="2"/>
    <n v="0"/>
  </r>
  <r>
    <n v="40"/>
    <x v="0"/>
    <s v="Married"/>
    <n v="86"/>
    <s v="1-5 years"/>
    <n v="50"/>
    <n v="0"/>
    <s v="Low"/>
    <n v="0"/>
    <s v="Full Coverage"/>
    <n v="0"/>
    <n v="2286"/>
    <s v="NO"/>
    <s v="Yes"/>
    <s v="NO"/>
    <n v="50"/>
    <x v="0"/>
    <x v="21"/>
    <x v="0"/>
    <x v="7"/>
    <x v="2"/>
    <x v="1"/>
    <n v="99"/>
    <n v="747"/>
    <n v="-50"/>
    <x v="1"/>
    <n v="100"/>
  </r>
  <r>
    <n v="18"/>
    <x v="0"/>
    <s v="Single"/>
    <n v="0"/>
    <s v="1-5 years"/>
    <n v="50"/>
    <n v="2"/>
    <s v="Low"/>
    <n v="100"/>
    <s v="Full Coverage"/>
    <n v="0"/>
    <n v="2300"/>
    <s v="Yes"/>
    <s v="NO"/>
    <s v="NO"/>
    <n v="50"/>
    <x v="2"/>
    <x v="4"/>
    <x v="1"/>
    <x v="1"/>
    <x v="4"/>
    <x v="0"/>
    <n v="6"/>
    <n v="736"/>
    <n v="-50"/>
    <x v="1"/>
    <n v="100"/>
  </r>
  <r>
    <n v="39"/>
    <x v="0"/>
    <s v="Married"/>
    <n v="86"/>
    <s v="1-5 years"/>
    <n v="50"/>
    <n v="0"/>
    <s v="Medium"/>
    <n v="0"/>
    <s v="Full Coverage"/>
    <n v="0"/>
    <n v="2286"/>
    <s v="NO"/>
    <s v="Yes"/>
    <s v="NO"/>
    <n v="50"/>
    <x v="1"/>
    <x v="2"/>
    <x v="1"/>
    <x v="7"/>
    <x v="2"/>
    <x v="0"/>
    <n v="3"/>
    <n v="772"/>
    <n v="-50"/>
    <x v="1"/>
    <n v="100"/>
  </r>
  <r>
    <n v="29"/>
    <x v="0"/>
    <s v="Married"/>
    <n v="86"/>
    <s v="&gt;5 years"/>
    <n v="0"/>
    <n v="1"/>
    <s v="Low"/>
    <n v="50"/>
    <s v="Full Coverage"/>
    <n v="0"/>
    <n v="2186"/>
    <s v="Yes"/>
    <s v="Yes"/>
    <s v="NO"/>
    <n v="100"/>
    <x v="0"/>
    <x v="25"/>
    <x v="0"/>
    <x v="2"/>
    <x v="2"/>
    <x v="0"/>
    <n v="99"/>
    <n v="775"/>
    <n v="-50"/>
    <x v="0"/>
    <n v="50"/>
  </r>
  <r>
    <n v="32"/>
    <x v="0"/>
    <s v="Married"/>
    <n v="86"/>
    <s v="1-5 years"/>
    <n v="50"/>
    <n v="1"/>
    <s v="Low"/>
    <n v="50"/>
    <s v="Full Coverage"/>
    <n v="0"/>
    <n v="2386"/>
    <s v="NO"/>
    <s v="NO"/>
    <s v="NO"/>
    <n v="0"/>
    <x v="1"/>
    <x v="3"/>
    <x v="1"/>
    <x v="9"/>
    <x v="0"/>
    <x v="0"/>
    <n v="4"/>
    <n v="684"/>
    <n v="50"/>
    <x v="2"/>
    <n v="0"/>
  </r>
  <r>
    <n v="61"/>
    <x v="1"/>
    <s v="Single"/>
    <n v="0"/>
    <s v="1-5 years"/>
    <n v="50"/>
    <n v="0"/>
    <s v="Low"/>
    <n v="0"/>
    <s v="Full Coverage"/>
    <n v="0"/>
    <n v="2350"/>
    <s v="NO"/>
    <s v="NO"/>
    <s v="NO"/>
    <n v="0"/>
    <x v="2"/>
    <x v="15"/>
    <x v="0"/>
    <x v="2"/>
    <x v="0"/>
    <x v="1"/>
    <n v="99"/>
    <n v="670"/>
    <n v="50"/>
    <x v="1"/>
    <n v="100"/>
  </r>
  <r>
    <n v="21"/>
    <x v="0"/>
    <s v="Married"/>
    <n v="86"/>
    <s v="&lt;1 year"/>
    <n v="100"/>
    <n v="0"/>
    <s v="Medium"/>
    <n v="0"/>
    <s v="Full Coverage"/>
    <n v="0"/>
    <n v="2386"/>
    <s v="NO"/>
    <s v="NO"/>
    <s v="NO"/>
    <n v="0"/>
    <x v="1"/>
    <x v="18"/>
    <x v="0"/>
    <x v="4"/>
    <x v="4"/>
    <x v="2"/>
    <n v="99"/>
    <n v="738"/>
    <n v="-50"/>
    <x v="1"/>
    <n v="100"/>
  </r>
  <r>
    <n v="52"/>
    <x v="0"/>
    <s v="Married"/>
    <n v="86"/>
    <s v="&gt;5 years"/>
    <n v="0"/>
    <n v="0"/>
    <s v="Low"/>
    <n v="0"/>
    <s v="Full Coverage"/>
    <n v="0"/>
    <n v="2286"/>
    <s v="NO"/>
    <s v="NO"/>
    <s v="NO"/>
    <n v="0"/>
    <x v="0"/>
    <x v="5"/>
    <x v="0"/>
    <x v="0"/>
    <x v="0"/>
    <x v="1"/>
    <n v="99"/>
    <n v="763"/>
    <n v="-50"/>
    <x v="1"/>
    <n v="100"/>
  </r>
  <r>
    <n v="35"/>
    <x v="0"/>
    <s v="Married"/>
    <n v="86"/>
    <s v="&gt;5 years"/>
    <n v="0"/>
    <n v="1"/>
    <s v="Low"/>
    <n v="50"/>
    <s v="Full Coverage"/>
    <n v="0"/>
    <n v="2336"/>
    <s v="NO"/>
    <s v="NO"/>
    <s v="NO"/>
    <n v="0"/>
    <x v="1"/>
    <x v="9"/>
    <x v="0"/>
    <x v="5"/>
    <x v="0"/>
    <x v="2"/>
    <n v="99"/>
    <n v="708"/>
    <n v="-50"/>
    <x v="1"/>
    <n v="100"/>
  </r>
  <r>
    <n v="35"/>
    <x v="0"/>
    <s v="Married"/>
    <n v="86"/>
    <s v="&gt;5 years"/>
    <n v="0"/>
    <n v="2"/>
    <s v="Low"/>
    <n v="100"/>
    <s v="Liability-Only"/>
    <n v="-200"/>
    <n v="2136"/>
    <s v="NO"/>
    <s v="NO"/>
    <s v="NO"/>
    <n v="0"/>
    <x v="0"/>
    <x v="16"/>
    <x v="1"/>
    <x v="0"/>
    <x v="1"/>
    <x v="0"/>
    <n v="4"/>
    <n v="770"/>
    <n v="-50"/>
    <x v="0"/>
    <n v="50"/>
  </r>
  <r>
    <n v="51"/>
    <x v="0"/>
    <s v="Married"/>
    <n v="86"/>
    <s v="1-5 years"/>
    <n v="50"/>
    <n v="0"/>
    <s v="Low"/>
    <n v="0"/>
    <s v="Full Coverage"/>
    <n v="0"/>
    <n v="2286"/>
    <s v="NO"/>
    <s v="Yes"/>
    <s v="NO"/>
    <n v="50"/>
    <x v="1"/>
    <x v="15"/>
    <x v="0"/>
    <x v="1"/>
    <x v="2"/>
    <x v="2"/>
    <n v="99"/>
    <n v="732"/>
    <n v="-50"/>
    <x v="1"/>
    <n v="100"/>
  </r>
  <r>
    <n v="45"/>
    <x v="0"/>
    <s v="Married"/>
    <n v="86"/>
    <s v="&lt;1 year"/>
    <n v="100"/>
    <n v="0"/>
    <s v="Low"/>
    <n v="0"/>
    <s v="Full Coverage"/>
    <n v="0"/>
    <n v="2336"/>
    <s v="NO"/>
    <s v="NO"/>
    <s v="NO"/>
    <n v="0"/>
    <x v="2"/>
    <x v="26"/>
    <x v="1"/>
    <x v="0"/>
    <x v="2"/>
    <x v="0"/>
    <n v="5"/>
    <n v="748"/>
    <n v="-50"/>
    <x v="0"/>
    <n v="50"/>
  </r>
  <r>
    <n v="48"/>
    <x v="0"/>
    <s v="Single"/>
    <n v="0"/>
    <s v="&lt;1 year"/>
    <n v="100"/>
    <n v="1"/>
    <s v="Medium"/>
    <n v="100"/>
    <s v="Full Coverage"/>
    <n v="0"/>
    <n v="2300"/>
    <s v="NO"/>
    <s v="Yes"/>
    <s v="Yes"/>
    <n v="100"/>
    <x v="0"/>
    <x v="8"/>
    <x v="1"/>
    <x v="1"/>
    <x v="2"/>
    <x v="1"/>
    <n v="6"/>
    <n v="741"/>
    <n v="-50"/>
    <x v="1"/>
    <n v="100"/>
  </r>
  <r>
    <n v="54"/>
    <x v="0"/>
    <s v="Single"/>
    <n v="0"/>
    <s v="&gt;5 years"/>
    <n v="0"/>
    <n v="0"/>
    <s v="High"/>
    <n v="0"/>
    <s v="Liability-Only"/>
    <n v="-200"/>
    <n v="1950"/>
    <s v="Yes"/>
    <s v="NO"/>
    <s v="Yes"/>
    <n v="100"/>
    <x v="2"/>
    <x v="18"/>
    <x v="1"/>
    <x v="5"/>
    <x v="2"/>
    <x v="1"/>
    <n v="8"/>
    <n v="683"/>
    <n v="50"/>
    <x v="0"/>
    <n v="50"/>
  </r>
  <r>
    <n v="35"/>
    <x v="0"/>
    <s v="Married"/>
    <n v="86"/>
    <s v="1-5 years"/>
    <n v="50"/>
    <n v="0"/>
    <s v="High"/>
    <n v="0"/>
    <s v="Full Coverage"/>
    <n v="0"/>
    <n v="2336"/>
    <s v="Yes"/>
    <s v="Yes"/>
    <s v="NO"/>
    <n v="100"/>
    <x v="1"/>
    <x v="23"/>
    <x v="1"/>
    <x v="4"/>
    <x v="3"/>
    <x v="1"/>
    <n v="11"/>
    <n v="674"/>
    <n v="50"/>
    <x v="1"/>
    <n v="100"/>
  </r>
  <r>
    <n v="30"/>
    <x v="0"/>
    <s v="Married"/>
    <n v="86"/>
    <s v="1-5 years"/>
    <n v="50"/>
    <n v="2"/>
    <s v="Medium"/>
    <n v="200"/>
    <s v="Full Coverage"/>
    <n v="0"/>
    <n v="2536"/>
    <s v="NO"/>
    <s v="NO"/>
    <s v="Yes"/>
    <n v="50"/>
    <x v="1"/>
    <x v="24"/>
    <x v="0"/>
    <x v="9"/>
    <x v="0"/>
    <x v="1"/>
    <n v="99"/>
    <n v="655"/>
    <n v="50"/>
    <x v="0"/>
    <n v="50"/>
  </r>
  <r>
    <n v="23"/>
    <x v="0"/>
    <s v="Single"/>
    <n v="0"/>
    <s v="1-5 years"/>
    <n v="50"/>
    <n v="1"/>
    <s v="Medium"/>
    <n v="100"/>
    <s v="Liability-Only"/>
    <n v="-200"/>
    <n v="2050"/>
    <s v="Yes"/>
    <s v="NO"/>
    <s v="NO"/>
    <n v="50"/>
    <x v="1"/>
    <x v="24"/>
    <x v="1"/>
    <x v="5"/>
    <x v="1"/>
    <x v="1"/>
    <n v="3"/>
    <n v="713"/>
    <n v="-50"/>
    <x v="0"/>
    <n v="50"/>
  </r>
  <r>
    <n v="27"/>
    <x v="0"/>
    <s v="Married"/>
    <n v="86"/>
    <s v="1-5 years"/>
    <n v="50"/>
    <n v="0"/>
    <s v="Medium"/>
    <n v="0"/>
    <s v="Full Coverage"/>
    <n v="0"/>
    <n v="2286"/>
    <s v="NO"/>
    <s v="Yes"/>
    <s v="NO"/>
    <n v="50"/>
    <x v="1"/>
    <x v="24"/>
    <x v="0"/>
    <x v="7"/>
    <x v="4"/>
    <x v="2"/>
    <n v="99"/>
    <n v="794"/>
    <n v="-50"/>
    <x v="1"/>
    <n v="100"/>
  </r>
  <r>
    <n v="84"/>
    <x v="1"/>
    <s v="Widowed"/>
    <n v="0"/>
    <s v="1-5 years"/>
    <n v="50"/>
    <n v="1"/>
    <s v="High"/>
    <n v="200"/>
    <s v="Full Coverage"/>
    <n v="0"/>
    <n v="2350"/>
    <s v="NO"/>
    <s v="NO"/>
    <s v="NO"/>
    <n v="0"/>
    <x v="1"/>
    <x v="17"/>
    <x v="0"/>
    <x v="4"/>
    <x v="2"/>
    <x v="2"/>
    <n v="99"/>
    <n v="796"/>
    <n v="-50"/>
    <x v="2"/>
    <n v="0"/>
  </r>
  <r>
    <n v="58"/>
    <x v="1"/>
    <s v="Single"/>
    <n v="0"/>
    <s v="1-5 years"/>
    <n v="50"/>
    <n v="0"/>
    <s v="Medium"/>
    <n v="0"/>
    <s v="Full Coverage"/>
    <n v="0"/>
    <n v="2200"/>
    <s v="NO"/>
    <s v="NO"/>
    <s v="NO"/>
    <n v="0"/>
    <x v="1"/>
    <x v="26"/>
    <x v="0"/>
    <x v="3"/>
    <x v="0"/>
    <x v="2"/>
    <n v="99"/>
    <n v="734"/>
    <n v="-50"/>
    <x v="0"/>
    <n v="50"/>
  </r>
  <r>
    <n v="19"/>
    <x v="0"/>
    <s v="Married"/>
    <n v="86"/>
    <s v="1-5 years"/>
    <n v="50"/>
    <n v="1"/>
    <s v="Low"/>
    <n v="50"/>
    <s v="Liability-Only"/>
    <n v="-200"/>
    <n v="2186"/>
    <s v="NO"/>
    <s v="NO"/>
    <s v="NO"/>
    <n v="0"/>
    <x v="0"/>
    <x v="9"/>
    <x v="1"/>
    <x v="0"/>
    <x v="1"/>
    <x v="2"/>
    <n v="11"/>
    <n v="676"/>
    <n v="50"/>
    <x v="2"/>
    <n v="0"/>
  </r>
  <r>
    <n v="20"/>
    <x v="0"/>
    <s v="Married"/>
    <n v="86"/>
    <s v="&lt;1 year"/>
    <n v="100"/>
    <n v="1"/>
    <s v="Low"/>
    <n v="50"/>
    <s v="Liability-Only"/>
    <n v="-200"/>
    <n v="2086"/>
    <s v="NO"/>
    <s v="Yes"/>
    <s v="NO"/>
    <n v="50"/>
    <x v="1"/>
    <x v="27"/>
    <x v="1"/>
    <x v="5"/>
    <x v="3"/>
    <x v="0"/>
    <n v="2"/>
    <n v="821"/>
    <n v="-50"/>
    <x v="2"/>
    <n v="0"/>
  </r>
  <r>
    <n v="47"/>
    <x v="0"/>
    <s v="Single"/>
    <n v="0"/>
    <s v="&lt;1 year"/>
    <n v="100"/>
    <n v="0"/>
    <s v="Low"/>
    <n v="0"/>
    <s v="Liability-Only"/>
    <n v="-200"/>
    <n v="2050"/>
    <s v="NO"/>
    <s v="Yes"/>
    <s v="NO"/>
    <n v="50"/>
    <x v="1"/>
    <x v="16"/>
    <x v="0"/>
    <x v="10"/>
    <x v="4"/>
    <x v="1"/>
    <n v="99"/>
    <n v="744"/>
    <n v="-50"/>
    <x v="1"/>
    <n v="100"/>
  </r>
  <r>
    <n v="48"/>
    <x v="0"/>
    <s v="Married"/>
    <n v="86"/>
    <s v="1-5 years"/>
    <n v="50"/>
    <n v="0"/>
    <s v="Low"/>
    <n v="0"/>
    <s v="Full Coverage"/>
    <n v="0"/>
    <n v="2286"/>
    <s v="NO"/>
    <s v="NO"/>
    <s v="Yes"/>
    <n v="50"/>
    <x v="0"/>
    <x v="6"/>
    <x v="1"/>
    <x v="5"/>
    <x v="0"/>
    <x v="2"/>
    <n v="4"/>
    <n v="732"/>
    <n v="-50"/>
    <x v="1"/>
    <n v="100"/>
  </r>
  <r>
    <n v="48"/>
    <x v="0"/>
    <s v="Married"/>
    <n v="86"/>
    <s v="1-5 years"/>
    <n v="50"/>
    <n v="1"/>
    <s v="Low"/>
    <n v="50"/>
    <s v="Full Coverage"/>
    <n v="0"/>
    <n v="2436"/>
    <s v="NO"/>
    <s v="NO"/>
    <s v="Yes"/>
    <n v="50"/>
    <x v="1"/>
    <x v="19"/>
    <x v="1"/>
    <x v="1"/>
    <x v="2"/>
    <x v="0"/>
    <n v="3"/>
    <n v="687"/>
    <n v="50"/>
    <x v="1"/>
    <n v="100"/>
  </r>
  <r>
    <n v="36"/>
    <x v="0"/>
    <s v="Married"/>
    <n v="86"/>
    <s v="&gt;5 years"/>
    <n v="0"/>
    <n v="0"/>
    <s v="Medium"/>
    <n v="0"/>
    <s v="Full Coverage"/>
    <n v="0"/>
    <n v="2286"/>
    <s v="NO"/>
    <s v="Yes"/>
    <s v="Yes"/>
    <n v="100"/>
    <x v="1"/>
    <x v="13"/>
    <x v="0"/>
    <x v="7"/>
    <x v="3"/>
    <x v="2"/>
    <n v="99"/>
    <n v="662"/>
    <n v="50"/>
    <x v="1"/>
    <n v="100"/>
  </r>
  <r>
    <n v="38"/>
    <x v="0"/>
    <s v="Single"/>
    <n v="0"/>
    <s v="1-5 years"/>
    <n v="50"/>
    <n v="0"/>
    <s v="Low"/>
    <n v="0"/>
    <s v="Liability-Only"/>
    <n v="-200"/>
    <n v="2050"/>
    <s v="NO"/>
    <s v="NO"/>
    <s v="NO"/>
    <n v="0"/>
    <x v="1"/>
    <x v="15"/>
    <x v="0"/>
    <x v="4"/>
    <x v="1"/>
    <x v="0"/>
    <n v="99"/>
    <n v="731"/>
    <n v="-50"/>
    <x v="1"/>
    <n v="100"/>
  </r>
  <r>
    <n v="44"/>
    <x v="0"/>
    <s v="Single"/>
    <n v="0"/>
    <s v="1-5 years"/>
    <n v="50"/>
    <n v="1"/>
    <s v="Low"/>
    <n v="50"/>
    <s v="Full Coverage"/>
    <n v="0"/>
    <n v="2300"/>
    <s v="NO"/>
    <s v="Yes"/>
    <s v="NO"/>
    <n v="50"/>
    <x v="0"/>
    <x v="27"/>
    <x v="1"/>
    <x v="7"/>
    <x v="0"/>
    <x v="0"/>
    <n v="6"/>
    <n v="693"/>
    <n v="50"/>
    <x v="0"/>
    <n v="50"/>
  </r>
  <r>
    <n v="41"/>
    <x v="0"/>
    <s v="Married"/>
    <n v="86"/>
    <s v="1-5 years"/>
    <n v="50"/>
    <n v="0"/>
    <s v="Low"/>
    <n v="0"/>
    <s v="Full Coverage"/>
    <n v="0"/>
    <n v="2336"/>
    <s v="NO"/>
    <s v="Yes"/>
    <s v="Yes"/>
    <n v="100"/>
    <x v="0"/>
    <x v="10"/>
    <x v="1"/>
    <x v="1"/>
    <x v="4"/>
    <x v="0"/>
    <n v="5"/>
    <n v="601"/>
    <n v="50"/>
    <x v="1"/>
    <n v="100"/>
  </r>
  <r>
    <n v="18"/>
    <x v="0"/>
    <s v="Single"/>
    <n v="0"/>
    <s v="1-5 years"/>
    <n v="50"/>
    <n v="0"/>
    <s v="Medium"/>
    <n v="0"/>
    <s v="Full Coverage"/>
    <n v="0"/>
    <n v="2250"/>
    <s v="NO"/>
    <s v="NO"/>
    <s v="NO"/>
    <n v="0"/>
    <x v="0"/>
    <x v="18"/>
    <x v="0"/>
    <x v="1"/>
    <x v="1"/>
    <x v="0"/>
    <n v="99"/>
    <n v="788"/>
    <n v="-50"/>
    <x v="1"/>
    <n v="100"/>
  </r>
  <r>
    <n v="36"/>
    <x v="0"/>
    <s v="Married"/>
    <n v="86"/>
    <s v="&gt;5 years"/>
    <n v="0"/>
    <n v="0"/>
    <s v="Low"/>
    <n v="0"/>
    <s v="Liability-Only"/>
    <n v="-200"/>
    <n v="2086"/>
    <s v="NO"/>
    <s v="NO"/>
    <s v="NO"/>
    <n v="0"/>
    <x v="2"/>
    <x v="18"/>
    <x v="1"/>
    <x v="1"/>
    <x v="2"/>
    <x v="2"/>
    <n v="1"/>
    <n v="707"/>
    <n v="-50"/>
    <x v="1"/>
    <n v="100"/>
  </r>
  <r>
    <n v="27"/>
    <x v="0"/>
    <s v="Single"/>
    <n v="0"/>
    <s v="&gt;5 years"/>
    <n v="0"/>
    <n v="0"/>
    <s v="Low"/>
    <n v="0"/>
    <s v="Full Coverage"/>
    <n v="0"/>
    <n v="2100"/>
    <s v="NO"/>
    <s v="Yes"/>
    <s v="NO"/>
    <n v="50"/>
    <x v="1"/>
    <x v="21"/>
    <x v="0"/>
    <x v="0"/>
    <x v="2"/>
    <x v="1"/>
    <n v="99"/>
    <n v="781"/>
    <n v="-50"/>
    <x v="0"/>
    <n v="50"/>
  </r>
  <r>
    <n v="42"/>
    <x v="0"/>
    <s v="Married"/>
    <n v="86"/>
    <s v="1-5 years"/>
    <n v="50"/>
    <n v="0"/>
    <s v="Medium"/>
    <n v="0"/>
    <s v="Liability-Only"/>
    <n v="-200"/>
    <n v="2036"/>
    <s v="NO"/>
    <s v="Yes"/>
    <s v="Yes"/>
    <n v="100"/>
    <x v="1"/>
    <x v="4"/>
    <x v="1"/>
    <x v="1"/>
    <x v="2"/>
    <x v="2"/>
    <n v="2"/>
    <n v="784"/>
    <n v="-50"/>
    <x v="1"/>
    <n v="100"/>
  </r>
  <r>
    <n v="84"/>
    <x v="1"/>
    <s v="Single"/>
    <n v="0"/>
    <s v="1-5 years"/>
    <n v="50"/>
    <n v="1"/>
    <s v="Low"/>
    <n v="50"/>
    <s v="Liability-Only"/>
    <n v="-200"/>
    <n v="2100"/>
    <s v="NO"/>
    <s v="Yes"/>
    <s v="NO"/>
    <n v="50"/>
    <x v="0"/>
    <x v="5"/>
    <x v="0"/>
    <x v="0"/>
    <x v="0"/>
    <x v="0"/>
    <n v="99"/>
    <n v="653"/>
    <n v="50"/>
    <x v="0"/>
    <n v="50"/>
  </r>
  <r>
    <n v="45"/>
    <x v="0"/>
    <s v="Widowed"/>
    <n v="0"/>
    <s v="&lt;1 year"/>
    <n v="100"/>
    <n v="0"/>
    <s v="Low"/>
    <n v="0"/>
    <s v="Full Coverage"/>
    <n v="0"/>
    <n v="2300"/>
    <s v="NO"/>
    <s v="NO"/>
    <s v="NO"/>
    <n v="0"/>
    <x v="2"/>
    <x v="21"/>
    <x v="1"/>
    <x v="2"/>
    <x v="3"/>
    <x v="2"/>
    <n v="8"/>
    <n v="748"/>
    <n v="-50"/>
    <x v="1"/>
    <n v="100"/>
  </r>
  <r>
    <n v="35"/>
    <x v="0"/>
    <s v="Married"/>
    <n v="86"/>
    <s v="1-5 years"/>
    <n v="50"/>
    <n v="0"/>
    <s v="Low"/>
    <n v="0"/>
    <s v="Full Coverage"/>
    <n v="0"/>
    <n v="2336"/>
    <s v="NO"/>
    <s v="NO"/>
    <s v="NO"/>
    <n v="0"/>
    <x v="0"/>
    <x v="11"/>
    <x v="0"/>
    <x v="2"/>
    <x v="2"/>
    <x v="1"/>
    <n v="99"/>
    <n v="740"/>
    <n v="-50"/>
    <x v="1"/>
    <n v="100"/>
  </r>
  <r>
    <n v="53"/>
    <x v="0"/>
    <s v="Married"/>
    <n v="86"/>
    <s v="&gt;5 years"/>
    <n v="0"/>
    <n v="1"/>
    <s v="Medium"/>
    <n v="100"/>
    <s v="Full Coverage"/>
    <n v="0"/>
    <n v="2386"/>
    <s v="NO"/>
    <s v="NO"/>
    <s v="NO"/>
    <n v="0"/>
    <x v="1"/>
    <x v="18"/>
    <x v="1"/>
    <x v="5"/>
    <x v="3"/>
    <x v="0"/>
    <n v="1"/>
    <n v="807"/>
    <n v="-50"/>
    <x v="1"/>
    <n v="100"/>
  </r>
  <r>
    <n v="47"/>
    <x v="0"/>
    <s v="Married"/>
    <n v="86"/>
    <s v="1-5 years"/>
    <n v="50"/>
    <n v="2"/>
    <s v="Medium"/>
    <n v="200"/>
    <s v="Full Coverage"/>
    <n v="0"/>
    <n v="2436"/>
    <s v="NO"/>
    <s v="Yes"/>
    <s v="NO"/>
    <n v="50"/>
    <x v="1"/>
    <x v="19"/>
    <x v="1"/>
    <x v="0"/>
    <x v="4"/>
    <x v="1"/>
    <n v="14"/>
    <n v="757"/>
    <n v="-50"/>
    <x v="0"/>
    <n v="50"/>
  </r>
  <r>
    <n v="46"/>
    <x v="0"/>
    <s v="Married"/>
    <n v="86"/>
    <s v="1-5 years"/>
    <n v="50"/>
    <n v="0"/>
    <s v="Low"/>
    <n v="0"/>
    <s v="Full Coverage"/>
    <n v="0"/>
    <n v="2286"/>
    <s v="NO"/>
    <s v="NO"/>
    <s v="NO"/>
    <n v="0"/>
    <x v="1"/>
    <x v="24"/>
    <x v="0"/>
    <x v="2"/>
    <x v="5"/>
    <x v="0"/>
    <n v="99"/>
    <n v="746"/>
    <n v="-50"/>
    <x v="0"/>
    <n v="50"/>
  </r>
  <r>
    <n v="49"/>
    <x v="0"/>
    <s v="Married"/>
    <n v="86"/>
    <s v="&gt;5 years"/>
    <n v="0"/>
    <n v="1"/>
    <s v="High"/>
    <n v="200"/>
    <s v="Liability-Only"/>
    <n v="-200"/>
    <n v="2286"/>
    <s v="NO"/>
    <s v="NO"/>
    <s v="NO"/>
    <n v="0"/>
    <x v="1"/>
    <x v="6"/>
    <x v="1"/>
    <x v="0"/>
    <x v="4"/>
    <x v="1"/>
    <n v="1"/>
    <n v="740"/>
    <n v="-50"/>
    <x v="1"/>
    <n v="100"/>
  </r>
  <r>
    <n v="70"/>
    <x v="1"/>
    <s v="Divorced"/>
    <n v="0"/>
    <s v="1-5 years"/>
    <n v="50"/>
    <n v="2"/>
    <s v="High"/>
    <n v="400"/>
    <s v="Full Coverage"/>
    <n v="0"/>
    <n v="2750"/>
    <s v="NO"/>
    <s v="NO"/>
    <s v="NO"/>
    <n v="0"/>
    <x v="1"/>
    <x v="23"/>
    <x v="1"/>
    <x v="4"/>
    <x v="1"/>
    <x v="1"/>
    <n v="1"/>
    <n v="658"/>
    <n v="50"/>
    <x v="1"/>
    <n v="100"/>
  </r>
  <r>
    <n v="23"/>
    <x v="0"/>
    <s v="Widowed"/>
    <n v="0"/>
    <s v="1-5 years"/>
    <n v="50"/>
    <n v="1"/>
    <s v="Medium"/>
    <n v="100"/>
    <s v="Full Coverage"/>
    <n v="0"/>
    <n v="2400"/>
    <s v="NO"/>
    <s v="NO"/>
    <s v="NO"/>
    <n v="0"/>
    <x v="1"/>
    <x v="3"/>
    <x v="0"/>
    <x v="0"/>
    <x v="7"/>
    <x v="0"/>
    <n v="99"/>
    <n v="670"/>
    <n v="50"/>
    <x v="0"/>
    <n v="50"/>
  </r>
  <r>
    <n v="47"/>
    <x v="0"/>
    <s v="Married"/>
    <n v="86"/>
    <s v="&lt;1 year"/>
    <n v="100"/>
    <n v="0"/>
    <s v="Medium"/>
    <n v="0"/>
    <s v="Full Coverage"/>
    <n v="0"/>
    <n v="2336"/>
    <s v="NO"/>
    <s v="NO"/>
    <s v="NO"/>
    <n v="0"/>
    <x v="0"/>
    <x v="3"/>
    <x v="1"/>
    <x v="1"/>
    <x v="2"/>
    <x v="1"/>
    <n v="1"/>
    <n v="735"/>
    <n v="-50"/>
    <x v="0"/>
    <n v="50"/>
  </r>
  <r>
    <n v="26"/>
    <x v="0"/>
    <s v="Single"/>
    <n v="0"/>
    <s v="1-5 years"/>
    <n v="50"/>
    <n v="1"/>
    <s v="Medium"/>
    <n v="100"/>
    <s v="Full Coverage"/>
    <n v="0"/>
    <n v="2300"/>
    <s v="NO"/>
    <s v="Yes"/>
    <s v="NO"/>
    <n v="50"/>
    <x v="0"/>
    <x v="6"/>
    <x v="0"/>
    <x v="5"/>
    <x v="0"/>
    <x v="0"/>
    <n v="99"/>
    <n v="724"/>
    <n v="-50"/>
    <x v="1"/>
    <n v="100"/>
  </r>
  <r>
    <n v="48"/>
    <x v="0"/>
    <s v="Single"/>
    <n v="0"/>
    <s v="&gt;5 years"/>
    <n v="0"/>
    <n v="0"/>
    <s v="Low"/>
    <n v="0"/>
    <s v="Full Coverage"/>
    <n v="0"/>
    <n v="2100"/>
    <s v="NO"/>
    <s v="Yes"/>
    <s v="NO"/>
    <n v="50"/>
    <x v="0"/>
    <x v="24"/>
    <x v="0"/>
    <x v="1"/>
    <x v="4"/>
    <x v="1"/>
    <n v="99"/>
    <n v="711"/>
    <n v="-50"/>
    <x v="0"/>
    <n v="50"/>
  </r>
  <r>
    <n v="26"/>
    <x v="0"/>
    <s v="Single"/>
    <n v="0"/>
    <s v="1-5 years"/>
    <n v="50"/>
    <n v="0"/>
    <s v="Low"/>
    <n v="0"/>
    <s v="Full Coverage"/>
    <n v="0"/>
    <n v="2150"/>
    <s v="NO"/>
    <s v="Yes"/>
    <s v="NO"/>
    <n v="50"/>
    <x v="1"/>
    <x v="14"/>
    <x v="1"/>
    <x v="2"/>
    <x v="0"/>
    <x v="2"/>
    <n v="14"/>
    <n v="703"/>
    <n v="-50"/>
    <x v="0"/>
    <n v="50"/>
  </r>
  <r>
    <n v="33"/>
    <x v="0"/>
    <s v="Married"/>
    <n v="86"/>
    <s v="1-5 years"/>
    <n v="50"/>
    <n v="0"/>
    <s v="Low"/>
    <n v="0"/>
    <s v="Full Coverage"/>
    <n v="0"/>
    <n v="2336"/>
    <s v="NO"/>
    <s v="NO"/>
    <s v="NO"/>
    <n v="0"/>
    <x v="1"/>
    <x v="16"/>
    <x v="0"/>
    <x v="5"/>
    <x v="4"/>
    <x v="0"/>
    <n v="99"/>
    <n v="732"/>
    <n v="-50"/>
    <x v="1"/>
    <n v="100"/>
  </r>
  <r>
    <n v="35"/>
    <x v="0"/>
    <s v="Married"/>
    <n v="86"/>
    <s v="1-5 years"/>
    <n v="50"/>
    <n v="1"/>
    <s v="Low"/>
    <n v="50"/>
    <s v="Full Coverage"/>
    <n v="0"/>
    <n v="2486"/>
    <s v="NO"/>
    <s v="NO"/>
    <s v="NO"/>
    <n v="0"/>
    <x v="0"/>
    <x v="27"/>
    <x v="0"/>
    <x v="1"/>
    <x v="3"/>
    <x v="2"/>
    <n v="99"/>
    <n v="673"/>
    <n v="50"/>
    <x v="1"/>
    <n v="100"/>
  </r>
  <r>
    <n v="54"/>
    <x v="0"/>
    <s v="Married"/>
    <n v="86"/>
    <s v="1-5 years"/>
    <n v="50"/>
    <n v="1"/>
    <s v="Medium"/>
    <n v="100"/>
    <s v="Full Coverage"/>
    <n v="0"/>
    <n v="2336"/>
    <s v="NO"/>
    <s v="NO"/>
    <s v="NO"/>
    <n v="0"/>
    <x v="1"/>
    <x v="20"/>
    <x v="0"/>
    <x v="1"/>
    <x v="0"/>
    <x v="0"/>
    <n v="99"/>
    <n v="720"/>
    <n v="-50"/>
    <x v="2"/>
    <n v="0"/>
  </r>
  <r>
    <n v="53"/>
    <x v="0"/>
    <s v="Married"/>
    <n v="86"/>
    <s v="&gt;5 years"/>
    <n v="0"/>
    <n v="0"/>
    <s v="Low"/>
    <n v="0"/>
    <s v="Full Coverage"/>
    <n v="0"/>
    <n v="2236"/>
    <s v="NO"/>
    <s v="NO"/>
    <s v="NO"/>
    <n v="0"/>
    <x v="1"/>
    <x v="29"/>
    <x v="0"/>
    <x v="5"/>
    <x v="4"/>
    <x v="0"/>
    <n v="99"/>
    <n v="788"/>
    <n v="-50"/>
    <x v="0"/>
    <n v="50"/>
  </r>
  <r>
    <n v="21"/>
    <x v="0"/>
    <s v="Single"/>
    <n v="0"/>
    <s v="1-5 years"/>
    <n v="50"/>
    <n v="0"/>
    <s v="Low"/>
    <n v="0"/>
    <s v="Full Coverage"/>
    <n v="0"/>
    <n v="2150"/>
    <s v="Yes"/>
    <s v="NO"/>
    <s v="NO"/>
    <n v="50"/>
    <x v="1"/>
    <x v="5"/>
    <x v="1"/>
    <x v="8"/>
    <x v="3"/>
    <x v="1"/>
    <n v="2"/>
    <n v="747"/>
    <n v="-50"/>
    <x v="0"/>
    <n v="50"/>
  </r>
  <r>
    <n v="40"/>
    <x v="0"/>
    <s v="Single"/>
    <n v="0"/>
    <s v="&gt;5 years"/>
    <n v="0"/>
    <n v="0"/>
    <s v="Low"/>
    <n v="0"/>
    <s v="Full Coverage"/>
    <n v="0"/>
    <n v="2200"/>
    <s v="NO"/>
    <s v="Yes"/>
    <s v="NO"/>
    <n v="50"/>
    <x v="0"/>
    <x v="29"/>
    <x v="0"/>
    <x v="9"/>
    <x v="3"/>
    <x v="0"/>
    <n v="99"/>
    <n v="670"/>
    <n v="50"/>
    <x v="0"/>
    <n v="50"/>
  </r>
  <r>
    <n v="29"/>
    <x v="0"/>
    <s v="Married"/>
    <n v="86"/>
    <s v="&gt;5 years"/>
    <n v="0"/>
    <n v="0"/>
    <s v="Low"/>
    <n v="0"/>
    <s v="Full Coverage"/>
    <n v="0"/>
    <n v="2286"/>
    <s v="NO"/>
    <s v="Yes"/>
    <s v="NO"/>
    <n v="50"/>
    <x v="0"/>
    <x v="26"/>
    <x v="0"/>
    <x v="6"/>
    <x v="0"/>
    <x v="0"/>
    <n v="99"/>
    <n v="695"/>
    <n v="50"/>
    <x v="0"/>
    <n v="50"/>
  </r>
  <r>
    <n v="21"/>
    <x v="0"/>
    <s v="Married"/>
    <n v="86"/>
    <s v="&gt;5 years"/>
    <n v="0"/>
    <n v="1"/>
    <s v="Low"/>
    <n v="50"/>
    <s v="Full Coverage"/>
    <n v="0"/>
    <n v="2336"/>
    <s v="NO"/>
    <s v="NO"/>
    <s v="NO"/>
    <n v="0"/>
    <x v="0"/>
    <x v="20"/>
    <x v="1"/>
    <x v="1"/>
    <x v="2"/>
    <x v="0"/>
    <n v="6"/>
    <n v="740"/>
    <n v="-50"/>
    <x v="1"/>
    <n v="100"/>
  </r>
  <r>
    <n v="36"/>
    <x v="0"/>
    <s v="Widowed"/>
    <n v="0"/>
    <s v="&gt;5 years"/>
    <n v="0"/>
    <n v="0"/>
    <s v="Medium"/>
    <n v="0"/>
    <s v="Full Coverage"/>
    <n v="0"/>
    <n v="2100"/>
    <s v="Yes"/>
    <s v="NO"/>
    <s v="Yes"/>
    <n v="100"/>
    <x v="1"/>
    <x v="19"/>
    <x v="1"/>
    <x v="0"/>
    <x v="4"/>
    <x v="2"/>
    <n v="6"/>
    <n v="764"/>
    <n v="-50"/>
    <x v="1"/>
    <n v="100"/>
  </r>
  <r>
    <n v="35"/>
    <x v="0"/>
    <s v="Single"/>
    <n v="0"/>
    <s v="&lt;1 year"/>
    <n v="100"/>
    <n v="0"/>
    <s v="High"/>
    <n v="0"/>
    <s v="Full Coverage"/>
    <n v="0"/>
    <n v="2350"/>
    <s v="NO"/>
    <s v="NO"/>
    <s v="NO"/>
    <n v="0"/>
    <x v="1"/>
    <x v="23"/>
    <x v="0"/>
    <x v="2"/>
    <x v="3"/>
    <x v="2"/>
    <n v="99"/>
    <n v="648"/>
    <n v="50"/>
    <x v="0"/>
    <n v="50"/>
  </r>
  <r>
    <n v="76"/>
    <x v="1"/>
    <s v="Divorced"/>
    <n v="0"/>
    <s v="&gt;5 years"/>
    <n v="0"/>
    <n v="0"/>
    <s v="High"/>
    <n v="0"/>
    <s v="Full Coverage"/>
    <n v="0"/>
    <n v="2000"/>
    <s v="Yes"/>
    <s v="Yes"/>
    <s v="NO"/>
    <n v="100"/>
    <x v="2"/>
    <x v="13"/>
    <x v="1"/>
    <x v="5"/>
    <x v="0"/>
    <x v="0"/>
    <n v="11"/>
    <n v="815"/>
    <n v="-50"/>
    <x v="2"/>
    <n v="0"/>
  </r>
  <r>
    <n v="46"/>
    <x v="0"/>
    <s v="Married"/>
    <n v="86"/>
    <s v="&lt;1 year"/>
    <n v="100"/>
    <n v="0"/>
    <s v="Low"/>
    <n v="0"/>
    <s v="Full Coverage"/>
    <n v="0"/>
    <n v="2436"/>
    <s v="NO"/>
    <s v="Yes"/>
    <s v="NO"/>
    <n v="50"/>
    <x v="0"/>
    <x v="6"/>
    <x v="0"/>
    <x v="2"/>
    <x v="2"/>
    <x v="0"/>
    <n v="99"/>
    <n v="641"/>
    <n v="50"/>
    <x v="1"/>
    <n v="100"/>
  </r>
  <r>
    <n v="19"/>
    <x v="0"/>
    <s v="Single"/>
    <n v="0"/>
    <s v="&lt;1 year"/>
    <n v="100"/>
    <n v="1"/>
    <s v="High"/>
    <n v="200"/>
    <s v="Liability-Only"/>
    <n v="-200"/>
    <n v="2300"/>
    <s v="NO"/>
    <s v="NO"/>
    <s v="NO"/>
    <n v="0"/>
    <x v="0"/>
    <x v="14"/>
    <x v="1"/>
    <x v="0"/>
    <x v="2"/>
    <x v="2"/>
    <n v="9"/>
    <n v="689"/>
    <n v="50"/>
    <x v="2"/>
    <n v="0"/>
  </r>
  <r>
    <n v="31"/>
    <x v="0"/>
    <s v="Single"/>
    <n v="0"/>
    <s v="&lt;1 year"/>
    <n v="100"/>
    <n v="0"/>
    <s v="Low"/>
    <n v="0"/>
    <s v="Liability-Only"/>
    <n v="-200"/>
    <n v="2000"/>
    <s v="NO"/>
    <s v="Yes"/>
    <s v="NO"/>
    <n v="50"/>
    <x v="0"/>
    <x v="26"/>
    <x v="1"/>
    <x v="4"/>
    <x v="2"/>
    <x v="2"/>
    <n v="3"/>
    <n v="757"/>
    <n v="-50"/>
    <x v="0"/>
    <n v="50"/>
  </r>
  <r>
    <n v="55"/>
    <x v="1"/>
    <s v="Divorced"/>
    <n v="0"/>
    <s v="1-5 years"/>
    <n v="50"/>
    <n v="0"/>
    <s v="Low"/>
    <n v="0"/>
    <s v="Full Coverage"/>
    <n v="0"/>
    <n v="2350"/>
    <s v="NO"/>
    <s v="NO"/>
    <s v="NO"/>
    <n v="0"/>
    <x v="2"/>
    <x v="19"/>
    <x v="0"/>
    <x v="0"/>
    <x v="0"/>
    <x v="2"/>
    <n v="99"/>
    <n v="679"/>
    <n v="50"/>
    <x v="1"/>
    <n v="100"/>
  </r>
  <r>
    <n v="71"/>
    <x v="1"/>
    <s v="Married"/>
    <n v="86"/>
    <s v="1-5 years"/>
    <n v="50"/>
    <n v="0"/>
    <s v="Low"/>
    <n v="0"/>
    <s v="Liability-Only"/>
    <n v="-200"/>
    <n v="2136"/>
    <s v="NO"/>
    <s v="NO"/>
    <s v="NO"/>
    <n v="0"/>
    <x v="1"/>
    <x v="8"/>
    <x v="0"/>
    <x v="0"/>
    <x v="2"/>
    <x v="0"/>
    <n v="99"/>
    <n v="701"/>
    <n v="-50"/>
    <x v="1"/>
    <n v="100"/>
  </r>
  <r>
    <n v="18"/>
    <x v="0"/>
    <s v="Married"/>
    <n v="86"/>
    <s v="1-5 years"/>
    <n v="50"/>
    <n v="0"/>
    <s v="Medium"/>
    <n v="0"/>
    <s v="Full Coverage"/>
    <n v="0"/>
    <n v="2236"/>
    <s v="NO"/>
    <s v="NO"/>
    <s v="Yes"/>
    <n v="50"/>
    <x v="1"/>
    <x v="24"/>
    <x v="1"/>
    <x v="1"/>
    <x v="2"/>
    <x v="0"/>
    <n v="4"/>
    <n v="742"/>
    <n v="-50"/>
    <x v="0"/>
    <n v="50"/>
  </r>
  <r>
    <n v="18"/>
    <x v="0"/>
    <s v="Married"/>
    <n v="86"/>
    <s v="&lt;1 year"/>
    <n v="100"/>
    <n v="1"/>
    <s v="Low"/>
    <n v="50"/>
    <s v="Full Coverage"/>
    <n v="0"/>
    <n v="2336"/>
    <s v="NO"/>
    <s v="NO"/>
    <s v="NO"/>
    <n v="0"/>
    <x v="1"/>
    <x v="6"/>
    <x v="1"/>
    <x v="4"/>
    <x v="4"/>
    <x v="0"/>
    <n v="7"/>
    <n v="717"/>
    <n v="-50"/>
    <x v="2"/>
    <n v="0"/>
  </r>
  <r>
    <n v="68"/>
    <x v="1"/>
    <s v="Divorced"/>
    <n v="0"/>
    <s v="1-5 years"/>
    <n v="50"/>
    <n v="0"/>
    <s v="Low"/>
    <n v="0"/>
    <s v="Full Coverage"/>
    <n v="0"/>
    <n v="2200"/>
    <s v="NO"/>
    <s v="NO"/>
    <s v="NO"/>
    <n v="0"/>
    <x v="2"/>
    <x v="22"/>
    <x v="1"/>
    <x v="4"/>
    <x v="1"/>
    <x v="2"/>
    <n v="4"/>
    <n v="749"/>
    <n v="-50"/>
    <x v="0"/>
    <n v="50"/>
  </r>
  <r>
    <n v="45"/>
    <x v="0"/>
    <s v="Widowed"/>
    <n v="0"/>
    <s v="1-5 years"/>
    <n v="50"/>
    <n v="1"/>
    <s v="Medium"/>
    <n v="100"/>
    <s v="Full Coverage"/>
    <n v="0"/>
    <n v="2350"/>
    <s v="Yes"/>
    <s v="NO"/>
    <s v="NO"/>
    <n v="50"/>
    <x v="1"/>
    <x v="16"/>
    <x v="1"/>
    <x v="6"/>
    <x v="4"/>
    <x v="2"/>
    <n v="1"/>
    <n v="699"/>
    <n v="50"/>
    <x v="0"/>
    <n v="50"/>
  </r>
  <r>
    <n v="26"/>
    <x v="0"/>
    <s v="Widowed"/>
    <n v="0"/>
    <s v="&gt;5 years"/>
    <n v="0"/>
    <n v="2"/>
    <s v="Low"/>
    <n v="100"/>
    <s v="Liability-Only"/>
    <n v="-200"/>
    <n v="2100"/>
    <s v="NO"/>
    <s v="NO"/>
    <s v="NO"/>
    <n v="0"/>
    <x v="1"/>
    <x v="2"/>
    <x v="0"/>
    <x v="1"/>
    <x v="0"/>
    <x v="1"/>
    <n v="99"/>
    <n v="705"/>
    <n v="-50"/>
    <x v="1"/>
    <n v="100"/>
  </r>
  <r>
    <n v="48"/>
    <x v="0"/>
    <s v="Widowed"/>
    <n v="0"/>
    <s v="1-5 years"/>
    <n v="50"/>
    <n v="0"/>
    <s v="Low"/>
    <n v="0"/>
    <s v="Full Coverage"/>
    <n v="0"/>
    <n v="2250"/>
    <s v="NO"/>
    <s v="NO"/>
    <s v="Yes"/>
    <n v="50"/>
    <x v="0"/>
    <x v="12"/>
    <x v="0"/>
    <x v="0"/>
    <x v="0"/>
    <x v="1"/>
    <n v="99"/>
    <n v="685"/>
    <n v="50"/>
    <x v="0"/>
    <n v="50"/>
  </r>
  <r>
    <n v="18"/>
    <x v="0"/>
    <s v="Married"/>
    <n v="86"/>
    <s v="1-5 years"/>
    <n v="50"/>
    <n v="0"/>
    <s v="Low"/>
    <n v="0"/>
    <s v="Full Coverage"/>
    <n v="0"/>
    <n v="2286"/>
    <s v="NO"/>
    <s v="NO"/>
    <s v="Yes"/>
    <n v="50"/>
    <x v="2"/>
    <x v="16"/>
    <x v="1"/>
    <x v="1"/>
    <x v="1"/>
    <x v="2"/>
    <n v="9"/>
    <n v="727"/>
    <n v="-50"/>
    <x v="1"/>
    <n v="100"/>
  </r>
  <r>
    <n v="40"/>
    <x v="0"/>
    <s v="Married"/>
    <n v="86"/>
    <s v="1-5 years"/>
    <n v="50"/>
    <n v="0"/>
    <s v="Medium"/>
    <n v="0"/>
    <s v="Liability-Only"/>
    <n v="-200"/>
    <n v="2136"/>
    <s v="NO"/>
    <s v="NO"/>
    <s v="NO"/>
    <n v="0"/>
    <x v="1"/>
    <x v="14"/>
    <x v="1"/>
    <x v="11"/>
    <x v="2"/>
    <x v="0"/>
    <n v="9"/>
    <n v="686"/>
    <n v="50"/>
    <x v="2"/>
    <n v="0"/>
  </r>
  <r>
    <n v="44"/>
    <x v="0"/>
    <s v="Married"/>
    <n v="86"/>
    <s v="1-5 years"/>
    <n v="50"/>
    <n v="0"/>
    <s v="Low"/>
    <n v="0"/>
    <s v="Liability-Only"/>
    <n v="-200"/>
    <n v="2036"/>
    <s v="NO"/>
    <s v="NO"/>
    <s v="Yes"/>
    <n v="50"/>
    <x v="0"/>
    <x v="19"/>
    <x v="0"/>
    <x v="2"/>
    <x v="0"/>
    <x v="2"/>
    <n v="99"/>
    <n v="732"/>
    <n v="-50"/>
    <x v="0"/>
    <n v="50"/>
  </r>
  <r>
    <n v="53"/>
    <x v="0"/>
    <s v="Married"/>
    <n v="86"/>
    <s v="1-5 years"/>
    <n v="50"/>
    <n v="1"/>
    <s v="Medium"/>
    <n v="100"/>
    <s v="Liability-Only"/>
    <n v="-200"/>
    <n v="2236"/>
    <s v="NO"/>
    <s v="NO"/>
    <s v="NO"/>
    <n v="0"/>
    <x v="2"/>
    <x v="12"/>
    <x v="1"/>
    <x v="0"/>
    <x v="2"/>
    <x v="0"/>
    <n v="10"/>
    <n v="678"/>
    <n v="50"/>
    <x v="2"/>
    <n v="0"/>
  </r>
  <r>
    <n v="24"/>
    <x v="0"/>
    <s v="Divorced"/>
    <n v="0"/>
    <s v="1-5 years"/>
    <n v="50"/>
    <n v="0"/>
    <s v="Medium"/>
    <n v="0"/>
    <s v="Full Coverage"/>
    <n v="0"/>
    <n v="2150"/>
    <s v="NO"/>
    <s v="Yes"/>
    <s v="NO"/>
    <n v="50"/>
    <x v="1"/>
    <x v="0"/>
    <x v="1"/>
    <x v="0"/>
    <x v="4"/>
    <x v="1"/>
    <n v="13"/>
    <n v="793"/>
    <n v="-50"/>
    <x v="0"/>
    <n v="50"/>
  </r>
  <r>
    <n v="41"/>
    <x v="0"/>
    <s v="Divorced"/>
    <n v="0"/>
    <s v="1-5 years"/>
    <n v="50"/>
    <n v="1"/>
    <s v="High"/>
    <n v="200"/>
    <s v="Liability-Only"/>
    <n v="-200"/>
    <n v="2250"/>
    <s v="NO"/>
    <s v="NO"/>
    <s v="NO"/>
    <n v="0"/>
    <x v="1"/>
    <x v="26"/>
    <x v="0"/>
    <x v="7"/>
    <x v="4"/>
    <x v="2"/>
    <n v="99"/>
    <n v="739"/>
    <n v="-50"/>
    <x v="1"/>
    <n v="100"/>
  </r>
  <r>
    <n v="26"/>
    <x v="0"/>
    <s v="Married"/>
    <n v="86"/>
    <s v="1-5 years"/>
    <n v="50"/>
    <n v="0"/>
    <s v="Low"/>
    <n v="0"/>
    <s v="Liability-Only"/>
    <n v="-200"/>
    <n v="2036"/>
    <s v="NO"/>
    <s v="NO"/>
    <s v="NO"/>
    <n v="0"/>
    <x v="1"/>
    <x v="21"/>
    <x v="0"/>
    <x v="8"/>
    <x v="4"/>
    <x v="0"/>
    <n v="99"/>
    <n v="705"/>
    <n v="-50"/>
    <x v="2"/>
    <n v="0"/>
  </r>
  <r>
    <n v="43"/>
    <x v="0"/>
    <s v="Single"/>
    <n v="0"/>
    <s v="1-5 years"/>
    <n v="50"/>
    <n v="2"/>
    <s v="Low"/>
    <n v="100"/>
    <s v="Full Coverage"/>
    <n v="0"/>
    <n v="2350"/>
    <s v="NO"/>
    <s v="NO"/>
    <s v="NO"/>
    <n v="0"/>
    <x v="0"/>
    <x v="5"/>
    <x v="1"/>
    <x v="1"/>
    <x v="4"/>
    <x v="2"/>
    <n v="11"/>
    <n v="673"/>
    <n v="50"/>
    <x v="2"/>
    <n v="0"/>
  </r>
  <r>
    <n v="26"/>
    <x v="0"/>
    <s v="Widowed"/>
    <n v="0"/>
    <s v="&gt;5 years"/>
    <n v="0"/>
    <n v="0"/>
    <s v="Low"/>
    <n v="0"/>
    <s v="Full Coverage"/>
    <n v="0"/>
    <n v="2200"/>
    <s v="NO"/>
    <s v="NO"/>
    <s v="NO"/>
    <n v="0"/>
    <x v="1"/>
    <x v="22"/>
    <x v="0"/>
    <x v="0"/>
    <x v="0"/>
    <x v="0"/>
    <n v="99"/>
    <n v="776"/>
    <n v="-50"/>
    <x v="1"/>
    <n v="100"/>
  </r>
  <r>
    <n v="33"/>
    <x v="0"/>
    <s v="Married"/>
    <n v="86"/>
    <s v="1-5 years"/>
    <n v="50"/>
    <n v="1"/>
    <s v="Low"/>
    <n v="50"/>
    <s v="Liability-Only"/>
    <n v="-200"/>
    <n v="2186"/>
    <s v="NO"/>
    <s v="NO"/>
    <s v="NO"/>
    <n v="0"/>
    <x v="0"/>
    <x v="24"/>
    <x v="1"/>
    <x v="7"/>
    <x v="3"/>
    <x v="1"/>
    <n v="11"/>
    <n v="746"/>
    <n v="-50"/>
    <x v="1"/>
    <n v="100"/>
  </r>
  <r>
    <n v="25"/>
    <x v="0"/>
    <s v="Married"/>
    <n v="86"/>
    <s v="&gt;5 years"/>
    <n v="0"/>
    <n v="0"/>
    <s v="Medium"/>
    <n v="0"/>
    <s v="Liability-Only"/>
    <n v="-200"/>
    <n v="1936"/>
    <s v="NO"/>
    <s v="NO"/>
    <s v="Yes"/>
    <n v="50"/>
    <x v="1"/>
    <x v="26"/>
    <x v="0"/>
    <x v="3"/>
    <x v="2"/>
    <x v="2"/>
    <n v="99"/>
    <n v="701"/>
    <n v="-50"/>
    <x v="2"/>
    <n v="0"/>
  </r>
  <r>
    <n v="49"/>
    <x v="0"/>
    <s v="Married"/>
    <n v="86"/>
    <s v="&gt;5 years"/>
    <n v="0"/>
    <n v="0"/>
    <s v="High"/>
    <n v="0"/>
    <s v="Full Coverage"/>
    <n v="0"/>
    <n v="2286"/>
    <s v="NO"/>
    <s v="NO"/>
    <s v="NO"/>
    <n v="0"/>
    <x v="0"/>
    <x v="13"/>
    <x v="1"/>
    <x v="0"/>
    <x v="0"/>
    <x v="2"/>
    <n v="9"/>
    <n v="681"/>
    <n v="50"/>
    <x v="2"/>
    <n v="0"/>
  </r>
  <r>
    <n v="52"/>
    <x v="0"/>
    <s v="Married"/>
    <n v="86"/>
    <s v="&lt;1 year"/>
    <n v="100"/>
    <n v="2"/>
    <s v="High"/>
    <n v="400"/>
    <s v="Liability-Only"/>
    <n v="-200"/>
    <n v="2536"/>
    <s v="NO"/>
    <s v="Yes"/>
    <s v="NO"/>
    <n v="50"/>
    <x v="0"/>
    <x v="22"/>
    <x v="1"/>
    <x v="7"/>
    <x v="2"/>
    <x v="1"/>
    <n v="10"/>
    <n v="801"/>
    <n v="-50"/>
    <x v="1"/>
    <n v="100"/>
  </r>
  <r>
    <n v="36"/>
    <x v="0"/>
    <s v="Single"/>
    <n v="0"/>
    <s v="&gt;5 years"/>
    <n v="0"/>
    <n v="1"/>
    <s v="Low"/>
    <n v="50"/>
    <s v="Full Coverage"/>
    <n v="0"/>
    <n v="2250"/>
    <s v="NO"/>
    <s v="NO"/>
    <s v="NO"/>
    <n v="0"/>
    <x v="0"/>
    <x v="14"/>
    <x v="0"/>
    <x v="3"/>
    <x v="0"/>
    <x v="2"/>
    <n v="99"/>
    <n v="786"/>
    <n v="-50"/>
    <x v="1"/>
    <n v="100"/>
  </r>
  <r>
    <n v="40"/>
    <x v="0"/>
    <s v="Married"/>
    <n v="86"/>
    <s v="&gt;5 years"/>
    <n v="0"/>
    <n v="2"/>
    <s v="Low"/>
    <n v="100"/>
    <s v="Liability-Only"/>
    <n v="-200"/>
    <n v="2286"/>
    <s v="NO"/>
    <s v="NO"/>
    <s v="NO"/>
    <n v="0"/>
    <x v="1"/>
    <x v="26"/>
    <x v="1"/>
    <x v="9"/>
    <x v="3"/>
    <x v="2"/>
    <n v="12"/>
    <n v="683"/>
    <n v="50"/>
    <x v="1"/>
    <n v="100"/>
  </r>
  <r>
    <n v="18"/>
    <x v="0"/>
    <s v="Married"/>
    <n v="86"/>
    <s v="1-5 years"/>
    <n v="50"/>
    <n v="0"/>
    <s v="Low"/>
    <n v="0"/>
    <s v="Liability-Only"/>
    <n v="-200"/>
    <n v="2186"/>
    <s v="Yes"/>
    <s v="NO"/>
    <s v="NO"/>
    <n v="50"/>
    <x v="0"/>
    <x v="4"/>
    <x v="0"/>
    <x v="6"/>
    <x v="4"/>
    <x v="2"/>
    <n v="99"/>
    <n v="647"/>
    <n v="50"/>
    <x v="1"/>
    <n v="100"/>
  </r>
  <r>
    <n v="35"/>
    <x v="0"/>
    <s v="Widowed"/>
    <n v="0"/>
    <s v="1-5 years"/>
    <n v="50"/>
    <n v="1"/>
    <s v="Low"/>
    <n v="50"/>
    <s v="Liability-Only"/>
    <n v="-200"/>
    <n v="2200"/>
    <s v="NO"/>
    <s v="NO"/>
    <s v="NO"/>
    <n v="0"/>
    <x v="1"/>
    <x v="14"/>
    <x v="1"/>
    <x v="5"/>
    <x v="0"/>
    <x v="1"/>
    <n v="9"/>
    <n v="694"/>
    <n v="50"/>
    <x v="1"/>
    <n v="100"/>
  </r>
  <r>
    <n v="39"/>
    <x v="0"/>
    <s v="Single"/>
    <n v="0"/>
    <s v="1-5 years"/>
    <n v="50"/>
    <n v="0"/>
    <s v="High"/>
    <n v="0"/>
    <s v="Liability-Only"/>
    <n v="-200"/>
    <n v="2100"/>
    <s v="NO"/>
    <s v="NO"/>
    <s v="NO"/>
    <n v="0"/>
    <x v="0"/>
    <x v="2"/>
    <x v="0"/>
    <x v="4"/>
    <x v="3"/>
    <x v="0"/>
    <n v="99"/>
    <n v="639"/>
    <n v="50"/>
    <x v="0"/>
    <n v="50"/>
  </r>
  <r>
    <n v="79"/>
    <x v="1"/>
    <s v="Married"/>
    <n v="86"/>
    <s v="1-5 years"/>
    <n v="50"/>
    <n v="0"/>
    <s v="Low"/>
    <n v="0"/>
    <s v="Full Coverage"/>
    <n v="0"/>
    <n v="2286"/>
    <s v="NO"/>
    <s v="NO"/>
    <s v="NO"/>
    <n v="0"/>
    <x v="1"/>
    <x v="14"/>
    <x v="0"/>
    <x v="5"/>
    <x v="4"/>
    <x v="1"/>
    <n v="99"/>
    <n v="726"/>
    <n v="-50"/>
    <x v="0"/>
    <n v="50"/>
  </r>
  <r>
    <n v="23"/>
    <x v="0"/>
    <s v="Widowed"/>
    <n v="0"/>
    <s v="&lt;1 year"/>
    <n v="100"/>
    <n v="0"/>
    <s v="Low"/>
    <n v="0"/>
    <s v="Full Coverage"/>
    <n v="0"/>
    <n v="2200"/>
    <s v="NO"/>
    <s v="NO"/>
    <s v="NO"/>
    <n v="0"/>
    <x v="0"/>
    <x v="28"/>
    <x v="0"/>
    <x v="2"/>
    <x v="0"/>
    <x v="2"/>
    <n v="99"/>
    <n v="709"/>
    <n v="-50"/>
    <x v="2"/>
    <n v="0"/>
  </r>
  <r>
    <n v="61"/>
    <x v="1"/>
    <s v="Married"/>
    <n v="86"/>
    <s v="&gt;5 years"/>
    <n v="0"/>
    <n v="0"/>
    <s v="Low"/>
    <n v="0"/>
    <s v="Full Coverage"/>
    <n v="0"/>
    <n v="2286"/>
    <s v="NO"/>
    <s v="NO"/>
    <s v="NO"/>
    <n v="0"/>
    <x v="1"/>
    <x v="3"/>
    <x v="1"/>
    <x v="2"/>
    <x v="0"/>
    <x v="0"/>
    <n v="1"/>
    <n v="668"/>
    <n v="50"/>
    <x v="2"/>
    <n v="0"/>
  </r>
  <r>
    <n v="54"/>
    <x v="0"/>
    <s v="Married"/>
    <n v="86"/>
    <s v="&gt;5 years"/>
    <n v="0"/>
    <n v="2"/>
    <s v="Low"/>
    <n v="100"/>
    <s v="Full Coverage"/>
    <n v="0"/>
    <n v="2336"/>
    <s v="Yes"/>
    <s v="NO"/>
    <s v="NO"/>
    <n v="50"/>
    <x v="1"/>
    <x v="9"/>
    <x v="1"/>
    <x v="2"/>
    <x v="2"/>
    <x v="2"/>
    <n v="11"/>
    <n v="741"/>
    <n v="-50"/>
    <x v="1"/>
    <n v="100"/>
  </r>
  <r>
    <n v="44"/>
    <x v="0"/>
    <s v="Divorced"/>
    <n v="0"/>
    <s v="&lt;1 year"/>
    <n v="100"/>
    <n v="1"/>
    <s v="Low"/>
    <n v="50"/>
    <s v="Full Coverage"/>
    <n v="0"/>
    <n v="2250"/>
    <s v="NO"/>
    <s v="Yes"/>
    <s v="NO"/>
    <n v="50"/>
    <x v="1"/>
    <x v="25"/>
    <x v="0"/>
    <x v="1"/>
    <x v="0"/>
    <x v="0"/>
    <n v="99"/>
    <n v="732"/>
    <n v="-50"/>
    <x v="0"/>
    <n v="50"/>
  </r>
  <r>
    <n v="66"/>
    <x v="1"/>
    <s v="Married"/>
    <n v="86"/>
    <s v="&gt;5 years"/>
    <n v="0"/>
    <n v="0"/>
    <s v="Medium"/>
    <n v="0"/>
    <s v="Liability-Only"/>
    <n v="-200"/>
    <n v="2036"/>
    <s v="NO"/>
    <s v="NO"/>
    <s v="NO"/>
    <n v="0"/>
    <x v="1"/>
    <x v="2"/>
    <x v="0"/>
    <x v="5"/>
    <x v="4"/>
    <x v="0"/>
    <n v="99"/>
    <n v="763"/>
    <n v="-50"/>
    <x v="0"/>
    <n v="50"/>
  </r>
  <r>
    <n v="45"/>
    <x v="0"/>
    <s v="Single"/>
    <n v="0"/>
    <s v="&gt;5 years"/>
    <n v="0"/>
    <n v="0"/>
    <s v="Low"/>
    <n v="0"/>
    <s v="Full Coverage"/>
    <n v="0"/>
    <n v="2150"/>
    <s v="NO"/>
    <s v="NO"/>
    <s v="NO"/>
    <n v="0"/>
    <x v="1"/>
    <x v="5"/>
    <x v="1"/>
    <x v="1"/>
    <x v="4"/>
    <x v="1"/>
    <n v="12"/>
    <n v="707"/>
    <n v="-50"/>
    <x v="0"/>
    <n v="50"/>
  </r>
  <r>
    <n v="45"/>
    <x v="0"/>
    <s v="Married"/>
    <n v="86"/>
    <s v="&lt;1 year"/>
    <n v="100"/>
    <n v="0"/>
    <s v="Low"/>
    <n v="0"/>
    <s v="Full Coverage"/>
    <n v="0"/>
    <n v="2236"/>
    <s v="NO"/>
    <s v="Yes"/>
    <s v="Yes"/>
    <n v="100"/>
    <x v="0"/>
    <x v="5"/>
    <x v="0"/>
    <x v="2"/>
    <x v="2"/>
    <x v="1"/>
    <n v="99"/>
    <n v="743"/>
    <n v="-50"/>
    <x v="0"/>
    <n v="50"/>
  </r>
  <r>
    <n v="39"/>
    <x v="0"/>
    <s v="Married"/>
    <n v="86"/>
    <s v="1-5 years"/>
    <n v="50"/>
    <n v="0"/>
    <s v="Low"/>
    <n v="0"/>
    <s v="Liability-Only"/>
    <n v="-200"/>
    <n v="2036"/>
    <s v="NO"/>
    <s v="Yes"/>
    <s v="NO"/>
    <n v="50"/>
    <x v="1"/>
    <x v="12"/>
    <x v="1"/>
    <x v="1"/>
    <x v="3"/>
    <x v="0"/>
    <n v="8"/>
    <n v="806"/>
    <n v="-50"/>
    <x v="0"/>
    <n v="50"/>
  </r>
  <r>
    <n v="58"/>
    <x v="1"/>
    <s v="Single"/>
    <n v="0"/>
    <s v="1-5 years"/>
    <n v="50"/>
    <n v="0"/>
    <s v="Low"/>
    <n v="0"/>
    <s v="Full Coverage"/>
    <n v="0"/>
    <n v="2300"/>
    <s v="NO"/>
    <s v="NO"/>
    <s v="NO"/>
    <n v="0"/>
    <x v="1"/>
    <x v="21"/>
    <x v="1"/>
    <x v="1"/>
    <x v="4"/>
    <x v="2"/>
    <n v="1"/>
    <n v="588"/>
    <n v="50"/>
    <x v="0"/>
    <n v="50"/>
  </r>
  <r>
    <n v="56"/>
    <x v="1"/>
    <s v="Married"/>
    <n v="86"/>
    <s v="&gt;5 years"/>
    <n v="0"/>
    <n v="0"/>
    <s v="Low"/>
    <n v="0"/>
    <s v="Liability-Only"/>
    <n v="-200"/>
    <n v="2036"/>
    <s v="NO"/>
    <s v="Yes"/>
    <s v="NO"/>
    <n v="50"/>
    <x v="1"/>
    <x v="14"/>
    <x v="0"/>
    <x v="1"/>
    <x v="2"/>
    <x v="0"/>
    <n v="99"/>
    <n v="758"/>
    <n v="-50"/>
    <x v="1"/>
    <n v="100"/>
  </r>
  <r>
    <n v="30"/>
    <x v="0"/>
    <s v="Single"/>
    <n v="0"/>
    <s v="&gt;5 years"/>
    <n v="0"/>
    <n v="0"/>
    <s v="Low"/>
    <n v="0"/>
    <s v="Full Coverage"/>
    <n v="0"/>
    <n v="2300"/>
    <s v="NO"/>
    <s v="NO"/>
    <s v="NO"/>
    <n v="0"/>
    <x v="1"/>
    <x v="12"/>
    <x v="0"/>
    <x v="2"/>
    <x v="2"/>
    <x v="2"/>
    <n v="99"/>
    <n v="615"/>
    <n v="50"/>
    <x v="1"/>
    <n v="100"/>
  </r>
  <r>
    <n v="20"/>
    <x v="0"/>
    <s v="Single"/>
    <n v="0"/>
    <s v="&lt;1 year"/>
    <n v="100"/>
    <n v="0"/>
    <s v="Low"/>
    <n v="0"/>
    <s v="Full Coverage"/>
    <n v="0"/>
    <n v="2250"/>
    <s v="NO"/>
    <s v="Yes"/>
    <s v="NO"/>
    <n v="50"/>
    <x v="0"/>
    <x v="20"/>
    <x v="1"/>
    <x v="5"/>
    <x v="4"/>
    <x v="1"/>
    <n v="6"/>
    <n v="718"/>
    <n v="-50"/>
    <x v="1"/>
    <n v="100"/>
  </r>
  <r>
    <n v="36"/>
    <x v="0"/>
    <s v="Widowed"/>
    <n v="0"/>
    <s v="1-5 years"/>
    <n v="50"/>
    <n v="0"/>
    <s v="Low"/>
    <n v="0"/>
    <s v="Full Coverage"/>
    <n v="0"/>
    <n v="2350"/>
    <s v="NO"/>
    <s v="NO"/>
    <s v="NO"/>
    <n v="0"/>
    <x v="1"/>
    <x v="11"/>
    <x v="1"/>
    <x v="0"/>
    <x v="4"/>
    <x v="0"/>
    <n v="10"/>
    <n v="639"/>
    <n v="50"/>
    <x v="1"/>
    <n v="100"/>
  </r>
  <r>
    <n v="27"/>
    <x v="0"/>
    <s v="Single"/>
    <n v="0"/>
    <s v="&gt;5 years"/>
    <n v="0"/>
    <n v="1"/>
    <s v="High"/>
    <n v="200"/>
    <s v="Liability-Only"/>
    <n v="-200"/>
    <n v="2100"/>
    <s v="NO"/>
    <s v="Yes"/>
    <s v="Yes"/>
    <n v="100"/>
    <x v="1"/>
    <x v="19"/>
    <x v="1"/>
    <x v="4"/>
    <x v="3"/>
    <x v="1"/>
    <n v="10"/>
    <n v="619"/>
    <n v="50"/>
    <x v="2"/>
    <n v="0"/>
  </r>
  <r>
    <n v="39"/>
    <x v="0"/>
    <s v="Married"/>
    <n v="86"/>
    <s v="&gt;5 years"/>
    <n v="0"/>
    <n v="0"/>
    <s v="Low"/>
    <n v="0"/>
    <s v="Full Coverage"/>
    <n v="0"/>
    <n v="2386"/>
    <s v="NO"/>
    <s v="NO"/>
    <s v="NO"/>
    <n v="0"/>
    <x v="1"/>
    <x v="14"/>
    <x v="1"/>
    <x v="1"/>
    <x v="3"/>
    <x v="0"/>
    <n v="3"/>
    <n v="638"/>
    <n v="50"/>
    <x v="1"/>
    <n v="100"/>
  </r>
  <r>
    <n v="58"/>
    <x v="1"/>
    <s v="Divorced"/>
    <n v="0"/>
    <s v="&lt;1 year"/>
    <n v="100"/>
    <n v="0"/>
    <s v="Low"/>
    <n v="0"/>
    <s v="Liability-Only"/>
    <n v="-200"/>
    <n v="2150"/>
    <s v="Yes"/>
    <s v="NO"/>
    <s v="NO"/>
    <n v="50"/>
    <x v="1"/>
    <x v="5"/>
    <x v="1"/>
    <x v="0"/>
    <x v="3"/>
    <x v="2"/>
    <n v="13"/>
    <n v="691"/>
    <n v="50"/>
    <x v="1"/>
    <n v="100"/>
  </r>
  <r>
    <n v="33"/>
    <x v="0"/>
    <s v="Single"/>
    <n v="0"/>
    <s v="1-5 years"/>
    <n v="50"/>
    <n v="1"/>
    <s v="Low"/>
    <n v="50"/>
    <s v="Liability-Only"/>
    <n v="-200"/>
    <n v="2100"/>
    <s v="NO"/>
    <s v="Yes"/>
    <s v="NO"/>
    <n v="50"/>
    <x v="1"/>
    <x v="22"/>
    <x v="1"/>
    <x v="4"/>
    <x v="2"/>
    <x v="0"/>
    <n v="8"/>
    <n v="662"/>
    <n v="50"/>
    <x v="0"/>
    <n v="50"/>
  </r>
  <r>
    <n v="39"/>
    <x v="0"/>
    <s v="Single"/>
    <n v="0"/>
    <s v="&gt;5 years"/>
    <n v="0"/>
    <n v="0"/>
    <s v="Medium"/>
    <n v="0"/>
    <s v="Liability-Only"/>
    <n v="-200"/>
    <n v="1850"/>
    <s v="NO"/>
    <s v="Yes"/>
    <s v="NO"/>
    <n v="50"/>
    <x v="1"/>
    <x v="8"/>
    <x v="0"/>
    <x v="4"/>
    <x v="1"/>
    <x v="1"/>
    <n v="99"/>
    <n v="730"/>
    <n v="-50"/>
    <x v="2"/>
    <n v="0"/>
  </r>
  <r>
    <n v="40"/>
    <x v="0"/>
    <s v="Divorced"/>
    <n v="0"/>
    <s v="1-5 years"/>
    <n v="50"/>
    <n v="0"/>
    <s v="Low"/>
    <n v="0"/>
    <s v="Liability-Only"/>
    <n v="-200"/>
    <n v="1950"/>
    <s v="Yes"/>
    <s v="NO"/>
    <s v="NO"/>
    <n v="50"/>
    <x v="1"/>
    <x v="0"/>
    <x v="1"/>
    <x v="2"/>
    <x v="0"/>
    <x v="1"/>
    <n v="8"/>
    <n v="716"/>
    <n v="-50"/>
    <x v="0"/>
    <n v="50"/>
  </r>
  <r>
    <n v="52"/>
    <x v="0"/>
    <s v="Single"/>
    <n v="0"/>
    <s v="1-5 years"/>
    <n v="50"/>
    <n v="2"/>
    <s v="Low"/>
    <n v="100"/>
    <s v="Liability-Only"/>
    <n v="-200"/>
    <n v="2250"/>
    <s v="NO"/>
    <s v="NO"/>
    <s v="NO"/>
    <n v="0"/>
    <x v="1"/>
    <x v="26"/>
    <x v="0"/>
    <x v="1"/>
    <x v="3"/>
    <x v="1"/>
    <n v="99"/>
    <n v="662"/>
    <n v="50"/>
    <x v="1"/>
    <n v="100"/>
  </r>
  <r>
    <n v="18"/>
    <x v="0"/>
    <s v="Married"/>
    <n v="86"/>
    <s v="1-5 years"/>
    <n v="50"/>
    <n v="1"/>
    <s v="Low"/>
    <n v="50"/>
    <s v="Full Coverage"/>
    <n v="0"/>
    <n v="2436"/>
    <s v="NO"/>
    <s v="NO"/>
    <s v="NO"/>
    <n v="0"/>
    <x v="0"/>
    <x v="24"/>
    <x v="0"/>
    <x v="4"/>
    <x v="4"/>
    <x v="0"/>
    <n v="99"/>
    <n v="699"/>
    <n v="50"/>
    <x v="0"/>
    <n v="50"/>
  </r>
  <r>
    <n v="30"/>
    <x v="0"/>
    <s v="Single"/>
    <n v="0"/>
    <s v="&lt;1 year"/>
    <n v="100"/>
    <n v="0"/>
    <s v="Low"/>
    <n v="0"/>
    <s v="Full Coverage"/>
    <n v="0"/>
    <n v="2200"/>
    <s v="Yes"/>
    <s v="Yes"/>
    <s v="NO"/>
    <n v="100"/>
    <x v="0"/>
    <x v="9"/>
    <x v="1"/>
    <x v="3"/>
    <x v="0"/>
    <x v="0"/>
    <n v="5"/>
    <n v="649"/>
    <n v="50"/>
    <x v="2"/>
    <n v="0"/>
  </r>
  <r>
    <n v="43"/>
    <x v="0"/>
    <s v="Married"/>
    <n v="86"/>
    <s v="&gt;5 years"/>
    <n v="0"/>
    <n v="0"/>
    <s v="Low"/>
    <n v="0"/>
    <s v="Full Coverage"/>
    <n v="0"/>
    <n v="2236"/>
    <s v="Yes"/>
    <s v="NO"/>
    <s v="NO"/>
    <n v="50"/>
    <x v="0"/>
    <x v="10"/>
    <x v="0"/>
    <x v="2"/>
    <x v="0"/>
    <x v="1"/>
    <n v="99"/>
    <n v="774"/>
    <n v="-50"/>
    <x v="1"/>
    <n v="100"/>
  </r>
  <r>
    <n v="58"/>
    <x v="1"/>
    <s v="Married"/>
    <n v="86"/>
    <s v="1-5 years"/>
    <n v="50"/>
    <n v="0"/>
    <s v="Low"/>
    <n v="0"/>
    <s v="Full Coverage"/>
    <n v="0"/>
    <n v="2236"/>
    <s v="NO"/>
    <s v="NO"/>
    <s v="NO"/>
    <n v="0"/>
    <x v="0"/>
    <x v="24"/>
    <x v="1"/>
    <x v="5"/>
    <x v="1"/>
    <x v="1"/>
    <n v="8"/>
    <n v="748"/>
    <n v="-50"/>
    <x v="2"/>
    <n v="0"/>
  </r>
  <r>
    <n v="32"/>
    <x v="0"/>
    <s v="Single"/>
    <n v="0"/>
    <s v="&lt;1 year"/>
    <n v="100"/>
    <n v="2"/>
    <s v="Low"/>
    <n v="100"/>
    <s v="Liability-Only"/>
    <n v="-200"/>
    <n v="2150"/>
    <s v="NO"/>
    <s v="Yes"/>
    <s v="NO"/>
    <n v="50"/>
    <x v="1"/>
    <x v="3"/>
    <x v="1"/>
    <x v="3"/>
    <x v="0"/>
    <x v="1"/>
    <n v="13"/>
    <n v="667"/>
    <n v="50"/>
    <x v="2"/>
    <n v="0"/>
  </r>
  <r>
    <n v="18"/>
    <x v="0"/>
    <s v="Married"/>
    <n v="86"/>
    <s v="1-5 years"/>
    <n v="50"/>
    <n v="0"/>
    <s v="High"/>
    <n v="0"/>
    <s v="Liability-Only"/>
    <n v="-200"/>
    <n v="2136"/>
    <s v="NO"/>
    <s v="NO"/>
    <s v="NO"/>
    <n v="0"/>
    <x v="1"/>
    <x v="17"/>
    <x v="1"/>
    <x v="0"/>
    <x v="0"/>
    <x v="2"/>
    <n v="9"/>
    <n v="743"/>
    <n v="-50"/>
    <x v="1"/>
    <n v="100"/>
  </r>
  <r>
    <n v="49"/>
    <x v="0"/>
    <s v="Married"/>
    <n v="86"/>
    <s v="&lt;1 year"/>
    <n v="100"/>
    <n v="0"/>
    <s v="High"/>
    <n v="0"/>
    <s v="Full Coverage"/>
    <n v="0"/>
    <n v="2436"/>
    <s v="NO"/>
    <s v="Yes"/>
    <s v="NO"/>
    <n v="50"/>
    <x v="1"/>
    <x v="17"/>
    <x v="1"/>
    <x v="1"/>
    <x v="1"/>
    <x v="1"/>
    <n v="6"/>
    <n v="621"/>
    <n v="50"/>
    <x v="1"/>
    <n v="100"/>
  </r>
  <r>
    <n v="30"/>
    <x v="0"/>
    <s v="Married"/>
    <n v="86"/>
    <s v="&lt;1 year"/>
    <n v="100"/>
    <n v="0"/>
    <s v="Medium"/>
    <n v="0"/>
    <s v="Full Coverage"/>
    <n v="0"/>
    <n v="2186"/>
    <s v="Yes"/>
    <s v="Yes"/>
    <s v="NO"/>
    <n v="100"/>
    <x v="1"/>
    <x v="9"/>
    <x v="1"/>
    <x v="3"/>
    <x v="0"/>
    <x v="0"/>
    <n v="7"/>
    <n v="743"/>
    <n v="-50"/>
    <x v="2"/>
    <n v="0"/>
  </r>
  <r>
    <n v="22"/>
    <x v="0"/>
    <s v="Single"/>
    <n v="0"/>
    <s v="1-5 years"/>
    <n v="50"/>
    <n v="2"/>
    <s v="Medium"/>
    <n v="200"/>
    <s v="Full Coverage"/>
    <n v="0"/>
    <n v="2550"/>
    <s v="NO"/>
    <s v="NO"/>
    <s v="NO"/>
    <n v="0"/>
    <x v="1"/>
    <x v="4"/>
    <x v="1"/>
    <x v="3"/>
    <x v="1"/>
    <x v="1"/>
    <n v="13"/>
    <n v="690"/>
    <n v="50"/>
    <x v="1"/>
    <n v="100"/>
  </r>
  <r>
    <n v="30"/>
    <x v="0"/>
    <s v="Married"/>
    <n v="86"/>
    <s v="1-5 years"/>
    <n v="50"/>
    <n v="0"/>
    <s v="Low"/>
    <n v="0"/>
    <s v="Full Coverage"/>
    <n v="0"/>
    <n v="2286"/>
    <s v="NO"/>
    <s v="NO"/>
    <s v="Yes"/>
    <n v="50"/>
    <x v="2"/>
    <x v="22"/>
    <x v="1"/>
    <x v="2"/>
    <x v="0"/>
    <x v="2"/>
    <n v="14"/>
    <n v="759"/>
    <n v="-50"/>
    <x v="1"/>
    <n v="100"/>
  </r>
  <r>
    <n v="37"/>
    <x v="0"/>
    <s v="Single"/>
    <n v="0"/>
    <s v="&gt;5 years"/>
    <n v="0"/>
    <n v="1"/>
    <s v="Low"/>
    <n v="50"/>
    <s v="Liability-Only"/>
    <n v="-200"/>
    <n v="1900"/>
    <s v="Yes"/>
    <s v="NO"/>
    <s v="NO"/>
    <n v="50"/>
    <x v="0"/>
    <x v="2"/>
    <x v="1"/>
    <x v="7"/>
    <x v="0"/>
    <x v="0"/>
    <n v="14"/>
    <n v="712"/>
    <n v="-50"/>
    <x v="2"/>
    <n v="0"/>
  </r>
  <r>
    <n v="30"/>
    <x v="0"/>
    <s v="Married"/>
    <n v="86"/>
    <s v="1-5 years"/>
    <n v="50"/>
    <n v="1"/>
    <s v="Low"/>
    <n v="50"/>
    <s v="Full Coverage"/>
    <n v="0"/>
    <n v="2486"/>
    <s v="NO"/>
    <s v="NO"/>
    <s v="NO"/>
    <n v="0"/>
    <x v="1"/>
    <x v="27"/>
    <x v="1"/>
    <x v="0"/>
    <x v="2"/>
    <x v="0"/>
    <n v="12"/>
    <n v="691"/>
    <n v="50"/>
    <x v="1"/>
    <n v="100"/>
  </r>
  <r>
    <n v="18"/>
    <x v="0"/>
    <s v="Married"/>
    <n v="86"/>
    <s v="1-5 years"/>
    <n v="50"/>
    <n v="0"/>
    <s v="Low"/>
    <n v="0"/>
    <s v="Full Coverage"/>
    <n v="0"/>
    <n v="2436"/>
    <s v="NO"/>
    <s v="NO"/>
    <s v="NO"/>
    <n v="0"/>
    <x v="1"/>
    <x v="2"/>
    <x v="1"/>
    <x v="2"/>
    <x v="0"/>
    <x v="1"/>
    <n v="12"/>
    <n v="696"/>
    <n v="50"/>
    <x v="1"/>
    <n v="100"/>
  </r>
  <r>
    <n v="53"/>
    <x v="0"/>
    <s v="Married"/>
    <n v="86"/>
    <s v="1-5 years"/>
    <n v="50"/>
    <n v="0"/>
    <s v="Low"/>
    <n v="0"/>
    <s v="Full Coverage"/>
    <n v="0"/>
    <n v="2286"/>
    <s v="NO"/>
    <s v="NO"/>
    <s v="NO"/>
    <n v="0"/>
    <x v="1"/>
    <x v="13"/>
    <x v="0"/>
    <x v="1"/>
    <x v="4"/>
    <x v="2"/>
    <n v="99"/>
    <n v="773"/>
    <n v="-50"/>
    <x v="0"/>
    <n v="50"/>
  </r>
  <r>
    <n v="59"/>
    <x v="1"/>
    <s v="Single"/>
    <n v="0"/>
    <s v="1-5 years"/>
    <n v="50"/>
    <n v="0"/>
    <s v="Medium"/>
    <n v="0"/>
    <s v="Liability-Only"/>
    <n v="-200"/>
    <n v="1900"/>
    <s v="Yes"/>
    <s v="Yes"/>
    <s v="Yes"/>
    <n v="150"/>
    <x v="1"/>
    <x v="15"/>
    <x v="0"/>
    <x v="2"/>
    <x v="0"/>
    <x v="2"/>
    <n v="99"/>
    <n v="665"/>
    <n v="50"/>
    <x v="2"/>
    <n v="0"/>
  </r>
  <r>
    <n v="49"/>
    <x v="0"/>
    <s v="Married"/>
    <n v="86"/>
    <s v="1-5 years"/>
    <n v="50"/>
    <n v="1"/>
    <s v="Low"/>
    <n v="50"/>
    <s v="Liability-Only"/>
    <n v="-200"/>
    <n v="2036"/>
    <s v="Yes"/>
    <s v="NO"/>
    <s v="NO"/>
    <n v="50"/>
    <x v="1"/>
    <x v="14"/>
    <x v="1"/>
    <x v="4"/>
    <x v="2"/>
    <x v="2"/>
    <n v="7"/>
    <n v="804"/>
    <n v="-50"/>
    <x v="2"/>
    <n v="0"/>
  </r>
  <r>
    <n v="22"/>
    <x v="0"/>
    <s v="Widowed"/>
    <n v="0"/>
    <s v="&lt;1 year"/>
    <n v="100"/>
    <n v="1"/>
    <s v="Low"/>
    <n v="50"/>
    <s v="Full Coverage"/>
    <n v="0"/>
    <n v="2350"/>
    <s v="NO"/>
    <s v="NO"/>
    <s v="NO"/>
    <n v="0"/>
    <x v="0"/>
    <x v="22"/>
    <x v="1"/>
    <x v="6"/>
    <x v="2"/>
    <x v="2"/>
    <n v="7"/>
    <n v="696"/>
    <n v="50"/>
    <x v="2"/>
    <n v="0"/>
  </r>
  <r>
    <n v="36"/>
    <x v="0"/>
    <s v="Widowed"/>
    <n v="0"/>
    <s v="&gt;5 years"/>
    <n v="0"/>
    <n v="0"/>
    <s v="Low"/>
    <n v="0"/>
    <s v="Full Coverage"/>
    <n v="0"/>
    <n v="2200"/>
    <s v="NO"/>
    <s v="NO"/>
    <s v="NO"/>
    <n v="0"/>
    <x v="1"/>
    <x v="28"/>
    <x v="0"/>
    <x v="1"/>
    <x v="4"/>
    <x v="1"/>
    <n v="99"/>
    <n v="766"/>
    <n v="-50"/>
    <x v="1"/>
    <n v="100"/>
  </r>
  <r>
    <n v="39"/>
    <x v="0"/>
    <s v="Divorced"/>
    <n v="0"/>
    <s v="1-5 years"/>
    <n v="50"/>
    <n v="2"/>
    <s v="Low"/>
    <n v="100"/>
    <s v="Full Coverage"/>
    <n v="0"/>
    <n v="2350"/>
    <s v="NO"/>
    <s v="NO"/>
    <s v="NO"/>
    <n v="0"/>
    <x v="1"/>
    <x v="2"/>
    <x v="0"/>
    <x v="3"/>
    <x v="0"/>
    <x v="2"/>
    <n v="99"/>
    <n v="653"/>
    <n v="50"/>
    <x v="2"/>
    <n v="0"/>
  </r>
  <r>
    <n v="48"/>
    <x v="0"/>
    <s v="Widowed"/>
    <n v="0"/>
    <s v="&lt;1 year"/>
    <n v="100"/>
    <n v="2"/>
    <s v="Medium"/>
    <n v="200"/>
    <s v="Liability-Only"/>
    <n v="-200"/>
    <n v="2200"/>
    <s v="NO"/>
    <s v="Yes"/>
    <s v="NO"/>
    <n v="50"/>
    <x v="1"/>
    <x v="29"/>
    <x v="1"/>
    <x v="0"/>
    <x v="0"/>
    <x v="2"/>
    <n v="14"/>
    <n v="800"/>
    <n v="-50"/>
    <x v="0"/>
    <n v="50"/>
  </r>
  <r>
    <n v="50"/>
    <x v="0"/>
    <s v="Married"/>
    <n v="86"/>
    <s v="1-5 years"/>
    <n v="50"/>
    <n v="0"/>
    <s v="Low"/>
    <n v="0"/>
    <s v="Full Coverage"/>
    <n v="0"/>
    <n v="2236"/>
    <s v="NO"/>
    <s v="NO"/>
    <s v="NO"/>
    <n v="0"/>
    <x v="1"/>
    <x v="8"/>
    <x v="0"/>
    <x v="2"/>
    <x v="4"/>
    <x v="1"/>
    <n v="99"/>
    <n v="791"/>
    <n v="-50"/>
    <x v="2"/>
    <n v="0"/>
  </r>
  <r>
    <n v="28"/>
    <x v="0"/>
    <s v="Single"/>
    <n v="0"/>
    <s v="1-5 years"/>
    <n v="50"/>
    <n v="1"/>
    <s v="High"/>
    <n v="200"/>
    <s v="Liability-Only"/>
    <n v="-200"/>
    <n v="2200"/>
    <s v="NO"/>
    <s v="NO"/>
    <s v="NO"/>
    <n v="0"/>
    <x v="1"/>
    <x v="16"/>
    <x v="0"/>
    <x v="2"/>
    <x v="3"/>
    <x v="0"/>
    <n v="99"/>
    <n v="745"/>
    <n v="-50"/>
    <x v="0"/>
    <n v="50"/>
  </r>
  <r>
    <n v="41"/>
    <x v="0"/>
    <s v="Single"/>
    <n v="0"/>
    <s v="1-5 years"/>
    <n v="50"/>
    <n v="1"/>
    <s v="Low"/>
    <n v="50"/>
    <s v="Liability-Only"/>
    <n v="-200"/>
    <n v="2100"/>
    <s v="NO"/>
    <s v="NO"/>
    <s v="NO"/>
    <n v="0"/>
    <x v="1"/>
    <x v="0"/>
    <x v="1"/>
    <x v="4"/>
    <x v="3"/>
    <x v="2"/>
    <n v="2"/>
    <n v="657"/>
    <n v="50"/>
    <x v="2"/>
    <n v="0"/>
  </r>
  <r>
    <n v="46"/>
    <x v="0"/>
    <s v="Single"/>
    <n v="0"/>
    <s v="&gt;5 years"/>
    <n v="0"/>
    <n v="1"/>
    <s v="High"/>
    <n v="200"/>
    <s v="Full Coverage"/>
    <n v="0"/>
    <n v="2350"/>
    <s v="NO"/>
    <s v="NO"/>
    <s v="NO"/>
    <n v="0"/>
    <x v="1"/>
    <x v="6"/>
    <x v="0"/>
    <x v="0"/>
    <x v="3"/>
    <x v="0"/>
    <n v="99"/>
    <n v="725"/>
    <n v="-50"/>
    <x v="0"/>
    <n v="50"/>
  </r>
  <r>
    <n v="61"/>
    <x v="1"/>
    <s v="Divorced"/>
    <n v="0"/>
    <s v="1-5 years"/>
    <n v="50"/>
    <n v="0"/>
    <s v="Low"/>
    <n v="0"/>
    <s v="Full Coverage"/>
    <n v="0"/>
    <n v="2300"/>
    <s v="NO"/>
    <s v="Yes"/>
    <s v="NO"/>
    <n v="50"/>
    <x v="1"/>
    <x v="19"/>
    <x v="1"/>
    <x v="1"/>
    <x v="2"/>
    <x v="2"/>
    <n v="3"/>
    <n v="676"/>
    <n v="50"/>
    <x v="1"/>
    <n v="100"/>
  </r>
  <r>
    <n v="50"/>
    <x v="0"/>
    <s v="Single"/>
    <n v="0"/>
    <s v="1-5 years"/>
    <n v="50"/>
    <n v="1"/>
    <s v="Low"/>
    <n v="50"/>
    <s v="Liability-Only"/>
    <n v="-200"/>
    <n v="1950"/>
    <s v="NO"/>
    <s v="Yes"/>
    <s v="NO"/>
    <n v="50"/>
    <x v="1"/>
    <x v="10"/>
    <x v="0"/>
    <x v="1"/>
    <x v="4"/>
    <x v="1"/>
    <n v="99"/>
    <n v="802"/>
    <n v="-50"/>
    <x v="2"/>
    <n v="0"/>
  </r>
  <r>
    <n v="51"/>
    <x v="0"/>
    <s v="Widowed"/>
    <n v="0"/>
    <s v="1-5 years"/>
    <n v="50"/>
    <n v="0"/>
    <s v="High"/>
    <n v="0"/>
    <s v="Liability-Only"/>
    <n v="-200"/>
    <n v="1950"/>
    <s v="Yes"/>
    <s v="NO"/>
    <s v="NO"/>
    <n v="50"/>
    <x v="1"/>
    <x v="29"/>
    <x v="0"/>
    <x v="5"/>
    <x v="0"/>
    <x v="0"/>
    <n v="99"/>
    <n v="727"/>
    <n v="-50"/>
    <x v="0"/>
    <n v="50"/>
  </r>
  <r>
    <n v="41"/>
    <x v="0"/>
    <s v="Married"/>
    <n v="86"/>
    <s v="&gt;5 years"/>
    <n v="0"/>
    <n v="0"/>
    <s v="Low"/>
    <n v="0"/>
    <s v="Full Coverage"/>
    <n v="0"/>
    <n v="2086"/>
    <s v="Yes"/>
    <s v="Yes"/>
    <s v="NO"/>
    <n v="100"/>
    <x v="1"/>
    <x v="5"/>
    <x v="1"/>
    <x v="0"/>
    <x v="4"/>
    <x v="1"/>
    <n v="13"/>
    <n v="748"/>
    <n v="-50"/>
    <x v="2"/>
    <n v="0"/>
  </r>
  <r>
    <n v="61"/>
    <x v="1"/>
    <s v="Divorced"/>
    <n v="0"/>
    <s v="1-5 years"/>
    <n v="50"/>
    <n v="0"/>
    <s v="Low"/>
    <n v="0"/>
    <s v="Liability-Only"/>
    <n v="-200"/>
    <n v="1900"/>
    <s v="NO"/>
    <s v="NO"/>
    <s v="Yes"/>
    <n v="50"/>
    <x v="1"/>
    <x v="2"/>
    <x v="0"/>
    <x v="0"/>
    <x v="4"/>
    <x v="0"/>
    <n v="99"/>
    <n v="715"/>
    <n v="-50"/>
    <x v="2"/>
    <n v="0"/>
  </r>
  <r>
    <n v="46"/>
    <x v="0"/>
    <s v="Single"/>
    <n v="0"/>
    <s v="1-5 years"/>
    <n v="50"/>
    <n v="1"/>
    <s v="Low"/>
    <n v="50"/>
    <s v="Liability-Only"/>
    <n v="-200"/>
    <n v="2000"/>
    <s v="NO"/>
    <s v="NO"/>
    <s v="Yes"/>
    <n v="50"/>
    <x v="1"/>
    <x v="17"/>
    <x v="0"/>
    <x v="5"/>
    <x v="0"/>
    <x v="2"/>
    <n v="99"/>
    <n v="786"/>
    <n v="-50"/>
    <x v="0"/>
    <n v="50"/>
  </r>
  <r>
    <n v="27"/>
    <x v="0"/>
    <s v="Single"/>
    <n v="0"/>
    <s v="1-5 years"/>
    <n v="50"/>
    <n v="1"/>
    <s v="Low"/>
    <n v="50"/>
    <s v="Full Coverage"/>
    <n v="0"/>
    <n v="2200"/>
    <s v="NO"/>
    <s v="Yes"/>
    <s v="NO"/>
    <n v="50"/>
    <x v="0"/>
    <x v="3"/>
    <x v="0"/>
    <x v="1"/>
    <x v="2"/>
    <x v="0"/>
    <n v="99"/>
    <n v="715"/>
    <n v="-50"/>
    <x v="0"/>
    <n v="50"/>
  </r>
  <r>
    <n v="61"/>
    <x v="1"/>
    <s v="Married"/>
    <n v="86"/>
    <s v="&gt;5 years"/>
    <n v="0"/>
    <n v="1"/>
    <s v="Low"/>
    <n v="50"/>
    <s v="Full Coverage"/>
    <n v="0"/>
    <n v="2336"/>
    <s v="NO"/>
    <s v="NO"/>
    <s v="NO"/>
    <n v="0"/>
    <x v="1"/>
    <x v="23"/>
    <x v="1"/>
    <x v="1"/>
    <x v="4"/>
    <x v="1"/>
    <n v="1"/>
    <n v="680"/>
    <n v="50"/>
    <x v="2"/>
    <n v="0"/>
  </r>
  <r>
    <n v="50"/>
    <x v="0"/>
    <s v="Single"/>
    <n v="0"/>
    <s v="&lt;1 year"/>
    <n v="100"/>
    <n v="0"/>
    <s v="Low"/>
    <n v="0"/>
    <s v="Full Coverage"/>
    <n v="0"/>
    <n v="2150"/>
    <s v="NO"/>
    <s v="Yes"/>
    <s v="NO"/>
    <n v="50"/>
    <x v="1"/>
    <x v="17"/>
    <x v="1"/>
    <x v="5"/>
    <x v="4"/>
    <x v="1"/>
    <n v="7"/>
    <n v="766"/>
    <n v="-50"/>
    <x v="2"/>
    <n v="0"/>
  </r>
  <r>
    <n v="33"/>
    <x v="0"/>
    <s v="Widowed"/>
    <n v="0"/>
    <s v="&lt;1 year"/>
    <n v="100"/>
    <n v="1"/>
    <s v="Low"/>
    <n v="50"/>
    <s v="Full Coverage"/>
    <n v="0"/>
    <n v="2400"/>
    <s v="NO"/>
    <s v="Yes"/>
    <s v="NO"/>
    <n v="50"/>
    <x v="1"/>
    <x v="24"/>
    <x v="1"/>
    <x v="3"/>
    <x v="0"/>
    <x v="0"/>
    <n v="3"/>
    <n v="667"/>
    <n v="50"/>
    <x v="1"/>
    <n v="100"/>
  </r>
  <r>
    <n v="32"/>
    <x v="0"/>
    <s v="Married"/>
    <n v="86"/>
    <s v="&gt;5 years"/>
    <n v="0"/>
    <n v="1"/>
    <s v="High"/>
    <n v="200"/>
    <s v="Liability-Only"/>
    <n v="-200"/>
    <n v="2136"/>
    <s v="NO"/>
    <s v="Yes"/>
    <s v="Yes"/>
    <n v="100"/>
    <x v="1"/>
    <x v="8"/>
    <x v="0"/>
    <x v="2"/>
    <x v="0"/>
    <x v="0"/>
    <n v="99"/>
    <n v="728"/>
    <n v="-50"/>
    <x v="0"/>
    <n v="50"/>
  </r>
  <r>
    <n v="44"/>
    <x v="0"/>
    <s v="Single"/>
    <n v="0"/>
    <s v="1-5 years"/>
    <n v="50"/>
    <n v="0"/>
    <s v="Medium"/>
    <n v="0"/>
    <s v="Full Coverage"/>
    <n v="0"/>
    <n v="2250"/>
    <s v="NO"/>
    <s v="NO"/>
    <s v="NO"/>
    <n v="0"/>
    <x v="0"/>
    <x v="18"/>
    <x v="0"/>
    <x v="2"/>
    <x v="2"/>
    <x v="0"/>
    <n v="99"/>
    <n v="715"/>
    <n v="-50"/>
    <x v="1"/>
    <n v="100"/>
  </r>
  <r>
    <n v="46"/>
    <x v="0"/>
    <s v="Married"/>
    <n v="86"/>
    <s v="1-5 years"/>
    <n v="50"/>
    <n v="2"/>
    <s v="Low"/>
    <n v="100"/>
    <s v="Liability-Only"/>
    <n v="-200"/>
    <n v="2286"/>
    <s v="NO"/>
    <s v="NO"/>
    <s v="NO"/>
    <n v="0"/>
    <x v="2"/>
    <x v="25"/>
    <x v="0"/>
    <x v="4"/>
    <x v="5"/>
    <x v="0"/>
    <n v="99"/>
    <n v="687"/>
    <n v="50"/>
    <x v="0"/>
    <n v="50"/>
  </r>
  <r>
    <n v="42"/>
    <x v="0"/>
    <s v="Widowed"/>
    <n v="0"/>
    <s v="1-5 years"/>
    <n v="50"/>
    <n v="1"/>
    <s v="Medium"/>
    <n v="100"/>
    <s v="Full Coverage"/>
    <n v="0"/>
    <n v="2200"/>
    <s v="Yes"/>
    <s v="Yes"/>
    <s v="NO"/>
    <n v="100"/>
    <x v="1"/>
    <x v="7"/>
    <x v="1"/>
    <x v="0"/>
    <x v="0"/>
    <x v="0"/>
    <n v="2"/>
    <n v="730"/>
    <n v="-50"/>
    <x v="0"/>
    <n v="50"/>
  </r>
  <r>
    <n v="44"/>
    <x v="0"/>
    <s v="Married"/>
    <n v="86"/>
    <s v="&gt;5 years"/>
    <n v="0"/>
    <n v="0"/>
    <s v="Low"/>
    <n v="0"/>
    <s v="Liability-Only"/>
    <n v="-200"/>
    <n v="1986"/>
    <s v="NO"/>
    <s v="NO"/>
    <s v="NO"/>
    <n v="0"/>
    <x v="0"/>
    <x v="2"/>
    <x v="0"/>
    <x v="7"/>
    <x v="2"/>
    <x v="1"/>
    <n v="99"/>
    <n v="713"/>
    <n v="-50"/>
    <x v="2"/>
    <n v="0"/>
  </r>
  <r>
    <n v="65"/>
    <x v="1"/>
    <s v="Married"/>
    <n v="86"/>
    <s v="1-5 years"/>
    <n v="50"/>
    <n v="0"/>
    <s v="Low"/>
    <n v="0"/>
    <s v="Full Coverage"/>
    <n v="0"/>
    <n v="2236"/>
    <s v="Yes"/>
    <s v="NO"/>
    <s v="NO"/>
    <n v="50"/>
    <x v="0"/>
    <x v="8"/>
    <x v="0"/>
    <x v="4"/>
    <x v="2"/>
    <x v="2"/>
    <n v="99"/>
    <n v="738"/>
    <n v="-50"/>
    <x v="0"/>
    <n v="50"/>
  </r>
  <r>
    <n v="56"/>
    <x v="1"/>
    <s v="Married"/>
    <n v="86"/>
    <s v="&lt;1 year"/>
    <n v="100"/>
    <n v="1"/>
    <s v="Medium"/>
    <n v="100"/>
    <s v="Full Coverage"/>
    <n v="0"/>
    <n v="2586"/>
    <s v="NO"/>
    <s v="NO"/>
    <s v="NO"/>
    <n v="0"/>
    <x v="0"/>
    <x v="27"/>
    <x v="0"/>
    <x v="2"/>
    <x v="2"/>
    <x v="0"/>
    <n v="99"/>
    <n v="641"/>
    <n v="50"/>
    <x v="1"/>
    <n v="100"/>
  </r>
  <r>
    <n v="42"/>
    <x v="0"/>
    <s v="Single"/>
    <n v="0"/>
    <s v="&gt;5 years"/>
    <n v="0"/>
    <n v="0"/>
    <s v="Low"/>
    <n v="0"/>
    <s v="Full Coverage"/>
    <n v="0"/>
    <n v="2250"/>
    <s v="Yes"/>
    <s v="NO"/>
    <s v="NO"/>
    <n v="50"/>
    <x v="1"/>
    <x v="6"/>
    <x v="0"/>
    <x v="9"/>
    <x v="0"/>
    <x v="2"/>
    <n v="99"/>
    <n v="672"/>
    <n v="50"/>
    <x v="1"/>
    <n v="100"/>
  </r>
  <r>
    <n v="54"/>
    <x v="0"/>
    <s v="Married"/>
    <n v="86"/>
    <s v="1-5 years"/>
    <n v="50"/>
    <n v="1"/>
    <s v="Low"/>
    <n v="50"/>
    <s v="Full Coverage"/>
    <n v="0"/>
    <n v="2286"/>
    <s v="Yes"/>
    <s v="Yes"/>
    <s v="NO"/>
    <n v="100"/>
    <x v="0"/>
    <x v="12"/>
    <x v="0"/>
    <x v="5"/>
    <x v="2"/>
    <x v="2"/>
    <n v="99"/>
    <n v="719"/>
    <n v="-50"/>
    <x v="1"/>
    <n v="100"/>
  </r>
  <r>
    <n v="24"/>
    <x v="0"/>
    <s v="Single"/>
    <n v="0"/>
    <s v="1-5 years"/>
    <n v="50"/>
    <n v="0"/>
    <s v="Medium"/>
    <n v="0"/>
    <s v="Full Coverage"/>
    <n v="0"/>
    <n v="2350"/>
    <s v="NO"/>
    <s v="NO"/>
    <s v="NO"/>
    <n v="0"/>
    <x v="1"/>
    <x v="6"/>
    <x v="0"/>
    <x v="4"/>
    <x v="2"/>
    <x v="0"/>
    <n v="99"/>
    <n v="682"/>
    <n v="50"/>
    <x v="1"/>
    <n v="100"/>
  </r>
  <r>
    <n v="45"/>
    <x v="0"/>
    <s v="Widowed"/>
    <n v="0"/>
    <s v="&gt;5 years"/>
    <n v="0"/>
    <n v="0"/>
    <s v="High"/>
    <n v="0"/>
    <s v="Liability-Only"/>
    <n v="-200"/>
    <n v="1950"/>
    <s v="Yes"/>
    <s v="NO"/>
    <s v="NO"/>
    <n v="50"/>
    <x v="2"/>
    <x v="23"/>
    <x v="0"/>
    <x v="0"/>
    <x v="2"/>
    <x v="1"/>
    <n v="99"/>
    <n v="714"/>
    <n v="-50"/>
    <x v="1"/>
    <n v="100"/>
  </r>
  <r>
    <n v="67"/>
    <x v="1"/>
    <s v="Divorced"/>
    <n v="0"/>
    <s v="1-5 years"/>
    <n v="50"/>
    <n v="0"/>
    <s v="Low"/>
    <n v="0"/>
    <s v="Liability-Only"/>
    <n v="-200"/>
    <n v="2150"/>
    <s v="NO"/>
    <s v="NO"/>
    <s v="NO"/>
    <n v="0"/>
    <x v="0"/>
    <x v="2"/>
    <x v="0"/>
    <x v="2"/>
    <x v="6"/>
    <x v="1"/>
    <n v="99"/>
    <n v="698"/>
    <n v="50"/>
    <x v="1"/>
    <n v="100"/>
  </r>
  <r>
    <n v="36"/>
    <x v="0"/>
    <s v="Married"/>
    <n v="86"/>
    <s v="1-5 years"/>
    <n v="50"/>
    <n v="0"/>
    <s v="Low"/>
    <n v="0"/>
    <s v="Full Coverage"/>
    <n v="0"/>
    <n v="2236"/>
    <s v="NO"/>
    <s v="Yes"/>
    <s v="NO"/>
    <n v="50"/>
    <x v="1"/>
    <x v="26"/>
    <x v="0"/>
    <x v="0"/>
    <x v="0"/>
    <x v="2"/>
    <n v="99"/>
    <n v="739"/>
    <n v="-50"/>
    <x v="0"/>
    <n v="50"/>
  </r>
  <r>
    <n v="27"/>
    <x v="0"/>
    <s v="Widowed"/>
    <n v="0"/>
    <s v="1-5 years"/>
    <n v="50"/>
    <n v="0"/>
    <s v="Low"/>
    <n v="0"/>
    <s v="Full Coverage"/>
    <n v="0"/>
    <n v="2150"/>
    <s v="Yes"/>
    <s v="Yes"/>
    <s v="NO"/>
    <n v="100"/>
    <x v="0"/>
    <x v="2"/>
    <x v="1"/>
    <x v="7"/>
    <x v="4"/>
    <x v="2"/>
    <n v="4"/>
    <n v="756"/>
    <n v="-50"/>
    <x v="1"/>
    <n v="100"/>
  </r>
  <r>
    <n v="30"/>
    <x v="0"/>
    <s v="Single"/>
    <n v="0"/>
    <s v="1-5 years"/>
    <n v="50"/>
    <n v="0"/>
    <s v="Low"/>
    <n v="0"/>
    <s v="Full Coverage"/>
    <n v="0"/>
    <n v="2200"/>
    <s v="NO"/>
    <s v="NO"/>
    <s v="NO"/>
    <n v="0"/>
    <x v="2"/>
    <x v="7"/>
    <x v="0"/>
    <x v="2"/>
    <x v="2"/>
    <x v="1"/>
    <n v="99"/>
    <n v="731"/>
    <n v="-50"/>
    <x v="0"/>
    <n v="50"/>
  </r>
  <r>
    <n v="23"/>
    <x v="0"/>
    <s v="Married"/>
    <n v="86"/>
    <s v="&gt;5 years"/>
    <n v="0"/>
    <n v="0"/>
    <s v="Medium"/>
    <n v="0"/>
    <s v="Full Coverage"/>
    <n v="0"/>
    <n v="2136"/>
    <s v="Yes"/>
    <s v="NO"/>
    <s v="Yes"/>
    <n v="100"/>
    <x v="1"/>
    <x v="2"/>
    <x v="1"/>
    <x v="11"/>
    <x v="0"/>
    <x v="2"/>
    <n v="14"/>
    <n v="801"/>
    <n v="-50"/>
    <x v="0"/>
    <n v="50"/>
  </r>
  <r>
    <n v="28"/>
    <x v="0"/>
    <s v="Married"/>
    <n v="86"/>
    <s v="&lt;1 year"/>
    <n v="100"/>
    <n v="2"/>
    <s v="Medium"/>
    <n v="200"/>
    <s v="Liability-Only"/>
    <n v="-200"/>
    <n v="2336"/>
    <s v="Yes"/>
    <s v="NO"/>
    <s v="NO"/>
    <n v="50"/>
    <x v="1"/>
    <x v="23"/>
    <x v="1"/>
    <x v="11"/>
    <x v="0"/>
    <x v="0"/>
    <n v="11"/>
    <n v="668"/>
    <n v="50"/>
    <x v="2"/>
    <n v="0"/>
  </r>
  <r>
    <n v="34"/>
    <x v="0"/>
    <s v="Married"/>
    <n v="86"/>
    <s v="1-5 years"/>
    <n v="50"/>
    <n v="0"/>
    <s v="High"/>
    <n v="0"/>
    <s v="Liability-Only"/>
    <n v="-200"/>
    <n v="2036"/>
    <s v="Yes"/>
    <s v="NO"/>
    <s v="NO"/>
    <n v="50"/>
    <x v="2"/>
    <x v="3"/>
    <x v="1"/>
    <x v="0"/>
    <x v="3"/>
    <x v="1"/>
    <n v="14"/>
    <n v="809"/>
    <n v="-50"/>
    <x v="0"/>
    <n v="50"/>
  </r>
  <r>
    <n v="18"/>
    <x v="0"/>
    <s v="Single"/>
    <n v="0"/>
    <s v="1-5 years"/>
    <n v="50"/>
    <n v="0"/>
    <s v="Medium"/>
    <n v="0"/>
    <s v="Liability-Only"/>
    <n v="-200"/>
    <n v="2000"/>
    <s v="Yes"/>
    <s v="NO"/>
    <s v="NO"/>
    <n v="50"/>
    <x v="1"/>
    <x v="19"/>
    <x v="1"/>
    <x v="0"/>
    <x v="2"/>
    <x v="0"/>
    <n v="4"/>
    <n v="695"/>
    <n v="50"/>
    <x v="2"/>
    <n v="0"/>
  </r>
  <r>
    <n v="40"/>
    <x v="0"/>
    <s v="Married"/>
    <n v="86"/>
    <s v="&lt;1 year"/>
    <n v="100"/>
    <n v="1"/>
    <s v="Low"/>
    <n v="50"/>
    <s v="Liability-Only"/>
    <n v="-200"/>
    <n v="2286"/>
    <s v="NO"/>
    <s v="NO"/>
    <s v="NO"/>
    <n v="0"/>
    <x v="0"/>
    <x v="10"/>
    <x v="0"/>
    <x v="11"/>
    <x v="2"/>
    <x v="0"/>
    <n v="99"/>
    <n v="650"/>
    <n v="50"/>
    <x v="0"/>
    <n v="50"/>
  </r>
  <r>
    <n v="53"/>
    <x v="0"/>
    <s v="Married"/>
    <n v="86"/>
    <s v="1-5 years"/>
    <n v="50"/>
    <n v="0"/>
    <s v="Low"/>
    <n v="0"/>
    <s v="Full Coverage"/>
    <n v="0"/>
    <n v="2386"/>
    <s v="NO"/>
    <s v="NO"/>
    <s v="NO"/>
    <n v="0"/>
    <x v="1"/>
    <x v="6"/>
    <x v="0"/>
    <x v="6"/>
    <x v="0"/>
    <x v="1"/>
    <n v="99"/>
    <n v="652"/>
    <n v="50"/>
    <x v="0"/>
    <n v="50"/>
  </r>
  <r>
    <n v="26"/>
    <x v="0"/>
    <s v="Single"/>
    <n v="0"/>
    <s v="1-5 years"/>
    <n v="50"/>
    <n v="0"/>
    <s v="Low"/>
    <n v="0"/>
    <s v="Liability-Only"/>
    <n v="-200"/>
    <n v="1950"/>
    <s v="NO"/>
    <s v="Yes"/>
    <s v="NO"/>
    <n v="50"/>
    <x v="1"/>
    <x v="21"/>
    <x v="1"/>
    <x v="1"/>
    <x v="1"/>
    <x v="1"/>
    <n v="10"/>
    <n v="723"/>
    <n v="-50"/>
    <x v="0"/>
    <n v="50"/>
  </r>
  <r>
    <n v="62"/>
    <x v="1"/>
    <s v="Single"/>
    <n v="0"/>
    <s v="1-5 years"/>
    <n v="50"/>
    <n v="1"/>
    <s v="Low"/>
    <n v="50"/>
    <s v="Full Coverage"/>
    <n v="0"/>
    <n v="2300"/>
    <s v="NO"/>
    <s v="NO"/>
    <s v="NO"/>
    <n v="0"/>
    <x v="1"/>
    <x v="23"/>
    <x v="1"/>
    <x v="2"/>
    <x v="2"/>
    <x v="0"/>
    <n v="3"/>
    <n v="641"/>
    <n v="50"/>
    <x v="2"/>
    <n v="0"/>
  </r>
  <r>
    <n v="47"/>
    <x v="0"/>
    <s v="Single"/>
    <n v="0"/>
    <s v="1-5 years"/>
    <n v="50"/>
    <n v="0"/>
    <s v="Low"/>
    <n v="0"/>
    <s v="Liability-Only"/>
    <n v="-200"/>
    <n v="1950"/>
    <s v="Yes"/>
    <s v="NO"/>
    <s v="NO"/>
    <n v="50"/>
    <x v="0"/>
    <x v="2"/>
    <x v="1"/>
    <x v="4"/>
    <x v="2"/>
    <x v="2"/>
    <n v="10"/>
    <n v="783"/>
    <n v="-50"/>
    <x v="0"/>
    <n v="50"/>
  </r>
  <r>
    <n v="55"/>
    <x v="1"/>
    <s v="Single"/>
    <n v="0"/>
    <s v="&lt;1 year"/>
    <n v="100"/>
    <n v="0"/>
    <s v="Low"/>
    <n v="0"/>
    <s v="Liability-Only"/>
    <n v="-200"/>
    <n v="2100"/>
    <s v="NO"/>
    <s v="Yes"/>
    <s v="Yes"/>
    <n v="100"/>
    <x v="1"/>
    <x v="9"/>
    <x v="1"/>
    <x v="4"/>
    <x v="0"/>
    <x v="0"/>
    <n v="11"/>
    <n v="643"/>
    <n v="50"/>
    <x v="1"/>
    <n v="100"/>
  </r>
  <r>
    <n v="30"/>
    <x v="0"/>
    <s v="Married"/>
    <n v="86"/>
    <s v="1-5 years"/>
    <n v="50"/>
    <n v="1"/>
    <s v="Low"/>
    <n v="50"/>
    <s v="Liability-Only"/>
    <n v="-200"/>
    <n v="2086"/>
    <s v="NO"/>
    <s v="NO"/>
    <s v="NO"/>
    <n v="0"/>
    <x v="1"/>
    <x v="22"/>
    <x v="0"/>
    <x v="3"/>
    <x v="4"/>
    <x v="0"/>
    <n v="99"/>
    <n v="743"/>
    <n v="-50"/>
    <x v="2"/>
    <n v="0"/>
  </r>
  <r>
    <n v="52"/>
    <x v="0"/>
    <s v="Divorced"/>
    <n v="0"/>
    <s v="1-5 years"/>
    <n v="50"/>
    <n v="2"/>
    <s v="Medium"/>
    <n v="200"/>
    <s v="Full Coverage"/>
    <n v="0"/>
    <n v="2300"/>
    <s v="NO"/>
    <s v="Yes"/>
    <s v="NO"/>
    <n v="50"/>
    <x v="0"/>
    <x v="4"/>
    <x v="1"/>
    <x v="0"/>
    <x v="4"/>
    <x v="2"/>
    <n v="6"/>
    <n v="711"/>
    <n v="-50"/>
    <x v="2"/>
    <n v="0"/>
  </r>
  <r>
    <n v="23"/>
    <x v="0"/>
    <s v="Married"/>
    <n v="86"/>
    <s v="1-5 years"/>
    <n v="50"/>
    <n v="1"/>
    <s v="Low"/>
    <n v="50"/>
    <s v="Liability-Only"/>
    <n v="-200"/>
    <n v="2086"/>
    <s v="NO"/>
    <s v="NO"/>
    <s v="Yes"/>
    <n v="50"/>
    <x v="1"/>
    <x v="28"/>
    <x v="1"/>
    <x v="0"/>
    <x v="2"/>
    <x v="0"/>
    <n v="13"/>
    <n v="729"/>
    <n v="-50"/>
    <x v="0"/>
    <n v="50"/>
  </r>
  <r>
    <n v="53"/>
    <x v="0"/>
    <s v="Single"/>
    <n v="0"/>
    <s v="1-5 years"/>
    <n v="50"/>
    <n v="0"/>
    <s v="Medium"/>
    <n v="0"/>
    <s v="Full Coverage"/>
    <n v="0"/>
    <n v="2200"/>
    <s v="NO"/>
    <s v="NO"/>
    <s v="NO"/>
    <n v="0"/>
    <x v="2"/>
    <x v="28"/>
    <x v="0"/>
    <x v="4"/>
    <x v="2"/>
    <x v="2"/>
    <n v="99"/>
    <n v="777"/>
    <n v="-50"/>
    <x v="0"/>
    <n v="50"/>
  </r>
  <r>
    <n v="42"/>
    <x v="0"/>
    <s v="Single"/>
    <n v="0"/>
    <s v="1-5 years"/>
    <n v="50"/>
    <n v="1"/>
    <s v="Low"/>
    <n v="50"/>
    <s v="Liability-Only"/>
    <n v="-200"/>
    <n v="2100"/>
    <s v="NO"/>
    <s v="NO"/>
    <s v="NO"/>
    <n v="0"/>
    <x v="1"/>
    <x v="14"/>
    <x v="0"/>
    <x v="4"/>
    <x v="0"/>
    <x v="2"/>
    <n v="99"/>
    <n v="751"/>
    <n v="-50"/>
    <x v="1"/>
    <n v="100"/>
  </r>
  <r>
    <n v="48"/>
    <x v="0"/>
    <s v="Married"/>
    <n v="86"/>
    <s v="1-5 years"/>
    <n v="50"/>
    <n v="0"/>
    <s v="Medium"/>
    <n v="0"/>
    <s v="Liability-Only"/>
    <n v="-200"/>
    <n v="2136"/>
    <s v="NO"/>
    <s v="NO"/>
    <s v="NO"/>
    <n v="0"/>
    <x v="0"/>
    <x v="29"/>
    <x v="1"/>
    <x v="1"/>
    <x v="0"/>
    <x v="1"/>
    <n v="13"/>
    <n v="715"/>
    <n v="-50"/>
    <x v="1"/>
    <n v="100"/>
  </r>
  <r>
    <n v="22"/>
    <x v="0"/>
    <s v="Widowed"/>
    <n v="0"/>
    <s v="1-5 years"/>
    <n v="50"/>
    <n v="2"/>
    <s v="Low"/>
    <n v="100"/>
    <s v="Full Coverage"/>
    <n v="0"/>
    <n v="2300"/>
    <s v="NO"/>
    <s v="NO"/>
    <s v="NO"/>
    <n v="0"/>
    <x v="1"/>
    <x v="0"/>
    <x v="0"/>
    <x v="4"/>
    <x v="3"/>
    <x v="1"/>
    <n v="99"/>
    <n v="716"/>
    <n v="-50"/>
    <x v="0"/>
    <n v="50"/>
  </r>
  <r>
    <n v="26"/>
    <x v="0"/>
    <s v="Married"/>
    <n v="86"/>
    <s v="1-5 years"/>
    <n v="50"/>
    <n v="0"/>
    <s v="Medium"/>
    <n v="0"/>
    <s v="Liability-Only"/>
    <n v="-200"/>
    <n v="1986"/>
    <s v="NO"/>
    <s v="Yes"/>
    <s v="NO"/>
    <n v="50"/>
    <x v="1"/>
    <x v="26"/>
    <x v="1"/>
    <x v="3"/>
    <x v="4"/>
    <x v="2"/>
    <n v="8"/>
    <n v="713"/>
    <n v="-50"/>
    <x v="2"/>
    <n v="0"/>
  </r>
  <r>
    <n v="48"/>
    <x v="0"/>
    <s v="Married"/>
    <n v="86"/>
    <s v="1-5 years"/>
    <n v="50"/>
    <n v="0"/>
    <s v="Low"/>
    <n v="0"/>
    <s v="Full Coverage"/>
    <n v="0"/>
    <n v="2236"/>
    <s v="Yes"/>
    <s v="Yes"/>
    <s v="NO"/>
    <n v="100"/>
    <x v="0"/>
    <x v="0"/>
    <x v="0"/>
    <x v="2"/>
    <x v="0"/>
    <x v="2"/>
    <n v="99"/>
    <n v="713"/>
    <n v="-50"/>
    <x v="1"/>
    <n v="100"/>
  </r>
  <r>
    <n v="25"/>
    <x v="0"/>
    <s v="Widowed"/>
    <n v="0"/>
    <s v="1-5 years"/>
    <n v="50"/>
    <n v="1"/>
    <s v="Low"/>
    <n v="50"/>
    <s v="Full Coverage"/>
    <n v="0"/>
    <n v="2200"/>
    <s v="NO"/>
    <s v="NO"/>
    <s v="NO"/>
    <n v="0"/>
    <x v="1"/>
    <x v="16"/>
    <x v="0"/>
    <x v="11"/>
    <x v="2"/>
    <x v="1"/>
    <n v="99"/>
    <n v="753"/>
    <n v="-50"/>
    <x v="2"/>
    <n v="0"/>
  </r>
  <r>
    <n v="46"/>
    <x v="0"/>
    <s v="Single"/>
    <n v="0"/>
    <s v="&lt;1 year"/>
    <n v="100"/>
    <n v="1"/>
    <s v="Low"/>
    <n v="50"/>
    <s v="Full Coverage"/>
    <n v="0"/>
    <n v="2300"/>
    <s v="NO"/>
    <s v="Yes"/>
    <s v="NO"/>
    <n v="50"/>
    <x v="1"/>
    <x v="17"/>
    <x v="1"/>
    <x v="0"/>
    <x v="4"/>
    <x v="0"/>
    <n v="13"/>
    <n v="720"/>
    <n v="-50"/>
    <x v="1"/>
    <n v="100"/>
  </r>
  <r>
    <n v="19"/>
    <x v="0"/>
    <s v="Single"/>
    <n v="0"/>
    <s v="1-5 years"/>
    <n v="50"/>
    <n v="0"/>
    <s v="Low"/>
    <n v="0"/>
    <s v="Full Coverage"/>
    <n v="0"/>
    <n v="2350"/>
    <s v="NO"/>
    <s v="NO"/>
    <s v="NO"/>
    <n v="0"/>
    <x v="1"/>
    <x v="2"/>
    <x v="0"/>
    <x v="0"/>
    <x v="3"/>
    <x v="2"/>
    <n v="99"/>
    <n v="689"/>
    <n v="50"/>
    <x v="1"/>
    <n v="100"/>
  </r>
  <r>
    <n v="52"/>
    <x v="0"/>
    <s v="Single"/>
    <n v="0"/>
    <s v="1-5 years"/>
    <n v="50"/>
    <n v="0"/>
    <s v="Medium"/>
    <n v="0"/>
    <s v="Full Coverage"/>
    <n v="0"/>
    <n v="2150"/>
    <s v="Yes"/>
    <s v="Yes"/>
    <s v="NO"/>
    <n v="100"/>
    <x v="1"/>
    <x v="2"/>
    <x v="1"/>
    <x v="2"/>
    <x v="3"/>
    <x v="2"/>
    <n v="7"/>
    <n v="753"/>
    <n v="-50"/>
    <x v="1"/>
    <n v="100"/>
  </r>
  <r>
    <n v="21"/>
    <x v="0"/>
    <s v="Divorced"/>
    <n v="0"/>
    <s v="&gt;5 years"/>
    <n v="0"/>
    <n v="0"/>
    <s v="Medium"/>
    <n v="0"/>
    <s v="Full Coverage"/>
    <n v="0"/>
    <n v="2050"/>
    <s v="NO"/>
    <s v="Yes"/>
    <s v="NO"/>
    <n v="50"/>
    <x v="1"/>
    <x v="1"/>
    <x v="0"/>
    <x v="1"/>
    <x v="4"/>
    <x v="1"/>
    <n v="99"/>
    <n v="757"/>
    <n v="-50"/>
    <x v="2"/>
    <n v="0"/>
  </r>
  <r>
    <n v="48"/>
    <x v="0"/>
    <s v="Married"/>
    <n v="86"/>
    <s v="&gt;5 years"/>
    <n v="0"/>
    <n v="1"/>
    <s v="Low"/>
    <n v="50"/>
    <s v="Full Coverage"/>
    <n v="0"/>
    <n v="2436"/>
    <s v="NO"/>
    <s v="NO"/>
    <s v="NO"/>
    <n v="0"/>
    <x v="2"/>
    <x v="15"/>
    <x v="0"/>
    <x v="1"/>
    <x v="4"/>
    <x v="1"/>
    <n v="99"/>
    <n v="643"/>
    <n v="50"/>
    <x v="1"/>
    <n v="100"/>
  </r>
  <r>
    <n v="49"/>
    <x v="0"/>
    <s v="Married"/>
    <n v="86"/>
    <s v="1-5 years"/>
    <n v="50"/>
    <n v="0"/>
    <s v="Low"/>
    <n v="0"/>
    <s v="Liability-Only"/>
    <n v="-200"/>
    <n v="2186"/>
    <s v="NO"/>
    <s v="NO"/>
    <s v="NO"/>
    <n v="0"/>
    <x v="1"/>
    <x v="21"/>
    <x v="1"/>
    <x v="8"/>
    <x v="2"/>
    <x v="2"/>
    <n v="12"/>
    <n v="614"/>
    <n v="50"/>
    <x v="0"/>
    <n v="50"/>
  </r>
  <r>
    <n v="29"/>
    <x v="0"/>
    <s v="Married"/>
    <n v="86"/>
    <s v="1-5 years"/>
    <n v="50"/>
    <n v="0"/>
    <s v="Medium"/>
    <n v="0"/>
    <s v="Liability-Only"/>
    <n v="-200"/>
    <n v="2136"/>
    <s v="NO"/>
    <s v="NO"/>
    <s v="NO"/>
    <n v="0"/>
    <x v="0"/>
    <x v="21"/>
    <x v="1"/>
    <x v="8"/>
    <x v="2"/>
    <x v="2"/>
    <n v="13"/>
    <n v="751"/>
    <n v="-50"/>
    <x v="1"/>
    <n v="100"/>
  </r>
  <r>
    <n v="48"/>
    <x v="0"/>
    <s v="Married"/>
    <n v="86"/>
    <s v="&lt;1 year"/>
    <n v="100"/>
    <n v="1"/>
    <s v="Low"/>
    <n v="50"/>
    <s v="Liability-Only"/>
    <n v="-200"/>
    <n v="2086"/>
    <s v="Yes"/>
    <s v="Yes"/>
    <s v="Yes"/>
    <n v="150"/>
    <x v="1"/>
    <x v="25"/>
    <x v="1"/>
    <x v="8"/>
    <x v="4"/>
    <x v="2"/>
    <n v="7"/>
    <n v="725"/>
    <n v="-50"/>
    <x v="1"/>
    <n v="100"/>
  </r>
  <r>
    <n v="43"/>
    <x v="0"/>
    <s v="Single"/>
    <n v="0"/>
    <s v="&gt;5 years"/>
    <n v="0"/>
    <n v="1"/>
    <s v="Low"/>
    <n v="50"/>
    <s v="Liability-Only"/>
    <n v="-200"/>
    <n v="2000"/>
    <s v="Yes"/>
    <s v="NO"/>
    <s v="NO"/>
    <n v="50"/>
    <x v="2"/>
    <x v="21"/>
    <x v="1"/>
    <x v="1"/>
    <x v="4"/>
    <x v="2"/>
    <n v="4"/>
    <n v="684"/>
    <n v="50"/>
    <x v="2"/>
    <n v="0"/>
  </r>
  <r>
    <n v="31"/>
    <x v="0"/>
    <s v="Married"/>
    <n v="86"/>
    <s v="&gt;5 years"/>
    <n v="0"/>
    <n v="0"/>
    <s v="Low"/>
    <n v="0"/>
    <s v="Liability-Only"/>
    <n v="-200"/>
    <n v="2036"/>
    <s v="NO"/>
    <s v="NO"/>
    <s v="NO"/>
    <n v="0"/>
    <x v="1"/>
    <x v="5"/>
    <x v="1"/>
    <x v="4"/>
    <x v="0"/>
    <x v="1"/>
    <n v="2"/>
    <n v="772"/>
    <n v="-50"/>
    <x v="0"/>
    <n v="50"/>
  </r>
  <r>
    <n v="24"/>
    <x v="0"/>
    <s v="Married"/>
    <n v="86"/>
    <s v="&lt;1 year"/>
    <n v="100"/>
    <n v="0"/>
    <s v="Low"/>
    <n v="0"/>
    <s v="Full Coverage"/>
    <n v="0"/>
    <n v="2386"/>
    <s v="NO"/>
    <s v="NO"/>
    <s v="NO"/>
    <n v="0"/>
    <x v="1"/>
    <x v="7"/>
    <x v="0"/>
    <x v="2"/>
    <x v="2"/>
    <x v="2"/>
    <n v="99"/>
    <n v="729"/>
    <n v="-50"/>
    <x v="1"/>
    <n v="100"/>
  </r>
  <r>
    <n v="18"/>
    <x v="0"/>
    <s v="Married"/>
    <n v="86"/>
    <s v="1-5 years"/>
    <n v="50"/>
    <n v="0"/>
    <s v="Low"/>
    <n v="0"/>
    <s v="Full Coverage"/>
    <n v="0"/>
    <n v="2386"/>
    <s v="NO"/>
    <s v="NO"/>
    <s v="NO"/>
    <n v="0"/>
    <x v="1"/>
    <x v="23"/>
    <x v="1"/>
    <x v="1"/>
    <x v="0"/>
    <x v="1"/>
    <n v="8"/>
    <n v="685"/>
    <n v="50"/>
    <x v="0"/>
    <n v="50"/>
  </r>
  <r>
    <n v="45"/>
    <x v="0"/>
    <s v="Single"/>
    <n v="0"/>
    <s v="1-5 years"/>
    <n v="50"/>
    <n v="0"/>
    <s v="Low"/>
    <n v="0"/>
    <s v="Full Coverage"/>
    <n v="0"/>
    <n v="2300"/>
    <s v="Yes"/>
    <s v="NO"/>
    <s v="NO"/>
    <n v="50"/>
    <x v="0"/>
    <x v="21"/>
    <x v="0"/>
    <x v="5"/>
    <x v="0"/>
    <x v="0"/>
    <n v="99"/>
    <n v="676"/>
    <n v="50"/>
    <x v="1"/>
    <n v="100"/>
  </r>
  <r>
    <n v="18"/>
    <x v="0"/>
    <s v="Single"/>
    <n v="0"/>
    <s v="1-5 years"/>
    <n v="50"/>
    <n v="1"/>
    <s v="Low"/>
    <n v="50"/>
    <s v="Liability-Only"/>
    <n v="-200"/>
    <n v="2000"/>
    <s v="NO"/>
    <s v="Yes"/>
    <s v="NO"/>
    <n v="50"/>
    <x v="1"/>
    <x v="3"/>
    <x v="1"/>
    <x v="1"/>
    <x v="0"/>
    <x v="0"/>
    <n v="6"/>
    <n v="752"/>
    <n v="-50"/>
    <x v="0"/>
    <n v="50"/>
  </r>
  <r>
    <n v="41"/>
    <x v="0"/>
    <s v="Married"/>
    <n v="86"/>
    <s v="&gt;5 years"/>
    <n v="0"/>
    <n v="0"/>
    <s v="Low"/>
    <n v="0"/>
    <s v="Liability-Only"/>
    <n v="-200"/>
    <n v="2136"/>
    <s v="NO"/>
    <s v="Yes"/>
    <s v="NO"/>
    <n v="50"/>
    <x v="0"/>
    <x v="25"/>
    <x v="1"/>
    <x v="0"/>
    <x v="2"/>
    <x v="2"/>
    <n v="4"/>
    <n v="580"/>
    <n v="50"/>
    <x v="1"/>
    <n v="100"/>
  </r>
  <r>
    <n v="36"/>
    <x v="0"/>
    <s v="Single"/>
    <n v="0"/>
    <s v="1-5 years"/>
    <n v="50"/>
    <n v="0"/>
    <s v="Low"/>
    <n v="0"/>
    <s v="Full Coverage"/>
    <n v="0"/>
    <n v="2300"/>
    <s v="NO"/>
    <s v="NO"/>
    <s v="NO"/>
    <n v="0"/>
    <x v="0"/>
    <x v="27"/>
    <x v="1"/>
    <x v="1"/>
    <x v="0"/>
    <x v="1"/>
    <n v="4"/>
    <n v="684"/>
    <n v="50"/>
    <x v="0"/>
    <n v="50"/>
  </r>
  <r>
    <n v="50"/>
    <x v="0"/>
    <s v="Married"/>
    <n v="86"/>
    <s v="&gt;5 years"/>
    <n v="0"/>
    <n v="1"/>
    <s v="Medium"/>
    <n v="100"/>
    <s v="Full Coverage"/>
    <n v="0"/>
    <n v="2436"/>
    <s v="NO"/>
    <s v="Yes"/>
    <s v="NO"/>
    <n v="50"/>
    <x v="1"/>
    <x v="4"/>
    <x v="1"/>
    <x v="1"/>
    <x v="2"/>
    <x v="0"/>
    <n v="7"/>
    <n v="690"/>
    <n v="50"/>
    <x v="1"/>
    <n v="100"/>
  </r>
  <r>
    <n v="35"/>
    <x v="0"/>
    <s v="Single"/>
    <n v="0"/>
    <s v="&lt;1 year"/>
    <n v="100"/>
    <n v="1"/>
    <s v="Low"/>
    <n v="50"/>
    <s v="Full Coverage"/>
    <n v="0"/>
    <n v="2400"/>
    <s v="Yes"/>
    <s v="NO"/>
    <s v="NO"/>
    <n v="50"/>
    <x v="0"/>
    <x v="26"/>
    <x v="1"/>
    <x v="3"/>
    <x v="3"/>
    <x v="2"/>
    <n v="9"/>
    <n v="674"/>
    <n v="50"/>
    <x v="1"/>
    <n v="100"/>
  </r>
  <r>
    <n v="35"/>
    <x v="0"/>
    <s v="Married"/>
    <n v="86"/>
    <s v="1-5 years"/>
    <n v="50"/>
    <n v="1"/>
    <s v="Low"/>
    <n v="50"/>
    <s v="Liability-Only"/>
    <n v="-200"/>
    <n v="2086"/>
    <s v="NO"/>
    <s v="NO"/>
    <s v="Yes"/>
    <n v="50"/>
    <x v="1"/>
    <x v="8"/>
    <x v="0"/>
    <x v="2"/>
    <x v="2"/>
    <x v="2"/>
    <n v="99"/>
    <n v="701"/>
    <n v="-50"/>
    <x v="0"/>
    <n v="50"/>
  </r>
  <r>
    <n v="50"/>
    <x v="0"/>
    <s v="Married"/>
    <n v="86"/>
    <s v="1-5 years"/>
    <n v="50"/>
    <n v="0"/>
    <s v="Medium"/>
    <n v="0"/>
    <s v="Full Coverage"/>
    <n v="0"/>
    <n v="2336"/>
    <s v="NO"/>
    <s v="NO"/>
    <s v="NO"/>
    <n v="0"/>
    <x v="1"/>
    <x v="13"/>
    <x v="0"/>
    <x v="2"/>
    <x v="1"/>
    <x v="0"/>
    <n v="99"/>
    <n v="708"/>
    <n v="-50"/>
    <x v="1"/>
    <n v="100"/>
  </r>
  <r>
    <n v="45"/>
    <x v="0"/>
    <s v="Single"/>
    <n v="0"/>
    <s v="1-5 years"/>
    <n v="50"/>
    <n v="0"/>
    <s v="Low"/>
    <n v="0"/>
    <s v="Full Coverage"/>
    <n v="0"/>
    <n v="2200"/>
    <s v="NO"/>
    <s v="NO"/>
    <s v="NO"/>
    <n v="0"/>
    <x v="1"/>
    <x v="19"/>
    <x v="1"/>
    <x v="5"/>
    <x v="0"/>
    <x v="1"/>
    <n v="14"/>
    <n v="753"/>
    <n v="-50"/>
    <x v="0"/>
    <n v="50"/>
  </r>
  <r>
    <n v="44"/>
    <x v="0"/>
    <s v="Widowed"/>
    <n v="0"/>
    <s v="1-5 years"/>
    <n v="50"/>
    <n v="1"/>
    <s v="Medium"/>
    <n v="100"/>
    <s v="Full Coverage"/>
    <n v="0"/>
    <n v="2250"/>
    <s v="Yes"/>
    <s v="Yes"/>
    <s v="NO"/>
    <n v="100"/>
    <x v="0"/>
    <x v="14"/>
    <x v="1"/>
    <x v="1"/>
    <x v="2"/>
    <x v="2"/>
    <n v="14"/>
    <n v="705"/>
    <n v="-50"/>
    <x v="1"/>
    <n v="100"/>
  </r>
  <r>
    <n v="47"/>
    <x v="0"/>
    <s v="Married"/>
    <n v="86"/>
    <s v="1-5 years"/>
    <n v="50"/>
    <n v="0"/>
    <s v="High"/>
    <n v="0"/>
    <s v="Liability-Only"/>
    <n v="-200"/>
    <n v="2136"/>
    <s v="NO"/>
    <s v="NO"/>
    <s v="NO"/>
    <n v="0"/>
    <x v="1"/>
    <x v="12"/>
    <x v="1"/>
    <x v="4"/>
    <x v="4"/>
    <x v="1"/>
    <n v="7"/>
    <n v="778"/>
    <n v="-50"/>
    <x v="1"/>
    <n v="100"/>
  </r>
  <r>
    <n v="18"/>
    <x v="0"/>
    <s v="Single"/>
    <n v="0"/>
    <s v="1-5 years"/>
    <n v="50"/>
    <n v="0"/>
    <s v="High"/>
    <n v="0"/>
    <s v="Full Coverage"/>
    <n v="0"/>
    <n v="2200"/>
    <s v="NO"/>
    <s v="NO"/>
    <s v="NO"/>
    <n v="0"/>
    <x v="1"/>
    <x v="22"/>
    <x v="1"/>
    <x v="2"/>
    <x v="0"/>
    <x v="2"/>
    <n v="7"/>
    <n v="703"/>
    <n v="-50"/>
    <x v="0"/>
    <n v="50"/>
  </r>
  <r>
    <n v="51"/>
    <x v="0"/>
    <s v="Single"/>
    <n v="0"/>
    <s v="1-5 years"/>
    <n v="50"/>
    <n v="0"/>
    <s v="Low"/>
    <n v="0"/>
    <s v="Liability-Only"/>
    <n v="-200"/>
    <n v="2050"/>
    <s v="NO"/>
    <s v="NO"/>
    <s v="NO"/>
    <n v="0"/>
    <x v="0"/>
    <x v="10"/>
    <x v="1"/>
    <x v="3"/>
    <x v="0"/>
    <x v="1"/>
    <n v="1"/>
    <n v="701"/>
    <n v="-50"/>
    <x v="1"/>
    <n v="100"/>
  </r>
  <r>
    <n v="49"/>
    <x v="0"/>
    <s v="Widowed"/>
    <n v="0"/>
    <s v="&gt;5 years"/>
    <n v="0"/>
    <n v="0"/>
    <s v="Low"/>
    <n v="0"/>
    <s v="Liability-Only"/>
    <n v="-200"/>
    <n v="2000"/>
    <s v="NO"/>
    <s v="NO"/>
    <s v="NO"/>
    <n v="0"/>
    <x v="0"/>
    <x v="6"/>
    <x v="1"/>
    <x v="0"/>
    <x v="0"/>
    <x v="2"/>
    <n v="4"/>
    <n v="769"/>
    <n v="-50"/>
    <x v="1"/>
    <n v="100"/>
  </r>
  <r>
    <n v="24"/>
    <x v="0"/>
    <s v="Married"/>
    <n v="86"/>
    <s v="1-5 years"/>
    <n v="50"/>
    <n v="1"/>
    <s v="Medium"/>
    <n v="100"/>
    <s v="Full Coverage"/>
    <n v="0"/>
    <n v="2386"/>
    <s v="NO"/>
    <s v="Yes"/>
    <s v="NO"/>
    <n v="50"/>
    <x v="1"/>
    <x v="19"/>
    <x v="0"/>
    <x v="8"/>
    <x v="0"/>
    <x v="0"/>
    <n v="99"/>
    <n v="767"/>
    <n v="-50"/>
    <x v="1"/>
    <n v="100"/>
  </r>
  <r>
    <n v="36"/>
    <x v="0"/>
    <s v="Married"/>
    <n v="86"/>
    <s v="1-5 years"/>
    <n v="50"/>
    <n v="0"/>
    <s v="Low"/>
    <n v="0"/>
    <s v="Full Coverage"/>
    <n v="0"/>
    <n v="2286"/>
    <s v="NO"/>
    <s v="Yes"/>
    <s v="NO"/>
    <n v="50"/>
    <x v="1"/>
    <x v="17"/>
    <x v="0"/>
    <x v="4"/>
    <x v="5"/>
    <x v="0"/>
    <n v="99"/>
    <n v="732"/>
    <n v="-50"/>
    <x v="1"/>
    <n v="100"/>
  </r>
  <r>
    <n v="39"/>
    <x v="0"/>
    <s v="Divorced"/>
    <n v="0"/>
    <s v="1-5 years"/>
    <n v="50"/>
    <n v="0"/>
    <s v="Low"/>
    <n v="0"/>
    <s v="Liability-Only"/>
    <n v="-200"/>
    <n v="1900"/>
    <s v="Yes"/>
    <s v="Yes"/>
    <s v="Yes"/>
    <n v="150"/>
    <x v="1"/>
    <x v="7"/>
    <x v="1"/>
    <x v="3"/>
    <x v="0"/>
    <x v="1"/>
    <n v="4"/>
    <n v="716"/>
    <n v="-50"/>
    <x v="1"/>
    <n v="100"/>
  </r>
  <r>
    <n v="37"/>
    <x v="0"/>
    <s v="Married"/>
    <n v="86"/>
    <s v="1-5 years"/>
    <n v="50"/>
    <n v="1"/>
    <s v="Low"/>
    <n v="50"/>
    <s v="Full Coverage"/>
    <n v="0"/>
    <n v="2286"/>
    <s v="NO"/>
    <s v="NO"/>
    <s v="NO"/>
    <n v="0"/>
    <x v="1"/>
    <x v="15"/>
    <x v="1"/>
    <x v="4"/>
    <x v="3"/>
    <x v="1"/>
    <n v="4"/>
    <n v="717"/>
    <n v="-50"/>
    <x v="2"/>
    <n v="0"/>
  </r>
  <r>
    <n v="45"/>
    <x v="0"/>
    <s v="Married"/>
    <n v="86"/>
    <s v="&lt;1 year"/>
    <n v="100"/>
    <n v="0"/>
    <s v="Medium"/>
    <n v="0"/>
    <s v="Full Coverage"/>
    <n v="0"/>
    <n v="2486"/>
    <s v="NO"/>
    <s v="NO"/>
    <s v="NO"/>
    <n v="0"/>
    <x v="1"/>
    <x v="4"/>
    <x v="0"/>
    <x v="0"/>
    <x v="5"/>
    <x v="2"/>
    <n v="99"/>
    <n v="613"/>
    <n v="50"/>
    <x v="1"/>
    <n v="100"/>
  </r>
  <r>
    <n v="61"/>
    <x v="1"/>
    <s v="Married"/>
    <n v="86"/>
    <s v="&lt;1 year"/>
    <n v="100"/>
    <n v="0"/>
    <s v="Low"/>
    <n v="0"/>
    <s v="Full Coverage"/>
    <n v="0"/>
    <n v="2386"/>
    <s v="Yes"/>
    <s v="NO"/>
    <s v="NO"/>
    <n v="50"/>
    <x v="1"/>
    <x v="20"/>
    <x v="1"/>
    <x v="2"/>
    <x v="1"/>
    <x v="0"/>
    <n v="10"/>
    <n v="644"/>
    <n v="50"/>
    <x v="0"/>
    <n v="50"/>
  </r>
  <r>
    <n v="56"/>
    <x v="1"/>
    <s v="Divorced"/>
    <n v="0"/>
    <s v="1-5 years"/>
    <n v="50"/>
    <n v="1"/>
    <s v="Low"/>
    <n v="50"/>
    <s v="Full Coverage"/>
    <n v="0"/>
    <n v="2300"/>
    <s v="Yes"/>
    <s v="NO"/>
    <s v="NO"/>
    <n v="50"/>
    <x v="1"/>
    <x v="1"/>
    <x v="0"/>
    <x v="0"/>
    <x v="3"/>
    <x v="0"/>
    <n v="99"/>
    <n v="676"/>
    <n v="50"/>
    <x v="0"/>
    <n v="50"/>
  </r>
  <r>
    <n v="20"/>
    <x v="0"/>
    <s v="Married"/>
    <n v="86"/>
    <s v="&lt;1 year"/>
    <n v="100"/>
    <n v="0"/>
    <s v="Low"/>
    <n v="0"/>
    <s v="Liability-Only"/>
    <n v="-200"/>
    <n v="2236"/>
    <s v="NO"/>
    <s v="Yes"/>
    <s v="NO"/>
    <n v="50"/>
    <x v="1"/>
    <x v="7"/>
    <x v="0"/>
    <x v="4"/>
    <x v="0"/>
    <x v="1"/>
    <n v="99"/>
    <n v="632"/>
    <n v="50"/>
    <x v="1"/>
    <n v="100"/>
  </r>
  <r>
    <n v="49"/>
    <x v="0"/>
    <s v="Divorced"/>
    <n v="0"/>
    <s v="1-5 years"/>
    <n v="50"/>
    <n v="0"/>
    <s v="Low"/>
    <n v="0"/>
    <s v="Full Coverage"/>
    <n v="0"/>
    <n v="2250"/>
    <s v="NO"/>
    <s v="NO"/>
    <s v="NO"/>
    <n v="0"/>
    <x v="0"/>
    <x v="7"/>
    <x v="0"/>
    <x v="1"/>
    <x v="0"/>
    <x v="2"/>
    <n v="99"/>
    <n v="769"/>
    <n v="-50"/>
    <x v="1"/>
    <n v="100"/>
  </r>
  <r>
    <n v="59"/>
    <x v="1"/>
    <s v="Married"/>
    <n v="86"/>
    <s v="&gt;5 years"/>
    <n v="0"/>
    <n v="1"/>
    <s v="Low"/>
    <n v="50"/>
    <s v="Liability-Only"/>
    <n v="-200"/>
    <n v="2236"/>
    <s v="NO"/>
    <s v="NO"/>
    <s v="NO"/>
    <n v="0"/>
    <x v="0"/>
    <x v="13"/>
    <x v="0"/>
    <x v="7"/>
    <x v="1"/>
    <x v="0"/>
    <n v="99"/>
    <n v="664"/>
    <n v="50"/>
    <x v="1"/>
    <n v="100"/>
  </r>
  <r>
    <n v="45"/>
    <x v="0"/>
    <s v="Married"/>
    <n v="86"/>
    <s v="&lt;1 year"/>
    <n v="100"/>
    <n v="0"/>
    <s v="Low"/>
    <n v="0"/>
    <s v="Full Coverage"/>
    <n v="0"/>
    <n v="2286"/>
    <s v="NO"/>
    <s v="NO"/>
    <s v="NO"/>
    <n v="0"/>
    <x v="1"/>
    <x v="24"/>
    <x v="1"/>
    <x v="1"/>
    <x v="3"/>
    <x v="2"/>
    <n v="13"/>
    <n v="735"/>
    <n v="-50"/>
    <x v="2"/>
    <n v="0"/>
  </r>
  <r>
    <n v="56"/>
    <x v="1"/>
    <s v="Married"/>
    <n v="86"/>
    <s v="&gt;5 years"/>
    <n v="0"/>
    <n v="0"/>
    <s v="Low"/>
    <n v="0"/>
    <s v="Liability-Only"/>
    <n v="-200"/>
    <n v="1936"/>
    <s v="Yes"/>
    <s v="Yes"/>
    <s v="NO"/>
    <n v="100"/>
    <x v="1"/>
    <x v="4"/>
    <x v="0"/>
    <x v="0"/>
    <x v="0"/>
    <x v="0"/>
    <n v="99"/>
    <n v="748"/>
    <n v="-50"/>
    <x v="0"/>
    <n v="50"/>
  </r>
  <r>
    <n v="70"/>
    <x v="1"/>
    <s v="Married"/>
    <n v="86"/>
    <s v="&lt;1 year"/>
    <n v="100"/>
    <n v="1"/>
    <s v="Low"/>
    <n v="50"/>
    <s v="Full Coverage"/>
    <n v="0"/>
    <n v="2386"/>
    <s v="NO"/>
    <s v="NO"/>
    <s v="NO"/>
    <n v="0"/>
    <x v="1"/>
    <x v="5"/>
    <x v="0"/>
    <x v="8"/>
    <x v="2"/>
    <x v="1"/>
    <n v="99"/>
    <n v="788"/>
    <n v="-50"/>
    <x v="0"/>
    <n v="50"/>
  </r>
  <r>
    <n v="55"/>
    <x v="1"/>
    <s v="Single"/>
    <n v="0"/>
    <s v="1-5 years"/>
    <n v="50"/>
    <n v="1"/>
    <s v="Medium"/>
    <n v="100"/>
    <s v="Full Coverage"/>
    <n v="0"/>
    <n v="2450"/>
    <s v="NO"/>
    <s v="NO"/>
    <s v="NO"/>
    <n v="0"/>
    <x v="2"/>
    <x v="22"/>
    <x v="1"/>
    <x v="2"/>
    <x v="4"/>
    <x v="2"/>
    <n v="2"/>
    <n v="640"/>
    <n v="50"/>
    <x v="1"/>
    <n v="100"/>
  </r>
  <r>
    <n v="43"/>
    <x v="0"/>
    <s v="Single"/>
    <n v="0"/>
    <s v="1-5 years"/>
    <n v="50"/>
    <n v="1"/>
    <s v="Low"/>
    <n v="50"/>
    <s v="Full Coverage"/>
    <n v="0"/>
    <n v="2250"/>
    <s v="Yes"/>
    <s v="NO"/>
    <s v="NO"/>
    <n v="50"/>
    <x v="0"/>
    <x v="9"/>
    <x v="0"/>
    <x v="0"/>
    <x v="3"/>
    <x v="2"/>
    <n v="99"/>
    <n v="805"/>
    <n v="-50"/>
    <x v="1"/>
    <n v="100"/>
  </r>
  <r>
    <n v="55"/>
    <x v="1"/>
    <s v="Married"/>
    <n v="86"/>
    <s v="&gt;5 years"/>
    <n v="0"/>
    <n v="0"/>
    <s v="High"/>
    <n v="0"/>
    <s v="Liability-Only"/>
    <n v="-200"/>
    <n v="2086"/>
    <s v="NO"/>
    <s v="Yes"/>
    <s v="NO"/>
    <n v="50"/>
    <x v="1"/>
    <x v="0"/>
    <x v="1"/>
    <x v="3"/>
    <x v="6"/>
    <x v="1"/>
    <n v="7"/>
    <n v="696"/>
    <n v="50"/>
    <x v="0"/>
    <n v="50"/>
  </r>
  <r>
    <n v="42"/>
    <x v="0"/>
    <s v="Married"/>
    <n v="86"/>
    <s v="&lt;1 year"/>
    <n v="100"/>
    <n v="3"/>
    <s v="Low"/>
    <n v="150"/>
    <s v="Liability-Only"/>
    <n v="-200"/>
    <n v="2286"/>
    <s v="NO"/>
    <s v="Yes"/>
    <s v="NO"/>
    <n v="50"/>
    <x v="1"/>
    <x v="23"/>
    <x v="1"/>
    <x v="3"/>
    <x v="4"/>
    <x v="1"/>
    <n v="5"/>
    <n v="718"/>
    <n v="-50"/>
    <x v="1"/>
    <n v="100"/>
  </r>
  <r>
    <n v="40"/>
    <x v="0"/>
    <s v="Single"/>
    <n v="0"/>
    <s v="1-5 years"/>
    <n v="50"/>
    <n v="1"/>
    <s v="Low"/>
    <n v="50"/>
    <s v="Liability-Only"/>
    <n v="-200"/>
    <n v="2200"/>
    <s v="NO"/>
    <s v="NO"/>
    <s v="NO"/>
    <n v="0"/>
    <x v="1"/>
    <x v="17"/>
    <x v="0"/>
    <x v="2"/>
    <x v="2"/>
    <x v="1"/>
    <n v="99"/>
    <n v="697"/>
    <n v="50"/>
    <x v="1"/>
    <n v="100"/>
  </r>
  <r>
    <n v="34"/>
    <x v="0"/>
    <s v="Divorced"/>
    <n v="0"/>
    <s v="&lt;1 year"/>
    <n v="100"/>
    <n v="0"/>
    <s v="Medium"/>
    <n v="0"/>
    <s v="Liability-Only"/>
    <n v="-200"/>
    <n v="2000"/>
    <s v="Yes"/>
    <s v="NO"/>
    <s v="NO"/>
    <n v="50"/>
    <x v="0"/>
    <x v="11"/>
    <x v="1"/>
    <x v="2"/>
    <x v="3"/>
    <x v="0"/>
    <n v="9"/>
    <n v="783"/>
    <n v="-50"/>
    <x v="0"/>
    <n v="50"/>
  </r>
  <r>
    <n v="63"/>
    <x v="1"/>
    <s v="Single"/>
    <n v="0"/>
    <s v="1-5 years"/>
    <n v="50"/>
    <n v="0"/>
    <s v="Medium"/>
    <n v="0"/>
    <s v="Full Coverage"/>
    <n v="0"/>
    <n v="2300"/>
    <s v="NO"/>
    <s v="NO"/>
    <s v="Yes"/>
    <n v="50"/>
    <x v="1"/>
    <x v="16"/>
    <x v="0"/>
    <x v="0"/>
    <x v="0"/>
    <x v="0"/>
    <n v="99"/>
    <n v="698"/>
    <n v="50"/>
    <x v="1"/>
    <n v="100"/>
  </r>
  <r>
    <n v="27"/>
    <x v="0"/>
    <s v="Divorced"/>
    <n v="0"/>
    <s v="&gt;5 years"/>
    <n v="0"/>
    <n v="0"/>
    <s v="Low"/>
    <n v="0"/>
    <s v="Full Coverage"/>
    <n v="0"/>
    <n v="2200"/>
    <s v="NO"/>
    <s v="NO"/>
    <s v="NO"/>
    <n v="0"/>
    <x v="0"/>
    <x v="14"/>
    <x v="0"/>
    <x v="4"/>
    <x v="0"/>
    <x v="2"/>
    <n v="99"/>
    <n v="639"/>
    <n v="50"/>
    <x v="2"/>
    <n v="0"/>
  </r>
  <r>
    <n v="62"/>
    <x v="1"/>
    <s v="Married"/>
    <n v="86"/>
    <s v="&gt;5 years"/>
    <n v="0"/>
    <n v="1"/>
    <s v="Low"/>
    <n v="50"/>
    <s v="Liability-Only"/>
    <n v="-200"/>
    <n v="2086"/>
    <s v="NO"/>
    <s v="Yes"/>
    <s v="NO"/>
    <n v="50"/>
    <x v="1"/>
    <x v="3"/>
    <x v="1"/>
    <x v="1"/>
    <x v="0"/>
    <x v="1"/>
    <n v="3"/>
    <n v="755"/>
    <n v="-50"/>
    <x v="1"/>
    <n v="100"/>
  </r>
  <r>
    <n v="47"/>
    <x v="0"/>
    <s v="Divorced"/>
    <n v="0"/>
    <s v="&gt;5 years"/>
    <n v="0"/>
    <n v="0"/>
    <s v="Low"/>
    <n v="0"/>
    <s v="Full Coverage"/>
    <n v="0"/>
    <n v="2200"/>
    <s v="NO"/>
    <s v="Yes"/>
    <s v="Yes"/>
    <n v="100"/>
    <x v="1"/>
    <x v="7"/>
    <x v="1"/>
    <x v="5"/>
    <x v="0"/>
    <x v="1"/>
    <n v="14"/>
    <n v="681"/>
    <n v="50"/>
    <x v="1"/>
    <n v="100"/>
  </r>
  <r>
    <n v="19"/>
    <x v="0"/>
    <s v="Married"/>
    <n v="86"/>
    <s v="1-5 years"/>
    <n v="50"/>
    <n v="2"/>
    <s v="Low"/>
    <n v="100"/>
    <s v="Full Coverage"/>
    <n v="0"/>
    <n v="2436"/>
    <s v="NO"/>
    <s v="NO"/>
    <s v="NO"/>
    <n v="0"/>
    <x v="1"/>
    <x v="24"/>
    <x v="0"/>
    <x v="7"/>
    <x v="1"/>
    <x v="2"/>
    <n v="99"/>
    <n v="750"/>
    <n v="-50"/>
    <x v="1"/>
    <n v="100"/>
  </r>
  <r>
    <n v="45"/>
    <x v="0"/>
    <s v="Married"/>
    <n v="86"/>
    <s v="&gt;5 years"/>
    <n v="0"/>
    <n v="1"/>
    <s v="Low"/>
    <n v="50"/>
    <s v="Liability-Only"/>
    <n v="-200"/>
    <n v="2086"/>
    <s v="NO"/>
    <s v="NO"/>
    <s v="Yes"/>
    <n v="50"/>
    <x v="0"/>
    <x v="8"/>
    <x v="0"/>
    <x v="8"/>
    <x v="1"/>
    <x v="1"/>
    <n v="99"/>
    <n v="747"/>
    <n v="-50"/>
    <x v="1"/>
    <n v="100"/>
  </r>
  <r>
    <n v="18"/>
    <x v="0"/>
    <s v="Married"/>
    <n v="86"/>
    <s v="1-5 years"/>
    <n v="50"/>
    <n v="1"/>
    <s v="Low"/>
    <n v="50"/>
    <s v="Liability-Only"/>
    <n v="-200"/>
    <n v="2036"/>
    <s v="NO"/>
    <s v="Yes"/>
    <s v="Yes"/>
    <n v="100"/>
    <x v="1"/>
    <x v="19"/>
    <x v="1"/>
    <x v="3"/>
    <x v="0"/>
    <x v="0"/>
    <n v="2"/>
    <n v="708"/>
    <n v="-50"/>
    <x v="0"/>
    <n v="50"/>
  </r>
  <r>
    <n v="49"/>
    <x v="0"/>
    <s v="Widowed"/>
    <n v="0"/>
    <s v="&lt;1 year"/>
    <n v="100"/>
    <n v="1"/>
    <s v="Medium"/>
    <n v="100"/>
    <s v="Full Coverage"/>
    <n v="0"/>
    <n v="2400"/>
    <s v="Yes"/>
    <s v="NO"/>
    <s v="NO"/>
    <n v="50"/>
    <x v="0"/>
    <x v="21"/>
    <x v="1"/>
    <x v="1"/>
    <x v="3"/>
    <x v="0"/>
    <n v="5"/>
    <n v="615"/>
    <n v="50"/>
    <x v="0"/>
    <n v="50"/>
  </r>
  <r>
    <n v="53"/>
    <x v="0"/>
    <s v="Single"/>
    <n v="0"/>
    <s v="&gt;5 years"/>
    <n v="0"/>
    <n v="1"/>
    <s v="Low"/>
    <n v="50"/>
    <s v="Liability-Only"/>
    <n v="-200"/>
    <n v="1900"/>
    <s v="Yes"/>
    <s v="NO"/>
    <s v="NO"/>
    <n v="50"/>
    <x v="1"/>
    <x v="20"/>
    <x v="0"/>
    <x v="4"/>
    <x v="9"/>
    <x v="2"/>
    <n v="99"/>
    <n v="728"/>
    <n v="-50"/>
    <x v="2"/>
    <n v="0"/>
  </r>
  <r>
    <n v="31"/>
    <x v="0"/>
    <s v="Married"/>
    <n v="86"/>
    <s v="1-5 years"/>
    <n v="50"/>
    <n v="0"/>
    <s v="Low"/>
    <n v="0"/>
    <s v="Full Coverage"/>
    <n v="0"/>
    <n v="2436"/>
    <s v="NO"/>
    <s v="NO"/>
    <s v="NO"/>
    <n v="0"/>
    <x v="0"/>
    <x v="10"/>
    <x v="0"/>
    <x v="0"/>
    <x v="0"/>
    <x v="0"/>
    <n v="99"/>
    <n v="688"/>
    <n v="50"/>
    <x v="1"/>
    <n v="100"/>
  </r>
  <r>
    <n v="41"/>
    <x v="0"/>
    <s v="Married"/>
    <n v="86"/>
    <s v="&lt;1 year"/>
    <n v="100"/>
    <n v="2"/>
    <s v="Low"/>
    <n v="100"/>
    <s v="Liability-Only"/>
    <n v="-200"/>
    <n v="2136"/>
    <s v="Yes"/>
    <s v="NO"/>
    <s v="NO"/>
    <n v="50"/>
    <x v="1"/>
    <x v="17"/>
    <x v="1"/>
    <x v="2"/>
    <x v="2"/>
    <x v="0"/>
    <n v="2"/>
    <n v="740"/>
    <n v="-50"/>
    <x v="2"/>
    <n v="0"/>
  </r>
  <r>
    <n v="69"/>
    <x v="1"/>
    <s v="Married"/>
    <n v="86"/>
    <s v="&lt;1 year"/>
    <n v="100"/>
    <n v="0"/>
    <s v="Low"/>
    <n v="0"/>
    <s v="Full Coverage"/>
    <n v="0"/>
    <n v="2236"/>
    <s v="Yes"/>
    <s v="Yes"/>
    <s v="NO"/>
    <n v="100"/>
    <x v="1"/>
    <x v="21"/>
    <x v="0"/>
    <x v="0"/>
    <x v="0"/>
    <x v="2"/>
    <n v="99"/>
    <n v="721"/>
    <n v="-50"/>
    <x v="0"/>
    <n v="50"/>
  </r>
  <r>
    <n v="32"/>
    <x v="0"/>
    <s v="Divorced"/>
    <n v="0"/>
    <s v="1-5 years"/>
    <n v="50"/>
    <n v="0"/>
    <s v="Medium"/>
    <n v="0"/>
    <s v="Liability-Only"/>
    <n v="-200"/>
    <n v="2000"/>
    <s v="NO"/>
    <s v="NO"/>
    <s v="NO"/>
    <n v="0"/>
    <x v="0"/>
    <x v="24"/>
    <x v="1"/>
    <x v="5"/>
    <x v="0"/>
    <x v="1"/>
    <n v="3"/>
    <n v="739"/>
    <n v="-50"/>
    <x v="0"/>
    <n v="50"/>
  </r>
  <r>
    <n v="24"/>
    <x v="0"/>
    <s v="Married"/>
    <n v="86"/>
    <s v="1-5 years"/>
    <n v="50"/>
    <n v="0"/>
    <s v="Medium"/>
    <n v="0"/>
    <s v="Liability-Only"/>
    <n v="-200"/>
    <n v="2136"/>
    <s v="NO"/>
    <s v="NO"/>
    <s v="NO"/>
    <n v="0"/>
    <x v="1"/>
    <x v="2"/>
    <x v="0"/>
    <x v="6"/>
    <x v="5"/>
    <x v="0"/>
    <n v="99"/>
    <n v="719"/>
    <n v="-50"/>
    <x v="1"/>
    <n v="100"/>
  </r>
  <r>
    <n v="62"/>
    <x v="1"/>
    <s v="Divorced"/>
    <n v="0"/>
    <s v="1-5 years"/>
    <n v="50"/>
    <n v="0"/>
    <s v="High"/>
    <n v="0"/>
    <s v="Liability-Only"/>
    <n v="-200"/>
    <n v="2150"/>
    <s v="NO"/>
    <s v="NO"/>
    <s v="NO"/>
    <n v="0"/>
    <x v="1"/>
    <x v="26"/>
    <x v="0"/>
    <x v="0"/>
    <x v="0"/>
    <x v="1"/>
    <n v="99"/>
    <n v="653"/>
    <n v="50"/>
    <x v="1"/>
    <n v="100"/>
  </r>
  <r>
    <n v="69"/>
    <x v="1"/>
    <s v="Married"/>
    <n v="86"/>
    <s v="&gt;5 years"/>
    <n v="0"/>
    <n v="0"/>
    <s v="Medium"/>
    <n v="0"/>
    <s v="Liability-Only"/>
    <n v="-200"/>
    <n v="2086"/>
    <s v="NO"/>
    <s v="NO"/>
    <s v="NO"/>
    <n v="0"/>
    <x v="0"/>
    <x v="17"/>
    <x v="0"/>
    <x v="0"/>
    <x v="3"/>
    <x v="2"/>
    <n v="99"/>
    <n v="730"/>
    <n v="-50"/>
    <x v="1"/>
    <n v="100"/>
  </r>
  <r>
    <n v="40"/>
    <x v="0"/>
    <s v="Divorced"/>
    <n v="0"/>
    <s v="&gt;5 years"/>
    <n v="0"/>
    <n v="1"/>
    <s v="Low"/>
    <n v="50"/>
    <s v="Full Coverage"/>
    <n v="0"/>
    <n v="2250"/>
    <s v="Yes"/>
    <s v="Yes"/>
    <s v="NO"/>
    <n v="100"/>
    <x v="1"/>
    <x v="13"/>
    <x v="0"/>
    <x v="2"/>
    <x v="2"/>
    <x v="1"/>
    <n v="99"/>
    <n v="682"/>
    <n v="50"/>
    <x v="1"/>
    <n v="100"/>
  </r>
  <r>
    <n v="55"/>
    <x v="1"/>
    <s v="Widowed"/>
    <n v="0"/>
    <s v="&gt;5 years"/>
    <n v="0"/>
    <n v="1"/>
    <s v="Medium"/>
    <n v="100"/>
    <s v="Full Coverage"/>
    <n v="0"/>
    <n v="2250"/>
    <s v="Yes"/>
    <s v="NO"/>
    <s v="NO"/>
    <n v="50"/>
    <x v="1"/>
    <x v="1"/>
    <x v="0"/>
    <x v="4"/>
    <x v="4"/>
    <x v="1"/>
    <n v="99"/>
    <n v="672"/>
    <n v="50"/>
    <x v="2"/>
    <n v="0"/>
  </r>
  <r>
    <n v="60"/>
    <x v="1"/>
    <s v="Married"/>
    <n v="86"/>
    <s v="1-5 years"/>
    <n v="50"/>
    <n v="0"/>
    <s v="Low"/>
    <n v="0"/>
    <s v="Full Coverage"/>
    <n v="0"/>
    <n v="2336"/>
    <s v="NO"/>
    <s v="NO"/>
    <s v="NO"/>
    <n v="0"/>
    <x v="0"/>
    <x v="28"/>
    <x v="0"/>
    <x v="3"/>
    <x v="3"/>
    <x v="1"/>
    <n v="99"/>
    <n v="711"/>
    <n v="-50"/>
    <x v="1"/>
    <n v="100"/>
  </r>
  <r>
    <n v="28"/>
    <x v="0"/>
    <s v="Married"/>
    <n v="86"/>
    <s v="&gt;5 years"/>
    <n v="0"/>
    <n v="0"/>
    <s v="Low"/>
    <n v="0"/>
    <s v="Full Coverage"/>
    <n v="0"/>
    <n v="2286"/>
    <s v="NO"/>
    <s v="NO"/>
    <s v="NO"/>
    <n v="0"/>
    <x v="0"/>
    <x v="9"/>
    <x v="0"/>
    <x v="0"/>
    <x v="4"/>
    <x v="2"/>
    <n v="99"/>
    <n v="722"/>
    <n v="-50"/>
    <x v="1"/>
    <n v="100"/>
  </r>
  <r>
    <n v="32"/>
    <x v="0"/>
    <s v="Divorced"/>
    <n v="0"/>
    <s v="&gt;5 years"/>
    <n v="0"/>
    <n v="1"/>
    <s v="Low"/>
    <n v="50"/>
    <s v="Liability-Only"/>
    <n v="-200"/>
    <n v="2050"/>
    <s v="NO"/>
    <s v="NO"/>
    <s v="NO"/>
    <n v="0"/>
    <x v="1"/>
    <x v="4"/>
    <x v="1"/>
    <x v="2"/>
    <x v="2"/>
    <x v="1"/>
    <n v="1"/>
    <n v="762"/>
    <n v="-50"/>
    <x v="1"/>
    <n v="100"/>
  </r>
  <r>
    <n v="58"/>
    <x v="1"/>
    <s v="Single"/>
    <n v="0"/>
    <s v="1-5 years"/>
    <n v="50"/>
    <n v="0"/>
    <s v="Low"/>
    <n v="0"/>
    <s v="Full Coverage"/>
    <n v="0"/>
    <n v="2200"/>
    <s v="NO"/>
    <s v="NO"/>
    <s v="NO"/>
    <n v="0"/>
    <x v="2"/>
    <x v="27"/>
    <x v="1"/>
    <x v="2"/>
    <x v="4"/>
    <x v="0"/>
    <n v="10"/>
    <n v="717"/>
    <n v="-50"/>
    <x v="0"/>
    <n v="50"/>
  </r>
  <r>
    <n v="65"/>
    <x v="1"/>
    <s v="Single"/>
    <n v="0"/>
    <s v="1-5 years"/>
    <n v="50"/>
    <n v="0"/>
    <s v="Low"/>
    <n v="0"/>
    <s v="Full Coverage"/>
    <n v="0"/>
    <n v="2250"/>
    <s v="NO"/>
    <s v="NO"/>
    <s v="NO"/>
    <n v="0"/>
    <x v="0"/>
    <x v="25"/>
    <x v="0"/>
    <x v="2"/>
    <x v="2"/>
    <x v="0"/>
    <n v="99"/>
    <n v="731"/>
    <n v="-50"/>
    <x v="1"/>
    <n v="100"/>
  </r>
  <r>
    <n v="48"/>
    <x v="0"/>
    <s v="Single"/>
    <n v="0"/>
    <s v="1-5 years"/>
    <n v="50"/>
    <n v="0"/>
    <s v="Medium"/>
    <n v="0"/>
    <s v="Full Coverage"/>
    <n v="0"/>
    <n v="2100"/>
    <s v="NO"/>
    <s v="Yes"/>
    <s v="NO"/>
    <n v="50"/>
    <x v="1"/>
    <x v="6"/>
    <x v="1"/>
    <x v="0"/>
    <x v="0"/>
    <x v="2"/>
    <n v="14"/>
    <n v="776"/>
    <n v="-50"/>
    <x v="2"/>
    <n v="0"/>
  </r>
  <r>
    <n v="26"/>
    <x v="0"/>
    <s v="Married"/>
    <n v="86"/>
    <s v="&lt;1 year"/>
    <n v="100"/>
    <n v="2"/>
    <s v="Low"/>
    <n v="100"/>
    <s v="Full Coverage"/>
    <n v="0"/>
    <n v="2536"/>
    <s v="NO"/>
    <s v="NO"/>
    <s v="NO"/>
    <n v="0"/>
    <x v="1"/>
    <x v="18"/>
    <x v="1"/>
    <x v="3"/>
    <x v="3"/>
    <x v="1"/>
    <n v="7"/>
    <n v="693"/>
    <n v="50"/>
    <x v="0"/>
    <n v="50"/>
  </r>
  <r>
    <n v="69"/>
    <x v="1"/>
    <s v="Divorced"/>
    <n v="0"/>
    <s v="1-5 years"/>
    <n v="50"/>
    <n v="0"/>
    <s v="Medium"/>
    <n v="0"/>
    <s v="Liability-Only"/>
    <n v="-200"/>
    <n v="2000"/>
    <s v="NO"/>
    <s v="Yes"/>
    <s v="NO"/>
    <n v="50"/>
    <x v="1"/>
    <x v="17"/>
    <x v="1"/>
    <x v="2"/>
    <x v="0"/>
    <x v="0"/>
    <n v="8"/>
    <n v="734"/>
    <n v="-50"/>
    <x v="1"/>
    <n v="100"/>
  </r>
  <r>
    <n v="32"/>
    <x v="0"/>
    <s v="Married"/>
    <n v="86"/>
    <s v="1-5 years"/>
    <n v="50"/>
    <n v="0"/>
    <s v="High"/>
    <n v="0"/>
    <s v="Liability-Only"/>
    <n v="-200"/>
    <n v="1986"/>
    <s v="Yes"/>
    <s v="NO"/>
    <s v="NO"/>
    <n v="50"/>
    <x v="1"/>
    <x v="29"/>
    <x v="0"/>
    <x v="5"/>
    <x v="2"/>
    <x v="2"/>
    <n v="99"/>
    <n v="749"/>
    <n v="-50"/>
    <x v="2"/>
    <n v="0"/>
  </r>
  <r>
    <n v="34"/>
    <x v="0"/>
    <s v="Widowed"/>
    <n v="0"/>
    <s v="&lt;1 year"/>
    <n v="100"/>
    <n v="0"/>
    <s v="High"/>
    <n v="0"/>
    <s v="Liability-Only"/>
    <n v="-200"/>
    <n v="2000"/>
    <s v="NO"/>
    <s v="Yes"/>
    <s v="NO"/>
    <n v="50"/>
    <x v="0"/>
    <x v="29"/>
    <x v="0"/>
    <x v="7"/>
    <x v="1"/>
    <x v="2"/>
    <n v="99"/>
    <n v="726"/>
    <n v="-50"/>
    <x v="0"/>
    <n v="50"/>
  </r>
  <r>
    <n v="45"/>
    <x v="0"/>
    <s v="Married"/>
    <n v="86"/>
    <s v="&lt;1 year"/>
    <n v="100"/>
    <n v="0"/>
    <s v="High"/>
    <n v="0"/>
    <s v="Full Coverage"/>
    <n v="0"/>
    <n v="2386"/>
    <s v="NO"/>
    <s v="NO"/>
    <s v="NO"/>
    <n v="0"/>
    <x v="1"/>
    <x v="28"/>
    <x v="1"/>
    <x v="0"/>
    <x v="1"/>
    <x v="2"/>
    <n v="1"/>
    <n v="689"/>
    <n v="50"/>
    <x v="2"/>
    <n v="0"/>
  </r>
  <r>
    <n v="63"/>
    <x v="1"/>
    <s v="Single"/>
    <n v="0"/>
    <s v="1-5 years"/>
    <n v="50"/>
    <n v="0"/>
    <s v="Medium"/>
    <n v="0"/>
    <s v="Liability-Only"/>
    <n v="-200"/>
    <n v="2000"/>
    <s v="Yes"/>
    <s v="NO"/>
    <s v="NO"/>
    <n v="50"/>
    <x v="0"/>
    <x v="5"/>
    <x v="1"/>
    <x v="4"/>
    <x v="2"/>
    <x v="1"/>
    <n v="10"/>
    <n v="715"/>
    <n v="-50"/>
    <x v="1"/>
    <n v="100"/>
  </r>
  <r>
    <n v="52"/>
    <x v="0"/>
    <s v="Married"/>
    <n v="86"/>
    <s v="&gt;5 years"/>
    <n v="0"/>
    <n v="0"/>
    <s v="Low"/>
    <n v="0"/>
    <s v="Full Coverage"/>
    <n v="0"/>
    <n v="2286"/>
    <s v="Yes"/>
    <s v="Yes"/>
    <s v="NO"/>
    <n v="100"/>
    <x v="0"/>
    <x v="13"/>
    <x v="1"/>
    <x v="2"/>
    <x v="2"/>
    <x v="1"/>
    <n v="6"/>
    <n v="665"/>
    <n v="50"/>
    <x v="1"/>
    <n v="100"/>
  </r>
  <r>
    <n v="46"/>
    <x v="0"/>
    <s v="Married"/>
    <n v="86"/>
    <s v="&gt;5 years"/>
    <n v="0"/>
    <n v="0"/>
    <s v="Low"/>
    <n v="0"/>
    <s v="Liability-Only"/>
    <n v="-200"/>
    <n v="2086"/>
    <s v="NO"/>
    <s v="NO"/>
    <s v="NO"/>
    <n v="0"/>
    <x v="2"/>
    <x v="23"/>
    <x v="1"/>
    <x v="4"/>
    <x v="2"/>
    <x v="0"/>
    <n v="11"/>
    <n v="831"/>
    <n v="-50"/>
    <x v="1"/>
    <n v="100"/>
  </r>
  <r>
    <n v="46"/>
    <x v="0"/>
    <s v="Married"/>
    <n v="86"/>
    <s v="1-5 years"/>
    <n v="50"/>
    <n v="0"/>
    <s v="Medium"/>
    <n v="0"/>
    <s v="Full Coverage"/>
    <n v="0"/>
    <n v="2336"/>
    <s v="NO"/>
    <s v="NO"/>
    <s v="NO"/>
    <n v="0"/>
    <x v="1"/>
    <x v="21"/>
    <x v="1"/>
    <x v="0"/>
    <x v="4"/>
    <x v="1"/>
    <n v="14"/>
    <n v="818"/>
    <n v="-50"/>
    <x v="1"/>
    <n v="100"/>
  </r>
  <r>
    <n v="40"/>
    <x v="0"/>
    <s v="Single"/>
    <n v="0"/>
    <s v="1-5 years"/>
    <n v="50"/>
    <n v="0"/>
    <s v="Medium"/>
    <n v="0"/>
    <s v="Full Coverage"/>
    <n v="0"/>
    <n v="2200"/>
    <s v="NO"/>
    <s v="NO"/>
    <s v="Yes"/>
    <n v="50"/>
    <x v="0"/>
    <x v="11"/>
    <x v="0"/>
    <x v="7"/>
    <x v="5"/>
    <x v="0"/>
    <n v="99"/>
    <n v="766"/>
    <n v="-50"/>
    <x v="1"/>
    <n v="100"/>
  </r>
  <r>
    <n v="48"/>
    <x v="0"/>
    <s v="Single"/>
    <n v="0"/>
    <s v="1-5 years"/>
    <n v="50"/>
    <n v="0"/>
    <s v="High"/>
    <n v="0"/>
    <s v="Full Coverage"/>
    <n v="0"/>
    <n v="2300"/>
    <s v="Yes"/>
    <s v="NO"/>
    <s v="NO"/>
    <n v="50"/>
    <x v="2"/>
    <x v="3"/>
    <x v="1"/>
    <x v="1"/>
    <x v="0"/>
    <x v="2"/>
    <n v="3"/>
    <n v="646"/>
    <n v="50"/>
    <x v="1"/>
    <n v="100"/>
  </r>
  <r>
    <n v="18"/>
    <x v="0"/>
    <s v="Married"/>
    <n v="86"/>
    <s v="&lt;1 year"/>
    <n v="100"/>
    <n v="1"/>
    <s v="Medium"/>
    <n v="100"/>
    <s v="Liability-Only"/>
    <n v="-200"/>
    <n v="2136"/>
    <s v="Yes"/>
    <s v="NO"/>
    <s v="Yes"/>
    <n v="100"/>
    <x v="1"/>
    <x v="19"/>
    <x v="1"/>
    <x v="2"/>
    <x v="0"/>
    <x v="1"/>
    <n v="13"/>
    <n v="739"/>
    <n v="-50"/>
    <x v="0"/>
    <n v="50"/>
  </r>
  <r>
    <n v="35"/>
    <x v="0"/>
    <s v="Married"/>
    <n v="86"/>
    <s v="&lt;1 year"/>
    <n v="100"/>
    <n v="0"/>
    <s v="Low"/>
    <n v="0"/>
    <s v="Liability-Only"/>
    <n v="-200"/>
    <n v="2086"/>
    <s v="NO"/>
    <s v="Yes"/>
    <s v="NO"/>
    <n v="50"/>
    <x v="1"/>
    <x v="23"/>
    <x v="1"/>
    <x v="1"/>
    <x v="2"/>
    <x v="0"/>
    <n v="14"/>
    <n v="735"/>
    <n v="-50"/>
    <x v="0"/>
    <n v="50"/>
  </r>
  <r>
    <n v="43"/>
    <x v="0"/>
    <s v="Single"/>
    <n v="0"/>
    <s v="&gt;5 years"/>
    <n v="0"/>
    <n v="2"/>
    <s v="High"/>
    <n v="400"/>
    <s v="Full Coverage"/>
    <n v="0"/>
    <n v="2550"/>
    <s v="NO"/>
    <s v="NO"/>
    <s v="NO"/>
    <n v="0"/>
    <x v="1"/>
    <x v="27"/>
    <x v="0"/>
    <x v="4"/>
    <x v="2"/>
    <x v="0"/>
    <n v="99"/>
    <n v="732"/>
    <n v="-50"/>
    <x v="0"/>
    <n v="50"/>
  </r>
  <r>
    <n v="22"/>
    <x v="0"/>
    <s v="Single"/>
    <n v="0"/>
    <s v="1-5 years"/>
    <n v="50"/>
    <n v="0"/>
    <s v="High"/>
    <n v="0"/>
    <s v="Full Coverage"/>
    <n v="0"/>
    <n v="2250"/>
    <s v="NO"/>
    <s v="NO"/>
    <s v="NO"/>
    <n v="0"/>
    <x v="1"/>
    <x v="4"/>
    <x v="1"/>
    <x v="10"/>
    <x v="3"/>
    <x v="0"/>
    <n v="6"/>
    <n v="829"/>
    <n v="-50"/>
    <x v="1"/>
    <n v="100"/>
  </r>
  <r>
    <n v="45"/>
    <x v="0"/>
    <s v="Married"/>
    <n v="86"/>
    <s v="&gt;5 years"/>
    <n v="0"/>
    <n v="2"/>
    <s v="Low"/>
    <n v="100"/>
    <s v="Liability-Only"/>
    <n v="-200"/>
    <n v="2286"/>
    <s v="NO"/>
    <s v="NO"/>
    <s v="NO"/>
    <n v="0"/>
    <x v="1"/>
    <x v="27"/>
    <x v="0"/>
    <x v="7"/>
    <x v="4"/>
    <x v="2"/>
    <n v="99"/>
    <n v="631"/>
    <n v="50"/>
    <x v="1"/>
    <n v="100"/>
  </r>
  <r>
    <n v="36"/>
    <x v="0"/>
    <s v="Married"/>
    <n v="86"/>
    <s v="&gt;5 years"/>
    <n v="0"/>
    <n v="0"/>
    <s v="Low"/>
    <n v="0"/>
    <s v="Full Coverage"/>
    <n v="0"/>
    <n v="2286"/>
    <s v="NO"/>
    <s v="NO"/>
    <s v="NO"/>
    <n v="0"/>
    <x v="2"/>
    <x v="14"/>
    <x v="1"/>
    <x v="8"/>
    <x v="2"/>
    <x v="2"/>
    <n v="4"/>
    <n v="704"/>
    <n v="-50"/>
    <x v="1"/>
    <n v="100"/>
  </r>
  <r>
    <n v="66"/>
    <x v="1"/>
    <s v="Married"/>
    <n v="86"/>
    <s v="&lt;1 year"/>
    <n v="100"/>
    <n v="1"/>
    <s v="Medium"/>
    <n v="100"/>
    <s v="Liability-Only"/>
    <n v="-200"/>
    <n v="2336"/>
    <s v="NO"/>
    <s v="NO"/>
    <s v="NO"/>
    <n v="0"/>
    <x v="0"/>
    <x v="2"/>
    <x v="1"/>
    <x v="1"/>
    <x v="0"/>
    <x v="2"/>
    <n v="7"/>
    <n v="680"/>
    <n v="50"/>
    <x v="0"/>
    <n v="50"/>
  </r>
  <r>
    <n v="63"/>
    <x v="1"/>
    <s v="Married"/>
    <n v="86"/>
    <s v="1-5 years"/>
    <n v="50"/>
    <n v="1"/>
    <s v="Low"/>
    <n v="50"/>
    <s v="Full Coverage"/>
    <n v="0"/>
    <n v="2386"/>
    <s v="NO"/>
    <s v="NO"/>
    <s v="NO"/>
    <n v="0"/>
    <x v="1"/>
    <x v="0"/>
    <x v="0"/>
    <x v="4"/>
    <x v="4"/>
    <x v="1"/>
    <n v="99"/>
    <n v="691"/>
    <n v="50"/>
    <x v="2"/>
    <n v="0"/>
  </r>
  <r>
    <n v="33"/>
    <x v="0"/>
    <s v="Married"/>
    <n v="86"/>
    <s v="1-5 years"/>
    <n v="50"/>
    <n v="1"/>
    <s v="Medium"/>
    <n v="100"/>
    <s v="Full Coverage"/>
    <n v="0"/>
    <n v="2386"/>
    <s v="NO"/>
    <s v="NO"/>
    <s v="Yes"/>
    <n v="50"/>
    <x v="1"/>
    <x v="4"/>
    <x v="0"/>
    <x v="4"/>
    <x v="2"/>
    <x v="1"/>
    <n v="99"/>
    <n v="797"/>
    <n v="-50"/>
    <x v="1"/>
    <n v="100"/>
  </r>
  <r>
    <n v="37"/>
    <x v="0"/>
    <s v="Single"/>
    <n v="0"/>
    <s v="1-5 years"/>
    <n v="50"/>
    <n v="0"/>
    <s v="Low"/>
    <n v="0"/>
    <s v="Full Coverage"/>
    <n v="0"/>
    <n v="2300"/>
    <s v="Yes"/>
    <s v="NO"/>
    <s v="NO"/>
    <n v="50"/>
    <x v="0"/>
    <x v="0"/>
    <x v="0"/>
    <x v="2"/>
    <x v="2"/>
    <x v="2"/>
    <n v="99"/>
    <n v="658"/>
    <n v="50"/>
    <x v="1"/>
    <n v="100"/>
  </r>
  <r>
    <n v="38"/>
    <x v="0"/>
    <s v="Married"/>
    <n v="86"/>
    <s v="1-5 years"/>
    <n v="50"/>
    <n v="1"/>
    <s v="Low"/>
    <n v="50"/>
    <s v="Full Coverage"/>
    <n v="0"/>
    <n v="2286"/>
    <s v="Yes"/>
    <s v="NO"/>
    <s v="NO"/>
    <n v="50"/>
    <x v="1"/>
    <x v="18"/>
    <x v="1"/>
    <x v="0"/>
    <x v="2"/>
    <x v="0"/>
    <n v="13"/>
    <n v="758"/>
    <n v="-50"/>
    <x v="0"/>
    <n v="50"/>
  </r>
  <r>
    <n v="33"/>
    <x v="0"/>
    <s v="Single"/>
    <n v="0"/>
    <s v="&gt;5 years"/>
    <n v="0"/>
    <n v="0"/>
    <s v="Low"/>
    <n v="0"/>
    <s v="Liability-Only"/>
    <n v="-200"/>
    <n v="1950"/>
    <s v="Yes"/>
    <s v="NO"/>
    <s v="NO"/>
    <n v="50"/>
    <x v="1"/>
    <x v="16"/>
    <x v="0"/>
    <x v="5"/>
    <x v="0"/>
    <x v="1"/>
    <n v="99"/>
    <n v="744"/>
    <n v="-50"/>
    <x v="1"/>
    <n v="100"/>
  </r>
  <r>
    <n v="42"/>
    <x v="0"/>
    <s v="Widowed"/>
    <n v="0"/>
    <s v="&gt;5 years"/>
    <n v="0"/>
    <n v="1"/>
    <s v="Low"/>
    <n v="50"/>
    <s v="Full Coverage"/>
    <n v="0"/>
    <n v="2250"/>
    <s v="Yes"/>
    <s v="Yes"/>
    <s v="NO"/>
    <n v="100"/>
    <x v="2"/>
    <x v="29"/>
    <x v="0"/>
    <x v="3"/>
    <x v="0"/>
    <x v="2"/>
    <n v="99"/>
    <n v="679"/>
    <n v="50"/>
    <x v="1"/>
    <n v="100"/>
  </r>
  <r>
    <n v="28"/>
    <x v="0"/>
    <s v="Single"/>
    <n v="0"/>
    <s v="&gt;5 years"/>
    <n v="0"/>
    <n v="0"/>
    <s v="Low"/>
    <n v="0"/>
    <s v="Full Coverage"/>
    <n v="0"/>
    <n v="2250"/>
    <s v="NO"/>
    <s v="Yes"/>
    <s v="NO"/>
    <n v="50"/>
    <x v="1"/>
    <x v="29"/>
    <x v="1"/>
    <x v="4"/>
    <x v="0"/>
    <x v="2"/>
    <n v="3"/>
    <n v="652"/>
    <n v="50"/>
    <x v="1"/>
    <n v="100"/>
  </r>
  <r>
    <n v="23"/>
    <x v="0"/>
    <s v="Single"/>
    <n v="0"/>
    <s v="&lt;1 year"/>
    <n v="100"/>
    <n v="0"/>
    <s v="Low"/>
    <n v="0"/>
    <s v="Full Coverage"/>
    <n v="0"/>
    <n v="2200"/>
    <s v="Yes"/>
    <s v="NO"/>
    <s v="NO"/>
    <n v="50"/>
    <x v="1"/>
    <x v="23"/>
    <x v="1"/>
    <x v="1"/>
    <x v="2"/>
    <x v="1"/>
    <n v="5"/>
    <n v="719"/>
    <n v="-50"/>
    <x v="0"/>
    <n v="50"/>
  </r>
  <r>
    <n v="49"/>
    <x v="0"/>
    <s v="Married"/>
    <n v="86"/>
    <s v="&lt;1 year"/>
    <n v="100"/>
    <n v="1"/>
    <s v="High"/>
    <n v="200"/>
    <s v="Full Coverage"/>
    <n v="0"/>
    <n v="2536"/>
    <s v="NO"/>
    <s v="NO"/>
    <s v="NO"/>
    <n v="0"/>
    <x v="1"/>
    <x v="23"/>
    <x v="0"/>
    <x v="2"/>
    <x v="0"/>
    <x v="2"/>
    <n v="99"/>
    <n v="758"/>
    <n v="-50"/>
    <x v="0"/>
    <n v="50"/>
  </r>
  <r>
    <n v="49"/>
    <x v="0"/>
    <s v="Divorced"/>
    <n v="0"/>
    <s v="&lt;1 year"/>
    <n v="100"/>
    <n v="1"/>
    <s v="Low"/>
    <n v="50"/>
    <s v="Liability-Only"/>
    <n v="-200"/>
    <n v="2150"/>
    <s v="Yes"/>
    <s v="NO"/>
    <s v="NO"/>
    <n v="50"/>
    <x v="1"/>
    <x v="12"/>
    <x v="0"/>
    <x v="4"/>
    <x v="2"/>
    <x v="1"/>
    <n v="99"/>
    <n v="659"/>
    <n v="50"/>
    <x v="0"/>
    <n v="50"/>
  </r>
  <r>
    <n v="27"/>
    <x v="0"/>
    <s v="Married"/>
    <n v="86"/>
    <s v="1-5 years"/>
    <n v="50"/>
    <n v="0"/>
    <s v="Low"/>
    <n v="0"/>
    <s v="Liability-Only"/>
    <n v="-200"/>
    <n v="2036"/>
    <s v="NO"/>
    <s v="Yes"/>
    <s v="NO"/>
    <n v="50"/>
    <x v="0"/>
    <x v="18"/>
    <x v="0"/>
    <x v="10"/>
    <x v="0"/>
    <x v="2"/>
    <n v="99"/>
    <n v="715"/>
    <n v="-50"/>
    <x v="0"/>
    <n v="50"/>
  </r>
  <r>
    <n v="53"/>
    <x v="0"/>
    <s v="Single"/>
    <n v="0"/>
    <s v="1-5 years"/>
    <n v="50"/>
    <n v="0"/>
    <s v="Medium"/>
    <n v="0"/>
    <s v="Full Coverage"/>
    <n v="0"/>
    <n v="2300"/>
    <s v="NO"/>
    <s v="NO"/>
    <s v="Yes"/>
    <n v="50"/>
    <x v="1"/>
    <x v="13"/>
    <x v="1"/>
    <x v="7"/>
    <x v="2"/>
    <x v="0"/>
    <n v="9"/>
    <n v="676"/>
    <n v="50"/>
    <x v="1"/>
    <n v="100"/>
  </r>
  <r>
    <n v="30"/>
    <x v="0"/>
    <s v="Widowed"/>
    <n v="0"/>
    <s v="1-5 years"/>
    <n v="50"/>
    <n v="2"/>
    <s v="Low"/>
    <n v="100"/>
    <s v="Full Coverage"/>
    <n v="0"/>
    <n v="2400"/>
    <s v="NO"/>
    <s v="NO"/>
    <s v="NO"/>
    <n v="0"/>
    <x v="1"/>
    <x v="17"/>
    <x v="1"/>
    <x v="0"/>
    <x v="2"/>
    <x v="0"/>
    <n v="9"/>
    <n v="687"/>
    <n v="50"/>
    <x v="0"/>
    <n v="50"/>
  </r>
  <r>
    <n v="43"/>
    <x v="0"/>
    <s v="Single"/>
    <n v="0"/>
    <s v="1-5 years"/>
    <n v="50"/>
    <n v="1"/>
    <s v="Medium"/>
    <n v="100"/>
    <s v="Full Coverage"/>
    <n v="0"/>
    <n v="2300"/>
    <s v="NO"/>
    <s v="Yes"/>
    <s v="NO"/>
    <n v="50"/>
    <x v="1"/>
    <x v="9"/>
    <x v="0"/>
    <x v="1"/>
    <x v="3"/>
    <x v="1"/>
    <n v="99"/>
    <n v="768"/>
    <n v="-50"/>
    <x v="1"/>
    <n v="100"/>
  </r>
  <r>
    <n v="52"/>
    <x v="0"/>
    <s v="Single"/>
    <n v="0"/>
    <s v="&gt;5 years"/>
    <n v="0"/>
    <n v="0"/>
    <s v="Low"/>
    <n v="0"/>
    <s v="Liability-Only"/>
    <n v="-200"/>
    <n v="1850"/>
    <s v="NO"/>
    <s v="Yes"/>
    <s v="NO"/>
    <n v="50"/>
    <x v="1"/>
    <x v="22"/>
    <x v="1"/>
    <x v="2"/>
    <x v="2"/>
    <x v="2"/>
    <n v="13"/>
    <n v="709"/>
    <n v="-50"/>
    <x v="2"/>
    <n v="0"/>
  </r>
  <r>
    <n v="39"/>
    <x v="0"/>
    <s v="Married"/>
    <n v="86"/>
    <s v="&gt;5 years"/>
    <n v="0"/>
    <n v="1"/>
    <s v="Medium"/>
    <n v="100"/>
    <s v="Liability-Only"/>
    <n v="-200"/>
    <n v="2086"/>
    <s v="NO"/>
    <s v="NO"/>
    <s v="NO"/>
    <n v="0"/>
    <x v="2"/>
    <x v="15"/>
    <x v="1"/>
    <x v="4"/>
    <x v="4"/>
    <x v="1"/>
    <n v="6"/>
    <n v="790"/>
    <n v="-50"/>
    <x v="2"/>
    <n v="0"/>
  </r>
  <r>
    <n v="46"/>
    <x v="0"/>
    <s v="Married"/>
    <n v="86"/>
    <s v="&lt;1 year"/>
    <n v="100"/>
    <n v="0"/>
    <s v="Low"/>
    <n v="0"/>
    <s v="Full Coverage"/>
    <n v="0"/>
    <n v="2436"/>
    <s v="Yes"/>
    <s v="NO"/>
    <s v="NO"/>
    <n v="50"/>
    <x v="1"/>
    <x v="5"/>
    <x v="1"/>
    <x v="12"/>
    <x v="2"/>
    <x v="2"/>
    <n v="1"/>
    <n v="692"/>
    <n v="50"/>
    <x v="1"/>
    <n v="100"/>
  </r>
  <r>
    <n v="32"/>
    <x v="0"/>
    <s v="Single"/>
    <n v="0"/>
    <s v="&gt;5 years"/>
    <n v="0"/>
    <n v="1"/>
    <s v="High"/>
    <n v="200"/>
    <s v="Full Coverage"/>
    <n v="0"/>
    <n v="2500"/>
    <s v="NO"/>
    <s v="NO"/>
    <s v="NO"/>
    <n v="0"/>
    <x v="0"/>
    <x v="2"/>
    <x v="0"/>
    <x v="5"/>
    <x v="2"/>
    <x v="1"/>
    <n v="99"/>
    <n v="678"/>
    <n v="50"/>
    <x v="1"/>
    <n v="100"/>
  </r>
  <r>
    <n v="37"/>
    <x v="0"/>
    <s v="Married"/>
    <n v="86"/>
    <s v="1-5 years"/>
    <n v="50"/>
    <n v="0"/>
    <s v="Low"/>
    <n v="0"/>
    <s v="Full Coverage"/>
    <n v="0"/>
    <n v="2286"/>
    <s v="NO"/>
    <s v="Yes"/>
    <s v="NO"/>
    <n v="50"/>
    <x v="1"/>
    <x v="8"/>
    <x v="1"/>
    <x v="2"/>
    <x v="3"/>
    <x v="2"/>
    <n v="8"/>
    <n v="761"/>
    <n v="-50"/>
    <x v="1"/>
    <n v="100"/>
  </r>
  <r>
    <n v="36"/>
    <x v="0"/>
    <s v="Single"/>
    <n v="0"/>
    <s v="1-5 years"/>
    <n v="50"/>
    <n v="0"/>
    <s v="Low"/>
    <n v="0"/>
    <s v="Full Coverage"/>
    <n v="0"/>
    <n v="2350"/>
    <s v="NO"/>
    <s v="NO"/>
    <s v="NO"/>
    <n v="0"/>
    <x v="1"/>
    <x v="17"/>
    <x v="1"/>
    <x v="2"/>
    <x v="0"/>
    <x v="0"/>
    <n v="8"/>
    <n v="697"/>
    <n v="50"/>
    <x v="1"/>
    <n v="100"/>
  </r>
  <r>
    <n v="28"/>
    <x v="0"/>
    <s v="Married"/>
    <n v="86"/>
    <s v="&gt;5 years"/>
    <n v="0"/>
    <n v="1"/>
    <s v="High"/>
    <n v="200"/>
    <s v="Full Coverage"/>
    <n v="0"/>
    <n v="2536"/>
    <s v="NO"/>
    <s v="Yes"/>
    <s v="NO"/>
    <n v="50"/>
    <x v="1"/>
    <x v="1"/>
    <x v="1"/>
    <x v="7"/>
    <x v="1"/>
    <x v="1"/>
    <n v="13"/>
    <n v="648"/>
    <n v="50"/>
    <x v="1"/>
    <n v="100"/>
  </r>
  <r>
    <n v="37"/>
    <x v="0"/>
    <s v="Divorced"/>
    <n v="0"/>
    <s v="&lt;1 year"/>
    <n v="100"/>
    <n v="1"/>
    <s v="Medium"/>
    <n v="100"/>
    <s v="Liability-Only"/>
    <n v="-200"/>
    <n v="2100"/>
    <s v="NO"/>
    <s v="Yes"/>
    <s v="NO"/>
    <n v="50"/>
    <x v="2"/>
    <x v="8"/>
    <x v="1"/>
    <x v="7"/>
    <x v="6"/>
    <x v="2"/>
    <n v="2"/>
    <n v="778"/>
    <n v="-50"/>
    <x v="0"/>
    <n v="50"/>
  </r>
  <r>
    <n v="18"/>
    <x v="0"/>
    <s v="Married"/>
    <n v="86"/>
    <s v="1-5 years"/>
    <n v="50"/>
    <n v="1"/>
    <s v="Medium"/>
    <n v="100"/>
    <s v="Full Coverage"/>
    <n v="0"/>
    <n v="2336"/>
    <s v="Yes"/>
    <s v="Yes"/>
    <s v="NO"/>
    <n v="100"/>
    <x v="1"/>
    <x v="13"/>
    <x v="1"/>
    <x v="1"/>
    <x v="0"/>
    <x v="0"/>
    <n v="13"/>
    <n v="630"/>
    <n v="50"/>
    <x v="2"/>
    <n v="0"/>
  </r>
  <r>
    <n v="32"/>
    <x v="0"/>
    <s v="Single"/>
    <n v="0"/>
    <s v="1-5 years"/>
    <n v="50"/>
    <n v="1"/>
    <s v="Low"/>
    <n v="50"/>
    <s v="Liability-Only"/>
    <n v="-200"/>
    <n v="2100"/>
    <s v="NO"/>
    <s v="NO"/>
    <s v="NO"/>
    <n v="0"/>
    <x v="1"/>
    <x v="17"/>
    <x v="1"/>
    <x v="1"/>
    <x v="5"/>
    <x v="2"/>
    <n v="11"/>
    <n v="701"/>
    <n v="-50"/>
    <x v="1"/>
    <n v="100"/>
  </r>
  <r>
    <n v="35"/>
    <x v="0"/>
    <s v="Single"/>
    <n v="0"/>
    <s v="&gt;5 years"/>
    <n v="0"/>
    <n v="2"/>
    <s v="Low"/>
    <n v="100"/>
    <s v="Full Coverage"/>
    <n v="0"/>
    <n v="2350"/>
    <s v="NO"/>
    <s v="Yes"/>
    <s v="NO"/>
    <n v="50"/>
    <x v="1"/>
    <x v="7"/>
    <x v="0"/>
    <x v="5"/>
    <x v="0"/>
    <x v="2"/>
    <n v="99"/>
    <n v="694"/>
    <n v="50"/>
    <x v="1"/>
    <n v="100"/>
  </r>
  <r>
    <n v="36"/>
    <x v="0"/>
    <s v="Married"/>
    <n v="86"/>
    <s v="&gt;5 years"/>
    <n v="0"/>
    <n v="0"/>
    <s v="Low"/>
    <n v="0"/>
    <s v="Full Coverage"/>
    <n v="0"/>
    <n v="2386"/>
    <s v="NO"/>
    <s v="NO"/>
    <s v="NO"/>
    <n v="0"/>
    <x v="1"/>
    <x v="5"/>
    <x v="0"/>
    <x v="0"/>
    <x v="4"/>
    <x v="2"/>
    <n v="99"/>
    <n v="634"/>
    <n v="50"/>
    <x v="1"/>
    <n v="100"/>
  </r>
  <r>
    <n v="36"/>
    <x v="0"/>
    <s v="Married"/>
    <n v="86"/>
    <s v="1-5 years"/>
    <n v="50"/>
    <n v="0"/>
    <s v="Low"/>
    <n v="0"/>
    <s v="Full Coverage"/>
    <n v="0"/>
    <n v="2286"/>
    <s v="NO"/>
    <s v="Yes"/>
    <s v="NO"/>
    <n v="50"/>
    <x v="0"/>
    <x v="4"/>
    <x v="0"/>
    <x v="1"/>
    <x v="2"/>
    <x v="1"/>
    <n v="99"/>
    <n v="681"/>
    <n v="50"/>
    <x v="2"/>
    <n v="0"/>
  </r>
  <r>
    <n v="39"/>
    <x v="0"/>
    <s v="Married"/>
    <n v="86"/>
    <s v="&lt;1 year"/>
    <n v="100"/>
    <n v="1"/>
    <s v="Low"/>
    <n v="50"/>
    <s v="Full Coverage"/>
    <n v="0"/>
    <n v="2436"/>
    <s v="NO"/>
    <s v="NO"/>
    <s v="NO"/>
    <n v="0"/>
    <x v="1"/>
    <x v="5"/>
    <x v="1"/>
    <x v="1"/>
    <x v="0"/>
    <x v="2"/>
    <n v="1"/>
    <n v="778"/>
    <n v="-50"/>
    <x v="1"/>
    <n v="100"/>
  </r>
  <r>
    <n v="47"/>
    <x v="0"/>
    <s v="Married"/>
    <n v="86"/>
    <s v="&lt;1 year"/>
    <n v="100"/>
    <n v="0"/>
    <s v="High"/>
    <n v="0"/>
    <s v="Liability-Only"/>
    <n v="-200"/>
    <n v="2136"/>
    <s v="NO"/>
    <s v="Yes"/>
    <s v="NO"/>
    <n v="50"/>
    <x v="1"/>
    <x v="25"/>
    <x v="0"/>
    <x v="1"/>
    <x v="1"/>
    <x v="1"/>
    <n v="99"/>
    <n v="745"/>
    <n v="-50"/>
    <x v="1"/>
    <n v="100"/>
  </r>
  <r>
    <n v="53"/>
    <x v="0"/>
    <s v="Married"/>
    <n v="86"/>
    <s v="1-5 years"/>
    <n v="50"/>
    <n v="1"/>
    <s v="Low"/>
    <n v="50"/>
    <s v="Liability-Only"/>
    <n v="-200"/>
    <n v="2236"/>
    <s v="NO"/>
    <s v="NO"/>
    <s v="NO"/>
    <n v="0"/>
    <x v="1"/>
    <x v="24"/>
    <x v="0"/>
    <x v="4"/>
    <x v="0"/>
    <x v="0"/>
    <n v="99"/>
    <n v="641"/>
    <n v="50"/>
    <x v="0"/>
    <n v="50"/>
  </r>
  <r>
    <n v="30"/>
    <x v="0"/>
    <s v="Married"/>
    <n v="86"/>
    <s v="&lt;1 year"/>
    <n v="100"/>
    <n v="0"/>
    <s v="Low"/>
    <n v="0"/>
    <s v="Full Coverage"/>
    <n v="0"/>
    <n v="2486"/>
    <s v="NO"/>
    <s v="NO"/>
    <s v="NO"/>
    <n v="0"/>
    <x v="0"/>
    <x v="20"/>
    <x v="0"/>
    <x v="2"/>
    <x v="3"/>
    <x v="1"/>
    <n v="99"/>
    <n v="622"/>
    <n v="50"/>
    <x v="1"/>
    <n v="100"/>
  </r>
  <r>
    <n v="21"/>
    <x v="0"/>
    <s v="Single"/>
    <n v="0"/>
    <s v="&gt;5 years"/>
    <n v="0"/>
    <n v="0"/>
    <s v="Low"/>
    <n v="0"/>
    <s v="Full Coverage"/>
    <n v="0"/>
    <n v="2150"/>
    <s v="NO"/>
    <s v="Yes"/>
    <s v="NO"/>
    <n v="50"/>
    <x v="1"/>
    <x v="0"/>
    <x v="0"/>
    <x v="3"/>
    <x v="3"/>
    <x v="1"/>
    <n v="99"/>
    <n v="719"/>
    <n v="-50"/>
    <x v="1"/>
    <n v="100"/>
  </r>
  <r>
    <n v="24"/>
    <x v="0"/>
    <s v="Married"/>
    <n v="86"/>
    <s v="1-5 years"/>
    <n v="50"/>
    <n v="0"/>
    <s v="Medium"/>
    <n v="0"/>
    <s v="Liability-Only"/>
    <n v="-200"/>
    <n v="2036"/>
    <s v="Yes"/>
    <s v="NO"/>
    <s v="NO"/>
    <n v="50"/>
    <x v="1"/>
    <x v="5"/>
    <x v="0"/>
    <x v="4"/>
    <x v="3"/>
    <x v="0"/>
    <n v="99"/>
    <n v="719"/>
    <n v="-50"/>
    <x v="0"/>
    <n v="50"/>
  </r>
  <r>
    <n v="32"/>
    <x v="0"/>
    <s v="Widowed"/>
    <n v="0"/>
    <s v="&gt;5 years"/>
    <n v="0"/>
    <n v="0"/>
    <s v="Low"/>
    <n v="0"/>
    <s v="Liability-Only"/>
    <n v="-200"/>
    <n v="2050"/>
    <s v="NO"/>
    <s v="NO"/>
    <s v="NO"/>
    <n v="0"/>
    <x v="1"/>
    <x v="5"/>
    <x v="0"/>
    <x v="2"/>
    <x v="2"/>
    <x v="0"/>
    <n v="99"/>
    <n v="638"/>
    <n v="50"/>
    <x v="0"/>
    <n v="50"/>
  </r>
  <r>
    <n v="34"/>
    <x v="0"/>
    <s v="Single"/>
    <n v="0"/>
    <s v="&gt;5 years"/>
    <n v="0"/>
    <n v="0"/>
    <s v="Low"/>
    <n v="0"/>
    <s v="Liability-Only"/>
    <n v="-200"/>
    <n v="1950"/>
    <s v="NO"/>
    <s v="NO"/>
    <s v="NO"/>
    <n v="0"/>
    <x v="1"/>
    <x v="3"/>
    <x v="1"/>
    <x v="0"/>
    <x v="4"/>
    <x v="0"/>
    <n v="13"/>
    <n v="757"/>
    <n v="-50"/>
    <x v="0"/>
    <n v="50"/>
  </r>
  <r>
    <n v="28"/>
    <x v="0"/>
    <s v="Married"/>
    <n v="86"/>
    <s v="&lt;1 year"/>
    <n v="100"/>
    <n v="1"/>
    <s v="Medium"/>
    <n v="100"/>
    <s v="Full Coverage"/>
    <n v="0"/>
    <n v="2386"/>
    <s v="NO"/>
    <s v="NO"/>
    <s v="NO"/>
    <n v="0"/>
    <x v="1"/>
    <x v="13"/>
    <x v="1"/>
    <x v="8"/>
    <x v="0"/>
    <x v="2"/>
    <n v="1"/>
    <n v="752"/>
    <n v="-50"/>
    <x v="2"/>
    <n v="0"/>
  </r>
  <r>
    <n v="20"/>
    <x v="0"/>
    <s v="Married"/>
    <n v="86"/>
    <s v="1-5 years"/>
    <n v="50"/>
    <n v="0"/>
    <s v="Low"/>
    <n v="0"/>
    <s v="Full Coverage"/>
    <n v="0"/>
    <n v="2286"/>
    <s v="NO"/>
    <s v="NO"/>
    <s v="NO"/>
    <n v="0"/>
    <x v="0"/>
    <x v="22"/>
    <x v="1"/>
    <x v="0"/>
    <x v="3"/>
    <x v="1"/>
    <n v="3"/>
    <n v="773"/>
    <n v="-50"/>
    <x v="0"/>
    <n v="50"/>
  </r>
  <r>
    <n v="33"/>
    <x v="0"/>
    <s v="Divorced"/>
    <n v="0"/>
    <s v="1-5 years"/>
    <n v="50"/>
    <n v="0"/>
    <s v="Low"/>
    <n v="0"/>
    <s v="Liability-Only"/>
    <n v="-200"/>
    <n v="2100"/>
    <s v="NO"/>
    <s v="Yes"/>
    <s v="NO"/>
    <n v="50"/>
    <x v="1"/>
    <x v="0"/>
    <x v="1"/>
    <x v="2"/>
    <x v="0"/>
    <x v="0"/>
    <n v="7"/>
    <n v="695"/>
    <n v="50"/>
    <x v="1"/>
    <n v="100"/>
  </r>
  <r>
    <n v="42"/>
    <x v="0"/>
    <s v="Married"/>
    <n v="86"/>
    <s v="1-5 years"/>
    <n v="50"/>
    <n v="1"/>
    <s v="Low"/>
    <n v="50"/>
    <s v="Liability-Only"/>
    <n v="-200"/>
    <n v="2286"/>
    <s v="NO"/>
    <s v="NO"/>
    <s v="NO"/>
    <n v="0"/>
    <x v="0"/>
    <x v="25"/>
    <x v="1"/>
    <x v="2"/>
    <x v="2"/>
    <x v="1"/>
    <n v="5"/>
    <n v="688"/>
    <n v="50"/>
    <x v="1"/>
    <n v="100"/>
  </r>
  <r>
    <n v="48"/>
    <x v="0"/>
    <s v="Single"/>
    <n v="0"/>
    <s v="1-5 years"/>
    <n v="50"/>
    <n v="1"/>
    <s v="Low"/>
    <n v="50"/>
    <s v="Full Coverage"/>
    <n v="0"/>
    <n v="2350"/>
    <s v="Yes"/>
    <s v="NO"/>
    <s v="NO"/>
    <n v="50"/>
    <x v="2"/>
    <x v="4"/>
    <x v="1"/>
    <x v="4"/>
    <x v="0"/>
    <x v="1"/>
    <n v="1"/>
    <n v="689"/>
    <n v="50"/>
    <x v="1"/>
    <n v="100"/>
  </r>
  <r>
    <n v="31"/>
    <x v="0"/>
    <s v="Single"/>
    <n v="0"/>
    <s v="&lt;1 year"/>
    <n v="100"/>
    <n v="0"/>
    <s v="Low"/>
    <n v="0"/>
    <s v="Full Coverage"/>
    <n v="0"/>
    <n v="2400"/>
    <s v="NO"/>
    <s v="NO"/>
    <s v="NO"/>
    <n v="0"/>
    <x v="1"/>
    <x v="23"/>
    <x v="1"/>
    <x v="7"/>
    <x v="2"/>
    <x v="1"/>
    <n v="11"/>
    <n v="636"/>
    <n v="50"/>
    <x v="1"/>
    <n v="100"/>
  </r>
  <r>
    <n v="33"/>
    <x v="0"/>
    <s v="Married"/>
    <n v="86"/>
    <s v="1-5 years"/>
    <n v="50"/>
    <n v="1"/>
    <s v="Low"/>
    <n v="50"/>
    <s v="Full Coverage"/>
    <n v="0"/>
    <n v="2336"/>
    <s v="NO"/>
    <s v="NO"/>
    <s v="NO"/>
    <n v="0"/>
    <x v="1"/>
    <x v="21"/>
    <x v="1"/>
    <x v="7"/>
    <x v="3"/>
    <x v="1"/>
    <n v="1"/>
    <n v="746"/>
    <n v="-50"/>
    <x v="0"/>
    <n v="50"/>
  </r>
  <r>
    <n v="26"/>
    <x v="0"/>
    <s v="Divorced"/>
    <n v="0"/>
    <s v="1-5 years"/>
    <n v="50"/>
    <n v="2"/>
    <s v="Low"/>
    <n v="100"/>
    <s v="Liability-Only"/>
    <n v="-200"/>
    <n v="2150"/>
    <s v="NO"/>
    <s v="Yes"/>
    <s v="NO"/>
    <n v="50"/>
    <x v="1"/>
    <x v="9"/>
    <x v="1"/>
    <x v="5"/>
    <x v="4"/>
    <x v="2"/>
    <n v="4"/>
    <n v="625"/>
    <n v="50"/>
    <x v="0"/>
    <n v="50"/>
  </r>
  <r>
    <n v="39"/>
    <x v="0"/>
    <s v="Married"/>
    <n v="86"/>
    <s v="&gt;5 years"/>
    <n v="0"/>
    <n v="1"/>
    <s v="Low"/>
    <n v="50"/>
    <s v="Full Coverage"/>
    <n v="0"/>
    <n v="2186"/>
    <s v="NO"/>
    <s v="NO"/>
    <s v="Yes"/>
    <n v="50"/>
    <x v="2"/>
    <x v="20"/>
    <x v="0"/>
    <x v="3"/>
    <x v="0"/>
    <x v="1"/>
    <n v="99"/>
    <n v="713"/>
    <n v="-50"/>
    <x v="2"/>
    <n v="0"/>
  </r>
  <r>
    <n v="27"/>
    <x v="0"/>
    <s v="Married"/>
    <n v="86"/>
    <s v="&gt;5 years"/>
    <n v="0"/>
    <n v="1"/>
    <s v="Low"/>
    <n v="50"/>
    <s v="Liability-Only"/>
    <n v="-200"/>
    <n v="2086"/>
    <s v="NO"/>
    <s v="NO"/>
    <s v="NO"/>
    <n v="0"/>
    <x v="1"/>
    <x v="22"/>
    <x v="0"/>
    <x v="1"/>
    <x v="4"/>
    <x v="1"/>
    <n v="99"/>
    <n v="728"/>
    <n v="-50"/>
    <x v="0"/>
    <n v="50"/>
  </r>
  <r>
    <n v="48"/>
    <x v="0"/>
    <s v="Divorced"/>
    <n v="0"/>
    <s v="1-5 years"/>
    <n v="50"/>
    <n v="0"/>
    <s v="Low"/>
    <n v="0"/>
    <s v="Liability-Only"/>
    <n v="-200"/>
    <n v="1950"/>
    <s v="NO"/>
    <s v="NO"/>
    <s v="Yes"/>
    <n v="50"/>
    <x v="1"/>
    <x v="11"/>
    <x v="1"/>
    <x v="0"/>
    <x v="5"/>
    <x v="1"/>
    <n v="7"/>
    <n v="795"/>
    <n v="-50"/>
    <x v="0"/>
    <n v="50"/>
  </r>
  <r>
    <n v="18"/>
    <x v="0"/>
    <s v="Single"/>
    <n v="0"/>
    <s v="&lt;1 year"/>
    <n v="100"/>
    <n v="0"/>
    <s v="Low"/>
    <n v="0"/>
    <s v="Full Coverage"/>
    <n v="0"/>
    <n v="2150"/>
    <s v="NO"/>
    <s v="Yes"/>
    <s v="NO"/>
    <n v="50"/>
    <x v="1"/>
    <x v="19"/>
    <x v="1"/>
    <x v="1"/>
    <x v="0"/>
    <x v="0"/>
    <n v="3"/>
    <n v="739"/>
    <n v="-50"/>
    <x v="2"/>
    <n v="0"/>
  </r>
  <r>
    <n v="34"/>
    <x v="0"/>
    <s v="Divorced"/>
    <n v="0"/>
    <s v="&gt;5 years"/>
    <n v="0"/>
    <n v="1"/>
    <s v="Low"/>
    <n v="50"/>
    <s v="Full Coverage"/>
    <n v="0"/>
    <n v="2250"/>
    <s v="NO"/>
    <s v="NO"/>
    <s v="NO"/>
    <n v="0"/>
    <x v="2"/>
    <x v="6"/>
    <x v="1"/>
    <x v="2"/>
    <x v="1"/>
    <x v="0"/>
    <n v="4"/>
    <n v="711"/>
    <n v="-50"/>
    <x v="1"/>
    <n v="100"/>
  </r>
  <r>
    <n v="44"/>
    <x v="0"/>
    <s v="Single"/>
    <n v="0"/>
    <s v="&gt;5 years"/>
    <n v="0"/>
    <n v="0"/>
    <s v="Low"/>
    <n v="0"/>
    <s v="Liability-Only"/>
    <n v="-200"/>
    <n v="1950"/>
    <s v="NO"/>
    <s v="Yes"/>
    <s v="Yes"/>
    <n v="100"/>
    <x v="1"/>
    <x v="13"/>
    <x v="0"/>
    <x v="5"/>
    <x v="4"/>
    <x v="1"/>
    <n v="99"/>
    <n v="679"/>
    <n v="50"/>
    <x v="0"/>
    <n v="50"/>
  </r>
  <r>
    <n v="42"/>
    <x v="0"/>
    <s v="Single"/>
    <n v="0"/>
    <s v="1-5 years"/>
    <n v="50"/>
    <n v="0"/>
    <s v="High"/>
    <n v="0"/>
    <s v="Full Coverage"/>
    <n v="0"/>
    <n v="2200"/>
    <s v="NO"/>
    <s v="Yes"/>
    <s v="NO"/>
    <n v="50"/>
    <x v="1"/>
    <x v="26"/>
    <x v="1"/>
    <x v="7"/>
    <x v="1"/>
    <x v="0"/>
    <n v="2"/>
    <n v="778"/>
    <n v="-50"/>
    <x v="1"/>
    <n v="100"/>
  </r>
  <r>
    <n v="80"/>
    <x v="1"/>
    <s v="Divorced"/>
    <n v="0"/>
    <s v="1-5 years"/>
    <n v="50"/>
    <n v="1"/>
    <s v="Low"/>
    <n v="50"/>
    <s v="Liability-Only"/>
    <n v="-200"/>
    <n v="2000"/>
    <s v="NO"/>
    <s v="Yes"/>
    <s v="NO"/>
    <n v="50"/>
    <x v="1"/>
    <x v="11"/>
    <x v="1"/>
    <x v="2"/>
    <x v="0"/>
    <x v="2"/>
    <n v="13"/>
    <n v="716"/>
    <n v="-50"/>
    <x v="0"/>
    <n v="50"/>
  </r>
  <r>
    <n v="45"/>
    <x v="0"/>
    <s v="Married"/>
    <n v="86"/>
    <s v="&lt;1 year"/>
    <n v="100"/>
    <n v="0"/>
    <s v="Medium"/>
    <n v="0"/>
    <s v="Full Coverage"/>
    <n v="0"/>
    <n v="2286"/>
    <s v="NO"/>
    <s v="Yes"/>
    <s v="Yes"/>
    <n v="100"/>
    <x v="1"/>
    <x v="16"/>
    <x v="1"/>
    <x v="4"/>
    <x v="1"/>
    <x v="2"/>
    <n v="1"/>
    <n v="663"/>
    <n v="50"/>
    <x v="2"/>
    <n v="0"/>
  </r>
  <r>
    <n v="24"/>
    <x v="0"/>
    <s v="Single"/>
    <n v="0"/>
    <s v="1-5 years"/>
    <n v="50"/>
    <n v="1"/>
    <s v="Medium"/>
    <n v="100"/>
    <s v="Liability-Only"/>
    <n v="-200"/>
    <n v="2150"/>
    <s v="NO"/>
    <s v="NO"/>
    <s v="NO"/>
    <n v="0"/>
    <x v="0"/>
    <x v="20"/>
    <x v="1"/>
    <x v="4"/>
    <x v="0"/>
    <x v="1"/>
    <n v="11"/>
    <n v="809"/>
    <n v="-50"/>
    <x v="1"/>
    <n v="100"/>
  </r>
  <r>
    <n v="38"/>
    <x v="0"/>
    <s v="Single"/>
    <n v="0"/>
    <s v="1-5 years"/>
    <n v="50"/>
    <n v="0"/>
    <s v="Low"/>
    <n v="0"/>
    <s v="Liability-Only"/>
    <n v="-200"/>
    <n v="2150"/>
    <s v="NO"/>
    <s v="NO"/>
    <s v="NO"/>
    <n v="0"/>
    <x v="1"/>
    <x v="7"/>
    <x v="0"/>
    <x v="1"/>
    <x v="0"/>
    <x v="2"/>
    <n v="99"/>
    <n v="650"/>
    <n v="50"/>
    <x v="1"/>
    <n v="100"/>
  </r>
  <r>
    <n v="18"/>
    <x v="0"/>
    <s v="Married"/>
    <n v="86"/>
    <s v="1-5 years"/>
    <n v="50"/>
    <n v="0"/>
    <s v="Medium"/>
    <n v="0"/>
    <s v="Full Coverage"/>
    <n v="0"/>
    <n v="2186"/>
    <s v="Yes"/>
    <s v="NO"/>
    <s v="NO"/>
    <n v="50"/>
    <x v="2"/>
    <x v="25"/>
    <x v="1"/>
    <x v="5"/>
    <x v="4"/>
    <x v="2"/>
    <n v="2"/>
    <n v="721"/>
    <n v="-50"/>
    <x v="2"/>
    <n v="0"/>
  </r>
  <r>
    <n v="38"/>
    <x v="0"/>
    <s v="Single"/>
    <n v="0"/>
    <s v="1-5 years"/>
    <n v="50"/>
    <n v="0"/>
    <s v="Low"/>
    <n v="0"/>
    <s v="Full Coverage"/>
    <n v="0"/>
    <n v="2250"/>
    <s v="NO"/>
    <s v="NO"/>
    <s v="NO"/>
    <n v="0"/>
    <x v="1"/>
    <x v="13"/>
    <x v="0"/>
    <x v="2"/>
    <x v="2"/>
    <x v="2"/>
    <n v="99"/>
    <n v="728"/>
    <n v="-50"/>
    <x v="1"/>
    <n v="100"/>
  </r>
  <r>
    <n v="27"/>
    <x v="0"/>
    <s v="Married"/>
    <n v="86"/>
    <s v="1-5 years"/>
    <n v="50"/>
    <n v="0"/>
    <s v="Low"/>
    <n v="0"/>
    <s v="Full Coverage"/>
    <n v="0"/>
    <n v="2436"/>
    <s v="NO"/>
    <s v="NO"/>
    <s v="NO"/>
    <n v="0"/>
    <x v="2"/>
    <x v="20"/>
    <x v="1"/>
    <x v="4"/>
    <x v="0"/>
    <x v="1"/>
    <n v="7"/>
    <n v="568"/>
    <n v="50"/>
    <x v="1"/>
    <n v="100"/>
  </r>
  <r>
    <n v="53"/>
    <x v="0"/>
    <s v="Single"/>
    <n v="0"/>
    <s v="&lt;1 year"/>
    <n v="100"/>
    <n v="0"/>
    <s v="High"/>
    <n v="0"/>
    <s v="Full Coverage"/>
    <n v="0"/>
    <n v="2200"/>
    <s v="NO"/>
    <s v="NO"/>
    <s v="NO"/>
    <n v="0"/>
    <x v="1"/>
    <x v="3"/>
    <x v="1"/>
    <x v="0"/>
    <x v="0"/>
    <x v="2"/>
    <n v="13"/>
    <n v="741"/>
    <n v="-50"/>
    <x v="2"/>
    <n v="0"/>
  </r>
  <r>
    <n v="31"/>
    <x v="0"/>
    <s v="Single"/>
    <n v="0"/>
    <s v="1-5 years"/>
    <n v="50"/>
    <n v="0"/>
    <s v="Low"/>
    <n v="0"/>
    <s v="Full Coverage"/>
    <n v="0"/>
    <n v="2350"/>
    <s v="NO"/>
    <s v="NO"/>
    <s v="NO"/>
    <n v="0"/>
    <x v="1"/>
    <x v="24"/>
    <x v="1"/>
    <x v="1"/>
    <x v="2"/>
    <x v="0"/>
    <n v="6"/>
    <n v="657"/>
    <n v="50"/>
    <x v="1"/>
    <n v="100"/>
  </r>
  <r>
    <n v="38"/>
    <x v="0"/>
    <s v="Widowed"/>
    <n v="0"/>
    <s v="&gt;5 years"/>
    <n v="0"/>
    <n v="1"/>
    <s v="Low"/>
    <n v="50"/>
    <s v="Full Coverage"/>
    <n v="0"/>
    <n v="2250"/>
    <s v="NO"/>
    <s v="NO"/>
    <s v="NO"/>
    <n v="0"/>
    <x v="1"/>
    <x v="15"/>
    <x v="0"/>
    <x v="0"/>
    <x v="2"/>
    <x v="2"/>
    <n v="99"/>
    <n v="704"/>
    <n v="-50"/>
    <x v="1"/>
    <n v="100"/>
  </r>
  <r>
    <n v="30"/>
    <x v="0"/>
    <s v="Married"/>
    <n v="86"/>
    <s v="1-5 years"/>
    <n v="50"/>
    <n v="0"/>
    <s v="Low"/>
    <n v="0"/>
    <s v="Liability-Only"/>
    <n v="-200"/>
    <n v="2086"/>
    <s v="NO"/>
    <s v="Yes"/>
    <s v="NO"/>
    <n v="50"/>
    <x v="1"/>
    <x v="29"/>
    <x v="0"/>
    <x v="0"/>
    <x v="2"/>
    <x v="1"/>
    <n v="99"/>
    <n v="730"/>
    <n v="-50"/>
    <x v="1"/>
    <n v="100"/>
  </r>
  <r>
    <n v="66"/>
    <x v="1"/>
    <s v="Single"/>
    <n v="0"/>
    <s v="&gt;5 years"/>
    <n v="0"/>
    <n v="0"/>
    <s v="Medium"/>
    <n v="0"/>
    <s v="Full Coverage"/>
    <n v="0"/>
    <n v="2200"/>
    <s v="NO"/>
    <s v="NO"/>
    <s v="NO"/>
    <n v="0"/>
    <x v="0"/>
    <x v="10"/>
    <x v="0"/>
    <x v="4"/>
    <x v="3"/>
    <x v="1"/>
    <n v="99"/>
    <n v="738"/>
    <n v="-50"/>
    <x v="1"/>
    <n v="100"/>
  </r>
  <r>
    <n v="35"/>
    <x v="0"/>
    <s v="Married"/>
    <n v="86"/>
    <s v="1-5 years"/>
    <n v="50"/>
    <n v="0"/>
    <s v="Low"/>
    <n v="0"/>
    <s v="Liability-Only"/>
    <n v="-200"/>
    <n v="2086"/>
    <s v="NO"/>
    <s v="NO"/>
    <s v="NO"/>
    <n v="0"/>
    <x v="1"/>
    <x v="23"/>
    <x v="1"/>
    <x v="7"/>
    <x v="2"/>
    <x v="1"/>
    <n v="5"/>
    <n v="775"/>
    <n v="-50"/>
    <x v="0"/>
    <n v="50"/>
  </r>
  <r>
    <n v="67"/>
    <x v="1"/>
    <s v="Single"/>
    <n v="0"/>
    <s v="1-5 years"/>
    <n v="50"/>
    <n v="1"/>
    <s v="High"/>
    <n v="200"/>
    <s v="Full Coverage"/>
    <n v="0"/>
    <n v="2400"/>
    <s v="NO"/>
    <s v="NO"/>
    <s v="NO"/>
    <n v="0"/>
    <x v="0"/>
    <x v="26"/>
    <x v="1"/>
    <x v="1"/>
    <x v="2"/>
    <x v="1"/>
    <n v="8"/>
    <n v="759"/>
    <n v="-50"/>
    <x v="0"/>
    <n v="50"/>
  </r>
  <r>
    <n v="52"/>
    <x v="0"/>
    <s v="Single"/>
    <n v="0"/>
    <s v="&lt;1 year"/>
    <n v="100"/>
    <n v="0"/>
    <s v="Low"/>
    <n v="0"/>
    <s v="Full Coverage"/>
    <n v="0"/>
    <n v="2150"/>
    <s v="NO"/>
    <s v="Yes"/>
    <s v="NO"/>
    <n v="50"/>
    <x v="1"/>
    <x v="5"/>
    <x v="0"/>
    <x v="0"/>
    <x v="0"/>
    <x v="2"/>
    <n v="99"/>
    <n v="726"/>
    <n v="-50"/>
    <x v="2"/>
    <n v="0"/>
  </r>
  <r>
    <n v="47"/>
    <x v="0"/>
    <s v="Single"/>
    <n v="0"/>
    <s v="1-5 years"/>
    <n v="50"/>
    <n v="2"/>
    <s v="Low"/>
    <n v="100"/>
    <s v="Full Coverage"/>
    <n v="0"/>
    <n v="2450"/>
    <s v="NO"/>
    <s v="NO"/>
    <s v="NO"/>
    <n v="0"/>
    <x v="1"/>
    <x v="27"/>
    <x v="0"/>
    <x v="0"/>
    <x v="0"/>
    <x v="2"/>
    <n v="99"/>
    <n v="678"/>
    <n v="50"/>
    <x v="1"/>
    <n v="100"/>
  </r>
  <r>
    <n v="45"/>
    <x v="0"/>
    <s v="Divorced"/>
    <n v="0"/>
    <s v="1-5 years"/>
    <n v="50"/>
    <n v="1"/>
    <s v="Low"/>
    <n v="50"/>
    <s v="Liability-Only"/>
    <n v="-200"/>
    <n v="2050"/>
    <s v="Yes"/>
    <s v="NO"/>
    <s v="NO"/>
    <n v="50"/>
    <x v="0"/>
    <x v="20"/>
    <x v="1"/>
    <x v="0"/>
    <x v="0"/>
    <x v="2"/>
    <n v="13"/>
    <n v="715"/>
    <n v="-50"/>
    <x v="1"/>
    <n v="100"/>
  </r>
  <r>
    <n v="45"/>
    <x v="0"/>
    <s v="Divorced"/>
    <n v="0"/>
    <s v="1-5 years"/>
    <n v="50"/>
    <n v="2"/>
    <s v="Low"/>
    <n v="100"/>
    <s v="Liability-Only"/>
    <n v="-200"/>
    <n v="2100"/>
    <s v="NO"/>
    <s v="NO"/>
    <s v="Yes"/>
    <n v="50"/>
    <x v="1"/>
    <x v="5"/>
    <x v="1"/>
    <x v="1"/>
    <x v="3"/>
    <x v="2"/>
    <n v="2"/>
    <n v="766"/>
    <n v="-50"/>
    <x v="1"/>
    <n v="100"/>
  </r>
  <r>
    <n v="18"/>
    <x v="0"/>
    <s v="Married"/>
    <n v="86"/>
    <s v="1-5 years"/>
    <n v="50"/>
    <n v="1"/>
    <s v="Medium"/>
    <n v="100"/>
    <s v="Full Coverage"/>
    <n v="0"/>
    <n v="2436"/>
    <s v="NO"/>
    <s v="NO"/>
    <s v="NO"/>
    <n v="0"/>
    <x v="1"/>
    <x v="1"/>
    <x v="0"/>
    <x v="2"/>
    <x v="2"/>
    <x v="0"/>
    <n v="99"/>
    <n v="766"/>
    <n v="-50"/>
    <x v="1"/>
    <n v="100"/>
  </r>
  <r>
    <n v="35"/>
    <x v="0"/>
    <s v="Married"/>
    <n v="86"/>
    <s v="&gt;5 years"/>
    <n v="0"/>
    <n v="1"/>
    <s v="Low"/>
    <n v="50"/>
    <s v="Full Coverage"/>
    <n v="0"/>
    <n v="2436"/>
    <s v="NO"/>
    <s v="NO"/>
    <s v="NO"/>
    <n v="0"/>
    <x v="0"/>
    <x v="24"/>
    <x v="0"/>
    <x v="1"/>
    <x v="2"/>
    <x v="2"/>
    <n v="99"/>
    <n v="647"/>
    <n v="50"/>
    <x v="1"/>
    <n v="100"/>
  </r>
  <r>
    <n v="52"/>
    <x v="0"/>
    <s v="Single"/>
    <n v="0"/>
    <s v="&lt;1 year"/>
    <n v="100"/>
    <n v="0"/>
    <s v="Low"/>
    <n v="0"/>
    <s v="Full Coverage"/>
    <n v="0"/>
    <n v="2200"/>
    <s v="NO"/>
    <s v="Yes"/>
    <s v="NO"/>
    <n v="50"/>
    <x v="0"/>
    <x v="29"/>
    <x v="0"/>
    <x v="0"/>
    <x v="1"/>
    <x v="1"/>
    <n v="99"/>
    <n v="779"/>
    <n v="-50"/>
    <x v="0"/>
    <n v="50"/>
  </r>
  <r>
    <n v="39"/>
    <x v="0"/>
    <s v="Married"/>
    <n v="86"/>
    <s v="&gt;5 years"/>
    <n v="0"/>
    <n v="0"/>
    <s v="Low"/>
    <n v="0"/>
    <s v="Full Coverage"/>
    <n v="0"/>
    <n v="2286"/>
    <s v="NO"/>
    <s v="NO"/>
    <s v="NO"/>
    <n v="0"/>
    <x v="0"/>
    <x v="6"/>
    <x v="1"/>
    <x v="1"/>
    <x v="2"/>
    <x v="1"/>
    <n v="7"/>
    <n v="766"/>
    <n v="-50"/>
    <x v="1"/>
    <n v="100"/>
  </r>
  <r>
    <n v="18"/>
    <x v="0"/>
    <s v="Married"/>
    <n v="86"/>
    <s v="1-5 years"/>
    <n v="50"/>
    <n v="0"/>
    <s v="Low"/>
    <n v="0"/>
    <s v="Full Coverage"/>
    <n v="0"/>
    <n v="2336"/>
    <s v="NO"/>
    <s v="NO"/>
    <s v="NO"/>
    <n v="0"/>
    <x v="1"/>
    <x v="5"/>
    <x v="1"/>
    <x v="5"/>
    <x v="2"/>
    <x v="1"/>
    <n v="4"/>
    <n v="731"/>
    <n v="-50"/>
    <x v="1"/>
    <n v="100"/>
  </r>
  <r>
    <n v="39"/>
    <x v="0"/>
    <s v="Single"/>
    <n v="0"/>
    <s v="1-5 years"/>
    <n v="50"/>
    <n v="0"/>
    <s v="Low"/>
    <n v="0"/>
    <s v="Full Coverage"/>
    <n v="0"/>
    <n v="2200"/>
    <s v="NO"/>
    <s v="NO"/>
    <s v="NO"/>
    <n v="0"/>
    <x v="1"/>
    <x v="13"/>
    <x v="0"/>
    <x v="9"/>
    <x v="2"/>
    <x v="2"/>
    <n v="99"/>
    <n v="713"/>
    <n v="-50"/>
    <x v="0"/>
    <n v="50"/>
  </r>
  <r>
    <n v="65"/>
    <x v="1"/>
    <s v="Married"/>
    <n v="86"/>
    <s v="1-5 years"/>
    <n v="50"/>
    <n v="0"/>
    <s v="Medium"/>
    <n v="0"/>
    <s v="Full Coverage"/>
    <n v="0"/>
    <n v="2386"/>
    <s v="Yes"/>
    <s v="NO"/>
    <s v="NO"/>
    <n v="50"/>
    <x v="1"/>
    <x v="8"/>
    <x v="0"/>
    <x v="2"/>
    <x v="0"/>
    <x v="0"/>
    <n v="99"/>
    <n v="675"/>
    <n v="50"/>
    <x v="1"/>
    <n v="100"/>
  </r>
  <r>
    <n v="58"/>
    <x v="1"/>
    <s v="Married"/>
    <n v="86"/>
    <s v="1-5 years"/>
    <n v="50"/>
    <n v="1"/>
    <s v="Medium"/>
    <n v="100"/>
    <s v="Liability-Only"/>
    <n v="-200"/>
    <n v="2136"/>
    <s v="NO"/>
    <s v="Yes"/>
    <s v="NO"/>
    <n v="50"/>
    <x v="2"/>
    <x v="4"/>
    <x v="1"/>
    <x v="0"/>
    <x v="4"/>
    <x v="2"/>
    <n v="10"/>
    <n v="702"/>
    <n v="-50"/>
    <x v="0"/>
    <n v="50"/>
  </r>
  <r>
    <n v="39"/>
    <x v="0"/>
    <s v="Divorced"/>
    <n v="0"/>
    <s v="&lt;1 year"/>
    <n v="100"/>
    <n v="0"/>
    <s v="Low"/>
    <n v="0"/>
    <s v="Full Coverage"/>
    <n v="0"/>
    <n v="2300"/>
    <s v="NO"/>
    <s v="Yes"/>
    <s v="NO"/>
    <n v="50"/>
    <x v="2"/>
    <x v="20"/>
    <x v="0"/>
    <x v="1"/>
    <x v="4"/>
    <x v="2"/>
    <n v="99"/>
    <n v="664"/>
    <n v="50"/>
    <x v="0"/>
    <n v="50"/>
  </r>
  <r>
    <n v="54"/>
    <x v="0"/>
    <s v="Married"/>
    <n v="86"/>
    <s v="1-5 years"/>
    <n v="50"/>
    <n v="1"/>
    <s v="Low"/>
    <n v="50"/>
    <s v="Full Coverage"/>
    <n v="0"/>
    <n v="2486"/>
    <s v="NO"/>
    <s v="NO"/>
    <s v="NO"/>
    <n v="0"/>
    <x v="1"/>
    <x v="7"/>
    <x v="0"/>
    <x v="1"/>
    <x v="4"/>
    <x v="2"/>
    <n v="99"/>
    <n v="590"/>
    <n v="50"/>
    <x v="1"/>
    <n v="100"/>
  </r>
  <r>
    <n v="34"/>
    <x v="0"/>
    <s v="Married"/>
    <n v="86"/>
    <s v="1-5 years"/>
    <n v="50"/>
    <n v="1"/>
    <s v="Medium"/>
    <n v="100"/>
    <s v="Full Coverage"/>
    <n v="0"/>
    <n v="2436"/>
    <s v="NO"/>
    <s v="NO"/>
    <s v="NO"/>
    <n v="0"/>
    <x v="2"/>
    <x v="3"/>
    <x v="0"/>
    <x v="1"/>
    <x v="4"/>
    <x v="2"/>
    <n v="99"/>
    <n v="703"/>
    <n v="-50"/>
    <x v="1"/>
    <n v="100"/>
  </r>
  <r>
    <n v="18"/>
    <x v="0"/>
    <s v="Married"/>
    <n v="86"/>
    <s v="1-5 years"/>
    <n v="50"/>
    <n v="1"/>
    <s v="Low"/>
    <n v="50"/>
    <s v="Liability-Only"/>
    <n v="-200"/>
    <n v="2036"/>
    <s v="Yes"/>
    <s v="NO"/>
    <s v="Yes"/>
    <n v="100"/>
    <x v="0"/>
    <x v="20"/>
    <x v="1"/>
    <x v="0"/>
    <x v="2"/>
    <x v="0"/>
    <n v="11"/>
    <n v="704"/>
    <n v="-50"/>
    <x v="0"/>
    <n v="50"/>
  </r>
  <r>
    <n v="26"/>
    <x v="0"/>
    <s v="Divorced"/>
    <n v="0"/>
    <s v="&lt;1 year"/>
    <n v="100"/>
    <n v="0"/>
    <s v="Low"/>
    <n v="0"/>
    <s v="Full Coverage"/>
    <n v="0"/>
    <n v="2250"/>
    <s v="NO"/>
    <s v="Yes"/>
    <s v="NO"/>
    <n v="50"/>
    <x v="0"/>
    <x v="9"/>
    <x v="1"/>
    <x v="5"/>
    <x v="4"/>
    <x v="1"/>
    <n v="11"/>
    <n v="789"/>
    <n v="-50"/>
    <x v="1"/>
    <n v="100"/>
  </r>
  <r>
    <n v="63"/>
    <x v="1"/>
    <s v="Widowed"/>
    <n v="0"/>
    <s v="&lt;1 year"/>
    <n v="100"/>
    <n v="0"/>
    <s v="Low"/>
    <n v="0"/>
    <s v="Full Coverage"/>
    <n v="0"/>
    <n v="2250"/>
    <s v="NO"/>
    <s v="NO"/>
    <s v="NO"/>
    <n v="0"/>
    <x v="1"/>
    <x v="25"/>
    <x v="1"/>
    <x v="2"/>
    <x v="4"/>
    <x v="0"/>
    <n v="10"/>
    <n v="739"/>
    <n v="-50"/>
    <x v="0"/>
    <n v="50"/>
  </r>
  <r>
    <n v="35"/>
    <x v="0"/>
    <s v="Single"/>
    <n v="0"/>
    <s v="&lt;1 year"/>
    <n v="100"/>
    <n v="2"/>
    <s v="Low"/>
    <n v="100"/>
    <s v="Full Coverage"/>
    <n v="0"/>
    <n v="2400"/>
    <s v="NO"/>
    <s v="NO"/>
    <s v="NO"/>
    <n v="0"/>
    <x v="1"/>
    <x v="23"/>
    <x v="0"/>
    <x v="1"/>
    <x v="2"/>
    <x v="1"/>
    <n v="99"/>
    <n v="652"/>
    <n v="50"/>
    <x v="2"/>
    <n v="0"/>
  </r>
  <r>
    <n v="36"/>
    <x v="0"/>
    <s v="Married"/>
    <n v="86"/>
    <s v="1-5 years"/>
    <n v="50"/>
    <n v="0"/>
    <s v="Low"/>
    <n v="0"/>
    <s v="Full Coverage"/>
    <n v="0"/>
    <n v="2336"/>
    <s v="NO"/>
    <s v="NO"/>
    <s v="NO"/>
    <n v="0"/>
    <x v="0"/>
    <x v="8"/>
    <x v="1"/>
    <x v="12"/>
    <x v="2"/>
    <x v="2"/>
    <n v="1"/>
    <n v="720"/>
    <n v="-50"/>
    <x v="1"/>
    <n v="100"/>
  </r>
  <r>
    <n v="35"/>
    <x v="0"/>
    <s v="Widowed"/>
    <n v="0"/>
    <s v="&gt;5 years"/>
    <n v="0"/>
    <n v="2"/>
    <s v="Low"/>
    <n v="100"/>
    <s v="Full Coverage"/>
    <n v="0"/>
    <n v="2400"/>
    <s v="NO"/>
    <s v="NO"/>
    <s v="NO"/>
    <n v="0"/>
    <x v="1"/>
    <x v="24"/>
    <x v="0"/>
    <x v="1"/>
    <x v="0"/>
    <x v="0"/>
    <n v="99"/>
    <n v="660"/>
    <n v="50"/>
    <x v="1"/>
    <n v="100"/>
  </r>
  <r>
    <n v="68"/>
    <x v="1"/>
    <s v="Single"/>
    <n v="0"/>
    <s v="1-5 years"/>
    <n v="50"/>
    <n v="1"/>
    <s v="High"/>
    <n v="200"/>
    <s v="Liability-Only"/>
    <n v="-200"/>
    <n v="2250"/>
    <s v="NO"/>
    <s v="NO"/>
    <s v="NO"/>
    <n v="0"/>
    <x v="0"/>
    <x v="2"/>
    <x v="1"/>
    <x v="7"/>
    <x v="2"/>
    <x v="1"/>
    <n v="8"/>
    <n v="730"/>
    <n v="-50"/>
    <x v="1"/>
    <n v="100"/>
  </r>
  <r>
    <n v="64"/>
    <x v="1"/>
    <s v="Divorced"/>
    <n v="0"/>
    <s v="1-5 years"/>
    <n v="50"/>
    <n v="2"/>
    <s v="Low"/>
    <n v="100"/>
    <s v="Full Coverage"/>
    <n v="0"/>
    <n v="2350"/>
    <s v="Yes"/>
    <s v="Yes"/>
    <s v="NO"/>
    <n v="100"/>
    <x v="1"/>
    <x v="23"/>
    <x v="0"/>
    <x v="2"/>
    <x v="3"/>
    <x v="1"/>
    <n v="99"/>
    <n v="671"/>
    <n v="50"/>
    <x v="1"/>
    <n v="100"/>
  </r>
  <r>
    <n v="73"/>
    <x v="1"/>
    <s v="Single"/>
    <n v="0"/>
    <s v="1-5 years"/>
    <n v="50"/>
    <n v="0"/>
    <s v="Low"/>
    <n v="0"/>
    <s v="Liability-Only"/>
    <n v="-200"/>
    <n v="1950"/>
    <s v="NO"/>
    <s v="NO"/>
    <s v="NO"/>
    <n v="0"/>
    <x v="1"/>
    <x v="28"/>
    <x v="0"/>
    <x v="2"/>
    <x v="0"/>
    <x v="0"/>
    <n v="99"/>
    <n v="706"/>
    <n v="-50"/>
    <x v="2"/>
    <n v="0"/>
  </r>
  <r>
    <n v="37"/>
    <x v="0"/>
    <s v="Married"/>
    <n v="86"/>
    <s v="&gt;5 years"/>
    <n v="0"/>
    <n v="1"/>
    <s v="Low"/>
    <n v="50"/>
    <s v="Full Coverage"/>
    <n v="0"/>
    <n v="2286"/>
    <s v="NO"/>
    <s v="Yes"/>
    <s v="NO"/>
    <n v="50"/>
    <x v="1"/>
    <x v="27"/>
    <x v="1"/>
    <x v="3"/>
    <x v="0"/>
    <x v="0"/>
    <n v="4"/>
    <n v="662"/>
    <n v="50"/>
    <x v="2"/>
    <n v="0"/>
  </r>
  <r>
    <n v="44"/>
    <x v="0"/>
    <s v="Married"/>
    <n v="86"/>
    <s v="&lt;1 year"/>
    <n v="100"/>
    <n v="2"/>
    <s v="Low"/>
    <n v="100"/>
    <s v="Full Coverage"/>
    <n v="0"/>
    <n v="2286"/>
    <s v="Yes"/>
    <s v="Yes"/>
    <s v="NO"/>
    <n v="100"/>
    <x v="2"/>
    <x v="22"/>
    <x v="1"/>
    <x v="4"/>
    <x v="4"/>
    <x v="2"/>
    <n v="7"/>
    <n v="770"/>
    <n v="-50"/>
    <x v="2"/>
    <n v="0"/>
  </r>
  <r>
    <n v="18"/>
    <x v="0"/>
    <s v="Married"/>
    <n v="86"/>
    <s v="&lt;1 year"/>
    <n v="100"/>
    <n v="1"/>
    <s v="Medium"/>
    <n v="100"/>
    <s v="Full Coverage"/>
    <n v="0"/>
    <n v="2436"/>
    <s v="Yes"/>
    <s v="NO"/>
    <s v="NO"/>
    <n v="50"/>
    <x v="1"/>
    <x v="28"/>
    <x v="0"/>
    <x v="8"/>
    <x v="4"/>
    <x v="0"/>
    <n v="99"/>
    <n v="715"/>
    <n v="-50"/>
    <x v="1"/>
    <n v="100"/>
  </r>
  <r>
    <n v="62"/>
    <x v="1"/>
    <s v="Married"/>
    <n v="86"/>
    <s v="1-5 years"/>
    <n v="50"/>
    <n v="3"/>
    <s v="Medium"/>
    <n v="300"/>
    <s v="Full Coverage"/>
    <n v="0"/>
    <n v="2636"/>
    <s v="NO"/>
    <s v="NO"/>
    <s v="NO"/>
    <n v="0"/>
    <x v="0"/>
    <x v="14"/>
    <x v="0"/>
    <x v="4"/>
    <x v="4"/>
    <x v="2"/>
    <n v="99"/>
    <n v="725"/>
    <n v="-50"/>
    <x v="1"/>
    <n v="100"/>
  </r>
  <r>
    <n v="22"/>
    <x v="0"/>
    <s v="Single"/>
    <n v="0"/>
    <s v="&gt;5 years"/>
    <n v="0"/>
    <n v="0"/>
    <s v="Low"/>
    <n v="0"/>
    <s v="Full Coverage"/>
    <n v="0"/>
    <n v="2200"/>
    <s v="NO"/>
    <s v="Yes"/>
    <s v="NO"/>
    <n v="50"/>
    <x v="1"/>
    <x v="25"/>
    <x v="1"/>
    <x v="0"/>
    <x v="0"/>
    <x v="0"/>
    <n v="6"/>
    <n v="693"/>
    <n v="50"/>
    <x v="0"/>
    <n v="50"/>
  </r>
  <r>
    <n v="43"/>
    <x v="0"/>
    <s v="Divorced"/>
    <n v="0"/>
    <s v="1-5 years"/>
    <n v="50"/>
    <n v="0"/>
    <s v="Low"/>
    <n v="0"/>
    <s v="Liability-Only"/>
    <n v="-200"/>
    <n v="2000"/>
    <s v="NO"/>
    <s v="NO"/>
    <s v="Yes"/>
    <n v="50"/>
    <x v="0"/>
    <x v="26"/>
    <x v="0"/>
    <x v="5"/>
    <x v="1"/>
    <x v="1"/>
    <n v="99"/>
    <n v="759"/>
    <n v="-50"/>
    <x v="1"/>
    <n v="100"/>
  </r>
  <r>
    <n v="23"/>
    <x v="0"/>
    <s v="Single"/>
    <n v="0"/>
    <s v="&lt;1 year"/>
    <n v="100"/>
    <n v="0"/>
    <s v="Low"/>
    <n v="0"/>
    <s v="Full Coverage"/>
    <n v="0"/>
    <n v="2350"/>
    <s v="NO"/>
    <s v="NO"/>
    <s v="Yes"/>
    <n v="50"/>
    <x v="1"/>
    <x v="9"/>
    <x v="0"/>
    <x v="0"/>
    <x v="3"/>
    <x v="1"/>
    <n v="99"/>
    <n v="690"/>
    <n v="50"/>
    <x v="1"/>
    <n v="100"/>
  </r>
  <r>
    <n v="31"/>
    <x v="0"/>
    <s v="Married"/>
    <n v="86"/>
    <s v="1-5 years"/>
    <n v="50"/>
    <n v="0"/>
    <s v="Medium"/>
    <n v="0"/>
    <s v="Full Coverage"/>
    <n v="0"/>
    <n v="2386"/>
    <s v="NO"/>
    <s v="Yes"/>
    <s v="NO"/>
    <n v="50"/>
    <x v="2"/>
    <x v="10"/>
    <x v="0"/>
    <x v="0"/>
    <x v="3"/>
    <x v="0"/>
    <n v="99"/>
    <n v="656"/>
    <n v="50"/>
    <x v="1"/>
    <n v="100"/>
  </r>
  <r>
    <n v="27"/>
    <x v="0"/>
    <s v="Married"/>
    <n v="86"/>
    <s v="&lt;1 year"/>
    <n v="100"/>
    <n v="1"/>
    <s v="Medium"/>
    <n v="100"/>
    <s v="Full Coverage"/>
    <n v="0"/>
    <n v="2486"/>
    <s v="NO"/>
    <s v="NO"/>
    <s v="NO"/>
    <n v="0"/>
    <x v="0"/>
    <x v="28"/>
    <x v="0"/>
    <x v="4"/>
    <x v="2"/>
    <x v="0"/>
    <n v="99"/>
    <n v="798"/>
    <n v="-50"/>
    <x v="1"/>
    <n v="100"/>
  </r>
  <r>
    <n v="30"/>
    <x v="0"/>
    <s v="Married"/>
    <n v="86"/>
    <s v="&lt;1 year"/>
    <n v="100"/>
    <n v="0"/>
    <s v="Low"/>
    <n v="0"/>
    <s v="Full Coverage"/>
    <n v="0"/>
    <n v="2436"/>
    <s v="Yes"/>
    <s v="NO"/>
    <s v="NO"/>
    <n v="50"/>
    <x v="0"/>
    <x v="13"/>
    <x v="0"/>
    <x v="1"/>
    <x v="0"/>
    <x v="2"/>
    <n v="99"/>
    <n v="686"/>
    <n v="50"/>
    <x v="1"/>
    <n v="100"/>
  </r>
  <r>
    <n v="31"/>
    <x v="0"/>
    <s v="Married"/>
    <n v="86"/>
    <s v="&gt;5 years"/>
    <n v="0"/>
    <n v="0"/>
    <s v="High"/>
    <n v="0"/>
    <s v="Full Coverage"/>
    <n v="0"/>
    <n v="2186"/>
    <s v="NO"/>
    <s v="NO"/>
    <s v="NO"/>
    <n v="0"/>
    <x v="2"/>
    <x v="8"/>
    <x v="1"/>
    <x v="6"/>
    <x v="3"/>
    <x v="1"/>
    <n v="5"/>
    <n v="731"/>
    <n v="-50"/>
    <x v="2"/>
    <n v="0"/>
  </r>
  <r>
    <n v="31"/>
    <x v="0"/>
    <s v="Married"/>
    <n v="86"/>
    <s v="1-5 years"/>
    <n v="50"/>
    <n v="0"/>
    <s v="Low"/>
    <n v="0"/>
    <s v="Full Coverage"/>
    <n v="0"/>
    <n v="2336"/>
    <s v="NO"/>
    <s v="Yes"/>
    <s v="NO"/>
    <n v="50"/>
    <x v="1"/>
    <x v="11"/>
    <x v="1"/>
    <x v="2"/>
    <x v="2"/>
    <x v="2"/>
    <n v="5"/>
    <n v="617"/>
    <n v="50"/>
    <x v="0"/>
    <n v="50"/>
  </r>
  <r>
    <n v="52"/>
    <x v="0"/>
    <s v="Single"/>
    <n v="0"/>
    <s v="1-5 years"/>
    <n v="50"/>
    <n v="1"/>
    <s v="Low"/>
    <n v="50"/>
    <s v="Liability-Only"/>
    <n v="-200"/>
    <n v="2050"/>
    <s v="NO"/>
    <s v="NO"/>
    <s v="NO"/>
    <n v="0"/>
    <x v="1"/>
    <x v="20"/>
    <x v="1"/>
    <x v="5"/>
    <x v="0"/>
    <x v="0"/>
    <n v="4"/>
    <n v="723"/>
    <n v="-50"/>
    <x v="0"/>
    <n v="50"/>
  </r>
  <r>
    <n v="23"/>
    <x v="0"/>
    <s v="Married"/>
    <n v="86"/>
    <s v="1-5 years"/>
    <n v="50"/>
    <n v="0"/>
    <s v="Low"/>
    <n v="0"/>
    <s v="Liability-Only"/>
    <n v="-200"/>
    <n v="1986"/>
    <s v="NO"/>
    <s v="Yes"/>
    <s v="NO"/>
    <n v="50"/>
    <x v="0"/>
    <x v="17"/>
    <x v="1"/>
    <x v="4"/>
    <x v="1"/>
    <x v="0"/>
    <n v="12"/>
    <n v="719"/>
    <n v="-50"/>
    <x v="2"/>
    <n v="0"/>
  </r>
  <r>
    <n v="43"/>
    <x v="0"/>
    <s v="Widowed"/>
    <n v="0"/>
    <s v="1-5 years"/>
    <n v="50"/>
    <n v="0"/>
    <s v="Low"/>
    <n v="0"/>
    <s v="Full Coverage"/>
    <n v="0"/>
    <n v="2250"/>
    <s v="NO"/>
    <s v="NO"/>
    <s v="Yes"/>
    <n v="50"/>
    <x v="1"/>
    <x v="24"/>
    <x v="1"/>
    <x v="2"/>
    <x v="4"/>
    <x v="1"/>
    <n v="4"/>
    <n v="690"/>
    <n v="50"/>
    <x v="0"/>
    <n v="50"/>
  </r>
  <r>
    <n v="58"/>
    <x v="1"/>
    <s v="Married"/>
    <n v="86"/>
    <s v="1-5 years"/>
    <n v="50"/>
    <n v="0"/>
    <s v="Low"/>
    <n v="0"/>
    <s v="Full Coverage"/>
    <n v="0"/>
    <n v="2336"/>
    <s v="NO"/>
    <s v="NO"/>
    <s v="NO"/>
    <n v="0"/>
    <x v="0"/>
    <x v="21"/>
    <x v="0"/>
    <x v="2"/>
    <x v="4"/>
    <x v="1"/>
    <n v="99"/>
    <n v="777"/>
    <n v="-50"/>
    <x v="1"/>
    <n v="100"/>
  </r>
  <r>
    <n v="32"/>
    <x v="0"/>
    <s v="Divorced"/>
    <n v="0"/>
    <s v="1-5 years"/>
    <n v="50"/>
    <n v="0"/>
    <s v="Low"/>
    <n v="0"/>
    <s v="Liability-Only"/>
    <n v="-200"/>
    <n v="1850"/>
    <s v="NO"/>
    <s v="Yes"/>
    <s v="Yes"/>
    <n v="100"/>
    <x v="1"/>
    <x v="6"/>
    <x v="1"/>
    <x v="7"/>
    <x v="0"/>
    <x v="2"/>
    <n v="11"/>
    <n v="718"/>
    <n v="-50"/>
    <x v="2"/>
    <n v="0"/>
  </r>
  <r>
    <n v="29"/>
    <x v="0"/>
    <s v="Single"/>
    <n v="0"/>
    <s v="1-5 years"/>
    <n v="50"/>
    <n v="2"/>
    <s v="Low"/>
    <n v="100"/>
    <s v="Full Coverage"/>
    <n v="0"/>
    <n v="2350"/>
    <s v="NO"/>
    <s v="Yes"/>
    <s v="NO"/>
    <n v="50"/>
    <x v="0"/>
    <x v="7"/>
    <x v="0"/>
    <x v="7"/>
    <x v="2"/>
    <x v="2"/>
    <n v="99"/>
    <n v="655"/>
    <n v="50"/>
    <x v="0"/>
    <n v="50"/>
  </r>
  <r>
    <n v="36"/>
    <x v="0"/>
    <s v="Married"/>
    <n v="86"/>
    <s v="&lt;1 year"/>
    <n v="100"/>
    <n v="0"/>
    <s v="Medium"/>
    <n v="0"/>
    <s v="Full Coverage"/>
    <n v="0"/>
    <n v="2236"/>
    <s v="NO"/>
    <s v="NO"/>
    <s v="Yes"/>
    <n v="50"/>
    <x v="2"/>
    <x v="17"/>
    <x v="1"/>
    <x v="0"/>
    <x v="3"/>
    <x v="2"/>
    <n v="12"/>
    <n v="729"/>
    <n v="-50"/>
    <x v="2"/>
    <n v="0"/>
  </r>
  <r>
    <n v="57"/>
    <x v="1"/>
    <s v="Single"/>
    <n v="0"/>
    <s v="1-5 years"/>
    <n v="50"/>
    <n v="1"/>
    <s v="Medium"/>
    <n v="100"/>
    <s v="Liability-Only"/>
    <n v="-200"/>
    <n v="2050"/>
    <s v="NO"/>
    <s v="NO"/>
    <s v="NO"/>
    <n v="0"/>
    <x v="2"/>
    <x v="14"/>
    <x v="1"/>
    <x v="2"/>
    <x v="4"/>
    <x v="0"/>
    <n v="8"/>
    <n v="741"/>
    <n v="-50"/>
    <x v="2"/>
    <n v="0"/>
  </r>
  <r>
    <n v="42"/>
    <x v="0"/>
    <s v="Single"/>
    <n v="0"/>
    <s v="&gt;5 years"/>
    <n v="0"/>
    <n v="0"/>
    <s v="Medium"/>
    <n v="0"/>
    <s v="Full Coverage"/>
    <n v="0"/>
    <n v="2250"/>
    <s v="NO"/>
    <s v="NO"/>
    <s v="NO"/>
    <n v="0"/>
    <x v="1"/>
    <x v="20"/>
    <x v="0"/>
    <x v="2"/>
    <x v="3"/>
    <x v="0"/>
    <n v="99"/>
    <n v="663"/>
    <n v="50"/>
    <x v="0"/>
    <n v="50"/>
  </r>
  <r>
    <n v="32"/>
    <x v="0"/>
    <s v="Single"/>
    <n v="0"/>
    <s v="&lt;1 year"/>
    <n v="100"/>
    <n v="0"/>
    <s v="Low"/>
    <n v="0"/>
    <s v="Full Coverage"/>
    <n v="0"/>
    <n v="2350"/>
    <s v="NO"/>
    <s v="NO"/>
    <s v="NO"/>
    <n v="0"/>
    <x v="1"/>
    <x v="12"/>
    <x v="1"/>
    <x v="1"/>
    <x v="3"/>
    <x v="0"/>
    <n v="6"/>
    <n v="668"/>
    <n v="50"/>
    <x v="0"/>
    <n v="50"/>
  </r>
  <r>
    <n v="47"/>
    <x v="0"/>
    <s v="Single"/>
    <n v="0"/>
    <s v="&gt;5 years"/>
    <n v="0"/>
    <n v="2"/>
    <s v="Low"/>
    <n v="100"/>
    <s v="Full Coverage"/>
    <n v="0"/>
    <n v="2350"/>
    <s v="Yes"/>
    <s v="NO"/>
    <s v="NO"/>
    <n v="50"/>
    <x v="0"/>
    <x v="25"/>
    <x v="1"/>
    <x v="4"/>
    <x v="1"/>
    <x v="1"/>
    <n v="11"/>
    <n v="635"/>
    <n v="50"/>
    <x v="1"/>
    <n v="100"/>
  </r>
  <r>
    <n v="23"/>
    <x v="0"/>
    <s v="Married"/>
    <n v="86"/>
    <s v="&lt;1 year"/>
    <n v="100"/>
    <n v="0"/>
    <s v="Low"/>
    <n v="0"/>
    <s v="Full Coverage"/>
    <n v="0"/>
    <n v="2336"/>
    <s v="NO"/>
    <s v="Yes"/>
    <s v="NO"/>
    <n v="50"/>
    <x v="0"/>
    <x v="5"/>
    <x v="0"/>
    <x v="7"/>
    <x v="0"/>
    <x v="0"/>
    <n v="99"/>
    <n v="739"/>
    <n v="-50"/>
    <x v="1"/>
    <n v="100"/>
  </r>
  <r>
    <n v="50"/>
    <x v="0"/>
    <s v="Single"/>
    <n v="0"/>
    <s v="1-5 years"/>
    <n v="50"/>
    <n v="2"/>
    <s v="Low"/>
    <n v="100"/>
    <s v="Full Coverage"/>
    <n v="0"/>
    <n v="2400"/>
    <s v="NO"/>
    <s v="Yes"/>
    <s v="NO"/>
    <n v="50"/>
    <x v="1"/>
    <x v="27"/>
    <x v="1"/>
    <x v="4"/>
    <x v="4"/>
    <x v="2"/>
    <n v="6"/>
    <n v="687"/>
    <n v="50"/>
    <x v="1"/>
    <n v="100"/>
  </r>
  <r>
    <n v="46"/>
    <x v="0"/>
    <s v="Widowed"/>
    <n v="0"/>
    <s v="1-5 years"/>
    <n v="50"/>
    <n v="1"/>
    <s v="Low"/>
    <n v="50"/>
    <s v="Full Coverage"/>
    <n v="0"/>
    <n v="2350"/>
    <s v="NO"/>
    <s v="Yes"/>
    <s v="NO"/>
    <n v="50"/>
    <x v="1"/>
    <x v="22"/>
    <x v="1"/>
    <x v="9"/>
    <x v="3"/>
    <x v="1"/>
    <n v="4"/>
    <n v="601"/>
    <n v="50"/>
    <x v="1"/>
    <n v="100"/>
  </r>
  <r>
    <n v="35"/>
    <x v="0"/>
    <s v="Married"/>
    <n v="86"/>
    <s v="1-5 years"/>
    <n v="50"/>
    <n v="0"/>
    <s v="Low"/>
    <n v="0"/>
    <s v="Full Coverage"/>
    <n v="0"/>
    <n v="2436"/>
    <s v="NO"/>
    <s v="NO"/>
    <s v="NO"/>
    <n v="0"/>
    <x v="1"/>
    <x v="16"/>
    <x v="0"/>
    <x v="4"/>
    <x v="0"/>
    <x v="1"/>
    <n v="99"/>
    <n v="663"/>
    <n v="50"/>
    <x v="1"/>
    <n v="100"/>
  </r>
  <r>
    <n v="27"/>
    <x v="0"/>
    <s v="Married"/>
    <n v="86"/>
    <s v="&lt;1 year"/>
    <n v="100"/>
    <n v="0"/>
    <s v="Low"/>
    <n v="0"/>
    <s v="Full Coverage"/>
    <n v="0"/>
    <n v="2486"/>
    <s v="NO"/>
    <s v="NO"/>
    <s v="NO"/>
    <n v="0"/>
    <x v="2"/>
    <x v="28"/>
    <x v="0"/>
    <x v="2"/>
    <x v="3"/>
    <x v="0"/>
    <n v="99"/>
    <n v="675"/>
    <n v="50"/>
    <x v="1"/>
    <n v="100"/>
  </r>
  <r>
    <n v="26"/>
    <x v="0"/>
    <s v="Widowed"/>
    <n v="0"/>
    <s v="&gt;5 years"/>
    <n v="0"/>
    <n v="0"/>
    <s v="Medium"/>
    <n v="0"/>
    <s v="Liability-Only"/>
    <n v="-200"/>
    <n v="1900"/>
    <s v="Yes"/>
    <s v="NO"/>
    <s v="NO"/>
    <n v="50"/>
    <x v="1"/>
    <x v="15"/>
    <x v="0"/>
    <x v="7"/>
    <x v="4"/>
    <x v="1"/>
    <n v="99"/>
    <n v="796"/>
    <n v="-50"/>
    <x v="0"/>
    <n v="50"/>
  </r>
  <r>
    <n v="48"/>
    <x v="0"/>
    <s v="Married"/>
    <n v="86"/>
    <s v="&gt;5 years"/>
    <n v="0"/>
    <n v="0"/>
    <s v="Low"/>
    <n v="0"/>
    <s v="Full Coverage"/>
    <n v="0"/>
    <n v="2186"/>
    <s v="NO"/>
    <s v="Yes"/>
    <s v="NO"/>
    <n v="50"/>
    <x v="1"/>
    <x v="23"/>
    <x v="1"/>
    <x v="4"/>
    <x v="2"/>
    <x v="0"/>
    <n v="3"/>
    <n v="738"/>
    <n v="-50"/>
    <x v="0"/>
    <n v="50"/>
  </r>
  <r>
    <n v="58"/>
    <x v="1"/>
    <s v="Single"/>
    <n v="0"/>
    <s v="&lt;1 year"/>
    <n v="100"/>
    <n v="1"/>
    <s v="Low"/>
    <n v="50"/>
    <s v="Liability-Only"/>
    <n v="-200"/>
    <n v="2250"/>
    <s v="NO"/>
    <s v="NO"/>
    <s v="NO"/>
    <n v="0"/>
    <x v="0"/>
    <x v="4"/>
    <x v="0"/>
    <x v="0"/>
    <x v="0"/>
    <x v="1"/>
    <n v="99"/>
    <n v="647"/>
    <n v="50"/>
    <x v="1"/>
    <n v="100"/>
  </r>
  <r>
    <n v="30"/>
    <x v="0"/>
    <s v="Single"/>
    <n v="0"/>
    <s v="&gt;5 years"/>
    <n v="0"/>
    <n v="1"/>
    <s v="Low"/>
    <n v="50"/>
    <s v="Full Coverage"/>
    <n v="0"/>
    <n v="2150"/>
    <s v="Yes"/>
    <s v="NO"/>
    <s v="NO"/>
    <n v="50"/>
    <x v="1"/>
    <x v="20"/>
    <x v="1"/>
    <x v="5"/>
    <x v="0"/>
    <x v="0"/>
    <n v="2"/>
    <n v="756"/>
    <n v="-50"/>
    <x v="0"/>
    <n v="50"/>
  </r>
  <r>
    <n v="46"/>
    <x v="0"/>
    <s v="Single"/>
    <n v="0"/>
    <s v="1-5 years"/>
    <n v="50"/>
    <n v="0"/>
    <s v="Medium"/>
    <n v="0"/>
    <s v="Full Coverage"/>
    <n v="0"/>
    <n v="2200"/>
    <s v="NO"/>
    <s v="Yes"/>
    <s v="NO"/>
    <n v="50"/>
    <x v="1"/>
    <x v="5"/>
    <x v="0"/>
    <x v="2"/>
    <x v="4"/>
    <x v="0"/>
    <n v="99"/>
    <n v="746"/>
    <n v="-50"/>
    <x v="1"/>
    <n v="100"/>
  </r>
  <r>
    <n v="18"/>
    <x v="0"/>
    <s v="Married"/>
    <n v="86"/>
    <s v="&lt;1 year"/>
    <n v="100"/>
    <n v="1"/>
    <s v="Low"/>
    <n v="50"/>
    <s v="Liability-Only"/>
    <n v="-200"/>
    <n v="2236"/>
    <s v="NO"/>
    <s v="NO"/>
    <s v="NO"/>
    <n v="0"/>
    <x v="1"/>
    <x v="10"/>
    <x v="0"/>
    <x v="1"/>
    <x v="2"/>
    <x v="0"/>
    <n v="99"/>
    <n v="705"/>
    <n v="-50"/>
    <x v="1"/>
    <n v="100"/>
  </r>
  <r>
    <n v="31"/>
    <x v="0"/>
    <s v="Married"/>
    <n v="86"/>
    <s v="&lt;1 year"/>
    <n v="100"/>
    <n v="1"/>
    <s v="Low"/>
    <n v="50"/>
    <s v="Liability-Only"/>
    <n v="-200"/>
    <n v="2336"/>
    <s v="NO"/>
    <s v="NO"/>
    <s v="NO"/>
    <n v="0"/>
    <x v="1"/>
    <x v="26"/>
    <x v="1"/>
    <x v="4"/>
    <x v="2"/>
    <x v="0"/>
    <n v="2"/>
    <n v="664"/>
    <n v="50"/>
    <x v="1"/>
    <n v="100"/>
  </r>
  <r>
    <n v="39"/>
    <x v="0"/>
    <s v="Married"/>
    <n v="86"/>
    <s v="&gt;5 years"/>
    <n v="0"/>
    <n v="0"/>
    <s v="Low"/>
    <n v="0"/>
    <s v="Liability-Only"/>
    <n v="-200"/>
    <n v="1986"/>
    <s v="Yes"/>
    <s v="Yes"/>
    <s v="NO"/>
    <n v="100"/>
    <x v="2"/>
    <x v="24"/>
    <x v="1"/>
    <x v="2"/>
    <x v="3"/>
    <x v="0"/>
    <n v="14"/>
    <n v="660"/>
    <n v="50"/>
    <x v="2"/>
    <n v="0"/>
  </r>
  <r>
    <n v="26"/>
    <x v="0"/>
    <s v="Single"/>
    <n v="0"/>
    <s v="&lt;1 year"/>
    <n v="100"/>
    <n v="0"/>
    <s v="Low"/>
    <n v="0"/>
    <s v="Full Coverage"/>
    <n v="0"/>
    <n v="2350"/>
    <s v="NO"/>
    <s v="NO"/>
    <s v="NO"/>
    <n v="0"/>
    <x v="1"/>
    <x v="27"/>
    <x v="1"/>
    <x v="5"/>
    <x v="2"/>
    <x v="2"/>
    <n v="5"/>
    <n v="640"/>
    <n v="50"/>
    <x v="0"/>
    <n v="50"/>
  </r>
  <r>
    <n v="25"/>
    <x v="0"/>
    <s v="Single"/>
    <n v="0"/>
    <s v="&gt;5 years"/>
    <n v="0"/>
    <n v="0"/>
    <s v="Low"/>
    <n v="0"/>
    <s v="Full Coverage"/>
    <n v="0"/>
    <n v="2150"/>
    <s v="NO"/>
    <s v="Yes"/>
    <s v="NO"/>
    <n v="50"/>
    <x v="1"/>
    <x v="9"/>
    <x v="1"/>
    <x v="8"/>
    <x v="0"/>
    <x v="1"/>
    <n v="1"/>
    <n v="733"/>
    <n v="-50"/>
    <x v="1"/>
    <n v="100"/>
  </r>
  <r>
    <n v="29"/>
    <x v="0"/>
    <s v="Single"/>
    <n v="0"/>
    <s v="1-5 years"/>
    <n v="50"/>
    <n v="0"/>
    <s v="Medium"/>
    <n v="0"/>
    <s v="Full Coverage"/>
    <n v="0"/>
    <n v="2200"/>
    <s v="Yes"/>
    <s v="NO"/>
    <s v="NO"/>
    <n v="50"/>
    <x v="2"/>
    <x v="21"/>
    <x v="1"/>
    <x v="2"/>
    <x v="0"/>
    <x v="2"/>
    <n v="1"/>
    <n v="707"/>
    <n v="-50"/>
    <x v="1"/>
    <n v="100"/>
  </r>
  <r>
    <n v="44"/>
    <x v="0"/>
    <s v="Single"/>
    <n v="0"/>
    <s v="1-5 years"/>
    <n v="50"/>
    <n v="0"/>
    <s v="Low"/>
    <n v="0"/>
    <s v="Full Coverage"/>
    <n v="0"/>
    <n v="2250"/>
    <s v="NO"/>
    <s v="NO"/>
    <s v="NO"/>
    <n v="0"/>
    <x v="1"/>
    <x v="10"/>
    <x v="1"/>
    <x v="0"/>
    <x v="1"/>
    <x v="1"/>
    <n v="11"/>
    <n v="741"/>
    <n v="-50"/>
    <x v="1"/>
    <n v="100"/>
  </r>
  <r>
    <n v="37"/>
    <x v="0"/>
    <s v="Married"/>
    <n v="86"/>
    <s v="&lt;1 year"/>
    <n v="100"/>
    <n v="0"/>
    <s v="Low"/>
    <n v="0"/>
    <s v="Full Coverage"/>
    <n v="0"/>
    <n v="2386"/>
    <s v="NO"/>
    <s v="NO"/>
    <s v="NO"/>
    <n v="0"/>
    <x v="1"/>
    <x v="9"/>
    <x v="0"/>
    <x v="4"/>
    <x v="2"/>
    <x v="0"/>
    <n v="99"/>
    <n v="782"/>
    <n v="-50"/>
    <x v="1"/>
    <n v="100"/>
  </r>
  <r>
    <n v="18"/>
    <x v="0"/>
    <s v="Married"/>
    <n v="86"/>
    <s v="&lt;1 year"/>
    <n v="100"/>
    <n v="1"/>
    <s v="Low"/>
    <n v="50"/>
    <s v="Liability-Only"/>
    <n v="-200"/>
    <n v="2086"/>
    <s v="Yes"/>
    <s v="Yes"/>
    <s v="Yes"/>
    <n v="150"/>
    <x v="0"/>
    <x v="10"/>
    <x v="1"/>
    <x v="2"/>
    <x v="1"/>
    <x v="0"/>
    <n v="1"/>
    <n v="729"/>
    <n v="-50"/>
    <x v="1"/>
    <n v="100"/>
  </r>
  <r>
    <n v="18"/>
    <x v="0"/>
    <s v="Single"/>
    <n v="0"/>
    <s v="1-5 years"/>
    <n v="50"/>
    <n v="1"/>
    <s v="Medium"/>
    <n v="100"/>
    <s v="Liability-Only"/>
    <n v="-200"/>
    <n v="2000"/>
    <s v="Yes"/>
    <s v="Yes"/>
    <s v="NO"/>
    <n v="100"/>
    <x v="0"/>
    <x v="23"/>
    <x v="1"/>
    <x v="3"/>
    <x v="3"/>
    <x v="1"/>
    <n v="6"/>
    <n v="711"/>
    <n v="-50"/>
    <x v="0"/>
    <n v="50"/>
  </r>
  <r>
    <n v="30"/>
    <x v="0"/>
    <s v="Married"/>
    <n v="86"/>
    <s v="1-5 years"/>
    <n v="50"/>
    <n v="0"/>
    <s v="Low"/>
    <n v="0"/>
    <s v="Full Coverage"/>
    <n v="0"/>
    <n v="2336"/>
    <s v="NO"/>
    <s v="NO"/>
    <s v="NO"/>
    <n v="0"/>
    <x v="0"/>
    <x v="28"/>
    <x v="0"/>
    <x v="5"/>
    <x v="3"/>
    <x v="0"/>
    <n v="99"/>
    <n v="776"/>
    <n v="-50"/>
    <x v="1"/>
    <n v="100"/>
  </r>
  <r>
    <n v="46"/>
    <x v="0"/>
    <s v="Married"/>
    <n v="86"/>
    <s v="1-5 years"/>
    <n v="50"/>
    <n v="1"/>
    <s v="High"/>
    <n v="200"/>
    <s v="Full Coverage"/>
    <n v="0"/>
    <n v="2486"/>
    <s v="NO"/>
    <s v="Yes"/>
    <s v="NO"/>
    <n v="50"/>
    <x v="1"/>
    <x v="22"/>
    <x v="0"/>
    <x v="0"/>
    <x v="1"/>
    <x v="2"/>
    <n v="99"/>
    <n v="708"/>
    <n v="-50"/>
    <x v="1"/>
    <n v="100"/>
  </r>
  <r>
    <n v="18"/>
    <x v="0"/>
    <s v="Married"/>
    <n v="86"/>
    <s v="1-5 years"/>
    <n v="50"/>
    <n v="0"/>
    <s v="Medium"/>
    <n v="0"/>
    <s v="Liability-Only"/>
    <n v="-200"/>
    <n v="2036"/>
    <s v="Yes"/>
    <s v="NO"/>
    <s v="NO"/>
    <n v="50"/>
    <x v="1"/>
    <x v="1"/>
    <x v="1"/>
    <x v="7"/>
    <x v="2"/>
    <x v="0"/>
    <n v="13"/>
    <n v="749"/>
    <n v="-50"/>
    <x v="0"/>
    <n v="50"/>
  </r>
  <r>
    <n v="32"/>
    <x v="0"/>
    <s v="Married"/>
    <n v="86"/>
    <s v="1-5 years"/>
    <n v="50"/>
    <n v="1"/>
    <s v="Low"/>
    <n v="50"/>
    <s v="Liability-Only"/>
    <n v="-200"/>
    <n v="2086"/>
    <s v="Yes"/>
    <s v="NO"/>
    <s v="NO"/>
    <n v="50"/>
    <x v="0"/>
    <x v="9"/>
    <x v="0"/>
    <x v="2"/>
    <x v="4"/>
    <x v="2"/>
    <n v="99"/>
    <n v="771"/>
    <n v="-50"/>
    <x v="0"/>
    <n v="50"/>
  </r>
  <r>
    <n v="32"/>
    <x v="0"/>
    <s v="Married"/>
    <n v="86"/>
    <s v="&lt;1 year"/>
    <n v="100"/>
    <n v="0"/>
    <s v="Medium"/>
    <n v="0"/>
    <s v="Liability-Only"/>
    <n v="-200"/>
    <n v="2236"/>
    <s v="NO"/>
    <s v="NO"/>
    <s v="NO"/>
    <n v="0"/>
    <x v="1"/>
    <x v="21"/>
    <x v="1"/>
    <x v="5"/>
    <x v="1"/>
    <x v="1"/>
    <n v="2"/>
    <n v="636"/>
    <n v="50"/>
    <x v="0"/>
    <n v="50"/>
  </r>
  <r>
    <n v="60"/>
    <x v="1"/>
    <s v="Divorced"/>
    <n v="0"/>
    <s v="&gt;5 years"/>
    <n v="0"/>
    <n v="1"/>
    <s v="Low"/>
    <n v="50"/>
    <s v="Liability-Only"/>
    <n v="-200"/>
    <n v="1950"/>
    <s v="NO"/>
    <s v="Yes"/>
    <s v="NO"/>
    <n v="50"/>
    <x v="0"/>
    <x v="21"/>
    <x v="0"/>
    <x v="8"/>
    <x v="1"/>
    <x v="2"/>
    <n v="99"/>
    <n v="709"/>
    <n v="-50"/>
    <x v="0"/>
    <n v="50"/>
  </r>
  <r>
    <n v="34"/>
    <x v="0"/>
    <s v="Widowed"/>
    <n v="0"/>
    <s v="1-5 years"/>
    <n v="50"/>
    <n v="1"/>
    <s v="Low"/>
    <n v="50"/>
    <s v="Full Coverage"/>
    <n v="0"/>
    <n v="2300"/>
    <s v="NO"/>
    <s v="NO"/>
    <s v="NO"/>
    <n v="0"/>
    <x v="1"/>
    <x v="6"/>
    <x v="1"/>
    <x v="0"/>
    <x v="0"/>
    <x v="1"/>
    <n v="2"/>
    <n v="760"/>
    <n v="-50"/>
    <x v="1"/>
    <n v="100"/>
  </r>
  <r>
    <n v="45"/>
    <x v="0"/>
    <s v="Divorced"/>
    <n v="0"/>
    <s v="1-5 years"/>
    <n v="50"/>
    <n v="2"/>
    <s v="Low"/>
    <n v="100"/>
    <s v="Full Coverage"/>
    <n v="0"/>
    <n v="2250"/>
    <s v="NO"/>
    <s v="Yes"/>
    <s v="NO"/>
    <n v="50"/>
    <x v="1"/>
    <x v="4"/>
    <x v="1"/>
    <x v="3"/>
    <x v="2"/>
    <x v="0"/>
    <n v="14"/>
    <n v="747"/>
    <n v="-50"/>
    <x v="0"/>
    <n v="50"/>
  </r>
  <r>
    <n v="42"/>
    <x v="0"/>
    <s v="Widowed"/>
    <n v="0"/>
    <s v="1-5 years"/>
    <n v="50"/>
    <n v="1"/>
    <s v="Low"/>
    <n v="50"/>
    <s v="Liability-Only"/>
    <n v="-200"/>
    <n v="2050"/>
    <s v="NO"/>
    <s v="NO"/>
    <s v="Yes"/>
    <n v="50"/>
    <x v="2"/>
    <x v="6"/>
    <x v="1"/>
    <x v="1"/>
    <x v="2"/>
    <x v="0"/>
    <n v="11"/>
    <n v="758"/>
    <n v="-50"/>
    <x v="1"/>
    <n v="100"/>
  </r>
  <r>
    <n v="18"/>
    <x v="0"/>
    <s v="Single"/>
    <n v="0"/>
    <s v="1-5 years"/>
    <n v="50"/>
    <n v="0"/>
    <s v="Low"/>
    <n v="0"/>
    <s v="Liability-Only"/>
    <n v="-200"/>
    <n v="2050"/>
    <s v="NO"/>
    <s v="NO"/>
    <s v="NO"/>
    <n v="0"/>
    <x v="0"/>
    <x v="4"/>
    <x v="1"/>
    <x v="11"/>
    <x v="0"/>
    <x v="0"/>
    <n v="3"/>
    <n v="679"/>
    <n v="50"/>
    <x v="2"/>
    <n v="0"/>
  </r>
  <r>
    <n v="51"/>
    <x v="0"/>
    <s v="Single"/>
    <n v="0"/>
    <s v="1-5 years"/>
    <n v="50"/>
    <n v="1"/>
    <s v="Low"/>
    <n v="50"/>
    <s v="Liability-Only"/>
    <n v="-200"/>
    <n v="2100"/>
    <s v="NO"/>
    <s v="NO"/>
    <s v="NO"/>
    <n v="0"/>
    <x v="1"/>
    <x v="25"/>
    <x v="0"/>
    <x v="4"/>
    <x v="4"/>
    <x v="0"/>
    <n v="99"/>
    <n v="740"/>
    <n v="-50"/>
    <x v="1"/>
    <n v="100"/>
  </r>
  <r>
    <n v="43"/>
    <x v="0"/>
    <s v="Married"/>
    <n v="86"/>
    <s v="1-5 years"/>
    <n v="50"/>
    <n v="0"/>
    <s v="Medium"/>
    <n v="0"/>
    <s v="Full Coverage"/>
    <n v="0"/>
    <n v="2336"/>
    <s v="NO"/>
    <s v="Yes"/>
    <s v="NO"/>
    <n v="50"/>
    <x v="0"/>
    <x v="21"/>
    <x v="0"/>
    <x v="5"/>
    <x v="0"/>
    <x v="2"/>
    <n v="99"/>
    <n v="672"/>
    <n v="50"/>
    <x v="0"/>
    <n v="50"/>
  </r>
  <r>
    <n v="47"/>
    <x v="0"/>
    <s v="Single"/>
    <n v="0"/>
    <s v="&gt;5 years"/>
    <n v="0"/>
    <n v="1"/>
    <s v="Low"/>
    <n v="50"/>
    <s v="Full Coverage"/>
    <n v="0"/>
    <n v="2200"/>
    <s v="NO"/>
    <s v="NO"/>
    <s v="Yes"/>
    <n v="50"/>
    <x v="1"/>
    <x v="29"/>
    <x v="1"/>
    <x v="1"/>
    <x v="2"/>
    <x v="0"/>
    <n v="11"/>
    <n v="747"/>
    <n v="-50"/>
    <x v="1"/>
    <n v="100"/>
  </r>
  <r>
    <n v="90"/>
    <x v="1"/>
    <s v="Married"/>
    <n v="86"/>
    <s v="&lt;1 year"/>
    <n v="100"/>
    <n v="0"/>
    <s v="High"/>
    <n v="0"/>
    <s v="Liability-Only"/>
    <n v="-200"/>
    <n v="2286"/>
    <s v="NO"/>
    <s v="NO"/>
    <s v="NO"/>
    <n v="0"/>
    <x v="2"/>
    <x v="2"/>
    <x v="1"/>
    <x v="1"/>
    <x v="3"/>
    <x v="0"/>
    <n v="3"/>
    <n v="650"/>
    <n v="50"/>
    <x v="1"/>
    <n v="100"/>
  </r>
  <r>
    <n v="18"/>
    <x v="0"/>
    <s v="Married"/>
    <n v="86"/>
    <s v="1-5 years"/>
    <n v="50"/>
    <n v="0"/>
    <s v="Low"/>
    <n v="0"/>
    <s v="Full Coverage"/>
    <n v="0"/>
    <n v="2336"/>
    <s v="NO"/>
    <s v="Yes"/>
    <s v="NO"/>
    <n v="50"/>
    <x v="1"/>
    <x v="8"/>
    <x v="1"/>
    <x v="1"/>
    <x v="2"/>
    <x v="2"/>
    <n v="2"/>
    <n v="647"/>
    <n v="50"/>
    <x v="0"/>
    <n v="50"/>
  </r>
  <r>
    <n v="65"/>
    <x v="1"/>
    <s v="Married"/>
    <n v="86"/>
    <s v="1-5 years"/>
    <n v="50"/>
    <n v="0"/>
    <s v="High"/>
    <n v="0"/>
    <s v="Full Coverage"/>
    <n v="0"/>
    <n v="2436"/>
    <s v="NO"/>
    <s v="NO"/>
    <s v="NO"/>
    <n v="0"/>
    <x v="1"/>
    <x v="28"/>
    <x v="1"/>
    <x v="2"/>
    <x v="3"/>
    <x v="2"/>
    <n v="12"/>
    <n v="696"/>
    <n v="50"/>
    <x v="1"/>
    <n v="100"/>
  </r>
  <r>
    <n v="35"/>
    <x v="0"/>
    <s v="Single"/>
    <n v="0"/>
    <s v="1-5 years"/>
    <n v="50"/>
    <n v="0"/>
    <s v="Low"/>
    <n v="0"/>
    <s v="Full Coverage"/>
    <n v="0"/>
    <n v="2250"/>
    <s v="NO"/>
    <s v="NO"/>
    <s v="NO"/>
    <n v="0"/>
    <x v="0"/>
    <x v="27"/>
    <x v="0"/>
    <x v="6"/>
    <x v="3"/>
    <x v="1"/>
    <n v="99"/>
    <n v="715"/>
    <n v="-50"/>
    <x v="1"/>
    <n v="100"/>
  </r>
  <r>
    <n v="44"/>
    <x v="0"/>
    <s v="Married"/>
    <n v="86"/>
    <s v="1-5 years"/>
    <n v="50"/>
    <n v="1"/>
    <s v="Low"/>
    <n v="50"/>
    <s v="Liability-Only"/>
    <n v="-200"/>
    <n v="2136"/>
    <s v="NO"/>
    <s v="NO"/>
    <s v="NO"/>
    <n v="0"/>
    <x v="0"/>
    <x v="29"/>
    <x v="1"/>
    <x v="1"/>
    <x v="1"/>
    <x v="2"/>
    <n v="7"/>
    <n v="827"/>
    <n v="-50"/>
    <x v="0"/>
    <n v="50"/>
  </r>
  <r>
    <n v="39"/>
    <x v="0"/>
    <s v="Married"/>
    <n v="86"/>
    <s v="1-5 years"/>
    <n v="50"/>
    <n v="0"/>
    <s v="Medium"/>
    <n v="0"/>
    <s v="Liability-Only"/>
    <n v="-200"/>
    <n v="2086"/>
    <s v="NO"/>
    <s v="Yes"/>
    <s v="NO"/>
    <n v="50"/>
    <x v="1"/>
    <x v="8"/>
    <x v="1"/>
    <x v="13"/>
    <x v="0"/>
    <x v="0"/>
    <n v="4"/>
    <n v="750"/>
    <n v="-50"/>
    <x v="1"/>
    <n v="100"/>
  </r>
  <r>
    <n v="33"/>
    <x v="0"/>
    <s v="Married"/>
    <n v="86"/>
    <s v="1-5 years"/>
    <n v="50"/>
    <n v="1"/>
    <s v="Medium"/>
    <n v="100"/>
    <s v="Full Coverage"/>
    <n v="0"/>
    <n v="2436"/>
    <s v="NO"/>
    <s v="NO"/>
    <s v="NO"/>
    <n v="0"/>
    <x v="1"/>
    <x v="27"/>
    <x v="1"/>
    <x v="0"/>
    <x v="1"/>
    <x v="0"/>
    <n v="7"/>
    <n v="706"/>
    <n v="-50"/>
    <x v="1"/>
    <n v="100"/>
  </r>
  <r>
    <n v="31"/>
    <x v="0"/>
    <s v="Divorced"/>
    <n v="0"/>
    <s v="&lt;1 year"/>
    <n v="100"/>
    <n v="2"/>
    <s v="Low"/>
    <n v="100"/>
    <s v="Full Coverage"/>
    <n v="0"/>
    <n v="2250"/>
    <s v="NO"/>
    <s v="NO"/>
    <s v="Yes"/>
    <n v="50"/>
    <x v="1"/>
    <x v="1"/>
    <x v="1"/>
    <x v="5"/>
    <x v="1"/>
    <x v="1"/>
    <n v="7"/>
    <n v="712"/>
    <n v="-50"/>
    <x v="2"/>
    <n v="0"/>
  </r>
  <r>
    <n v="44"/>
    <x v="0"/>
    <s v="Single"/>
    <n v="0"/>
    <s v="&gt;5 years"/>
    <n v="0"/>
    <n v="3"/>
    <s v="Medium"/>
    <n v="300"/>
    <s v="Liability-Only"/>
    <n v="-200"/>
    <n v="2200"/>
    <s v="Yes"/>
    <s v="NO"/>
    <s v="Yes"/>
    <n v="100"/>
    <x v="1"/>
    <x v="29"/>
    <x v="0"/>
    <x v="7"/>
    <x v="3"/>
    <x v="2"/>
    <n v="99"/>
    <n v="716"/>
    <n v="-50"/>
    <x v="1"/>
    <n v="100"/>
  </r>
  <r>
    <n v="18"/>
    <x v="0"/>
    <s v="Single"/>
    <n v="0"/>
    <s v="&lt;1 year"/>
    <n v="100"/>
    <n v="0"/>
    <s v="Low"/>
    <n v="0"/>
    <s v="Full Coverage"/>
    <n v="0"/>
    <n v="2350"/>
    <s v="NO"/>
    <s v="NO"/>
    <s v="NO"/>
    <n v="0"/>
    <x v="1"/>
    <x v="19"/>
    <x v="0"/>
    <x v="0"/>
    <x v="0"/>
    <x v="0"/>
    <n v="99"/>
    <n v="699"/>
    <n v="50"/>
    <x v="0"/>
    <n v="50"/>
  </r>
  <r>
    <n v="51"/>
    <x v="0"/>
    <s v="Married"/>
    <n v="86"/>
    <s v="&gt;5 years"/>
    <n v="0"/>
    <n v="0"/>
    <s v="Low"/>
    <n v="0"/>
    <s v="Full Coverage"/>
    <n v="0"/>
    <n v="2386"/>
    <s v="NO"/>
    <s v="NO"/>
    <s v="NO"/>
    <n v="0"/>
    <x v="2"/>
    <x v="13"/>
    <x v="0"/>
    <x v="1"/>
    <x v="3"/>
    <x v="2"/>
    <n v="99"/>
    <n v="666"/>
    <n v="50"/>
    <x v="1"/>
    <n v="100"/>
  </r>
  <r>
    <n v="33"/>
    <x v="0"/>
    <s v="Married"/>
    <n v="86"/>
    <s v="&lt;1 year"/>
    <n v="100"/>
    <n v="3"/>
    <s v="High"/>
    <n v="600"/>
    <s v="Liability-Only"/>
    <n v="-200"/>
    <n v="2736"/>
    <s v="NO"/>
    <s v="Yes"/>
    <s v="NO"/>
    <n v="50"/>
    <x v="1"/>
    <x v="27"/>
    <x v="0"/>
    <x v="0"/>
    <x v="2"/>
    <x v="0"/>
    <n v="99"/>
    <n v="707"/>
    <n v="-50"/>
    <x v="1"/>
    <n v="100"/>
  </r>
  <r>
    <n v="23"/>
    <x v="0"/>
    <s v="Single"/>
    <n v="0"/>
    <s v="1-5 years"/>
    <n v="50"/>
    <n v="0"/>
    <s v="Low"/>
    <n v="0"/>
    <s v="Full Coverage"/>
    <n v="0"/>
    <n v="2200"/>
    <s v="NO"/>
    <s v="NO"/>
    <s v="Yes"/>
    <n v="50"/>
    <x v="1"/>
    <x v="5"/>
    <x v="1"/>
    <x v="4"/>
    <x v="0"/>
    <x v="0"/>
    <n v="12"/>
    <n v="730"/>
    <n v="-50"/>
    <x v="1"/>
    <n v="100"/>
  </r>
  <r>
    <n v="33"/>
    <x v="0"/>
    <s v="Married"/>
    <n v="86"/>
    <s v="&gt;5 years"/>
    <n v="0"/>
    <n v="0"/>
    <s v="Low"/>
    <n v="0"/>
    <s v="Full Coverage"/>
    <n v="0"/>
    <n v="2286"/>
    <s v="NO"/>
    <s v="NO"/>
    <s v="NO"/>
    <n v="0"/>
    <x v="0"/>
    <x v="24"/>
    <x v="1"/>
    <x v="4"/>
    <x v="3"/>
    <x v="2"/>
    <n v="7"/>
    <n v="736"/>
    <n v="-50"/>
    <x v="1"/>
    <n v="100"/>
  </r>
  <r>
    <n v="58"/>
    <x v="1"/>
    <s v="Single"/>
    <n v="0"/>
    <s v="1-5 years"/>
    <n v="50"/>
    <n v="0"/>
    <s v="Low"/>
    <n v="0"/>
    <s v="Liability-Only"/>
    <n v="-200"/>
    <n v="1950"/>
    <s v="Yes"/>
    <s v="Yes"/>
    <s v="NO"/>
    <n v="100"/>
    <x v="1"/>
    <x v="20"/>
    <x v="0"/>
    <x v="0"/>
    <x v="0"/>
    <x v="2"/>
    <n v="99"/>
    <n v="710"/>
    <n v="-50"/>
    <x v="1"/>
    <n v="100"/>
  </r>
  <r>
    <n v="31"/>
    <x v="0"/>
    <s v="Single"/>
    <n v="0"/>
    <s v="&gt;5 years"/>
    <n v="0"/>
    <n v="1"/>
    <s v="Low"/>
    <n v="50"/>
    <s v="Liability-Only"/>
    <n v="-200"/>
    <n v="2050"/>
    <s v="NO"/>
    <s v="Yes"/>
    <s v="NO"/>
    <n v="50"/>
    <x v="1"/>
    <x v="18"/>
    <x v="0"/>
    <x v="1"/>
    <x v="3"/>
    <x v="2"/>
    <n v="99"/>
    <n v="635"/>
    <n v="50"/>
    <x v="0"/>
    <n v="50"/>
  </r>
  <r>
    <n v="45"/>
    <x v="0"/>
    <s v="Single"/>
    <n v="0"/>
    <s v="1-5 years"/>
    <n v="50"/>
    <n v="0"/>
    <s v="Low"/>
    <n v="0"/>
    <s v="Liability-Only"/>
    <n v="-200"/>
    <n v="1950"/>
    <s v="NO"/>
    <s v="NO"/>
    <s v="NO"/>
    <n v="0"/>
    <x v="0"/>
    <x v="21"/>
    <x v="0"/>
    <x v="2"/>
    <x v="2"/>
    <x v="0"/>
    <n v="99"/>
    <n v="752"/>
    <n v="-50"/>
    <x v="2"/>
    <n v="0"/>
  </r>
  <r>
    <n v="29"/>
    <x v="0"/>
    <s v="Widowed"/>
    <n v="0"/>
    <s v="1-5 years"/>
    <n v="50"/>
    <n v="1"/>
    <s v="Low"/>
    <n v="50"/>
    <s v="Liability-Only"/>
    <n v="-200"/>
    <n v="2150"/>
    <s v="NO"/>
    <s v="Yes"/>
    <s v="NO"/>
    <n v="50"/>
    <x v="1"/>
    <x v="6"/>
    <x v="1"/>
    <x v="2"/>
    <x v="0"/>
    <x v="0"/>
    <n v="6"/>
    <n v="611"/>
    <n v="50"/>
    <x v="1"/>
    <n v="100"/>
  </r>
  <r>
    <n v="51"/>
    <x v="0"/>
    <s v="Married"/>
    <n v="86"/>
    <s v="1-5 years"/>
    <n v="50"/>
    <n v="1"/>
    <s v="Low"/>
    <n v="50"/>
    <s v="Liability-Only"/>
    <n v="-200"/>
    <n v="2286"/>
    <s v="NO"/>
    <s v="NO"/>
    <s v="NO"/>
    <n v="0"/>
    <x v="2"/>
    <x v="1"/>
    <x v="1"/>
    <x v="1"/>
    <x v="4"/>
    <x v="0"/>
    <n v="4"/>
    <n v="699"/>
    <n v="50"/>
    <x v="1"/>
    <n v="100"/>
  </r>
  <r>
    <n v="50"/>
    <x v="0"/>
    <s v="Married"/>
    <n v="86"/>
    <s v="1-5 years"/>
    <n v="50"/>
    <n v="1"/>
    <s v="Low"/>
    <n v="50"/>
    <s v="Full Coverage"/>
    <n v="0"/>
    <n v="2336"/>
    <s v="NO"/>
    <s v="Yes"/>
    <s v="NO"/>
    <n v="50"/>
    <x v="1"/>
    <x v="16"/>
    <x v="0"/>
    <x v="5"/>
    <x v="4"/>
    <x v="0"/>
    <n v="99"/>
    <n v="833"/>
    <n v="-50"/>
    <x v="1"/>
    <n v="100"/>
  </r>
  <r>
    <n v="67"/>
    <x v="1"/>
    <s v="Single"/>
    <n v="0"/>
    <s v="1-5 years"/>
    <n v="50"/>
    <n v="0"/>
    <s v="Low"/>
    <n v="0"/>
    <s v="Liability-Only"/>
    <n v="-200"/>
    <n v="2000"/>
    <s v="NO"/>
    <s v="Yes"/>
    <s v="NO"/>
    <n v="50"/>
    <x v="1"/>
    <x v="22"/>
    <x v="1"/>
    <x v="1"/>
    <x v="2"/>
    <x v="1"/>
    <n v="13"/>
    <n v="696"/>
    <n v="50"/>
    <x v="2"/>
    <n v="0"/>
  </r>
  <r>
    <n v="37"/>
    <x v="0"/>
    <s v="Married"/>
    <n v="86"/>
    <s v="&gt;5 years"/>
    <n v="0"/>
    <n v="1"/>
    <s v="High"/>
    <n v="200"/>
    <s v="Liability-Only"/>
    <n v="-200"/>
    <n v="2286"/>
    <s v="NO"/>
    <s v="NO"/>
    <s v="NO"/>
    <n v="0"/>
    <x v="1"/>
    <x v="8"/>
    <x v="0"/>
    <x v="8"/>
    <x v="2"/>
    <x v="0"/>
    <n v="99"/>
    <n v="724"/>
    <n v="-50"/>
    <x v="1"/>
    <n v="100"/>
  </r>
  <r>
    <n v="50"/>
    <x v="0"/>
    <s v="Married"/>
    <n v="86"/>
    <s v="1-5 years"/>
    <n v="50"/>
    <n v="0"/>
    <s v="High"/>
    <n v="0"/>
    <s v="Liability-Only"/>
    <n v="-200"/>
    <n v="2136"/>
    <s v="NO"/>
    <s v="NO"/>
    <s v="NO"/>
    <n v="0"/>
    <x v="0"/>
    <x v="21"/>
    <x v="1"/>
    <x v="6"/>
    <x v="0"/>
    <x v="1"/>
    <n v="4"/>
    <n v="726"/>
    <n v="-50"/>
    <x v="1"/>
    <n v="100"/>
  </r>
  <r>
    <n v="41"/>
    <x v="0"/>
    <s v="Married"/>
    <n v="86"/>
    <s v="1-5 years"/>
    <n v="50"/>
    <n v="2"/>
    <s v="Medium"/>
    <n v="200"/>
    <s v="Liability-Only"/>
    <n v="-200"/>
    <n v="2336"/>
    <s v="NO"/>
    <s v="Yes"/>
    <s v="NO"/>
    <n v="50"/>
    <x v="2"/>
    <x v="27"/>
    <x v="1"/>
    <x v="7"/>
    <x v="3"/>
    <x v="2"/>
    <n v="12"/>
    <n v="629"/>
    <n v="50"/>
    <x v="0"/>
    <n v="50"/>
  </r>
  <r>
    <n v="59"/>
    <x v="1"/>
    <s v="Married"/>
    <n v="86"/>
    <s v="&gt;5 years"/>
    <n v="0"/>
    <n v="1"/>
    <s v="Low"/>
    <n v="50"/>
    <s v="Full Coverage"/>
    <n v="0"/>
    <n v="2436"/>
    <s v="NO"/>
    <s v="NO"/>
    <s v="NO"/>
    <n v="0"/>
    <x v="1"/>
    <x v="10"/>
    <x v="0"/>
    <x v="5"/>
    <x v="2"/>
    <x v="0"/>
    <n v="99"/>
    <n v="571"/>
    <n v="50"/>
    <x v="1"/>
    <n v="100"/>
  </r>
  <r>
    <n v="29"/>
    <x v="0"/>
    <s v="Married"/>
    <n v="86"/>
    <s v="&gt;5 years"/>
    <n v="0"/>
    <n v="0"/>
    <s v="Low"/>
    <n v="0"/>
    <s v="Liability-Only"/>
    <n v="-200"/>
    <n v="2086"/>
    <s v="NO"/>
    <s v="NO"/>
    <s v="NO"/>
    <n v="0"/>
    <x v="2"/>
    <x v="4"/>
    <x v="1"/>
    <x v="6"/>
    <x v="4"/>
    <x v="1"/>
    <n v="8"/>
    <n v="749"/>
    <n v="-50"/>
    <x v="1"/>
    <n v="100"/>
  </r>
  <r>
    <n v="51"/>
    <x v="0"/>
    <s v="Married"/>
    <n v="86"/>
    <s v="1-5 years"/>
    <n v="50"/>
    <n v="0"/>
    <s v="Medium"/>
    <n v="0"/>
    <s v="Full Coverage"/>
    <n v="0"/>
    <n v="2236"/>
    <s v="NO"/>
    <s v="Yes"/>
    <s v="NO"/>
    <n v="50"/>
    <x v="2"/>
    <x v="16"/>
    <x v="1"/>
    <x v="2"/>
    <x v="0"/>
    <x v="0"/>
    <n v="8"/>
    <n v="723"/>
    <n v="-50"/>
    <x v="0"/>
    <n v="50"/>
  </r>
  <r>
    <n v="37"/>
    <x v="0"/>
    <s v="Single"/>
    <n v="0"/>
    <s v="1-5 years"/>
    <n v="50"/>
    <n v="0"/>
    <s v="Low"/>
    <n v="0"/>
    <s v="Liability-Only"/>
    <n v="-200"/>
    <n v="2000"/>
    <s v="NO"/>
    <s v="NO"/>
    <s v="NO"/>
    <n v="0"/>
    <x v="0"/>
    <x v="28"/>
    <x v="1"/>
    <x v="6"/>
    <x v="0"/>
    <x v="2"/>
    <n v="2"/>
    <n v="744"/>
    <n v="-50"/>
    <x v="0"/>
    <n v="50"/>
  </r>
  <r>
    <n v="39"/>
    <x v="0"/>
    <s v="Single"/>
    <n v="0"/>
    <s v="1-5 years"/>
    <n v="50"/>
    <n v="0"/>
    <s v="High"/>
    <n v="0"/>
    <s v="Liability-Only"/>
    <n v="-200"/>
    <n v="2050"/>
    <s v="NO"/>
    <s v="NO"/>
    <s v="NO"/>
    <n v="0"/>
    <x v="0"/>
    <x v="23"/>
    <x v="0"/>
    <x v="0"/>
    <x v="2"/>
    <x v="2"/>
    <n v="99"/>
    <n v="677"/>
    <n v="50"/>
    <x v="2"/>
    <n v="0"/>
  </r>
  <r>
    <n v="41"/>
    <x v="0"/>
    <s v="Single"/>
    <n v="0"/>
    <s v="1-5 years"/>
    <n v="50"/>
    <n v="0"/>
    <s v="Low"/>
    <n v="0"/>
    <s v="Full Coverage"/>
    <n v="0"/>
    <n v="2100"/>
    <s v="NO"/>
    <s v="Yes"/>
    <s v="NO"/>
    <n v="50"/>
    <x v="1"/>
    <x v="24"/>
    <x v="1"/>
    <x v="3"/>
    <x v="5"/>
    <x v="1"/>
    <n v="9"/>
    <n v="704"/>
    <n v="-50"/>
    <x v="2"/>
    <n v="0"/>
  </r>
  <r>
    <n v="43"/>
    <x v="0"/>
    <s v="Single"/>
    <n v="0"/>
    <s v="1-5 years"/>
    <n v="50"/>
    <n v="0"/>
    <s v="Medium"/>
    <n v="0"/>
    <s v="Full Coverage"/>
    <n v="0"/>
    <n v="2250"/>
    <s v="NO"/>
    <s v="NO"/>
    <s v="NO"/>
    <n v="0"/>
    <x v="1"/>
    <x v="12"/>
    <x v="0"/>
    <x v="4"/>
    <x v="4"/>
    <x v="1"/>
    <n v="99"/>
    <n v="720"/>
    <n v="-50"/>
    <x v="1"/>
    <n v="100"/>
  </r>
  <r>
    <n v="38"/>
    <x v="0"/>
    <s v="Married"/>
    <n v="86"/>
    <s v="&gt;5 years"/>
    <n v="0"/>
    <n v="1"/>
    <s v="Low"/>
    <n v="50"/>
    <s v="Full Coverage"/>
    <n v="0"/>
    <n v="2236"/>
    <s v="Yes"/>
    <s v="Yes"/>
    <s v="NO"/>
    <n v="100"/>
    <x v="1"/>
    <x v="20"/>
    <x v="1"/>
    <x v="2"/>
    <x v="4"/>
    <x v="2"/>
    <n v="9"/>
    <n v="700"/>
    <n v="50"/>
    <x v="2"/>
    <n v="0"/>
  </r>
  <r>
    <n v="43"/>
    <x v="0"/>
    <s v="Married"/>
    <n v="86"/>
    <s v="&lt;1 year"/>
    <n v="100"/>
    <n v="0"/>
    <s v="Low"/>
    <n v="0"/>
    <s v="Liability-Only"/>
    <n v="-200"/>
    <n v="2186"/>
    <s v="NO"/>
    <s v="NO"/>
    <s v="NO"/>
    <n v="0"/>
    <x v="1"/>
    <x v="8"/>
    <x v="1"/>
    <x v="3"/>
    <x v="1"/>
    <x v="2"/>
    <n v="7"/>
    <n v="733"/>
    <n v="-50"/>
    <x v="1"/>
    <n v="100"/>
  </r>
  <r>
    <n v="63"/>
    <x v="1"/>
    <s v="Married"/>
    <n v="86"/>
    <s v="1-5 years"/>
    <n v="50"/>
    <n v="0"/>
    <s v="Medium"/>
    <n v="0"/>
    <s v="Full Coverage"/>
    <n v="0"/>
    <n v="2286"/>
    <s v="NO"/>
    <s v="Yes"/>
    <s v="NO"/>
    <n v="50"/>
    <x v="0"/>
    <x v="8"/>
    <x v="0"/>
    <x v="1"/>
    <x v="3"/>
    <x v="1"/>
    <n v="99"/>
    <n v="706"/>
    <n v="-50"/>
    <x v="1"/>
    <n v="100"/>
  </r>
  <r>
    <n v="54"/>
    <x v="0"/>
    <s v="Divorced"/>
    <n v="0"/>
    <s v="&gt;5 years"/>
    <n v="0"/>
    <n v="1"/>
    <s v="Medium"/>
    <n v="100"/>
    <s v="Full Coverage"/>
    <n v="0"/>
    <n v="2250"/>
    <s v="Yes"/>
    <s v="Yes"/>
    <s v="NO"/>
    <n v="100"/>
    <x v="2"/>
    <x v="19"/>
    <x v="1"/>
    <x v="0"/>
    <x v="1"/>
    <x v="1"/>
    <n v="6"/>
    <n v="680"/>
    <n v="50"/>
    <x v="0"/>
    <n v="50"/>
  </r>
  <r>
    <n v="53"/>
    <x v="0"/>
    <s v="Single"/>
    <n v="0"/>
    <s v="1-5 years"/>
    <n v="50"/>
    <n v="0"/>
    <s v="Low"/>
    <n v="0"/>
    <s v="Liability-Only"/>
    <n v="-200"/>
    <n v="1950"/>
    <s v="NO"/>
    <s v="NO"/>
    <s v="NO"/>
    <n v="0"/>
    <x v="1"/>
    <x v="28"/>
    <x v="1"/>
    <x v="10"/>
    <x v="4"/>
    <x v="0"/>
    <n v="8"/>
    <n v="746"/>
    <n v="-50"/>
    <x v="2"/>
    <n v="0"/>
  </r>
  <r>
    <n v="33"/>
    <x v="0"/>
    <s v="Married"/>
    <n v="86"/>
    <s v="&gt;5 years"/>
    <n v="0"/>
    <n v="0"/>
    <s v="Low"/>
    <n v="0"/>
    <s v="Liability-Only"/>
    <n v="-200"/>
    <n v="1986"/>
    <s v="NO"/>
    <s v="Yes"/>
    <s v="NO"/>
    <n v="50"/>
    <x v="1"/>
    <x v="23"/>
    <x v="1"/>
    <x v="0"/>
    <x v="2"/>
    <x v="0"/>
    <n v="8"/>
    <n v="788"/>
    <n v="-50"/>
    <x v="0"/>
    <n v="50"/>
  </r>
  <r>
    <n v="26"/>
    <x v="0"/>
    <s v="Married"/>
    <n v="86"/>
    <s v="1-5 years"/>
    <n v="50"/>
    <n v="1"/>
    <s v="Medium"/>
    <n v="100"/>
    <s v="Full Coverage"/>
    <n v="0"/>
    <n v="2486"/>
    <s v="NO"/>
    <s v="NO"/>
    <s v="NO"/>
    <n v="0"/>
    <x v="1"/>
    <x v="8"/>
    <x v="1"/>
    <x v="7"/>
    <x v="2"/>
    <x v="1"/>
    <n v="1"/>
    <n v="641"/>
    <n v="50"/>
    <x v="0"/>
    <n v="50"/>
  </r>
  <r>
    <n v="54"/>
    <x v="0"/>
    <s v="Widowed"/>
    <n v="0"/>
    <s v="1-5 years"/>
    <n v="50"/>
    <n v="0"/>
    <s v="Low"/>
    <n v="0"/>
    <s v="Liability-Only"/>
    <n v="-200"/>
    <n v="2050"/>
    <s v="NO"/>
    <s v="NO"/>
    <s v="NO"/>
    <n v="0"/>
    <x v="2"/>
    <x v="28"/>
    <x v="1"/>
    <x v="1"/>
    <x v="0"/>
    <x v="1"/>
    <n v="2"/>
    <n v="726"/>
    <n v="-50"/>
    <x v="1"/>
    <n v="100"/>
  </r>
  <r>
    <n v="53"/>
    <x v="0"/>
    <s v="Single"/>
    <n v="0"/>
    <s v="&gt;5 years"/>
    <n v="0"/>
    <n v="1"/>
    <s v="Low"/>
    <n v="50"/>
    <s v="Full Coverage"/>
    <n v="0"/>
    <n v="2150"/>
    <s v="NO"/>
    <s v="NO"/>
    <s v="NO"/>
    <n v="0"/>
    <x v="2"/>
    <x v="20"/>
    <x v="0"/>
    <x v="1"/>
    <x v="2"/>
    <x v="2"/>
    <n v="99"/>
    <n v="790"/>
    <n v="-50"/>
    <x v="2"/>
    <n v="0"/>
  </r>
  <r>
    <n v="62"/>
    <x v="1"/>
    <s v="Divorced"/>
    <n v="0"/>
    <s v="1-5 years"/>
    <n v="50"/>
    <n v="0"/>
    <s v="Low"/>
    <n v="0"/>
    <s v="Full Coverage"/>
    <n v="0"/>
    <n v="2200"/>
    <s v="NO"/>
    <s v="NO"/>
    <s v="NO"/>
    <n v="0"/>
    <x v="1"/>
    <x v="19"/>
    <x v="1"/>
    <x v="5"/>
    <x v="2"/>
    <x v="2"/>
    <n v="9"/>
    <n v="704"/>
    <n v="-50"/>
    <x v="0"/>
    <n v="50"/>
  </r>
  <r>
    <n v="30"/>
    <x v="0"/>
    <s v="Married"/>
    <n v="86"/>
    <s v="&gt;5 years"/>
    <n v="0"/>
    <n v="1"/>
    <s v="Low"/>
    <n v="50"/>
    <s v="Liability-Only"/>
    <n v="-200"/>
    <n v="1986"/>
    <s v="NO"/>
    <s v="Yes"/>
    <s v="NO"/>
    <n v="50"/>
    <x v="1"/>
    <x v="13"/>
    <x v="1"/>
    <x v="5"/>
    <x v="2"/>
    <x v="1"/>
    <n v="11"/>
    <n v="772"/>
    <n v="-50"/>
    <x v="2"/>
    <n v="0"/>
  </r>
  <r>
    <n v="36"/>
    <x v="0"/>
    <s v="Married"/>
    <n v="86"/>
    <s v="&lt;1 year"/>
    <n v="100"/>
    <n v="1"/>
    <s v="Low"/>
    <n v="50"/>
    <s v="Liability-Only"/>
    <n v="-200"/>
    <n v="2186"/>
    <s v="Yes"/>
    <s v="NO"/>
    <s v="NO"/>
    <n v="50"/>
    <x v="1"/>
    <x v="19"/>
    <x v="0"/>
    <x v="2"/>
    <x v="0"/>
    <x v="2"/>
    <n v="99"/>
    <n v="621"/>
    <n v="50"/>
    <x v="2"/>
    <n v="0"/>
  </r>
  <r>
    <n v="18"/>
    <x v="0"/>
    <s v="Single"/>
    <n v="0"/>
    <s v="&lt;1 year"/>
    <n v="100"/>
    <n v="0"/>
    <s v="Medium"/>
    <n v="0"/>
    <s v="Liability-Only"/>
    <n v="-200"/>
    <n v="2000"/>
    <s v="Yes"/>
    <s v="NO"/>
    <s v="NO"/>
    <n v="50"/>
    <x v="1"/>
    <x v="8"/>
    <x v="1"/>
    <x v="2"/>
    <x v="2"/>
    <x v="1"/>
    <n v="1"/>
    <n v="709"/>
    <n v="-50"/>
    <x v="0"/>
    <n v="50"/>
  </r>
  <r>
    <n v="34"/>
    <x v="0"/>
    <s v="Single"/>
    <n v="0"/>
    <s v="1-5 years"/>
    <n v="50"/>
    <n v="0"/>
    <s v="Low"/>
    <n v="0"/>
    <s v="Liability-Only"/>
    <n v="-200"/>
    <n v="2050"/>
    <s v="NO"/>
    <s v="Yes"/>
    <s v="NO"/>
    <n v="50"/>
    <x v="0"/>
    <x v="26"/>
    <x v="1"/>
    <x v="4"/>
    <x v="1"/>
    <x v="1"/>
    <n v="3"/>
    <n v="598"/>
    <n v="50"/>
    <x v="0"/>
    <n v="50"/>
  </r>
  <r>
    <n v="54"/>
    <x v="0"/>
    <s v="Single"/>
    <n v="0"/>
    <s v="1-5 years"/>
    <n v="50"/>
    <n v="1"/>
    <s v="Low"/>
    <n v="50"/>
    <s v="Full Coverage"/>
    <n v="0"/>
    <n v="2300"/>
    <s v="NO"/>
    <s v="NO"/>
    <s v="NO"/>
    <n v="0"/>
    <x v="1"/>
    <x v="23"/>
    <x v="1"/>
    <x v="3"/>
    <x v="1"/>
    <x v="0"/>
    <n v="11"/>
    <n v="756"/>
    <n v="-50"/>
    <x v="1"/>
    <n v="100"/>
  </r>
  <r>
    <n v="33"/>
    <x v="0"/>
    <s v="Single"/>
    <n v="0"/>
    <s v="1-5 years"/>
    <n v="50"/>
    <n v="0"/>
    <s v="Low"/>
    <n v="0"/>
    <s v="Liability-Only"/>
    <n v="-200"/>
    <n v="2000"/>
    <s v="Yes"/>
    <s v="NO"/>
    <s v="NO"/>
    <n v="50"/>
    <x v="1"/>
    <x v="17"/>
    <x v="1"/>
    <x v="2"/>
    <x v="2"/>
    <x v="1"/>
    <n v="5"/>
    <n v="697"/>
    <n v="50"/>
    <x v="2"/>
    <n v="0"/>
  </r>
  <r>
    <n v="49"/>
    <x v="0"/>
    <s v="Single"/>
    <n v="0"/>
    <s v="1-5 years"/>
    <n v="50"/>
    <n v="2"/>
    <s v="Low"/>
    <n v="100"/>
    <s v="Liability-Only"/>
    <n v="-200"/>
    <n v="2250"/>
    <s v="NO"/>
    <s v="NO"/>
    <s v="NO"/>
    <n v="0"/>
    <x v="1"/>
    <x v="5"/>
    <x v="1"/>
    <x v="0"/>
    <x v="3"/>
    <x v="2"/>
    <n v="6"/>
    <n v="696"/>
    <n v="50"/>
    <x v="1"/>
    <n v="100"/>
  </r>
  <r>
    <n v="37"/>
    <x v="0"/>
    <s v="Single"/>
    <n v="0"/>
    <s v="&lt;1 year"/>
    <n v="100"/>
    <n v="0"/>
    <s v="Low"/>
    <n v="0"/>
    <s v="Liability-Only"/>
    <n v="-200"/>
    <n v="2200"/>
    <s v="NO"/>
    <s v="NO"/>
    <s v="NO"/>
    <n v="0"/>
    <x v="1"/>
    <x v="6"/>
    <x v="1"/>
    <x v="7"/>
    <x v="0"/>
    <x v="0"/>
    <n v="9"/>
    <n v="648"/>
    <n v="50"/>
    <x v="1"/>
    <n v="100"/>
  </r>
  <r>
    <n v="44"/>
    <x v="0"/>
    <s v="Married"/>
    <n v="86"/>
    <s v="1-5 years"/>
    <n v="50"/>
    <n v="0"/>
    <s v="Low"/>
    <n v="0"/>
    <s v="Full Coverage"/>
    <n v="0"/>
    <n v="2386"/>
    <s v="NO"/>
    <s v="NO"/>
    <s v="NO"/>
    <n v="0"/>
    <x v="0"/>
    <x v="18"/>
    <x v="1"/>
    <x v="0"/>
    <x v="4"/>
    <x v="2"/>
    <n v="6"/>
    <n v="666"/>
    <n v="50"/>
    <x v="0"/>
    <n v="50"/>
  </r>
  <r>
    <n v="22"/>
    <x v="0"/>
    <s v="Married"/>
    <n v="86"/>
    <s v="1-5 years"/>
    <n v="50"/>
    <n v="0"/>
    <s v="Low"/>
    <n v="0"/>
    <s v="Liability-Only"/>
    <n v="-200"/>
    <n v="1986"/>
    <s v="NO"/>
    <s v="Yes"/>
    <s v="NO"/>
    <n v="50"/>
    <x v="1"/>
    <x v="22"/>
    <x v="1"/>
    <x v="0"/>
    <x v="4"/>
    <x v="0"/>
    <n v="13"/>
    <n v="722"/>
    <n v="-50"/>
    <x v="2"/>
    <n v="0"/>
  </r>
  <r>
    <n v="41"/>
    <x v="0"/>
    <s v="Divorced"/>
    <n v="0"/>
    <s v="1-5 years"/>
    <n v="50"/>
    <n v="2"/>
    <s v="Low"/>
    <n v="100"/>
    <s v="Liability-Only"/>
    <n v="-200"/>
    <n v="2250"/>
    <s v="NO"/>
    <s v="NO"/>
    <s v="NO"/>
    <n v="0"/>
    <x v="0"/>
    <x v="15"/>
    <x v="1"/>
    <x v="3"/>
    <x v="4"/>
    <x v="1"/>
    <n v="9"/>
    <n v="609"/>
    <n v="50"/>
    <x v="1"/>
    <n v="100"/>
  </r>
  <r>
    <n v="18"/>
    <x v="0"/>
    <s v="Married"/>
    <n v="86"/>
    <s v="&lt;1 year"/>
    <n v="100"/>
    <n v="0"/>
    <s v="Low"/>
    <n v="0"/>
    <s v="Liability-Only"/>
    <n v="-200"/>
    <n v="2086"/>
    <s v="Yes"/>
    <s v="NO"/>
    <s v="NO"/>
    <n v="50"/>
    <x v="2"/>
    <x v="18"/>
    <x v="1"/>
    <x v="4"/>
    <x v="1"/>
    <x v="2"/>
    <n v="3"/>
    <n v="714"/>
    <n v="-50"/>
    <x v="0"/>
    <n v="50"/>
  </r>
  <r>
    <n v="37"/>
    <x v="0"/>
    <s v="Single"/>
    <n v="0"/>
    <s v="1-5 years"/>
    <n v="50"/>
    <n v="2"/>
    <s v="Low"/>
    <n v="100"/>
    <s v="Liability-Only"/>
    <n v="-200"/>
    <n v="2100"/>
    <s v="Yes"/>
    <s v="NO"/>
    <s v="NO"/>
    <n v="50"/>
    <x v="1"/>
    <x v="24"/>
    <x v="0"/>
    <x v="9"/>
    <x v="1"/>
    <x v="1"/>
    <n v="99"/>
    <n v="770"/>
    <n v="-50"/>
    <x v="1"/>
    <n v="100"/>
  </r>
  <r>
    <n v="18"/>
    <x v="0"/>
    <s v="Single"/>
    <n v="0"/>
    <s v="1-5 years"/>
    <n v="50"/>
    <n v="0"/>
    <s v="Low"/>
    <n v="0"/>
    <s v="Full Coverage"/>
    <n v="0"/>
    <n v="2250"/>
    <s v="Yes"/>
    <s v="NO"/>
    <s v="NO"/>
    <n v="50"/>
    <x v="0"/>
    <x v="21"/>
    <x v="0"/>
    <x v="5"/>
    <x v="3"/>
    <x v="1"/>
    <n v="99"/>
    <n v="665"/>
    <n v="50"/>
    <x v="0"/>
    <n v="50"/>
  </r>
  <r>
    <n v="58"/>
    <x v="1"/>
    <s v="Widowed"/>
    <n v="0"/>
    <s v="1-5 years"/>
    <n v="50"/>
    <n v="0"/>
    <s v="Low"/>
    <n v="0"/>
    <s v="Full Coverage"/>
    <n v="0"/>
    <n v="2250"/>
    <s v="NO"/>
    <s v="NO"/>
    <s v="NO"/>
    <n v="0"/>
    <x v="0"/>
    <x v="10"/>
    <x v="0"/>
    <x v="2"/>
    <x v="2"/>
    <x v="0"/>
    <n v="99"/>
    <n v="737"/>
    <n v="-50"/>
    <x v="1"/>
    <n v="100"/>
  </r>
  <r>
    <n v="51"/>
    <x v="0"/>
    <s v="Married"/>
    <n v="86"/>
    <s v="1-5 years"/>
    <n v="50"/>
    <n v="1"/>
    <s v="High"/>
    <n v="200"/>
    <s v="Liability-Only"/>
    <n v="-200"/>
    <n v="2286"/>
    <s v="NO"/>
    <s v="Yes"/>
    <s v="NO"/>
    <n v="50"/>
    <x v="0"/>
    <x v="6"/>
    <x v="1"/>
    <x v="4"/>
    <x v="4"/>
    <x v="2"/>
    <n v="14"/>
    <n v="753"/>
    <n v="-50"/>
    <x v="1"/>
    <n v="100"/>
  </r>
  <r>
    <n v="47"/>
    <x v="0"/>
    <s v="Married"/>
    <n v="86"/>
    <s v="&gt;5 years"/>
    <n v="0"/>
    <n v="1"/>
    <s v="Low"/>
    <n v="50"/>
    <s v="Full Coverage"/>
    <n v="0"/>
    <n v="2386"/>
    <s v="Yes"/>
    <s v="NO"/>
    <s v="NO"/>
    <n v="50"/>
    <x v="1"/>
    <x v="25"/>
    <x v="1"/>
    <x v="6"/>
    <x v="3"/>
    <x v="0"/>
    <n v="12"/>
    <n v="656"/>
    <n v="50"/>
    <x v="1"/>
    <n v="100"/>
  </r>
  <r>
    <n v="62"/>
    <x v="1"/>
    <s v="Divorced"/>
    <n v="0"/>
    <s v="&lt;1 year"/>
    <n v="100"/>
    <n v="1"/>
    <s v="Low"/>
    <n v="50"/>
    <s v="Liability-Only"/>
    <n v="-200"/>
    <n v="2200"/>
    <s v="NO"/>
    <s v="Yes"/>
    <s v="NO"/>
    <n v="50"/>
    <x v="1"/>
    <x v="10"/>
    <x v="0"/>
    <x v="0"/>
    <x v="4"/>
    <x v="1"/>
    <n v="99"/>
    <n v="654"/>
    <n v="50"/>
    <x v="1"/>
    <n v="100"/>
  </r>
  <r>
    <n v="25"/>
    <x v="0"/>
    <s v="Divorced"/>
    <n v="0"/>
    <s v="1-5 years"/>
    <n v="50"/>
    <n v="0"/>
    <s v="Low"/>
    <n v="0"/>
    <s v="Full Coverage"/>
    <n v="0"/>
    <n v="2200"/>
    <s v="NO"/>
    <s v="Yes"/>
    <s v="NO"/>
    <n v="50"/>
    <x v="1"/>
    <x v="3"/>
    <x v="0"/>
    <x v="2"/>
    <x v="0"/>
    <x v="1"/>
    <n v="99"/>
    <n v="658"/>
    <n v="50"/>
    <x v="2"/>
    <n v="0"/>
  </r>
  <r>
    <n v="66"/>
    <x v="1"/>
    <s v="Single"/>
    <n v="0"/>
    <s v="&lt;1 year"/>
    <n v="100"/>
    <n v="0"/>
    <s v="Low"/>
    <n v="0"/>
    <s v="Full Coverage"/>
    <n v="0"/>
    <n v="2250"/>
    <s v="NO"/>
    <s v="NO"/>
    <s v="Yes"/>
    <n v="50"/>
    <x v="1"/>
    <x v="22"/>
    <x v="0"/>
    <x v="4"/>
    <x v="2"/>
    <x v="0"/>
    <n v="99"/>
    <n v="752"/>
    <n v="-50"/>
    <x v="1"/>
    <n v="100"/>
  </r>
  <r>
    <n v="53"/>
    <x v="0"/>
    <s v="Married"/>
    <n v="86"/>
    <s v="&gt;5 years"/>
    <n v="0"/>
    <n v="0"/>
    <s v="Low"/>
    <n v="0"/>
    <s v="Full Coverage"/>
    <n v="0"/>
    <n v="2186"/>
    <s v="Yes"/>
    <s v="Yes"/>
    <s v="NO"/>
    <n v="100"/>
    <x v="0"/>
    <x v="1"/>
    <x v="1"/>
    <x v="1"/>
    <x v="2"/>
    <x v="1"/>
    <n v="13"/>
    <n v="775"/>
    <n v="-50"/>
    <x v="1"/>
    <n v="100"/>
  </r>
  <r>
    <n v="36"/>
    <x v="0"/>
    <s v="Married"/>
    <n v="86"/>
    <s v="1-5 years"/>
    <n v="50"/>
    <n v="0"/>
    <s v="Low"/>
    <n v="0"/>
    <s v="Full Coverage"/>
    <n v="0"/>
    <n v="2336"/>
    <s v="NO"/>
    <s v="Yes"/>
    <s v="NO"/>
    <n v="50"/>
    <x v="1"/>
    <x v="25"/>
    <x v="0"/>
    <x v="5"/>
    <x v="0"/>
    <x v="0"/>
    <n v="99"/>
    <n v="621"/>
    <n v="50"/>
    <x v="0"/>
    <n v="50"/>
  </r>
  <r>
    <n v="57"/>
    <x v="1"/>
    <s v="Single"/>
    <n v="0"/>
    <s v="&gt;5 years"/>
    <n v="0"/>
    <n v="1"/>
    <s v="Low"/>
    <n v="50"/>
    <s v="Full Coverage"/>
    <n v="0"/>
    <n v="2150"/>
    <s v="Yes"/>
    <s v="Yes"/>
    <s v="NO"/>
    <n v="100"/>
    <x v="1"/>
    <x v="10"/>
    <x v="0"/>
    <x v="1"/>
    <x v="2"/>
    <x v="0"/>
    <n v="99"/>
    <n v="626"/>
    <n v="50"/>
    <x v="2"/>
    <n v="0"/>
  </r>
  <r>
    <n v="23"/>
    <x v="0"/>
    <s v="Divorced"/>
    <n v="0"/>
    <s v="1-5 years"/>
    <n v="50"/>
    <n v="0"/>
    <s v="Medium"/>
    <n v="0"/>
    <s v="Full Coverage"/>
    <n v="0"/>
    <n v="2150"/>
    <s v="NO"/>
    <s v="NO"/>
    <s v="NO"/>
    <n v="0"/>
    <x v="0"/>
    <x v="24"/>
    <x v="1"/>
    <x v="3"/>
    <x v="5"/>
    <x v="1"/>
    <n v="5"/>
    <n v="748"/>
    <n v="-50"/>
    <x v="2"/>
    <n v="0"/>
  </r>
  <r>
    <n v="27"/>
    <x v="0"/>
    <s v="Divorced"/>
    <n v="0"/>
    <s v="&gt;5 years"/>
    <n v="0"/>
    <n v="0"/>
    <s v="High"/>
    <n v="0"/>
    <s v="Liability-Only"/>
    <n v="-200"/>
    <n v="2000"/>
    <s v="NO"/>
    <s v="NO"/>
    <s v="NO"/>
    <n v="0"/>
    <x v="0"/>
    <x v="16"/>
    <x v="1"/>
    <x v="3"/>
    <x v="2"/>
    <x v="0"/>
    <n v="9"/>
    <n v="715"/>
    <n v="-50"/>
    <x v="1"/>
    <n v="100"/>
  </r>
  <r>
    <n v="30"/>
    <x v="0"/>
    <s v="Married"/>
    <n v="86"/>
    <s v="1-5 years"/>
    <n v="50"/>
    <n v="0"/>
    <s v="Medium"/>
    <n v="0"/>
    <s v="Liability-Only"/>
    <n v="-200"/>
    <n v="2136"/>
    <s v="NO"/>
    <s v="NO"/>
    <s v="NO"/>
    <n v="0"/>
    <x v="0"/>
    <x v="17"/>
    <x v="1"/>
    <x v="4"/>
    <x v="0"/>
    <x v="2"/>
    <n v="3"/>
    <n v="743"/>
    <n v="-50"/>
    <x v="1"/>
    <n v="100"/>
  </r>
  <r>
    <n v="32"/>
    <x v="0"/>
    <s v="Married"/>
    <n v="86"/>
    <s v="&gt;5 years"/>
    <n v="0"/>
    <n v="0"/>
    <s v="Low"/>
    <n v="0"/>
    <s v="Liability-Only"/>
    <n v="-200"/>
    <n v="2086"/>
    <s v="NO"/>
    <s v="NO"/>
    <s v="NO"/>
    <n v="0"/>
    <x v="1"/>
    <x v="15"/>
    <x v="1"/>
    <x v="2"/>
    <x v="0"/>
    <x v="2"/>
    <n v="1"/>
    <n v="709"/>
    <n v="-50"/>
    <x v="1"/>
    <n v="100"/>
  </r>
  <r>
    <n v="24"/>
    <x v="0"/>
    <s v="Married"/>
    <n v="86"/>
    <s v="&lt;1 year"/>
    <n v="100"/>
    <n v="0"/>
    <s v="Low"/>
    <n v="0"/>
    <s v="Full Coverage"/>
    <n v="0"/>
    <n v="2286"/>
    <s v="NO"/>
    <s v="NO"/>
    <s v="NO"/>
    <n v="0"/>
    <x v="1"/>
    <x v="17"/>
    <x v="1"/>
    <x v="10"/>
    <x v="0"/>
    <x v="1"/>
    <n v="3"/>
    <n v="705"/>
    <n v="-50"/>
    <x v="2"/>
    <n v="0"/>
  </r>
  <r>
    <n v="58"/>
    <x v="1"/>
    <s v="Widowed"/>
    <n v="0"/>
    <s v="1-5 years"/>
    <n v="50"/>
    <n v="0"/>
    <s v="Low"/>
    <n v="0"/>
    <s v="Liability-Only"/>
    <n v="-200"/>
    <n v="2000"/>
    <s v="NO"/>
    <s v="NO"/>
    <s v="NO"/>
    <n v="0"/>
    <x v="1"/>
    <x v="0"/>
    <x v="0"/>
    <x v="5"/>
    <x v="2"/>
    <x v="2"/>
    <n v="99"/>
    <n v="713"/>
    <n v="-50"/>
    <x v="0"/>
    <n v="50"/>
  </r>
  <r>
    <n v="36"/>
    <x v="0"/>
    <s v="Single"/>
    <n v="0"/>
    <s v="&gt;5 years"/>
    <n v="0"/>
    <n v="0"/>
    <s v="Low"/>
    <n v="0"/>
    <s v="Liability-Only"/>
    <n v="-200"/>
    <n v="1900"/>
    <s v="NO"/>
    <s v="NO"/>
    <s v="NO"/>
    <n v="0"/>
    <x v="1"/>
    <x v="4"/>
    <x v="0"/>
    <x v="6"/>
    <x v="2"/>
    <x v="0"/>
    <n v="99"/>
    <n v="701"/>
    <n v="-50"/>
    <x v="2"/>
    <n v="0"/>
  </r>
  <r>
    <n v="45"/>
    <x v="0"/>
    <s v="Married"/>
    <n v="86"/>
    <s v="1-5 years"/>
    <n v="50"/>
    <n v="0"/>
    <s v="Low"/>
    <n v="0"/>
    <s v="Full Coverage"/>
    <n v="0"/>
    <n v="2286"/>
    <s v="NO"/>
    <s v="NO"/>
    <s v="NO"/>
    <n v="0"/>
    <x v="1"/>
    <x v="14"/>
    <x v="0"/>
    <x v="7"/>
    <x v="4"/>
    <x v="2"/>
    <n v="99"/>
    <n v="734"/>
    <n v="-50"/>
    <x v="0"/>
    <n v="50"/>
  </r>
  <r>
    <n v="31"/>
    <x v="0"/>
    <s v="Married"/>
    <n v="86"/>
    <s v="&lt;1 year"/>
    <n v="100"/>
    <n v="0"/>
    <s v="Low"/>
    <n v="0"/>
    <s v="Full Coverage"/>
    <n v="0"/>
    <n v="2386"/>
    <s v="NO"/>
    <s v="NO"/>
    <s v="NO"/>
    <n v="0"/>
    <x v="0"/>
    <x v="23"/>
    <x v="0"/>
    <x v="2"/>
    <x v="2"/>
    <x v="1"/>
    <n v="99"/>
    <n v="694"/>
    <n v="50"/>
    <x v="2"/>
    <n v="0"/>
  </r>
  <r>
    <n v="18"/>
    <x v="0"/>
    <s v="Single"/>
    <n v="0"/>
    <s v="1-5 years"/>
    <n v="50"/>
    <n v="0"/>
    <s v="Low"/>
    <n v="0"/>
    <s v="Liability-Only"/>
    <n v="-200"/>
    <n v="2000"/>
    <s v="Yes"/>
    <s v="NO"/>
    <s v="NO"/>
    <n v="50"/>
    <x v="1"/>
    <x v="1"/>
    <x v="1"/>
    <x v="5"/>
    <x v="0"/>
    <x v="0"/>
    <n v="8"/>
    <n v="742"/>
    <n v="-50"/>
    <x v="1"/>
    <n v="100"/>
  </r>
  <r>
    <n v="44"/>
    <x v="0"/>
    <s v="Married"/>
    <n v="86"/>
    <s v="1-5 years"/>
    <n v="50"/>
    <n v="1"/>
    <s v="Medium"/>
    <n v="100"/>
    <s v="Liability-Only"/>
    <n v="-200"/>
    <n v="2136"/>
    <s v="Yes"/>
    <s v="NO"/>
    <s v="NO"/>
    <n v="50"/>
    <x v="2"/>
    <x v="10"/>
    <x v="0"/>
    <x v="5"/>
    <x v="2"/>
    <x v="2"/>
    <n v="99"/>
    <n v="806"/>
    <n v="-50"/>
    <x v="0"/>
    <n v="50"/>
  </r>
  <r>
    <n v="18"/>
    <x v="0"/>
    <s v="Single"/>
    <n v="0"/>
    <s v="1-5 years"/>
    <n v="50"/>
    <n v="0"/>
    <s v="Medium"/>
    <n v="0"/>
    <s v="Liability-Only"/>
    <n v="-200"/>
    <n v="1950"/>
    <s v="NO"/>
    <s v="NO"/>
    <s v="NO"/>
    <n v="0"/>
    <x v="1"/>
    <x v="9"/>
    <x v="1"/>
    <x v="4"/>
    <x v="2"/>
    <x v="0"/>
    <n v="6"/>
    <n v="706"/>
    <n v="-50"/>
    <x v="2"/>
    <n v="0"/>
  </r>
  <r>
    <n v="38"/>
    <x v="0"/>
    <s v="Single"/>
    <n v="0"/>
    <s v="1-5 years"/>
    <n v="50"/>
    <n v="1"/>
    <s v="Low"/>
    <n v="50"/>
    <s v="Liability-Only"/>
    <n v="-200"/>
    <n v="1950"/>
    <s v="Yes"/>
    <s v="NO"/>
    <s v="NO"/>
    <n v="50"/>
    <x v="1"/>
    <x v="27"/>
    <x v="1"/>
    <x v="4"/>
    <x v="0"/>
    <x v="1"/>
    <n v="2"/>
    <n v="716"/>
    <n v="-50"/>
    <x v="2"/>
    <n v="0"/>
  </r>
  <r>
    <n v="19"/>
    <x v="0"/>
    <s v="Married"/>
    <n v="86"/>
    <s v="1-5 years"/>
    <n v="50"/>
    <n v="0"/>
    <s v="Medium"/>
    <n v="0"/>
    <s v="Full Coverage"/>
    <n v="0"/>
    <n v="2386"/>
    <s v="NO"/>
    <s v="NO"/>
    <s v="NO"/>
    <n v="0"/>
    <x v="1"/>
    <x v="24"/>
    <x v="1"/>
    <x v="1"/>
    <x v="3"/>
    <x v="1"/>
    <n v="5"/>
    <n v="665"/>
    <n v="50"/>
    <x v="0"/>
    <n v="50"/>
  </r>
  <r>
    <n v="69"/>
    <x v="1"/>
    <s v="Married"/>
    <n v="86"/>
    <s v="&gt;5 years"/>
    <n v="0"/>
    <n v="0"/>
    <s v="Medium"/>
    <n v="0"/>
    <s v="Liability-Only"/>
    <n v="-200"/>
    <n v="2186"/>
    <s v="NO"/>
    <s v="NO"/>
    <s v="NO"/>
    <n v="0"/>
    <x v="1"/>
    <x v="4"/>
    <x v="0"/>
    <x v="8"/>
    <x v="4"/>
    <x v="1"/>
    <n v="99"/>
    <n v="669"/>
    <n v="50"/>
    <x v="1"/>
    <n v="100"/>
  </r>
  <r>
    <n v="53"/>
    <x v="0"/>
    <s v="Divorced"/>
    <n v="0"/>
    <s v="1-5 years"/>
    <n v="50"/>
    <n v="1"/>
    <s v="Low"/>
    <n v="50"/>
    <s v="Full Coverage"/>
    <n v="0"/>
    <n v="2300"/>
    <s v="NO"/>
    <s v="NO"/>
    <s v="NO"/>
    <n v="0"/>
    <x v="1"/>
    <x v="25"/>
    <x v="1"/>
    <x v="5"/>
    <x v="0"/>
    <x v="1"/>
    <n v="8"/>
    <n v="635"/>
    <n v="50"/>
    <x v="2"/>
    <n v="0"/>
  </r>
  <r>
    <n v="41"/>
    <x v="0"/>
    <s v="Married"/>
    <n v="86"/>
    <s v="1-5 years"/>
    <n v="50"/>
    <n v="2"/>
    <s v="Low"/>
    <n v="100"/>
    <s v="Liability-Only"/>
    <n v="-200"/>
    <n v="2136"/>
    <s v="NO"/>
    <s v="NO"/>
    <s v="NO"/>
    <n v="0"/>
    <x v="1"/>
    <x v="14"/>
    <x v="1"/>
    <x v="2"/>
    <x v="0"/>
    <x v="1"/>
    <n v="5"/>
    <n v="709"/>
    <n v="-50"/>
    <x v="2"/>
    <n v="0"/>
  </r>
  <r>
    <n v="58"/>
    <x v="1"/>
    <s v="Married"/>
    <n v="86"/>
    <s v="1-5 years"/>
    <n v="50"/>
    <n v="1"/>
    <s v="Medium"/>
    <n v="100"/>
    <s v="Liability-Only"/>
    <n v="-200"/>
    <n v="2136"/>
    <s v="NO"/>
    <s v="NO"/>
    <s v="NO"/>
    <n v="0"/>
    <x v="2"/>
    <x v="13"/>
    <x v="1"/>
    <x v="3"/>
    <x v="2"/>
    <x v="0"/>
    <n v="2"/>
    <n v="802"/>
    <n v="-50"/>
    <x v="2"/>
    <n v="0"/>
  </r>
  <r>
    <n v="27"/>
    <x v="0"/>
    <s v="Widowed"/>
    <n v="0"/>
    <s v="1-5 years"/>
    <n v="50"/>
    <n v="0"/>
    <s v="Low"/>
    <n v="0"/>
    <s v="Full Coverage"/>
    <n v="0"/>
    <n v="2250"/>
    <s v="NO"/>
    <s v="NO"/>
    <s v="NO"/>
    <n v="0"/>
    <x v="0"/>
    <x v="10"/>
    <x v="0"/>
    <x v="7"/>
    <x v="0"/>
    <x v="1"/>
    <n v="99"/>
    <n v="741"/>
    <n v="-50"/>
    <x v="1"/>
    <n v="100"/>
  </r>
  <r>
    <n v="48"/>
    <x v="0"/>
    <s v="Divorced"/>
    <n v="0"/>
    <s v="&gt;5 years"/>
    <n v="0"/>
    <n v="2"/>
    <s v="Low"/>
    <n v="100"/>
    <s v="Full Coverage"/>
    <n v="0"/>
    <n v="2350"/>
    <s v="NO"/>
    <s v="NO"/>
    <s v="NO"/>
    <n v="0"/>
    <x v="1"/>
    <x v="24"/>
    <x v="1"/>
    <x v="4"/>
    <x v="2"/>
    <x v="1"/>
    <n v="4"/>
    <n v="673"/>
    <n v="50"/>
    <x v="0"/>
    <n v="50"/>
  </r>
  <r>
    <n v="42"/>
    <x v="0"/>
    <s v="Divorced"/>
    <n v="0"/>
    <s v="&gt;5 years"/>
    <n v="0"/>
    <n v="0"/>
    <s v="Low"/>
    <n v="0"/>
    <s v="Liability-Only"/>
    <n v="-200"/>
    <n v="2000"/>
    <s v="NO"/>
    <s v="NO"/>
    <s v="NO"/>
    <n v="0"/>
    <x v="0"/>
    <x v="3"/>
    <x v="1"/>
    <x v="7"/>
    <x v="0"/>
    <x v="1"/>
    <n v="10"/>
    <n v="793"/>
    <n v="-50"/>
    <x v="1"/>
    <n v="100"/>
  </r>
  <r>
    <n v="43"/>
    <x v="0"/>
    <s v="Married"/>
    <n v="86"/>
    <s v="1-5 years"/>
    <n v="50"/>
    <n v="1"/>
    <s v="High"/>
    <n v="200"/>
    <s v="Full Coverage"/>
    <n v="0"/>
    <n v="2436"/>
    <s v="NO"/>
    <s v="Yes"/>
    <s v="NO"/>
    <n v="50"/>
    <x v="2"/>
    <x v="23"/>
    <x v="0"/>
    <x v="1"/>
    <x v="4"/>
    <x v="2"/>
    <n v="99"/>
    <n v="807"/>
    <n v="-50"/>
    <x v="0"/>
    <n v="50"/>
  </r>
  <r>
    <n v="59"/>
    <x v="1"/>
    <s v="Married"/>
    <n v="86"/>
    <s v="&lt;1 year"/>
    <n v="100"/>
    <n v="0"/>
    <s v="High"/>
    <n v="0"/>
    <s v="Liability-Only"/>
    <n v="-200"/>
    <n v="2286"/>
    <s v="NO"/>
    <s v="NO"/>
    <s v="NO"/>
    <n v="0"/>
    <x v="0"/>
    <x v="2"/>
    <x v="1"/>
    <x v="2"/>
    <x v="0"/>
    <x v="1"/>
    <n v="7"/>
    <n v="598"/>
    <n v="50"/>
    <x v="1"/>
    <n v="100"/>
  </r>
  <r>
    <n v="50"/>
    <x v="0"/>
    <s v="Married"/>
    <n v="86"/>
    <s v="&gt;5 years"/>
    <n v="0"/>
    <n v="1"/>
    <s v="Low"/>
    <n v="50"/>
    <s v="Full Coverage"/>
    <n v="0"/>
    <n v="2236"/>
    <s v="Yes"/>
    <s v="NO"/>
    <s v="Yes"/>
    <n v="100"/>
    <x v="1"/>
    <x v="17"/>
    <x v="0"/>
    <x v="4"/>
    <x v="2"/>
    <x v="2"/>
    <n v="99"/>
    <n v="701"/>
    <n v="-50"/>
    <x v="1"/>
    <n v="100"/>
  </r>
  <r>
    <n v="44"/>
    <x v="0"/>
    <s v="Married"/>
    <n v="86"/>
    <s v="&lt;1 year"/>
    <n v="100"/>
    <n v="0"/>
    <s v="Low"/>
    <n v="0"/>
    <s v="Liability-Only"/>
    <n v="-200"/>
    <n v="2086"/>
    <s v="NO"/>
    <s v="NO"/>
    <s v="NO"/>
    <n v="0"/>
    <x v="1"/>
    <x v="15"/>
    <x v="1"/>
    <x v="2"/>
    <x v="4"/>
    <x v="2"/>
    <n v="2"/>
    <n v="728"/>
    <n v="-50"/>
    <x v="2"/>
    <n v="0"/>
  </r>
  <r>
    <n v="18"/>
    <x v="0"/>
    <s v="Single"/>
    <n v="0"/>
    <s v="1-5 years"/>
    <n v="50"/>
    <n v="1"/>
    <s v="Low"/>
    <n v="50"/>
    <s v="Full Coverage"/>
    <n v="0"/>
    <n v="2200"/>
    <s v="NO"/>
    <s v="Yes"/>
    <s v="NO"/>
    <n v="50"/>
    <x v="1"/>
    <x v="13"/>
    <x v="0"/>
    <x v="4"/>
    <x v="4"/>
    <x v="2"/>
    <n v="99"/>
    <n v="766"/>
    <n v="-50"/>
    <x v="0"/>
    <n v="50"/>
  </r>
  <r>
    <n v="25"/>
    <x v="0"/>
    <s v="Married"/>
    <n v="86"/>
    <s v="&lt;1 year"/>
    <n v="100"/>
    <n v="4"/>
    <s v="Low"/>
    <n v="200"/>
    <s v="Liability-Only"/>
    <n v="-200"/>
    <n v="2386"/>
    <s v="NO"/>
    <s v="NO"/>
    <s v="NO"/>
    <n v="0"/>
    <x v="1"/>
    <x v="24"/>
    <x v="0"/>
    <x v="8"/>
    <x v="4"/>
    <x v="0"/>
    <n v="99"/>
    <n v="743"/>
    <n v="-50"/>
    <x v="1"/>
    <n v="100"/>
  </r>
  <r>
    <n v="38"/>
    <x v="0"/>
    <s v="Single"/>
    <n v="0"/>
    <s v="&lt;1 year"/>
    <n v="100"/>
    <n v="0"/>
    <s v="Low"/>
    <n v="0"/>
    <s v="Full Coverage"/>
    <n v="0"/>
    <n v="2250"/>
    <s v="NO"/>
    <s v="NO"/>
    <s v="NO"/>
    <n v="0"/>
    <x v="0"/>
    <x v="12"/>
    <x v="1"/>
    <x v="5"/>
    <x v="0"/>
    <x v="2"/>
    <n v="2"/>
    <n v="736"/>
    <n v="-50"/>
    <x v="0"/>
    <n v="50"/>
  </r>
  <r>
    <n v="41"/>
    <x v="0"/>
    <s v="Married"/>
    <n v="86"/>
    <s v="&gt;5 years"/>
    <n v="0"/>
    <n v="1"/>
    <s v="Medium"/>
    <n v="100"/>
    <s v="Full Coverage"/>
    <n v="0"/>
    <n v="2386"/>
    <s v="NO"/>
    <s v="Yes"/>
    <s v="NO"/>
    <n v="50"/>
    <x v="1"/>
    <x v="25"/>
    <x v="1"/>
    <x v="7"/>
    <x v="1"/>
    <x v="0"/>
    <n v="11"/>
    <n v="665"/>
    <n v="50"/>
    <x v="0"/>
    <n v="50"/>
  </r>
  <r>
    <n v="23"/>
    <x v="0"/>
    <s v="Married"/>
    <n v="86"/>
    <s v="1-5 years"/>
    <n v="50"/>
    <n v="0"/>
    <s v="Medium"/>
    <n v="0"/>
    <s v="Liability-Only"/>
    <n v="-200"/>
    <n v="2236"/>
    <s v="NO"/>
    <s v="NO"/>
    <s v="NO"/>
    <n v="0"/>
    <x v="1"/>
    <x v="14"/>
    <x v="1"/>
    <x v="0"/>
    <x v="1"/>
    <x v="2"/>
    <n v="4"/>
    <n v="676"/>
    <n v="50"/>
    <x v="1"/>
    <n v="100"/>
  </r>
  <r>
    <n v="76"/>
    <x v="1"/>
    <s v="Widowed"/>
    <n v="0"/>
    <s v="&gt;5 years"/>
    <n v="0"/>
    <n v="1"/>
    <s v="Medium"/>
    <n v="100"/>
    <s v="Full Coverage"/>
    <n v="0"/>
    <n v="2200"/>
    <s v="NO"/>
    <s v="NO"/>
    <s v="NO"/>
    <n v="0"/>
    <x v="1"/>
    <x v="24"/>
    <x v="0"/>
    <x v="2"/>
    <x v="3"/>
    <x v="1"/>
    <n v="99"/>
    <n v="767"/>
    <n v="-50"/>
    <x v="2"/>
    <n v="0"/>
  </r>
  <r>
    <n v="62"/>
    <x v="1"/>
    <s v="Married"/>
    <n v="86"/>
    <s v="1-5 years"/>
    <n v="50"/>
    <n v="1"/>
    <s v="Low"/>
    <n v="50"/>
    <s v="Liability-Only"/>
    <n v="-200"/>
    <n v="2186"/>
    <s v="NO"/>
    <s v="NO"/>
    <s v="NO"/>
    <n v="0"/>
    <x v="0"/>
    <x v="27"/>
    <x v="0"/>
    <x v="0"/>
    <x v="2"/>
    <x v="1"/>
    <n v="99"/>
    <n v="731"/>
    <n v="-50"/>
    <x v="1"/>
    <n v="100"/>
  </r>
  <r>
    <n v="49"/>
    <x v="0"/>
    <s v="Married"/>
    <n v="86"/>
    <s v="1-5 years"/>
    <n v="50"/>
    <n v="1"/>
    <s v="Medium"/>
    <n v="100"/>
    <s v="Full Coverage"/>
    <n v="0"/>
    <n v="2436"/>
    <s v="NO"/>
    <s v="NO"/>
    <s v="NO"/>
    <n v="0"/>
    <x v="1"/>
    <x v="20"/>
    <x v="1"/>
    <x v="12"/>
    <x v="0"/>
    <x v="0"/>
    <n v="2"/>
    <n v="703"/>
    <n v="-50"/>
    <x v="1"/>
    <n v="100"/>
  </r>
  <r>
    <n v="41"/>
    <x v="0"/>
    <s v="Married"/>
    <n v="86"/>
    <s v="&gt;5 years"/>
    <n v="0"/>
    <n v="0"/>
    <s v="Low"/>
    <n v="0"/>
    <s v="Full Coverage"/>
    <n v="0"/>
    <n v="2286"/>
    <s v="NO"/>
    <s v="Yes"/>
    <s v="NO"/>
    <n v="50"/>
    <x v="2"/>
    <x v="1"/>
    <x v="1"/>
    <x v="2"/>
    <x v="2"/>
    <x v="0"/>
    <n v="6"/>
    <n v="610"/>
    <n v="50"/>
    <x v="0"/>
    <n v="50"/>
  </r>
  <r>
    <n v="36"/>
    <x v="0"/>
    <s v="Married"/>
    <n v="86"/>
    <s v="&gt;5 years"/>
    <n v="0"/>
    <n v="0"/>
    <s v="Low"/>
    <n v="0"/>
    <s v="Full Coverage"/>
    <n v="0"/>
    <n v="2286"/>
    <s v="NO"/>
    <s v="NO"/>
    <s v="NO"/>
    <n v="0"/>
    <x v="0"/>
    <x v="22"/>
    <x v="0"/>
    <x v="1"/>
    <x v="1"/>
    <x v="2"/>
    <n v="99"/>
    <n v="724"/>
    <n v="-50"/>
    <x v="1"/>
    <n v="100"/>
  </r>
  <r>
    <n v="25"/>
    <x v="0"/>
    <s v="Married"/>
    <n v="86"/>
    <s v="&gt;5 years"/>
    <n v="0"/>
    <n v="1"/>
    <s v="Low"/>
    <n v="50"/>
    <s v="Liability-Only"/>
    <n v="-200"/>
    <n v="1986"/>
    <s v="Yes"/>
    <s v="Yes"/>
    <s v="NO"/>
    <n v="100"/>
    <x v="0"/>
    <x v="2"/>
    <x v="1"/>
    <x v="2"/>
    <x v="0"/>
    <x v="2"/>
    <n v="1"/>
    <n v="769"/>
    <n v="-50"/>
    <x v="0"/>
    <n v="50"/>
  </r>
  <r>
    <n v="41"/>
    <x v="0"/>
    <s v="Married"/>
    <n v="86"/>
    <s v="&lt;1 year"/>
    <n v="100"/>
    <n v="2"/>
    <s v="Medium"/>
    <n v="200"/>
    <s v="Full Coverage"/>
    <n v="0"/>
    <n v="2586"/>
    <s v="NO"/>
    <s v="NO"/>
    <s v="NO"/>
    <n v="0"/>
    <x v="1"/>
    <x v="10"/>
    <x v="1"/>
    <x v="2"/>
    <x v="2"/>
    <x v="2"/>
    <n v="13"/>
    <n v="716"/>
    <n v="-50"/>
    <x v="1"/>
    <n v="100"/>
  </r>
  <r>
    <n v="43"/>
    <x v="0"/>
    <s v="Single"/>
    <n v="0"/>
    <s v="&gt;5 years"/>
    <n v="0"/>
    <n v="1"/>
    <s v="Low"/>
    <n v="50"/>
    <s v="Full Coverage"/>
    <n v="0"/>
    <n v="2250"/>
    <s v="Yes"/>
    <s v="NO"/>
    <s v="NO"/>
    <n v="50"/>
    <x v="1"/>
    <x v="17"/>
    <x v="1"/>
    <x v="1"/>
    <x v="5"/>
    <x v="2"/>
    <n v="7"/>
    <n v="698"/>
    <n v="50"/>
    <x v="0"/>
    <n v="50"/>
  </r>
  <r>
    <n v="21"/>
    <x v="0"/>
    <s v="Divorced"/>
    <n v="0"/>
    <s v="1-5 years"/>
    <n v="50"/>
    <n v="0"/>
    <s v="High"/>
    <n v="0"/>
    <s v="Liability-Only"/>
    <n v="-200"/>
    <n v="2050"/>
    <s v="NO"/>
    <s v="NO"/>
    <s v="NO"/>
    <n v="0"/>
    <x v="0"/>
    <x v="20"/>
    <x v="1"/>
    <x v="5"/>
    <x v="4"/>
    <x v="0"/>
    <n v="6"/>
    <n v="772"/>
    <n v="-50"/>
    <x v="1"/>
    <n v="100"/>
  </r>
  <r>
    <n v="45"/>
    <x v="0"/>
    <s v="Single"/>
    <n v="0"/>
    <s v="1-5 years"/>
    <n v="50"/>
    <n v="0"/>
    <s v="Low"/>
    <n v="0"/>
    <s v="Liability-Only"/>
    <n v="-200"/>
    <n v="2000"/>
    <s v="NO"/>
    <s v="Yes"/>
    <s v="NO"/>
    <n v="50"/>
    <x v="1"/>
    <x v="18"/>
    <x v="1"/>
    <x v="11"/>
    <x v="3"/>
    <x v="1"/>
    <n v="6"/>
    <n v="723"/>
    <n v="-50"/>
    <x v="1"/>
    <n v="100"/>
  </r>
  <r>
    <n v="37"/>
    <x v="0"/>
    <s v="Married"/>
    <n v="86"/>
    <s v="1-5 years"/>
    <n v="50"/>
    <n v="0"/>
    <s v="Low"/>
    <n v="0"/>
    <s v="Full Coverage"/>
    <n v="0"/>
    <n v="2286"/>
    <s v="NO"/>
    <s v="NO"/>
    <s v="NO"/>
    <n v="0"/>
    <x v="0"/>
    <x v="24"/>
    <x v="0"/>
    <x v="4"/>
    <x v="4"/>
    <x v="1"/>
    <n v="99"/>
    <n v="788"/>
    <n v="-50"/>
    <x v="0"/>
    <n v="50"/>
  </r>
  <r>
    <n v="18"/>
    <x v="0"/>
    <s v="Single"/>
    <n v="0"/>
    <s v="1-5 years"/>
    <n v="50"/>
    <n v="0"/>
    <s v="Low"/>
    <n v="0"/>
    <s v="Full Coverage"/>
    <n v="0"/>
    <n v="2200"/>
    <s v="NO"/>
    <s v="Yes"/>
    <s v="NO"/>
    <n v="50"/>
    <x v="0"/>
    <x v="5"/>
    <x v="0"/>
    <x v="2"/>
    <x v="0"/>
    <x v="1"/>
    <n v="99"/>
    <n v="788"/>
    <n v="-50"/>
    <x v="1"/>
    <n v="100"/>
  </r>
  <r>
    <n v="27"/>
    <x v="0"/>
    <s v="Married"/>
    <n v="86"/>
    <s v="&gt;5 years"/>
    <n v="0"/>
    <n v="0"/>
    <s v="Low"/>
    <n v="0"/>
    <s v="Full Coverage"/>
    <n v="0"/>
    <n v="2286"/>
    <s v="NO"/>
    <s v="NO"/>
    <s v="NO"/>
    <n v="0"/>
    <x v="1"/>
    <x v="7"/>
    <x v="1"/>
    <x v="1"/>
    <x v="1"/>
    <x v="0"/>
    <n v="11"/>
    <n v="723"/>
    <n v="-50"/>
    <x v="1"/>
    <n v="100"/>
  </r>
  <r>
    <n v="33"/>
    <x v="0"/>
    <s v="Single"/>
    <n v="0"/>
    <s v="1-5 years"/>
    <n v="50"/>
    <n v="1"/>
    <s v="Low"/>
    <n v="50"/>
    <s v="Liability-Only"/>
    <n v="-200"/>
    <n v="2100"/>
    <s v="NO"/>
    <s v="NO"/>
    <s v="NO"/>
    <n v="0"/>
    <x v="0"/>
    <x v="18"/>
    <x v="0"/>
    <x v="0"/>
    <x v="0"/>
    <x v="2"/>
    <n v="99"/>
    <n v="751"/>
    <n v="-50"/>
    <x v="1"/>
    <n v="100"/>
  </r>
  <r>
    <n v="68"/>
    <x v="1"/>
    <s v="Single"/>
    <n v="0"/>
    <s v="&lt;1 year"/>
    <n v="100"/>
    <n v="0"/>
    <s v="Low"/>
    <n v="0"/>
    <s v="Liability-Only"/>
    <n v="-200"/>
    <n v="2050"/>
    <s v="Yes"/>
    <s v="Yes"/>
    <s v="NO"/>
    <n v="100"/>
    <x v="0"/>
    <x v="11"/>
    <x v="0"/>
    <x v="5"/>
    <x v="2"/>
    <x v="0"/>
    <n v="99"/>
    <n v="637"/>
    <n v="50"/>
    <x v="0"/>
    <n v="50"/>
  </r>
  <r>
    <n v="48"/>
    <x v="0"/>
    <s v="Married"/>
    <n v="86"/>
    <s v="1-5 years"/>
    <n v="50"/>
    <n v="0"/>
    <s v="Low"/>
    <n v="0"/>
    <s v="Full Coverage"/>
    <n v="0"/>
    <n v="2286"/>
    <s v="NO"/>
    <s v="NO"/>
    <s v="NO"/>
    <n v="0"/>
    <x v="0"/>
    <x v="22"/>
    <x v="1"/>
    <x v="2"/>
    <x v="2"/>
    <x v="2"/>
    <n v="6"/>
    <n v="725"/>
    <n v="-50"/>
    <x v="0"/>
    <n v="50"/>
  </r>
  <r>
    <n v="19"/>
    <x v="0"/>
    <s v="Single"/>
    <n v="0"/>
    <s v="1-5 years"/>
    <n v="50"/>
    <n v="0"/>
    <s v="Low"/>
    <n v="0"/>
    <s v="Liability-Only"/>
    <n v="-200"/>
    <n v="1850"/>
    <s v="Yes"/>
    <s v="Yes"/>
    <s v="NO"/>
    <n v="100"/>
    <x v="1"/>
    <x v="16"/>
    <x v="0"/>
    <x v="0"/>
    <x v="0"/>
    <x v="2"/>
    <n v="99"/>
    <n v="792"/>
    <n v="-50"/>
    <x v="2"/>
    <n v="0"/>
  </r>
  <r>
    <n v="47"/>
    <x v="0"/>
    <s v="Widowed"/>
    <n v="0"/>
    <s v="1-5 years"/>
    <n v="50"/>
    <n v="0"/>
    <s v="Medium"/>
    <n v="0"/>
    <s v="Liability-Only"/>
    <n v="-200"/>
    <n v="1950"/>
    <s v="NO"/>
    <s v="NO"/>
    <s v="NO"/>
    <n v="0"/>
    <x v="1"/>
    <x v="17"/>
    <x v="1"/>
    <x v="7"/>
    <x v="5"/>
    <x v="2"/>
    <n v="5"/>
    <n v="743"/>
    <n v="-50"/>
    <x v="2"/>
    <n v="0"/>
  </r>
  <r>
    <n v="18"/>
    <x v="0"/>
    <s v="Single"/>
    <n v="0"/>
    <s v="1-5 years"/>
    <n v="50"/>
    <n v="0"/>
    <s v="Low"/>
    <n v="0"/>
    <s v="Full Coverage"/>
    <n v="0"/>
    <n v="2250"/>
    <s v="NO"/>
    <s v="NO"/>
    <s v="NO"/>
    <n v="0"/>
    <x v="0"/>
    <x v="1"/>
    <x v="0"/>
    <x v="8"/>
    <x v="0"/>
    <x v="2"/>
    <n v="99"/>
    <n v="704"/>
    <n v="-50"/>
    <x v="1"/>
    <n v="100"/>
  </r>
  <r>
    <n v="56"/>
    <x v="1"/>
    <s v="Married"/>
    <n v="86"/>
    <s v="&lt;1 year"/>
    <n v="100"/>
    <n v="1"/>
    <s v="Low"/>
    <n v="50"/>
    <s v="Liability-Only"/>
    <n v="-200"/>
    <n v="2236"/>
    <s v="NO"/>
    <s v="NO"/>
    <s v="NO"/>
    <n v="0"/>
    <x v="0"/>
    <x v="8"/>
    <x v="0"/>
    <x v="2"/>
    <x v="2"/>
    <x v="2"/>
    <n v="99"/>
    <n v="702"/>
    <n v="-50"/>
    <x v="1"/>
    <n v="100"/>
  </r>
  <r>
    <n v="32"/>
    <x v="0"/>
    <s v="Single"/>
    <n v="0"/>
    <s v="1-5 years"/>
    <n v="50"/>
    <n v="0"/>
    <s v="Low"/>
    <n v="0"/>
    <s v="Liability-Only"/>
    <n v="-200"/>
    <n v="2000"/>
    <s v="NO"/>
    <s v="NO"/>
    <s v="NO"/>
    <n v="0"/>
    <x v="0"/>
    <x v="11"/>
    <x v="0"/>
    <x v="2"/>
    <x v="3"/>
    <x v="2"/>
    <n v="99"/>
    <n v="802"/>
    <n v="-50"/>
    <x v="0"/>
    <n v="50"/>
  </r>
  <r>
    <n v="38"/>
    <x v="0"/>
    <s v="Widowed"/>
    <n v="0"/>
    <s v="&gt;5 years"/>
    <n v="0"/>
    <n v="0"/>
    <s v="Low"/>
    <n v="0"/>
    <s v="Liability-Only"/>
    <n v="-200"/>
    <n v="2050"/>
    <s v="NO"/>
    <s v="NO"/>
    <s v="NO"/>
    <n v="0"/>
    <x v="1"/>
    <x v="15"/>
    <x v="0"/>
    <x v="0"/>
    <x v="2"/>
    <x v="1"/>
    <n v="99"/>
    <n v="637"/>
    <n v="50"/>
    <x v="0"/>
    <n v="50"/>
  </r>
  <r>
    <n v="59"/>
    <x v="1"/>
    <s v="Married"/>
    <n v="86"/>
    <s v="1-5 years"/>
    <n v="50"/>
    <n v="1"/>
    <s v="High"/>
    <n v="200"/>
    <s v="Full Coverage"/>
    <n v="0"/>
    <n v="2636"/>
    <s v="NO"/>
    <s v="NO"/>
    <s v="NO"/>
    <n v="0"/>
    <x v="0"/>
    <x v="8"/>
    <x v="1"/>
    <x v="3"/>
    <x v="2"/>
    <x v="0"/>
    <n v="7"/>
    <n v="683"/>
    <n v="50"/>
    <x v="1"/>
    <n v="100"/>
  </r>
  <r>
    <n v="20"/>
    <x v="0"/>
    <s v="Single"/>
    <n v="0"/>
    <s v="1-5 years"/>
    <n v="50"/>
    <n v="2"/>
    <s v="Medium"/>
    <n v="200"/>
    <s v="Full Coverage"/>
    <n v="0"/>
    <n v="2400"/>
    <s v="NO"/>
    <s v="Yes"/>
    <s v="NO"/>
    <n v="50"/>
    <x v="0"/>
    <x v="19"/>
    <x v="1"/>
    <x v="3"/>
    <x v="4"/>
    <x v="2"/>
    <n v="12"/>
    <n v="710"/>
    <n v="-50"/>
    <x v="1"/>
    <n v="100"/>
  </r>
  <r>
    <n v="19"/>
    <x v="0"/>
    <s v="Married"/>
    <n v="86"/>
    <s v="&lt;1 year"/>
    <n v="100"/>
    <n v="0"/>
    <s v="Low"/>
    <n v="0"/>
    <s v="Full Coverage"/>
    <n v="0"/>
    <n v="2336"/>
    <s v="NO"/>
    <s v="NO"/>
    <s v="NO"/>
    <n v="0"/>
    <x v="1"/>
    <x v="19"/>
    <x v="0"/>
    <x v="4"/>
    <x v="2"/>
    <x v="1"/>
    <n v="99"/>
    <n v="711"/>
    <n v="-50"/>
    <x v="0"/>
    <n v="50"/>
  </r>
  <r>
    <n v="31"/>
    <x v="0"/>
    <s v="Married"/>
    <n v="86"/>
    <s v="&lt;1 year"/>
    <n v="100"/>
    <n v="0"/>
    <s v="Medium"/>
    <n v="0"/>
    <s v="Full Coverage"/>
    <n v="0"/>
    <n v="2336"/>
    <s v="NO"/>
    <s v="NO"/>
    <s v="NO"/>
    <n v="0"/>
    <x v="2"/>
    <x v="9"/>
    <x v="0"/>
    <x v="3"/>
    <x v="1"/>
    <x v="1"/>
    <n v="99"/>
    <n v="739"/>
    <n v="-50"/>
    <x v="0"/>
    <n v="50"/>
  </r>
  <r>
    <n v="55"/>
    <x v="1"/>
    <s v="Single"/>
    <n v="0"/>
    <s v="&gt;5 years"/>
    <n v="0"/>
    <n v="1"/>
    <s v="High"/>
    <n v="200"/>
    <s v="Liability-Only"/>
    <n v="-200"/>
    <n v="2150"/>
    <s v="NO"/>
    <s v="NO"/>
    <s v="Yes"/>
    <n v="50"/>
    <x v="0"/>
    <x v="13"/>
    <x v="1"/>
    <x v="6"/>
    <x v="4"/>
    <x v="0"/>
    <n v="6"/>
    <n v="706"/>
    <n v="-50"/>
    <x v="1"/>
    <n v="100"/>
  </r>
  <r>
    <n v="18"/>
    <x v="0"/>
    <s v="Single"/>
    <n v="0"/>
    <s v="1-5 years"/>
    <n v="50"/>
    <n v="1"/>
    <s v="Medium"/>
    <n v="100"/>
    <s v="Full Coverage"/>
    <n v="0"/>
    <n v="2250"/>
    <s v="NO"/>
    <s v="NO"/>
    <s v="NO"/>
    <n v="0"/>
    <x v="1"/>
    <x v="27"/>
    <x v="1"/>
    <x v="8"/>
    <x v="4"/>
    <x v="2"/>
    <n v="3"/>
    <n v="704"/>
    <n v="-50"/>
    <x v="2"/>
    <n v="0"/>
  </r>
  <r>
    <n v="18"/>
    <x v="0"/>
    <s v="Single"/>
    <n v="0"/>
    <s v="&lt;1 year"/>
    <n v="100"/>
    <n v="0"/>
    <s v="Low"/>
    <n v="0"/>
    <s v="Full Coverage"/>
    <n v="0"/>
    <n v="2250"/>
    <s v="NO"/>
    <s v="NO"/>
    <s v="NO"/>
    <n v="0"/>
    <x v="2"/>
    <x v="20"/>
    <x v="0"/>
    <x v="1"/>
    <x v="2"/>
    <x v="0"/>
    <n v="99"/>
    <n v="836"/>
    <n v="-50"/>
    <x v="0"/>
    <n v="50"/>
  </r>
  <r>
    <n v="33"/>
    <x v="0"/>
    <s v="Widowed"/>
    <n v="0"/>
    <s v="&lt;1 year"/>
    <n v="100"/>
    <n v="0"/>
    <s v="High"/>
    <n v="0"/>
    <s v="Full Coverage"/>
    <n v="0"/>
    <n v="2200"/>
    <s v="Yes"/>
    <s v="Yes"/>
    <s v="NO"/>
    <n v="100"/>
    <x v="2"/>
    <x v="24"/>
    <x v="0"/>
    <x v="3"/>
    <x v="3"/>
    <x v="0"/>
    <n v="99"/>
    <n v="751"/>
    <n v="-50"/>
    <x v="1"/>
    <n v="100"/>
  </r>
  <r>
    <n v="48"/>
    <x v="0"/>
    <s v="Married"/>
    <n v="86"/>
    <s v="&lt;1 year"/>
    <n v="100"/>
    <n v="1"/>
    <s v="Low"/>
    <n v="50"/>
    <s v="Full Coverage"/>
    <n v="0"/>
    <n v="2536"/>
    <s v="NO"/>
    <s v="NO"/>
    <s v="NO"/>
    <n v="0"/>
    <x v="0"/>
    <x v="5"/>
    <x v="0"/>
    <x v="0"/>
    <x v="0"/>
    <x v="1"/>
    <n v="99"/>
    <n v="668"/>
    <n v="50"/>
    <x v="1"/>
    <n v="100"/>
  </r>
  <r>
    <n v="58"/>
    <x v="1"/>
    <s v="Married"/>
    <n v="86"/>
    <s v="1-5 years"/>
    <n v="50"/>
    <n v="1"/>
    <s v="Low"/>
    <n v="50"/>
    <s v="Full Coverage"/>
    <n v="0"/>
    <n v="2386"/>
    <s v="NO"/>
    <s v="NO"/>
    <s v="NO"/>
    <n v="0"/>
    <x v="1"/>
    <x v="12"/>
    <x v="1"/>
    <x v="5"/>
    <x v="2"/>
    <x v="1"/>
    <n v="10"/>
    <n v="718"/>
    <n v="-50"/>
    <x v="1"/>
    <n v="100"/>
  </r>
  <r>
    <n v="33"/>
    <x v="0"/>
    <s v="Widowed"/>
    <n v="0"/>
    <s v="1-5 years"/>
    <n v="50"/>
    <n v="0"/>
    <s v="Low"/>
    <n v="0"/>
    <s v="Full Coverage"/>
    <n v="0"/>
    <n v="2150"/>
    <s v="Yes"/>
    <s v="Yes"/>
    <s v="NO"/>
    <n v="100"/>
    <x v="0"/>
    <x v="9"/>
    <x v="0"/>
    <x v="5"/>
    <x v="0"/>
    <x v="2"/>
    <n v="99"/>
    <n v="662"/>
    <n v="50"/>
    <x v="2"/>
    <n v="0"/>
  </r>
  <r>
    <n v="33"/>
    <x v="0"/>
    <s v="Married"/>
    <n v="86"/>
    <s v="&gt;5 years"/>
    <n v="0"/>
    <n v="0"/>
    <s v="Low"/>
    <n v="0"/>
    <s v="Liability-Only"/>
    <n v="-200"/>
    <n v="2186"/>
    <s v="NO"/>
    <s v="NO"/>
    <s v="NO"/>
    <n v="0"/>
    <x v="1"/>
    <x v="20"/>
    <x v="1"/>
    <x v="1"/>
    <x v="5"/>
    <x v="1"/>
    <n v="13"/>
    <n v="641"/>
    <n v="50"/>
    <x v="1"/>
    <n v="100"/>
  </r>
  <r>
    <n v="57"/>
    <x v="1"/>
    <s v="Single"/>
    <n v="0"/>
    <s v="&lt;1 year"/>
    <n v="100"/>
    <n v="0"/>
    <s v="High"/>
    <n v="0"/>
    <s v="Liability-Only"/>
    <n v="-200"/>
    <n v="2100"/>
    <s v="Yes"/>
    <s v="NO"/>
    <s v="NO"/>
    <n v="50"/>
    <x v="1"/>
    <x v="15"/>
    <x v="1"/>
    <x v="4"/>
    <x v="2"/>
    <x v="1"/>
    <n v="10"/>
    <n v="697"/>
    <n v="50"/>
    <x v="0"/>
    <n v="50"/>
  </r>
  <r>
    <n v="18"/>
    <x v="0"/>
    <s v="Single"/>
    <n v="0"/>
    <s v="1-5 years"/>
    <n v="50"/>
    <n v="0"/>
    <s v="Medium"/>
    <n v="0"/>
    <s v="Liability-Only"/>
    <n v="-200"/>
    <n v="2100"/>
    <s v="NO"/>
    <s v="Yes"/>
    <s v="NO"/>
    <n v="50"/>
    <x v="1"/>
    <x v="23"/>
    <x v="0"/>
    <x v="8"/>
    <x v="2"/>
    <x v="0"/>
    <n v="99"/>
    <n v="662"/>
    <n v="50"/>
    <x v="1"/>
    <n v="100"/>
  </r>
  <r>
    <n v="34"/>
    <x v="0"/>
    <s v="Married"/>
    <n v="86"/>
    <s v="&lt;1 year"/>
    <n v="100"/>
    <n v="0"/>
    <s v="Medium"/>
    <n v="0"/>
    <s v="Full Coverage"/>
    <n v="0"/>
    <n v="2286"/>
    <s v="Yes"/>
    <s v="Yes"/>
    <s v="Yes"/>
    <n v="150"/>
    <x v="1"/>
    <x v="5"/>
    <x v="0"/>
    <x v="5"/>
    <x v="4"/>
    <x v="2"/>
    <n v="99"/>
    <n v="680"/>
    <n v="50"/>
    <x v="0"/>
    <n v="50"/>
  </r>
  <r>
    <n v="42"/>
    <x v="0"/>
    <s v="Married"/>
    <n v="86"/>
    <s v="&gt;5 years"/>
    <n v="0"/>
    <n v="0"/>
    <s v="Low"/>
    <n v="0"/>
    <s v="Full Coverage"/>
    <n v="0"/>
    <n v="2186"/>
    <s v="NO"/>
    <s v="Yes"/>
    <s v="NO"/>
    <n v="50"/>
    <x v="1"/>
    <x v="24"/>
    <x v="1"/>
    <x v="0"/>
    <x v="3"/>
    <x v="2"/>
    <n v="4"/>
    <n v="800"/>
    <n v="-50"/>
    <x v="0"/>
    <n v="50"/>
  </r>
  <r>
    <n v="46"/>
    <x v="0"/>
    <s v="Single"/>
    <n v="0"/>
    <s v="&gt;5 years"/>
    <n v="0"/>
    <n v="1"/>
    <s v="High"/>
    <n v="200"/>
    <s v="Full Coverage"/>
    <n v="0"/>
    <n v="2400"/>
    <s v="NO"/>
    <s v="NO"/>
    <s v="NO"/>
    <n v="0"/>
    <x v="1"/>
    <x v="25"/>
    <x v="1"/>
    <x v="1"/>
    <x v="2"/>
    <x v="2"/>
    <n v="7"/>
    <n v="743"/>
    <n v="-50"/>
    <x v="1"/>
    <n v="100"/>
  </r>
  <r>
    <n v="32"/>
    <x v="0"/>
    <s v="Divorced"/>
    <n v="0"/>
    <s v="1-5 years"/>
    <n v="50"/>
    <n v="0"/>
    <s v="Low"/>
    <n v="0"/>
    <s v="Full Coverage"/>
    <n v="0"/>
    <n v="2250"/>
    <s v="NO"/>
    <s v="NO"/>
    <s v="NO"/>
    <n v="0"/>
    <x v="1"/>
    <x v="24"/>
    <x v="0"/>
    <x v="2"/>
    <x v="4"/>
    <x v="0"/>
    <n v="99"/>
    <n v="720"/>
    <n v="-50"/>
    <x v="1"/>
    <n v="100"/>
  </r>
  <r>
    <n v="40"/>
    <x v="0"/>
    <s v="Single"/>
    <n v="0"/>
    <s v="1-5 years"/>
    <n v="50"/>
    <n v="0"/>
    <s v="Low"/>
    <n v="0"/>
    <s v="Full Coverage"/>
    <n v="0"/>
    <n v="2300"/>
    <s v="NO"/>
    <s v="Yes"/>
    <s v="NO"/>
    <n v="50"/>
    <x v="0"/>
    <x v="6"/>
    <x v="1"/>
    <x v="4"/>
    <x v="1"/>
    <x v="0"/>
    <n v="3"/>
    <n v="665"/>
    <n v="50"/>
    <x v="1"/>
    <n v="100"/>
  </r>
  <r>
    <n v="18"/>
    <x v="0"/>
    <s v="Single"/>
    <n v="0"/>
    <s v="1-5 years"/>
    <n v="50"/>
    <n v="1"/>
    <s v="Low"/>
    <n v="50"/>
    <s v="Full Coverage"/>
    <n v="0"/>
    <n v="2200"/>
    <s v="NO"/>
    <s v="Yes"/>
    <s v="NO"/>
    <n v="50"/>
    <x v="1"/>
    <x v="21"/>
    <x v="0"/>
    <x v="2"/>
    <x v="3"/>
    <x v="0"/>
    <n v="99"/>
    <n v="785"/>
    <n v="-50"/>
    <x v="0"/>
    <n v="50"/>
  </r>
  <r>
    <n v="30"/>
    <x v="0"/>
    <s v="Married"/>
    <n v="86"/>
    <s v="&lt;1 year"/>
    <n v="100"/>
    <n v="0"/>
    <s v="Low"/>
    <n v="0"/>
    <s v="Full Coverage"/>
    <n v="0"/>
    <n v="2386"/>
    <s v="NO"/>
    <s v="NO"/>
    <s v="NO"/>
    <n v="0"/>
    <x v="1"/>
    <x v="16"/>
    <x v="1"/>
    <x v="1"/>
    <x v="2"/>
    <x v="2"/>
    <n v="14"/>
    <n v="753"/>
    <n v="-50"/>
    <x v="1"/>
    <n v="100"/>
  </r>
  <r>
    <n v="46"/>
    <x v="0"/>
    <s v="Married"/>
    <n v="86"/>
    <s v="&lt;1 year"/>
    <n v="100"/>
    <n v="1"/>
    <s v="Low"/>
    <n v="50"/>
    <s v="Liability-Only"/>
    <n v="-200"/>
    <n v="2336"/>
    <s v="NO"/>
    <s v="NO"/>
    <s v="NO"/>
    <n v="0"/>
    <x v="1"/>
    <x v="19"/>
    <x v="0"/>
    <x v="0"/>
    <x v="3"/>
    <x v="2"/>
    <n v="99"/>
    <n v="687"/>
    <n v="50"/>
    <x v="1"/>
    <n v="100"/>
  </r>
  <r>
    <n v="25"/>
    <x v="0"/>
    <s v="Married"/>
    <n v="86"/>
    <s v="1-5 years"/>
    <n v="50"/>
    <n v="0"/>
    <s v="High"/>
    <n v="0"/>
    <s v="Full Coverage"/>
    <n v="0"/>
    <n v="2286"/>
    <s v="NO"/>
    <s v="Yes"/>
    <s v="NO"/>
    <n v="50"/>
    <x v="0"/>
    <x v="28"/>
    <x v="1"/>
    <x v="7"/>
    <x v="3"/>
    <x v="0"/>
    <n v="11"/>
    <n v="818"/>
    <n v="-50"/>
    <x v="1"/>
    <n v="100"/>
  </r>
  <r>
    <n v="40"/>
    <x v="0"/>
    <s v="Married"/>
    <n v="86"/>
    <s v="&gt;5 years"/>
    <n v="0"/>
    <n v="0"/>
    <s v="Low"/>
    <n v="0"/>
    <s v="Full Coverage"/>
    <n v="0"/>
    <n v="2236"/>
    <s v="Yes"/>
    <s v="NO"/>
    <s v="NO"/>
    <n v="50"/>
    <x v="1"/>
    <x v="1"/>
    <x v="0"/>
    <x v="4"/>
    <x v="0"/>
    <x v="0"/>
    <n v="99"/>
    <n v="735"/>
    <n v="-50"/>
    <x v="1"/>
    <n v="100"/>
  </r>
  <r>
    <n v="46"/>
    <x v="0"/>
    <s v="Married"/>
    <n v="86"/>
    <s v="&gt;5 years"/>
    <n v="0"/>
    <n v="0"/>
    <s v="High"/>
    <n v="0"/>
    <s v="Full Coverage"/>
    <n v="0"/>
    <n v="2286"/>
    <s v="NO"/>
    <s v="NO"/>
    <s v="NO"/>
    <n v="0"/>
    <x v="2"/>
    <x v="29"/>
    <x v="0"/>
    <x v="4"/>
    <x v="1"/>
    <x v="1"/>
    <n v="99"/>
    <n v="638"/>
    <n v="50"/>
    <x v="2"/>
    <n v="0"/>
  </r>
  <r>
    <n v="34"/>
    <x v="0"/>
    <s v="Married"/>
    <n v="86"/>
    <s v="1-5 years"/>
    <n v="50"/>
    <n v="1"/>
    <s v="Low"/>
    <n v="50"/>
    <s v="Full Coverage"/>
    <n v="0"/>
    <n v="2486"/>
    <s v="NO"/>
    <s v="NO"/>
    <s v="NO"/>
    <n v="0"/>
    <x v="1"/>
    <x v="14"/>
    <x v="0"/>
    <x v="8"/>
    <x v="4"/>
    <x v="0"/>
    <n v="99"/>
    <n v="675"/>
    <n v="50"/>
    <x v="1"/>
    <n v="100"/>
  </r>
  <r>
    <n v="42"/>
    <x v="0"/>
    <s v="Married"/>
    <n v="86"/>
    <s v="1-5 years"/>
    <n v="50"/>
    <n v="0"/>
    <s v="Low"/>
    <n v="0"/>
    <s v="Liability-Only"/>
    <n v="-200"/>
    <n v="2036"/>
    <s v="NO"/>
    <s v="NO"/>
    <s v="NO"/>
    <n v="0"/>
    <x v="1"/>
    <x v="15"/>
    <x v="1"/>
    <x v="5"/>
    <x v="2"/>
    <x v="2"/>
    <n v="4"/>
    <n v="786"/>
    <n v="-50"/>
    <x v="2"/>
    <n v="0"/>
  </r>
  <r>
    <n v="25"/>
    <x v="0"/>
    <s v="Married"/>
    <n v="86"/>
    <s v="&gt;5 years"/>
    <n v="0"/>
    <n v="2"/>
    <s v="Low"/>
    <n v="100"/>
    <s v="Liability-Only"/>
    <n v="-200"/>
    <n v="2136"/>
    <s v="NO"/>
    <s v="Yes"/>
    <s v="NO"/>
    <n v="50"/>
    <x v="1"/>
    <x v="7"/>
    <x v="1"/>
    <x v="2"/>
    <x v="2"/>
    <x v="0"/>
    <n v="8"/>
    <n v="798"/>
    <n v="-50"/>
    <x v="1"/>
    <n v="100"/>
  </r>
  <r>
    <n v="36"/>
    <x v="0"/>
    <s v="Married"/>
    <n v="86"/>
    <s v="1-5 years"/>
    <n v="50"/>
    <n v="1"/>
    <s v="High"/>
    <n v="200"/>
    <s v="Liability-Only"/>
    <n v="-200"/>
    <n v="2286"/>
    <s v="Yes"/>
    <s v="NO"/>
    <s v="NO"/>
    <n v="50"/>
    <x v="0"/>
    <x v="25"/>
    <x v="0"/>
    <x v="10"/>
    <x v="1"/>
    <x v="1"/>
    <n v="99"/>
    <n v="764"/>
    <n v="-50"/>
    <x v="1"/>
    <n v="100"/>
  </r>
  <r>
    <n v="49"/>
    <x v="0"/>
    <s v="Single"/>
    <n v="0"/>
    <s v="1-5 years"/>
    <n v="50"/>
    <n v="1"/>
    <s v="Low"/>
    <n v="50"/>
    <s v="Liability-Only"/>
    <n v="-200"/>
    <n v="2200"/>
    <s v="NO"/>
    <s v="NO"/>
    <s v="NO"/>
    <n v="0"/>
    <x v="1"/>
    <x v="9"/>
    <x v="1"/>
    <x v="4"/>
    <x v="0"/>
    <x v="2"/>
    <n v="14"/>
    <n v="672"/>
    <n v="50"/>
    <x v="1"/>
    <n v="100"/>
  </r>
  <r>
    <n v="42"/>
    <x v="0"/>
    <s v="Single"/>
    <n v="0"/>
    <s v="&gt;5 years"/>
    <n v="0"/>
    <n v="0"/>
    <s v="Low"/>
    <n v="0"/>
    <s v="Full Coverage"/>
    <n v="0"/>
    <n v="2300"/>
    <s v="NO"/>
    <s v="NO"/>
    <s v="NO"/>
    <n v="0"/>
    <x v="0"/>
    <x v="12"/>
    <x v="1"/>
    <x v="4"/>
    <x v="4"/>
    <x v="0"/>
    <n v="2"/>
    <n v="651"/>
    <n v="50"/>
    <x v="1"/>
    <n v="100"/>
  </r>
  <r>
    <n v="31"/>
    <x v="0"/>
    <s v="Married"/>
    <n v="86"/>
    <s v="1-5 years"/>
    <n v="50"/>
    <n v="0"/>
    <s v="Low"/>
    <n v="0"/>
    <s v="Full Coverage"/>
    <n v="0"/>
    <n v="2386"/>
    <s v="NO"/>
    <s v="NO"/>
    <s v="NO"/>
    <n v="0"/>
    <x v="1"/>
    <x v="17"/>
    <x v="0"/>
    <x v="0"/>
    <x v="0"/>
    <x v="2"/>
    <n v="99"/>
    <n v="673"/>
    <n v="50"/>
    <x v="0"/>
    <n v="50"/>
  </r>
  <r>
    <n v="43"/>
    <x v="0"/>
    <s v="Widowed"/>
    <n v="0"/>
    <s v="&lt;1 year"/>
    <n v="100"/>
    <n v="0"/>
    <s v="Low"/>
    <n v="0"/>
    <s v="Liability-Only"/>
    <n v="-200"/>
    <n v="2100"/>
    <s v="NO"/>
    <s v="NO"/>
    <s v="NO"/>
    <n v="0"/>
    <x v="1"/>
    <x v="23"/>
    <x v="1"/>
    <x v="1"/>
    <x v="2"/>
    <x v="2"/>
    <n v="1"/>
    <n v="834"/>
    <n v="-50"/>
    <x v="1"/>
    <n v="100"/>
  </r>
  <r>
    <n v="50"/>
    <x v="0"/>
    <s v="Married"/>
    <n v="86"/>
    <s v="1-5 years"/>
    <n v="50"/>
    <n v="0"/>
    <s v="Low"/>
    <n v="0"/>
    <s v="Liability-Only"/>
    <n v="-200"/>
    <n v="2036"/>
    <s v="NO"/>
    <s v="NO"/>
    <s v="NO"/>
    <n v="0"/>
    <x v="1"/>
    <x v="15"/>
    <x v="0"/>
    <x v="4"/>
    <x v="2"/>
    <x v="2"/>
    <n v="99"/>
    <n v="734"/>
    <n v="-50"/>
    <x v="2"/>
    <n v="0"/>
  </r>
  <r>
    <n v="18"/>
    <x v="0"/>
    <s v="Single"/>
    <n v="0"/>
    <s v="&lt;1 year"/>
    <n v="100"/>
    <n v="1"/>
    <s v="Low"/>
    <n v="50"/>
    <s v="Full Coverage"/>
    <n v="0"/>
    <n v="2350"/>
    <s v="NO"/>
    <s v="Yes"/>
    <s v="NO"/>
    <n v="50"/>
    <x v="1"/>
    <x v="4"/>
    <x v="1"/>
    <x v="5"/>
    <x v="3"/>
    <x v="1"/>
    <n v="5"/>
    <n v="659"/>
    <n v="50"/>
    <x v="0"/>
    <n v="50"/>
  </r>
  <r>
    <n v="57"/>
    <x v="1"/>
    <s v="Married"/>
    <n v="86"/>
    <s v="1-5 years"/>
    <n v="50"/>
    <n v="0"/>
    <s v="Medium"/>
    <n v="0"/>
    <s v="Liability-Only"/>
    <n v="-200"/>
    <n v="2036"/>
    <s v="NO"/>
    <s v="Yes"/>
    <s v="Yes"/>
    <n v="100"/>
    <x v="1"/>
    <x v="18"/>
    <x v="1"/>
    <x v="7"/>
    <x v="1"/>
    <x v="1"/>
    <n v="2"/>
    <n v="794"/>
    <n v="-50"/>
    <x v="1"/>
    <n v="100"/>
  </r>
  <r>
    <n v="34"/>
    <x v="0"/>
    <s v="Divorced"/>
    <n v="0"/>
    <s v="1-5 years"/>
    <n v="50"/>
    <n v="1"/>
    <s v="Low"/>
    <n v="50"/>
    <s v="Liability-Only"/>
    <n v="-200"/>
    <n v="2050"/>
    <s v="NO"/>
    <s v="NO"/>
    <s v="NO"/>
    <n v="0"/>
    <x v="1"/>
    <x v="2"/>
    <x v="1"/>
    <x v="5"/>
    <x v="2"/>
    <x v="2"/>
    <n v="10"/>
    <n v="723"/>
    <n v="-50"/>
    <x v="0"/>
    <n v="50"/>
  </r>
  <r>
    <n v="46"/>
    <x v="0"/>
    <s v="Married"/>
    <n v="86"/>
    <s v="1-5 years"/>
    <n v="50"/>
    <n v="3"/>
    <s v="Low"/>
    <n v="150"/>
    <s v="Liability-Only"/>
    <n v="-200"/>
    <n v="2286"/>
    <s v="NO"/>
    <s v="NO"/>
    <s v="NO"/>
    <n v="0"/>
    <x v="1"/>
    <x v="1"/>
    <x v="0"/>
    <x v="1"/>
    <x v="2"/>
    <x v="1"/>
    <n v="99"/>
    <n v="750"/>
    <n v="-50"/>
    <x v="1"/>
    <n v="100"/>
  </r>
  <r>
    <n v="57"/>
    <x v="1"/>
    <s v="Single"/>
    <n v="0"/>
    <s v="&gt;5 years"/>
    <n v="0"/>
    <n v="1"/>
    <s v="Medium"/>
    <n v="100"/>
    <s v="Full Coverage"/>
    <n v="0"/>
    <n v="2250"/>
    <s v="NO"/>
    <s v="NO"/>
    <s v="NO"/>
    <n v="0"/>
    <x v="1"/>
    <x v="18"/>
    <x v="0"/>
    <x v="0"/>
    <x v="4"/>
    <x v="1"/>
    <n v="99"/>
    <n v="701"/>
    <n v="-50"/>
    <x v="0"/>
    <n v="50"/>
  </r>
  <r>
    <n v="19"/>
    <x v="0"/>
    <s v="Married"/>
    <n v="86"/>
    <s v="1-5 years"/>
    <n v="50"/>
    <n v="1"/>
    <s v="Medium"/>
    <n v="100"/>
    <s v="Full Coverage"/>
    <n v="0"/>
    <n v="2486"/>
    <s v="NO"/>
    <s v="NO"/>
    <s v="NO"/>
    <n v="0"/>
    <x v="0"/>
    <x v="14"/>
    <x v="1"/>
    <x v="0"/>
    <x v="3"/>
    <x v="2"/>
    <n v="6"/>
    <n v="655"/>
    <n v="50"/>
    <x v="0"/>
    <n v="50"/>
  </r>
  <r>
    <n v="29"/>
    <x v="0"/>
    <s v="Single"/>
    <n v="0"/>
    <s v="1-5 years"/>
    <n v="50"/>
    <n v="0"/>
    <s v="Low"/>
    <n v="0"/>
    <s v="Full Coverage"/>
    <n v="0"/>
    <n v="2350"/>
    <s v="NO"/>
    <s v="NO"/>
    <s v="NO"/>
    <n v="0"/>
    <x v="1"/>
    <x v="19"/>
    <x v="0"/>
    <x v="4"/>
    <x v="5"/>
    <x v="1"/>
    <n v="99"/>
    <n v="658"/>
    <n v="50"/>
    <x v="1"/>
    <n v="100"/>
  </r>
  <r>
    <n v="35"/>
    <x v="0"/>
    <s v="Married"/>
    <n v="86"/>
    <s v="&lt;1 year"/>
    <n v="100"/>
    <n v="0"/>
    <s v="Medium"/>
    <n v="0"/>
    <s v="Full Coverage"/>
    <n v="0"/>
    <n v="2436"/>
    <s v="NO"/>
    <s v="NO"/>
    <s v="NO"/>
    <n v="0"/>
    <x v="0"/>
    <x v="6"/>
    <x v="0"/>
    <x v="5"/>
    <x v="1"/>
    <x v="2"/>
    <n v="99"/>
    <n v="690"/>
    <n v="50"/>
    <x v="0"/>
    <n v="50"/>
  </r>
  <r>
    <n v="28"/>
    <x v="0"/>
    <s v="Married"/>
    <n v="86"/>
    <s v="1-5 years"/>
    <n v="50"/>
    <n v="2"/>
    <s v="High"/>
    <n v="400"/>
    <s v="Full Coverage"/>
    <n v="0"/>
    <n v="2736"/>
    <s v="NO"/>
    <s v="NO"/>
    <s v="NO"/>
    <n v="0"/>
    <x v="1"/>
    <x v="24"/>
    <x v="1"/>
    <x v="2"/>
    <x v="2"/>
    <x v="0"/>
    <n v="1"/>
    <n v="735"/>
    <n v="-50"/>
    <x v="1"/>
    <n v="100"/>
  </r>
  <r>
    <n v="66"/>
    <x v="1"/>
    <s v="Single"/>
    <n v="0"/>
    <s v="&gt;5 years"/>
    <n v="0"/>
    <n v="0"/>
    <s v="Low"/>
    <n v="0"/>
    <s v="Full Coverage"/>
    <n v="0"/>
    <n v="2200"/>
    <s v="NO"/>
    <s v="NO"/>
    <s v="NO"/>
    <n v="0"/>
    <x v="1"/>
    <x v="21"/>
    <x v="0"/>
    <x v="2"/>
    <x v="1"/>
    <x v="0"/>
    <n v="99"/>
    <n v="739"/>
    <n v="-50"/>
    <x v="1"/>
    <n v="100"/>
  </r>
  <r>
    <n v="27"/>
    <x v="0"/>
    <s v="Married"/>
    <n v="86"/>
    <s v="1-5 years"/>
    <n v="50"/>
    <n v="0"/>
    <s v="Medium"/>
    <n v="0"/>
    <s v="Liability-Only"/>
    <n v="-200"/>
    <n v="1986"/>
    <s v="Yes"/>
    <s v="NO"/>
    <s v="NO"/>
    <n v="50"/>
    <x v="1"/>
    <x v="14"/>
    <x v="0"/>
    <x v="3"/>
    <x v="3"/>
    <x v="1"/>
    <n v="99"/>
    <n v="744"/>
    <n v="-50"/>
    <x v="2"/>
    <n v="0"/>
  </r>
  <r>
    <n v="31"/>
    <x v="0"/>
    <s v="Widowed"/>
    <n v="0"/>
    <s v="1-5 years"/>
    <n v="50"/>
    <n v="0"/>
    <s v="Medium"/>
    <n v="0"/>
    <s v="Liability-Only"/>
    <n v="-200"/>
    <n v="2000"/>
    <s v="NO"/>
    <s v="NO"/>
    <s v="Yes"/>
    <n v="50"/>
    <x v="1"/>
    <x v="26"/>
    <x v="1"/>
    <x v="5"/>
    <x v="0"/>
    <x v="2"/>
    <n v="7"/>
    <n v="707"/>
    <n v="-50"/>
    <x v="1"/>
    <n v="100"/>
  </r>
  <r>
    <n v="43"/>
    <x v="0"/>
    <s v="Married"/>
    <n v="86"/>
    <s v="1-5 years"/>
    <n v="50"/>
    <n v="2"/>
    <s v="Medium"/>
    <n v="200"/>
    <s v="Liability-Only"/>
    <n v="-200"/>
    <n v="2286"/>
    <s v="NO"/>
    <s v="NO"/>
    <s v="NO"/>
    <n v="0"/>
    <x v="2"/>
    <x v="19"/>
    <x v="1"/>
    <x v="2"/>
    <x v="4"/>
    <x v="1"/>
    <n v="5"/>
    <n v="758"/>
    <n v="-50"/>
    <x v="0"/>
    <n v="50"/>
  </r>
  <r>
    <n v="21"/>
    <x v="0"/>
    <s v="Married"/>
    <n v="86"/>
    <s v="1-5 years"/>
    <n v="50"/>
    <n v="1"/>
    <s v="Low"/>
    <n v="50"/>
    <s v="Liability-Only"/>
    <n v="-200"/>
    <n v="2136"/>
    <s v="NO"/>
    <s v="NO"/>
    <s v="NO"/>
    <n v="0"/>
    <x v="2"/>
    <x v="0"/>
    <x v="1"/>
    <x v="2"/>
    <x v="2"/>
    <x v="0"/>
    <n v="11"/>
    <n v="767"/>
    <n v="-50"/>
    <x v="0"/>
    <n v="50"/>
  </r>
  <r>
    <n v="34"/>
    <x v="0"/>
    <s v="Single"/>
    <n v="0"/>
    <s v="&lt;1 year"/>
    <n v="100"/>
    <n v="0"/>
    <s v="High"/>
    <n v="0"/>
    <s v="Liability-Only"/>
    <n v="-200"/>
    <n v="2050"/>
    <s v="NO"/>
    <s v="NO"/>
    <s v="NO"/>
    <n v="0"/>
    <x v="2"/>
    <x v="11"/>
    <x v="1"/>
    <x v="3"/>
    <x v="0"/>
    <x v="2"/>
    <n v="13"/>
    <n v="729"/>
    <n v="-50"/>
    <x v="0"/>
    <n v="50"/>
  </r>
  <r>
    <n v="44"/>
    <x v="0"/>
    <s v="Married"/>
    <n v="86"/>
    <s v="1-5 years"/>
    <n v="50"/>
    <n v="0"/>
    <s v="Low"/>
    <n v="0"/>
    <s v="Full Coverage"/>
    <n v="0"/>
    <n v="2286"/>
    <s v="NO"/>
    <s v="NO"/>
    <s v="NO"/>
    <n v="0"/>
    <x v="0"/>
    <x v="9"/>
    <x v="1"/>
    <x v="6"/>
    <x v="2"/>
    <x v="1"/>
    <n v="10"/>
    <n v="704"/>
    <n v="-50"/>
    <x v="0"/>
    <n v="50"/>
  </r>
  <r>
    <n v="35"/>
    <x v="0"/>
    <s v="Married"/>
    <n v="86"/>
    <s v="1-5 years"/>
    <n v="50"/>
    <n v="2"/>
    <s v="High"/>
    <n v="400"/>
    <s v="Liability-Only"/>
    <n v="-200"/>
    <n v="2486"/>
    <s v="NO"/>
    <s v="NO"/>
    <s v="NO"/>
    <n v="0"/>
    <x v="1"/>
    <x v="18"/>
    <x v="1"/>
    <x v="9"/>
    <x v="4"/>
    <x v="2"/>
    <n v="4"/>
    <n v="701"/>
    <n v="-50"/>
    <x v="0"/>
    <n v="50"/>
  </r>
  <r>
    <n v="38"/>
    <x v="0"/>
    <s v="Single"/>
    <n v="0"/>
    <s v="&gt;5 years"/>
    <n v="0"/>
    <n v="0"/>
    <s v="Low"/>
    <n v="0"/>
    <s v="Liability-Only"/>
    <n v="-200"/>
    <n v="1900"/>
    <s v="NO"/>
    <s v="Yes"/>
    <s v="NO"/>
    <n v="50"/>
    <x v="1"/>
    <x v="0"/>
    <x v="0"/>
    <x v="4"/>
    <x v="4"/>
    <x v="2"/>
    <n v="99"/>
    <n v="803"/>
    <n v="-50"/>
    <x v="0"/>
    <n v="50"/>
  </r>
  <r>
    <n v="32"/>
    <x v="0"/>
    <s v="Single"/>
    <n v="0"/>
    <s v="&gt;5 years"/>
    <n v="0"/>
    <n v="1"/>
    <s v="Low"/>
    <n v="50"/>
    <s v="Full Coverage"/>
    <n v="0"/>
    <n v="2300"/>
    <s v="NO"/>
    <s v="Yes"/>
    <s v="NO"/>
    <n v="50"/>
    <x v="1"/>
    <x v="9"/>
    <x v="1"/>
    <x v="4"/>
    <x v="1"/>
    <x v="2"/>
    <n v="13"/>
    <n v="677"/>
    <n v="50"/>
    <x v="1"/>
    <n v="100"/>
  </r>
  <r>
    <n v="18"/>
    <x v="0"/>
    <s v="Single"/>
    <n v="0"/>
    <s v="1-5 years"/>
    <n v="50"/>
    <n v="2"/>
    <s v="Medium"/>
    <n v="200"/>
    <s v="Full Coverage"/>
    <n v="0"/>
    <n v="2500"/>
    <s v="NO"/>
    <s v="NO"/>
    <s v="Yes"/>
    <n v="50"/>
    <x v="1"/>
    <x v="23"/>
    <x v="1"/>
    <x v="6"/>
    <x v="4"/>
    <x v="0"/>
    <n v="6"/>
    <n v="671"/>
    <n v="50"/>
    <x v="1"/>
    <n v="100"/>
  </r>
  <r>
    <n v="44"/>
    <x v="0"/>
    <s v="Married"/>
    <n v="86"/>
    <s v="&gt;5 years"/>
    <n v="0"/>
    <n v="0"/>
    <s v="Low"/>
    <n v="0"/>
    <s v="Liability-Only"/>
    <n v="-200"/>
    <n v="2136"/>
    <s v="Yes"/>
    <s v="NO"/>
    <s v="NO"/>
    <n v="50"/>
    <x v="0"/>
    <x v="27"/>
    <x v="0"/>
    <x v="0"/>
    <x v="2"/>
    <x v="2"/>
    <n v="99"/>
    <n v="676"/>
    <n v="50"/>
    <x v="1"/>
    <n v="100"/>
  </r>
  <r>
    <n v="66"/>
    <x v="1"/>
    <s v="Single"/>
    <n v="0"/>
    <s v="&gt;5 years"/>
    <n v="0"/>
    <n v="0"/>
    <s v="Low"/>
    <n v="0"/>
    <s v="Full Coverage"/>
    <n v="0"/>
    <n v="2200"/>
    <s v="NO"/>
    <s v="Yes"/>
    <s v="NO"/>
    <n v="50"/>
    <x v="1"/>
    <x v="6"/>
    <x v="1"/>
    <x v="2"/>
    <x v="4"/>
    <x v="1"/>
    <n v="11"/>
    <n v="699"/>
    <n v="50"/>
    <x v="0"/>
    <n v="50"/>
  </r>
  <r>
    <n v="40"/>
    <x v="0"/>
    <s v="Married"/>
    <n v="86"/>
    <s v="&gt;5 years"/>
    <n v="0"/>
    <n v="0"/>
    <s v="Low"/>
    <n v="0"/>
    <s v="Full Coverage"/>
    <n v="0"/>
    <n v="2186"/>
    <s v="NO"/>
    <s v="NO"/>
    <s v="Yes"/>
    <n v="50"/>
    <x v="0"/>
    <x v="24"/>
    <x v="0"/>
    <x v="4"/>
    <x v="3"/>
    <x v="2"/>
    <n v="99"/>
    <n v="780"/>
    <n v="-50"/>
    <x v="0"/>
    <n v="50"/>
  </r>
  <r>
    <n v="43"/>
    <x v="0"/>
    <s v="Married"/>
    <n v="86"/>
    <s v="&lt;1 year"/>
    <n v="100"/>
    <n v="1"/>
    <s v="Medium"/>
    <n v="100"/>
    <s v="Liability-Only"/>
    <n v="-200"/>
    <n v="2286"/>
    <s v="NO"/>
    <s v="NO"/>
    <s v="NO"/>
    <n v="0"/>
    <x v="1"/>
    <x v="14"/>
    <x v="1"/>
    <x v="8"/>
    <x v="2"/>
    <x v="1"/>
    <n v="12"/>
    <n v="713"/>
    <n v="-50"/>
    <x v="1"/>
    <n v="100"/>
  </r>
  <r>
    <n v="50"/>
    <x v="0"/>
    <s v="Single"/>
    <n v="0"/>
    <s v="1-5 years"/>
    <n v="50"/>
    <n v="1"/>
    <s v="Low"/>
    <n v="50"/>
    <s v="Full Coverage"/>
    <n v="0"/>
    <n v="2200"/>
    <s v="Yes"/>
    <s v="Yes"/>
    <s v="NO"/>
    <n v="100"/>
    <x v="1"/>
    <x v="10"/>
    <x v="0"/>
    <x v="10"/>
    <x v="0"/>
    <x v="0"/>
    <n v="99"/>
    <n v="706"/>
    <n v="-50"/>
    <x v="1"/>
    <n v="100"/>
  </r>
  <r>
    <n v="20"/>
    <x v="0"/>
    <s v="Married"/>
    <n v="86"/>
    <s v="&lt;1 year"/>
    <n v="100"/>
    <n v="1"/>
    <s v="Low"/>
    <n v="50"/>
    <s v="Liability-Only"/>
    <n v="-200"/>
    <n v="2286"/>
    <s v="NO"/>
    <s v="NO"/>
    <s v="NO"/>
    <n v="0"/>
    <x v="1"/>
    <x v="24"/>
    <x v="1"/>
    <x v="2"/>
    <x v="1"/>
    <x v="2"/>
    <n v="1"/>
    <n v="681"/>
    <n v="50"/>
    <x v="0"/>
    <n v="50"/>
  </r>
  <r>
    <n v="65"/>
    <x v="1"/>
    <s v="Married"/>
    <n v="86"/>
    <s v="1-5 years"/>
    <n v="50"/>
    <n v="2"/>
    <s v="Low"/>
    <n v="100"/>
    <s v="Full Coverage"/>
    <n v="0"/>
    <n v="2286"/>
    <s v="Yes"/>
    <s v="NO"/>
    <s v="NO"/>
    <n v="50"/>
    <x v="0"/>
    <x v="9"/>
    <x v="0"/>
    <x v="7"/>
    <x v="0"/>
    <x v="2"/>
    <n v="99"/>
    <n v="766"/>
    <n v="-50"/>
    <x v="2"/>
    <n v="0"/>
  </r>
  <r>
    <n v="43"/>
    <x v="0"/>
    <s v="Married"/>
    <n v="86"/>
    <s v="&lt;1 year"/>
    <n v="100"/>
    <n v="0"/>
    <s v="Low"/>
    <n v="0"/>
    <s v="Liability-Only"/>
    <n v="-200"/>
    <n v="2136"/>
    <s v="NO"/>
    <s v="Yes"/>
    <s v="NO"/>
    <n v="50"/>
    <x v="0"/>
    <x v="19"/>
    <x v="1"/>
    <x v="1"/>
    <x v="2"/>
    <x v="2"/>
    <n v="5"/>
    <n v="748"/>
    <n v="-50"/>
    <x v="1"/>
    <n v="100"/>
  </r>
  <r>
    <n v="64"/>
    <x v="1"/>
    <s v="Single"/>
    <n v="0"/>
    <s v="1-5 years"/>
    <n v="50"/>
    <n v="1"/>
    <s v="Low"/>
    <n v="50"/>
    <s v="Liability-Only"/>
    <n v="-200"/>
    <n v="2100"/>
    <s v="Yes"/>
    <s v="NO"/>
    <s v="NO"/>
    <n v="50"/>
    <x v="1"/>
    <x v="14"/>
    <x v="1"/>
    <x v="2"/>
    <x v="2"/>
    <x v="1"/>
    <n v="6"/>
    <n v="677"/>
    <n v="50"/>
    <x v="0"/>
    <n v="50"/>
  </r>
  <r>
    <n v="29"/>
    <x v="0"/>
    <s v="Widowed"/>
    <n v="0"/>
    <s v="1-5 years"/>
    <n v="50"/>
    <n v="0"/>
    <s v="Low"/>
    <n v="0"/>
    <s v="Liability-Only"/>
    <n v="-200"/>
    <n v="2150"/>
    <s v="NO"/>
    <s v="NO"/>
    <s v="NO"/>
    <n v="0"/>
    <x v="1"/>
    <x v="8"/>
    <x v="0"/>
    <x v="3"/>
    <x v="3"/>
    <x v="0"/>
    <n v="99"/>
    <n v="689"/>
    <n v="50"/>
    <x v="1"/>
    <n v="100"/>
  </r>
  <r>
    <n v="67"/>
    <x v="1"/>
    <s v="Single"/>
    <n v="0"/>
    <s v="1-5 years"/>
    <n v="50"/>
    <n v="1"/>
    <s v="Low"/>
    <n v="50"/>
    <s v="Full Coverage"/>
    <n v="0"/>
    <n v="2250"/>
    <s v="NO"/>
    <s v="Yes"/>
    <s v="NO"/>
    <n v="50"/>
    <x v="2"/>
    <x v="21"/>
    <x v="0"/>
    <x v="2"/>
    <x v="0"/>
    <x v="0"/>
    <n v="99"/>
    <n v="770"/>
    <n v="-50"/>
    <x v="1"/>
    <n v="100"/>
  </r>
  <r>
    <n v="51"/>
    <x v="0"/>
    <s v="Married"/>
    <n v="86"/>
    <s v="1-5 years"/>
    <n v="50"/>
    <n v="0"/>
    <s v="Medium"/>
    <n v="0"/>
    <s v="Full Coverage"/>
    <n v="0"/>
    <n v="2286"/>
    <s v="NO"/>
    <s v="Yes"/>
    <s v="NO"/>
    <n v="50"/>
    <x v="2"/>
    <x v="5"/>
    <x v="0"/>
    <x v="4"/>
    <x v="0"/>
    <x v="1"/>
    <n v="99"/>
    <n v="833"/>
    <n v="-50"/>
    <x v="1"/>
    <n v="100"/>
  </r>
  <r>
    <n v="48"/>
    <x v="0"/>
    <s v="Single"/>
    <n v="0"/>
    <s v="1-5 years"/>
    <n v="50"/>
    <n v="1"/>
    <s v="Medium"/>
    <n v="100"/>
    <s v="Full Coverage"/>
    <n v="0"/>
    <n v="2350"/>
    <s v="NO"/>
    <s v="NO"/>
    <s v="NO"/>
    <n v="0"/>
    <x v="0"/>
    <x v="7"/>
    <x v="1"/>
    <x v="2"/>
    <x v="2"/>
    <x v="2"/>
    <n v="7"/>
    <n v="783"/>
    <n v="-50"/>
    <x v="1"/>
    <n v="100"/>
  </r>
  <r>
    <n v="43"/>
    <x v="0"/>
    <s v="Single"/>
    <n v="0"/>
    <s v="&gt;5 years"/>
    <n v="0"/>
    <n v="0"/>
    <s v="Low"/>
    <n v="0"/>
    <s v="Full Coverage"/>
    <n v="0"/>
    <n v="2150"/>
    <s v="Yes"/>
    <s v="NO"/>
    <s v="NO"/>
    <n v="50"/>
    <x v="1"/>
    <x v="23"/>
    <x v="1"/>
    <x v="2"/>
    <x v="2"/>
    <x v="0"/>
    <n v="3"/>
    <n v="763"/>
    <n v="-50"/>
    <x v="1"/>
    <n v="100"/>
  </r>
  <r>
    <n v="36"/>
    <x v="0"/>
    <s v="Married"/>
    <n v="86"/>
    <s v="&gt;5 years"/>
    <n v="0"/>
    <n v="0"/>
    <s v="Low"/>
    <n v="0"/>
    <s v="Full Coverage"/>
    <n v="0"/>
    <n v="2286"/>
    <s v="NO"/>
    <s v="NO"/>
    <s v="NO"/>
    <n v="0"/>
    <x v="0"/>
    <x v="24"/>
    <x v="0"/>
    <x v="4"/>
    <x v="4"/>
    <x v="2"/>
    <n v="99"/>
    <n v="748"/>
    <n v="-50"/>
    <x v="1"/>
    <n v="100"/>
  </r>
  <r>
    <n v="58"/>
    <x v="1"/>
    <s v="Married"/>
    <n v="86"/>
    <s v="&gt;5 years"/>
    <n v="0"/>
    <n v="1"/>
    <s v="Low"/>
    <n v="50"/>
    <s v="Liability-Only"/>
    <n v="-200"/>
    <n v="2086"/>
    <s v="NO"/>
    <s v="Yes"/>
    <s v="NO"/>
    <n v="50"/>
    <x v="1"/>
    <x v="17"/>
    <x v="1"/>
    <x v="5"/>
    <x v="0"/>
    <x v="2"/>
    <n v="14"/>
    <n v="766"/>
    <n v="-50"/>
    <x v="1"/>
    <n v="100"/>
  </r>
  <r>
    <n v="42"/>
    <x v="0"/>
    <s v="Married"/>
    <n v="86"/>
    <s v="&gt;5 years"/>
    <n v="0"/>
    <n v="1"/>
    <s v="Medium"/>
    <n v="100"/>
    <s v="Liability-Only"/>
    <n v="-200"/>
    <n v="2136"/>
    <s v="Yes"/>
    <s v="NO"/>
    <s v="NO"/>
    <n v="50"/>
    <x v="0"/>
    <x v="17"/>
    <x v="1"/>
    <x v="1"/>
    <x v="2"/>
    <x v="2"/>
    <n v="7"/>
    <n v="719"/>
    <n v="-50"/>
    <x v="1"/>
    <n v="100"/>
  </r>
  <r>
    <n v="18"/>
    <x v="0"/>
    <s v="Married"/>
    <n v="86"/>
    <s v="1-5 years"/>
    <n v="50"/>
    <n v="1"/>
    <s v="Low"/>
    <n v="50"/>
    <s v="Liability-Only"/>
    <n v="-200"/>
    <n v="2086"/>
    <s v="NO"/>
    <s v="Yes"/>
    <s v="NO"/>
    <n v="50"/>
    <x v="1"/>
    <x v="16"/>
    <x v="0"/>
    <x v="1"/>
    <x v="2"/>
    <x v="0"/>
    <n v="99"/>
    <n v="751"/>
    <n v="-50"/>
    <x v="0"/>
    <n v="50"/>
  </r>
  <r>
    <n v="23"/>
    <x v="0"/>
    <s v="Divorced"/>
    <n v="0"/>
    <s v="1-5 years"/>
    <n v="50"/>
    <n v="1"/>
    <s v="Low"/>
    <n v="50"/>
    <s v="Full Coverage"/>
    <n v="0"/>
    <n v="2250"/>
    <s v="NO"/>
    <s v="Yes"/>
    <s v="NO"/>
    <n v="50"/>
    <x v="1"/>
    <x v="22"/>
    <x v="0"/>
    <x v="7"/>
    <x v="3"/>
    <x v="1"/>
    <n v="99"/>
    <n v="696"/>
    <n v="50"/>
    <x v="2"/>
    <n v="0"/>
  </r>
  <r>
    <n v="37"/>
    <x v="0"/>
    <s v="Married"/>
    <n v="86"/>
    <s v="&lt;1 year"/>
    <n v="100"/>
    <n v="0"/>
    <s v="High"/>
    <n v="0"/>
    <s v="Liability-Only"/>
    <n v="-200"/>
    <n v="2136"/>
    <s v="NO"/>
    <s v="Yes"/>
    <s v="NO"/>
    <n v="50"/>
    <x v="1"/>
    <x v="28"/>
    <x v="1"/>
    <x v="3"/>
    <x v="2"/>
    <x v="0"/>
    <n v="12"/>
    <n v="693"/>
    <n v="50"/>
    <x v="2"/>
    <n v="0"/>
  </r>
  <r>
    <n v="44"/>
    <x v="0"/>
    <s v="Married"/>
    <n v="86"/>
    <s v="&gt;5 years"/>
    <n v="0"/>
    <n v="0"/>
    <s v="Low"/>
    <n v="0"/>
    <s v="Full Coverage"/>
    <n v="0"/>
    <n v="2236"/>
    <s v="NO"/>
    <s v="NO"/>
    <s v="NO"/>
    <n v="0"/>
    <x v="0"/>
    <x v="23"/>
    <x v="0"/>
    <x v="3"/>
    <x v="2"/>
    <x v="2"/>
    <n v="99"/>
    <n v="708"/>
    <n v="-50"/>
    <x v="0"/>
    <n v="50"/>
  </r>
  <r>
    <n v="39"/>
    <x v="0"/>
    <s v="Widowed"/>
    <n v="0"/>
    <s v="&lt;1 year"/>
    <n v="100"/>
    <n v="0"/>
    <s v="Medium"/>
    <n v="0"/>
    <s v="Liability-Only"/>
    <n v="-200"/>
    <n v="2000"/>
    <s v="NO"/>
    <s v="Yes"/>
    <s v="NO"/>
    <n v="50"/>
    <x v="1"/>
    <x v="18"/>
    <x v="1"/>
    <x v="7"/>
    <x v="2"/>
    <x v="2"/>
    <n v="12"/>
    <n v="757"/>
    <n v="-50"/>
    <x v="0"/>
    <n v="50"/>
  </r>
  <r>
    <n v="58"/>
    <x v="1"/>
    <s v="Divorced"/>
    <n v="0"/>
    <s v="&gt;5 years"/>
    <n v="0"/>
    <n v="0"/>
    <s v="Low"/>
    <n v="0"/>
    <s v="Full Coverage"/>
    <n v="0"/>
    <n v="2150"/>
    <s v="NO"/>
    <s v="NO"/>
    <s v="NO"/>
    <n v="0"/>
    <x v="0"/>
    <x v="11"/>
    <x v="1"/>
    <x v="1"/>
    <x v="3"/>
    <x v="2"/>
    <n v="2"/>
    <n v="743"/>
    <n v="-50"/>
    <x v="0"/>
    <n v="50"/>
  </r>
  <r>
    <n v="18"/>
    <x v="0"/>
    <s v="Single"/>
    <n v="0"/>
    <s v="1-5 years"/>
    <n v="50"/>
    <n v="2"/>
    <s v="Low"/>
    <n v="100"/>
    <s v="Full Coverage"/>
    <n v="0"/>
    <n v="2300"/>
    <s v="NO"/>
    <s v="NO"/>
    <s v="NO"/>
    <n v="0"/>
    <x v="1"/>
    <x v="12"/>
    <x v="0"/>
    <x v="2"/>
    <x v="3"/>
    <x v="1"/>
    <n v="99"/>
    <n v="741"/>
    <n v="-50"/>
    <x v="0"/>
    <n v="50"/>
  </r>
  <r>
    <n v="42"/>
    <x v="0"/>
    <s v="Married"/>
    <n v="86"/>
    <s v="&gt;5 years"/>
    <n v="0"/>
    <n v="0"/>
    <s v="Low"/>
    <n v="0"/>
    <s v="Full Coverage"/>
    <n v="0"/>
    <n v="2236"/>
    <s v="Yes"/>
    <s v="NO"/>
    <s v="NO"/>
    <n v="50"/>
    <x v="1"/>
    <x v="9"/>
    <x v="0"/>
    <x v="5"/>
    <x v="4"/>
    <x v="2"/>
    <n v="99"/>
    <n v="699"/>
    <n v="50"/>
    <x v="2"/>
    <n v="0"/>
  </r>
  <r>
    <n v="18"/>
    <x v="0"/>
    <s v="Married"/>
    <n v="86"/>
    <s v="1-5 years"/>
    <n v="50"/>
    <n v="1"/>
    <s v="Low"/>
    <n v="50"/>
    <s v="Full Coverage"/>
    <n v="0"/>
    <n v="2486"/>
    <s v="NO"/>
    <s v="NO"/>
    <s v="NO"/>
    <n v="0"/>
    <x v="0"/>
    <x v="13"/>
    <x v="1"/>
    <x v="7"/>
    <x v="4"/>
    <x v="0"/>
    <n v="3"/>
    <n v="690"/>
    <n v="50"/>
    <x v="1"/>
    <n v="100"/>
  </r>
  <r>
    <n v="51"/>
    <x v="0"/>
    <s v="Married"/>
    <n v="86"/>
    <s v="&gt;5 years"/>
    <n v="0"/>
    <n v="0"/>
    <s v="Low"/>
    <n v="0"/>
    <s v="Full Coverage"/>
    <n v="0"/>
    <n v="2236"/>
    <s v="Yes"/>
    <s v="NO"/>
    <s v="NO"/>
    <n v="50"/>
    <x v="1"/>
    <x v="7"/>
    <x v="0"/>
    <x v="7"/>
    <x v="0"/>
    <x v="2"/>
    <n v="99"/>
    <n v="621"/>
    <n v="50"/>
    <x v="2"/>
    <n v="0"/>
  </r>
  <r>
    <n v="38"/>
    <x v="0"/>
    <s v="Married"/>
    <n v="86"/>
    <s v="1-5 years"/>
    <n v="50"/>
    <n v="0"/>
    <s v="Low"/>
    <n v="0"/>
    <s v="Full Coverage"/>
    <n v="0"/>
    <n v="2286"/>
    <s v="NO"/>
    <s v="Yes"/>
    <s v="NO"/>
    <n v="50"/>
    <x v="2"/>
    <x v="11"/>
    <x v="0"/>
    <x v="1"/>
    <x v="4"/>
    <x v="2"/>
    <n v="99"/>
    <n v="747"/>
    <n v="-50"/>
    <x v="1"/>
    <n v="100"/>
  </r>
  <r>
    <n v="46"/>
    <x v="0"/>
    <s v="Married"/>
    <n v="86"/>
    <s v="1-5 years"/>
    <n v="50"/>
    <n v="0"/>
    <s v="Low"/>
    <n v="0"/>
    <s v="Full Coverage"/>
    <n v="0"/>
    <n v="2236"/>
    <s v="NO"/>
    <s v="Yes"/>
    <s v="NO"/>
    <n v="50"/>
    <x v="1"/>
    <x v="18"/>
    <x v="0"/>
    <x v="0"/>
    <x v="4"/>
    <x v="1"/>
    <n v="99"/>
    <n v="746"/>
    <n v="-50"/>
    <x v="0"/>
    <n v="50"/>
  </r>
  <r>
    <n v="27"/>
    <x v="0"/>
    <s v="Single"/>
    <n v="0"/>
    <s v="1-5 years"/>
    <n v="50"/>
    <n v="0"/>
    <s v="Medium"/>
    <n v="0"/>
    <s v="Full Coverage"/>
    <n v="0"/>
    <n v="2350"/>
    <s v="NO"/>
    <s v="NO"/>
    <s v="NO"/>
    <n v="0"/>
    <x v="1"/>
    <x v="28"/>
    <x v="1"/>
    <x v="4"/>
    <x v="2"/>
    <x v="2"/>
    <n v="1"/>
    <n v="672"/>
    <n v="50"/>
    <x v="1"/>
    <n v="100"/>
  </r>
  <r>
    <n v="59"/>
    <x v="1"/>
    <s v="Married"/>
    <n v="86"/>
    <s v="&gt;5 years"/>
    <n v="0"/>
    <n v="1"/>
    <s v="Medium"/>
    <n v="100"/>
    <s v="Full Coverage"/>
    <n v="0"/>
    <n v="2386"/>
    <s v="NO"/>
    <s v="NO"/>
    <s v="NO"/>
    <n v="0"/>
    <x v="0"/>
    <x v="22"/>
    <x v="0"/>
    <x v="0"/>
    <x v="2"/>
    <x v="1"/>
    <n v="99"/>
    <n v="701"/>
    <n v="-50"/>
    <x v="1"/>
    <n v="100"/>
  </r>
  <r>
    <n v="55"/>
    <x v="1"/>
    <s v="Married"/>
    <n v="86"/>
    <s v="1-5 years"/>
    <n v="50"/>
    <n v="1"/>
    <s v="Low"/>
    <n v="50"/>
    <s v="Full Coverage"/>
    <n v="0"/>
    <n v="2386"/>
    <s v="NO"/>
    <s v="NO"/>
    <s v="NO"/>
    <n v="0"/>
    <x v="2"/>
    <x v="6"/>
    <x v="0"/>
    <x v="4"/>
    <x v="0"/>
    <x v="2"/>
    <n v="99"/>
    <n v="742"/>
    <n v="-50"/>
    <x v="1"/>
    <n v="100"/>
  </r>
  <r>
    <n v="48"/>
    <x v="0"/>
    <s v="Married"/>
    <n v="86"/>
    <s v="&gt;5 years"/>
    <n v="0"/>
    <n v="0"/>
    <s v="Medium"/>
    <n v="0"/>
    <s v="Full Coverage"/>
    <n v="0"/>
    <n v="2236"/>
    <s v="NO"/>
    <s v="NO"/>
    <s v="NO"/>
    <n v="0"/>
    <x v="2"/>
    <x v="2"/>
    <x v="0"/>
    <x v="4"/>
    <x v="2"/>
    <x v="2"/>
    <n v="99"/>
    <n v="750"/>
    <n v="-50"/>
    <x v="0"/>
    <n v="50"/>
  </r>
  <r>
    <n v="38"/>
    <x v="0"/>
    <s v="Single"/>
    <n v="0"/>
    <s v="&gt;5 years"/>
    <n v="0"/>
    <n v="0"/>
    <s v="Low"/>
    <n v="0"/>
    <s v="Full Coverage"/>
    <n v="0"/>
    <n v="2200"/>
    <s v="NO"/>
    <s v="NO"/>
    <s v="NO"/>
    <n v="0"/>
    <x v="1"/>
    <x v="26"/>
    <x v="1"/>
    <x v="2"/>
    <x v="5"/>
    <x v="1"/>
    <n v="3"/>
    <n v="742"/>
    <n v="-50"/>
    <x v="1"/>
    <n v="100"/>
  </r>
  <r>
    <n v="48"/>
    <x v="0"/>
    <s v="Single"/>
    <n v="0"/>
    <s v="&gt;5 years"/>
    <n v="0"/>
    <n v="1"/>
    <s v="Low"/>
    <n v="50"/>
    <s v="Full Coverage"/>
    <n v="0"/>
    <n v="2150"/>
    <s v="NO"/>
    <s v="Yes"/>
    <s v="NO"/>
    <n v="50"/>
    <x v="1"/>
    <x v="22"/>
    <x v="0"/>
    <x v="8"/>
    <x v="0"/>
    <x v="0"/>
    <n v="99"/>
    <n v="717"/>
    <n v="-50"/>
    <x v="0"/>
    <n v="50"/>
  </r>
  <r>
    <n v="29"/>
    <x v="0"/>
    <s v="Single"/>
    <n v="0"/>
    <s v="1-5 years"/>
    <n v="50"/>
    <n v="0"/>
    <s v="Low"/>
    <n v="0"/>
    <s v="Full Coverage"/>
    <n v="0"/>
    <n v="2200"/>
    <s v="NO"/>
    <s v="NO"/>
    <s v="NO"/>
    <n v="0"/>
    <x v="1"/>
    <x v="4"/>
    <x v="1"/>
    <x v="1"/>
    <x v="4"/>
    <x v="0"/>
    <n v="9"/>
    <n v="737"/>
    <n v="-50"/>
    <x v="0"/>
    <n v="50"/>
  </r>
  <r>
    <n v="52"/>
    <x v="0"/>
    <s v="Married"/>
    <n v="86"/>
    <s v="1-5 years"/>
    <n v="50"/>
    <n v="0"/>
    <s v="Low"/>
    <n v="0"/>
    <s v="Full Coverage"/>
    <n v="0"/>
    <n v="2236"/>
    <s v="NO"/>
    <s v="Yes"/>
    <s v="NO"/>
    <n v="50"/>
    <x v="0"/>
    <x v="6"/>
    <x v="1"/>
    <x v="2"/>
    <x v="4"/>
    <x v="0"/>
    <n v="13"/>
    <n v="715"/>
    <n v="-50"/>
    <x v="0"/>
    <n v="50"/>
  </r>
  <r>
    <n v="64"/>
    <x v="1"/>
    <s v="Married"/>
    <n v="86"/>
    <s v="&lt;1 year"/>
    <n v="100"/>
    <n v="0"/>
    <s v="Low"/>
    <n v="0"/>
    <s v="Full Coverage"/>
    <n v="0"/>
    <n v="2436"/>
    <s v="NO"/>
    <s v="NO"/>
    <s v="Yes"/>
    <n v="50"/>
    <x v="1"/>
    <x v="22"/>
    <x v="0"/>
    <x v="0"/>
    <x v="3"/>
    <x v="0"/>
    <n v="99"/>
    <n v="626"/>
    <n v="50"/>
    <x v="1"/>
    <n v="100"/>
  </r>
  <r>
    <n v="56"/>
    <x v="1"/>
    <s v="Married"/>
    <n v="86"/>
    <s v="&gt;5 years"/>
    <n v="0"/>
    <n v="0"/>
    <s v="Low"/>
    <n v="0"/>
    <s v="Liability-Only"/>
    <n v="-200"/>
    <n v="2086"/>
    <s v="NO"/>
    <s v="NO"/>
    <s v="NO"/>
    <n v="0"/>
    <x v="1"/>
    <x v="26"/>
    <x v="1"/>
    <x v="7"/>
    <x v="0"/>
    <x v="2"/>
    <n v="2"/>
    <n v="676"/>
    <n v="50"/>
    <x v="2"/>
    <n v="0"/>
  </r>
  <r>
    <n v="29"/>
    <x v="0"/>
    <s v="Married"/>
    <n v="86"/>
    <s v="&gt;5 years"/>
    <n v="0"/>
    <n v="0"/>
    <s v="Low"/>
    <n v="0"/>
    <s v="Full Coverage"/>
    <n v="0"/>
    <n v="2336"/>
    <s v="NO"/>
    <s v="Yes"/>
    <s v="NO"/>
    <n v="50"/>
    <x v="0"/>
    <x v="20"/>
    <x v="0"/>
    <x v="4"/>
    <x v="2"/>
    <x v="1"/>
    <n v="99"/>
    <n v="663"/>
    <n v="50"/>
    <x v="1"/>
    <n v="100"/>
  </r>
  <r>
    <n v="45"/>
    <x v="0"/>
    <s v="Divorced"/>
    <n v="0"/>
    <s v="&gt;5 years"/>
    <n v="0"/>
    <n v="0"/>
    <s v="Low"/>
    <n v="0"/>
    <s v="Full Coverage"/>
    <n v="0"/>
    <n v="2100"/>
    <s v="NO"/>
    <s v="NO"/>
    <s v="NO"/>
    <n v="0"/>
    <x v="0"/>
    <x v="9"/>
    <x v="1"/>
    <x v="4"/>
    <x v="5"/>
    <x v="2"/>
    <n v="9"/>
    <n v="769"/>
    <n v="-50"/>
    <x v="2"/>
    <n v="0"/>
  </r>
  <r>
    <n v="20"/>
    <x v="0"/>
    <s v="Single"/>
    <n v="0"/>
    <s v="1-5 years"/>
    <n v="50"/>
    <n v="1"/>
    <s v="High"/>
    <n v="200"/>
    <s v="Full Coverage"/>
    <n v="0"/>
    <n v="2250"/>
    <s v="Yes"/>
    <s v="Yes"/>
    <s v="NO"/>
    <n v="100"/>
    <x v="2"/>
    <x v="29"/>
    <x v="1"/>
    <x v="4"/>
    <x v="2"/>
    <x v="0"/>
    <n v="12"/>
    <n v="761"/>
    <n v="-50"/>
    <x v="2"/>
    <n v="0"/>
  </r>
  <r>
    <n v="48"/>
    <x v="0"/>
    <s v="Single"/>
    <n v="0"/>
    <s v="1-5 years"/>
    <n v="50"/>
    <n v="1"/>
    <s v="Low"/>
    <n v="50"/>
    <s v="Full Coverage"/>
    <n v="0"/>
    <n v="2300"/>
    <s v="Yes"/>
    <s v="NO"/>
    <s v="NO"/>
    <n v="50"/>
    <x v="1"/>
    <x v="4"/>
    <x v="0"/>
    <x v="2"/>
    <x v="0"/>
    <x v="1"/>
    <n v="99"/>
    <n v="675"/>
    <n v="50"/>
    <x v="0"/>
    <n v="50"/>
  </r>
  <r>
    <n v="46"/>
    <x v="0"/>
    <s v="Widowed"/>
    <n v="0"/>
    <s v="&gt;5 years"/>
    <n v="0"/>
    <n v="0"/>
    <s v="Low"/>
    <n v="0"/>
    <s v="Full Coverage"/>
    <n v="0"/>
    <n v="2100"/>
    <s v="NO"/>
    <s v="Yes"/>
    <s v="Yes"/>
    <n v="100"/>
    <x v="1"/>
    <x v="19"/>
    <x v="1"/>
    <x v="2"/>
    <x v="4"/>
    <x v="2"/>
    <n v="13"/>
    <n v="715"/>
    <n v="-50"/>
    <x v="1"/>
    <n v="100"/>
  </r>
  <r>
    <n v="18"/>
    <x v="0"/>
    <s v="Single"/>
    <n v="0"/>
    <s v="&lt;1 year"/>
    <n v="100"/>
    <n v="2"/>
    <s v="Low"/>
    <n v="100"/>
    <s v="Liability-Only"/>
    <n v="-200"/>
    <n v="2150"/>
    <s v="Yes"/>
    <s v="Yes"/>
    <s v="NO"/>
    <n v="100"/>
    <x v="1"/>
    <x v="21"/>
    <x v="0"/>
    <x v="4"/>
    <x v="2"/>
    <x v="1"/>
    <n v="99"/>
    <n v="665"/>
    <n v="50"/>
    <x v="0"/>
    <n v="50"/>
  </r>
  <r>
    <n v="22"/>
    <x v="0"/>
    <s v="Married"/>
    <n v="86"/>
    <s v="&gt;5 years"/>
    <n v="0"/>
    <n v="2"/>
    <s v="Low"/>
    <n v="100"/>
    <s v="Full Coverage"/>
    <n v="0"/>
    <n v="2386"/>
    <s v="NO"/>
    <s v="NO"/>
    <s v="NO"/>
    <n v="0"/>
    <x v="1"/>
    <x v="3"/>
    <x v="0"/>
    <x v="0"/>
    <x v="2"/>
    <x v="1"/>
    <n v="99"/>
    <n v="684"/>
    <n v="50"/>
    <x v="2"/>
    <n v="0"/>
  </r>
  <r>
    <n v="35"/>
    <x v="0"/>
    <s v="Widowed"/>
    <n v="0"/>
    <s v="1-5 years"/>
    <n v="50"/>
    <n v="0"/>
    <s v="Low"/>
    <n v="0"/>
    <s v="Liability-Only"/>
    <n v="-200"/>
    <n v="2050"/>
    <s v="NO"/>
    <s v="Yes"/>
    <s v="NO"/>
    <n v="50"/>
    <x v="1"/>
    <x v="4"/>
    <x v="0"/>
    <x v="1"/>
    <x v="0"/>
    <x v="1"/>
    <n v="99"/>
    <n v="629"/>
    <n v="50"/>
    <x v="0"/>
    <n v="50"/>
  </r>
  <r>
    <n v="35"/>
    <x v="0"/>
    <s v="Married"/>
    <n v="86"/>
    <s v="1-5 years"/>
    <n v="50"/>
    <n v="0"/>
    <s v="Low"/>
    <n v="0"/>
    <s v="Full Coverage"/>
    <n v="0"/>
    <n v="2436"/>
    <s v="NO"/>
    <s v="NO"/>
    <s v="NO"/>
    <n v="0"/>
    <x v="1"/>
    <x v="18"/>
    <x v="1"/>
    <x v="5"/>
    <x v="0"/>
    <x v="1"/>
    <n v="5"/>
    <n v="699"/>
    <n v="50"/>
    <x v="1"/>
    <n v="100"/>
  </r>
  <r>
    <n v="21"/>
    <x v="0"/>
    <s v="Single"/>
    <n v="0"/>
    <s v="&gt;5 years"/>
    <n v="0"/>
    <n v="1"/>
    <s v="Low"/>
    <n v="50"/>
    <s v="Full Coverage"/>
    <n v="0"/>
    <n v="2150"/>
    <s v="Yes"/>
    <s v="NO"/>
    <s v="Yes"/>
    <n v="100"/>
    <x v="1"/>
    <x v="28"/>
    <x v="1"/>
    <x v="8"/>
    <x v="3"/>
    <x v="1"/>
    <n v="8"/>
    <n v="723"/>
    <n v="-50"/>
    <x v="1"/>
    <n v="100"/>
  </r>
  <r>
    <n v="45"/>
    <x v="0"/>
    <s v="Married"/>
    <n v="86"/>
    <s v="&lt;1 year"/>
    <n v="100"/>
    <n v="1"/>
    <s v="Low"/>
    <n v="50"/>
    <s v="Liability-Only"/>
    <n v="-200"/>
    <n v="2136"/>
    <s v="NO"/>
    <s v="Yes"/>
    <s v="NO"/>
    <n v="50"/>
    <x v="1"/>
    <x v="26"/>
    <x v="1"/>
    <x v="1"/>
    <x v="0"/>
    <x v="2"/>
    <n v="3"/>
    <n v="744"/>
    <n v="-50"/>
    <x v="0"/>
    <n v="50"/>
  </r>
  <r>
    <n v="43"/>
    <x v="0"/>
    <s v="Married"/>
    <n v="86"/>
    <s v="1-5 years"/>
    <n v="50"/>
    <n v="1"/>
    <s v="Low"/>
    <n v="50"/>
    <s v="Full Coverage"/>
    <n v="0"/>
    <n v="2286"/>
    <s v="Yes"/>
    <s v="NO"/>
    <s v="NO"/>
    <n v="50"/>
    <x v="1"/>
    <x v="6"/>
    <x v="0"/>
    <x v="5"/>
    <x v="0"/>
    <x v="1"/>
    <n v="99"/>
    <n v="716"/>
    <n v="-50"/>
    <x v="0"/>
    <n v="50"/>
  </r>
  <r>
    <n v="37"/>
    <x v="0"/>
    <s v="Single"/>
    <n v="0"/>
    <s v="&gt;5 years"/>
    <n v="0"/>
    <n v="1"/>
    <s v="Low"/>
    <n v="50"/>
    <s v="Liability-Only"/>
    <n v="-200"/>
    <n v="2000"/>
    <s v="NO"/>
    <s v="NO"/>
    <s v="NO"/>
    <n v="0"/>
    <x v="1"/>
    <x v="23"/>
    <x v="1"/>
    <x v="7"/>
    <x v="0"/>
    <x v="1"/>
    <n v="6"/>
    <n v="801"/>
    <n v="-50"/>
    <x v="0"/>
    <n v="50"/>
  </r>
  <r>
    <n v="28"/>
    <x v="0"/>
    <s v="Married"/>
    <n v="86"/>
    <s v="1-5 years"/>
    <n v="50"/>
    <n v="1"/>
    <s v="Medium"/>
    <n v="100"/>
    <s v="Liability-Only"/>
    <n v="-200"/>
    <n v="2186"/>
    <s v="Yes"/>
    <s v="NO"/>
    <s v="NO"/>
    <n v="50"/>
    <x v="1"/>
    <x v="15"/>
    <x v="0"/>
    <x v="6"/>
    <x v="4"/>
    <x v="0"/>
    <n v="99"/>
    <n v="743"/>
    <n v="-50"/>
    <x v="1"/>
    <n v="100"/>
  </r>
  <r>
    <n v="55"/>
    <x v="1"/>
    <s v="Married"/>
    <n v="86"/>
    <s v="&gt;5 years"/>
    <n v="0"/>
    <n v="0"/>
    <s v="Low"/>
    <n v="0"/>
    <s v="Liability-Only"/>
    <n v="-200"/>
    <n v="1986"/>
    <s v="NO"/>
    <s v="NO"/>
    <s v="Yes"/>
    <n v="50"/>
    <x v="1"/>
    <x v="28"/>
    <x v="1"/>
    <x v="0"/>
    <x v="2"/>
    <x v="2"/>
    <n v="13"/>
    <n v="750"/>
    <n v="-50"/>
    <x v="0"/>
    <n v="50"/>
  </r>
  <r>
    <n v="64"/>
    <x v="1"/>
    <s v="Married"/>
    <n v="86"/>
    <s v="&gt;5 years"/>
    <n v="0"/>
    <n v="2"/>
    <s v="Low"/>
    <n v="100"/>
    <s v="Full Coverage"/>
    <n v="0"/>
    <n v="2386"/>
    <s v="NO"/>
    <s v="NO"/>
    <s v="Yes"/>
    <n v="50"/>
    <x v="1"/>
    <x v="27"/>
    <x v="1"/>
    <x v="0"/>
    <x v="0"/>
    <x v="1"/>
    <n v="5"/>
    <n v="687"/>
    <n v="50"/>
    <x v="0"/>
    <n v="50"/>
  </r>
  <r>
    <n v="32"/>
    <x v="0"/>
    <s v="Married"/>
    <n v="86"/>
    <s v="&lt;1 year"/>
    <n v="100"/>
    <n v="2"/>
    <s v="Medium"/>
    <n v="200"/>
    <s v="Full Coverage"/>
    <n v="0"/>
    <n v="2536"/>
    <s v="NO"/>
    <s v="Yes"/>
    <s v="NO"/>
    <n v="50"/>
    <x v="1"/>
    <x v="0"/>
    <x v="1"/>
    <x v="1"/>
    <x v="2"/>
    <x v="0"/>
    <n v="3"/>
    <n v="711"/>
    <n v="-50"/>
    <x v="1"/>
    <n v="100"/>
  </r>
  <r>
    <n v="30"/>
    <x v="0"/>
    <s v="Widowed"/>
    <n v="0"/>
    <s v="1-5 years"/>
    <n v="50"/>
    <n v="0"/>
    <s v="Low"/>
    <n v="0"/>
    <s v="Full Coverage"/>
    <n v="0"/>
    <n v="2150"/>
    <s v="Yes"/>
    <s v="NO"/>
    <s v="NO"/>
    <n v="50"/>
    <x v="0"/>
    <x v="6"/>
    <x v="1"/>
    <x v="0"/>
    <x v="0"/>
    <x v="1"/>
    <n v="8"/>
    <n v="739"/>
    <n v="-50"/>
    <x v="0"/>
    <n v="50"/>
  </r>
  <r>
    <n v="47"/>
    <x v="0"/>
    <s v="Single"/>
    <n v="0"/>
    <s v="1-5 years"/>
    <n v="50"/>
    <n v="0"/>
    <s v="Low"/>
    <n v="0"/>
    <s v="Liability-Only"/>
    <n v="-200"/>
    <n v="2000"/>
    <s v="NO"/>
    <s v="NO"/>
    <s v="NO"/>
    <n v="0"/>
    <x v="1"/>
    <x v="16"/>
    <x v="1"/>
    <x v="2"/>
    <x v="2"/>
    <x v="0"/>
    <n v="4"/>
    <n v="720"/>
    <n v="-50"/>
    <x v="0"/>
    <n v="50"/>
  </r>
  <r>
    <n v="34"/>
    <x v="0"/>
    <s v="Married"/>
    <n v="86"/>
    <s v="1-5 years"/>
    <n v="50"/>
    <n v="0"/>
    <s v="Low"/>
    <n v="0"/>
    <s v="Liability-Only"/>
    <n v="-200"/>
    <n v="2036"/>
    <s v="Yes"/>
    <s v="Yes"/>
    <s v="NO"/>
    <n v="100"/>
    <x v="0"/>
    <x v="12"/>
    <x v="0"/>
    <x v="4"/>
    <x v="2"/>
    <x v="0"/>
    <n v="99"/>
    <n v="715"/>
    <n v="-50"/>
    <x v="1"/>
    <n v="100"/>
  </r>
  <r>
    <n v="37"/>
    <x v="0"/>
    <s v="Married"/>
    <n v="86"/>
    <s v="1-5 years"/>
    <n v="50"/>
    <n v="1"/>
    <s v="Medium"/>
    <n v="100"/>
    <s v="Full Coverage"/>
    <n v="0"/>
    <n v="2436"/>
    <s v="NO"/>
    <s v="NO"/>
    <s v="NO"/>
    <n v="0"/>
    <x v="0"/>
    <x v="21"/>
    <x v="1"/>
    <x v="5"/>
    <x v="6"/>
    <x v="1"/>
    <n v="7"/>
    <n v="721"/>
    <n v="-50"/>
    <x v="1"/>
    <n v="100"/>
  </r>
  <r>
    <n v="51"/>
    <x v="0"/>
    <s v="Divorced"/>
    <n v="0"/>
    <s v="&gt;5 years"/>
    <n v="0"/>
    <n v="2"/>
    <s v="Medium"/>
    <n v="200"/>
    <s v="Full Coverage"/>
    <n v="0"/>
    <n v="2450"/>
    <s v="NO"/>
    <s v="Yes"/>
    <s v="NO"/>
    <n v="50"/>
    <x v="0"/>
    <x v="21"/>
    <x v="1"/>
    <x v="0"/>
    <x v="4"/>
    <x v="1"/>
    <n v="1"/>
    <n v="648"/>
    <n v="50"/>
    <x v="1"/>
    <n v="100"/>
  </r>
  <r>
    <n v="18"/>
    <x v="0"/>
    <s v="Married"/>
    <n v="86"/>
    <s v="&lt;1 year"/>
    <n v="100"/>
    <n v="2"/>
    <s v="Low"/>
    <n v="100"/>
    <s v="Full Coverage"/>
    <n v="0"/>
    <n v="2536"/>
    <s v="Yes"/>
    <s v="NO"/>
    <s v="NO"/>
    <n v="50"/>
    <x v="1"/>
    <x v="6"/>
    <x v="1"/>
    <x v="9"/>
    <x v="0"/>
    <x v="0"/>
    <n v="3"/>
    <n v="664"/>
    <n v="50"/>
    <x v="1"/>
    <n v="100"/>
  </r>
  <r>
    <n v="59"/>
    <x v="1"/>
    <s v="Married"/>
    <n v="86"/>
    <s v="1-5 years"/>
    <n v="50"/>
    <n v="2"/>
    <s v="Low"/>
    <n v="100"/>
    <s v="Full Coverage"/>
    <n v="0"/>
    <n v="2336"/>
    <s v="Yes"/>
    <s v="NO"/>
    <s v="NO"/>
    <n v="50"/>
    <x v="1"/>
    <x v="25"/>
    <x v="1"/>
    <x v="4"/>
    <x v="0"/>
    <x v="0"/>
    <n v="14"/>
    <n v="744"/>
    <n v="-50"/>
    <x v="0"/>
    <n v="50"/>
  </r>
  <r>
    <n v="41"/>
    <x v="0"/>
    <s v="Married"/>
    <n v="86"/>
    <s v="&lt;1 year"/>
    <n v="100"/>
    <n v="1"/>
    <s v="Low"/>
    <n v="50"/>
    <s v="Liability-Only"/>
    <n v="-200"/>
    <n v="2186"/>
    <s v="NO"/>
    <s v="NO"/>
    <s v="NO"/>
    <n v="0"/>
    <x v="1"/>
    <x v="24"/>
    <x v="1"/>
    <x v="3"/>
    <x v="2"/>
    <x v="2"/>
    <n v="4"/>
    <n v="720"/>
    <n v="-50"/>
    <x v="0"/>
    <n v="50"/>
  </r>
  <r>
    <n v="33"/>
    <x v="0"/>
    <s v="Divorced"/>
    <n v="0"/>
    <s v="&lt;1 year"/>
    <n v="100"/>
    <n v="0"/>
    <s v="Low"/>
    <n v="0"/>
    <s v="Liability-Only"/>
    <n v="-200"/>
    <n v="2050"/>
    <s v="Yes"/>
    <s v="NO"/>
    <s v="NO"/>
    <n v="50"/>
    <x v="0"/>
    <x v="22"/>
    <x v="0"/>
    <x v="4"/>
    <x v="1"/>
    <x v="0"/>
    <n v="99"/>
    <n v="753"/>
    <n v="-50"/>
    <x v="1"/>
    <n v="100"/>
  </r>
  <r>
    <n v="38"/>
    <x v="0"/>
    <s v="Married"/>
    <n v="86"/>
    <s v="1-5 years"/>
    <n v="50"/>
    <n v="2"/>
    <s v="Low"/>
    <n v="100"/>
    <s v="Full Coverage"/>
    <n v="0"/>
    <n v="2436"/>
    <s v="NO"/>
    <s v="Yes"/>
    <s v="Yes"/>
    <n v="100"/>
    <x v="2"/>
    <x v="0"/>
    <x v="0"/>
    <x v="6"/>
    <x v="2"/>
    <x v="0"/>
    <n v="99"/>
    <n v="666"/>
    <n v="50"/>
    <x v="1"/>
    <n v="100"/>
  </r>
  <r>
    <n v="39"/>
    <x v="0"/>
    <s v="Married"/>
    <n v="86"/>
    <s v="&gt;5 years"/>
    <n v="0"/>
    <n v="0"/>
    <s v="Medium"/>
    <n v="0"/>
    <s v="Liability-Only"/>
    <n v="-200"/>
    <n v="2036"/>
    <s v="NO"/>
    <s v="NO"/>
    <s v="NO"/>
    <n v="0"/>
    <x v="1"/>
    <x v="18"/>
    <x v="1"/>
    <x v="5"/>
    <x v="2"/>
    <x v="0"/>
    <n v="13"/>
    <n v="715"/>
    <n v="-50"/>
    <x v="0"/>
    <n v="50"/>
  </r>
  <r>
    <n v="18"/>
    <x v="0"/>
    <s v="Married"/>
    <n v="86"/>
    <s v="&lt;1 year"/>
    <n v="100"/>
    <n v="1"/>
    <s v="Low"/>
    <n v="50"/>
    <s v="Full Coverage"/>
    <n v="0"/>
    <n v="2486"/>
    <s v="Yes"/>
    <s v="NO"/>
    <s v="NO"/>
    <n v="50"/>
    <x v="0"/>
    <x v="5"/>
    <x v="0"/>
    <x v="1"/>
    <x v="2"/>
    <x v="2"/>
    <n v="99"/>
    <n v="688"/>
    <n v="50"/>
    <x v="1"/>
    <n v="100"/>
  </r>
  <r>
    <n v="62"/>
    <x v="1"/>
    <s v="Married"/>
    <n v="86"/>
    <s v="1-5 years"/>
    <n v="50"/>
    <n v="0"/>
    <s v="Low"/>
    <n v="0"/>
    <s v="Full Coverage"/>
    <n v="0"/>
    <n v="2236"/>
    <s v="NO"/>
    <s v="Yes"/>
    <s v="NO"/>
    <n v="50"/>
    <x v="0"/>
    <x v="24"/>
    <x v="0"/>
    <x v="1"/>
    <x v="2"/>
    <x v="1"/>
    <n v="99"/>
    <n v="791"/>
    <n v="-50"/>
    <x v="0"/>
    <n v="50"/>
  </r>
  <r>
    <n v="40"/>
    <x v="0"/>
    <s v="Single"/>
    <n v="0"/>
    <s v="1-5 years"/>
    <n v="50"/>
    <n v="0"/>
    <s v="Low"/>
    <n v="0"/>
    <s v="Full Coverage"/>
    <n v="0"/>
    <n v="2100"/>
    <s v="Yes"/>
    <s v="NO"/>
    <s v="NO"/>
    <n v="50"/>
    <x v="0"/>
    <x v="26"/>
    <x v="1"/>
    <x v="5"/>
    <x v="2"/>
    <x v="1"/>
    <n v="10"/>
    <n v="721"/>
    <n v="-50"/>
    <x v="2"/>
    <n v="0"/>
  </r>
  <r>
    <n v="46"/>
    <x v="0"/>
    <s v="Married"/>
    <n v="86"/>
    <s v="1-5 years"/>
    <n v="50"/>
    <n v="1"/>
    <s v="Low"/>
    <n v="50"/>
    <s v="Liability-Only"/>
    <n v="-200"/>
    <n v="2136"/>
    <s v="Yes"/>
    <s v="NO"/>
    <s v="NO"/>
    <n v="50"/>
    <x v="0"/>
    <x v="26"/>
    <x v="1"/>
    <x v="1"/>
    <x v="0"/>
    <x v="1"/>
    <n v="11"/>
    <n v="756"/>
    <n v="-50"/>
    <x v="1"/>
    <n v="100"/>
  </r>
  <r>
    <n v="54"/>
    <x v="0"/>
    <s v="Married"/>
    <n v="86"/>
    <s v="1-5 years"/>
    <n v="50"/>
    <n v="0"/>
    <s v="Low"/>
    <n v="0"/>
    <s v="Liability-Only"/>
    <n v="-200"/>
    <n v="2036"/>
    <s v="NO"/>
    <s v="NO"/>
    <s v="NO"/>
    <n v="0"/>
    <x v="1"/>
    <x v="29"/>
    <x v="1"/>
    <x v="4"/>
    <x v="0"/>
    <x v="1"/>
    <n v="11"/>
    <n v="769"/>
    <n v="-50"/>
    <x v="2"/>
    <n v="0"/>
  </r>
  <r>
    <n v="24"/>
    <x v="0"/>
    <s v="Married"/>
    <n v="86"/>
    <s v="&gt;5 years"/>
    <n v="0"/>
    <n v="0"/>
    <s v="Medium"/>
    <n v="0"/>
    <s v="Full Coverage"/>
    <n v="0"/>
    <n v="2286"/>
    <s v="NO"/>
    <s v="NO"/>
    <s v="NO"/>
    <n v="0"/>
    <x v="0"/>
    <x v="14"/>
    <x v="1"/>
    <x v="7"/>
    <x v="0"/>
    <x v="2"/>
    <n v="8"/>
    <n v="754"/>
    <n v="-50"/>
    <x v="1"/>
    <n v="100"/>
  </r>
  <r>
    <n v="47"/>
    <x v="0"/>
    <s v="Married"/>
    <n v="86"/>
    <s v="1-5 years"/>
    <n v="50"/>
    <n v="1"/>
    <s v="High"/>
    <n v="200"/>
    <s v="Full Coverage"/>
    <n v="0"/>
    <n v="2436"/>
    <s v="NO"/>
    <s v="NO"/>
    <s v="NO"/>
    <n v="0"/>
    <x v="1"/>
    <x v="2"/>
    <x v="1"/>
    <x v="1"/>
    <x v="3"/>
    <x v="1"/>
    <n v="3"/>
    <n v="749"/>
    <n v="-50"/>
    <x v="2"/>
    <n v="0"/>
  </r>
  <r>
    <n v="35"/>
    <x v="0"/>
    <s v="Divorced"/>
    <n v="0"/>
    <s v="&lt;1 year"/>
    <n v="100"/>
    <n v="0"/>
    <s v="Low"/>
    <n v="0"/>
    <s v="Full Coverage"/>
    <n v="0"/>
    <n v="2300"/>
    <s v="NO"/>
    <s v="NO"/>
    <s v="NO"/>
    <n v="0"/>
    <x v="0"/>
    <x v="12"/>
    <x v="0"/>
    <x v="4"/>
    <x v="2"/>
    <x v="2"/>
    <n v="99"/>
    <n v="755"/>
    <n v="-50"/>
    <x v="1"/>
    <n v="100"/>
  </r>
  <r>
    <n v="52"/>
    <x v="0"/>
    <s v="Divorced"/>
    <n v="0"/>
    <s v="1-5 years"/>
    <n v="50"/>
    <n v="0"/>
    <s v="Low"/>
    <n v="0"/>
    <s v="Full Coverage"/>
    <n v="0"/>
    <n v="2350"/>
    <s v="NO"/>
    <s v="NO"/>
    <s v="NO"/>
    <n v="0"/>
    <x v="1"/>
    <x v="27"/>
    <x v="0"/>
    <x v="5"/>
    <x v="0"/>
    <x v="1"/>
    <n v="99"/>
    <n v="699"/>
    <n v="50"/>
    <x v="1"/>
    <n v="100"/>
  </r>
  <r>
    <n v="18"/>
    <x v="0"/>
    <s v="Married"/>
    <n v="86"/>
    <s v="1-5 years"/>
    <n v="50"/>
    <n v="0"/>
    <s v="Medium"/>
    <n v="0"/>
    <s v="Liability-Only"/>
    <n v="-200"/>
    <n v="1986"/>
    <s v="Yes"/>
    <s v="Yes"/>
    <s v="NO"/>
    <n v="100"/>
    <x v="1"/>
    <x v="22"/>
    <x v="1"/>
    <x v="7"/>
    <x v="4"/>
    <x v="0"/>
    <n v="6"/>
    <n v="750"/>
    <n v="-50"/>
    <x v="0"/>
    <n v="50"/>
  </r>
  <r>
    <n v="38"/>
    <x v="0"/>
    <s v="Married"/>
    <n v="86"/>
    <s v="&lt;1 year"/>
    <n v="100"/>
    <n v="0"/>
    <s v="Medium"/>
    <n v="0"/>
    <s v="Full Coverage"/>
    <n v="0"/>
    <n v="2236"/>
    <s v="NO"/>
    <s v="Yes"/>
    <s v="Yes"/>
    <n v="100"/>
    <x v="1"/>
    <x v="9"/>
    <x v="0"/>
    <x v="2"/>
    <x v="0"/>
    <x v="2"/>
    <n v="99"/>
    <n v="754"/>
    <n v="-50"/>
    <x v="0"/>
    <n v="50"/>
  </r>
  <r>
    <n v="30"/>
    <x v="0"/>
    <s v="Married"/>
    <n v="86"/>
    <s v="&lt;1 year"/>
    <n v="100"/>
    <n v="0"/>
    <s v="High"/>
    <n v="0"/>
    <s v="Liability-Only"/>
    <n v="-200"/>
    <n v="2186"/>
    <s v="NO"/>
    <s v="NO"/>
    <s v="NO"/>
    <n v="0"/>
    <x v="1"/>
    <x v="21"/>
    <x v="0"/>
    <x v="1"/>
    <x v="2"/>
    <x v="1"/>
    <n v="99"/>
    <n v="761"/>
    <n v="-50"/>
    <x v="1"/>
    <n v="100"/>
  </r>
  <r>
    <n v="46"/>
    <x v="0"/>
    <s v="Single"/>
    <n v="0"/>
    <s v="&lt;1 year"/>
    <n v="100"/>
    <n v="0"/>
    <s v="Low"/>
    <n v="0"/>
    <s v="Full Coverage"/>
    <n v="0"/>
    <n v="2300"/>
    <s v="NO"/>
    <s v="NO"/>
    <s v="NO"/>
    <n v="0"/>
    <x v="1"/>
    <x v="9"/>
    <x v="0"/>
    <x v="2"/>
    <x v="0"/>
    <x v="2"/>
    <n v="99"/>
    <n v="753"/>
    <n v="-50"/>
    <x v="1"/>
    <n v="100"/>
  </r>
  <r>
    <n v="47"/>
    <x v="0"/>
    <s v="Single"/>
    <n v="0"/>
    <s v="&lt;1 year"/>
    <n v="100"/>
    <n v="0"/>
    <s v="Low"/>
    <n v="0"/>
    <s v="Full Coverage"/>
    <n v="0"/>
    <n v="2300"/>
    <s v="NO"/>
    <s v="Yes"/>
    <s v="NO"/>
    <n v="50"/>
    <x v="1"/>
    <x v="1"/>
    <x v="1"/>
    <x v="5"/>
    <x v="0"/>
    <x v="2"/>
    <n v="3"/>
    <n v="627"/>
    <n v="50"/>
    <x v="0"/>
    <n v="50"/>
  </r>
  <r>
    <n v="29"/>
    <x v="0"/>
    <s v="Married"/>
    <n v="86"/>
    <s v="1-5 years"/>
    <n v="50"/>
    <n v="1"/>
    <s v="Low"/>
    <n v="50"/>
    <s v="Full Coverage"/>
    <n v="0"/>
    <n v="2436"/>
    <s v="NO"/>
    <s v="Yes"/>
    <s v="NO"/>
    <n v="50"/>
    <x v="1"/>
    <x v="19"/>
    <x v="1"/>
    <x v="4"/>
    <x v="4"/>
    <x v="0"/>
    <n v="4"/>
    <n v="673"/>
    <n v="50"/>
    <x v="1"/>
    <n v="100"/>
  </r>
  <r>
    <n v="29"/>
    <x v="0"/>
    <s v="Single"/>
    <n v="0"/>
    <s v="1-5 years"/>
    <n v="50"/>
    <n v="2"/>
    <s v="Low"/>
    <n v="100"/>
    <s v="Full Coverage"/>
    <n v="0"/>
    <n v="2300"/>
    <s v="NO"/>
    <s v="Yes"/>
    <s v="NO"/>
    <n v="50"/>
    <x v="1"/>
    <x v="20"/>
    <x v="0"/>
    <x v="5"/>
    <x v="3"/>
    <x v="2"/>
    <n v="99"/>
    <n v="723"/>
    <n v="-50"/>
    <x v="1"/>
    <n v="100"/>
  </r>
  <r>
    <n v="38"/>
    <x v="0"/>
    <s v="Single"/>
    <n v="0"/>
    <s v="1-5 years"/>
    <n v="50"/>
    <n v="0"/>
    <s v="Low"/>
    <n v="0"/>
    <s v="Full Coverage"/>
    <n v="0"/>
    <n v="2150"/>
    <s v="NO"/>
    <s v="Yes"/>
    <s v="NO"/>
    <n v="50"/>
    <x v="0"/>
    <x v="7"/>
    <x v="0"/>
    <x v="4"/>
    <x v="5"/>
    <x v="1"/>
    <n v="99"/>
    <n v="717"/>
    <n v="-50"/>
    <x v="0"/>
    <n v="50"/>
  </r>
  <r>
    <n v="26"/>
    <x v="0"/>
    <s v="Widowed"/>
    <n v="0"/>
    <s v="&gt;5 years"/>
    <n v="0"/>
    <n v="2"/>
    <s v="Medium"/>
    <n v="200"/>
    <s v="Full Coverage"/>
    <n v="0"/>
    <n v="2400"/>
    <s v="NO"/>
    <s v="NO"/>
    <s v="NO"/>
    <n v="0"/>
    <x v="1"/>
    <x v="20"/>
    <x v="0"/>
    <x v="5"/>
    <x v="4"/>
    <x v="1"/>
    <n v="99"/>
    <n v="785"/>
    <n v="-50"/>
    <x v="1"/>
    <n v="100"/>
  </r>
  <r>
    <n v="52"/>
    <x v="0"/>
    <s v="Married"/>
    <n v="86"/>
    <s v="1-5 years"/>
    <n v="50"/>
    <n v="0"/>
    <s v="Medium"/>
    <n v="0"/>
    <s v="Full Coverage"/>
    <n v="0"/>
    <n v="2286"/>
    <s v="NO"/>
    <s v="NO"/>
    <s v="Yes"/>
    <n v="50"/>
    <x v="0"/>
    <x v="12"/>
    <x v="1"/>
    <x v="1"/>
    <x v="3"/>
    <x v="2"/>
    <n v="2"/>
    <n v="763"/>
    <n v="-50"/>
    <x v="1"/>
    <n v="100"/>
  </r>
  <r>
    <n v="34"/>
    <x v="0"/>
    <s v="Married"/>
    <n v="86"/>
    <s v="&gt;5 years"/>
    <n v="0"/>
    <n v="0"/>
    <s v="Low"/>
    <n v="0"/>
    <s v="Liability-Only"/>
    <n v="-200"/>
    <n v="1986"/>
    <s v="Yes"/>
    <s v="Yes"/>
    <s v="NO"/>
    <n v="100"/>
    <x v="1"/>
    <x v="1"/>
    <x v="1"/>
    <x v="7"/>
    <x v="0"/>
    <x v="0"/>
    <n v="9"/>
    <n v="740"/>
    <n v="-50"/>
    <x v="1"/>
    <n v="100"/>
  </r>
  <r>
    <n v="18"/>
    <x v="0"/>
    <s v="Married"/>
    <n v="86"/>
    <s v="1-5 years"/>
    <n v="50"/>
    <n v="2"/>
    <s v="Medium"/>
    <n v="200"/>
    <s v="Full Coverage"/>
    <n v="0"/>
    <n v="2586"/>
    <s v="NO"/>
    <s v="Yes"/>
    <s v="NO"/>
    <n v="50"/>
    <x v="1"/>
    <x v="17"/>
    <x v="0"/>
    <x v="5"/>
    <x v="3"/>
    <x v="2"/>
    <n v="99"/>
    <n v="660"/>
    <n v="50"/>
    <x v="1"/>
    <n v="100"/>
  </r>
  <r>
    <n v="34"/>
    <x v="0"/>
    <s v="Divorced"/>
    <n v="0"/>
    <s v="&lt;1 year"/>
    <n v="100"/>
    <n v="0"/>
    <s v="Low"/>
    <n v="0"/>
    <s v="Full Coverage"/>
    <n v="0"/>
    <n v="2350"/>
    <s v="NO"/>
    <s v="Yes"/>
    <s v="NO"/>
    <n v="50"/>
    <x v="1"/>
    <x v="22"/>
    <x v="0"/>
    <x v="5"/>
    <x v="3"/>
    <x v="2"/>
    <n v="99"/>
    <n v="645"/>
    <n v="50"/>
    <x v="1"/>
    <n v="100"/>
  </r>
  <r>
    <n v="24"/>
    <x v="0"/>
    <s v="Single"/>
    <n v="0"/>
    <s v="1-5 years"/>
    <n v="50"/>
    <n v="0"/>
    <s v="Low"/>
    <n v="0"/>
    <s v="Full Coverage"/>
    <n v="0"/>
    <n v="2200"/>
    <s v="NO"/>
    <s v="Yes"/>
    <s v="NO"/>
    <n v="50"/>
    <x v="1"/>
    <x v="17"/>
    <x v="1"/>
    <x v="2"/>
    <x v="4"/>
    <x v="0"/>
    <n v="8"/>
    <n v="663"/>
    <n v="50"/>
    <x v="2"/>
    <n v="0"/>
  </r>
  <r>
    <n v="18"/>
    <x v="0"/>
    <s v="Single"/>
    <n v="0"/>
    <s v="&lt;1 year"/>
    <n v="100"/>
    <n v="1"/>
    <s v="Medium"/>
    <n v="100"/>
    <s v="Full Coverage"/>
    <n v="0"/>
    <n v="2350"/>
    <s v="NO"/>
    <s v="NO"/>
    <s v="NO"/>
    <n v="0"/>
    <x v="1"/>
    <x v="10"/>
    <x v="0"/>
    <x v="0"/>
    <x v="3"/>
    <x v="0"/>
    <n v="99"/>
    <n v="795"/>
    <n v="-50"/>
    <x v="0"/>
    <n v="50"/>
  </r>
  <r>
    <n v="21"/>
    <x v="0"/>
    <s v="Married"/>
    <n v="86"/>
    <s v="&lt;1 year"/>
    <n v="100"/>
    <n v="1"/>
    <s v="Low"/>
    <n v="50"/>
    <s v="Liability-Only"/>
    <n v="-200"/>
    <n v="2136"/>
    <s v="NO"/>
    <s v="NO"/>
    <s v="NO"/>
    <n v="0"/>
    <x v="1"/>
    <x v="11"/>
    <x v="1"/>
    <x v="9"/>
    <x v="4"/>
    <x v="1"/>
    <n v="9"/>
    <n v="724"/>
    <n v="-50"/>
    <x v="2"/>
    <n v="0"/>
  </r>
  <r>
    <n v="41"/>
    <x v="0"/>
    <s v="Married"/>
    <n v="86"/>
    <s v="&lt;1 year"/>
    <n v="100"/>
    <n v="1"/>
    <s v="Medium"/>
    <n v="100"/>
    <s v="Full Coverage"/>
    <n v="0"/>
    <n v="2386"/>
    <s v="Yes"/>
    <s v="NO"/>
    <s v="NO"/>
    <n v="50"/>
    <x v="1"/>
    <x v="21"/>
    <x v="0"/>
    <x v="4"/>
    <x v="0"/>
    <x v="2"/>
    <n v="99"/>
    <n v="752"/>
    <n v="-50"/>
    <x v="0"/>
    <n v="50"/>
  </r>
  <r>
    <n v="59"/>
    <x v="1"/>
    <s v="Married"/>
    <n v="86"/>
    <s v="1-5 years"/>
    <n v="50"/>
    <n v="1"/>
    <s v="Low"/>
    <n v="50"/>
    <s v="Liability-Only"/>
    <n v="-200"/>
    <n v="2136"/>
    <s v="NO"/>
    <s v="NO"/>
    <s v="NO"/>
    <n v="0"/>
    <x v="1"/>
    <x v="7"/>
    <x v="1"/>
    <x v="1"/>
    <x v="0"/>
    <x v="1"/>
    <n v="14"/>
    <n v="747"/>
    <n v="-50"/>
    <x v="0"/>
    <n v="50"/>
  </r>
  <r>
    <n v="44"/>
    <x v="0"/>
    <s v="Single"/>
    <n v="0"/>
    <s v="1-5 years"/>
    <n v="50"/>
    <n v="1"/>
    <s v="High"/>
    <n v="200"/>
    <s v="Full Coverage"/>
    <n v="0"/>
    <n v="2500"/>
    <s v="NO"/>
    <s v="NO"/>
    <s v="NO"/>
    <n v="0"/>
    <x v="0"/>
    <x v="7"/>
    <x v="1"/>
    <x v="5"/>
    <x v="1"/>
    <x v="2"/>
    <n v="6"/>
    <n v="614"/>
    <n v="50"/>
    <x v="0"/>
    <n v="50"/>
  </r>
  <r>
    <n v="30"/>
    <x v="0"/>
    <s v="Married"/>
    <n v="86"/>
    <s v="1-5 years"/>
    <n v="50"/>
    <n v="1"/>
    <s v="Low"/>
    <n v="50"/>
    <s v="Full Coverage"/>
    <n v="0"/>
    <n v="2286"/>
    <s v="NO"/>
    <s v="NO"/>
    <s v="NO"/>
    <n v="0"/>
    <x v="0"/>
    <x v="17"/>
    <x v="0"/>
    <x v="5"/>
    <x v="3"/>
    <x v="1"/>
    <n v="99"/>
    <n v="772"/>
    <n v="-50"/>
    <x v="2"/>
    <n v="0"/>
  </r>
  <r>
    <n v="46"/>
    <x v="0"/>
    <s v="Married"/>
    <n v="86"/>
    <s v="&lt;1 year"/>
    <n v="100"/>
    <n v="0"/>
    <s v="Low"/>
    <n v="0"/>
    <s v="Full Coverage"/>
    <n v="0"/>
    <n v="2286"/>
    <s v="Yes"/>
    <s v="Yes"/>
    <s v="NO"/>
    <n v="100"/>
    <x v="1"/>
    <x v="17"/>
    <x v="0"/>
    <x v="2"/>
    <x v="2"/>
    <x v="2"/>
    <n v="99"/>
    <n v="701"/>
    <n v="-50"/>
    <x v="1"/>
    <n v="100"/>
  </r>
  <r>
    <n v="33"/>
    <x v="0"/>
    <s v="Single"/>
    <n v="0"/>
    <s v="1-5 years"/>
    <n v="50"/>
    <n v="0"/>
    <s v="High"/>
    <n v="0"/>
    <s v="Full Coverage"/>
    <n v="0"/>
    <n v="2200"/>
    <s v="NO"/>
    <s v="NO"/>
    <s v="NO"/>
    <n v="0"/>
    <x v="1"/>
    <x v="28"/>
    <x v="0"/>
    <x v="0"/>
    <x v="4"/>
    <x v="0"/>
    <n v="99"/>
    <n v="703"/>
    <n v="-50"/>
    <x v="0"/>
    <n v="50"/>
  </r>
  <r>
    <n v="29"/>
    <x v="0"/>
    <s v="Married"/>
    <n v="86"/>
    <s v="1-5 years"/>
    <n v="50"/>
    <n v="0"/>
    <s v="High"/>
    <n v="0"/>
    <s v="Liability-Only"/>
    <n v="-200"/>
    <n v="2186"/>
    <s v="NO"/>
    <s v="Yes"/>
    <s v="NO"/>
    <n v="50"/>
    <x v="0"/>
    <x v="16"/>
    <x v="1"/>
    <x v="8"/>
    <x v="3"/>
    <x v="2"/>
    <n v="14"/>
    <n v="635"/>
    <n v="50"/>
    <x v="1"/>
    <n v="100"/>
  </r>
  <r>
    <n v="22"/>
    <x v="0"/>
    <s v="Married"/>
    <n v="86"/>
    <s v="1-5 years"/>
    <n v="50"/>
    <n v="0"/>
    <s v="Low"/>
    <n v="0"/>
    <s v="Full Coverage"/>
    <n v="0"/>
    <n v="2236"/>
    <s v="NO"/>
    <s v="NO"/>
    <s v="Yes"/>
    <n v="50"/>
    <x v="1"/>
    <x v="14"/>
    <x v="0"/>
    <x v="4"/>
    <x v="4"/>
    <x v="1"/>
    <n v="99"/>
    <n v="736"/>
    <n v="-50"/>
    <x v="0"/>
    <n v="50"/>
  </r>
  <r>
    <n v="18"/>
    <x v="0"/>
    <s v="Married"/>
    <n v="86"/>
    <s v="1-5 years"/>
    <n v="50"/>
    <n v="0"/>
    <s v="Low"/>
    <n v="0"/>
    <s v="Liability-Only"/>
    <n v="-200"/>
    <n v="1986"/>
    <s v="Yes"/>
    <s v="Yes"/>
    <s v="NO"/>
    <n v="100"/>
    <x v="1"/>
    <x v="21"/>
    <x v="1"/>
    <x v="0"/>
    <x v="2"/>
    <x v="2"/>
    <n v="12"/>
    <n v="818"/>
    <n v="-50"/>
    <x v="0"/>
    <n v="50"/>
  </r>
  <r>
    <n v="34"/>
    <x v="0"/>
    <s v="Divorced"/>
    <n v="0"/>
    <s v="1-5 years"/>
    <n v="50"/>
    <n v="0"/>
    <s v="High"/>
    <n v="0"/>
    <s v="Full Coverage"/>
    <n v="0"/>
    <n v="2150"/>
    <s v="Yes"/>
    <s v="NO"/>
    <s v="NO"/>
    <n v="50"/>
    <x v="1"/>
    <x v="27"/>
    <x v="1"/>
    <x v="1"/>
    <x v="5"/>
    <x v="0"/>
    <n v="9"/>
    <n v="798"/>
    <n v="-50"/>
    <x v="0"/>
    <n v="50"/>
  </r>
  <r>
    <n v="42"/>
    <x v="0"/>
    <s v="Single"/>
    <n v="0"/>
    <s v="1-5 years"/>
    <n v="50"/>
    <n v="0"/>
    <s v="High"/>
    <n v="0"/>
    <s v="Full Coverage"/>
    <n v="0"/>
    <n v="2150"/>
    <s v="NO"/>
    <s v="NO"/>
    <s v="NO"/>
    <n v="0"/>
    <x v="1"/>
    <x v="20"/>
    <x v="1"/>
    <x v="6"/>
    <x v="2"/>
    <x v="0"/>
    <n v="14"/>
    <n v="710"/>
    <n v="-50"/>
    <x v="2"/>
    <n v="0"/>
  </r>
  <r>
    <n v="38"/>
    <x v="0"/>
    <s v="Widowed"/>
    <n v="0"/>
    <s v="1-5 years"/>
    <n v="50"/>
    <n v="0"/>
    <s v="Low"/>
    <n v="0"/>
    <s v="Full Coverage"/>
    <n v="0"/>
    <n v="2300"/>
    <s v="NO"/>
    <s v="NO"/>
    <s v="NO"/>
    <n v="0"/>
    <x v="0"/>
    <x v="23"/>
    <x v="1"/>
    <x v="8"/>
    <x v="0"/>
    <x v="2"/>
    <n v="4"/>
    <n v="681"/>
    <n v="50"/>
    <x v="0"/>
    <n v="50"/>
  </r>
  <r>
    <n v="33"/>
    <x v="0"/>
    <s v="Married"/>
    <n v="86"/>
    <s v="1-5 years"/>
    <n v="50"/>
    <n v="0"/>
    <s v="Low"/>
    <n v="0"/>
    <s v="Full Coverage"/>
    <n v="0"/>
    <n v="2386"/>
    <s v="NO"/>
    <s v="NO"/>
    <s v="Yes"/>
    <n v="50"/>
    <x v="1"/>
    <x v="25"/>
    <x v="0"/>
    <x v="1"/>
    <x v="1"/>
    <x v="0"/>
    <n v="99"/>
    <n v="649"/>
    <n v="50"/>
    <x v="1"/>
    <n v="100"/>
  </r>
  <r>
    <n v="25"/>
    <x v="0"/>
    <s v="Widowed"/>
    <n v="0"/>
    <s v="&lt;1 year"/>
    <n v="100"/>
    <n v="0"/>
    <s v="Low"/>
    <n v="0"/>
    <s v="Full Coverage"/>
    <n v="0"/>
    <n v="2300"/>
    <s v="NO"/>
    <s v="NO"/>
    <s v="NO"/>
    <n v="0"/>
    <x v="2"/>
    <x v="26"/>
    <x v="1"/>
    <x v="2"/>
    <x v="4"/>
    <x v="1"/>
    <n v="12"/>
    <n v="741"/>
    <n v="-50"/>
    <x v="1"/>
    <n v="100"/>
  </r>
  <r>
    <n v="49"/>
    <x v="0"/>
    <s v="Divorced"/>
    <n v="0"/>
    <s v="1-5 years"/>
    <n v="50"/>
    <n v="0"/>
    <s v="Low"/>
    <n v="0"/>
    <s v="Full Coverage"/>
    <n v="0"/>
    <n v="2200"/>
    <s v="NO"/>
    <s v="NO"/>
    <s v="Yes"/>
    <n v="50"/>
    <x v="1"/>
    <x v="27"/>
    <x v="1"/>
    <x v="1"/>
    <x v="4"/>
    <x v="0"/>
    <n v="8"/>
    <n v="781"/>
    <n v="-50"/>
    <x v="1"/>
    <n v="100"/>
  </r>
  <r>
    <n v="20"/>
    <x v="0"/>
    <s v="Single"/>
    <n v="0"/>
    <s v="1-5 years"/>
    <n v="50"/>
    <n v="1"/>
    <s v="Low"/>
    <n v="50"/>
    <s v="Full Coverage"/>
    <n v="0"/>
    <n v="2400"/>
    <s v="NO"/>
    <s v="NO"/>
    <s v="NO"/>
    <n v="0"/>
    <x v="2"/>
    <x v="18"/>
    <x v="1"/>
    <x v="0"/>
    <x v="4"/>
    <x v="0"/>
    <n v="2"/>
    <n v="691"/>
    <n v="50"/>
    <x v="1"/>
    <n v="100"/>
  </r>
  <r>
    <n v="51"/>
    <x v="0"/>
    <s v="Widowed"/>
    <n v="0"/>
    <s v="&lt;1 year"/>
    <n v="100"/>
    <n v="1"/>
    <s v="Low"/>
    <n v="50"/>
    <s v="Full Coverage"/>
    <n v="0"/>
    <n v="2300"/>
    <s v="NO"/>
    <s v="Yes"/>
    <s v="NO"/>
    <n v="50"/>
    <x v="0"/>
    <x v="28"/>
    <x v="0"/>
    <x v="4"/>
    <x v="2"/>
    <x v="2"/>
    <n v="99"/>
    <n v="758"/>
    <n v="-50"/>
    <x v="1"/>
    <n v="100"/>
  </r>
  <r>
    <n v="24"/>
    <x v="0"/>
    <s v="Married"/>
    <n v="86"/>
    <s v="1-5 years"/>
    <n v="50"/>
    <n v="1"/>
    <s v="High"/>
    <n v="200"/>
    <s v="Full Coverage"/>
    <n v="0"/>
    <n v="2436"/>
    <s v="Yes"/>
    <s v="Yes"/>
    <s v="NO"/>
    <n v="100"/>
    <x v="0"/>
    <x v="28"/>
    <x v="0"/>
    <x v="0"/>
    <x v="1"/>
    <x v="1"/>
    <n v="99"/>
    <n v="751"/>
    <n v="-50"/>
    <x v="1"/>
    <n v="100"/>
  </r>
  <r>
    <n v="28"/>
    <x v="0"/>
    <s v="Married"/>
    <n v="86"/>
    <s v="1-5 years"/>
    <n v="50"/>
    <n v="1"/>
    <s v="Low"/>
    <n v="50"/>
    <s v="Full Coverage"/>
    <n v="0"/>
    <n v="2486"/>
    <s v="NO"/>
    <s v="NO"/>
    <s v="NO"/>
    <n v="0"/>
    <x v="1"/>
    <x v="13"/>
    <x v="1"/>
    <x v="0"/>
    <x v="0"/>
    <x v="2"/>
    <n v="4"/>
    <n v="682"/>
    <n v="50"/>
    <x v="1"/>
    <n v="100"/>
  </r>
  <r>
    <n v="18"/>
    <x v="0"/>
    <s v="Married"/>
    <n v="86"/>
    <s v="&lt;1 year"/>
    <n v="100"/>
    <n v="0"/>
    <s v="High"/>
    <n v="0"/>
    <s v="Full Coverage"/>
    <n v="0"/>
    <n v="2486"/>
    <s v="NO"/>
    <s v="NO"/>
    <s v="NO"/>
    <n v="0"/>
    <x v="1"/>
    <x v="14"/>
    <x v="0"/>
    <x v="7"/>
    <x v="6"/>
    <x v="2"/>
    <n v="99"/>
    <n v="664"/>
    <n v="50"/>
    <x v="1"/>
    <n v="100"/>
  </r>
  <r>
    <n v="32"/>
    <x v="0"/>
    <s v="Single"/>
    <n v="0"/>
    <s v="1-5 years"/>
    <n v="50"/>
    <n v="0"/>
    <s v="Medium"/>
    <n v="0"/>
    <s v="Full Coverage"/>
    <n v="0"/>
    <n v="2200"/>
    <s v="NO"/>
    <s v="NO"/>
    <s v="NO"/>
    <n v="0"/>
    <x v="1"/>
    <x v="7"/>
    <x v="1"/>
    <x v="1"/>
    <x v="5"/>
    <x v="0"/>
    <n v="10"/>
    <n v="760"/>
    <n v="-50"/>
    <x v="0"/>
    <n v="50"/>
  </r>
  <r>
    <n v="54"/>
    <x v="0"/>
    <s v="Single"/>
    <n v="0"/>
    <s v="&gt;5 years"/>
    <n v="0"/>
    <n v="0"/>
    <s v="Medium"/>
    <n v="0"/>
    <s v="Full Coverage"/>
    <n v="0"/>
    <n v="2150"/>
    <s v="NO"/>
    <s v="NO"/>
    <s v="NO"/>
    <n v="0"/>
    <x v="1"/>
    <x v="14"/>
    <x v="1"/>
    <x v="2"/>
    <x v="5"/>
    <x v="1"/>
    <n v="5"/>
    <n v="772"/>
    <n v="-50"/>
    <x v="0"/>
    <n v="50"/>
  </r>
  <r>
    <n v="47"/>
    <x v="0"/>
    <s v="Single"/>
    <n v="0"/>
    <s v="1-5 years"/>
    <n v="50"/>
    <n v="0"/>
    <s v="Low"/>
    <n v="0"/>
    <s v="Liability-Only"/>
    <n v="-200"/>
    <n v="1950"/>
    <s v="NO"/>
    <s v="NO"/>
    <s v="NO"/>
    <n v="0"/>
    <x v="0"/>
    <x v="6"/>
    <x v="1"/>
    <x v="0"/>
    <x v="0"/>
    <x v="2"/>
    <n v="5"/>
    <n v="746"/>
    <n v="-50"/>
    <x v="2"/>
    <n v="0"/>
  </r>
  <r>
    <n v="54"/>
    <x v="0"/>
    <s v="Married"/>
    <n v="86"/>
    <s v="1-5 years"/>
    <n v="50"/>
    <n v="0"/>
    <s v="Low"/>
    <n v="0"/>
    <s v="Full Coverage"/>
    <n v="0"/>
    <n v="2386"/>
    <s v="NO"/>
    <s v="NO"/>
    <s v="Yes"/>
    <n v="50"/>
    <x v="0"/>
    <x v="18"/>
    <x v="1"/>
    <x v="4"/>
    <x v="6"/>
    <x v="1"/>
    <n v="13"/>
    <n v="686"/>
    <n v="50"/>
    <x v="1"/>
    <n v="100"/>
  </r>
  <r>
    <n v="47"/>
    <x v="0"/>
    <s v="Married"/>
    <n v="86"/>
    <s v="1-5 years"/>
    <n v="50"/>
    <n v="1"/>
    <s v="Low"/>
    <n v="50"/>
    <s v="Full Coverage"/>
    <n v="0"/>
    <n v="2386"/>
    <s v="NO"/>
    <s v="NO"/>
    <s v="NO"/>
    <n v="0"/>
    <x v="0"/>
    <x v="6"/>
    <x v="0"/>
    <x v="2"/>
    <x v="2"/>
    <x v="2"/>
    <n v="99"/>
    <n v="726"/>
    <n v="-50"/>
    <x v="1"/>
    <n v="100"/>
  </r>
  <r>
    <n v="23"/>
    <x v="0"/>
    <s v="Married"/>
    <n v="86"/>
    <s v="1-5 years"/>
    <n v="50"/>
    <n v="0"/>
    <s v="High"/>
    <n v="0"/>
    <s v="Liability-Only"/>
    <n v="-200"/>
    <n v="2086"/>
    <s v="NO"/>
    <s v="NO"/>
    <s v="NO"/>
    <n v="0"/>
    <x v="1"/>
    <x v="0"/>
    <x v="0"/>
    <x v="2"/>
    <x v="2"/>
    <x v="1"/>
    <n v="99"/>
    <n v="757"/>
    <n v="-50"/>
    <x v="0"/>
    <n v="50"/>
  </r>
  <r>
    <n v="35"/>
    <x v="0"/>
    <s v="Single"/>
    <n v="0"/>
    <s v="&gt;5 years"/>
    <n v="0"/>
    <n v="1"/>
    <s v="Low"/>
    <n v="50"/>
    <s v="Full Coverage"/>
    <n v="0"/>
    <n v="2250"/>
    <s v="NO"/>
    <s v="NO"/>
    <s v="NO"/>
    <n v="0"/>
    <x v="1"/>
    <x v="8"/>
    <x v="0"/>
    <x v="5"/>
    <x v="0"/>
    <x v="0"/>
    <n v="99"/>
    <n v="650"/>
    <n v="50"/>
    <x v="2"/>
    <n v="0"/>
  </r>
  <r>
    <n v="28"/>
    <x v="0"/>
    <s v="Married"/>
    <n v="86"/>
    <s v="&gt;5 years"/>
    <n v="0"/>
    <n v="0"/>
    <s v="Low"/>
    <n v="0"/>
    <s v="Full Coverage"/>
    <n v="0"/>
    <n v="2286"/>
    <s v="NO"/>
    <s v="Yes"/>
    <s v="NO"/>
    <n v="50"/>
    <x v="0"/>
    <x v="0"/>
    <x v="1"/>
    <x v="1"/>
    <x v="0"/>
    <x v="0"/>
    <n v="11"/>
    <n v="676"/>
    <n v="50"/>
    <x v="0"/>
    <n v="50"/>
  </r>
  <r>
    <n v="59"/>
    <x v="1"/>
    <s v="Widowed"/>
    <n v="0"/>
    <s v="&gt;5 years"/>
    <n v="0"/>
    <n v="1"/>
    <s v="Low"/>
    <n v="50"/>
    <s v="Liability-Only"/>
    <n v="-200"/>
    <n v="2100"/>
    <s v="Yes"/>
    <s v="NO"/>
    <s v="NO"/>
    <n v="50"/>
    <x v="1"/>
    <x v="13"/>
    <x v="1"/>
    <x v="3"/>
    <x v="0"/>
    <x v="1"/>
    <n v="11"/>
    <n v="666"/>
    <n v="50"/>
    <x v="1"/>
    <n v="100"/>
  </r>
  <r>
    <n v="22"/>
    <x v="0"/>
    <s v="Married"/>
    <n v="86"/>
    <s v="&gt;5 years"/>
    <n v="0"/>
    <n v="0"/>
    <s v="Low"/>
    <n v="0"/>
    <s v="Liability-Only"/>
    <n v="-200"/>
    <n v="2136"/>
    <s v="NO"/>
    <s v="NO"/>
    <s v="Yes"/>
    <n v="50"/>
    <x v="0"/>
    <x v="25"/>
    <x v="1"/>
    <x v="1"/>
    <x v="6"/>
    <x v="0"/>
    <n v="14"/>
    <n v="646"/>
    <n v="50"/>
    <x v="1"/>
    <n v="100"/>
  </r>
  <r>
    <n v="53"/>
    <x v="0"/>
    <s v="Married"/>
    <n v="86"/>
    <s v="1-5 years"/>
    <n v="50"/>
    <n v="0"/>
    <s v="High"/>
    <n v="0"/>
    <s v="Liability-Only"/>
    <n v="-200"/>
    <n v="2136"/>
    <s v="NO"/>
    <s v="NO"/>
    <s v="NO"/>
    <n v="0"/>
    <x v="1"/>
    <x v="13"/>
    <x v="1"/>
    <x v="2"/>
    <x v="0"/>
    <x v="1"/>
    <n v="10"/>
    <n v="629"/>
    <n v="50"/>
    <x v="2"/>
    <n v="0"/>
  </r>
  <r>
    <n v="53"/>
    <x v="0"/>
    <s v="Divorced"/>
    <n v="0"/>
    <s v="1-5 years"/>
    <n v="50"/>
    <n v="0"/>
    <s v="Low"/>
    <n v="0"/>
    <s v="Full Coverage"/>
    <n v="0"/>
    <n v="2200"/>
    <s v="NO"/>
    <s v="Yes"/>
    <s v="NO"/>
    <n v="50"/>
    <x v="1"/>
    <x v="3"/>
    <x v="1"/>
    <x v="8"/>
    <x v="2"/>
    <x v="1"/>
    <n v="1"/>
    <n v="748"/>
    <n v="-50"/>
    <x v="1"/>
    <n v="100"/>
  </r>
  <r>
    <n v="67"/>
    <x v="1"/>
    <s v="Married"/>
    <n v="86"/>
    <s v="&gt;5 years"/>
    <n v="0"/>
    <n v="0"/>
    <s v="Low"/>
    <n v="0"/>
    <s v="Liability-Only"/>
    <n v="-200"/>
    <n v="2036"/>
    <s v="Yes"/>
    <s v="NO"/>
    <s v="NO"/>
    <n v="50"/>
    <x v="1"/>
    <x v="12"/>
    <x v="1"/>
    <x v="0"/>
    <x v="1"/>
    <x v="0"/>
    <n v="2"/>
    <n v="788"/>
    <n v="-50"/>
    <x v="1"/>
    <n v="100"/>
  </r>
  <r>
    <n v="33"/>
    <x v="0"/>
    <s v="Married"/>
    <n v="86"/>
    <s v="1-5 years"/>
    <n v="50"/>
    <n v="0"/>
    <s v="Low"/>
    <n v="0"/>
    <s v="Liability-Only"/>
    <n v="-200"/>
    <n v="2036"/>
    <s v="Yes"/>
    <s v="Yes"/>
    <s v="NO"/>
    <n v="100"/>
    <x v="0"/>
    <x v="2"/>
    <x v="0"/>
    <x v="8"/>
    <x v="0"/>
    <x v="0"/>
    <n v="99"/>
    <n v="703"/>
    <n v="-50"/>
    <x v="1"/>
    <n v="100"/>
  </r>
  <r>
    <n v="50"/>
    <x v="0"/>
    <s v="Married"/>
    <n v="86"/>
    <s v="&gt;5 years"/>
    <n v="0"/>
    <n v="0"/>
    <s v="Medium"/>
    <n v="0"/>
    <s v="Liability-Only"/>
    <n v="-200"/>
    <n v="1986"/>
    <s v="NO"/>
    <s v="NO"/>
    <s v="Yes"/>
    <n v="50"/>
    <x v="1"/>
    <x v="4"/>
    <x v="1"/>
    <x v="4"/>
    <x v="0"/>
    <x v="1"/>
    <n v="6"/>
    <n v="706"/>
    <n v="-50"/>
    <x v="0"/>
    <n v="50"/>
  </r>
  <r>
    <n v="74"/>
    <x v="1"/>
    <s v="Married"/>
    <n v="86"/>
    <s v="&lt;1 year"/>
    <n v="100"/>
    <n v="0"/>
    <s v="Low"/>
    <n v="0"/>
    <s v="Liability-Only"/>
    <n v="-200"/>
    <n v="2136"/>
    <s v="NO"/>
    <s v="Yes"/>
    <s v="NO"/>
    <n v="50"/>
    <x v="1"/>
    <x v="15"/>
    <x v="1"/>
    <x v="1"/>
    <x v="2"/>
    <x v="0"/>
    <n v="1"/>
    <n v="793"/>
    <n v="-50"/>
    <x v="1"/>
    <n v="100"/>
  </r>
  <r>
    <n v="30"/>
    <x v="0"/>
    <s v="Widowed"/>
    <n v="0"/>
    <s v="1-5 years"/>
    <n v="50"/>
    <n v="1"/>
    <s v="High"/>
    <n v="200"/>
    <s v="Full Coverage"/>
    <n v="0"/>
    <n v="2450"/>
    <s v="NO"/>
    <s v="NO"/>
    <s v="NO"/>
    <n v="0"/>
    <x v="0"/>
    <x v="22"/>
    <x v="0"/>
    <x v="0"/>
    <x v="2"/>
    <x v="0"/>
    <n v="99"/>
    <n v="721"/>
    <n v="-50"/>
    <x v="1"/>
    <n v="100"/>
  </r>
  <r>
    <n v="18"/>
    <x v="0"/>
    <s v="Single"/>
    <n v="0"/>
    <s v="&lt;1 year"/>
    <n v="100"/>
    <n v="1"/>
    <s v="Low"/>
    <n v="50"/>
    <s v="Full Coverage"/>
    <n v="0"/>
    <n v="2450"/>
    <s v="NO"/>
    <s v="NO"/>
    <s v="NO"/>
    <n v="0"/>
    <x v="1"/>
    <x v="3"/>
    <x v="0"/>
    <x v="5"/>
    <x v="0"/>
    <x v="1"/>
    <n v="99"/>
    <n v="698"/>
    <n v="50"/>
    <x v="1"/>
    <n v="100"/>
  </r>
  <r>
    <n v="18"/>
    <x v="0"/>
    <s v="Married"/>
    <n v="86"/>
    <s v="1-5 years"/>
    <n v="50"/>
    <n v="2"/>
    <s v="Low"/>
    <n v="100"/>
    <s v="Liability-Only"/>
    <n v="-200"/>
    <n v="2036"/>
    <s v="Yes"/>
    <s v="Yes"/>
    <s v="NO"/>
    <n v="100"/>
    <x v="1"/>
    <x v="6"/>
    <x v="1"/>
    <x v="0"/>
    <x v="5"/>
    <x v="2"/>
    <n v="8"/>
    <n v="702"/>
    <n v="-50"/>
    <x v="2"/>
    <n v="0"/>
  </r>
  <r>
    <n v="50"/>
    <x v="0"/>
    <s v="Single"/>
    <n v="0"/>
    <s v="&gt;5 years"/>
    <n v="0"/>
    <n v="0"/>
    <s v="Low"/>
    <n v="0"/>
    <s v="Full Coverage"/>
    <n v="0"/>
    <n v="2150"/>
    <s v="NO"/>
    <s v="NO"/>
    <s v="NO"/>
    <n v="0"/>
    <x v="0"/>
    <x v="25"/>
    <x v="0"/>
    <x v="1"/>
    <x v="0"/>
    <x v="2"/>
    <n v="99"/>
    <n v="709"/>
    <n v="-50"/>
    <x v="0"/>
    <n v="50"/>
  </r>
  <r>
    <n v="18"/>
    <x v="0"/>
    <s v="Married"/>
    <n v="86"/>
    <s v="&lt;1 year"/>
    <n v="100"/>
    <n v="0"/>
    <s v="Low"/>
    <n v="0"/>
    <s v="Liability-Only"/>
    <n v="-200"/>
    <n v="2186"/>
    <s v="NO"/>
    <s v="NO"/>
    <s v="NO"/>
    <n v="0"/>
    <x v="0"/>
    <x v="27"/>
    <x v="0"/>
    <x v="9"/>
    <x v="4"/>
    <x v="1"/>
    <n v="99"/>
    <n v="699"/>
    <n v="50"/>
    <x v="2"/>
    <n v="0"/>
  </r>
  <r>
    <n v="34"/>
    <x v="0"/>
    <s v="Single"/>
    <n v="0"/>
    <s v="1-5 years"/>
    <n v="50"/>
    <n v="0"/>
    <s v="Low"/>
    <n v="0"/>
    <s v="Full Coverage"/>
    <n v="0"/>
    <n v="2200"/>
    <s v="NO"/>
    <s v="NO"/>
    <s v="NO"/>
    <n v="0"/>
    <x v="1"/>
    <x v="26"/>
    <x v="1"/>
    <x v="7"/>
    <x v="1"/>
    <x v="2"/>
    <n v="1"/>
    <n v="738"/>
    <n v="-50"/>
    <x v="0"/>
    <n v="50"/>
  </r>
  <r>
    <n v="46"/>
    <x v="0"/>
    <s v="Widowed"/>
    <n v="0"/>
    <s v="&gt;5 years"/>
    <n v="0"/>
    <n v="0"/>
    <s v="Low"/>
    <n v="0"/>
    <s v="Liability-Only"/>
    <n v="-200"/>
    <n v="1950"/>
    <s v="NO"/>
    <s v="NO"/>
    <s v="NO"/>
    <n v="0"/>
    <x v="0"/>
    <x v="20"/>
    <x v="0"/>
    <x v="4"/>
    <x v="0"/>
    <x v="1"/>
    <n v="99"/>
    <n v="736"/>
    <n v="-50"/>
    <x v="0"/>
    <n v="50"/>
  </r>
  <r>
    <n v="42"/>
    <x v="0"/>
    <s v="Divorced"/>
    <n v="0"/>
    <s v="1-5 years"/>
    <n v="50"/>
    <n v="0"/>
    <s v="Low"/>
    <n v="0"/>
    <s v="Full Coverage"/>
    <n v="0"/>
    <n v="2250"/>
    <s v="NO"/>
    <s v="NO"/>
    <s v="NO"/>
    <n v="0"/>
    <x v="0"/>
    <x v="5"/>
    <x v="0"/>
    <x v="7"/>
    <x v="1"/>
    <x v="1"/>
    <n v="99"/>
    <n v="761"/>
    <n v="-50"/>
    <x v="1"/>
    <n v="100"/>
  </r>
  <r>
    <n v="46"/>
    <x v="0"/>
    <s v="Married"/>
    <n v="86"/>
    <s v="&lt;1 year"/>
    <n v="100"/>
    <n v="1"/>
    <s v="Low"/>
    <n v="50"/>
    <s v="Liability-Only"/>
    <n v="-200"/>
    <n v="2186"/>
    <s v="NO"/>
    <s v="Yes"/>
    <s v="NO"/>
    <n v="50"/>
    <x v="1"/>
    <x v="22"/>
    <x v="1"/>
    <x v="15"/>
    <x v="4"/>
    <x v="1"/>
    <n v="2"/>
    <n v="706"/>
    <n v="-50"/>
    <x v="1"/>
    <n v="100"/>
  </r>
  <r>
    <n v="43"/>
    <x v="0"/>
    <s v="Married"/>
    <n v="86"/>
    <s v="&lt;1 year"/>
    <n v="100"/>
    <n v="0"/>
    <s v="Low"/>
    <n v="0"/>
    <s v="Full Coverage"/>
    <n v="0"/>
    <n v="2336"/>
    <s v="NO"/>
    <s v="NO"/>
    <s v="NO"/>
    <n v="0"/>
    <x v="1"/>
    <x v="2"/>
    <x v="0"/>
    <x v="5"/>
    <x v="2"/>
    <x v="1"/>
    <n v="99"/>
    <n v="767"/>
    <n v="-50"/>
    <x v="0"/>
    <n v="50"/>
  </r>
  <r>
    <n v="59"/>
    <x v="1"/>
    <s v="Married"/>
    <n v="86"/>
    <s v="&gt;5 years"/>
    <n v="0"/>
    <n v="0"/>
    <s v="Low"/>
    <n v="0"/>
    <s v="Full Coverage"/>
    <n v="0"/>
    <n v="2136"/>
    <s v="NO"/>
    <s v="Yes"/>
    <s v="NO"/>
    <n v="50"/>
    <x v="1"/>
    <x v="21"/>
    <x v="1"/>
    <x v="1"/>
    <x v="3"/>
    <x v="0"/>
    <n v="6"/>
    <n v="744"/>
    <n v="-50"/>
    <x v="2"/>
    <n v="0"/>
  </r>
  <r>
    <n v="25"/>
    <x v="0"/>
    <s v="Single"/>
    <n v="0"/>
    <s v="&gt;5 years"/>
    <n v="0"/>
    <n v="1"/>
    <s v="Low"/>
    <n v="50"/>
    <s v="Liability-Only"/>
    <n v="-200"/>
    <n v="2150"/>
    <s v="NO"/>
    <s v="NO"/>
    <s v="NO"/>
    <n v="0"/>
    <x v="0"/>
    <x v="5"/>
    <x v="1"/>
    <x v="4"/>
    <x v="0"/>
    <x v="1"/>
    <n v="6"/>
    <n v="648"/>
    <n v="50"/>
    <x v="1"/>
    <n v="100"/>
  </r>
  <r>
    <n v="29"/>
    <x v="0"/>
    <s v="Single"/>
    <n v="0"/>
    <s v="&lt;1 year"/>
    <n v="100"/>
    <n v="0"/>
    <s v="Low"/>
    <n v="0"/>
    <s v="Full Coverage"/>
    <n v="0"/>
    <n v="2300"/>
    <s v="NO"/>
    <s v="Yes"/>
    <s v="NO"/>
    <n v="50"/>
    <x v="0"/>
    <x v="16"/>
    <x v="1"/>
    <x v="4"/>
    <x v="4"/>
    <x v="2"/>
    <n v="5"/>
    <n v="681"/>
    <n v="50"/>
    <x v="0"/>
    <n v="50"/>
  </r>
  <r>
    <n v="28"/>
    <x v="0"/>
    <s v="Married"/>
    <n v="86"/>
    <s v="&lt;1 year"/>
    <n v="100"/>
    <n v="2"/>
    <s v="Low"/>
    <n v="100"/>
    <s v="Full Coverage"/>
    <n v="0"/>
    <n v="2436"/>
    <s v="Yes"/>
    <s v="Yes"/>
    <s v="NO"/>
    <n v="100"/>
    <x v="2"/>
    <x v="17"/>
    <x v="1"/>
    <x v="3"/>
    <x v="1"/>
    <x v="1"/>
    <n v="11"/>
    <n v="650"/>
    <n v="50"/>
    <x v="0"/>
    <n v="50"/>
  </r>
  <r>
    <n v="52"/>
    <x v="0"/>
    <s v="Widowed"/>
    <n v="0"/>
    <s v="&gt;5 years"/>
    <n v="0"/>
    <n v="1"/>
    <s v="Low"/>
    <n v="50"/>
    <s v="Full Coverage"/>
    <n v="0"/>
    <n v="2250"/>
    <s v="NO"/>
    <s v="NO"/>
    <s v="NO"/>
    <n v="0"/>
    <x v="0"/>
    <x v="19"/>
    <x v="1"/>
    <x v="0"/>
    <x v="2"/>
    <x v="0"/>
    <n v="1"/>
    <n v="739"/>
    <n v="-50"/>
    <x v="1"/>
    <n v="100"/>
  </r>
  <r>
    <n v="53"/>
    <x v="0"/>
    <s v="Married"/>
    <n v="86"/>
    <s v="&gt;5 years"/>
    <n v="0"/>
    <n v="1"/>
    <s v="Low"/>
    <n v="50"/>
    <s v="Liability-Only"/>
    <n v="-200"/>
    <n v="2036"/>
    <s v="Yes"/>
    <s v="NO"/>
    <s v="NO"/>
    <n v="50"/>
    <x v="1"/>
    <x v="12"/>
    <x v="0"/>
    <x v="8"/>
    <x v="4"/>
    <x v="2"/>
    <n v="99"/>
    <n v="718"/>
    <n v="-50"/>
    <x v="0"/>
    <n v="50"/>
  </r>
  <r>
    <n v="46"/>
    <x v="0"/>
    <s v="Married"/>
    <n v="86"/>
    <s v="&lt;1 year"/>
    <n v="100"/>
    <n v="1"/>
    <s v="Low"/>
    <n v="50"/>
    <s v="Full Coverage"/>
    <n v="0"/>
    <n v="2386"/>
    <s v="NO"/>
    <s v="NO"/>
    <s v="NO"/>
    <n v="0"/>
    <x v="2"/>
    <x v="2"/>
    <x v="1"/>
    <x v="4"/>
    <x v="0"/>
    <x v="0"/>
    <n v="1"/>
    <n v="752"/>
    <n v="-50"/>
    <x v="0"/>
    <n v="50"/>
  </r>
  <r>
    <n v="57"/>
    <x v="1"/>
    <s v="Married"/>
    <n v="86"/>
    <s v="1-5 years"/>
    <n v="50"/>
    <n v="0"/>
    <s v="Low"/>
    <n v="0"/>
    <s v="Liability-Only"/>
    <n v="-200"/>
    <n v="2136"/>
    <s v="Yes"/>
    <s v="Yes"/>
    <s v="NO"/>
    <n v="100"/>
    <x v="1"/>
    <x v="27"/>
    <x v="1"/>
    <x v="3"/>
    <x v="1"/>
    <x v="0"/>
    <n v="12"/>
    <n v="656"/>
    <n v="50"/>
    <x v="1"/>
    <n v="100"/>
  </r>
  <r>
    <n v="22"/>
    <x v="0"/>
    <s v="Married"/>
    <n v="86"/>
    <s v="&gt;5 years"/>
    <n v="0"/>
    <n v="0"/>
    <s v="Low"/>
    <n v="0"/>
    <s v="Full Coverage"/>
    <n v="0"/>
    <n v="2186"/>
    <s v="NO"/>
    <s v="Yes"/>
    <s v="NO"/>
    <n v="50"/>
    <x v="0"/>
    <x v="20"/>
    <x v="1"/>
    <x v="5"/>
    <x v="3"/>
    <x v="1"/>
    <n v="3"/>
    <n v="756"/>
    <n v="-50"/>
    <x v="0"/>
    <n v="50"/>
  </r>
  <r>
    <n v="65"/>
    <x v="1"/>
    <s v="Married"/>
    <n v="86"/>
    <s v="1-5 years"/>
    <n v="50"/>
    <n v="0"/>
    <s v="High"/>
    <n v="0"/>
    <s v="Liability-Only"/>
    <n v="-200"/>
    <n v="2136"/>
    <s v="NO"/>
    <s v="NO"/>
    <s v="NO"/>
    <n v="0"/>
    <x v="1"/>
    <x v="7"/>
    <x v="1"/>
    <x v="0"/>
    <x v="4"/>
    <x v="2"/>
    <n v="9"/>
    <n v="741"/>
    <n v="-50"/>
    <x v="1"/>
    <n v="100"/>
  </r>
  <r>
    <n v="62"/>
    <x v="1"/>
    <s v="Single"/>
    <n v="0"/>
    <s v="&gt;5 years"/>
    <n v="0"/>
    <n v="0"/>
    <s v="High"/>
    <n v="0"/>
    <s v="Full Coverage"/>
    <n v="0"/>
    <n v="2050"/>
    <s v="NO"/>
    <s v="NO"/>
    <s v="Yes"/>
    <n v="50"/>
    <x v="0"/>
    <x v="0"/>
    <x v="1"/>
    <x v="2"/>
    <x v="4"/>
    <x v="2"/>
    <n v="10"/>
    <n v="804"/>
    <n v="-50"/>
    <x v="2"/>
    <n v="0"/>
  </r>
  <r>
    <n v="51"/>
    <x v="0"/>
    <s v="Married"/>
    <n v="86"/>
    <s v="1-5 years"/>
    <n v="50"/>
    <n v="0"/>
    <s v="Low"/>
    <n v="0"/>
    <s v="Liability-Only"/>
    <n v="-200"/>
    <n v="2086"/>
    <s v="NO"/>
    <s v="NO"/>
    <s v="NO"/>
    <n v="0"/>
    <x v="0"/>
    <x v="6"/>
    <x v="1"/>
    <x v="1"/>
    <x v="3"/>
    <x v="0"/>
    <n v="11"/>
    <n v="732"/>
    <n v="-50"/>
    <x v="0"/>
    <n v="50"/>
  </r>
  <r>
    <n v="66"/>
    <x v="1"/>
    <s v="Married"/>
    <n v="86"/>
    <s v="1-5 years"/>
    <n v="50"/>
    <n v="1"/>
    <s v="Low"/>
    <n v="50"/>
    <s v="Full Coverage"/>
    <n v="0"/>
    <n v="2486"/>
    <s v="NO"/>
    <s v="NO"/>
    <s v="NO"/>
    <n v="0"/>
    <x v="1"/>
    <x v="20"/>
    <x v="0"/>
    <x v="0"/>
    <x v="1"/>
    <x v="0"/>
    <n v="99"/>
    <n v="696"/>
    <n v="50"/>
    <x v="1"/>
    <n v="100"/>
  </r>
  <r>
    <n v="18"/>
    <x v="0"/>
    <s v="Single"/>
    <n v="0"/>
    <s v="1-5 years"/>
    <n v="50"/>
    <n v="0"/>
    <s v="Low"/>
    <n v="0"/>
    <s v="Full Coverage"/>
    <n v="0"/>
    <n v="2250"/>
    <s v="NO"/>
    <s v="NO"/>
    <s v="NO"/>
    <n v="0"/>
    <x v="0"/>
    <x v="14"/>
    <x v="1"/>
    <x v="8"/>
    <x v="4"/>
    <x v="1"/>
    <n v="1"/>
    <n v="673"/>
    <n v="50"/>
    <x v="2"/>
    <n v="0"/>
  </r>
  <r>
    <n v="32"/>
    <x v="0"/>
    <s v="Married"/>
    <n v="86"/>
    <s v="&gt;5 years"/>
    <n v="0"/>
    <n v="1"/>
    <s v="Low"/>
    <n v="50"/>
    <s v="Full Coverage"/>
    <n v="0"/>
    <n v="2286"/>
    <s v="Yes"/>
    <s v="NO"/>
    <s v="NO"/>
    <n v="50"/>
    <x v="0"/>
    <x v="19"/>
    <x v="0"/>
    <x v="4"/>
    <x v="3"/>
    <x v="0"/>
    <n v="99"/>
    <n v="761"/>
    <n v="-50"/>
    <x v="1"/>
    <n v="100"/>
  </r>
  <r>
    <n v="28"/>
    <x v="0"/>
    <s v="Single"/>
    <n v="0"/>
    <s v="1-5 years"/>
    <n v="50"/>
    <n v="0"/>
    <s v="Low"/>
    <n v="0"/>
    <s v="Full Coverage"/>
    <n v="0"/>
    <n v="2200"/>
    <s v="NO"/>
    <s v="Yes"/>
    <s v="NO"/>
    <n v="50"/>
    <x v="1"/>
    <x v="21"/>
    <x v="0"/>
    <x v="7"/>
    <x v="0"/>
    <x v="0"/>
    <n v="99"/>
    <n v="717"/>
    <n v="-50"/>
    <x v="1"/>
    <n v="100"/>
  </r>
  <r>
    <n v="50"/>
    <x v="0"/>
    <s v="Married"/>
    <n v="86"/>
    <s v="1-5 years"/>
    <n v="50"/>
    <n v="0"/>
    <s v="Low"/>
    <n v="0"/>
    <s v="Full Coverage"/>
    <n v="0"/>
    <n v="2236"/>
    <s v="Yes"/>
    <s v="NO"/>
    <s v="NO"/>
    <n v="50"/>
    <x v="1"/>
    <x v="16"/>
    <x v="0"/>
    <x v="4"/>
    <x v="2"/>
    <x v="0"/>
    <n v="99"/>
    <n v="705"/>
    <n v="-50"/>
    <x v="0"/>
    <n v="50"/>
  </r>
  <r>
    <n v="24"/>
    <x v="0"/>
    <s v="Single"/>
    <n v="0"/>
    <s v="1-5 years"/>
    <n v="50"/>
    <n v="1"/>
    <s v="Low"/>
    <n v="50"/>
    <s v="Full Coverage"/>
    <n v="0"/>
    <n v="2300"/>
    <s v="NO"/>
    <s v="NO"/>
    <s v="NO"/>
    <n v="0"/>
    <x v="1"/>
    <x v="15"/>
    <x v="1"/>
    <x v="1"/>
    <x v="0"/>
    <x v="1"/>
    <n v="10"/>
    <n v="760"/>
    <n v="-50"/>
    <x v="1"/>
    <n v="100"/>
  </r>
  <r>
    <n v="51"/>
    <x v="0"/>
    <s v="Widowed"/>
    <n v="0"/>
    <s v="&gt;5 years"/>
    <n v="0"/>
    <n v="0"/>
    <s v="Low"/>
    <n v="0"/>
    <s v="Liability-Only"/>
    <n v="-200"/>
    <n v="2050"/>
    <s v="NO"/>
    <s v="NO"/>
    <s v="NO"/>
    <n v="0"/>
    <x v="2"/>
    <x v="6"/>
    <x v="1"/>
    <x v="7"/>
    <x v="3"/>
    <x v="2"/>
    <n v="1"/>
    <n v="699"/>
    <n v="50"/>
    <x v="0"/>
    <n v="50"/>
  </r>
  <r>
    <n v="60"/>
    <x v="1"/>
    <s v="Married"/>
    <n v="86"/>
    <s v="1-5 years"/>
    <n v="50"/>
    <n v="0"/>
    <s v="Low"/>
    <n v="0"/>
    <s v="Full Coverage"/>
    <n v="0"/>
    <n v="2236"/>
    <s v="NO"/>
    <s v="NO"/>
    <s v="NO"/>
    <n v="0"/>
    <x v="2"/>
    <x v="12"/>
    <x v="0"/>
    <x v="1"/>
    <x v="2"/>
    <x v="0"/>
    <n v="99"/>
    <n v="725"/>
    <n v="-50"/>
    <x v="2"/>
    <n v="0"/>
  </r>
  <r>
    <n v="50"/>
    <x v="0"/>
    <s v="Single"/>
    <n v="0"/>
    <s v="1-5 years"/>
    <n v="50"/>
    <n v="1"/>
    <s v="Medium"/>
    <n v="100"/>
    <s v="Liability-Only"/>
    <n v="-200"/>
    <n v="2150"/>
    <s v="NO"/>
    <s v="NO"/>
    <s v="NO"/>
    <n v="0"/>
    <x v="1"/>
    <x v="14"/>
    <x v="0"/>
    <x v="5"/>
    <x v="5"/>
    <x v="1"/>
    <n v="99"/>
    <n v="784"/>
    <n v="-50"/>
    <x v="1"/>
    <n v="100"/>
  </r>
  <r>
    <n v="44"/>
    <x v="0"/>
    <s v="Divorced"/>
    <n v="0"/>
    <s v="1-5 years"/>
    <n v="50"/>
    <n v="0"/>
    <s v="Low"/>
    <n v="0"/>
    <s v="Full Coverage"/>
    <n v="0"/>
    <n v="2200"/>
    <s v="NO"/>
    <s v="NO"/>
    <s v="NO"/>
    <n v="0"/>
    <x v="1"/>
    <x v="2"/>
    <x v="1"/>
    <x v="12"/>
    <x v="0"/>
    <x v="1"/>
    <n v="14"/>
    <n v="708"/>
    <n v="-50"/>
    <x v="0"/>
    <n v="50"/>
  </r>
  <r>
    <n v="25"/>
    <x v="0"/>
    <s v="Single"/>
    <n v="0"/>
    <s v="&lt;1 year"/>
    <n v="100"/>
    <n v="1"/>
    <s v="Low"/>
    <n v="50"/>
    <s v="Full Coverage"/>
    <n v="0"/>
    <n v="2350"/>
    <s v="NO"/>
    <s v="NO"/>
    <s v="NO"/>
    <n v="0"/>
    <x v="1"/>
    <x v="3"/>
    <x v="0"/>
    <x v="2"/>
    <x v="0"/>
    <x v="0"/>
    <n v="99"/>
    <n v="717"/>
    <n v="-50"/>
    <x v="1"/>
    <n v="100"/>
  </r>
  <r>
    <n v="27"/>
    <x v="0"/>
    <s v="Married"/>
    <n v="86"/>
    <s v="&lt;1 year"/>
    <n v="100"/>
    <n v="0"/>
    <s v="Low"/>
    <n v="0"/>
    <s v="Full Coverage"/>
    <n v="0"/>
    <n v="2386"/>
    <s v="Yes"/>
    <s v="Yes"/>
    <s v="NO"/>
    <n v="100"/>
    <x v="0"/>
    <x v="18"/>
    <x v="1"/>
    <x v="1"/>
    <x v="4"/>
    <x v="0"/>
    <n v="12"/>
    <n v="652"/>
    <n v="50"/>
    <x v="1"/>
    <n v="100"/>
  </r>
  <r>
    <n v="58"/>
    <x v="1"/>
    <s v="Married"/>
    <n v="86"/>
    <s v="1-5 years"/>
    <n v="50"/>
    <n v="0"/>
    <s v="Low"/>
    <n v="0"/>
    <s v="Full Coverage"/>
    <n v="0"/>
    <n v="2336"/>
    <s v="NO"/>
    <s v="Yes"/>
    <s v="NO"/>
    <n v="50"/>
    <x v="0"/>
    <x v="4"/>
    <x v="1"/>
    <x v="2"/>
    <x v="3"/>
    <x v="2"/>
    <n v="6"/>
    <n v="661"/>
    <n v="50"/>
    <x v="0"/>
    <n v="50"/>
  </r>
  <r>
    <n v="51"/>
    <x v="0"/>
    <s v="Single"/>
    <n v="0"/>
    <s v="1-5 years"/>
    <n v="50"/>
    <n v="2"/>
    <s v="Low"/>
    <n v="100"/>
    <s v="Liability-Only"/>
    <n v="-200"/>
    <n v="2100"/>
    <s v="NO"/>
    <s v="NO"/>
    <s v="NO"/>
    <n v="0"/>
    <x v="1"/>
    <x v="10"/>
    <x v="1"/>
    <x v="4"/>
    <x v="2"/>
    <x v="1"/>
    <n v="4"/>
    <n v="794"/>
    <n v="-50"/>
    <x v="0"/>
    <n v="50"/>
  </r>
  <r>
    <n v="39"/>
    <x v="0"/>
    <s v="Divorced"/>
    <n v="0"/>
    <s v="&gt;5 years"/>
    <n v="0"/>
    <n v="0"/>
    <s v="Low"/>
    <n v="0"/>
    <s v="Full Coverage"/>
    <n v="0"/>
    <n v="2200"/>
    <s v="NO"/>
    <s v="NO"/>
    <s v="NO"/>
    <n v="0"/>
    <x v="1"/>
    <x v="26"/>
    <x v="1"/>
    <x v="0"/>
    <x v="2"/>
    <x v="0"/>
    <n v="9"/>
    <n v="760"/>
    <n v="-50"/>
    <x v="1"/>
    <n v="100"/>
  </r>
  <r>
    <n v="33"/>
    <x v="0"/>
    <s v="Married"/>
    <n v="86"/>
    <s v="&gt;5 years"/>
    <n v="0"/>
    <n v="0"/>
    <s v="Low"/>
    <n v="0"/>
    <s v="Full Coverage"/>
    <n v="0"/>
    <n v="2286"/>
    <s v="NO"/>
    <s v="NO"/>
    <s v="Yes"/>
    <n v="50"/>
    <x v="1"/>
    <x v="22"/>
    <x v="1"/>
    <x v="1"/>
    <x v="2"/>
    <x v="1"/>
    <n v="5"/>
    <n v="692"/>
    <n v="50"/>
    <x v="0"/>
    <n v="50"/>
  </r>
  <r>
    <n v="18"/>
    <x v="0"/>
    <s v="Married"/>
    <n v="86"/>
    <s v="&lt;1 year"/>
    <n v="100"/>
    <n v="0"/>
    <s v="Low"/>
    <n v="0"/>
    <s v="Full Coverage"/>
    <n v="0"/>
    <n v="2436"/>
    <s v="NO"/>
    <s v="Yes"/>
    <s v="NO"/>
    <n v="50"/>
    <x v="1"/>
    <x v="20"/>
    <x v="1"/>
    <x v="1"/>
    <x v="2"/>
    <x v="0"/>
    <n v="3"/>
    <n v="666"/>
    <n v="50"/>
    <x v="1"/>
    <n v="100"/>
  </r>
  <r>
    <n v="23"/>
    <x v="0"/>
    <s v="Married"/>
    <n v="86"/>
    <s v="1-5 years"/>
    <n v="50"/>
    <n v="0"/>
    <s v="Low"/>
    <n v="0"/>
    <s v="Full Coverage"/>
    <n v="0"/>
    <n v="2286"/>
    <s v="NO"/>
    <s v="NO"/>
    <s v="NO"/>
    <n v="0"/>
    <x v="0"/>
    <x v="16"/>
    <x v="0"/>
    <x v="0"/>
    <x v="2"/>
    <x v="0"/>
    <n v="99"/>
    <n v="776"/>
    <n v="-50"/>
    <x v="0"/>
    <n v="50"/>
  </r>
  <r>
    <n v="68"/>
    <x v="1"/>
    <s v="Married"/>
    <n v="86"/>
    <s v="&gt;5 years"/>
    <n v="0"/>
    <n v="1"/>
    <s v="High"/>
    <n v="200"/>
    <s v="Full Coverage"/>
    <n v="0"/>
    <n v="2436"/>
    <s v="NO"/>
    <s v="NO"/>
    <s v="NO"/>
    <n v="0"/>
    <x v="1"/>
    <x v="25"/>
    <x v="0"/>
    <x v="6"/>
    <x v="2"/>
    <x v="2"/>
    <n v="99"/>
    <n v="712"/>
    <n v="-50"/>
    <x v="0"/>
    <n v="50"/>
  </r>
  <r>
    <n v="20"/>
    <x v="0"/>
    <s v="Married"/>
    <n v="86"/>
    <s v="&lt;1 year"/>
    <n v="100"/>
    <n v="1"/>
    <s v="Low"/>
    <n v="50"/>
    <s v="Full Coverage"/>
    <n v="0"/>
    <n v="2336"/>
    <s v="Yes"/>
    <s v="NO"/>
    <s v="Yes"/>
    <n v="100"/>
    <x v="1"/>
    <x v="5"/>
    <x v="0"/>
    <x v="7"/>
    <x v="0"/>
    <x v="1"/>
    <n v="99"/>
    <n v="743"/>
    <n v="-50"/>
    <x v="1"/>
    <n v="100"/>
  </r>
  <r>
    <n v="42"/>
    <x v="0"/>
    <s v="Married"/>
    <n v="86"/>
    <s v="&lt;1 year"/>
    <n v="100"/>
    <n v="0"/>
    <s v="Low"/>
    <n v="0"/>
    <s v="Liability-Only"/>
    <n v="-200"/>
    <n v="2086"/>
    <s v="Yes"/>
    <s v="Yes"/>
    <s v="NO"/>
    <n v="100"/>
    <x v="0"/>
    <x v="20"/>
    <x v="1"/>
    <x v="8"/>
    <x v="3"/>
    <x v="0"/>
    <n v="7"/>
    <n v="703"/>
    <n v="-50"/>
    <x v="1"/>
    <n v="100"/>
  </r>
  <r>
    <n v="55"/>
    <x v="1"/>
    <s v="Married"/>
    <n v="86"/>
    <s v="&lt;1 year"/>
    <n v="100"/>
    <n v="1"/>
    <s v="Medium"/>
    <n v="100"/>
    <s v="Liability-Only"/>
    <n v="-200"/>
    <n v="2386"/>
    <s v="NO"/>
    <s v="NO"/>
    <s v="NO"/>
    <n v="0"/>
    <x v="1"/>
    <x v="17"/>
    <x v="1"/>
    <x v="2"/>
    <x v="4"/>
    <x v="1"/>
    <n v="5"/>
    <n v="607"/>
    <n v="50"/>
    <x v="1"/>
    <n v="100"/>
  </r>
  <r>
    <n v="21"/>
    <x v="0"/>
    <s v="Married"/>
    <n v="86"/>
    <s v="1-5 years"/>
    <n v="50"/>
    <n v="1"/>
    <s v="Low"/>
    <n v="50"/>
    <s v="Full Coverage"/>
    <n v="0"/>
    <n v="2336"/>
    <s v="NO"/>
    <s v="NO"/>
    <s v="NO"/>
    <n v="0"/>
    <x v="1"/>
    <x v="8"/>
    <x v="0"/>
    <x v="0"/>
    <x v="3"/>
    <x v="1"/>
    <n v="99"/>
    <n v="764"/>
    <n v="-50"/>
    <x v="0"/>
    <n v="50"/>
  </r>
  <r>
    <n v="42"/>
    <x v="0"/>
    <s v="Widowed"/>
    <n v="0"/>
    <s v="1-5 years"/>
    <n v="50"/>
    <n v="2"/>
    <s v="Low"/>
    <n v="100"/>
    <s v="Full Coverage"/>
    <n v="0"/>
    <n v="2350"/>
    <s v="NO"/>
    <s v="NO"/>
    <s v="NO"/>
    <n v="0"/>
    <x v="1"/>
    <x v="23"/>
    <x v="1"/>
    <x v="1"/>
    <x v="2"/>
    <x v="0"/>
    <n v="6"/>
    <n v="728"/>
    <n v="-50"/>
    <x v="1"/>
    <n v="100"/>
  </r>
  <r>
    <n v="54"/>
    <x v="0"/>
    <s v="Married"/>
    <n v="86"/>
    <s v="1-5 years"/>
    <n v="50"/>
    <n v="0"/>
    <s v="Low"/>
    <n v="0"/>
    <s v="Full Coverage"/>
    <n v="0"/>
    <n v="2186"/>
    <s v="NO"/>
    <s v="Yes"/>
    <s v="NO"/>
    <n v="50"/>
    <x v="2"/>
    <x v="7"/>
    <x v="1"/>
    <x v="3"/>
    <x v="1"/>
    <x v="2"/>
    <n v="6"/>
    <n v="728"/>
    <n v="-50"/>
    <x v="2"/>
    <n v="0"/>
  </r>
  <r>
    <n v="40"/>
    <x v="0"/>
    <s v="Married"/>
    <n v="86"/>
    <s v="1-5 years"/>
    <n v="50"/>
    <n v="0"/>
    <s v="Low"/>
    <n v="0"/>
    <s v="Full Coverage"/>
    <n v="0"/>
    <n v="2436"/>
    <s v="NO"/>
    <s v="NO"/>
    <s v="NO"/>
    <n v="0"/>
    <x v="0"/>
    <x v="0"/>
    <x v="0"/>
    <x v="3"/>
    <x v="4"/>
    <x v="2"/>
    <n v="99"/>
    <n v="656"/>
    <n v="50"/>
    <x v="1"/>
    <n v="100"/>
  </r>
  <r>
    <n v="83"/>
    <x v="1"/>
    <s v="Married"/>
    <n v="86"/>
    <s v="1-5 years"/>
    <n v="50"/>
    <n v="1"/>
    <s v="Low"/>
    <n v="50"/>
    <s v="Liability-Only"/>
    <n v="-200"/>
    <n v="2136"/>
    <s v="NO"/>
    <s v="Yes"/>
    <s v="Yes"/>
    <n v="100"/>
    <x v="1"/>
    <x v="23"/>
    <x v="0"/>
    <x v="7"/>
    <x v="1"/>
    <x v="0"/>
    <n v="99"/>
    <n v="619"/>
    <n v="50"/>
    <x v="0"/>
    <n v="50"/>
  </r>
  <r>
    <n v="18"/>
    <x v="0"/>
    <s v="Single"/>
    <n v="0"/>
    <s v="1-5 years"/>
    <n v="50"/>
    <n v="0"/>
    <s v="Low"/>
    <n v="0"/>
    <s v="Full Coverage"/>
    <n v="0"/>
    <n v="2200"/>
    <s v="Yes"/>
    <s v="NO"/>
    <s v="NO"/>
    <n v="50"/>
    <x v="1"/>
    <x v="2"/>
    <x v="0"/>
    <x v="0"/>
    <x v="1"/>
    <x v="0"/>
    <n v="99"/>
    <n v="747"/>
    <n v="-50"/>
    <x v="1"/>
    <n v="100"/>
  </r>
  <r>
    <n v="55"/>
    <x v="1"/>
    <s v="Single"/>
    <n v="0"/>
    <s v="1-5 years"/>
    <n v="50"/>
    <n v="2"/>
    <s v="Low"/>
    <n v="100"/>
    <s v="Full Coverage"/>
    <n v="0"/>
    <n v="2300"/>
    <s v="NO"/>
    <s v="NO"/>
    <s v="NO"/>
    <n v="0"/>
    <x v="0"/>
    <x v="11"/>
    <x v="0"/>
    <x v="4"/>
    <x v="2"/>
    <x v="1"/>
    <n v="99"/>
    <n v="740"/>
    <n v="-50"/>
    <x v="0"/>
    <n v="50"/>
  </r>
  <r>
    <n v="37"/>
    <x v="0"/>
    <s v="Single"/>
    <n v="0"/>
    <s v="&lt;1 year"/>
    <n v="100"/>
    <n v="0"/>
    <s v="Low"/>
    <n v="0"/>
    <s v="Full Coverage"/>
    <n v="0"/>
    <n v="2400"/>
    <s v="NO"/>
    <s v="NO"/>
    <s v="NO"/>
    <n v="0"/>
    <x v="1"/>
    <x v="0"/>
    <x v="0"/>
    <x v="1"/>
    <x v="4"/>
    <x v="2"/>
    <n v="99"/>
    <n v="685"/>
    <n v="50"/>
    <x v="1"/>
    <n v="100"/>
  </r>
  <r>
    <n v="51"/>
    <x v="0"/>
    <s v="Married"/>
    <n v="86"/>
    <s v="&lt;1 year"/>
    <n v="100"/>
    <n v="0"/>
    <s v="Medium"/>
    <n v="0"/>
    <s v="Full Coverage"/>
    <n v="0"/>
    <n v="2386"/>
    <s v="Yes"/>
    <s v="Yes"/>
    <s v="NO"/>
    <n v="100"/>
    <x v="1"/>
    <x v="2"/>
    <x v="1"/>
    <x v="5"/>
    <x v="0"/>
    <x v="2"/>
    <n v="12"/>
    <n v="671"/>
    <n v="50"/>
    <x v="1"/>
    <n v="100"/>
  </r>
  <r>
    <n v="46"/>
    <x v="0"/>
    <s v="Divorced"/>
    <n v="0"/>
    <s v="1-5 years"/>
    <n v="50"/>
    <n v="1"/>
    <s v="Low"/>
    <n v="50"/>
    <s v="Liability-Only"/>
    <n v="-200"/>
    <n v="2050"/>
    <s v="NO"/>
    <s v="NO"/>
    <s v="NO"/>
    <n v="0"/>
    <x v="1"/>
    <x v="6"/>
    <x v="0"/>
    <x v="2"/>
    <x v="4"/>
    <x v="2"/>
    <n v="99"/>
    <n v="709"/>
    <n v="-50"/>
    <x v="0"/>
    <n v="50"/>
  </r>
  <r>
    <n v="29"/>
    <x v="0"/>
    <s v="Married"/>
    <n v="86"/>
    <s v="&lt;1 year"/>
    <n v="100"/>
    <n v="1"/>
    <s v="Low"/>
    <n v="50"/>
    <s v="Liability-Only"/>
    <n v="-200"/>
    <n v="2236"/>
    <s v="NO"/>
    <s v="Yes"/>
    <s v="Yes"/>
    <n v="100"/>
    <x v="1"/>
    <x v="1"/>
    <x v="1"/>
    <x v="5"/>
    <x v="3"/>
    <x v="1"/>
    <n v="11"/>
    <n v="645"/>
    <n v="50"/>
    <x v="1"/>
    <n v="100"/>
  </r>
  <r>
    <n v="43"/>
    <x v="0"/>
    <s v="Married"/>
    <n v="86"/>
    <s v="1-5 years"/>
    <n v="50"/>
    <n v="0"/>
    <s v="Medium"/>
    <n v="0"/>
    <s v="Liability-Only"/>
    <n v="-200"/>
    <n v="2086"/>
    <s v="NO"/>
    <s v="NO"/>
    <s v="NO"/>
    <n v="0"/>
    <x v="1"/>
    <x v="2"/>
    <x v="1"/>
    <x v="3"/>
    <x v="3"/>
    <x v="2"/>
    <n v="2"/>
    <n v="727"/>
    <n v="-50"/>
    <x v="0"/>
    <n v="50"/>
  </r>
  <r>
    <n v="18"/>
    <x v="0"/>
    <s v="Single"/>
    <n v="0"/>
    <s v="1-5 years"/>
    <n v="50"/>
    <n v="0"/>
    <s v="Low"/>
    <n v="0"/>
    <s v="Full Coverage"/>
    <n v="0"/>
    <n v="2150"/>
    <s v="Yes"/>
    <s v="Yes"/>
    <s v="NO"/>
    <n v="100"/>
    <x v="0"/>
    <x v="1"/>
    <x v="1"/>
    <x v="4"/>
    <x v="3"/>
    <x v="0"/>
    <n v="12"/>
    <n v="734"/>
    <n v="-50"/>
    <x v="1"/>
    <n v="100"/>
  </r>
  <r>
    <n v="49"/>
    <x v="0"/>
    <s v="Divorced"/>
    <n v="0"/>
    <s v="1-5 years"/>
    <n v="50"/>
    <n v="0"/>
    <s v="Medium"/>
    <n v="0"/>
    <s v="Full Coverage"/>
    <n v="0"/>
    <n v="2300"/>
    <s v="Yes"/>
    <s v="NO"/>
    <s v="NO"/>
    <n v="50"/>
    <x v="1"/>
    <x v="7"/>
    <x v="1"/>
    <x v="3"/>
    <x v="2"/>
    <x v="1"/>
    <n v="13"/>
    <n v="666"/>
    <n v="50"/>
    <x v="1"/>
    <n v="100"/>
  </r>
  <r>
    <n v="44"/>
    <x v="0"/>
    <s v="Single"/>
    <n v="0"/>
    <s v="1-5 years"/>
    <n v="50"/>
    <n v="0"/>
    <s v="Medium"/>
    <n v="0"/>
    <s v="Full Coverage"/>
    <n v="0"/>
    <n v="2350"/>
    <s v="NO"/>
    <s v="NO"/>
    <s v="NO"/>
    <n v="0"/>
    <x v="0"/>
    <x v="11"/>
    <x v="0"/>
    <x v="1"/>
    <x v="4"/>
    <x v="1"/>
    <n v="99"/>
    <n v="699"/>
    <n v="50"/>
    <x v="1"/>
    <n v="100"/>
  </r>
  <r>
    <n v="49"/>
    <x v="0"/>
    <s v="Divorced"/>
    <n v="0"/>
    <s v="&gt;5 years"/>
    <n v="0"/>
    <n v="0"/>
    <s v="High"/>
    <n v="0"/>
    <s v="Liability-Only"/>
    <n v="-200"/>
    <n v="1950"/>
    <s v="NO"/>
    <s v="NO"/>
    <s v="Yes"/>
    <n v="50"/>
    <x v="1"/>
    <x v="6"/>
    <x v="1"/>
    <x v="2"/>
    <x v="0"/>
    <x v="1"/>
    <n v="13"/>
    <n v="738"/>
    <n v="-50"/>
    <x v="1"/>
    <n v="100"/>
  </r>
  <r>
    <n v="55"/>
    <x v="1"/>
    <s v="Widowed"/>
    <n v="0"/>
    <s v="1-5 years"/>
    <n v="50"/>
    <n v="1"/>
    <s v="Low"/>
    <n v="50"/>
    <s v="Liability-Only"/>
    <n v="-200"/>
    <n v="2050"/>
    <s v="NO"/>
    <s v="Yes"/>
    <s v="NO"/>
    <n v="50"/>
    <x v="1"/>
    <x v="0"/>
    <x v="1"/>
    <x v="5"/>
    <x v="2"/>
    <x v="1"/>
    <n v="10"/>
    <n v="721"/>
    <n v="-50"/>
    <x v="1"/>
    <n v="100"/>
  </r>
  <r>
    <n v="45"/>
    <x v="0"/>
    <s v="Married"/>
    <n v="86"/>
    <s v="&lt;1 year"/>
    <n v="100"/>
    <n v="0"/>
    <s v="Low"/>
    <n v="0"/>
    <s v="Liability-Only"/>
    <n v="-200"/>
    <n v="2086"/>
    <s v="NO"/>
    <s v="Yes"/>
    <s v="Yes"/>
    <n v="100"/>
    <x v="1"/>
    <x v="2"/>
    <x v="0"/>
    <x v="1"/>
    <x v="4"/>
    <x v="2"/>
    <n v="99"/>
    <n v="703"/>
    <n v="-50"/>
    <x v="1"/>
    <n v="100"/>
  </r>
  <r>
    <n v="42"/>
    <x v="0"/>
    <s v="Married"/>
    <n v="86"/>
    <s v="1-5 years"/>
    <n v="50"/>
    <n v="0"/>
    <s v="Medium"/>
    <n v="0"/>
    <s v="Full Coverage"/>
    <n v="0"/>
    <n v="2436"/>
    <s v="NO"/>
    <s v="NO"/>
    <s v="NO"/>
    <n v="0"/>
    <x v="2"/>
    <x v="19"/>
    <x v="0"/>
    <x v="7"/>
    <x v="4"/>
    <x v="2"/>
    <n v="99"/>
    <n v="632"/>
    <n v="50"/>
    <x v="1"/>
    <n v="100"/>
  </r>
  <r>
    <n v="26"/>
    <x v="0"/>
    <s v="Married"/>
    <n v="86"/>
    <s v="1-5 years"/>
    <n v="50"/>
    <n v="0"/>
    <s v="Low"/>
    <n v="0"/>
    <s v="Full Coverage"/>
    <n v="0"/>
    <n v="2336"/>
    <s v="NO"/>
    <s v="NO"/>
    <s v="NO"/>
    <n v="0"/>
    <x v="1"/>
    <x v="4"/>
    <x v="0"/>
    <x v="7"/>
    <x v="0"/>
    <x v="1"/>
    <n v="99"/>
    <n v="672"/>
    <n v="50"/>
    <x v="2"/>
    <n v="0"/>
  </r>
  <r>
    <n v="29"/>
    <x v="0"/>
    <s v="Divorced"/>
    <n v="0"/>
    <s v="1-5 years"/>
    <n v="50"/>
    <n v="0"/>
    <s v="Low"/>
    <n v="0"/>
    <s v="Full Coverage"/>
    <n v="0"/>
    <n v="2200"/>
    <s v="NO"/>
    <s v="NO"/>
    <s v="NO"/>
    <n v="0"/>
    <x v="1"/>
    <x v="22"/>
    <x v="1"/>
    <x v="6"/>
    <x v="1"/>
    <x v="0"/>
    <n v="6"/>
    <n v="850"/>
    <n v="-50"/>
    <x v="0"/>
    <n v="50"/>
  </r>
  <r>
    <n v="57"/>
    <x v="1"/>
    <s v="Married"/>
    <n v="86"/>
    <s v="&gt;5 years"/>
    <n v="0"/>
    <n v="0"/>
    <s v="Low"/>
    <n v="0"/>
    <s v="Full Coverage"/>
    <n v="0"/>
    <n v="2236"/>
    <s v="NO"/>
    <s v="NO"/>
    <s v="Yes"/>
    <n v="50"/>
    <x v="0"/>
    <x v="3"/>
    <x v="1"/>
    <x v="0"/>
    <x v="4"/>
    <x v="2"/>
    <n v="7"/>
    <n v="739"/>
    <n v="-50"/>
    <x v="1"/>
    <n v="100"/>
  </r>
  <r>
    <n v="61"/>
    <x v="1"/>
    <s v="Divorced"/>
    <n v="0"/>
    <s v="&lt;1 year"/>
    <n v="100"/>
    <n v="0"/>
    <s v="Medium"/>
    <n v="0"/>
    <s v="Liability-Only"/>
    <n v="-200"/>
    <n v="2050"/>
    <s v="NO"/>
    <s v="NO"/>
    <s v="NO"/>
    <n v="0"/>
    <x v="1"/>
    <x v="10"/>
    <x v="1"/>
    <x v="1"/>
    <x v="0"/>
    <x v="1"/>
    <n v="5"/>
    <n v="705"/>
    <n v="-50"/>
    <x v="0"/>
    <n v="50"/>
  </r>
  <r>
    <n v="36"/>
    <x v="0"/>
    <s v="Married"/>
    <n v="86"/>
    <s v="1-5 years"/>
    <n v="50"/>
    <n v="0"/>
    <s v="Low"/>
    <n v="0"/>
    <s v="Liability-Only"/>
    <n v="-200"/>
    <n v="2136"/>
    <s v="NO"/>
    <s v="NO"/>
    <s v="NO"/>
    <n v="0"/>
    <x v="1"/>
    <x v="6"/>
    <x v="0"/>
    <x v="0"/>
    <x v="6"/>
    <x v="0"/>
    <n v="99"/>
    <n v="753"/>
    <n v="-50"/>
    <x v="1"/>
    <n v="100"/>
  </r>
  <r>
    <n v="40"/>
    <x v="0"/>
    <s v="Married"/>
    <n v="86"/>
    <s v="1-5 years"/>
    <n v="50"/>
    <n v="0"/>
    <s v="Low"/>
    <n v="0"/>
    <s v="Full Coverage"/>
    <n v="0"/>
    <n v="2286"/>
    <s v="NO"/>
    <s v="NO"/>
    <s v="NO"/>
    <n v="0"/>
    <x v="0"/>
    <x v="29"/>
    <x v="0"/>
    <x v="7"/>
    <x v="1"/>
    <x v="2"/>
    <n v="99"/>
    <n v="756"/>
    <n v="-50"/>
    <x v="0"/>
    <n v="50"/>
  </r>
  <r>
    <n v="26"/>
    <x v="0"/>
    <s v="Married"/>
    <n v="86"/>
    <s v="&gt;5 years"/>
    <n v="0"/>
    <n v="1"/>
    <s v="Low"/>
    <n v="50"/>
    <s v="Full Coverage"/>
    <n v="0"/>
    <n v="2286"/>
    <s v="NO"/>
    <s v="Yes"/>
    <s v="NO"/>
    <n v="50"/>
    <x v="1"/>
    <x v="1"/>
    <x v="0"/>
    <x v="0"/>
    <x v="2"/>
    <x v="0"/>
    <n v="99"/>
    <n v="710"/>
    <n v="-50"/>
    <x v="1"/>
    <n v="100"/>
  </r>
  <r>
    <n v="57"/>
    <x v="1"/>
    <s v="Married"/>
    <n v="86"/>
    <s v="&gt;5 years"/>
    <n v="0"/>
    <n v="0"/>
    <s v="Low"/>
    <n v="0"/>
    <s v="Liability-Only"/>
    <n v="-200"/>
    <n v="2086"/>
    <s v="NO"/>
    <s v="NO"/>
    <s v="NO"/>
    <n v="0"/>
    <x v="1"/>
    <x v="6"/>
    <x v="1"/>
    <x v="4"/>
    <x v="0"/>
    <x v="2"/>
    <n v="2"/>
    <n v="781"/>
    <n v="-50"/>
    <x v="1"/>
    <n v="100"/>
  </r>
  <r>
    <n v="49"/>
    <x v="0"/>
    <s v="Divorced"/>
    <n v="0"/>
    <s v="1-5 years"/>
    <n v="50"/>
    <n v="1"/>
    <s v="Low"/>
    <n v="50"/>
    <s v="Full Coverage"/>
    <n v="0"/>
    <n v="2200"/>
    <s v="NO"/>
    <s v="Yes"/>
    <s v="NO"/>
    <n v="50"/>
    <x v="1"/>
    <x v="18"/>
    <x v="1"/>
    <x v="3"/>
    <x v="3"/>
    <x v="2"/>
    <n v="1"/>
    <n v="749"/>
    <n v="-50"/>
    <x v="0"/>
    <n v="50"/>
  </r>
  <r>
    <n v="69"/>
    <x v="1"/>
    <s v="Married"/>
    <n v="86"/>
    <s v="&lt;1 year"/>
    <n v="100"/>
    <n v="0"/>
    <s v="Low"/>
    <n v="0"/>
    <s v="Liability-Only"/>
    <n v="-200"/>
    <n v="2186"/>
    <s v="NO"/>
    <s v="NO"/>
    <s v="NO"/>
    <n v="0"/>
    <x v="1"/>
    <x v="8"/>
    <x v="1"/>
    <x v="4"/>
    <x v="3"/>
    <x v="2"/>
    <n v="12"/>
    <n v="740"/>
    <n v="-50"/>
    <x v="1"/>
    <n v="100"/>
  </r>
  <r>
    <n v="26"/>
    <x v="0"/>
    <s v="Married"/>
    <n v="86"/>
    <s v="1-5 years"/>
    <n v="50"/>
    <n v="0"/>
    <s v="Low"/>
    <n v="0"/>
    <s v="Full Coverage"/>
    <n v="0"/>
    <n v="2186"/>
    <s v="NO"/>
    <s v="Yes"/>
    <s v="NO"/>
    <n v="50"/>
    <x v="1"/>
    <x v="14"/>
    <x v="0"/>
    <x v="7"/>
    <x v="5"/>
    <x v="0"/>
    <n v="99"/>
    <n v="798"/>
    <n v="-50"/>
    <x v="2"/>
    <n v="0"/>
  </r>
  <r>
    <n v="34"/>
    <x v="0"/>
    <s v="Married"/>
    <n v="86"/>
    <s v="&lt;1 year"/>
    <n v="100"/>
    <n v="1"/>
    <s v="Low"/>
    <n v="50"/>
    <s v="Full Coverage"/>
    <n v="0"/>
    <n v="2436"/>
    <s v="NO"/>
    <s v="NO"/>
    <s v="NO"/>
    <n v="0"/>
    <x v="1"/>
    <x v="20"/>
    <x v="1"/>
    <x v="0"/>
    <x v="4"/>
    <x v="0"/>
    <n v="11"/>
    <n v="727"/>
    <n v="-50"/>
    <x v="1"/>
    <n v="100"/>
  </r>
  <r>
    <n v="43"/>
    <x v="0"/>
    <s v="Married"/>
    <n v="86"/>
    <s v="1-5 years"/>
    <n v="50"/>
    <n v="0"/>
    <s v="Low"/>
    <n v="0"/>
    <s v="Liability-Only"/>
    <n v="-200"/>
    <n v="2186"/>
    <s v="Yes"/>
    <s v="NO"/>
    <s v="NO"/>
    <n v="50"/>
    <x v="1"/>
    <x v="14"/>
    <x v="1"/>
    <x v="7"/>
    <x v="3"/>
    <x v="0"/>
    <n v="1"/>
    <n v="668"/>
    <n v="50"/>
    <x v="1"/>
    <n v="100"/>
  </r>
  <r>
    <n v="49"/>
    <x v="0"/>
    <s v="Married"/>
    <n v="86"/>
    <s v="1-5 years"/>
    <n v="50"/>
    <n v="0"/>
    <s v="Low"/>
    <n v="0"/>
    <s v="Full Coverage"/>
    <n v="0"/>
    <n v="2336"/>
    <s v="NO"/>
    <s v="NO"/>
    <s v="NO"/>
    <n v="0"/>
    <x v="1"/>
    <x v="26"/>
    <x v="0"/>
    <x v="7"/>
    <x v="3"/>
    <x v="2"/>
    <n v="99"/>
    <n v="688"/>
    <n v="50"/>
    <x v="2"/>
    <n v="0"/>
  </r>
  <r>
    <n v="36"/>
    <x v="0"/>
    <s v="Married"/>
    <n v="86"/>
    <s v="&gt;5 years"/>
    <n v="0"/>
    <n v="1"/>
    <s v="High"/>
    <n v="200"/>
    <s v="Liability-Only"/>
    <n v="-200"/>
    <n v="2236"/>
    <s v="NO"/>
    <s v="NO"/>
    <s v="Yes"/>
    <n v="50"/>
    <x v="0"/>
    <x v="25"/>
    <x v="1"/>
    <x v="9"/>
    <x v="4"/>
    <x v="2"/>
    <n v="9"/>
    <n v="619"/>
    <n v="50"/>
    <x v="2"/>
    <n v="0"/>
  </r>
  <r>
    <n v="26"/>
    <x v="0"/>
    <s v="Divorced"/>
    <n v="0"/>
    <s v="1-5 years"/>
    <n v="50"/>
    <n v="0"/>
    <s v="Low"/>
    <n v="0"/>
    <s v="Full Coverage"/>
    <n v="0"/>
    <n v="2100"/>
    <s v="NO"/>
    <s v="Yes"/>
    <s v="NO"/>
    <n v="50"/>
    <x v="0"/>
    <x v="3"/>
    <x v="0"/>
    <x v="5"/>
    <x v="3"/>
    <x v="0"/>
    <n v="99"/>
    <n v="725"/>
    <n v="-50"/>
    <x v="2"/>
    <n v="0"/>
  </r>
  <r>
    <n v="53"/>
    <x v="0"/>
    <s v="Married"/>
    <n v="86"/>
    <s v="1-5 years"/>
    <n v="50"/>
    <n v="0"/>
    <s v="Medium"/>
    <n v="0"/>
    <s v="Liability-Only"/>
    <n v="-200"/>
    <n v="2136"/>
    <s v="Yes"/>
    <s v="Yes"/>
    <s v="NO"/>
    <n v="100"/>
    <x v="1"/>
    <x v="21"/>
    <x v="0"/>
    <x v="0"/>
    <x v="6"/>
    <x v="0"/>
    <n v="99"/>
    <n v="628"/>
    <n v="50"/>
    <x v="1"/>
    <n v="100"/>
  </r>
  <r>
    <n v="50"/>
    <x v="0"/>
    <s v="Married"/>
    <n v="86"/>
    <s v="&lt;1 year"/>
    <n v="100"/>
    <n v="0"/>
    <s v="High"/>
    <n v="0"/>
    <s v="Full Coverage"/>
    <n v="0"/>
    <n v="2236"/>
    <s v="NO"/>
    <s v="Yes"/>
    <s v="NO"/>
    <n v="50"/>
    <x v="1"/>
    <x v="0"/>
    <x v="1"/>
    <x v="7"/>
    <x v="4"/>
    <x v="0"/>
    <n v="6"/>
    <n v="704"/>
    <n v="-50"/>
    <x v="2"/>
    <n v="0"/>
  </r>
  <r>
    <n v="26"/>
    <x v="0"/>
    <s v="Single"/>
    <n v="0"/>
    <s v="&lt;1 year"/>
    <n v="100"/>
    <n v="0"/>
    <s v="Low"/>
    <n v="0"/>
    <s v="Liability-Only"/>
    <n v="-200"/>
    <n v="2050"/>
    <s v="NO"/>
    <s v="NO"/>
    <s v="NO"/>
    <n v="0"/>
    <x v="1"/>
    <x v="16"/>
    <x v="1"/>
    <x v="2"/>
    <x v="0"/>
    <x v="0"/>
    <n v="14"/>
    <n v="743"/>
    <n v="-50"/>
    <x v="0"/>
    <n v="50"/>
  </r>
  <r>
    <n v="60"/>
    <x v="1"/>
    <s v="Married"/>
    <n v="86"/>
    <s v="&lt;1 year"/>
    <n v="100"/>
    <n v="1"/>
    <s v="Low"/>
    <n v="50"/>
    <s v="Full Coverage"/>
    <n v="0"/>
    <n v="2336"/>
    <s v="NO"/>
    <s v="NO"/>
    <s v="NO"/>
    <n v="0"/>
    <x v="1"/>
    <x v="20"/>
    <x v="1"/>
    <x v="3"/>
    <x v="2"/>
    <x v="2"/>
    <n v="9"/>
    <n v="701"/>
    <n v="-50"/>
    <x v="2"/>
    <n v="0"/>
  </r>
  <r>
    <n v="57"/>
    <x v="1"/>
    <s v="Married"/>
    <n v="86"/>
    <s v="&gt;5 years"/>
    <n v="0"/>
    <n v="1"/>
    <s v="High"/>
    <n v="200"/>
    <s v="Liability-Only"/>
    <n v="-200"/>
    <n v="2186"/>
    <s v="NO"/>
    <s v="NO"/>
    <s v="NO"/>
    <n v="0"/>
    <x v="0"/>
    <x v="23"/>
    <x v="1"/>
    <x v="10"/>
    <x v="4"/>
    <x v="2"/>
    <n v="11"/>
    <n v="707"/>
    <n v="-50"/>
    <x v="2"/>
    <n v="0"/>
  </r>
  <r>
    <n v="42"/>
    <x v="0"/>
    <s v="Single"/>
    <n v="0"/>
    <s v="&lt;1 year"/>
    <n v="100"/>
    <n v="0"/>
    <s v="Low"/>
    <n v="0"/>
    <s v="Full Coverage"/>
    <n v="0"/>
    <n v="2300"/>
    <s v="Yes"/>
    <s v="Yes"/>
    <s v="NO"/>
    <n v="100"/>
    <x v="1"/>
    <x v="1"/>
    <x v="0"/>
    <x v="2"/>
    <x v="2"/>
    <x v="0"/>
    <n v="99"/>
    <n v="646"/>
    <n v="50"/>
    <x v="1"/>
    <n v="100"/>
  </r>
  <r>
    <n v="41"/>
    <x v="0"/>
    <s v="Married"/>
    <n v="86"/>
    <s v="&gt;5 years"/>
    <n v="0"/>
    <n v="0"/>
    <s v="High"/>
    <n v="0"/>
    <s v="Liability-Only"/>
    <n v="-200"/>
    <n v="2036"/>
    <s v="NO"/>
    <s v="NO"/>
    <s v="NO"/>
    <n v="0"/>
    <x v="0"/>
    <x v="20"/>
    <x v="0"/>
    <x v="4"/>
    <x v="4"/>
    <x v="2"/>
    <n v="99"/>
    <n v="755"/>
    <n v="-50"/>
    <x v="0"/>
    <n v="50"/>
  </r>
  <r>
    <n v="48"/>
    <x v="0"/>
    <s v="Single"/>
    <n v="0"/>
    <s v="1-5 years"/>
    <n v="50"/>
    <n v="0"/>
    <s v="Low"/>
    <n v="0"/>
    <s v="Full Coverage"/>
    <n v="0"/>
    <n v="2100"/>
    <s v="NO"/>
    <s v="Yes"/>
    <s v="NO"/>
    <n v="50"/>
    <x v="1"/>
    <x v="10"/>
    <x v="0"/>
    <x v="5"/>
    <x v="0"/>
    <x v="1"/>
    <n v="99"/>
    <n v="752"/>
    <n v="-50"/>
    <x v="2"/>
    <n v="0"/>
  </r>
  <r>
    <n v="27"/>
    <x v="0"/>
    <s v="Married"/>
    <n v="86"/>
    <s v="1-5 years"/>
    <n v="50"/>
    <n v="0"/>
    <s v="Medium"/>
    <n v="0"/>
    <s v="Liability-Only"/>
    <n v="-200"/>
    <n v="2136"/>
    <s v="NO"/>
    <s v="NO"/>
    <s v="Yes"/>
    <n v="50"/>
    <x v="0"/>
    <x v="10"/>
    <x v="1"/>
    <x v="7"/>
    <x v="5"/>
    <x v="2"/>
    <n v="8"/>
    <n v="584"/>
    <n v="50"/>
    <x v="0"/>
    <n v="50"/>
  </r>
  <r>
    <n v="40"/>
    <x v="0"/>
    <s v="Single"/>
    <n v="0"/>
    <s v="1-5 years"/>
    <n v="50"/>
    <n v="1"/>
    <s v="Medium"/>
    <n v="100"/>
    <s v="Liability-Only"/>
    <n v="-200"/>
    <n v="2100"/>
    <s v="Yes"/>
    <s v="NO"/>
    <s v="NO"/>
    <n v="50"/>
    <x v="2"/>
    <x v="7"/>
    <x v="1"/>
    <x v="3"/>
    <x v="4"/>
    <x v="2"/>
    <n v="3"/>
    <n v="610"/>
    <n v="50"/>
    <x v="2"/>
    <n v="0"/>
  </r>
  <r>
    <n v="18"/>
    <x v="0"/>
    <s v="Single"/>
    <n v="0"/>
    <s v="1-5 years"/>
    <n v="50"/>
    <n v="0"/>
    <s v="Medium"/>
    <n v="0"/>
    <s v="Full Coverage"/>
    <n v="0"/>
    <n v="2200"/>
    <s v="NO"/>
    <s v="Yes"/>
    <s v="NO"/>
    <n v="50"/>
    <x v="0"/>
    <x v="24"/>
    <x v="1"/>
    <x v="2"/>
    <x v="0"/>
    <x v="1"/>
    <n v="2"/>
    <n v="750"/>
    <n v="-50"/>
    <x v="1"/>
    <n v="100"/>
  </r>
  <r>
    <n v="53"/>
    <x v="0"/>
    <s v="Married"/>
    <n v="86"/>
    <s v="1-5 years"/>
    <n v="50"/>
    <n v="1"/>
    <s v="Low"/>
    <n v="50"/>
    <s v="Full Coverage"/>
    <n v="0"/>
    <n v="2336"/>
    <s v="NO"/>
    <s v="Yes"/>
    <s v="NO"/>
    <n v="50"/>
    <x v="1"/>
    <x v="22"/>
    <x v="1"/>
    <x v="0"/>
    <x v="3"/>
    <x v="2"/>
    <n v="5"/>
    <n v="760"/>
    <n v="-50"/>
    <x v="1"/>
    <n v="100"/>
  </r>
  <r>
    <n v="18"/>
    <x v="0"/>
    <s v="Married"/>
    <n v="86"/>
    <s v="1-5 years"/>
    <n v="50"/>
    <n v="0"/>
    <s v="Low"/>
    <n v="0"/>
    <s v="Full Coverage"/>
    <n v="0"/>
    <n v="2286"/>
    <s v="Yes"/>
    <s v="NO"/>
    <s v="NO"/>
    <n v="50"/>
    <x v="1"/>
    <x v="1"/>
    <x v="0"/>
    <x v="2"/>
    <x v="3"/>
    <x v="2"/>
    <n v="99"/>
    <n v="712"/>
    <n v="-50"/>
    <x v="1"/>
    <n v="100"/>
  </r>
  <r>
    <n v="62"/>
    <x v="1"/>
    <s v="Married"/>
    <n v="86"/>
    <s v="1-5 years"/>
    <n v="50"/>
    <n v="0"/>
    <s v="Medium"/>
    <n v="0"/>
    <s v="Liability-Only"/>
    <n v="-200"/>
    <n v="2086"/>
    <s v="NO"/>
    <s v="Yes"/>
    <s v="NO"/>
    <n v="50"/>
    <x v="1"/>
    <x v="0"/>
    <x v="0"/>
    <x v="2"/>
    <x v="4"/>
    <x v="0"/>
    <n v="99"/>
    <n v="715"/>
    <n v="-50"/>
    <x v="1"/>
    <n v="100"/>
  </r>
  <r>
    <n v="35"/>
    <x v="0"/>
    <s v="Married"/>
    <n v="86"/>
    <s v="&gt;5 years"/>
    <n v="0"/>
    <n v="0"/>
    <s v="Medium"/>
    <n v="0"/>
    <s v="Full Coverage"/>
    <n v="0"/>
    <n v="2286"/>
    <s v="Yes"/>
    <s v="Yes"/>
    <s v="NO"/>
    <n v="100"/>
    <x v="0"/>
    <x v="5"/>
    <x v="0"/>
    <x v="5"/>
    <x v="0"/>
    <x v="0"/>
    <n v="99"/>
    <n v="700"/>
    <n v="50"/>
    <x v="1"/>
    <n v="100"/>
  </r>
  <r>
    <n v="36"/>
    <x v="0"/>
    <s v="Divorced"/>
    <n v="0"/>
    <s v="1-5 years"/>
    <n v="50"/>
    <n v="1"/>
    <s v="Low"/>
    <n v="50"/>
    <s v="Full Coverage"/>
    <n v="0"/>
    <n v="2200"/>
    <s v="NO"/>
    <s v="Yes"/>
    <s v="NO"/>
    <n v="50"/>
    <x v="1"/>
    <x v="15"/>
    <x v="0"/>
    <x v="0"/>
    <x v="2"/>
    <x v="2"/>
    <n v="99"/>
    <n v="723"/>
    <n v="-50"/>
    <x v="0"/>
    <n v="50"/>
  </r>
  <r>
    <n v="30"/>
    <x v="0"/>
    <s v="Single"/>
    <n v="0"/>
    <s v="1-5 years"/>
    <n v="50"/>
    <n v="2"/>
    <s v="Low"/>
    <n v="100"/>
    <s v="Full Coverage"/>
    <n v="0"/>
    <n v="2200"/>
    <s v="NO"/>
    <s v="Yes"/>
    <s v="NO"/>
    <n v="50"/>
    <x v="1"/>
    <x v="15"/>
    <x v="1"/>
    <x v="0"/>
    <x v="0"/>
    <x v="2"/>
    <n v="9"/>
    <n v="725"/>
    <n v="-50"/>
    <x v="2"/>
    <n v="0"/>
  </r>
  <r>
    <n v="35"/>
    <x v="0"/>
    <s v="Married"/>
    <n v="86"/>
    <s v="1-5 years"/>
    <n v="50"/>
    <n v="0"/>
    <s v="Low"/>
    <n v="0"/>
    <s v="Liability-Only"/>
    <n v="-200"/>
    <n v="2136"/>
    <s v="NO"/>
    <s v="NO"/>
    <s v="NO"/>
    <n v="0"/>
    <x v="1"/>
    <x v="21"/>
    <x v="1"/>
    <x v="1"/>
    <x v="3"/>
    <x v="1"/>
    <n v="4"/>
    <n v="755"/>
    <n v="-50"/>
    <x v="1"/>
    <n v="100"/>
  </r>
  <r>
    <n v="61"/>
    <x v="1"/>
    <s v="Single"/>
    <n v="0"/>
    <s v="&lt;1 year"/>
    <n v="100"/>
    <n v="2"/>
    <s v="Low"/>
    <n v="100"/>
    <s v="Full Coverage"/>
    <n v="0"/>
    <n v="2350"/>
    <s v="NO"/>
    <s v="NO"/>
    <s v="NO"/>
    <n v="0"/>
    <x v="0"/>
    <x v="7"/>
    <x v="0"/>
    <x v="0"/>
    <x v="0"/>
    <x v="2"/>
    <n v="99"/>
    <n v="797"/>
    <n v="-50"/>
    <x v="0"/>
    <n v="50"/>
  </r>
  <r>
    <n v="18"/>
    <x v="0"/>
    <s v="Married"/>
    <n v="86"/>
    <s v="&lt;1 year"/>
    <n v="100"/>
    <n v="2"/>
    <s v="Low"/>
    <n v="100"/>
    <s v="Liability-Only"/>
    <n v="-200"/>
    <n v="2136"/>
    <s v="NO"/>
    <s v="Yes"/>
    <s v="NO"/>
    <n v="50"/>
    <x v="2"/>
    <x v="14"/>
    <x v="1"/>
    <x v="1"/>
    <x v="1"/>
    <x v="0"/>
    <n v="13"/>
    <n v="719"/>
    <n v="-50"/>
    <x v="2"/>
    <n v="0"/>
  </r>
  <r>
    <n v="59"/>
    <x v="1"/>
    <s v="Single"/>
    <n v="0"/>
    <s v="&lt;1 year"/>
    <n v="100"/>
    <n v="1"/>
    <s v="Low"/>
    <n v="50"/>
    <s v="Liability-Only"/>
    <n v="-200"/>
    <n v="2150"/>
    <s v="NO"/>
    <s v="NO"/>
    <s v="NO"/>
    <n v="0"/>
    <x v="0"/>
    <x v="27"/>
    <x v="0"/>
    <x v="1"/>
    <x v="0"/>
    <x v="1"/>
    <n v="99"/>
    <n v="710"/>
    <n v="-50"/>
    <x v="1"/>
    <n v="100"/>
  </r>
  <r>
    <n v="45"/>
    <x v="0"/>
    <s v="Single"/>
    <n v="0"/>
    <s v="1-5 years"/>
    <n v="50"/>
    <n v="0"/>
    <s v="Medium"/>
    <n v="0"/>
    <s v="Liability-Only"/>
    <n v="-200"/>
    <n v="2150"/>
    <s v="NO"/>
    <s v="NO"/>
    <s v="NO"/>
    <n v="0"/>
    <x v="1"/>
    <x v="16"/>
    <x v="0"/>
    <x v="2"/>
    <x v="1"/>
    <x v="0"/>
    <n v="99"/>
    <n v="698"/>
    <n v="50"/>
    <x v="1"/>
    <n v="100"/>
  </r>
  <r>
    <n v="21"/>
    <x v="0"/>
    <s v="Single"/>
    <n v="0"/>
    <s v="1-5 years"/>
    <n v="50"/>
    <n v="0"/>
    <s v="Low"/>
    <n v="0"/>
    <s v="Full Coverage"/>
    <n v="0"/>
    <n v="2150"/>
    <s v="NO"/>
    <s v="Yes"/>
    <s v="NO"/>
    <n v="50"/>
    <x v="1"/>
    <x v="18"/>
    <x v="1"/>
    <x v="0"/>
    <x v="3"/>
    <x v="1"/>
    <n v="13"/>
    <n v="733"/>
    <n v="-50"/>
    <x v="0"/>
    <n v="50"/>
  </r>
  <r>
    <n v="23"/>
    <x v="0"/>
    <s v="Married"/>
    <n v="86"/>
    <s v="&gt;5 years"/>
    <n v="0"/>
    <n v="0"/>
    <s v="Low"/>
    <n v="0"/>
    <s v="Full Coverage"/>
    <n v="0"/>
    <n v="2236"/>
    <s v="NO"/>
    <s v="NO"/>
    <s v="Yes"/>
    <n v="50"/>
    <x v="1"/>
    <x v="5"/>
    <x v="1"/>
    <x v="4"/>
    <x v="2"/>
    <x v="0"/>
    <n v="1"/>
    <n v="692"/>
    <n v="50"/>
    <x v="2"/>
    <n v="0"/>
  </r>
  <r>
    <n v="65"/>
    <x v="1"/>
    <s v="Single"/>
    <n v="0"/>
    <s v="&gt;5 years"/>
    <n v="0"/>
    <n v="1"/>
    <s v="Medium"/>
    <n v="100"/>
    <s v="Full Coverage"/>
    <n v="0"/>
    <n v="2300"/>
    <s v="NO"/>
    <s v="NO"/>
    <s v="NO"/>
    <n v="0"/>
    <x v="1"/>
    <x v="29"/>
    <x v="1"/>
    <x v="5"/>
    <x v="3"/>
    <x v="2"/>
    <n v="9"/>
    <n v="754"/>
    <n v="-50"/>
    <x v="1"/>
    <n v="100"/>
  </r>
  <r>
    <n v="25"/>
    <x v="0"/>
    <s v="Married"/>
    <n v="86"/>
    <s v="&lt;1 year"/>
    <n v="100"/>
    <n v="0"/>
    <s v="Low"/>
    <n v="0"/>
    <s v="Liability-Only"/>
    <n v="-200"/>
    <n v="2236"/>
    <s v="NO"/>
    <s v="NO"/>
    <s v="NO"/>
    <n v="0"/>
    <x v="2"/>
    <x v="8"/>
    <x v="1"/>
    <x v="1"/>
    <x v="4"/>
    <x v="0"/>
    <n v="7"/>
    <n v="601"/>
    <n v="50"/>
    <x v="0"/>
    <n v="50"/>
  </r>
  <r>
    <n v="22"/>
    <x v="0"/>
    <s v="Single"/>
    <n v="0"/>
    <s v="1-5 years"/>
    <n v="50"/>
    <n v="1"/>
    <s v="Low"/>
    <n v="50"/>
    <s v="Full Coverage"/>
    <n v="0"/>
    <n v="2250"/>
    <s v="NO"/>
    <s v="NO"/>
    <s v="Yes"/>
    <n v="50"/>
    <x v="1"/>
    <x v="27"/>
    <x v="0"/>
    <x v="0"/>
    <x v="0"/>
    <x v="0"/>
    <n v="99"/>
    <n v="714"/>
    <n v="-50"/>
    <x v="1"/>
    <n v="100"/>
  </r>
  <r>
    <n v="57"/>
    <x v="1"/>
    <s v="Married"/>
    <n v="86"/>
    <s v="&gt;5 years"/>
    <n v="0"/>
    <n v="0"/>
    <s v="High"/>
    <n v="0"/>
    <s v="Liability-Only"/>
    <n v="-200"/>
    <n v="2086"/>
    <s v="NO"/>
    <s v="NO"/>
    <s v="NO"/>
    <n v="0"/>
    <x v="2"/>
    <x v="28"/>
    <x v="1"/>
    <x v="1"/>
    <x v="6"/>
    <x v="0"/>
    <n v="8"/>
    <n v="725"/>
    <n v="-50"/>
    <x v="1"/>
    <n v="100"/>
  </r>
  <r>
    <n v="45"/>
    <x v="0"/>
    <s v="Married"/>
    <n v="86"/>
    <s v="1-5 years"/>
    <n v="50"/>
    <n v="0"/>
    <s v="Medium"/>
    <n v="0"/>
    <s v="Full Coverage"/>
    <n v="0"/>
    <n v="2236"/>
    <s v="NO"/>
    <s v="Yes"/>
    <s v="NO"/>
    <n v="50"/>
    <x v="0"/>
    <x v="26"/>
    <x v="1"/>
    <x v="0"/>
    <x v="0"/>
    <x v="0"/>
    <n v="12"/>
    <n v="729"/>
    <n v="-50"/>
    <x v="0"/>
    <n v="50"/>
  </r>
  <r>
    <n v="25"/>
    <x v="0"/>
    <s v="Single"/>
    <n v="0"/>
    <s v="1-5 years"/>
    <n v="50"/>
    <n v="0"/>
    <s v="Low"/>
    <n v="0"/>
    <s v="Full Coverage"/>
    <n v="0"/>
    <n v="2150"/>
    <s v="NO"/>
    <s v="Yes"/>
    <s v="NO"/>
    <n v="50"/>
    <x v="0"/>
    <x v="17"/>
    <x v="1"/>
    <x v="1"/>
    <x v="4"/>
    <x v="2"/>
    <n v="11"/>
    <n v="710"/>
    <n v="-50"/>
    <x v="0"/>
    <n v="50"/>
  </r>
  <r>
    <n v="43"/>
    <x v="0"/>
    <s v="Divorced"/>
    <n v="0"/>
    <s v="&gt;5 years"/>
    <n v="0"/>
    <n v="1"/>
    <s v="Medium"/>
    <n v="100"/>
    <s v="Full Coverage"/>
    <n v="0"/>
    <n v="2300"/>
    <s v="NO"/>
    <s v="NO"/>
    <s v="Yes"/>
    <n v="50"/>
    <x v="1"/>
    <x v="26"/>
    <x v="1"/>
    <x v="5"/>
    <x v="4"/>
    <x v="1"/>
    <n v="9"/>
    <n v="674"/>
    <n v="50"/>
    <x v="0"/>
    <n v="50"/>
  </r>
  <r>
    <n v="24"/>
    <x v="0"/>
    <s v="Married"/>
    <n v="86"/>
    <s v="&lt;1 year"/>
    <n v="100"/>
    <n v="0"/>
    <s v="Medium"/>
    <n v="0"/>
    <s v="Liability-Only"/>
    <n v="-200"/>
    <n v="2286"/>
    <s v="NO"/>
    <s v="NO"/>
    <s v="NO"/>
    <n v="0"/>
    <x v="0"/>
    <x v="15"/>
    <x v="0"/>
    <x v="0"/>
    <x v="4"/>
    <x v="2"/>
    <n v="99"/>
    <n v="675"/>
    <n v="50"/>
    <x v="1"/>
    <n v="100"/>
  </r>
  <r>
    <n v="56"/>
    <x v="1"/>
    <s v="Widowed"/>
    <n v="0"/>
    <s v="&gt;5 years"/>
    <n v="0"/>
    <n v="0"/>
    <s v="Medium"/>
    <n v="0"/>
    <s v="Full Coverage"/>
    <n v="0"/>
    <n v="2100"/>
    <s v="NO"/>
    <s v="Yes"/>
    <s v="NO"/>
    <n v="50"/>
    <x v="1"/>
    <x v="25"/>
    <x v="0"/>
    <x v="2"/>
    <x v="4"/>
    <x v="1"/>
    <n v="99"/>
    <n v="744"/>
    <n v="-50"/>
    <x v="0"/>
    <n v="50"/>
  </r>
  <r>
    <n v="55"/>
    <x v="1"/>
    <s v="Single"/>
    <n v="0"/>
    <s v="1-5 years"/>
    <n v="50"/>
    <n v="0"/>
    <s v="Low"/>
    <n v="0"/>
    <s v="Full Coverage"/>
    <n v="0"/>
    <n v="2200"/>
    <s v="NO"/>
    <s v="Yes"/>
    <s v="NO"/>
    <n v="50"/>
    <x v="2"/>
    <x v="23"/>
    <x v="0"/>
    <x v="7"/>
    <x v="0"/>
    <x v="1"/>
    <n v="99"/>
    <n v="719"/>
    <n v="-50"/>
    <x v="1"/>
    <n v="100"/>
  </r>
  <r>
    <n v="47"/>
    <x v="0"/>
    <s v="Single"/>
    <n v="0"/>
    <s v="1-5 years"/>
    <n v="50"/>
    <n v="0"/>
    <s v="Low"/>
    <n v="0"/>
    <s v="Full Coverage"/>
    <n v="0"/>
    <n v="2250"/>
    <s v="NO"/>
    <s v="NO"/>
    <s v="NO"/>
    <n v="0"/>
    <x v="0"/>
    <x v="25"/>
    <x v="0"/>
    <x v="8"/>
    <x v="2"/>
    <x v="0"/>
    <n v="99"/>
    <n v="705"/>
    <n v="-50"/>
    <x v="1"/>
    <n v="100"/>
  </r>
  <r>
    <n v="45"/>
    <x v="0"/>
    <s v="Divorced"/>
    <n v="0"/>
    <s v="1-5 years"/>
    <n v="50"/>
    <n v="0"/>
    <s v="Low"/>
    <n v="0"/>
    <s v="Full Coverage"/>
    <n v="0"/>
    <n v="2200"/>
    <s v="NO"/>
    <s v="NO"/>
    <s v="NO"/>
    <n v="0"/>
    <x v="1"/>
    <x v="21"/>
    <x v="1"/>
    <x v="2"/>
    <x v="4"/>
    <x v="1"/>
    <n v="8"/>
    <n v="758"/>
    <n v="-50"/>
    <x v="0"/>
    <n v="50"/>
  </r>
  <r>
    <n v="66"/>
    <x v="1"/>
    <s v="Married"/>
    <n v="86"/>
    <s v="&gt;5 years"/>
    <n v="0"/>
    <n v="0"/>
    <s v="Low"/>
    <n v="0"/>
    <s v="Full Coverage"/>
    <n v="0"/>
    <n v="2236"/>
    <s v="NO"/>
    <s v="NO"/>
    <s v="NO"/>
    <n v="0"/>
    <x v="0"/>
    <x v="27"/>
    <x v="0"/>
    <x v="1"/>
    <x v="0"/>
    <x v="1"/>
    <n v="99"/>
    <n v="756"/>
    <n v="-50"/>
    <x v="0"/>
    <n v="50"/>
  </r>
  <r>
    <n v="39"/>
    <x v="0"/>
    <s v="Divorced"/>
    <n v="0"/>
    <s v="1-5 years"/>
    <n v="50"/>
    <n v="0"/>
    <s v="Low"/>
    <n v="0"/>
    <s v="Full Coverage"/>
    <n v="0"/>
    <n v="2350"/>
    <s v="NO"/>
    <s v="NO"/>
    <s v="NO"/>
    <n v="0"/>
    <x v="0"/>
    <x v="12"/>
    <x v="1"/>
    <x v="3"/>
    <x v="0"/>
    <x v="1"/>
    <n v="7"/>
    <n v="686"/>
    <n v="50"/>
    <x v="1"/>
    <n v="100"/>
  </r>
  <r>
    <n v="22"/>
    <x v="0"/>
    <s v="Married"/>
    <n v="86"/>
    <s v="1-5 years"/>
    <n v="50"/>
    <n v="0"/>
    <s v="Low"/>
    <n v="0"/>
    <s v="Full Coverage"/>
    <n v="0"/>
    <n v="2336"/>
    <s v="NO"/>
    <s v="NO"/>
    <s v="NO"/>
    <n v="0"/>
    <x v="0"/>
    <x v="6"/>
    <x v="1"/>
    <x v="1"/>
    <x v="4"/>
    <x v="0"/>
    <n v="5"/>
    <n v="761"/>
    <n v="-50"/>
    <x v="1"/>
    <n v="100"/>
  </r>
  <r>
    <n v="46"/>
    <x v="0"/>
    <s v="Married"/>
    <n v="86"/>
    <s v="&gt;5 years"/>
    <n v="0"/>
    <n v="0"/>
    <s v="Low"/>
    <n v="0"/>
    <s v="Liability-Only"/>
    <n v="-200"/>
    <n v="2086"/>
    <s v="NO"/>
    <s v="Yes"/>
    <s v="Yes"/>
    <n v="100"/>
    <x v="1"/>
    <x v="24"/>
    <x v="0"/>
    <x v="7"/>
    <x v="2"/>
    <x v="1"/>
    <n v="99"/>
    <n v="690"/>
    <n v="50"/>
    <x v="1"/>
    <n v="100"/>
  </r>
  <r>
    <n v="71"/>
    <x v="1"/>
    <s v="Single"/>
    <n v="0"/>
    <s v="&gt;5 years"/>
    <n v="0"/>
    <n v="0"/>
    <s v="Low"/>
    <n v="0"/>
    <s v="Liability-Only"/>
    <n v="-200"/>
    <n v="2000"/>
    <s v="NO"/>
    <s v="NO"/>
    <s v="NO"/>
    <n v="0"/>
    <x v="1"/>
    <x v="18"/>
    <x v="1"/>
    <x v="1"/>
    <x v="0"/>
    <x v="0"/>
    <n v="3"/>
    <n v="675"/>
    <n v="50"/>
    <x v="2"/>
    <n v="0"/>
  </r>
  <r>
    <n v="24"/>
    <x v="0"/>
    <s v="Divorced"/>
    <n v="0"/>
    <s v="&gt;5 years"/>
    <n v="0"/>
    <n v="1"/>
    <s v="Low"/>
    <n v="50"/>
    <s v="Full Coverage"/>
    <n v="0"/>
    <n v="2200"/>
    <s v="NO"/>
    <s v="NO"/>
    <s v="NO"/>
    <n v="0"/>
    <x v="0"/>
    <x v="22"/>
    <x v="1"/>
    <x v="5"/>
    <x v="4"/>
    <x v="2"/>
    <n v="12"/>
    <n v="710"/>
    <n v="-50"/>
    <x v="0"/>
    <n v="50"/>
  </r>
  <r>
    <n v="34"/>
    <x v="0"/>
    <s v="Divorced"/>
    <n v="0"/>
    <s v="&lt;1 year"/>
    <n v="100"/>
    <n v="0"/>
    <s v="Medium"/>
    <n v="0"/>
    <s v="Liability-Only"/>
    <n v="-200"/>
    <n v="2100"/>
    <s v="NO"/>
    <s v="NO"/>
    <s v="NO"/>
    <n v="0"/>
    <x v="0"/>
    <x v="29"/>
    <x v="1"/>
    <x v="2"/>
    <x v="1"/>
    <x v="1"/>
    <n v="9"/>
    <n v="711"/>
    <n v="-50"/>
    <x v="1"/>
    <n v="100"/>
  </r>
  <r>
    <n v="46"/>
    <x v="0"/>
    <s v="Single"/>
    <n v="0"/>
    <s v="&gt;5 years"/>
    <n v="0"/>
    <n v="2"/>
    <s v="Low"/>
    <n v="100"/>
    <s v="Liability-Only"/>
    <n v="-200"/>
    <n v="2050"/>
    <s v="Yes"/>
    <s v="Yes"/>
    <s v="Yes"/>
    <n v="150"/>
    <x v="1"/>
    <x v="25"/>
    <x v="1"/>
    <x v="0"/>
    <x v="3"/>
    <x v="2"/>
    <n v="4"/>
    <n v="686"/>
    <n v="50"/>
    <x v="1"/>
    <n v="100"/>
  </r>
  <r>
    <n v="39"/>
    <x v="0"/>
    <s v="Single"/>
    <n v="0"/>
    <s v="1-5 years"/>
    <n v="50"/>
    <n v="1"/>
    <s v="Low"/>
    <n v="50"/>
    <s v="Liability-Only"/>
    <n v="-200"/>
    <n v="2100"/>
    <s v="NO"/>
    <s v="NO"/>
    <s v="NO"/>
    <n v="0"/>
    <x v="1"/>
    <x v="24"/>
    <x v="1"/>
    <x v="5"/>
    <x v="2"/>
    <x v="2"/>
    <n v="14"/>
    <n v="732"/>
    <n v="-50"/>
    <x v="1"/>
    <n v="100"/>
  </r>
  <r>
    <n v="25"/>
    <x v="0"/>
    <s v="Married"/>
    <n v="86"/>
    <s v="1-5 years"/>
    <n v="50"/>
    <n v="1"/>
    <s v="Medium"/>
    <n v="100"/>
    <s v="Full Coverage"/>
    <n v="0"/>
    <n v="2536"/>
    <s v="NO"/>
    <s v="NO"/>
    <s v="NO"/>
    <n v="0"/>
    <x v="1"/>
    <x v="17"/>
    <x v="0"/>
    <x v="1"/>
    <x v="0"/>
    <x v="1"/>
    <n v="99"/>
    <n v="686"/>
    <n v="50"/>
    <x v="1"/>
    <n v="100"/>
  </r>
  <r>
    <n v="56"/>
    <x v="1"/>
    <s v="Widowed"/>
    <n v="0"/>
    <s v="&gt;5 years"/>
    <n v="0"/>
    <n v="1"/>
    <s v="Low"/>
    <n v="50"/>
    <s v="Liability-Only"/>
    <n v="-200"/>
    <n v="1900"/>
    <s v="Yes"/>
    <s v="NO"/>
    <s v="NO"/>
    <n v="50"/>
    <x v="1"/>
    <x v="11"/>
    <x v="0"/>
    <x v="0"/>
    <x v="1"/>
    <x v="1"/>
    <n v="99"/>
    <n v="740"/>
    <n v="-50"/>
    <x v="2"/>
    <n v="0"/>
  </r>
  <r>
    <n v="74"/>
    <x v="1"/>
    <s v="Married"/>
    <n v="86"/>
    <s v="1-5 years"/>
    <n v="50"/>
    <n v="0"/>
    <s v="Low"/>
    <n v="0"/>
    <s v="Full Coverage"/>
    <n v="0"/>
    <n v="2386"/>
    <s v="NO"/>
    <s v="NO"/>
    <s v="NO"/>
    <n v="0"/>
    <x v="1"/>
    <x v="28"/>
    <x v="1"/>
    <x v="1"/>
    <x v="4"/>
    <x v="1"/>
    <n v="13"/>
    <n v="689"/>
    <n v="50"/>
    <x v="0"/>
    <n v="50"/>
  </r>
  <r>
    <n v="42"/>
    <x v="0"/>
    <s v="Single"/>
    <n v="0"/>
    <s v="1-5 years"/>
    <n v="50"/>
    <n v="2"/>
    <s v="Low"/>
    <n v="100"/>
    <s v="Full Coverage"/>
    <n v="0"/>
    <n v="2350"/>
    <s v="NO"/>
    <s v="Yes"/>
    <s v="NO"/>
    <n v="50"/>
    <x v="1"/>
    <x v="18"/>
    <x v="0"/>
    <x v="11"/>
    <x v="0"/>
    <x v="2"/>
    <n v="99"/>
    <n v="692"/>
    <n v="50"/>
    <x v="0"/>
    <n v="50"/>
  </r>
  <r>
    <n v="26"/>
    <x v="0"/>
    <s v="Single"/>
    <n v="0"/>
    <s v="1-5 years"/>
    <n v="50"/>
    <n v="1"/>
    <s v="Low"/>
    <n v="50"/>
    <s v="Full Coverage"/>
    <n v="0"/>
    <n v="2150"/>
    <s v="Yes"/>
    <s v="Yes"/>
    <s v="NO"/>
    <n v="100"/>
    <x v="0"/>
    <x v="28"/>
    <x v="1"/>
    <x v="4"/>
    <x v="0"/>
    <x v="2"/>
    <n v="7"/>
    <n v="715"/>
    <n v="-50"/>
    <x v="0"/>
    <n v="50"/>
  </r>
  <r>
    <n v="18"/>
    <x v="0"/>
    <s v="Single"/>
    <n v="0"/>
    <s v="&lt;1 year"/>
    <n v="100"/>
    <n v="1"/>
    <s v="Low"/>
    <n v="50"/>
    <s v="Full Coverage"/>
    <n v="0"/>
    <n v="2350"/>
    <s v="NO"/>
    <s v="NO"/>
    <s v="NO"/>
    <n v="0"/>
    <x v="1"/>
    <x v="27"/>
    <x v="1"/>
    <x v="8"/>
    <x v="1"/>
    <x v="1"/>
    <n v="2"/>
    <n v="793"/>
    <n v="-50"/>
    <x v="1"/>
    <n v="100"/>
  </r>
  <r>
    <n v="43"/>
    <x v="0"/>
    <s v="Married"/>
    <n v="86"/>
    <s v="1-5 years"/>
    <n v="50"/>
    <n v="0"/>
    <s v="High"/>
    <n v="0"/>
    <s v="Liability-Only"/>
    <n v="-200"/>
    <n v="2186"/>
    <s v="NO"/>
    <s v="NO"/>
    <s v="NO"/>
    <n v="0"/>
    <x v="1"/>
    <x v="25"/>
    <x v="0"/>
    <x v="3"/>
    <x v="0"/>
    <x v="1"/>
    <n v="99"/>
    <n v="678"/>
    <n v="50"/>
    <x v="0"/>
    <n v="50"/>
  </r>
  <r>
    <n v="56"/>
    <x v="1"/>
    <s v="Widowed"/>
    <n v="0"/>
    <s v="1-5 years"/>
    <n v="50"/>
    <n v="0"/>
    <s v="Low"/>
    <n v="0"/>
    <s v="Liability-Only"/>
    <n v="-200"/>
    <n v="1950"/>
    <s v="NO"/>
    <s v="NO"/>
    <s v="NO"/>
    <n v="0"/>
    <x v="2"/>
    <x v="18"/>
    <x v="1"/>
    <x v="0"/>
    <x v="3"/>
    <x v="1"/>
    <n v="4"/>
    <n v="724"/>
    <n v="-50"/>
    <x v="2"/>
    <n v="0"/>
  </r>
  <r>
    <n v="47"/>
    <x v="0"/>
    <s v="Single"/>
    <n v="0"/>
    <s v="1-5 years"/>
    <n v="50"/>
    <n v="1"/>
    <s v="Low"/>
    <n v="50"/>
    <s v="Liability-Only"/>
    <n v="-200"/>
    <n v="2150"/>
    <s v="NO"/>
    <s v="NO"/>
    <s v="NO"/>
    <n v="0"/>
    <x v="0"/>
    <x v="3"/>
    <x v="0"/>
    <x v="1"/>
    <x v="4"/>
    <x v="1"/>
    <n v="99"/>
    <n v="620"/>
    <n v="50"/>
    <x v="0"/>
    <n v="50"/>
  </r>
  <r>
    <n v="39"/>
    <x v="0"/>
    <s v="Widowed"/>
    <n v="0"/>
    <s v="1-5 years"/>
    <n v="50"/>
    <n v="0"/>
    <s v="Low"/>
    <n v="0"/>
    <s v="Full Coverage"/>
    <n v="0"/>
    <n v="2250"/>
    <s v="NO"/>
    <s v="NO"/>
    <s v="NO"/>
    <n v="0"/>
    <x v="1"/>
    <x v="24"/>
    <x v="1"/>
    <x v="0"/>
    <x v="3"/>
    <x v="2"/>
    <n v="1"/>
    <n v="787"/>
    <n v="-50"/>
    <x v="1"/>
    <n v="100"/>
  </r>
  <r>
    <n v="31"/>
    <x v="0"/>
    <s v="Married"/>
    <n v="86"/>
    <s v="&gt;5 years"/>
    <n v="0"/>
    <n v="0"/>
    <s v="Low"/>
    <n v="0"/>
    <s v="Full Coverage"/>
    <n v="0"/>
    <n v="2236"/>
    <s v="Yes"/>
    <s v="NO"/>
    <s v="NO"/>
    <n v="50"/>
    <x v="1"/>
    <x v="5"/>
    <x v="1"/>
    <x v="6"/>
    <x v="4"/>
    <x v="1"/>
    <n v="4"/>
    <n v="746"/>
    <n v="-50"/>
    <x v="1"/>
    <n v="100"/>
  </r>
  <r>
    <n v="23"/>
    <x v="0"/>
    <s v="Single"/>
    <n v="0"/>
    <s v="&lt;1 year"/>
    <n v="100"/>
    <n v="1"/>
    <s v="Low"/>
    <n v="50"/>
    <s v="Liability-Only"/>
    <n v="-200"/>
    <n v="2150"/>
    <s v="NO"/>
    <s v="NO"/>
    <s v="NO"/>
    <n v="0"/>
    <x v="1"/>
    <x v="22"/>
    <x v="1"/>
    <x v="1"/>
    <x v="1"/>
    <x v="2"/>
    <n v="7"/>
    <n v="770"/>
    <n v="-50"/>
    <x v="1"/>
    <n v="100"/>
  </r>
  <r>
    <n v="52"/>
    <x v="0"/>
    <s v="Single"/>
    <n v="0"/>
    <s v="1-5 years"/>
    <n v="50"/>
    <n v="0"/>
    <s v="Medium"/>
    <n v="0"/>
    <s v="Full Coverage"/>
    <n v="0"/>
    <n v="2150"/>
    <s v="Yes"/>
    <s v="Yes"/>
    <s v="NO"/>
    <n v="100"/>
    <x v="0"/>
    <x v="0"/>
    <x v="1"/>
    <x v="2"/>
    <x v="4"/>
    <x v="2"/>
    <n v="10"/>
    <n v="705"/>
    <n v="-50"/>
    <x v="1"/>
    <n v="100"/>
  </r>
  <r>
    <n v="53"/>
    <x v="0"/>
    <s v="Single"/>
    <n v="0"/>
    <s v="&gt;5 years"/>
    <n v="0"/>
    <n v="0"/>
    <s v="Low"/>
    <n v="0"/>
    <s v="Liability-Only"/>
    <n v="-200"/>
    <n v="2000"/>
    <s v="NO"/>
    <s v="Yes"/>
    <s v="Yes"/>
    <n v="100"/>
    <x v="0"/>
    <x v="25"/>
    <x v="1"/>
    <x v="0"/>
    <x v="0"/>
    <x v="2"/>
    <n v="1"/>
    <n v="614"/>
    <n v="50"/>
    <x v="1"/>
    <n v="100"/>
  </r>
  <r>
    <n v="18"/>
    <x v="0"/>
    <s v="Single"/>
    <n v="0"/>
    <s v="1-5 years"/>
    <n v="50"/>
    <n v="0"/>
    <s v="Low"/>
    <n v="0"/>
    <s v="Full Coverage"/>
    <n v="0"/>
    <n v="2200"/>
    <s v="NO"/>
    <s v="Yes"/>
    <s v="NO"/>
    <n v="50"/>
    <x v="1"/>
    <x v="22"/>
    <x v="1"/>
    <x v="5"/>
    <x v="0"/>
    <x v="0"/>
    <n v="10"/>
    <n v="779"/>
    <n v="-50"/>
    <x v="1"/>
    <n v="100"/>
  </r>
  <r>
    <n v="63"/>
    <x v="1"/>
    <s v="Married"/>
    <n v="86"/>
    <s v="1-5 years"/>
    <n v="50"/>
    <n v="0"/>
    <s v="Medium"/>
    <n v="0"/>
    <s v="Liability-Only"/>
    <n v="-200"/>
    <n v="2136"/>
    <s v="NO"/>
    <s v="NO"/>
    <s v="NO"/>
    <n v="0"/>
    <x v="1"/>
    <x v="11"/>
    <x v="1"/>
    <x v="5"/>
    <x v="2"/>
    <x v="2"/>
    <n v="11"/>
    <n v="780"/>
    <n v="-50"/>
    <x v="1"/>
    <n v="100"/>
  </r>
  <r>
    <n v="48"/>
    <x v="0"/>
    <s v="Married"/>
    <n v="86"/>
    <s v="&lt;1 year"/>
    <n v="100"/>
    <n v="0"/>
    <s v="Low"/>
    <n v="0"/>
    <s v="Liability-Only"/>
    <n v="-200"/>
    <n v="2186"/>
    <s v="NO"/>
    <s v="NO"/>
    <s v="NO"/>
    <n v="0"/>
    <x v="1"/>
    <x v="13"/>
    <x v="1"/>
    <x v="6"/>
    <x v="0"/>
    <x v="0"/>
    <n v="3"/>
    <n v="736"/>
    <n v="-50"/>
    <x v="1"/>
    <n v="100"/>
  </r>
  <r>
    <n v="60"/>
    <x v="1"/>
    <s v="Married"/>
    <n v="86"/>
    <s v="&gt;5 years"/>
    <n v="0"/>
    <n v="0"/>
    <s v="Low"/>
    <n v="0"/>
    <s v="Liability-Only"/>
    <n v="-200"/>
    <n v="1986"/>
    <s v="NO"/>
    <s v="NO"/>
    <s v="NO"/>
    <n v="0"/>
    <x v="1"/>
    <x v="10"/>
    <x v="1"/>
    <x v="1"/>
    <x v="3"/>
    <x v="1"/>
    <n v="7"/>
    <n v="748"/>
    <n v="-50"/>
    <x v="2"/>
    <n v="0"/>
  </r>
  <r>
    <n v="19"/>
    <x v="0"/>
    <s v="Married"/>
    <n v="86"/>
    <s v="1-5 years"/>
    <n v="50"/>
    <n v="2"/>
    <s v="Low"/>
    <n v="100"/>
    <s v="Liability-Only"/>
    <n v="-200"/>
    <n v="2136"/>
    <s v="NO"/>
    <s v="Yes"/>
    <s v="NO"/>
    <n v="50"/>
    <x v="0"/>
    <x v="12"/>
    <x v="0"/>
    <x v="0"/>
    <x v="2"/>
    <x v="1"/>
    <n v="99"/>
    <n v="716"/>
    <n v="-50"/>
    <x v="0"/>
    <n v="50"/>
  </r>
  <r>
    <n v="19"/>
    <x v="0"/>
    <s v="Single"/>
    <n v="0"/>
    <s v="1-5 years"/>
    <n v="50"/>
    <n v="1"/>
    <s v="High"/>
    <n v="200"/>
    <s v="Full Coverage"/>
    <n v="0"/>
    <n v="2400"/>
    <s v="NO"/>
    <s v="Yes"/>
    <s v="NO"/>
    <n v="50"/>
    <x v="2"/>
    <x v="20"/>
    <x v="0"/>
    <x v="0"/>
    <x v="2"/>
    <x v="1"/>
    <n v="99"/>
    <n v="661"/>
    <n v="50"/>
    <x v="2"/>
    <n v="0"/>
  </r>
  <r>
    <n v="37"/>
    <x v="0"/>
    <s v="Married"/>
    <n v="86"/>
    <s v="1-5 years"/>
    <n v="50"/>
    <n v="1"/>
    <s v="Low"/>
    <n v="50"/>
    <s v="Full Coverage"/>
    <n v="0"/>
    <n v="2336"/>
    <s v="NO"/>
    <s v="NO"/>
    <s v="NO"/>
    <n v="0"/>
    <x v="1"/>
    <x v="25"/>
    <x v="1"/>
    <x v="7"/>
    <x v="2"/>
    <x v="1"/>
    <n v="2"/>
    <n v="704"/>
    <n v="-50"/>
    <x v="0"/>
    <n v="50"/>
  </r>
  <r>
    <n v="47"/>
    <x v="0"/>
    <s v="Married"/>
    <n v="86"/>
    <s v="1-5 years"/>
    <n v="50"/>
    <n v="0"/>
    <s v="High"/>
    <n v="0"/>
    <s v="Liability-Only"/>
    <n v="-200"/>
    <n v="2186"/>
    <s v="NO"/>
    <s v="Yes"/>
    <s v="NO"/>
    <n v="50"/>
    <x v="2"/>
    <x v="8"/>
    <x v="1"/>
    <x v="1"/>
    <x v="2"/>
    <x v="0"/>
    <n v="7"/>
    <n v="693"/>
    <n v="50"/>
    <x v="1"/>
    <n v="100"/>
  </r>
  <r>
    <n v="66"/>
    <x v="1"/>
    <s v="Married"/>
    <n v="86"/>
    <s v="&gt;5 years"/>
    <n v="0"/>
    <n v="1"/>
    <s v="Low"/>
    <n v="50"/>
    <s v="Full Coverage"/>
    <n v="0"/>
    <n v="2436"/>
    <s v="NO"/>
    <s v="NO"/>
    <s v="NO"/>
    <n v="0"/>
    <x v="1"/>
    <x v="24"/>
    <x v="1"/>
    <x v="1"/>
    <x v="2"/>
    <x v="1"/>
    <n v="5"/>
    <n v="645"/>
    <n v="50"/>
    <x v="1"/>
    <n v="100"/>
  </r>
  <r>
    <n v="50"/>
    <x v="0"/>
    <s v="Single"/>
    <n v="0"/>
    <s v="&gt;5 years"/>
    <n v="0"/>
    <n v="0"/>
    <s v="Low"/>
    <n v="0"/>
    <s v="Liability-Only"/>
    <n v="-200"/>
    <n v="2000"/>
    <s v="NO"/>
    <s v="NO"/>
    <s v="NO"/>
    <n v="0"/>
    <x v="0"/>
    <x v="7"/>
    <x v="1"/>
    <x v="4"/>
    <x v="2"/>
    <x v="1"/>
    <n v="5"/>
    <n v="750"/>
    <n v="-50"/>
    <x v="1"/>
    <n v="100"/>
  </r>
  <r>
    <n v="36"/>
    <x v="0"/>
    <s v="Married"/>
    <n v="86"/>
    <s v="1-5 years"/>
    <n v="50"/>
    <n v="0"/>
    <s v="Medium"/>
    <n v="0"/>
    <s v="Full Coverage"/>
    <n v="0"/>
    <n v="2336"/>
    <s v="NO"/>
    <s v="NO"/>
    <s v="NO"/>
    <n v="0"/>
    <x v="1"/>
    <x v="8"/>
    <x v="1"/>
    <x v="3"/>
    <x v="0"/>
    <x v="2"/>
    <n v="1"/>
    <n v="722"/>
    <n v="-50"/>
    <x v="1"/>
    <n v="100"/>
  </r>
  <r>
    <n v="24"/>
    <x v="0"/>
    <s v="Married"/>
    <n v="86"/>
    <s v="1-5 years"/>
    <n v="50"/>
    <n v="1"/>
    <s v="Low"/>
    <n v="50"/>
    <s v="Liability-Only"/>
    <n v="-200"/>
    <n v="2136"/>
    <s v="NO"/>
    <s v="Yes"/>
    <s v="NO"/>
    <n v="50"/>
    <x v="1"/>
    <x v="18"/>
    <x v="1"/>
    <x v="7"/>
    <x v="3"/>
    <x v="2"/>
    <n v="9"/>
    <n v="709"/>
    <n v="-50"/>
    <x v="1"/>
    <n v="100"/>
  </r>
  <r>
    <n v="58"/>
    <x v="1"/>
    <s v="Married"/>
    <n v="86"/>
    <s v="&gt;5 years"/>
    <n v="0"/>
    <n v="0"/>
    <s v="Low"/>
    <n v="0"/>
    <s v="Liability-Only"/>
    <n v="-200"/>
    <n v="2086"/>
    <s v="NO"/>
    <s v="NO"/>
    <s v="NO"/>
    <n v="0"/>
    <x v="1"/>
    <x v="24"/>
    <x v="1"/>
    <x v="0"/>
    <x v="3"/>
    <x v="0"/>
    <n v="5"/>
    <n v="815"/>
    <n v="-50"/>
    <x v="1"/>
    <n v="100"/>
  </r>
  <r>
    <n v="25"/>
    <x v="0"/>
    <s v="Married"/>
    <n v="86"/>
    <s v="1-5 years"/>
    <n v="50"/>
    <n v="2"/>
    <s v="Low"/>
    <n v="100"/>
    <s v="Liability-Only"/>
    <n v="-200"/>
    <n v="2236"/>
    <s v="NO"/>
    <s v="NO"/>
    <s v="NO"/>
    <n v="0"/>
    <x v="0"/>
    <x v="19"/>
    <x v="0"/>
    <x v="1"/>
    <x v="4"/>
    <x v="1"/>
    <n v="99"/>
    <n v="713"/>
    <n v="-50"/>
    <x v="1"/>
    <n v="100"/>
  </r>
  <r>
    <n v="64"/>
    <x v="1"/>
    <s v="Widowed"/>
    <n v="0"/>
    <s v="&lt;1 year"/>
    <n v="100"/>
    <n v="0"/>
    <s v="Low"/>
    <n v="0"/>
    <s v="Full Coverage"/>
    <n v="0"/>
    <n v="2300"/>
    <s v="NO"/>
    <s v="NO"/>
    <s v="NO"/>
    <n v="0"/>
    <x v="1"/>
    <x v="18"/>
    <x v="1"/>
    <x v="4"/>
    <x v="3"/>
    <x v="2"/>
    <n v="6"/>
    <n v="679"/>
    <n v="50"/>
    <x v="2"/>
    <n v="0"/>
  </r>
  <r>
    <n v="35"/>
    <x v="0"/>
    <s v="Married"/>
    <n v="86"/>
    <s v="&gt;5 years"/>
    <n v="0"/>
    <n v="1"/>
    <s v="Low"/>
    <n v="50"/>
    <s v="Full Coverage"/>
    <n v="0"/>
    <n v="2386"/>
    <s v="NO"/>
    <s v="NO"/>
    <s v="NO"/>
    <n v="0"/>
    <x v="0"/>
    <x v="18"/>
    <x v="0"/>
    <x v="4"/>
    <x v="2"/>
    <x v="0"/>
    <n v="99"/>
    <n v="672"/>
    <n v="50"/>
    <x v="0"/>
    <n v="50"/>
  </r>
  <r>
    <n v="63"/>
    <x v="1"/>
    <s v="Single"/>
    <n v="0"/>
    <s v="1-5 years"/>
    <n v="50"/>
    <n v="1"/>
    <s v="Low"/>
    <n v="50"/>
    <s v="Liability-Only"/>
    <n v="-200"/>
    <n v="2050"/>
    <s v="NO"/>
    <s v="Yes"/>
    <s v="NO"/>
    <n v="50"/>
    <x v="1"/>
    <x v="12"/>
    <x v="1"/>
    <x v="4"/>
    <x v="2"/>
    <x v="2"/>
    <n v="11"/>
    <n v="710"/>
    <n v="-50"/>
    <x v="1"/>
    <n v="100"/>
  </r>
  <r>
    <n v="50"/>
    <x v="0"/>
    <s v="Widowed"/>
    <n v="0"/>
    <s v="1-5 years"/>
    <n v="50"/>
    <n v="0"/>
    <s v="Low"/>
    <n v="0"/>
    <s v="Liability-Only"/>
    <n v="-200"/>
    <n v="2100"/>
    <s v="Yes"/>
    <s v="NO"/>
    <s v="NO"/>
    <n v="50"/>
    <x v="1"/>
    <x v="27"/>
    <x v="0"/>
    <x v="7"/>
    <x v="4"/>
    <x v="0"/>
    <n v="99"/>
    <n v="624"/>
    <n v="50"/>
    <x v="1"/>
    <n v="100"/>
  </r>
  <r>
    <n v="37"/>
    <x v="0"/>
    <s v="Single"/>
    <n v="0"/>
    <s v="&lt;1 year"/>
    <n v="100"/>
    <n v="0"/>
    <s v="High"/>
    <n v="0"/>
    <s v="Liability-Only"/>
    <n v="-200"/>
    <n v="2050"/>
    <s v="NO"/>
    <s v="Yes"/>
    <s v="NO"/>
    <n v="50"/>
    <x v="2"/>
    <x v="19"/>
    <x v="0"/>
    <x v="7"/>
    <x v="4"/>
    <x v="2"/>
    <n v="99"/>
    <n v="745"/>
    <n v="-50"/>
    <x v="1"/>
    <n v="100"/>
  </r>
  <r>
    <n v="32"/>
    <x v="0"/>
    <s v="Widowed"/>
    <n v="0"/>
    <s v="&gt;5 years"/>
    <n v="0"/>
    <n v="0"/>
    <s v="Low"/>
    <n v="0"/>
    <s v="Liability-Only"/>
    <n v="-200"/>
    <n v="2000"/>
    <s v="NO"/>
    <s v="NO"/>
    <s v="NO"/>
    <n v="0"/>
    <x v="1"/>
    <x v="23"/>
    <x v="1"/>
    <x v="2"/>
    <x v="0"/>
    <x v="2"/>
    <n v="8"/>
    <n v="703"/>
    <n v="-50"/>
    <x v="1"/>
    <n v="100"/>
  </r>
  <r>
    <n v="34"/>
    <x v="0"/>
    <s v="Widowed"/>
    <n v="0"/>
    <s v="1-5 years"/>
    <n v="50"/>
    <n v="1"/>
    <s v="Low"/>
    <n v="50"/>
    <s v="Liability-Only"/>
    <n v="-200"/>
    <n v="2000"/>
    <s v="Yes"/>
    <s v="NO"/>
    <s v="Yes"/>
    <n v="100"/>
    <x v="0"/>
    <x v="10"/>
    <x v="1"/>
    <x v="5"/>
    <x v="0"/>
    <x v="1"/>
    <n v="3"/>
    <n v="750"/>
    <n v="-50"/>
    <x v="1"/>
    <n v="100"/>
  </r>
  <r>
    <n v="46"/>
    <x v="0"/>
    <s v="Married"/>
    <n v="86"/>
    <s v="&gt;5 years"/>
    <n v="0"/>
    <n v="0"/>
    <s v="Low"/>
    <n v="0"/>
    <s v="Liability-Only"/>
    <n v="-200"/>
    <n v="1886"/>
    <s v="Yes"/>
    <s v="Yes"/>
    <s v="NO"/>
    <n v="100"/>
    <x v="0"/>
    <x v="12"/>
    <x v="0"/>
    <x v="0"/>
    <x v="3"/>
    <x v="1"/>
    <n v="99"/>
    <n v="765"/>
    <n v="-50"/>
    <x v="2"/>
    <n v="0"/>
  </r>
  <r>
    <n v="41"/>
    <x v="0"/>
    <s v="Single"/>
    <n v="0"/>
    <s v="&gt;5 years"/>
    <n v="0"/>
    <n v="0"/>
    <s v="Medium"/>
    <n v="0"/>
    <s v="Full Coverage"/>
    <n v="0"/>
    <n v="2050"/>
    <s v="NO"/>
    <s v="Yes"/>
    <s v="NO"/>
    <n v="50"/>
    <x v="1"/>
    <x v="5"/>
    <x v="0"/>
    <x v="1"/>
    <x v="2"/>
    <x v="0"/>
    <n v="99"/>
    <n v="764"/>
    <n v="-50"/>
    <x v="2"/>
    <n v="0"/>
  </r>
  <r>
    <n v="31"/>
    <x v="0"/>
    <s v="Married"/>
    <n v="86"/>
    <s v="&gt;5 years"/>
    <n v="0"/>
    <n v="0"/>
    <s v="Low"/>
    <n v="0"/>
    <s v="Liability-Only"/>
    <n v="-200"/>
    <n v="2086"/>
    <s v="Yes"/>
    <s v="NO"/>
    <s v="Yes"/>
    <n v="100"/>
    <x v="1"/>
    <x v="21"/>
    <x v="1"/>
    <x v="4"/>
    <x v="0"/>
    <x v="2"/>
    <n v="8"/>
    <n v="693"/>
    <n v="50"/>
    <x v="1"/>
    <n v="100"/>
  </r>
  <r>
    <n v="37"/>
    <x v="0"/>
    <s v="Married"/>
    <n v="86"/>
    <s v="&gt;5 years"/>
    <n v="0"/>
    <n v="0"/>
    <s v="Low"/>
    <n v="0"/>
    <s v="Full Coverage"/>
    <n v="0"/>
    <n v="2236"/>
    <s v="NO"/>
    <s v="NO"/>
    <s v="NO"/>
    <n v="0"/>
    <x v="1"/>
    <x v="11"/>
    <x v="1"/>
    <x v="4"/>
    <x v="4"/>
    <x v="1"/>
    <n v="8"/>
    <n v="710"/>
    <n v="-50"/>
    <x v="0"/>
    <n v="50"/>
  </r>
  <r>
    <n v="41"/>
    <x v="0"/>
    <s v="Divorced"/>
    <n v="0"/>
    <s v="&lt;1 year"/>
    <n v="100"/>
    <n v="0"/>
    <s v="High"/>
    <n v="0"/>
    <s v="Liability-Only"/>
    <n v="-200"/>
    <n v="2050"/>
    <s v="Yes"/>
    <s v="NO"/>
    <s v="NO"/>
    <n v="50"/>
    <x v="1"/>
    <x v="19"/>
    <x v="1"/>
    <x v="2"/>
    <x v="0"/>
    <x v="0"/>
    <n v="4"/>
    <n v="704"/>
    <n v="-50"/>
    <x v="1"/>
    <n v="100"/>
  </r>
  <r>
    <n v="18"/>
    <x v="0"/>
    <s v="Single"/>
    <n v="0"/>
    <s v="&lt;1 year"/>
    <n v="100"/>
    <n v="1"/>
    <s v="Low"/>
    <n v="50"/>
    <s v="Liability-Only"/>
    <n v="-200"/>
    <n v="2050"/>
    <s v="NO"/>
    <s v="Yes"/>
    <s v="NO"/>
    <n v="50"/>
    <x v="0"/>
    <x v="17"/>
    <x v="1"/>
    <x v="0"/>
    <x v="0"/>
    <x v="0"/>
    <n v="13"/>
    <n v="757"/>
    <n v="-50"/>
    <x v="0"/>
    <n v="50"/>
  </r>
  <r>
    <n v="46"/>
    <x v="0"/>
    <s v="Single"/>
    <n v="0"/>
    <s v="&lt;1 year"/>
    <n v="100"/>
    <n v="0"/>
    <s v="Low"/>
    <n v="0"/>
    <s v="Full Coverage"/>
    <n v="0"/>
    <n v="2250"/>
    <s v="NO"/>
    <s v="Yes"/>
    <s v="NO"/>
    <n v="50"/>
    <x v="1"/>
    <x v="27"/>
    <x v="1"/>
    <x v="7"/>
    <x v="2"/>
    <x v="0"/>
    <n v="7"/>
    <n v="800"/>
    <n v="-50"/>
    <x v="1"/>
    <n v="100"/>
  </r>
  <r>
    <n v="25"/>
    <x v="0"/>
    <s v="Single"/>
    <n v="0"/>
    <s v="&gt;5 years"/>
    <n v="0"/>
    <n v="1"/>
    <s v="Low"/>
    <n v="50"/>
    <s v="Full Coverage"/>
    <n v="0"/>
    <n v="2300"/>
    <s v="NO"/>
    <s v="NO"/>
    <s v="Yes"/>
    <n v="50"/>
    <x v="1"/>
    <x v="5"/>
    <x v="1"/>
    <x v="0"/>
    <x v="3"/>
    <x v="1"/>
    <n v="6"/>
    <n v="661"/>
    <n v="50"/>
    <x v="1"/>
    <n v="100"/>
  </r>
  <r>
    <n v="22"/>
    <x v="0"/>
    <s v="Married"/>
    <n v="86"/>
    <s v="1-5 years"/>
    <n v="50"/>
    <n v="1"/>
    <s v="Low"/>
    <n v="50"/>
    <s v="Liability-Only"/>
    <n v="-200"/>
    <n v="2186"/>
    <s v="NO"/>
    <s v="NO"/>
    <s v="NO"/>
    <n v="0"/>
    <x v="1"/>
    <x v="20"/>
    <x v="1"/>
    <x v="8"/>
    <x v="5"/>
    <x v="0"/>
    <n v="2"/>
    <n v="719"/>
    <n v="-50"/>
    <x v="1"/>
    <n v="100"/>
  </r>
  <r>
    <n v="18"/>
    <x v="0"/>
    <s v="Single"/>
    <n v="0"/>
    <s v="1-5 years"/>
    <n v="50"/>
    <n v="0"/>
    <s v="Low"/>
    <n v="0"/>
    <s v="Liability-Only"/>
    <n v="-200"/>
    <n v="1900"/>
    <s v="Yes"/>
    <s v="Yes"/>
    <s v="Yes"/>
    <n v="150"/>
    <x v="0"/>
    <x v="29"/>
    <x v="1"/>
    <x v="5"/>
    <x v="1"/>
    <x v="1"/>
    <n v="8"/>
    <n v="736"/>
    <n v="-50"/>
    <x v="1"/>
    <n v="100"/>
  </r>
  <r>
    <n v="18"/>
    <x v="0"/>
    <s v="Married"/>
    <n v="86"/>
    <s v="&lt;1 year"/>
    <n v="100"/>
    <n v="0"/>
    <s v="High"/>
    <n v="0"/>
    <s v="Liability-Only"/>
    <n v="-200"/>
    <n v="2186"/>
    <s v="NO"/>
    <s v="NO"/>
    <s v="NO"/>
    <n v="0"/>
    <x v="2"/>
    <x v="18"/>
    <x v="1"/>
    <x v="2"/>
    <x v="4"/>
    <x v="0"/>
    <n v="10"/>
    <n v="647"/>
    <n v="50"/>
    <x v="2"/>
    <n v="0"/>
  </r>
  <r>
    <n v="19"/>
    <x v="0"/>
    <s v="Married"/>
    <n v="86"/>
    <s v="&lt;1 year"/>
    <n v="100"/>
    <n v="3"/>
    <s v="Low"/>
    <n v="150"/>
    <s v="Liability-Only"/>
    <n v="-200"/>
    <n v="2236"/>
    <s v="Yes"/>
    <s v="NO"/>
    <s v="NO"/>
    <n v="50"/>
    <x v="1"/>
    <x v="23"/>
    <x v="0"/>
    <x v="0"/>
    <x v="4"/>
    <x v="1"/>
    <n v="99"/>
    <n v="784"/>
    <n v="-50"/>
    <x v="0"/>
    <n v="50"/>
  </r>
  <r>
    <n v="29"/>
    <x v="0"/>
    <s v="Divorced"/>
    <n v="0"/>
    <s v="&lt;1 year"/>
    <n v="100"/>
    <n v="2"/>
    <s v="Low"/>
    <n v="100"/>
    <s v="Full Coverage"/>
    <n v="0"/>
    <n v="2350"/>
    <s v="NO"/>
    <s v="NO"/>
    <s v="Yes"/>
    <n v="50"/>
    <x v="1"/>
    <x v="17"/>
    <x v="1"/>
    <x v="2"/>
    <x v="4"/>
    <x v="2"/>
    <n v="12"/>
    <n v="607"/>
    <n v="50"/>
    <x v="2"/>
    <n v="0"/>
  </r>
  <r>
    <n v="69"/>
    <x v="1"/>
    <s v="Married"/>
    <n v="86"/>
    <s v="1-5 years"/>
    <n v="50"/>
    <n v="0"/>
    <s v="Low"/>
    <n v="0"/>
    <s v="Full Coverage"/>
    <n v="0"/>
    <n v="2336"/>
    <s v="NO"/>
    <s v="NO"/>
    <s v="NO"/>
    <n v="0"/>
    <x v="1"/>
    <x v="23"/>
    <x v="1"/>
    <x v="2"/>
    <x v="2"/>
    <x v="2"/>
    <n v="7"/>
    <n v="783"/>
    <n v="-50"/>
    <x v="1"/>
    <n v="100"/>
  </r>
  <r>
    <n v="32"/>
    <x v="0"/>
    <s v="Single"/>
    <n v="0"/>
    <s v="&gt;5 years"/>
    <n v="0"/>
    <n v="0"/>
    <s v="Low"/>
    <n v="0"/>
    <s v="Full Coverage"/>
    <n v="0"/>
    <n v="2200"/>
    <s v="NO"/>
    <s v="NO"/>
    <s v="NO"/>
    <n v="0"/>
    <x v="0"/>
    <x v="14"/>
    <x v="0"/>
    <x v="0"/>
    <x v="0"/>
    <x v="2"/>
    <n v="99"/>
    <n v="735"/>
    <n v="-50"/>
    <x v="1"/>
    <n v="100"/>
  </r>
  <r>
    <n v="42"/>
    <x v="0"/>
    <s v="Single"/>
    <n v="0"/>
    <s v="1-5 years"/>
    <n v="50"/>
    <n v="0"/>
    <s v="Low"/>
    <n v="0"/>
    <s v="Liability-Only"/>
    <n v="-200"/>
    <n v="2050"/>
    <s v="NO"/>
    <s v="NO"/>
    <s v="NO"/>
    <n v="0"/>
    <x v="0"/>
    <x v="26"/>
    <x v="0"/>
    <x v="0"/>
    <x v="0"/>
    <x v="2"/>
    <n v="99"/>
    <n v="717"/>
    <n v="-50"/>
    <x v="1"/>
    <n v="100"/>
  </r>
  <r>
    <n v="46"/>
    <x v="0"/>
    <s v="Married"/>
    <n v="86"/>
    <s v="&lt;1 year"/>
    <n v="100"/>
    <n v="0"/>
    <s v="Medium"/>
    <n v="0"/>
    <s v="Full Coverage"/>
    <n v="0"/>
    <n v="2386"/>
    <s v="NO"/>
    <s v="NO"/>
    <s v="NO"/>
    <n v="0"/>
    <x v="1"/>
    <x v="0"/>
    <x v="1"/>
    <x v="2"/>
    <x v="0"/>
    <x v="1"/>
    <n v="6"/>
    <n v="698"/>
    <n v="50"/>
    <x v="2"/>
    <n v="0"/>
  </r>
  <r>
    <n v="41"/>
    <x v="0"/>
    <s v="Divorced"/>
    <n v="0"/>
    <s v="1-5 years"/>
    <n v="50"/>
    <n v="3"/>
    <s v="High"/>
    <n v="600"/>
    <s v="Liability-Only"/>
    <n v="-200"/>
    <n v="2700"/>
    <s v="NO"/>
    <s v="NO"/>
    <s v="NO"/>
    <n v="0"/>
    <x v="1"/>
    <x v="8"/>
    <x v="1"/>
    <x v="2"/>
    <x v="0"/>
    <x v="0"/>
    <n v="3"/>
    <n v="603"/>
    <n v="50"/>
    <x v="0"/>
    <n v="50"/>
  </r>
  <r>
    <n v="38"/>
    <x v="0"/>
    <s v="Single"/>
    <n v="0"/>
    <s v="&lt;1 year"/>
    <n v="100"/>
    <n v="0"/>
    <s v="Low"/>
    <n v="0"/>
    <s v="Full Coverage"/>
    <n v="0"/>
    <n v="2300"/>
    <s v="NO"/>
    <s v="NO"/>
    <s v="NO"/>
    <n v="0"/>
    <x v="2"/>
    <x v="19"/>
    <x v="1"/>
    <x v="5"/>
    <x v="2"/>
    <x v="1"/>
    <n v="14"/>
    <n v="746"/>
    <n v="-50"/>
    <x v="1"/>
    <n v="100"/>
  </r>
  <r>
    <n v="22"/>
    <x v="0"/>
    <s v="Married"/>
    <n v="86"/>
    <s v="1-5 years"/>
    <n v="50"/>
    <n v="1"/>
    <s v="Low"/>
    <n v="50"/>
    <s v="Liability-Only"/>
    <n v="-200"/>
    <n v="2186"/>
    <s v="NO"/>
    <s v="NO"/>
    <s v="NO"/>
    <n v="0"/>
    <x v="2"/>
    <x v="16"/>
    <x v="0"/>
    <x v="7"/>
    <x v="1"/>
    <x v="0"/>
    <n v="99"/>
    <n v="740"/>
    <n v="-50"/>
    <x v="1"/>
    <n v="100"/>
  </r>
  <r>
    <n v="61"/>
    <x v="1"/>
    <s v="Married"/>
    <n v="86"/>
    <s v="&gt;5 years"/>
    <n v="0"/>
    <n v="0"/>
    <s v="Low"/>
    <n v="0"/>
    <s v="Full Coverage"/>
    <n v="0"/>
    <n v="2236"/>
    <s v="NO"/>
    <s v="NO"/>
    <s v="Yes"/>
    <n v="50"/>
    <x v="1"/>
    <x v="26"/>
    <x v="0"/>
    <x v="2"/>
    <x v="4"/>
    <x v="1"/>
    <n v="99"/>
    <n v="747"/>
    <n v="-50"/>
    <x v="1"/>
    <n v="100"/>
  </r>
  <r>
    <n v="67"/>
    <x v="1"/>
    <s v="Divorced"/>
    <n v="0"/>
    <s v="1-5 years"/>
    <n v="50"/>
    <n v="1"/>
    <s v="High"/>
    <n v="200"/>
    <s v="Liability-Only"/>
    <n v="-200"/>
    <n v="2200"/>
    <s v="Yes"/>
    <s v="NO"/>
    <s v="NO"/>
    <n v="50"/>
    <x v="0"/>
    <x v="8"/>
    <x v="1"/>
    <x v="4"/>
    <x v="6"/>
    <x v="2"/>
    <n v="13"/>
    <n v="728"/>
    <n v="-50"/>
    <x v="1"/>
    <n v="100"/>
  </r>
  <r>
    <n v="18"/>
    <x v="0"/>
    <s v="Married"/>
    <n v="86"/>
    <s v="1-5 years"/>
    <n v="50"/>
    <n v="0"/>
    <s v="Low"/>
    <n v="0"/>
    <s v="Full Coverage"/>
    <n v="0"/>
    <n v="2236"/>
    <s v="NO"/>
    <s v="Yes"/>
    <s v="Yes"/>
    <n v="100"/>
    <x v="0"/>
    <x v="27"/>
    <x v="1"/>
    <x v="0"/>
    <x v="2"/>
    <x v="1"/>
    <n v="14"/>
    <n v="721"/>
    <n v="-50"/>
    <x v="1"/>
    <n v="100"/>
  </r>
  <r>
    <n v="24"/>
    <x v="0"/>
    <s v="Divorced"/>
    <n v="0"/>
    <s v="1-5 years"/>
    <n v="50"/>
    <n v="0"/>
    <s v="Low"/>
    <n v="0"/>
    <s v="Full Coverage"/>
    <n v="0"/>
    <n v="2300"/>
    <s v="NO"/>
    <s v="NO"/>
    <s v="NO"/>
    <n v="0"/>
    <x v="1"/>
    <x v="8"/>
    <x v="0"/>
    <x v="1"/>
    <x v="0"/>
    <x v="2"/>
    <n v="99"/>
    <n v="660"/>
    <n v="50"/>
    <x v="0"/>
    <n v="50"/>
  </r>
  <r>
    <n v="35"/>
    <x v="0"/>
    <s v="Married"/>
    <n v="86"/>
    <s v="&gt;5 years"/>
    <n v="0"/>
    <n v="1"/>
    <s v="Low"/>
    <n v="50"/>
    <s v="Full Coverage"/>
    <n v="0"/>
    <n v="2286"/>
    <s v="NO"/>
    <s v="Yes"/>
    <s v="NO"/>
    <n v="50"/>
    <x v="0"/>
    <x v="11"/>
    <x v="0"/>
    <x v="1"/>
    <x v="2"/>
    <x v="1"/>
    <n v="99"/>
    <n v="726"/>
    <n v="-50"/>
    <x v="1"/>
    <n v="100"/>
  </r>
  <r>
    <n v="25"/>
    <x v="0"/>
    <s v="Single"/>
    <n v="0"/>
    <s v="1-5 years"/>
    <n v="50"/>
    <n v="0"/>
    <s v="High"/>
    <n v="0"/>
    <s v="Liability-Only"/>
    <n v="-200"/>
    <n v="2150"/>
    <s v="NO"/>
    <s v="NO"/>
    <s v="NO"/>
    <n v="0"/>
    <x v="0"/>
    <x v="6"/>
    <x v="1"/>
    <x v="4"/>
    <x v="0"/>
    <x v="0"/>
    <n v="2"/>
    <n v="680"/>
    <n v="50"/>
    <x v="1"/>
    <n v="100"/>
  </r>
  <r>
    <n v="47"/>
    <x v="0"/>
    <s v="Widowed"/>
    <n v="0"/>
    <s v="1-5 years"/>
    <n v="50"/>
    <n v="1"/>
    <s v="Low"/>
    <n v="50"/>
    <s v="Full Coverage"/>
    <n v="0"/>
    <n v="2300"/>
    <s v="NO"/>
    <s v="NO"/>
    <s v="NO"/>
    <n v="0"/>
    <x v="0"/>
    <x v="6"/>
    <x v="1"/>
    <x v="2"/>
    <x v="0"/>
    <x v="2"/>
    <n v="1"/>
    <n v="850"/>
    <n v="-50"/>
    <x v="1"/>
    <n v="100"/>
  </r>
  <r>
    <n v="29"/>
    <x v="0"/>
    <s v="Married"/>
    <n v="86"/>
    <s v="1-5 years"/>
    <n v="50"/>
    <n v="0"/>
    <s v="Low"/>
    <n v="0"/>
    <s v="Full Coverage"/>
    <n v="0"/>
    <n v="2386"/>
    <s v="NO"/>
    <s v="Yes"/>
    <s v="NO"/>
    <n v="50"/>
    <x v="1"/>
    <x v="21"/>
    <x v="1"/>
    <x v="5"/>
    <x v="1"/>
    <x v="2"/>
    <n v="13"/>
    <n v="665"/>
    <n v="50"/>
    <x v="1"/>
    <n v="100"/>
  </r>
  <r>
    <n v="72"/>
    <x v="1"/>
    <s v="Single"/>
    <n v="0"/>
    <s v="&gt;5 years"/>
    <n v="0"/>
    <n v="0"/>
    <s v="Medium"/>
    <n v="0"/>
    <s v="Liability-Only"/>
    <n v="-200"/>
    <n v="2100"/>
    <s v="NO"/>
    <s v="NO"/>
    <s v="NO"/>
    <n v="0"/>
    <x v="1"/>
    <x v="23"/>
    <x v="0"/>
    <x v="3"/>
    <x v="2"/>
    <x v="0"/>
    <n v="99"/>
    <n v="686"/>
    <n v="50"/>
    <x v="1"/>
    <n v="100"/>
  </r>
  <r>
    <n v="57"/>
    <x v="1"/>
    <s v="Single"/>
    <n v="0"/>
    <s v="&gt;5 years"/>
    <n v="0"/>
    <n v="0"/>
    <s v="Low"/>
    <n v="0"/>
    <s v="Full Coverage"/>
    <n v="0"/>
    <n v="2150"/>
    <s v="NO"/>
    <s v="Yes"/>
    <s v="NO"/>
    <n v="50"/>
    <x v="0"/>
    <x v="15"/>
    <x v="0"/>
    <x v="0"/>
    <x v="0"/>
    <x v="1"/>
    <n v="99"/>
    <n v="721"/>
    <n v="-50"/>
    <x v="1"/>
    <n v="100"/>
  </r>
  <r>
    <n v="43"/>
    <x v="0"/>
    <s v="Single"/>
    <n v="0"/>
    <s v="1-5 years"/>
    <n v="50"/>
    <n v="0"/>
    <s v="Low"/>
    <n v="0"/>
    <s v="Full Coverage"/>
    <n v="0"/>
    <n v="2250"/>
    <s v="NO"/>
    <s v="NO"/>
    <s v="NO"/>
    <n v="0"/>
    <x v="1"/>
    <x v="0"/>
    <x v="0"/>
    <x v="1"/>
    <x v="1"/>
    <x v="1"/>
    <n v="99"/>
    <n v="705"/>
    <n v="-50"/>
    <x v="1"/>
    <n v="100"/>
  </r>
  <r>
    <n v="55"/>
    <x v="1"/>
    <s v="Single"/>
    <n v="0"/>
    <s v="1-5 years"/>
    <n v="50"/>
    <n v="1"/>
    <s v="Low"/>
    <n v="50"/>
    <s v="Full Coverage"/>
    <n v="0"/>
    <n v="2350"/>
    <s v="NO"/>
    <s v="Yes"/>
    <s v="NO"/>
    <n v="50"/>
    <x v="1"/>
    <x v="0"/>
    <x v="1"/>
    <x v="8"/>
    <x v="3"/>
    <x v="0"/>
    <n v="3"/>
    <n v="671"/>
    <n v="50"/>
    <x v="1"/>
    <n v="100"/>
  </r>
  <r>
    <n v="56"/>
    <x v="1"/>
    <s v="Single"/>
    <n v="0"/>
    <s v="1-5 years"/>
    <n v="50"/>
    <n v="1"/>
    <s v="Low"/>
    <n v="50"/>
    <s v="Liability-Only"/>
    <n v="-200"/>
    <n v="2100"/>
    <s v="NO"/>
    <s v="NO"/>
    <s v="NO"/>
    <n v="0"/>
    <x v="1"/>
    <x v="27"/>
    <x v="1"/>
    <x v="1"/>
    <x v="1"/>
    <x v="0"/>
    <n v="10"/>
    <n v="706"/>
    <n v="-50"/>
    <x v="1"/>
    <n v="100"/>
  </r>
  <r>
    <n v="31"/>
    <x v="0"/>
    <s v="Single"/>
    <n v="0"/>
    <s v="1-5 years"/>
    <n v="50"/>
    <n v="0"/>
    <s v="Low"/>
    <n v="0"/>
    <s v="Full Coverage"/>
    <n v="0"/>
    <n v="2250"/>
    <s v="NO"/>
    <s v="NO"/>
    <s v="NO"/>
    <n v="0"/>
    <x v="1"/>
    <x v="13"/>
    <x v="1"/>
    <x v="0"/>
    <x v="0"/>
    <x v="2"/>
    <n v="2"/>
    <n v="701"/>
    <n v="-50"/>
    <x v="1"/>
    <n v="100"/>
  </r>
  <r>
    <n v="27"/>
    <x v="0"/>
    <s v="Divorced"/>
    <n v="0"/>
    <s v="1-5 years"/>
    <n v="50"/>
    <n v="0"/>
    <s v="Low"/>
    <n v="0"/>
    <s v="Full Coverage"/>
    <n v="0"/>
    <n v="2150"/>
    <s v="NO"/>
    <s v="Yes"/>
    <s v="Yes"/>
    <n v="100"/>
    <x v="0"/>
    <x v="20"/>
    <x v="1"/>
    <x v="6"/>
    <x v="0"/>
    <x v="2"/>
    <n v="1"/>
    <n v="730"/>
    <n v="-50"/>
    <x v="1"/>
    <n v="100"/>
  </r>
  <r>
    <n v="41"/>
    <x v="0"/>
    <s v="Single"/>
    <n v="0"/>
    <s v="1-5 years"/>
    <n v="50"/>
    <n v="0"/>
    <s v="Medium"/>
    <n v="0"/>
    <s v="Liability-Only"/>
    <n v="-200"/>
    <n v="2050"/>
    <s v="NO"/>
    <s v="NO"/>
    <s v="NO"/>
    <n v="0"/>
    <x v="1"/>
    <x v="5"/>
    <x v="1"/>
    <x v="0"/>
    <x v="0"/>
    <x v="0"/>
    <n v="8"/>
    <n v="820"/>
    <n v="-50"/>
    <x v="1"/>
    <n v="100"/>
  </r>
  <r>
    <n v="52"/>
    <x v="0"/>
    <s v="Married"/>
    <n v="86"/>
    <s v="&lt;1 year"/>
    <n v="100"/>
    <n v="0"/>
    <s v="High"/>
    <n v="0"/>
    <s v="Full Coverage"/>
    <n v="0"/>
    <n v="2336"/>
    <s v="NO"/>
    <s v="Yes"/>
    <s v="NO"/>
    <n v="50"/>
    <x v="1"/>
    <x v="11"/>
    <x v="0"/>
    <x v="0"/>
    <x v="2"/>
    <x v="0"/>
    <n v="99"/>
    <n v="726"/>
    <n v="-50"/>
    <x v="1"/>
    <n v="100"/>
  </r>
  <r>
    <n v="42"/>
    <x v="0"/>
    <s v="Widowed"/>
    <n v="0"/>
    <s v="&gt;5 years"/>
    <n v="0"/>
    <n v="0"/>
    <s v="Medium"/>
    <n v="0"/>
    <s v="Full Coverage"/>
    <n v="0"/>
    <n v="2250"/>
    <s v="NO"/>
    <s v="Yes"/>
    <s v="NO"/>
    <n v="50"/>
    <x v="1"/>
    <x v="13"/>
    <x v="1"/>
    <x v="0"/>
    <x v="0"/>
    <x v="1"/>
    <n v="7"/>
    <n v="678"/>
    <n v="50"/>
    <x v="1"/>
    <n v="100"/>
  </r>
  <r>
    <n v="18"/>
    <x v="0"/>
    <s v="Married"/>
    <n v="86"/>
    <s v="&lt;1 year"/>
    <n v="100"/>
    <n v="0"/>
    <s v="Medium"/>
    <n v="0"/>
    <s v="Full Coverage"/>
    <n v="0"/>
    <n v="2386"/>
    <s v="NO"/>
    <s v="NO"/>
    <s v="NO"/>
    <n v="0"/>
    <x v="1"/>
    <x v="29"/>
    <x v="1"/>
    <x v="1"/>
    <x v="0"/>
    <x v="2"/>
    <n v="3"/>
    <n v="704"/>
    <n v="-50"/>
    <x v="1"/>
    <n v="100"/>
  </r>
  <r>
    <n v="27"/>
    <x v="0"/>
    <s v="Married"/>
    <n v="86"/>
    <s v="&lt;1 year"/>
    <n v="100"/>
    <n v="1"/>
    <s v="Low"/>
    <n v="50"/>
    <s v="Liability-Only"/>
    <n v="-200"/>
    <n v="2236"/>
    <s v="NO"/>
    <s v="NO"/>
    <s v="NO"/>
    <n v="0"/>
    <x v="0"/>
    <x v="28"/>
    <x v="1"/>
    <x v="0"/>
    <x v="1"/>
    <x v="2"/>
    <n v="5"/>
    <n v="755"/>
    <n v="-50"/>
    <x v="1"/>
    <n v="100"/>
  </r>
  <r>
    <n v="38"/>
    <x v="0"/>
    <s v="Married"/>
    <n v="86"/>
    <s v="1-5 years"/>
    <n v="50"/>
    <n v="0"/>
    <s v="Low"/>
    <n v="0"/>
    <s v="Full Coverage"/>
    <n v="0"/>
    <n v="2386"/>
    <s v="Yes"/>
    <s v="NO"/>
    <s v="NO"/>
    <n v="50"/>
    <x v="2"/>
    <x v="12"/>
    <x v="1"/>
    <x v="0"/>
    <x v="2"/>
    <x v="1"/>
    <n v="6"/>
    <n v="640"/>
    <n v="50"/>
    <x v="1"/>
    <n v="100"/>
  </r>
  <r>
    <n v="38"/>
    <x v="0"/>
    <s v="Married"/>
    <n v="86"/>
    <s v="&lt;1 year"/>
    <n v="100"/>
    <n v="1"/>
    <s v="Low"/>
    <n v="50"/>
    <s v="Liability-Only"/>
    <n v="-200"/>
    <n v="2286"/>
    <s v="NO"/>
    <s v="NO"/>
    <s v="NO"/>
    <n v="0"/>
    <x v="0"/>
    <x v="14"/>
    <x v="1"/>
    <x v="0"/>
    <x v="0"/>
    <x v="2"/>
    <n v="13"/>
    <n v="641"/>
    <n v="50"/>
    <x v="0"/>
    <n v="50"/>
  </r>
  <r>
    <n v="69"/>
    <x v="1"/>
    <s v="Married"/>
    <n v="86"/>
    <s v="1-5 years"/>
    <n v="50"/>
    <n v="1"/>
    <s v="Low"/>
    <n v="50"/>
    <s v="Liability-Only"/>
    <n v="-200"/>
    <n v="2136"/>
    <s v="NO"/>
    <s v="NO"/>
    <s v="Yes"/>
    <n v="50"/>
    <x v="1"/>
    <x v="10"/>
    <x v="0"/>
    <x v="7"/>
    <x v="4"/>
    <x v="1"/>
    <n v="99"/>
    <n v="820"/>
    <n v="-50"/>
    <x v="1"/>
    <n v="100"/>
  </r>
  <r>
    <n v="19"/>
    <x v="0"/>
    <s v="Married"/>
    <n v="86"/>
    <s v="1-5 years"/>
    <n v="50"/>
    <n v="1"/>
    <s v="Low"/>
    <n v="50"/>
    <s v="Full Coverage"/>
    <n v="0"/>
    <n v="2336"/>
    <s v="NO"/>
    <s v="Yes"/>
    <s v="NO"/>
    <n v="50"/>
    <x v="1"/>
    <x v="2"/>
    <x v="0"/>
    <x v="2"/>
    <x v="0"/>
    <x v="2"/>
    <n v="99"/>
    <n v="750"/>
    <n v="-50"/>
    <x v="1"/>
    <n v="100"/>
  </r>
  <r>
    <n v="47"/>
    <x v="0"/>
    <s v="Married"/>
    <n v="86"/>
    <s v="&gt;5 years"/>
    <n v="0"/>
    <n v="1"/>
    <s v="Medium"/>
    <n v="100"/>
    <s v="Liability-Only"/>
    <n v="-200"/>
    <n v="2086"/>
    <s v="NO"/>
    <s v="NO"/>
    <s v="NO"/>
    <n v="0"/>
    <x v="1"/>
    <x v="26"/>
    <x v="1"/>
    <x v="2"/>
    <x v="4"/>
    <x v="0"/>
    <n v="8"/>
    <n v="755"/>
    <n v="-50"/>
    <x v="2"/>
    <n v="0"/>
  </r>
  <r>
    <n v="62"/>
    <x v="1"/>
    <s v="Single"/>
    <n v="0"/>
    <s v="&gt;5 years"/>
    <n v="0"/>
    <n v="2"/>
    <s v="Low"/>
    <n v="100"/>
    <s v="Full Coverage"/>
    <n v="0"/>
    <n v="2300"/>
    <s v="NO"/>
    <s v="NO"/>
    <s v="Yes"/>
    <n v="50"/>
    <x v="1"/>
    <x v="16"/>
    <x v="0"/>
    <x v="6"/>
    <x v="6"/>
    <x v="1"/>
    <n v="99"/>
    <n v="699"/>
    <n v="50"/>
    <x v="0"/>
    <n v="50"/>
  </r>
  <r>
    <n v="74"/>
    <x v="1"/>
    <s v="Married"/>
    <n v="86"/>
    <s v="&gt;5 years"/>
    <n v="0"/>
    <n v="1"/>
    <s v="Low"/>
    <n v="50"/>
    <s v="Liability-Only"/>
    <n v="-200"/>
    <n v="2136"/>
    <s v="NO"/>
    <s v="NO"/>
    <s v="NO"/>
    <n v="0"/>
    <x v="1"/>
    <x v="11"/>
    <x v="1"/>
    <x v="5"/>
    <x v="3"/>
    <x v="1"/>
    <n v="2"/>
    <n v="774"/>
    <n v="-50"/>
    <x v="1"/>
    <n v="100"/>
  </r>
  <r>
    <n v="33"/>
    <x v="0"/>
    <s v="Married"/>
    <n v="86"/>
    <s v="&lt;1 year"/>
    <n v="100"/>
    <n v="0"/>
    <s v="Medium"/>
    <n v="0"/>
    <s v="Full Coverage"/>
    <n v="0"/>
    <n v="2386"/>
    <s v="NO"/>
    <s v="NO"/>
    <s v="NO"/>
    <n v="0"/>
    <x v="1"/>
    <x v="1"/>
    <x v="0"/>
    <x v="2"/>
    <x v="2"/>
    <x v="0"/>
    <n v="99"/>
    <n v="772"/>
    <n v="-50"/>
    <x v="1"/>
    <n v="100"/>
  </r>
  <r>
    <n v="47"/>
    <x v="0"/>
    <s v="Married"/>
    <n v="86"/>
    <s v="&gt;5 years"/>
    <n v="0"/>
    <n v="0"/>
    <s v="High"/>
    <n v="0"/>
    <s v="Full Coverage"/>
    <n v="0"/>
    <n v="2236"/>
    <s v="NO"/>
    <s v="NO"/>
    <s v="Yes"/>
    <n v="50"/>
    <x v="0"/>
    <x v="11"/>
    <x v="1"/>
    <x v="2"/>
    <x v="1"/>
    <x v="0"/>
    <n v="6"/>
    <n v="728"/>
    <n v="-50"/>
    <x v="1"/>
    <n v="100"/>
  </r>
  <r>
    <n v="48"/>
    <x v="0"/>
    <s v="Married"/>
    <n v="86"/>
    <s v="1-5 years"/>
    <n v="50"/>
    <n v="0"/>
    <s v="Low"/>
    <n v="0"/>
    <s v="Full Coverage"/>
    <n v="0"/>
    <n v="2386"/>
    <s v="NO"/>
    <s v="Yes"/>
    <s v="NO"/>
    <n v="50"/>
    <x v="1"/>
    <x v="5"/>
    <x v="0"/>
    <x v="9"/>
    <x v="6"/>
    <x v="1"/>
    <n v="99"/>
    <n v="671"/>
    <n v="50"/>
    <x v="1"/>
    <n v="100"/>
  </r>
  <r>
    <n v="42"/>
    <x v="0"/>
    <s v="Married"/>
    <n v="86"/>
    <s v="1-5 years"/>
    <n v="50"/>
    <n v="0"/>
    <s v="Low"/>
    <n v="0"/>
    <s v="Full Coverage"/>
    <n v="0"/>
    <n v="2386"/>
    <s v="NO"/>
    <s v="NO"/>
    <s v="NO"/>
    <n v="0"/>
    <x v="1"/>
    <x v="12"/>
    <x v="1"/>
    <x v="4"/>
    <x v="2"/>
    <x v="0"/>
    <n v="7"/>
    <n v="683"/>
    <n v="50"/>
    <x v="0"/>
    <n v="50"/>
  </r>
  <r>
    <n v="38"/>
    <x v="0"/>
    <s v="Single"/>
    <n v="0"/>
    <s v="1-5 years"/>
    <n v="50"/>
    <n v="2"/>
    <s v="Low"/>
    <n v="100"/>
    <s v="Full Coverage"/>
    <n v="0"/>
    <n v="2250"/>
    <s v="Yes"/>
    <s v="Yes"/>
    <s v="NO"/>
    <n v="100"/>
    <x v="0"/>
    <x v="2"/>
    <x v="1"/>
    <x v="4"/>
    <x v="0"/>
    <x v="1"/>
    <n v="4"/>
    <n v="677"/>
    <n v="50"/>
    <x v="2"/>
    <n v="0"/>
  </r>
  <r>
    <n v="46"/>
    <x v="0"/>
    <s v="Widowed"/>
    <n v="0"/>
    <s v="1-5 years"/>
    <n v="50"/>
    <n v="1"/>
    <s v="High"/>
    <n v="200"/>
    <s v="Full Coverage"/>
    <n v="0"/>
    <n v="2450"/>
    <s v="NO"/>
    <s v="Yes"/>
    <s v="Yes"/>
    <n v="100"/>
    <x v="2"/>
    <x v="22"/>
    <x v="0"/>
    <x v="8"/>
    <x v="1"/>
    <x v="0"/>
    <n v="99"/>
    <n v="690"/>
    <n v="50"/>
    <x v="1"/>
    <n v="100"/>
  </r>
  <r>
    <n v="18"/>
    <x v="0"/>
    <s v="Single"/>
    <n v="0"/>
    <s v="1-5 years"/>
    <n v="50"/>
    <n v="0"/>
    <s v="Low"/>
    <n v="0"/>
    <s v="Liability-Only"/>
    <n v="-200"/>
    <n v="2050"/>
    <s v="NO"/>
    <s v="NO"/>
    <s v="NO"/>
    <n v="0"/>
    <x v="1"/>
    <x v="25"/>
    <x v="1"/>
    <x v="5"/>
    <x v="0"/>
    <x v="0"/>
    <n v="9"/>
    <n v="643"/>
    <n v="50"/>
    <x v="2"/>
    <n v="0"/>
  </r>
  <r>
    <n v="50"/>
    <x v="0"/>
    <s v="Divorced"/>
    <n v="0"/>
    <s v="1-5 years"/>
    <n v="50"/>
    <n v="0"/>
    <s v="Medium"/>
    <n v="0"/>
    <s v="Full Coverage"/>
    <n v="0"/>
    <n v="2250"/>
    <s v="NO"/>
    <s v="NO"/>
    <s v="NO"/>
    <n v="0"/>
    <x v="0"/>
    <x v="16"/>
    <x v="1"/>
    <x v="4"/>
    <x v="2"/>
    <x v="1"/>
    <n v="3"/>
    <n v="703"/>
    <n v="-50"/>
    <x v="1"/>
    <n v="100"/>
  </r>
  <r>
    <n v="41"/>
    <x v="0"/>
    <s v="Married"/>
    <n v="86"/>
    <s v="1-5 years"/>
    <n v="50"/>
    <n v="0"/>
    <s v="High"/>
    <n v="0"/>
    <s v="Liability-Only"/>
    <n v="-200"/>
    <n v="2136"/>
    <s v="Yes"/>
    <s v="NO"/>
    <s v="NO"/>
    <n v="50"/>
    <x v="0"/>
    <x v="19"/>
    <x v="1"/>
    <x v="0"/>
    <x v="0"/>
    <x v="1"/>
    <n v="6"/>
    <n v="668"/>
    <n v="50"/>
    <x v="0"/>
    <n v="50"/>
  </r>
  <r>
    <n v="36"/>
    <x v="0"/>
    <s v="Married"/>
    <n v="86"/>
    <s v="1-5 years"/>
    <n v="50"/>
    <n v="1"/>
    <s v="Medium"/>
    <n v="100"/>
    <s v="Liability-Only"/>
    <n v="-200"/>
    <n v="2136"/>
    <s v="NO"/>
    <s v="NO"/>
    <s v="NO"/>
    <n v="0"/>
    <x v="1"/>
    <x v="6"/>
    <x v="1"/>
    <x v="2"/>
    <x v="2"/>
    <x v="2"/>
    <n v="4"/>
    <n v="721"/>
    <n v="-50"/>
    <x v="2"/>
    <n v="0"/>
  </r>
  <r>
    <n v="70"/>
    <x v="1"/>
    <s v="Married"/>
    <n v="86"/>
    <s v="&gt;5 years"/>
    <n v="0"/>
    <n v="0"/>
    <s v="Medium"/>
    <n v="0"/>
    <s v="Liability-Only"/>
    <n v="-200"/>
    <n v="1986"/>
    <s v="NO"/>
    <s v="NO"/>
    <s v="NO"/>
    <n v="0"/>
    <x v="0"/>
    <x v="10"/>
    <x v="1"/>
    <x v="3"/>
    <x v="2"/>
    <x v="2"/>
    <n v="9"/>
    <n v="736"/>
    <n v="-50"/>
    <x v="2"/>
    <n v="0"/>
  </r>
  <r>
    <n v="29"/>
    <x v="0"/>
    <s v="Single"/>
    <n v="0"/>
    <s v="&gt;5 years"/>
    <n v="0"/>
    <n v="0"/>
    <s v="Low"/>
    <n v="0"/>
    <s v="Liability-Only"/>
    <n v="-200"/>
    <n v="1900"/>
    <s v="NO"/>
    <s v="NO"/>
    <s v="NO"/>
    <n v="0"/>
    <x v="1"/>
    <x v="23"/>
    <x v="1"/>
    <x v="5"/>
    <x v="3"/>
    <x v="0"/>
    <n v="5"/>
    <n v="753"/>
    <n v="-50"/>
    <x v="2"/>
    <n v="0"/>
  </r>
  <r>
    <n v="33"/>
    <x v="0"/>
    <s v="Married"/>
    <n v="86"/>
    <s v="1-5 years"/>
    <n v="50"/>
    <n v="0"/>
    <s v="High"/>
    <n v="0"/>
    <s v="Liability-Only"/>
    <n v="-200"/>
    <n v="2086"/>
    <s v="NO"/>
    <s v="NO"/>
    <s v="Yes"/>
    <n v="50"/>
    <x v="0"/>
    <x v="13"/>
    <x v="0"/>
    <x v="7"/>
    <x v="0"/>
    <x v="1"/>
    <n v="99"/>
    <n v="645"/>
    <n v="50"/>
    <x v="2"/>
    <n v="0"/>
  </r>
  <r>
    <n v="69"/>
    <x v="1"/>
    <s v="Single"/>
    <n v="0"/>
    <s v="1-5 years"/>
    <n v="50"/>
    <n v="0"/>
    <s v="Medium"/>
    <n v="0"/>
    <s v="Liability-Only"/>
    <n v="-200"/>
    <n v="2000"/>
    <s v="NO"/>
    <s v="NO"/>
    <s v="NO"/>
    <n v="0"/>
    <x v="1"/>
    <x v="11"/>
    <x v="1"/>
    <x v="1"/>
    <x v="4"/>
    <x v="0"/>
    <n v="5"/>
    <n v="740"/>
    <n v="-50"/>
    <x v="0"/>
    <n v="50"/>
  </r>
  <r>
    <n v="27"/>
    <x v="0"/>
    <s v="Married"/>
    <n v="86"/>
    <s v="&gt;5 years"/>
    <n v="0"/>
    <n v="0"/>
    <s v="Low"/>
    <n v="0"/>
    <s v="Full Coverage"/>
    <n v="0"/>
    <n v="2186"/>
    <s v="Yes"/>
    <s v="NO"/>
    <s v="Yes"/>
    <n v="100"/>
    <x v="1"/>
    <x v="8"/>
    <x v="0"/>
    <x v="1"/>
    <x v="2"/>
    <x v="1"/>
    <n v="99"/>
    <n v="635"/>
    <n v="50"/>
    <x v="2"/>
    <n v="0"/>
  </r>
  <r>
    <n v="31"/>
    <x v="0"/>
    <s v="Married"/>
    <n v="86"/>
    <s v="1-5 years"/>
    <n v="50"/>
    <n v="0"/>
    <s v="Low"/>
    <n v="0"/>
    <s v="Liability-Only"/>
    <n v="-200"/>
    <n v="2236"/>
    <s v="NO"/>
    <s v="NO"/>
    <s v="NO"/>
    <n v="0"/>
    <x v="0"/>
    <x v="6"/>
    <x v="1"/>
    <x v="9"/>
    <x v="2"/>
    <x v="1"/>
    <n v="11"/>
    <n v="672"/>
    <n v="50"/>
    <x v="1"/>
    <n v="100"/>
  </r>
  <r>
    <n v="37"/>
    <x v="0"/>
    <s v="Widowed"/>
    <n v="0"/>
    <s v="1-5 years"/>
    <n v="50"/>
    <n v="0"/>
    <s v="Low"/>
    <n v="0"/>
    <s v="Liability-Only"/>
    <n v="-200"/>
    <n v="1900"/>
    <s v="NO"/>
    <s v="Yes"/>
    <s v="NO"/>
    <n v="50"/>
    <x v="0"/>
    <x v="1"/>
    <x v="0"/>
    <x v="0"/>
    <x v="4"/>
    <x v="0"/>
    <n v="99"/>
    <n v="714"/>
    <n v="-50"/>
    <x v="2"/>
    <n v="0"/>
  </r>
  <r>
    <n v="52"/>
    <x v="0"/>
    <s v="Single"/>
    <n v="0"/>
    <s v="1-5 years"/>
    <n v="50"/>
    <n v="1"/>
    <s v="Medium"/>
    <n v="100"/>
    <s v="Full Coverage"/>
    <n v="0"/>
    <n v="2350"/>
    <s v="NO"/>
    <s v="NO"/>
    <s v="NO"/>
    <n v="0"/>
    <x v="0"/>
    <x v="14"/>
    <x v="1"/>
    <x v="0"/>
    <x v="3"/>
    <x v="2"/>
    <n v="3"/>
    <n v="708"/>
    <n v="-50"/>
    <x v="1"/>
    <n v="100"/>
  </r>
  <r>
    <n v="43"/>
    <x v="0"/>
    <s v="Divorced"/>
    <n v="0"/>
    <s v="&lt;1 year"/>
    <n v="100"/>
    <n v="1"/>
    <s v="Medium"/>
    <n v="100"/>
    <s v="Liability-Only"/>
    <n v="-200"/>
    <n v="2150"/>
    <s v="NO"/>
    <s v="NO"/>
    <s v="NO"/>
    <n v="0"/>
    <x v="0"/>
    <x v="16"/>
    <x v="1"/>
    <x v="3"/>
    <x v="2"/>
    <x v="0"/>
    <n v="11"/>
    <n v="755"/>
    <n v="-50"/>
    <x v="0"/>
    <n v="50"/>
  </r>
  <r>
    <n v="20"/>
    <x v="0"/>
    <s v="Single"/>
    <n v="0"/>
    <s v="1-5 years"/>
    <n v="50"/>
    <n v="0"/>
    <s v="Medium"/>
    <n v="0"/>
    <s v="Liability-Only"/>
    <n v="-200"/>
    <n v="2100"/>
    <s v="NO"/>
    <s v="Yes"/>
    <s v="NO"/>
    <n v="50"/>
    <x v="1"/>
    <x v="11"/>
    <x v="0"/>
    <x v="1"/>
    <x v="4"/>
    <x v="1"/>
    <n v="99"/>
    <n v="684"/>
    <n v="50"/>
    <x v="1"/>
    <n v="100"/>
  </r>
  <r>
    <n v="32"/>
    <x v="0"/>
    <s v="Divorced"/>
    <n v="0"/>
    <s v="1-5 years"/>
    <n v="50"/>
    <n v="1"/>
    <s v="Low"/>
    <n v="50"/>
    <s v="Full Coverage"/>
    <n v="0"/>
    <n v="2200"/>
    <s v="NO"/>
    <s v="NO"/>
    <s v="NO"/>
    <n v="0"/>
    <x v="1"/>
    <x v="22"/>
    <x v="0"/>
    <x v="1"/>
    <x v="2"/>
    <x v="2"/>
    <n v="99"/>
    <n v="745"/>
    <n v="-50"/>
    <x v="2"/>
    <n v="0"/>
  </r>
  <r>
    <n v="30"/>
    <x v="0"/>
    <s v="Single"/>
    <n v="0"/>
    <s v="1-5 years"/>
    <n v="50"/>
    <n v="0"/>
    <s v="Low"/>
    <n v="0"/>
    <s v="Full Coverage"/>
    <n v="0"/>
    <n v="2350"/>
    <s v="NO"/>
    <s v="NO"/>
    <s v="NO"/>
    <n v="0"/>
    <x v="2"/>
    <x v="6"/>
    <x v="1"/>
    <x v="3"/>
    <x v="0"/>
    <x v="2"/>
    <n v="3"/>
    <n v="654"/>
    <n v="50"/>
    <x v="1"/>
    <n v="100"/>
  </r>
  <r>
    <n v="38"/>
    <x v="0"/>
    <s v="Widowed"/>
    <n v="0"/>
    <s v="&gt;5 years"/>
    <n v="0"/>
    <n v="0"/>
    <s v="Low"/>
    <n v="0"/>
    <s v="Full Coverage"/>
    <n v="0"/>
    <n v="2000"/>
    <s v="Yes"/>
    <s v="Yes"/>
    <s v="NO"/>
    <n v="100"/>
    <x v="0"/>
    <x v="1"/>
    <x v="1"/>
    <x v="7"/>
    <x v="3"/>
    <x v="1"/>
    <n v="4"/>
    <n v="710"/>
    <n v="-50"/>
    <x v="2"/>
    <n v="0"/>
  </r>
  <r>
    <n v="46"/>
    <x v="0"/>
    <s v="Married"/>
    <n v="86"/>
    <s v="&lt;1 year"/>
    <n v="100"/>
    <n v="1"/>
    <s v="Low"/>
    <n v="50"/>
    <s v="Liability-Only"/>
    <n v="-200"/>
    <n v="2086"/>
    <s v="Yes"/>
    <s v="Yes"/>
    <s v="NO"/>
    <n v="100"/>
    <x v="1"/>
    <x v="9"/>
    <x v="0"/>
    <x v="0"/>
    <x v="4"/>
    <x v="1"/>
    <n v="99"/>
    <n v="710"/>
    <n v="-50"/>
    <x v="0"/>
    <n v="50"/>
  </r>
  <r>
    <n v="46"/>
    <x v="0"/>
    <s v="Single"/>
    <n v="0"/>
    <s v="1-5 years"/>
    <n v="50"/>
    <n v="0"/>
    <s v="Low"/>
    <n v="0"/>
    <s v="Full Coverage"/>
    <n v="0"/>
    <n v="2150"/>
    <s v="NO"/>
    <s v="NO"/>
    <s v="NO"/>
    <n v="0"/>
    <x v="1"/>
    <x v="11"/>
    <x v="1"/>
    <x v="4"/>
    <x v="1"/>
    <x v="1"/>
    <n v="5"/>
    <n v="703"/>
    <n v="-50"/>
    <x v="2"/>
    <n v="0"/>
  </r>
  <r>
    <n v="18"/>
    <x v="0"/>
    <s v="Single"/>
    <n v="0"/>
    <s v="&lt;1 year"/>
    <n v="100"/>
    <n v="0"/>
    <s v="Low"/>
    <n v="0"/>
    <s v="Liability-Only"/>
    <n v="-200"/>
    <n v="2100"/>
    <s v="NO"/>
    <s v="NO"/>
    <s v="NO"/>
    <n v="0"/>
    <x v="0"/>
    <x v="27"/>
    <x v="1"/>
    <x v="0"/>
    <x v="4"/>
    <x v="0"/>
    <n v="10"/>
    <n v="705"/>
    <n v="-50"/>
    <x v="1"/>
    <n v="100"/>
  </r>
  <r>
    <n v="55"/>
    <x v="1"/>
    <s v="Married"/>
    <n v="86"/>
    <s v="&lt;1 year"/>
    <n v="100"/>
    <n v="0"/>
    <s v="Low"/>
    <n v="0"/>
    <s v="Liability-Only"/>
    <n v="-200"/>
    <n v="2136"/>
    <s v="NO"/>
    <s v="NO"/>
    <s v="NO"/>
    <n v="0"/>
    <x v="1"/>
    <x v="28"/>
    <x v="0"/>
    <x v="0"/>
    <x v="0"/>
    <x v="2"/>
    <n v="99"/>
    <n v="717"/>
    <n v="-50"/>
    <x v="0"/>
    <n v="50"/>
  </r>
  <r>
    <n v="43"/>
    <x v="0"/>
    <s v="Divorced"/>
    <n v="0"/>
    <s v="1-5 years"/>
    <n v="50"/>
    <n v="2"/>
    <s v="Low"/>
    <n v="100"/>
    <s v="Liability-Only"/>
    <n v="-200"/>
    <n v="2050"/>
    <s v="NO"/>
    <s v="Yes"/>
    <s v="NO"/>
    <n v="50"/>
    <x v="0"/>
    <x v="18"/>
    <x v="0"/>
    <x v="7"/>
    <x v="4"/>
    <x v="1"/>
    <n v="99"/>
    <n v="795"/>
    <n v="-50"/>
    <x v="0"/>
    <n v="50"/>
  </r>
  <r>
    <n v="60"/>
    <x v="1"/>
    <s v="Widowed"/>
    <n v="0"/>
    <s v="&gt;5 years"/>
    <n v="0"/>
    <n v="0"/>
    <s v="Low"/>
    <n v="0"/>
    <s v="Full Coverage"/>
    <n v="0"/>
    <n v="2200"/>
    <s v="NO"/>
    <s v="NO"/>
    <s v="NO"/>
    <n v="0"/>
    <x v="1"/>
    <x v="6"/>
    <x v="1"/>
    <x v="5"/>
    <x v="1"/>
    <x v="0"/>
    <n v="9"/>
    <n v="776"/>
    <n v="-50"/>
    <x v="1"/>
    <n v="100"/>
  </r>
  <r>
    <n v="46"/>
    <x v="0"/>
    <s v="Married"/>
    <n v="86"/>
    <s v="1-5 years"/>
    <n v="50"/>
    <n v="1"/>
    <s v="Low"/>
    <n v="50"/>
    <s v="Liability-Only"/>
    <n v="-200"/>
    <n v="2136"/>
    <s v="NO"/>
    <s v="NO"/>
    <s v="NO"/>
    <n v="0"/>
    <x v="1"/>
    <x v="26"/>
    <x v="0"/>
    <x v="5"/>
    <x v="1"/>
    <x v="1"/>
    <n v="99"/>
    <n v="752"/>
    <n v="-50"/>
    <x v="0"/>
    <n v="50"/>
  </r>
  <r>
    <n v="56"/>
    <x v="1"/>
    <s v="Married"/>
    <n v="86"/>
    <s v="1-5 years"/>
    <n v="50"/>
    <n v="1"/>
    <s v="Low"/>
    <n v="50"/>
    <s v="Full Coverage"/>
    <n v="0"/>
    <n v="2386"/>
    <s v="Yes"/>
    <s v="NO"/>
    <s v="NO"/>
    <n v="50"/>
    <x v="0"/>
    <x v="10"/>
    <x v="0"/>
    <x v="3"/>
    <x v="2"/>
    <x v="0"/>
    <n v="99"/>
    <n v="669"/>
    <n v="50"/>
    <x v="0"/>
    <n v="50"/>
  </r>
  <r>
    <n v="46"/>
    <x v="0"/>
    <s v="Married"/>
    <n v="86"/>
    <s v="&lt;1 year"/>
    <n v="100"/>
    <n v="0"/>
    <s v="Medium"/>
    <n v="0"/>
    <s v="Full Coverage"/>
    <n v="0"/>
    <n v="2386"/>
    <s v="NO"/>
    <s v="NO"/>
    <s v="NO"/>
    <n v="0"/>
    <x v="0"/>
    <x v="26"/>
    <x v="1"/>
    <x v="3"/>
    <x v="3"/>
    <x v="0"/>
    <n v="2"/>
    <n v="728"/>
    <n v="-50"/>
    <x v="1"/>
    <n v="100"/>
  </r>
  <r>
    <n v="60"/>
    <x v="1"/>
    <s v="Divorced"/>
    <n v="0"/>
    <s v="1-5 years"/>
    <n v="50"/>
    <n v="1"/>
    <s v="Low"/>
    <n v="50"/>
    <s v="Liability-Only"/>
    <n v="-200"/>
    <n v="2150"/>
    <s v="NO"/>
    <s v="NO"/>
    <s v="NO"/>
    <n v="0"/>
    <x v="1"/>
    <x v="20"/>
    <x v="1"/>
    <x v="0"/>
    <x v="4"/>
    <x v="1"/>
    <n v="5"/>
    <n v="669"/>
    <n v="50"/>
    <x v="0"/>
    <n v="50"/>
  </r>
  <r>
    <n v="47"/>
    <x v="0"/>
    <s v="Single"/>
    <n v="0"/>
    <s v="&gt;5 years"/>
    <n v="0"/>
    <n v="1"/>
    <s v="Medium"/>
    <n v="100"/>
    <s v="Liability-Only"/>
    <n v="-200"/>
    <n v="2000"/>
    <s v="NO"/>
    <s v="NO"/>
    <s v="NO"/>
    <n v="0"/>
    <x v="1"/>
    <x v="12"/>
    <x v="0"/>
    <x v="1"/>
    <x v="0"/>
    <x v="2"/>
    <n v="99"/>
    <n v="744"/>
    <n v="-50"/>
    <x v="2"/>
    <n v="0"/>
  </r>
  <r>
    <n v="38"/>
    <x v="0"/>
    <s v="Married"/>
    <n v="86"/>
    <s v="1-5 years"/>
    <n v="50"/>
    <n v="0"/>
    <s v="Low"/>
    <n v="0"/>
    <s v="Full Coverage"/>
    <n v="0"/>
    <n v="2386"/>
    <s v="NO"/>
    <s v="NO"/>
    <s v="NO"/>
    <n v="0"/>
    <x v="0"/>
    <x v="29"/>
    <x v="0"/>
    <x v="0"/>
    <x v="3"/>
    <x v="0"/>
    <n v="99"/>
    <n v="696"/>
    <n v="50"/>
    <x v="0"/>
    <n v="50"/>
  </r>
  <r>
    <n v="74"/>
    <x v="1"/>
    <s v="Single"/>
    <n v="0"/>
    <s v="&gt;5 years"/>
    <n v="0"/>
    <n v="1"/>
    <s v="Low"/>
    <n v="50"/>
    <s v="Liability-Only"/>
    <n v="-200"/>
    <n v="1950"/>
    <s v="NO"/>
    <s v="NO"/>
    <s v="NO"/>
    <n v="0"/>
    <x v="2"/>
    <x v="23"/>
    <x v="1"/>
    <x v="0"/>
    <x v="3"/>
    <x v="1"/>
    <n v="6"/>
    <n v="713"/>
    <n v="-50"/>
    <x v="2"/>
    <n v="0"/>
  </r>
  <r>
    <n v="53"/>
    <x v="0"/>
    <s v="Married"/>
    <n v="86"/>
    <s v="&gt;5 years"/>
    <n v="0"/>
    <n v="3"/>
    <s v="Medium"/>
    <n v="300"/>
    <s v="Full Coverage"/>
    <n v="0"/>
    <n v="2536"/>
    <s v="NO"/>
    <s v="Yes"/>
    <s v="NO"/>
    <n v="50"/>
    <x v="1"/>
    <x v="5"/>
    <x v="1"/>
    <x v="4"/>
    <x v="2"/>
    <x v="0"/>
    <n v="2"/>
    <n v="727"/>
    <n v="-50"/>
    <x v="1"/>
    <n v="100"/>
  </r>
  <r>
    <n v="48"/>
    <x v="0"/>
    <s v="Single"/>
    <n v="0"/>
    <s v="1-5 years"/>
    <n v="50"/>
    <n v="0"/>
    <s v="Low"/>
    <n v="0"/>
    <s v="Full Coverage"/>
    <n v="0"/>
    <n v="2250"/>
    <s v="NO"/>
    <s v="NO"/>
    <s v="NO"/>
    <n v="0"/>
    <x v="1"/>
    <x v="22"/>
    <x v="1"/>
    <x v="1"/>
    <x v="3"/>
    <x v="0"/>
    <n v="1"/>
    <n v="764"/>
    <n v="-50"/>
    <x v="1"/>
    <n v="100"/>
  </r>
  <r>
    <n v="20"/>
    <x v="0"/>
    <s v="Married"/>
    <n v="86"/>
    <s v="1-5 years"/>
    <n v="50"/>
    <n v="1"/>
    <s v="High"/>
    <n v="200"/>
    <s v="Liability-Only"/>
    <n v="-200"/>
    <n v="2386"/>
    <s v="Yes"/>
    <s v="NO"/>
    <s v="NO"/>
    <n v="50"/>
    <x v="1"/>
    <x v="23"/>
    <x v="0"/>
    <x v="0"/>
    <x v="0"/>
    <x v="2"/>
    <n v="99"/>
    <n v="630"/>
    <n v="50"/>
    <x v="1"/>
    <n v="100"/>
  </r>
  <r>
    <n v="20"/>
    <x v="0"/>
    <s v="Married"/>
    <n v="86"/>
    <s v="1-5 years"/>
    <n v="50"/>
    <n v="0"/>
    <s v="Low"/>
    <n v="0"/>
    <s v="Full Coverage"/>
    <n v="0"/>
    <n v="2286"/>
    <s v="NO"/>
    <s v="Yes"/>
    <s v="NO"/>
    <n v="50"/>
    <x v="1"/>
    <x v="5"/>
    <x v="1"/>
    <x v="0"/>
    <x v="1"/>
    <x v="0"/>
    <n v="12"/>
    <n v="720"/>
    <n v="-50"/>
    <x v="1"/>
    <n v="100"/>
  </r>
  <r>
    <n v="44"/>
    <x v="0"/>
    <s v="Single"/>
    <n v="0"/>
    <s v="&gt;5 years"/>
    <n v="0"/>
    <n v="0"/>
    <s v="Low"/>
    <n v="0"/>
    <s v="Full Coverage"/>
    <n v="0"/>
    <n v="2150"/>
    <s v="NO"/>
    <s v="NO"/>
    <s v="NO"/>
    <n v="0"/>
    <x v="1"/>
    <x v="12"/>
    <x v="0"/>
    <x v="3"/>
    <x v="2"/>
    <x v="1"/>
    <n v="99"/>
    <n v="790"/>
    <n v="-50"/>
    <x v="0"/>
    <n v="50"/>
  </r>
  <r>
    <n v="42"/>
    <x v="0"/>
    <s v="Married"/>
    <n v="86"/>
    <s v="&lt;1 year"/>
    <n v="100"/>
    <n v="0"/>
    <s v="Medium"/>
    <n v="0"/>
    <s v="Full Coverage"/>
    <n v="0"/>
    <n v="2336"/>
    <s v="Yes"/>
    <s v="NO"/>
    <s v="NO"/>
    <n v="50"/>
    <x v="0"/>
    <x v="15"/>
    <x v="1"/>
    <x v="2"/>
    <x v="0"/>
    <x v="1"/>
    <n v="5"/>
    <n v="729"/>
    <n v="-50"/>
    <x v="1"/>
    <n v="100"/>
  </r>
  <r>
    <n v="30"/>
    <x v="0"/>
    <s v="Married"/>
    <n v="86"/>
    <s v="1-5 years"/>
    <n v="50"/>
    <n v="0"/>
    <s v="Medium"/>
    <n v="0"/>
    <s v="Liability-Only"/>
    <n v="-200"/>
    <n v="2136"/>
    <s v="NO"/>
    <s v="NO"/>
    <s v="NO"/>
    <n v="0"/>
    <x v="1"/>
    <x v="22"/>
    <x v="1"/>
    <x v="10"/>
    <x v="0"/>
    <x v="2"/>
    <n v="14"/>
    <n v="749"/>
    <n v="-50"/>
    <x v="1"/>
    <n v="100"/>
  </r>
  <r>
    <n v="42"/>
    <x v="0"/>
    <s v="Married"/>
    <n v="86"/>
    <s v="1-5 years"/>
    <n v="50"/>
    <n v="1"/>
    <s v="Low"/>
    <n v="50"/>
    <s v="Liability-Only"/>
    <n v="-200"/>
    <n v="2186"/>
    <s v="NO"/>
    <s v="NO"/>
    <s v="Yes"/>
    <n v="50"/>
    <x v="1"/>
    <x v="9"/>
    <x v="0"/>
    <x v="5"/>
    <x v="3"/>
    <x v="2"/>
    <n v="99"/>
    <n v="686"/>
    <n v="50"/>
    <x v="0"/>
    <n v="50"/>
  </r>
  <r>
    <n v="63"/>
    <x v="1"/>
    <s v="Married"/>
    <n v="86"/>
    <s v="1-5 years"/>
    <n v="50"/>
    <n v="0"/>
    <s v="High"/>
    <n v="0"/>
    <s v="Full Coverage"/>
    <n v="0"/>
    <n v="2336"/>
    <s v="NO"/>
    <s v="NO"/>
    <s v="NO"/>
    <n v="0"/>
    <x v="0"/>
    <x v="21"/>
    <x v="0"/>
    <x v="7"/>
    <x v="2"/>
    <x v="1"/>
    <n v="99"/>
    <n v="736"/>
    <n v="-50"/>
    <x v="1"/>
    <n v="100"/>
  </r>
  <r>
    <n v="50"/>
    <x v="0"/>
    <s v="Married"/>
    <n v="86"/>
    <s v="&gt;5 years"/>
    <n v="0"/>
    <n v="0"/>
    <s v="Low"/>
    <n v="0"/>
    <s v="Full Coverage"/>
    <n v="0"/>
    <n v="2236"/>
    <s v="NO"/>
    <s v="Yes"/>
    <s v="NO"/>
    <n v="50"/>
    <x v="1"/>
    <x v="12"/>
    <x v="0"/>
    <x v="2"/>
    <x v="1"/>
    <x v="2"/>
    <n v="99"/>
    <n v="718"/>
    <n v="-50"/>
    <x v="1"/>
    <n v="100"/>
  </r>
  <r>
    <n v="22"/>
    <x v="0"/>
    <s v="Widowed"/>
    <n v="0"/>
    <s v="1-5 years"/>
    <n v="50"/>
    <n v="2"/>
    <s v="Low"/>
    <n v="100"/>
    <s v="Full Coverage"/>
    <n v="0"/>
    <n v="2450"/>
    <s v="NO"/>
    <s v="NO"/>
    <s v="NO"/>
    <n v="0"/>
    <x v="1"/>
    <x v="18"/>
    <x v="1"/>
    <x v="4"/>
    <x v="4"/>
    <x v="0"/>
    <n v="2"/>
    <n v="681"/>
    <n v="50"/>
    <x v="1"/>
    <n v="100"/>
  </r>
  <r>
    <n v="38"/>
    <x v="0"/>
    <s v="Divorced"/>
    <n v="0"/>
    <s v="1-5 years"/>
    <n v="50"/>
    <n v="1"/>
    <s v="Medium"/>
    <n v="100"/>
    <s v="Full Coverage"/>
    <n v="0"/>
    <n v="2250"/>
    <s v="NO"/>
    <s v="NO"/>
    <s v="NO"/>
    <n v="0"/>
    <x v="1"/>
    <x v="29"/>
    <x v="1"/>
    <x v="2"/>
    <x v="5"/>
    <x v="1"/>
    <n v="4"/>
    <n v="704"/>
    <n v="-50"/>
    <x v="2"/>
    <n v="0"/>
  </r>
  <r>
    <n v="27"/>
    <x v="0"/>
    <s v="Divorced"/>
    <n v="0"/>
    <s v="1-5 years"/>
    <n v="50"/>
    <n v="0"/>
    <s v="Low"/>
    <n v="0"/>
    <s v="Full Coverage"/>
    <n v="0"/>
    <n v="2350"/>
    <s v="NO"/>
    <s v="NO"/>
    <s v="NO"/>
    <n v="0"/>
    <x v="0"/>
    <x v="4"/>
    <x v="0"/>
    <x v="0"/>
    <x v="2"/>
    <x v="2"/>
    <n v="99"/>
    <n v="642"/>
    <n v="50"/>
    <x v="1"/>
    <n v="100"/>
  </r>
  <r>
    <n v="34"/>
    <x v="0"/>
    <s v="Widowed"/>
    <n v="0"/>
    <s v="1-5 years"/>
    <n v="50"/>
    <n v="1"/>
    <s v="Low"/>
    <n v="50"/>
    <s v="Full Coverage"/>
    <n v="0"/>
    <n v="2200"/>
    <s v="Yes"/>
    <s v="NO"/>
    <s v="NO"/>
    <n v="50"/>
    <x v="0"/>
    <x v="21"/>
    <x v="0"/>
    <x v="7"/>
    <x v="0"/>
    <x v="1"/>
    <n v="99"/>
    <n v="752"/>
    <n v="-50"/>
    <x v="0"/>
    <n v="50"/>
  </r>
  <r>
    <n v="33"/>
    <x v="0"/>
    <s v="Married"/>
    <n v="86"/>
    <s v="1-5 years"/>
    <n v="50"/>
    <n v="0"/>
    <s v="Medium"/>
    <n v="0"/>
    <s v="Liability-Only"/>
    <n v="-200"/>
    <n v="2186"/>
    <s v="NO"/>
    <s v="NO"/>
    <s v="NO"/>
    <n v="0"/>
    <x v="0"/>
    <x v="18"/>
    <x v="1"/>
    <x v="6"/>
    <x v="0"/>
    <x v="0"/>
    <n v="13"/>
    <n v="692"/>
    <n v="50"/>
    <x v="0"/>
    <n v="50"/>
  </r>
  <r>
    <n v="32"/>
    <x v="0"/>
    <s v="Married"/>
    <n v="86"/>
    <s v="1-5 years"/>
    <n v="50"/>
    <n v="0"/>
    <s v="Medium"/>
    <n v="0"/>
    <s v="Liability-Only"/>
    <n v="-200"/>
    <n v="2186"/>
    <s v="Yes"/>
    <s v="NO"/>
    <s v="NO"/>
    <n v="50"/>
    <x v="1"/>
    <x v="4"/>
    <x v="0"/>
    <x v="4"/>
    <x v="4"/>
    <x v="1"/>
    <n v="99"/>
    <n v="678"/>
    <n v="50"/>
    <x v="1"/>
    <n v="100"/>
  </r>
  <r>
    <n v="21"/>
    <x v="0"/>
    <s v="Married"/>
    <n v="86"/>
    <s v="1-5 years"/>
    <n v="50"/>
    <n v="0"/>
    <s v="Low"/>
    <n v="0"/>
    <s v="Full Coverage"/>
    <n v="0"/>
    <n v="2386"/>
    <s v="NO"/>
    <s v="Yes"/>
    <s v="NO"/>
    <n v="50"/>
    <x v="1"/>
    <x v="27"/>
    <x v="1"/>
    <x v="1"/>
    <x v="0"/>
    <x v="2"/>
    <n v="7"/>
    <n v="676"/>
    <n v="50"/>
    <x v="1"/>
    <n v="100"/>
  </r>
  <r>
    <n v="38"/>
    <x v="0"/>
    <s v="Divorced"/>
    <n v="0"/>
    <s v="1-5 years"/>
    <n v="50"/>
    <n v="0"/>
    <s v="Medium"/>
    <n v="0"/>
    <s v="Liability-Only"/>
    <n v="-200"/>
    <n v="1950"/>
    <s v="NO"/>
    <s v="NO"/>
    <s v="Yes"/>
    <n v="50"/>
    <x v="1"/>
    <x v="16"/>
    <x v="1"/>
    <x v="6"/>
    <x v="5"/>
    <x v="0"/>
    <n v="1"/>
    <n v="766"/>
    <n v="-50"/>
    <x v="0"/>
    <n v="50"/>
  </r>
  <r>
    <n v="31"/>
    <x v="0"/>
    <s v="Single"/>
    <n v="0"/>
    <s v="&lt;1 year"/>
    <n v="100"/>
    <n v="0"/>
    <s v="Medium"/>
    <n v="0"/>
    <s v="Full Coverage"/>
    <n v="0"/>
    <n v="2200"/>
    <s v="Yes"/>
    <s v="NO"/>
    <s v="NO"/>
    <n v="50"/>
    <x v="1"/>
    <x v="22"/>
    <x v="1"/>
    <x v="9"/>
    <x v="0"/>
    <x v="2"/>
    <n v="5"/>
    <n v="757"/>
    <n v="-50"/>
    <x v="0"/>
    <n v="50"/>
  </r>
  <r>
    <n v="18"/>
    <x v="0"/>
    <s v="Married"/>
    <n v="86"/>
    <s v="1-5 years"/>
    <n v="50"/>
    <n v="1"/>
    <s v="Low"/>
    <n v="50"/>
    <s v="Full Coverage"/>
    <n v="0"/>
    <n v="2286"/>
    <s v="Yes"/>
    <s v="Yes"/>
    <s v="NO"/>
    <n v="100"/>
    <x v="0"/>
    <x v="25"/>
    <x v="1"/>
    <x v="4"/>
    <x v="4"/>
    <x v="0"/>
    <n v="4"/>
    <n v="746"/>
    <n v="-50"/>
    <x v="1"/>
    <n v="100"/>
  </r>
  <r>
    <n v="70"/>
    <x v="1"/>
    <s v="Married"/>
    <n v="86"/>
    <s v="&gt;5 years"/>
    <n v="0"/>
    <n v="0"/>
    <s v="Medium"/>
    <n v="0"/>
    <s v="Liability-Only"/>
    <n v="-200"/>
    <n v="2136"/>
    <s v="NO"/>
    <s v="NO"/>
    <s v="NO"/>
    <n v="0"/>
    <x v="1"/>
    <x v="22"/>
    <x v="1"/>
    <x v="4"/>
    <x v="0"/>
    <x v="1"/>
    <n v="1"/>
    <n v="650"/>
    <n v="50"/>
    <x v="0"/>
    <n v="50"/>
  </r>
  <r>
    <n v="56"/>
    <x v="1"/>
    <s v="Single"/>
    <n v="0"/>
    <s v="&gt;5 years"/>
    <n v="0"/>
    <n v="0"/>
    <s v="Low"/>
    <n v="0"/>
    <s v="Liability-Only"/>
    <n v="-200"/>
    <n v="1900"/>
    <s v="NO"/>
    <s v="NO"/>
    <s v="NO"/>
    <n v="0"/>
    <x v="1"/>
    <x v="26"/>
    <x v="1"/>
    <x v="7"/>
    <x v="2"/>
    <x v="2"/>
    <n v="14"/>
    <n v="727"/>
    <n v="-50"/>
    <x v="2"/>
    <n v="0"/>
  </r>
  <r>
    <n v="34"/>
    <x v="0"/>
    <s v="Single"/>
    <n v="0"/>
    <s v="1-5 years"/>
    <n v="50"/>
    <n v="1"/>
    <s v="Low"/>
    <n v="50"/>
    <s v="Full Coverage"/>
    <n v="0"/>
    <n v="2350"/>
    <s v="NO"/>
    <s v="NO"/>
    <s v="NO"/>
    <n v="0"/>
    <x v="1"/>
    <x v="8"/>
    <x v="0"/>
    <x v="7"/>
    <x v="2"/>
    <x v="0"/>
    <n v="99"/>
    <n v="640"/>
    <n v="50"/>
    <x v="0"/>
    <n v="50"/>
  </r>
  <r>
    <n v="40"/>
    <x v="0"/>
    <s v="Divorced"/>
    <n v="0"/>
    <s v="1-5 years"/>
    <n v="50"/>
    <n v="1"/>
    <s v="High"/>
    <n v="200"/>
    <s v="Liability-Only"/>
    <n v="-200"/>
    <n v="2300"/>
    <s v="NO"/>
    <s v="Yes"/>
    <s v="NO"/>
    <n v="50"/>
    <x v="0"/>
    <x v="0"/>
    <x v="1"/>
    <x v="0"/>
    <x v="0"/>
    <x v="2"/>
    <n v="4"/>
    <n v="670"/>
    <n v="50"/>
    <x v="1"/>
    <n v="100"/>
  </r>
  <r>
    <n v="22"/>
    <x v="0"/>
    <s v="Married"/>
    <n v="86"/>
    <s v="&gt;5 years"/>
    <n v="0"/>
    <n v="1"/>
    <s v="Medium"/>
    <n v="100"/>
    <s v="Liability-Only"/>
    <n v="-200"/>
    <n v="2186"/>
    <s v="NO"/>
    <s v="Yes"/>
    <s v="NO"/>
    <n v="50"/>
    <x v="2"/>
    <x v="4"/>
    <x v="1"/>
    <x v="2"/>
    <x v="0"/>
    <x v="1"/>
    <n v="5"/>
    <n v="676"/>
    <n v="50"/>
    <x v="0"/>
    <n v="50"/>
  </r>
  <r>
    <n v="65"/>
    <x v="1"/>
    <s v="Widowed"/>
    <n v="0"/>
    <s v="1-5 years"/>
    <n v="50"/>
    <n v="1"/>
    <s v="Low"/>
    <n v="50"/>
    <s v="Full Coverage"/>
    <n v="0"/>
    <n v="2300"/>
    <s v="NO"/>
    <s v="NO"/>
    <s v="NO"/>
    <n v="0"/>
    <x v="0"/>
    <x v="9"/>
    <x v="0"/>
    <x v="1"/>
    <x v="4"/>
    <x v="2"/>
    <n v="99"/>
    <n v="715"/>
    <n v="-50"/>
    <x v="1"/>
    <n v="100"/>
  </r>
  <r>
    <n v="68"/>
    <x v="1"/>
    <s v="Married"/>
    <n v="86"/>
    <s v="&gt;5 years"/>
    <n v="0"/>
    <n v="1"/>
    <s v="Low"/>
    <n v="50"/>
    <s v="Liability-Only"/>
    <n v="-200"/>
    <n v="2086"/>
    <s v="NO"/>
    <s v="Yes"/>
    <s v="NO"/>
    <n v="50"/>
    <x v="1"/>
    <x v="3"/>
    <x v="0"/>
    <x v="4"/>
    <x v="3"/>
    <x v="2"/>
    <n v="99"/>
    <n v="740"/>
    <n v="-50"/>
    <x v="1"/>
    <n v="100"/>
  </r>
  <r>
    <n v="42"/>
    <x v="0"/>
    <s v="Single"/>
    <n v="0"/>
    <s v="&gt;5 years"/>
    <n v="0"/>
    <n v="0"/>
    <s v="Low"/>
    <n v="0"/>
    <s v="Liability-Only"/>
    <n v="-200"/>
    <n v="2100"/>
    <s v="NO"/>
    <s v="NO"/>
    <s v="NO"/>
    <n v="0"/>
    <x v="1"/>
    <x v="29"/>
    <x v="0"/>
    <x v="2"/>
    <x v="0"/>
    <x v="0"/>
    <n v="99"/>
    <n v="695"/>
    <n v="50"/>
    <x v="1"/>
    <n v="100"/>
  </r>
  <r>
    <n v="55"/>
    <x v="1"/>
    <s v="Widowed"/>
    <n v="0"/>
    <s v="1-5 years"/>
    <n v="50"/>
    <n v="2"/>
    <s v="Low"/>
    <n v="100"/>
    <s v="Full Coverage"/>
    <n v="0"/>
    <n v="2250"/>
    <s v="Yes"/>
    <s v="Yes"/>
    <s v="NO"/>
    <n v="100"/>
    <x v="1"/>
    <x v="26"/>
    <x v="1"/>
    <x v="3"/>
    <x v="2"/>
    <x v="2"/>
    <n v="1"/>
    <n v="716"/>
    <n v="-50"/>
    <x v="1"/>
    <n v="100"/>
  </r>
  <r>
    <n v="42"/>
    <x v="0"/>
    <s v="Widowed"/>
    <n v="0"/>
    <s v="1-5 years"/>
    <n v="50"/>
    <n v="1"/>
    <s v="Medium"/>
    <n v="100"/>
    <s v="Liability-Only"/>
    <n v="-200"/>
    <n v="2100"/>
    <s v="NO"/>
    <s v="Yes"/>
    <s v="NO"/>
    <n v="50"/>
    <x v="0"/>
    <x v="8"/>
    <x v="1"/>
    <x v="7"/>
    <x v="4"/>
    <x v="1"/>
    <n v="4"/>
    <n v="742"/>
    <n v="-50"/>
    <x v="1"/>
    <n v="100"/>
  </r>
  <r>
    <n v="19"/>
    <x v="0"/>
    <s v="Married"/>
    <n v="86"/>
    <s v="&lt;1 year"/>
    <n v="100"/>
    <n v="2"/>
    <s v="Medium"/>
    <n v="200"/>
    <s v="Full Coverage"/>
    <n v="0"/>
    <n v="2586"/>
    <s v="NO"/>
    <s v="NO"/>
    <s v="NO"/>
    <n v="0"/>
    <x v="1"/>
    <x v="8"/>
    <x v="0"/>
    <x v="0"/>
    <x v="4"/>
    <x v="0"/>
    <n v="99"/>
    <n v="771"/>
    <n v="-50"/>
    <x v="1"/>
    <n v="100"/>
  </r>
  <r>
    <n v="33"/>
    <x v="0"/>
    <s v="Married"/>
    <n v="86"/>
    <s v="&lt;1 year"/>
    <n v="100"/>
    <n v="0"/>
    <s v="Medium"/>
    <n v="0"/>
    <s v="Liability-Only"/>
    <n v="-200"/>
    <n v="2186"/>
    <s v="Yes"/>
    <s v="Yes"/>
    <s v="NO"/>
    <n v="100"/>
    <x v="2"/>
    <x v="29"/>
    <x v="1"/>
    <x v="0"/>
    <x v="0"/>
    <x v="1"/>
    <n v="9"/>
    <n v="682"/>
    <n v="50"/>
    <x v="1"/>
    <n v="100"/>
  </r>
  <r>
    <n v="41"/>
    <x v="0"/>
    <s v="Married"/>
    <n v="86"/>
    <s v="&gt;5 years"/>
    <n v="0"/>
    <n v="0"/>
    <s v="Low"/>
    <n v="0"/>
    <s v="Full Coverage"/>
    <n v="0"/>
    <n v="2236"/>
    <s v="NO"/>
    <s v="NO"/>
    <s v="NO"/>
    <n v="0"/>
    <x v="1"/>
    <x v="5"/>
    <x v="0"/>
    <x v="0"/>
    <x v="0"/>
    <x v="0"/>
    <n v="99"/>
    <n v="850"/>
    <n v="-50"/>
    <x v="0"/>
    <n v="50"/>
  </r>
  <r>
    <n v="33"/>
    <x v="0"/>
    <s v="Married"/>
    <n v="86"/>
    <s v="&gt;5 years"/>
    <n v="0"/>
    <n v="0"/>
    <s v="Low"/>
    <n v="0"/>
    <s v="Liability-Only"/>
    <n v="-200"/>
    <n v="2186"/>
    <s v="NO"/>
    <s v="NO"/>
    <s v="NO"/>
    <n v="0"/>
    <x v="0"/>
    <x v="6"/>
    <x v="1"/>
    <x v="1"/>
    <x v="3"/>
    <x v="1"/>
    <n v="8"/>
    <n v="661"/>
    <n v="50"/>
    <x v="1"/>
    <n v="100"/>
  </r>
  <r>
    <n v="36"/>
    <x v="0"/>
    <s v="Single"/>
    <n v="0"/>
    <s v="&lt;1 year"/>
    <n v="100"/>
    <n v="1"/>
    <s v="Medium"/>
    <n v="100"/>
    <s v="Liability-Only"/>
    <n v="-200"/>
    <n v="2250"/>
    <s v="NO"/>
    <s v="NO"/>
    <s v="Yes"/>
    <n v="50"/>
    <x v="1"/>
    <x v="13"/>
    <x v="0"/>
    <x v="6"/>
    <x v="5"/>
    <x v="1"/>
    <n v="99"/>
    <n v="651"/>
    <n v="50"/>
    <x v="1"/>
    <n v="100"/>
  </r>
  <r>
    <n v="38"/>
    <x v="0"/>
    <s v="Widowed"/>
    <n v="0"/>
    <s v="1-5 years"/>
    <n v="50"/>
    <n v="1"/>
    <s v="Low"/>
    <n v="50"/>
    <s v="Full Coverage"/>
    <n v="0"/>
    <n v="2250"/>
    <s v="NO"/>
    <s v="NO"/>
    <s v="NO"/>
    <n v="0"/>
    <x v="0"/>
    <x v="15"/>
    <x v="0"/>
    <x v="0"/>
    <x v="3"/>
    <x v="1"/>
    <n v="99"/>
    <n v="765"/>
    <n v="-50"/>
    <x v="0"/>
    <n v="50"/>
  </r>
  <r>
    <n v="38"/>
    <x v="0"/>
    <s v="Married"/>
    <n v="86"/>
    <s v="1-5 years"/>
    <n v="50"/>
    <n v="0"/>
    <s v="Low"/>
    <n v="0"/>
    <s v="Full Coverage"/>
    <n v="0"/>
    <n v="2286"/>
    <s v="NO"/>
    <s v="Yes"/>
    <s v="NO"/>
    <n v="50"/>
    <x v="1"/>
    <x v="9"/>
    <x v="0"/>
    <x v="10"/>
    <x v="0"/>
    <x v="2"/>
    <n v="99"/>
    <n v="729"/>
    <n v="-50"/>
    <x v="1"/>
    <n v="100"/>
  </r>
  <r>
    <n v="40"/>
    <x v="0"/>
    <s v="Married"/>
    <n v="86"/>
    <s v="1-5 years"/>
    <n v="50"/>
    <n v="0"/>
    <s v="High"/>
    <n v="0"/>
    <s v="Liability-Only"/>
    <n v="-200"/>
    <n v="1936"/>
    <s v="Yes"/>
    <s v="Yes"/>
    <s v="NO"/>
    <n v="100"/>
    <x v="0"/>
    <x v="21"/>
    <x v="1"/>
    <x v="6"/>
    <x v="2"/>
    <x v="1"/>
    <n v="13"/>
    <n v="712"/>
    <n v="-50"/>
    <x v="2"/>
    <n v="0"/>
  </r>
  <r>
    <n v="24"/>
    <x v="0"/>
    <s v="Married"/>
    <n v="86"/>
    <s v="1-5 years"/>
    <n v="50"/>
    <n v="1"/>
    <s v="Medium"/>
    <n v="100"/>
    <s v="Liability-Only"/>
    <n v="-200"/>
    <n v="2136"/>
    <s v="NO"/>
    <s v="NO"/>
    <s v="NO"/>
    <n v="0"/>
    <x v="1"/>
    <x v="19"/>
    <x v="1"/>
    <x v="5"/>
    <x v="0"/>
    <x v="2"/>
    <n v="3"/>
    <n v="755"/>
    <n v="-50"/>
    <x v="2"/>
    <n v="0"/>
  </r>
  <r>
    <n v="29"/>
    <x v="0"/>
    <s v="Divorced"/>
    <n v="0"/>
    <s v="&gt;5 years"/>
    <n v="0"/>
    <n v="1"/>
    <s v="Low"/>
    <n v="50"/>
    <s v="Liability-Only"/>
    <n v="-200"/>
    <n v="2050"/>
    <s v="NO"/>
    <s v="NO"/>
    <s v="NO"/>
    <n v="0"/>
    <x v="2"/>
    <x v="0"/>
    <x v="0"/>
    <x v="2"/>
    <x v="0"/>
    <x v="1"/>
    <n v="99"/>
    <n v="783"/>
    <n v="-50"/>
    <x v="1"/>
    <n v="100"/>
  </r>
  <r>
    <n v="20"/>
    <x v="0"/>
    <s v="Single"/>
    <n v="0"/>
    <s v="&lt;1 year"/>
    <n v="100"/>
    <n v="1"/>
    <s v="Low"/>
    <n v="50"/>
    <s v="Full Coverage"/>
    <n v="0"/>
    <n v="2300"/>
    <s v="NO"/>
    <s v="NO"/>
    <s v="Yes"/>
    <n v="50"/>
    <x v="2"/>
    <x v="22"/>
    <x v="0"/>
    <x v="0"/>
    <x v="0"/>
    <x v="2"/>
    <n v="99"/>
    <n v="740"/>
    <n v="-50"/>
    <x v="1"/>
    <n v="100"/>
  </r>
  <r>
    <n v="54"/>
    <x v="0"/>
    <s v="Married"/>
    <n v="86"/>
    <s v="&lt;1 year"/>
    <n v="100"/>
    <n v="1"/>
    <s v="Low"/>
    <n v="50"/>
    <s v="Full Coverage"/>
    <n v="0"/>
    <n v="2336"/>
    <s v="NO"/>
    <s v="NO"/>
    <s v="NO"/>
    <n v="0"/>
    <x v="1"/>
    <x v="3"/>
    <x v="0"/>
    <x v="4"/>
    <x v="0"/>
    <x v="2"/>
    <n v="99"/>
    <n v="775"/>
    <n v="-50"/>
    <x v="2"/>
    <n v="0"/>
  </r>
  <r>
    <n v="18"/>
    <x v="0"/>
    <s v="Married"/>
    <n v="86"/>
    <s v="&lt;1 year"/>
    <n v="100"/>
    <n v="1"/>
    <s v="Low"/>
    <n v="50"/>
    <s v="Liability-Only"/>
    <n v="-200"/>
    <n v="2236"/>
    <s v="NO"/>
    <s v="Yes"/>
    <s v="NO"/>
    <n v="50"/>
    <x v="0"/>
    <x v="6"/>
    <x v="1"/>
    <x v="1"/>
    <x v="2"/>
    <x v="0"/>
    <n v="14"/>
    <n v="690"/>
    <n v="50"/>
    <x v="0"/>
    <n v="50"/>
  </r>
  <r>
    <n v="57"/>
    <x v="1"/>
    <s v="Single"/>
    <n v="0"/>
    <s v="1-5 years"/>
    <n v="50"/>
    <n v="0"/>
    <s v="Low"/>
    <n v="0"/>
    <s v="Liability-Only"/>
    <n v="-200"/>
    <n v="2050"/>
    <s v="NO"/>
    <s v="NO"/>
    <s v="NO"/>
    <n v="0"/>
    <x v="0"/>
    <x v="4"/>
    <x v="1"/>
    <x v="1"/>
    <x v="0"/>
    <x v="1"/>
    <n v="1"/>
    <n v="677"/>
    <n v="50"/>
    <x v="2"/>
    <n v="0"/>
  </r>
  <r>
    <n v="60"/>
    <x v="1"/>
    <s v="Single"/>
    <n v="0"/>
    <s v="1-5 years"/>
    <n v="50"/>
    <n v="0"/>
    <s v="Medium"/>
    <n v="0"/>
    <s v="Full Coverage"/>
    <n v="0"/>
    <n v="2200"/>
    <s v="NO"/>
    <s v="NO"/>
    <s v="NO"/>
    <n v="0"/>
    <x v="0"/>
    <x v="21"/>
    <x v="1"/>
    <x v="0"/>
    <x v="2"/>
    <x v="1"/>
    <n v="1"/>
    <n v="747"/>
    <n v="-50"/>
    <x v="0"/>
    <n v="50"/>
  </r>
  <r>
    <n v="35"/>
    <x v="0"/>
    <s v="Married"/>
    <n v="86"/>
    <s v="1-5 years"/>
    <n v="50"/>
    <n v="1"/>
    <s v="Medium"/>
    <n v="100"/>
    <s v="Full Coverage"/>
    <n v="0"/>
    <n v="2436"/>
    <s v="NO"/>
    <s v="NO"/>
    <s v="NO"/>
    <n v="0"/>
    <x v="2"/>
    <x v="1"/>
    <x v="1"/>
    <x v="5"/>
    <x v="0"/>
    <x v="1"/>
    <n v="1"/>
    <n v="737"/>
    <n v="-50"/>
    <x v="1"/>
    <n v="100"/>
  </r>
  <r>
    <n v="18"/>
    <x v="0"/>
    <s v="Single"/>
    <n v="0"/>
    <s v="1-5 years"/>
    <n v="50"/>
    <n v="1"/>
    <s v="Low"/>
    <n v="50"/>
    <s v="Liability-Only"/>
    <n v="-200"/>
    <n v="2200"/>
    <s v="NO"/>
    <s v="NO"/>
    <s v="NO"/>
    <n v="0"/>
    <x v="0"/>
    <x v="20"/>
    <x v="1"/>
    <x v="2"/>
    <x v="3"/>
    <x v="2"/>
    <n v="6"/>
    <n v="698"/>
    <n v="50"/>
    <x v="1"/>
    <n v="100"/>
  </r>
  <r>
    <n v="34"/>
    <x v="0"/>
    <s v="Widowed"/>
    <n v="0"/>
    <s v="&gt;5 years"/>
    <n v="0"/>
    <n v="0"/>
    <s v="Low"/>
    <n v="0"/>
    <s v="Liability-Only"/>
    <n v="-200"/>
    <n v="2000"/>
    <s v="Yes"/>
    <s v="NO"/>
    <s v="NO"/>
    <n v="50"/>
    <x v="0"/>
    <x v="1"/>
    <x v="1"/>
    <x v="1"/>
    <x v="2"/>
    <x v="2"/>
    <n v="8"/>
    <n v="661"/>
    <n v="50"/>
    <x v="0"/>
    <n v="50"/>
  </r>
  <r>
    <n v="39"/>
    <x v="0"/>
    <s v="Single"/>
    <n v="0"/>
    <s v="1-5 years"/>
    <n v="50"/>
    <n v="0"/>
    <s v="Medium"/>
    <n v="0"/>
    <s v="Full Coverage"/>
    <n v="0"/>
    <n v="2200"/>
    <s v="NO"/>
    <s v="NO"/>
    <s v="NO"/>
    <n v="0"/>
    <x v="1"/>
    <x v="4"/>
    <x v="1"/>
    <x v="1"/>
    <x v="2"/>
    <x v="1"/>
    <n v="4"/>
    <n v="726"/>
    <n v="-50"/>
    <x v="0"/>
    <n v="50"/>
  </r>
  <r>
    <n v="24"/>
    <x v="0"/>
    <s v="Single"/>
    <n v="0"/>
    <s v="1-5 years"/>
    <n v="50"/>
    <n v="1"/>
    <s v="Medium"/>
    <n v="100"/>
    <s v="Full Coverage"/>
    <n v="0"/>
    <n v="2250"/>
    <s v="NO"/>
    <s v="Yes"/>
    <s v="NO"/>
    <n v="50"/>
    <x v="1"/>
    <x v="26"/>
    <x v="1"/>
    <x v="2"/>
    <x v="0"/>
    <x v="1"/>
    <n v="10"/>
    <n v="813"/>
    <n v="-50"/>
    <x v="0"/>
    <n v="50"/>
  </r>
  <r>
    <n v="32"/>
    <x v="0"/>
    <s v="Married"/>
    <n v="86"/>
    <s v="&gt;5 years"/>
    <n v="0"/>
    <n v="1"/>
    <s v="High"/>
    <n v="200"/>
    <s v="Liability-Only"/>
    <n v="-200"/>
    <n v="2286"/>
    <s v="NO"/>
    <s v="NO"/>
    <s v="NO"/>
    <n v="0"/>
    <x v="1"/>
    <x v="6"/>
    <x v="0"/>
    <x v="2"/>
    <x v="3"/>
    <x v="1"/>
    <n v="99"/>
    <n v="771"/>
    <n v="-50"/>
    <x v="1"/>
    <n v="100"/>
  </r>
  <r>
    <n v="62"/>
    <x v="1"/>
    <s v="Single"/>
    <n v="0"/>
    <s v="&gt;5 years"/>
    <n v="0"/>
    <n v="1"/>
    <s v="Medium"/>
    <n v="100"/>
    <s v="Liability-Only"/>
    <n v="-200"/>
    <n v="1950"/>
    <s v="Yes"/>
    <s v="Yes"/>
    <s v="NO"/>
    <n v="100"/>
    <x v="1"/>
    <x v="9"/>
    <x v="0"/>
    <x v="4"/>
    <x v="2"/>
    <x v="1"/>
    <n v="99"/>
    <n v="764"/>
    <n v="-50"/>
    <x v="0"/>
    <n v="50"/>
  </r>
  <r>
    <n v="49"/>
    <x v="0"/>
    <s v="Married"/>
    <n v="86"/>
    <s v="1-5 years"/>
    <n v="50"/>
    <n v="1"/>
    <s v="Low"/>
    <n v="50"/>
    <s v="Full Coverage"/>
    <n v="0"/>
    <n v="2336"/>
    <s v="NO"/>
    <s v="NO"/>
    <s v="Yes"/>
    <n v="50"/>
    <x v="0"/>
    <x v="26"/>
    <x v="1"/>
    <x v="1"/>
    <x v="2"/>
    <x v="0"/>
    <n v="6"/>
    <n v="802"/>
    <n v="-50"/>
    <x v="1"/>
    <n v="100"/>
  </r>
  <r>
    <n v="26"/>
    <x v="0"/>
    <s v="Married"/>
    <n v="86"/>
    <s v="1-5 years"/>
    <n v="50"/>
    <n v="0"/>
    <s v="High"/>
    <n v="0"/>
    <s v="Full Coverage"/>
    <n v="0"/>
    <n v="2386"/>
    <s v="NO"/>
    <s v="NO"/>
    <s v="Yes"/>
    <n v="50"/>
    <x v="0"/>
    <x v="7"/>
    <x v="0"/>
    <x v="0"/>
    <x v="0"/>
    <x v="0"/>
    <n v="99"/>
    <n v="672"/>
    <n v="50"/>
    <x v="1"/>
    <n v="100"/>
  </r>
  <r>
    <n v="18"/>
    <x v="0"/>
    <s v="Married"/>
    <n v="86"/>
    <s v="1-5 years"/>
    <n v="50"/>
    <n v="0"/>
    <s v="Low"/>
    <n v="0"/>
    <s v="Full Coverage"/>
    <n v="0"/>
    <n v="2336"/>
    <s v="Yes"/>
    <s v="NO"/>
    <s v="Yes"/>
    <n v="100"/>
    <x v="0"/>
    <x v="28"/>
    <x v="1"/>
    <x v="2"/>
    <x v="3"/>
    <x v="2"/>
    <n v="1"/>
    <n v="610"/>
    <n v="50"/>
    <x v="1"/>
    <n v="100"/>
  </r>
  <r>
    <n v="35"/>
    <x v="0"/>
    <s v="Married"/>
    <n v="86"/>
    <s v="&lt;1 year"/>
    <n v="100"/>
    <n v="0"/>
    <s v="High"/>
    <n v="0"/>
    <s v="Liability-Only"/>
    <n v="-200"/>
    <n v="2086"/>
    <s v="NO"/>
    <s v="Yes"/>
    <s v="Yes"/>
    <n v="100"/>
    <x v="1"/>
    <x v="4"/>
    <x v="1"/>
    <x v="7"/>
    <x v="4"/>
    <x v="0"/>
    <n v="5"/>
    <n v="811"/>
    <n v="-50"/>
    <x v="1"/>
    <n v="100"/>
  </r>
  <r>
    <n v="36"/>
    <x v="0"/>
    <s v="Married"/>
    <n v="86"/>
    <s v="1-5 years"/>
    <n v="50"/>
    <n v="1"/>
    <s v="Medium"/>
    <n v="100"/>
    <s v="Full Coverage"/>
    <n v="0"/>
    <n v="2436"/>
    <s v="NO"/>
    <s v="NO"/>
    <s v="NO"/>
    <n v="0"/>
    <x v="1"/>
    <x v="0"/>
    <x v="1"/>
    <x v="3"/>
    <x v="0"/>
    <x v="0"/>
    <n v="14"/>
    <n v="777"/>
    <n v="-50"/>
    <x v="1"/>
    <n v="100"/>
  </r>
  <r>
    <n v="47"/>
    <x v="0"/>
    <s v="Single"/>
    <n v="0"/>
    <s v="1-5 years"/>
    <n v="50"/>
    <n v="0"/>
    <s v="Low"/>
    <n v="0"/>
    <s v="Full Coverage"/>
    <n v="0"/>
    <n v="2100"/>
    <s v="Yes"/>
    <s v="NO"/>
    <s v="NO"/>
    <n v="50"/>
    <x v="2"/>
    <x v="25"/>
    <x v="1"/>
    <x v="5"/>
    <x v="2"/>
    <x v="2"/>
    <n v="14"/>
    <n v="798"/>
    <n v="-50"/>
    <x v="2"/>
    <n v="0"/>
  </r>
  <r>
    <n v="31"/>
    <x v="0"/>
    <s v="Single"/>
    <n v="0"/>
    <s v="&lt;1 year"/>
    <n v="100"/>
    <n v="0"/>
    <s v="Low"/>
    <n v="0"/>
    <s v="Liability-Only"/>
    <n v="-200"/>
    <n v="2150"/>
    <s v="NO"/>
    <s v="Yes"/>
    <s v="NO"/>
    <n v="50"/>
    <x v="1"/>
    <x v="5"/>
    <x v="0"/>
    <x v="0"/>
    <x v="5"/>
    <x v="1"/>
    <n v="99"/>
    <n v="698"/>
    <n v="50"/>
    <x v="1"/>
    <n v="100"/>
  </r>
  <r>
    <n v="47"/>
    <x v="0"/>
    <s v="Single"/>
    <n v="0"/>
    <s v="&lt;1 year"/>
    <n v="100"/>
    <n v="0"/>
    <s v="Low"/>
    <n v="0"/>
    <s v="Liability-Only"/>
    <n v="-200"/>
    <n v="2100"/>
    <s v="NO"/>
    <s v="NO"/>
    <s v="NO"/>
    <n v="0"/>
    <x v="0"/>
    <x v="5"/>
    <x v="1"/>
    <x v="2"/>
    <x v="2"/>
    <x v="1"/>
    <n v="3"/>
    <n v="789"/>
    <n v="-50"/>
    <x v="1"/>
    <n v="100"/>
  </r>
  <r>
    <n v="69"/>
    <x v="1"/>
    <s v="Married"/>
    <n v="86"/>
    <s v="1-5 years"/>
    <n v="50"/>
    <n v="0"/>
    <s v="Low"/>
    <n v="0"/>
    <s v="Liability-Only"/>
    <n v="-200"/>
    <n v="2086"/>
    <s v="NO"/>
    <s v="NO"/>
    <s v="NO"/>
    <n v="0"/>
    <x v="1"/>
    <x v="12"/>
    <x v="0"/>
    <x v="4"/>
    <x v="0"/>
    <x v="0"/>
    <n v="99"/>
    <n v="712"/>
    <n v="-50"/>
    <x v="0"/>
    <n v="50"/>
  </r>
  <r>
    <n v="52"/>
    <x v="0"/>
    <s v="Married"/>
    <n v="86"/>
    <s v="&gt;5 years"/>
    <n v="0"/>
    <n v="0"/>
    <s v="Medium"/>
    <n v="0"/>
    <s v="Full Coverage"/>
    <n v="0"/>
    <n v="2136"/>
    <s v="Yes"/>
    <s v="NO"/>
    <s v="Yes"/>
    <n v="100"/>
    <x v="1"/>
    <x v="13"/>
    <x v="1"/>
    <x v="3"/>
    <x v="0"/>
    <x v="2"/>
    <n v="1"/>
    <n v="740"/>
    <n v="-50"/>
    <x v="0"/>
    <n v="50"/>
  </r>
  <r>
    <n v="39"/>
    <x v="0"/>
    <s v="Divorced"/>
    <n v="0"/>
    <s v="&gt;5 years"/>
    <n v="0"/>
    <n v="0"/>
    <s v="Low"/>
    <n v="0"/>
    <s v="Full Coverage"/>
    <n v="0"/>
    <n v="2250"/>
    <s v="Yes"/>
    <s v="NO"/>
    <s v="NO"/>
    <n v="50"/>
    <x v="0"/>
    <x v="12"/>
    <x v="0"/>
    <x v="0"/>
    <x v="0"/>
    <x v="1"/>
    <n v="99"/>
    <n v="660"/>
    <n v="50"/>
    <x v="1"/>
    <n v="100"/>
  </r>
  <r>
    <n v="37"/>
    <x v="0"/>
    <s v="Married"/>
    <n v="86"/>
    <s v="&gt;5 years"/>
    <n v="0"/>
    <n v="0"/>
    <s v="Low"/>
    <n v="0"/>
    <s v="Full Coverage"/>
    <n v="0"/>
    <n v="2336"/>
    <s v="NO"/>
    <s v="NO"/>
    <s v="NO"/>
    <n v="0"/>
    <x v="2"/>
    <x v="23"/>
    <x v="0"/>
    <x v="4"/>
    <x v="0"/>
    <x v="2"/>
    <n v="99"/>
    <n v="686"/>
    <n v="50"/>
    <x v="0"/>
    <n v="50"/>
  </r>
  <r>
    <n v="34"/>
    <x v="0"/>
    <s v="Widowed"/>
    <n v="0"/>
    <s v="&lt;1 year"/>
    <n v="100"/>
    <n v="0"/>
    <s v="High"/>
    <n v="0"/>
    <s v="Full Coverage"/>
    <n v="0"/>
    <n v="2300"/>
    <s v="NO"/>
    <s v="NO"/>
    <s v="NO"/>
    <n v="0"/>
    <x v="1"/>
    <x v="7"/>
    <x v="0"/>
    <x v="5"/>
    <x v="4"/>
    <x v="1"/>
    <n v="99"/>
    <n v="740"/>
    <n v="-50"/>
    <x v="1"/>
    <n v="100"/>
  </r>
  <r>
    <n v="57"/>
    <x v="1"/>
    <s v="Married"/>
    <n v="86"/>
    <s v="1-5 years"/>
    <n v="50"/>
    <n v="0"/>
    <s v="Low"/>
    <n v="0"/>
    <s v="Full Coverage"/>
    <n v="0"/>
    <n v="2286"/>
    <s v="Yes"/>
    <s v="NO"/>
    <s v="NO"/>
    <n v="50"/>
    <x v="1"/>
    <x v="22"/>
    <x v="1"/>
    <x v="1"/>
    <x v="2"/>
    <x v="0"/>
    <n v="4"/>
    <n v="719"/>
    <n v="-50"/>
    <x v="1"/>
    <n v="100"/>
  </r>
  <r>
    <n v="30"/>
    <x v="0"/>
    <s v="Single"/>
    <n v="0"/>
    <s v="&gt;5 years"/>
    <n v="0"/>
    <n v="1"/>
    <s v="Medium"/>
    <n v="100"/>
    <s v="Liability-Only"/>
    <n v="-200"/>
    <n v="2050"/>
    <s v="NO"/>
    <s v="Yes"/>
    <s v="NO"/>
    <n v="50"/>
    <x v="1"/>
    <x v="16"/>
    <x v="0"/>
    <x v="1"/>
    <x v="4"/>
    <x v="2"/>
    <n v="99"/>
    <n v="742"/>
    <n v="-50"/>
    <x v="1"/>
    <n v="100"/>
  </r>
  <r>
    <n v="40"/>
    <x v="0"/>
    <s v="Married"/>
    <n v="86"/>
    <s v="1-5 years"/>
    <n v="50"/>
    <n v="3"/>
    <s v="Low"/>
    <n v="150"/>
    <s v="Liability-Only"/>
    <n v="-200"/>
    <n v="2286"/>
    <s v="NO"/>
    <s v="NO"/>
    <s v="NO"/>
    <n v="0"/>
    <x v="0"/>
    <x v="17"/>
    <x v="0"/>
    <x v="0"/>
    <x v="1"/>
    <x v="0"/>
    <n v="99"/>
    <n v="746"/>
    <n v="-50"/>
    <x v="1"/>
    <n v="100"/>
  </r>
  <r>
    <n v="40"/>
    <x v="0"/>
    <s v="Single"/>
    <n v="0"/>
    <s v="1-5 years"/>
    <n v="50"/>
    <n v="0"/>
    <s v="Low"/>
    <n v="0"/>
    <s v="Liability-Only"/>
    <n v="-200"/>
    <n v="2050"/>
    <s v="NO"/>
    <s v="NO"/>
    <s v="NO"/>
    <n v="0"/>
    <x v="0"/>
    <x v="4"/>
    <x v="1"/>
    <x v="0"/>
    <x v="0"/>
    <x v="0"/>
    <n v="6"/>
    <n v="688"/>
    <n v="50"/>
    <x v="2"/>
    <n v="0"/>
  </r>
  <r>
    <n v="32"/>
    <x v="0"/>
    <s v="Divorced"/>
    <n v="0"/>
    <s v="1-5 years"/>
    <n v="50"/>
    <n v="1"/>
    <s v="Medium"/>
    <n v="100"/>
    <s v="Liability-Only"/>
    <n v="-200"/>
    <n v="2100"/>
    <s v="NO"/>
    <s v="Yes"/>
    <s v="NO"/>
    <n v="50"/>
    <x v="1"/>
    <x v="7"/>
    <x v="0"/>
    <x v="7"/>
    <x v="2"/>
    <x v="2"/>
    <n v="99"/>
    <n v="693"/>
    <n v="50"/>
    <x v="2"/>
    <n v="0"/>
  </r>
  <r>
    <n v="19"/>
    <x v="0"/>
    <s v="Single"/>
    <n v="0"/>
    <s v="1-5 years"/>
    <n v="50"/>
    <n v="0"/>
    <s v="Low"/>
    <n v="0"/>
    <s v="Full Coverage"/>
    <n v="0"/>
    <n v="2150"/>
    <s v="NO"/>
    <s v="NO"/>
    <s v="NO"/>
    <n v="0"/>
    <x v="1"/>
    <x v="9"/>
    <x v="0"/>
    <x v="7"/>
    <x v="3"/>
    <x v="1"/>
    <n v="99"/>
    <n v="750"/>
    <n v="-50"/>
    <x v="2"/>
    <n v="0"/>
  </r>
  <r>
    <n v="44"/>
    <x v="0"/>
    <s v="Widowed"/>
    <n v="0"/>
    <s v="1-5 years"/>
    <n v="50"/>
    <n v="0"/>
    <s v="Low"/>
    <n v="0"/>
    <s v="Liability-Only"/>
    <n v="-200"/>
    <n v="1950"/>
    <s v="NO"/>
    <s v="Yes"/>
    <s v="NO"/>
    <n v="50"/>
    <x v="1"/>
    <x v="11"/>
    <x v="1"/>
    <x v="0"/>
    <x v="3"/>
    <x v="1"/>
    <n v="10"/>
    <n v="701"/>
    <n v="-50"/>
    <x v="0"/>
    <n v="50"/>
  </r>
  <r>
    <n v="39"/>
    <x v="0"/>
    <s v="Married"/>
    <n v="86"/>
    <s v="&lt;1 year"/>
    <n v="100"/>
    <n v="2"/>
    <s v="Low"/>
    <n v="100"/>
    <s v="Full Coverage"/>
    <n v="0"/>
    <n v="2436"/>
    <s v="NO"/>
    <s v="Yes"/>
    <s v="NO"/>
    <n v="50"/>
    <x v="0"/>
    <x v="25"/>
    <x v="1"/>
    <x v="0"/>
    <x v="1"/>
    <x v="0"/>
    <n v="3"/>
    <n v="697"/>
    <n v="50"/>
    <x v="2"/>
    <n v="0"/>
  </r>
  <r>
    <n v="47"/>
    <x v="0"/>
    <s v="Single"/>
    <n v="0"/>
    <s v="&gt;5 years"/>
    <n v="0"/>
    <n v="2"/>
    <s v="Medium"/>
    <n v="200"/>
    <s v="Full Coverage"/>
    <n v="0"/>
    <n v="2400"/>
    <s v="NO"/>
    <s v="NO"/>
    <s v="NO"/>
    <n v="0"/>
    <x v="0"/>
    <x v="26"/>
    <x v="1"/>
    <x v="4"/>
    <x v="4"/>
    <x v="1"/>
    <n v="4"/>
    <n v="751"/>
    <n v="-50"/>
    <x v="1"/>
    <n v="100"/>
  </r>
  <r>
    <n v="31"/>
    <x v="0"/>
    <s v="Married"/>
    <n v="86"/>
    <s v="&lt;1 year"/>
    <n v="100"/>
    <n v="2"/>
    <s v="Low"/>
    <n v="100"/>
    <s v="Full Coverage"/>
    <n v="0"/>
    <n v="2386"/>
    <s v="NO"/>
    <s v="Yes"/>
    <s v="NO"/>
    <n v="50"/>
    <x v="1"/>
    <x v="3"/>
    <x v="1"/>
    <x v="6"/>
    <x v="2"/>
    <x v="2"/>
    <n v="2"/>
    <n v="772"/>
    <n v="-50"/>
    <x v="0"/>
    <n v="50"/>
  </r>
  <r>
    <n v="58"/>
    <x v="1"/>
    <s v="Single"/>
    <n v="0"/>
    <s v="&gt;5 years"/>
    <n v="0"/>
    <n v="1"/>
    <s v="Low"/>
    <n v="50"/>
    <s v="Full Coverage"/>
    <n v="0"/>
    <n v="2250"/>
    <s v="NO"/>
    <s v="NO"/>
    <s v="NO"/>
    <n v="0"/>
    <x v="1"/>
    <x v="13"/>
    <x v="1"/>
    <x v="0"/>
    <x v="4"/>
    <x v="2"/>
    <n v="1"/>
    <n v="763"/>
    <n v="-50"/>
    <x v="1"/>
    <n v="100"/>
  </r>
  <r>
    <n v="26"/>
    <x v="0"/>
    <s v="Married"/>
    <n v="86"/>
    <s v="&gt;5 years"/>
    <n v="0"/>
    <n v="2"/>
    <s v="Medium"/>
    <n v="200"/>
    <s v="Liability-Only"/>
    <n v="-200"/>
    <n v="2286"/>
    <s v="NO"/>
    <s v="NO"/>
    <s v="NO"/>
    <n v="0"/>
    <x v="0"/>
    <x v="28"/>
    <x v="1"/>
    <x v="8"/>
    <x v="2"/>
    <x v="0"/>
    <n v="11"/>
    <n v="644"/>
    <n v="50"/>
    <x v="2"/>
    <n v="0"/>
  </r>
  <r>
    <n v="65"/>
    <x v="1"/>
    <s v="Divorced"/>
    <n v="0"/>
    <s v="1-5 years"/>
    <n v="50"/>
    <n v="0"/>
    <s v="Medium"/>
    <n v="0"/>
    <s v="Liability-Only"/>
    <n v="-200"/>
    <n v="1900"/>
    <s v="Yes"/>
    <s v="NO"/>
    <s v="NO"/>
    <n v="50"/>
    <x v="0"/>
    <x v="22"/>
    <x v="0"/>
    <x v="6"/>
    <x v="1"/>
    <x v="1"/>
    <n v="99"/>
    <n v="712"/>
    <n v="-50"/>
    <x v="2"/>
    <n v="0"/>
  </r>
  <r>
    <n v="18"/>
    <x v="0"/>
    <s v="Single"/>
    <n v="0"/>
    <s v="1-5 years"/>
    <n v="50"/>
    <n v="2"/>
    <s v="Medium"/>
    <n v="200"/>
    <s v="Full Coverage"/>
    <n v="0"/>
    <n v="2400"/>
    <s v="NO"/>
    <s v="Yes"/>
    <s v="NO"/>
    <n v="50"/>
    <x v="2"/>
    <x v="6"/>
    <x v="0"/>
    <x v="5"/>
    <x v="2"/>
    <x v="1"/>
    <n v="99"/>
    <n v="649"/>
    <n v="50"/>
    <x v="2"/>
    <n v="0"/>
  </r>
  <r>
    <n v="46"/>
    <x v="0"/>
    <s v="Married"/>
    <n v="86"/>
    <s v="1-5 years"/>
    <n v="50"/>
    <n v="1"/>
    <s v="Low"/>
    <n v="50"/>
    <s v="Liability-Only"/>
    <n v="-200"/>
    <n v="2286"/>
    <s v="NO"/>
    <s v="NO"/>
    <s v="NO"/>
    <n v="0"/>
    <x v="1"/>
    <x v="10"/>
    <x v="0"/>
    <x v="5"/>
    <x v="2"/>
    <x v="0"/>
    <n v="99"/>
    <n v="690"/>
    <n v="50"/>
    <x v="1"/>
    <n v="100"/>
  </r>
  <r>
    <n v="47"/>
    <x v="0"/>
    <s v="Married"/>
    <n v="86"/>
    <s v="1-5 years"/>
    <n v="50"/>
    <n v="0"/>
    <s v="Low"/>
    <n v="0"/>
    <s v="Liability-Only"/>
    <n v="-200"/>
    <n v="2086"/>
    <s v="Yes"/>
    <s v="Yes"/>
    <s v="NO"/>
    <n v="100"/>
    <x v="0"/>
    <x v="19"/>
    <x v="1"/>
    <x v="1"/>
    <x v="5"/>
    <x v="2"/>
    <n v="6"/>
    <n v="656"/>
    <n v="50"/>
    <x v="0"/>
    <n v="50"/>
  </r>
  <r>
    <n v="28"/>
    <x v="0"/>
    <s v="Married"/>
    <n v="86"/>
    <s v="1-5 years"/>
    <n v="50"/>
    <n v="1"/>
    <s v="Medium"/>
    <n v="100"/>
    <s v="Full Coverage"/>
    <n v="0"/>
    <n v="2486"/>
    <s v="Yes"/>
    <s v="NO"/>
    <s v="NO"/>
    <n v="50"/>
    <x v="0"/>
    <x v="23"/>
    <x v="1"/>
    <x v="2"/>
    <x v="4"/>
    <x v="2"/>
    <n v="4"/>
    <n v="616"/>
    <n v="50"/>
    <x v="1"/>
    <n v="100"/>
  </r>
  <r>
    <n v="46"/>
    <x v="0"/>
    <s v="Single"/>
    <n v="0"/>
    <s v="1-5 years"/>
    <n v="50"/>
    <n v="1"/>
    <s v="Low"/>
    <n v="50"/>
    <s v="Full Coverage"/>
    <n v="0"/>
    <n v="2300"/>
    <s v="Yes"/>
    <s v="NO"/>
    <s v="NO"/>
    <n v="50"/>
    <x v="0"/>
    <x v="7"/>
    <x v="0"/>
    <x v="0"/>
    <x v="0"/>
    <x v="2"/>
    <n v="99"/>
    <n v="697"/>
    <n v="50"/>
    <x v="0"/>
    <n v="50"/>
  </r>
  <r>
    <n v="59"/>
    <x v="1"/>
    <s v="Married"/>
    <n v="86"/>
    <s v="1-5 years"/>
    <n v="50"/>
    <n v="0"/>
    <s v="Low"/>
    <n v="0"/>
    <s v="Liability-Only"/>
    <n v="-200"/>
    <n v="2036"/>
    <s v="Yes"/>
    <s v="NO"/>
    <s v="NO"/>
    <n v="50"/>
    <x v="1"/>
    <x v="17"/>
    <x v="1"/>
    <x v="0"/>
    <x v="2"/>
    <x v="1"/>
    <n v="2"/>
    <n v="712"/>
    <n v="-50"/>
    <x v="0"/>
    <n v="50"/>
  </r>
  <r>
    <n v="18"/>
    <x v="0"/>
    <s v="Single"/>
    <n v="0"/>
    <s v="1-5 years"/>
    <n v="50"/>
    <n v="1"/>
    <s v="Medium"/>
    <n v="100"/>
    <s v="Liability-Only"/>
    <n v="-200"/>
    <n v="2050"/>
    <s v="NO"/>
    <s v="NO"/>
    <s v="Yes"/>
    <n v="50"/>
    <x v="0"/>
    <x v="12"/>
    <x v="0"/>
    <x v="0"/>
    <x v="4"/>
    <x v="2"/>
    <n v="99"/>
    <n v="751"/>
    <n v="-50"/>
    <x v="0"/>
    <n v="50"/>
  </r>
  <r>
    <n v="47"/>
    <x v="0"/>
    <s v="Single"/>
    <n v="0"/>
    <s v="1-5 years"/>
    <n v="50"/>
    <n v="0"/>
    <s v="Medium"/>
    <n v="0"/>
    <s v="Liability-Only"/>
    <n v="-200"/>
    <n v="2000"/>
    <s v="NO"/>
    <s v="NO"/>
    <s v="NO"/>
    <n v="0"/>
    <x v="1"/>
    <x v="18"/>
    <x v="1"/>
    <x v="2"/>
    <x v="2"/>
    <x v="2"/>
    <n v="6"/>
    <n v="743"/>
    <n v="-50"/>
    <x v="0"/>
    <n v="50"/>
  </r>
  <r>
    <n v="18"/>
    <x v="0"/>
    <s v="Single"/>
    <n v="0"/>
    <s v="1-5 years"/>
    <n v="50"/>
    <n v="1"/>
    <s v="Low"/>
    <n v="50"/>
    <s v="Full Coverage"/>
    <n v="0"/>
    <n v="2300"/>
    <s v="NO"/>
    <s v="NO"/>
    <s v="NO"/>
    <n v="0"/>
    <x v="0"/>
    <x v="11"/>
    <x v="0"/>
    <x v="2"/>
    <x v="0"/>
    <x v="1"/>
    <n v="99"/>
    <n v="729"/>
    <n v="-50"/>
    <x v="1"/>
    <n v="100"/>
  </r>
  <r>
    <n v="25"/>
    <x v="0"/>
    <s v="Single"/>
    <n v="0"/>
    <s v="1-5 years"/>
    <n v="50"/>
    <n v="0"/>
    <s v="Low"/>
    <n v="0"/>
    <s v="Full Coverage"/>
    <n v="0"/>
    <n v="2200"/>
    <s v="NO"/>
    <s v="Yes"/>
    <s v="Yes"/>
    <n v="100"/>
    <x v="1"/>
    <x v="3"/>
    <x v="1"/>
    <x v="0"/>
    <x v="5"/>
    <x v="2"/>
    <n v="13"/>
    <n v="649"/>
    <n v="50"/>
    <x v="0"/>
    <n v="50"/>
  </r>
  <r>
    <n v="64"/>
    <x v="1"/>
    <s v="Married"/>
    <n v="86"/>
    <s v="1-5 years"/>
    <n v="50"/>
    <n v="0"/>
    <s v="Low"/>
    <n v="0"/>
    <s v="Liability-Only"/>
    <n v="-200"/>
    <n v="2236"/>
    <s v="NO"/>
    <s v="NO"/>
    <s v="NO"/>
    <n v="0"/>
    <x v="1"/>
    <x v="25"/>
    <x v="0"/>
    <x v="2"/>
    <x v="2"/>
    <x v="2"/>
    <n v="99"/>
    <n v="650"/>
    <n v="50"/>
    <x v="1"/>
    <n v="100"/>
  </r>
  <r>
    <n v="31"/>
    <x v="0"/>
    <s v="Widowed"/>
    <n v="0"/>
    <s v="1-5 years"/>
    <n v="50"/>
    <n v="2"/>
    <s v="Medium"/>
    <n v="200"/>
    <s v="Full Coverage"/>
    <n v="0"/>
    <n v="2450"/>
    <s v="Yes"/>
    <s v="NO"/>
    <s v="NO"/>
    <n v="50"/>
    <x v="1"/>
    <x v="17"/>
    <x v="1"/>
    <x v="1"/>
    <x v="1"/>
    <x v="1"/>
    <n v="12"/>
    <n v="651"/>
    <n v="50"/>
    <x v="0"/>
    <n v="50"/>
  </r>
  <r>
    <n v="22"/>
    <x v="0"/>
    <s v="Single"/>
    <n v="0"/>
    <s v="&gt;5 years"/>
    <n v="0"/>
    <n v="0"/>
    <s v="Medium"/>
    <n v="0"/>
    <s v="Full Coverage"/>
    <n v="0"/>
    <n v="2150"/>
    <s v="NO"/>
    <s v="NO"/>
    <s v="Yes"/>
    <n v="50"/>
    <x v="1"/>
    <x v="20"/>
    <x v="1"/>
    <x v="3"/>
    <x v="2"/>
    <x v="0"/>
    <n v="7"/>
    <n v="708"/>
    <n v="-50"/>
    <x v="1"/>
    <n v="100"/>
  </r>
  <r>
    <n v="37"/>
    <x v="0"/>
    <s v="Widowed"/>
    <n v="0"/>
    <s v="1-5 years"/>
    <n v="50"/>
    <n v="0"/>
    <s v="Low"/>
    <n v="0"/>
    <s v="Full Coverage"/>
    <n v="0"/>
    <n v="2250"/>
    <s v="NO"/>
    <s v="NO"/>
    <s v="NO"/>
    <n v="0"/>
    <x v="1"/>
    <x v="28"/>
    <x v="1"/>
    <x v="2"/>
    <x v="0"/>
    <x v="0"/>
    <n v="6"/>
    <n v="703"/>
    <n v="-50"/>
    <x v="1"/>
    <n v="100"/>
  </r>
  <r>
    <n v="71"/>
    <x v="1"/>
    <s v="Single"/>
    <n v="0"/>
    <s v="&gt;5 years"/>
    <n v="0"/>
    <n v="1"/>
    <s v="Low"/>
    <n v="50"/>
    <s v="Liability-Only"/>
    <n v="-200"/>
    <n v="2150"/>
    <s v="NO"/>
    <s v="NO"/>
    <s v="NO"/>
    <n v="0"/>
    <x v="1"/>
    <x v="22"/>
    <x v="1"/>
    <x v="2"/>
    <x v="1"/>
    <x v="0"/>
    <n v="12"/>
    <n v="674"/>
    <n v="50"/>
    <x v="1"/>
    <n v="100"/>
  </r>
  <r>
    <n v="18"/>
    <x v="0"/>
    <s v="Single"/>
    <n v="0"/>
    <s v="1-5 years"/>
    <n v="50"/>
    <n v="1"/>
    <s v="Low"/>
    <n v="50"/>
    <s v="Liability-Only"/>
    <n v="-200"/>
    <n v="2150"/>
    <s v="NO"/>
    <s v="Yes"/>
    <s v="NO"/>
    <n v="50"/>
    <x v="2"/>
    <x v="22"/>
    <x v="0"/>
    <x v="4"/>
    <x v="0"/>
    <x v="1"/>
    <n v="99"/>
    <n v="670"/>
    <n v="50"/>
    <x v="1"/>
    <n v="100"/>
  </r>
  <r>
    <n v="24"/>
    <x v="0"/>
    <s v="Married"/>
    <n v="86"/>
    <s v="1-5 years"/>
    <n v="50"/>
    <n v="0"/>
    <s v="High"/>
    <n v="0"/>
    <s v="Full Coverage"/>
    <n v="0"/>
    <n v="2236"/>
    <s v="NO"/>
    <s v="Yes"/>
    <s v="Yes"/>
    <n v="100"/>
    <x v="2"/>
    <x v="7"/>
    <x v="0"/>
    <x v="2"/>
    <x v="0"/>
    <x v="1"/>
    <n v="99"/>
    <n v="763"/>
    <n v="-50"/>
    <x v="1"/>
    <n v="100"/>
  </r>
  <r>
    <n v="62"/>
    <x v="1"/>
    <s v="Single"/>
    <n v="0"/>
    <s v="1-5 years"/>
    <n v="50"/>
    <n v="1"/>
    <s v="Medium"/>
    <n v="100"/>
    <s v="Full Coverage"/>
    <n v="0"/>
    <n v="2300"/>
    <s v="NO"/>
    <s v="Yes"/>
    <s v="NO"/>
    <n v="50"/>
    <x v="1"/>
    <x v="14"/>
    <x v="0"/>
    <x v="8"/>
    <x v="3"/>
    <x v="1"/>
    <n v="99"/>
    <n v="742"/>
    <n v="-50"/>
    <x v="1"/>
    <n v="100"/>
  </r>
  <r>
    <n v="67"/>
    <x v="1"/>
    <s v="Single"/>
    <n v="0"/>
    <s v="&lt;1 year"/>
    <n v="100"/>
    <n v="1"/>
    <s v="Low"/>
    <n v="50"/>
    <s v="Full Coverage"/>
    <n v="0"/>
    <n v="2350"/>
    <s v="NO"/>
    <s v="NO"/>
    <s v="NO"/>
    <n v="0"/>
    <x v="1"/>
    <x v="26"/>
    <x v="0"/>
    <x v="1"/>
    <x v="4"/>
    <x v="2"/>
    <n v="99"/>
    <n v="717"/>
    <n v="-50"/>
    <x v="1"/>
    <n v="100"/>
  </r>
  <r>
    <n v="38"/>
    <x v="0"/>
    <s v="Single"/>
    <n v="0"/>
    <s v="&gt;5 years"/>
    <n v="0"/>
    <n v="0"/>
    <s v="High"/>
    <n v="0"/>
    <s v="Full Coverage"/>
    <n v="0"/>
    <n v="2300"/>
    <s v="NO"/>
    <s v="NO"/>
    <s v="NO"/>
    <n v="0"/>
    <x v="0"/>
    <x v="29"/>
    <x v="1"/>
    <x v="5"/>
    <x v="0"/>
    <x v="2"/>
    <n v="11"/>
    <n v="660"/>
    <n v="50"/>
    <x v="1"/>
    <n v="100"/>
  </r>
  <r>
    <n v="21"/>
    <x v="0"/>
    <s v="Single"/>
    <n v="0"/>
    <s v="&lt;1 year"/>
    <n v="100"/>
    <n v="0"/>
    <s v="Low"/>
    <n v="0"/>
    <s v="Liability-Only"/>
    <n v="-200"/>
    <n v="2050"/>
    <s v="NO"/>
    <s v="NO"/>
    <s v="NO"/>
    <n v="0"/>
    <x v="0"/>
    <x v="14"/>
    <x v="0"/>
    <x v="5"/>
    <x v="2"/>
    <x v="2"/>
    <n v="99"/>
    <n v="741"/>
    <n v="-50"/>
    <x v="0"/>
    <n v="50"/>
  </r>
  <r>
    <n v="71"/>
    <x v="1"/>
    <s v="Married"/>
    <n v="86"/>
    <s v="1-5 years"/>
    <n v="50"/>
    <n v="0"/>
    <s v="Low"/>
    <n v="0"/>
    <s v="Full Coverage"/>
    <n v="0"/>
    <n v="2386"/>
    <s v="NO"/>
    <s v="NO"/>
    <s v="NO"/>
    <n v="0"/>
    <x v="2"/>
    <x v="5"/>
    <x v="1"/>
    <x v="3"/>
    <x v="0"/>
    <x v="1"/>
    <n v="1"/>
    <n v="627"/>
    <n v="50"/>
    <x v="0"/>
    <n v="50"/>
  </r>
  <r>
    <n v="63"/>
    <x v="1"/>
    <s v="Widowed"/>
    <n v="0"/>
    <s v="&lt;1 year"/>
    <n v="100"/>
    <n v="0"/>
    <s v="Low"/>
    <n v="0"/>
    <s v="Full Coverage"/>
    <n v="0"/>
    <n v="2300"/>
    <s v="NO"/>
    <s v="Yes"/>
    <s v="Yes"/>
    <n v="100"/>
    <x v="2"/>
    <x v="2"/>
    <x v="1"/>
    <x v="0"/>
    <x v="2"/>
    <x v="0"/>
    <n v="1"/>
    <n v="677"/>
    <n v="50"/>
    <x v="1"/>
    <n v="100"/>
  </r>
  <r>
    <n v="50"/>
    <x v="0"/>
    <s v="Widowed"/>
    <n v="0"/>
    <s v="&lt;1 year"/>
    <n v="100"/>
    <n v="1"/>
    <s v="High"/>
    <n v="200"/>
    <s v="Liability-Only"/>
    <n v="-200"/>
    <n v="2350"/>
    <s v="NO"/>
    <s v="NO"/>
    <s v="Yes"/>
    <n v="50"/>
    <x v="0"/>
    <x v="29"/>
    <x v="1"/>
    <x v="3"/>
    <x v="0"/>
    <x v="2"/>
    <n v="9"/>
    <n v="650"/>
    <n v="50"/>
    <x v="1"/>
    <n v="100"/>
  </r>
  <r>
    <n v="27"/>
    <x v="0"/>
    <s v="Married"/>
    <n v="86"/>
    <s v="&gt;5 years"/>
    <n v="0"/>
    <n v="1"/>
    <s v="Low"/>
    <n v="50"/>
    <s v="Full Coverage"/>
    <n v="0"/>
    <n v="2236"/>
    <s v="NO"/>
    <s v="NO"/>
    <s v="Yes"/>
    <n v="50"/>
    <x v="1"/>
    <x v="0"/>
    <x v="0"/>
    <x v="5"/>
    <x v="6"/>
    <x v="0"/>
    <n v="99"/>
    <n v="723"/>
    <n v="-50"/>
    <x v="0"/>
    <n v="50"/>
  </r>
  <r>
    <n v="39"/>
    <x v="0"/>
    <s v="Widowed"/>
    <n v="0"/>
    <s v="1-5 years"/>
    <n v="50"/>
    <n v="0"/>
    <s v="Low"/>
    <n v="0"/>
    <s v="Liability-Only"/>
    <n v="-200"/>
    <n v="2100"/>
    <s v="NO"/>
    <s v="Yes"/>
    <s v="NO"/>
    <n v="50"/>
    <x v="1"/>
    <x v="6"/>
    <x v="1"/>
    <x v="2"/>
    <x v="4"/>
    <x v="1"/>
    <n v="2"/>
    <n v="654"/>
    <n v="50"/>
    <x v="1"/>
    <n v="100"/>
  </r>
  <r>
    <n v="37"/>
    <x v="0"/>
    <s v="Married"/>
    <n v="86"/>
    <s v="&gt;5 years"/>
    <n v="0"/>
    <n v="0"/>
    <s v="Low"/>
    <n v="0"/>
    <s v="Liability-Only"/>
    <n v="-200"/>
    <n v="2086"/>
    <s v="NO"/>
    <s v="NO"/>
    <s v="NO"/>
    <n v="0"/>
    <x v="1"/>
    <x v="23"/>
    <x v="1"/>
    <x v="3"/>
    <x v="4"/>
    <x v="1"/>
    <n v="6"/>
    <n v="734"/>
    <n v="-50"/>
    <x v="1"/>
    <n v="100"/>
  </r>
  <r>
    <n v="44"/>
    <x v="0"/>
    <s v="Single"/>
    <n v="0"/>
    <s v="1-5 years"/>
    <n v="50"/>
    <n v="1"/>
    <s v="Low"/>
    <n v="50"/>
    <s v="Full Coverage"/>
    <n v="0"/>
    <n v="2300"/>
    <s v="NO"/>
    <s v="NO"/>
    <s v="NO"/>
    <n v="0"/>
    <x v="0"/>
    <x v="2"/>
    <x v="0"/>
    <x v="0"/>
    <x v="1"/>
    <x v="2"/>
    <n v="99"/>
    <n v="747"/>
    <n v="-50"/>
    <x v="1"/>
    <n v="100"/>
  </r>
  <r>
    <n v="61"/>
    <x v="1"/>
    <s v="Married"/>
    <n v="86"/>
    <s v="1-5 years"/>
    <n v="50"/>
    <n v="0"/>
    <s v="Low"/>
    <n v="0"/>
    <s v="Full Coverage"/>
    <n v="0"/>
    <n v="2286"/>
    <s v="NO"/>
    <s v="Yes"/>
    <s v="NO"/>
    <n v="50"/>
    <x v="1"/>
    <x v="11"/>
    <x v="1"/>
    <x v="2"/>
    <x v="4"/>
    <x v="1"/>
    <n v="5"/>
    <n v="807"/>
    <n v="-50"/>
    <x v="1"/>
    <n v="100"/>
  </r>
  <r>
    <n v="53"/>
    <x v="0"/>
    <s v="Widowed"/>
    <n v="0"/>
    <s v="1-5 years"/>
    <n v="50"/>
    <n v="0"/>
    <s v="Low"/>
    <n v="0"/>
    <s v="Full Coverage"/>
    <n v="0"/>
    <n v="2100"/>
    <s v="NO"/>
    <s v="Yes"/>
    <s v="NO"/>
    <n v="50"/>
    <x v="0"/>
    <x v="24"/>
    <x v="1"/>
    <x v="2"/>
    <x v="0"/>
    <x v="1"/>
    <n v="1"/>
    <n v="725"/>
    <n v="-50"/>
    <x v="2"/>
    <n v="0"/>
  </r>
  <r>
    <n v="23"/>
    <x v="0"/>
    <s v="Married"/>
    <n v="86"/>
    <s v="1-5 years"/>
    <n v="50"/>
    <n v="0"/>
    <s v="High"/>
    <n v="0"/>
    <s v="Full Coverage"/>
    <n v="0"/>
    <n v="2136"/>
    <s v="Yes"/>
    <s v="NO"/>
    <s v="Yes"/>
    <n v="100"/>
    <x v="0"/>
    <x v="7"/>
    <x v="0"/>
    <x v="5"/>
    <x v="2"/>
    <x v="1"/>
    <n v="99"/>
    <n v="739"/>
    <n v="-50"/>
    <x v="2"/>
    <n v="0"/>
  </r>
  <r>
    <n v="60"/>
    <x v="1"/>
    <s v="Married"/>
    <n v="86"/>
    <s v="&gt;5 years"/>
    <n v="0"/>
    <n v="0"/>
    <s v="Low"/>
    <n v="0"/>
    <s v="Liability-Only"/>
    <n v="-200"/>
    <n v="1986"/>
    <s v="NO"/>
    <s v="NO"/>
    <s v="NO"/>
    <n v="0"/>
    <x v="1"/>
    <x v="11"/>
    <x v="0"/>
    <x v="6"/>
    <x v="0"/>
    <x v="1"/>
    <n v="99"/>
    <n v="752"/>
    <n v="-50"/>
    <x v="2"/>
    <n v="0"/>
  </r>
  <r>
    <n v="44"/>
    <x v="0"/>
    <s v="Married"/>
    <n v="86"/>
    <s v="1-5 years"/>
    <n v="50"/>
    <n v="0"/>
    <s v="Low"/>
    <n v="0"/>
    <s v="Liability-Only"/>
    <n v="-200"/>
    <n v="2136"/>
    <s v="NO"/>
    <s v="NO"/>
    <s v="NO"/>
    <n v="0"/>
    <x v="0"/>
    <x v="6"/>
    <x v="1"/>
    <x v="1"/>
    <x v="1"/>
    <x v="2"/>
    <n v="12"/>
    <n v="716"/>
    <n v="-50"/>
    <x v="1"/>
    <n v="100"/>
  </r>
  <r>
    <n v="50"/>
    <x v="0"/>
    <s v="Married"/>
    <n v="86"/>
    <s v="1-5 years"/>
    <n v="50"/>
    <n v="0"/>
    <s v="Low"/>
    <n v="0"/>
    <s v="Full Coverage"/>
    <n v="0"/>
    <n v="2336"/>
    <s v="NO"/>
    <s v="NO"/>
    <s v="NO"/>
    <n v="0"/>
    <x v="0"/>
    <x v="21"/>
    <x v="1"/>
    <x v="5"/>
    <x v="1"/>
    <x v="2"/>
    <n v="12"/>
    <n v="805"/>
    <n v="-50"/>
    <x v="1"/>
    <n v="100"/>
  </r>
  <r>
    <n v="61"/>
    <x v="1"/>
    <s v="Single"/>
    <n v="0"/>
    <s v="&gt;5 years"/>
    <n v="0"/>
    <n v="0"/>
    <s v="Medium"/>
    <n v="0"/>
    <s v="Liability-Only"/>
    <n v="-200"/>
    <n v="1900"/>
    <s v="NO"/>
    <s v="Yes"/>
    <s v="NO"/>
    <n v="50"/>
    <x v="1"/>
    <x v="15"/>
    <x v="1"/>
    <x v="4"/>
    <x v="1"/>
    <x v="2"/>
    <n v="4"/>
    <n v="714"/>
    <n v="-50"/>
    <x v="0"/>
    <n v="50"/>
  </r>
  <r>
    <n v="23"/>
    <x v="0"/>
    <s v="Married"/>
    <n v="86"/>
    <s v="&lt;1 year"/>
    <n v="100"/>
    <n v="2"/>
    <s v="Low"/>
    <n v="100"/>
    <s v="Full Coverage"/>
    <n v="0"/>
    <n v="2486"/>
    <s v="NO"/>
    <s v="Yes"/>
    <s v="NO"/>
    <n v="50"/>
    <x v="2"/>
    <x v="4"/>
    <x v="0"/>
    <x v="7"/>
    <x v="0"/>
    <x v="0"/>
    <n v="99"/>
    <n v="680"/>
    <n v="50"/>
    <x v="0"/>
    <n v="50"/>
  </r>
  <r>
    <n v="39"/>
    <x v="0"/>
    <s v="Single"/>
    <n v="0"/>
    <s v="1-5 years"/>
    <n v="50"/>
    <n v="0"/>
    <s v="Low"/>
    <n v="0"/>
    <s v="Full Coverage"/>
    <n v="0"/>
    <n v="2100"/>
    <s v="NO"/>
    <s v="Yes"/>
    <s v="NO"/>
    <n v="50"/>
    <x v="1"/>
    <x v="20"/>
    <x v="1"/>
    <x v="7"/>
    <x v="0"/>
    <x v="0"/>
    <n v="9"/>
    <n v="735"/>
    <n v="-50"/>
    <x v="2"/>
    <n v="0"/>
  </r>
  <r>
    <n v="32"/>
    <x v="0"/>
    <s v="Widowed"/>
    <n v="0"/>
    <s v="1-5 years"/>
    <n v="50"/>
    <n v="0"/>
    <s v="Medium"/>
    <n v="0"/>
    <s v="Full Coverage"/>
    <n v="0"/>
    <n v="2200"/>
    <s v="NO"/>
    <s v="Yes"/>
    <s v="NO"/>
    <n v="50"/>
    <x v="1"/>
    <x v="17"/>
    <x v="0"/>
    <x v="0"/>
    <x v="0"/>
    <x v="1"/>
    <n v="99"/>
    <n v="650"/>
    <n v="50"/>
    <x v="2"/>
    <n v="0"/>
  </r>
  <r>
    <n v="18"/>
    <x v="0"/>
    <s v="Single"/>
    <n v="0"/>
    <s v="&lt;1 year"/>
    <n v="100"/>
    <n v="1"/>
    <s v="Medium"/>
    <n v="100"/>
    <s v="Liability-Only"/>
    <n v="-200"/>
    <n v="2200"/>
    <s v="NO"/>
    <s v="NO"/>
    <s v="Yes"/>
    <n v="50"/>
    <x v="0"/>
    <x v="17"/>
    <x v="0"/>
    <x v="1"/>
    <x v="2"/>
    <x v="1"/>
    <n v="99"/>
    <n v="558"/>
    <n v="50"/>
    <x v="0"/>
    <n v="50"/>
  </r>
  <r>
    <n v="45"/>
    <x v="0"/>
    <s v="Divorced"/>
    <n v="0"/>
    <s v="1-5 years"/>
    <n v="50"/>
    <n v="0"/>
    <s v="High"/>
    <n v="0"/>
    <s v="Full Coverage"/>
    <n v="0"/>
    <n v="2200"/>
    <s v="NO"/>
    <s v="Yes"/>
    <s v="NO"/>
    <n v="50"/>
    <x v="1"/>
    <x v="4"/>
    <x v="0"/>
    <x v="0"/>
    <x v="5"/>
    <x v="1"/>
    <n v="99"/>
    <n v="746"/>
    <n v="-50"/>
    <x v="1"/>
    <n v="100"/>
  </r>
  <r>
    <n v="77"/>
    <x v="1"/>
    <s v="Married"/>
    <n v="86"/>
    <s v="&lt;1 year"/>
    <n v="100"/>
    <n v="5"/>
    <s v="Low"/>
    <n v="250"/>
    <s v="Full Coverage"/>
    <n v="0"/>
    <n v="2536"/>
    <s v="Yes"/>
    <s v="Yes"/>
    <s v="NO"/>
    <n v="100"/>
    <x v="0"/>
    <x v="14"/>
    <x v="1"/>
    <x v="0"/>
    <x v="0"/>
    <x v="1"/>
    <n v="1"/>
    <n v="729"/>
    <n v="-50"/>
    <x v="1"/>
    <n v="100"/>
  </r>
  <r>
    <n v="18"/>
    <x v="0"/>
    <s v="Married"/>
    <n v="86"/>
    <s v="1-5 years"/>
    <n v="50"/>
    <n v="0"/>
    <s v="Low"/>
    <n v="0"/>
    <s v="Liability-Only"/>
    <n v="-200"/>
    <n v="2036"/>
    <s v="NO"/>
    <s v="NO"/>
    <s v="NO"/>
    <n v="0"/>
    <x v="0"/>
    <x v="20"/>
    <x v="0"/>
    <x v="9"/>
    <x v="2"/>
    <x v="2"/>
    <n v="99"/>
    <n v="787"/>
    <n v="-50"/>
    <x v="2"/>
    <n v="0"/>
  </r>
  <r>
    <n v="39"/>
    <x v="0"/>
    <s v="Single"/>
    <n v="0"/>
    <s v="1-5 years"/>
    <n v="50"/>
    <n v="2"/>
    <s v="High"/>
    <n v="400"/>
    <s v="Full Coverage"/>
    <n v="0"/>
    <n v="2600"/>
    <s v="Yes"/>
    <s v="NO"/>
    <s v="NO"/>
    <n v="50"/>
    <x v="1"/>
    <x v="5"/>
    <x v="0"/>
    <x v="6"/>
    <x v="4"/>
    <x v="0"/>
    <n v="99"/>
    <n v="717"/>
    <n v="-50"/>
    <x v="1"/>
    <n v="100"/>
  </r>
  <r>
    <n v="49"/>
    <x v="0"/>
    <s v="Married"/>
    <n v="86"/>
    <s v="&gt;5 years"/>
    <n v="0"/>
    <n v="0"/>
    <s v="Medium"/>
    <n v="0"/>
    <s v="Liability-Only"/>
    <n v="-200"/>
    <n v="2186"/>
    <s v="NO"/>
    <s v="NO"/>
    <s v="NO"/>
    <n v="0"/>
    <x v="1"/>
    <x v="29"/>
    <x v="1"/>
    <x v="0"/>
    <x v="1"/>
    <x v="2"/>
    <n v="10"/>
    <n v="700"/>
    <n v="50"/>
    <x v="1"/>
    <n v="100"/>
  </r>
  <r>
    <n v="41"/>
    <x v="0"/>
    <s v="Widowed"/>
    <n v="0"/>
    <s v="1-5 years"/>
    <n v="50"/>
    <n v="0"/>
    <s v="Medium"/>
    <n v="0"/>
    <s v="Full Coverage"/>
    <n v="0"/>
    <n v="2350"/>
    <s v="NO"/>
    <s v="NO"/>
    <s v="NO"/>
    <n v="0"/>
    <x v="2"/>
    <x v="20"/>
    <x v="0"/>
    <x v="2"/>
    <x v="1"/>
    <x v="1"/>
    <n v="99"/>
    <n v="638"/>
    <n v="50"/>
    <x v="1"/>
    <n v="100"/>
  </r>
  <r>
    <n v="38"/>
    <x v="0"/>
    <s v="Married"/>
    <n v="86"/>
    <s v="1-5 years"/>
    <n v="50"/>
    <n v="1"/>
    <s v="Low"/>
    <n v="50"/>
    <s v="Full Coverage"/>
    <n v="0"/>
    <n v="2386"/>
    <s v="NO"/>
    <s v="NO"/>
    <s v="Yes"/>
    <n v="50"/>
    <x v="1"/>
    <x v="29"/>
    <x v="1"/>
    <x v="2"/>
    <x v="4"/>
    <x v="1"/>
    <n v="2"/>
    <n v="677"/>
    <n v="50"/>
    <x v="0"/>
    <n v="50"/>
  </r>
  <r>
    <n v="20"/>
    <x v="0"/>
    <s v="Single"/>
    <n v="0"/>
    <s v="1-5 years"/>
    <n v="50"/>
    <n v="0"/>
    <s v="Medium"/>
    <n v="0"/>
    <s v="Full Coverage"/>
    <n v="0"/>
    <n v="2150"/>
    <s v="Yes"/>
    <s v="NO"/>
    <s v="NO"/>
    <n v="50"/>
    <x v="0"/>
    <x v="24"/>
    <x v="0"/>
    <x v="2"/>
    <x v="3"/>
    <x v="1"/>
    <n v="99"/>
    <n v="784"/>
    <n v="-50"/>
    <x v="0"/>
    <n v="50"/>
  </r>
  <r>
    <n v="43"/>
    <x v="0"/>
    <s v="Married"/>
    <n v="86"/>
    <s v="&gt;5 years"/>
    <n v="0"/>
    <n v="0"/>
    <s v="Medium"/>
    <n v="0"/>
    <s v="Liability-Only"/>
    <n v="-200"/>
    <n v="2086"/>
    <s v="NO"/>
    <s v="NO"/>
    <s v="NO"/>
    <n v="0"/>
    <x v="0"/>
    <x v="18"/>
    <x v="1"/>
    <x v="4"/>
    <x v="4"/>
    <x v="0"/>
    <n v="1"/>
    <n v="690"/>
    <n v="50"/>
    <x v="2"/>
    <n v="0"/>
  </r>
  <r>
    <n v="28"/>
    <x v="0"/>
    <s v="Divorced"/>
    <n v="0"/>
    <s v="&lt;1 year"/>
    <n v="100"/>
    <n v="1"/>
    <s v="Low"/>
    <n v="50"/>
    <s v="Full Coverage"/>
    <n v="0"/>
    <n v="2250"/>
    <s v="NO"/>
    <s v="NO"/>
    <s v="Yes"/>
    <n v="50"/>
    <x v="0"/>
    <x v="29"/>
    <x v="1"/>
    <x v="2"/>
    <x v="0"/>
    <x v="1"/>
    <n v="1"/>
    <n v="709"/>
    <n v="-50"/>
    <x v="0"/>
    <n v="50"/>
  </r>
  <r>
    <n v="18"/>
    <x v="0"/>
    <s v="Married"/>
    <n v="86"/>
    <s v="1-5 years"/>
    <n v="50"/>
    <n v="0"/>
    <s v="Low"/>
    <n v="0"/>
    <s v="Full Coverage"/>
    <n v="0"/>
    <n v="2236"/>
    <s v="NO"/>
    <s v="Yes"/>
    <s v="NO"/>
    <n v="50"/>
    <x v="1"/>
    <x v="12"/>
    <x v="1"/>
    <x v="1"/>
    <x v="0"/>
    <x v="1"/>
    <n v="9"/>
    <n v="716"/>
    <n v="-50"/>
    <x v="0"/>
    <n v="50"/>
  </r>
  <r>
    <n v="57"/>
    <x v="1"/>
    <s v="Married"/>
    <n v="86"/>
    <s v="&gt;5 years"/>
    <n v="0"/>
    <n v="0"/>
    <s v="Medium"/>
    <n v="0"/>
    <s v="Full Coverage"/>
    <n v="0"/>
    <n v="2186"/>
    <s v="Yes"/>
    <s v="Yes"/>
    <s v="NO"/>
    <n v="100"/>
    <x v="1"/>
    <x v="27"/>
    <x v="0"/>
    <x v="4"/>
    <x v="2"/>
    <x v="2"/>
    <n v="99"/>
    <n v="616"/>
    <n v="50"/>
    <x v="2"/>
    <n v="0"/>
  </r>
  <r>
    <n v="54"/>
    <x v="0"/>
    <s v="Single"/>
    <n v="0"/>
    <s v="&gt;5 years"/>
    <n v="0"/>
    <n v="0"/>
    <s v="Low"/>
    <n v="0"/>
    <s v="Liability-Only"/>
    <n v="-200"/>
    <n v="2000"/>
    <s v="NO"/>
    <s v="NO"/>
    <s v="NO"/>
    <n v="0"/>
    <x v="1"/>
    <x v="22"/>
    <x v="1"/>
    <x v="0"/>
    <x v="0"/>
    <x v="1"/>
    <n v="10"/>
    <n v="756"/>
    <n v="-50"/>
    <x v="1"/>
    <n v="100"/>
  </r>
  <r>
    <n v="40"/>
    <x v="0"/>
    <s v="Married"/>
    <n v="86"/>
    <s v="&gt;5 years"/>
    <n v="0"/>
    <n v="0"/>
    <s v="Low"/>
    <n v="0"/>
    <s v="Liability-Only"/>
    <n v="-200"/>
    <n v="2036"/>
    <s v="NO"/>
    <s v="Yes"/>
    <s v="NO"/>
    <n v="50"/>
    <x v="1"/>
    <x v="17"/>
    <x v="1"/>
    <x v="2"/>
    <x v="0"/>
    <x v="2"/>
    <n v="9"/>
    <n v="670"/>
    <n v="50"/>
    <x v="2"/>
    <n v="0"/>
  </r>
  <r>
    <n v="43"/>
    <x v="0"/>
    <s v="Single"/>
    <n v="0"/>
    <s v="1-5 years"/>
    <n v="50"/>
    <n v="0"/>
    <s v="Low"/>
    <n v="0"/>
    <s v="Liability-Only"/>
    <n v="-200"/>
    <n v="1950"/>
    <s v="Yes"/>
    <s v="Yes"/>
    <s v="NO"/>
    <n v="100"/>
    <x v="1"/>
    <x v="11"/>
    <x v="1"/>
    <x v="7"/>
    <x v="2"/>
    <x v="2"/>
    <n v="12"/>
    <n v="727"/>
    <n v="-50"/>
    <x v="1"/>
    <n v="100"/>
  </r>
  <r>
    <n v="56"/>
    <x v="1"/>
    <s v="Single"/>
    <n v="0"/>
    <s v="&lt;1 year"/>
    <n v="100"/>
    <n v="0"/>
    <s v="Medium"/>
    <n v="0"/>
    <s v="Liability-Only"/>
    <n v="-200"/>
    <n v="2050"/>
    <s v="NO"/>
    <s v="Yes"/>
    <s v="NO"/>
    <n v="50"/>
    <x v="1"/>
    <x v="17"/>
    <x v="1"/>
    <x v="2"/>
    <x v="1"/>
    <x v="0"/>
    <n v="11"/>
    <n v="777"/>
    <n v="-50"/>
    <x v="1"/>
    <n v="100"/>
  </r>
  <r>
    <n v="43"/>
    <x v="0"/>
    <s v="Married"/>
    <n v="86"/>
    <s v="&lt;1 year"/>
    <n v="100"/>
    <n v="0"/>
    <s v="Medium"/>
    <n v="0"/>
    <s v="Full Coverage"/>
    <n v="0"/>
    <n v="2286"/>
    <s v="NO"/>
    <s v="NO"/>
    <s v="Yes"/>
    <n v="50"/>
    <x v="0"/>
    <x v="27"/>
    <x v="0"/>
    <x v="4"/>
    <x v="0"/>
    <x v="1"/>
    <n v="99"/>
    <n v="768"/>
    <n v="-50"/>
    <x v="0"/>
    <n v="50"/>
  </r>
  <r>
    <n v="53"/>
    <x v="0"/>
    <s v="Widowed"/>
    <n v="0"/>
    <s v="&gt;5 years"/>
    <n v="0"/>
    <n v="0"/>
    <s v="Low"/>
    <n v="0"/>
    <s v="Liability-Only"/>
    <n v="-200"/>
    <n v="1950"/>
    <s v="NO"/>
    <s v="Yes"/>
    <s v="NO"/>
    <n v="50"/>
    <x v="0"/>
    <x v="1"/>
    <x v="0"/>
    <x v="3"/>
    <x v="4"/>
    <x v="0"/>
    <n v="99"/>
    <n v="709"/>
    <n v="-50"/>
    <x v="1"/>
    <n v="100"/>
  </r>
  <r>
    <n v="35"/>
    <x v="0"/>
    <s v="Married"/>
    <n v="86"/>
    <s v="1-5 years"/>
    <n v="50"/>
    <n v="0"/>
    <s v="Medium"/>
    <n v="0"/>
    <s v="Full Coverage"/>
    <n v="0"/>
    <n v="2236"/>
    <s v="Yes"/>
    <s v="Yes"/>
    <s v="NO"/>
    <n v="100"/>
    <x v="1"/>
    <x v="0"/>
    <x v="1"/>
    <x v="1"/>
    <x v="0"/>
    <x v="0"/>
    <n v="6"/>
    <n v="745"/>
    <n v="-50"/>
    <x v="1"/>
    <n v="100"/>
  </r>
  <r>
    <n v="59"/>
    <x v="1"/>
    <s v="Single"/>
    <n v="0"/>
    <s v="&lt;1 year"/>
    <n v="100"/>
    <n v="1"/>
    <s v="Low"/>
    <n v="50"/>
    <s v="Full Coverage"/>
    <n v="0"/>
    <n v="2300"/>
    <s v="NO"/>
    <s v="NO"/>
    <s v="NO"/>
    <n v="0"/>
    <x v="1"/>
    <x v="25"/>
    <x v="0"/>
    <x v="4"/>
    <x v="0"/>
    <x v="1"/>
    <n v="99"/>
    <n v="750"/>
    <n v="-50"/>
    <x v="0"/>
    <n v="50"/>
  </r>
  <r>
    <n v="44"/>
    <x v="0"/>
    <s v="Single"/>
    <n v="0"/>
    <s v="&gt;5 years"/>
    <n v="0"/>
    <n v="0"/>
    <s v="Medium"/>
    <n v="0"/>
    <s v="Liability-Only"/>
    <n v="-200"/>
    <n v="1800"/>
    <s v="Yes"/>
    <s v="Yes"/>
    <s v="NO"/>
    <n v="100"/>
    <x v="1"/>
    <x v="18"/>
    <x v="1"/>
    <x v="1"/>
    <x v="0"/>
    <x v="1"/>
    <n v="2"/>
    <n v="790"/>
    <n v="-50"/>
    <x v="2"/>
    <n v="0"/>
  </r>
  <r>
    <n v="42"/>
    <x v="0"/>
    <s v="Single"/>
    <n v="0"/>
    <s v="&lt;1 year"/>
    <n v="100"/>
    <n v="0"/>
    <s v="Low"/>
    <n v="0"/>
    <s v="Liability-Only"/>
    <n v="-200"/>
    <n v="2000"/>
    <s v="NO"/>
    <s v="NO"/>
    <s v="Yes"/>
    <n v="50"/>
    <x v="1"/>
    <x v="4"/>
    <x v="1"/>
    <x v="1"/>
    <x v="3"/>
    <x v="1"/>
    <n v="14"/>
    <n v="727"/>
    <n v="-50"/>
    <x v="0"/>
    <n v="50"/>
  </r>
  <r>
    <n v="20"/>
    <x v="0"/>
    <s v="Married"/>
    <n v="86"/>
    <s v="1-5 years"/>
    <n v="50"/>
    <n v="0"/>
    <s v="Medium"/>
    <n v="0"/>
    <s v="Liability-Only"/>
    <n v="-200"/>
    <n v="2086"/>
    <s v="NO"/>
    <s v="NO"/>
    <s v="NO"/>
    <n v="0"/>
    <x v="1"/>
    <x v="8"/>
    <x v="0"/>
    <x v="0"/>
    <x v="3"/>
    <x v="1"/>
    <n v="99"/>
    <n v="810"/>
    <n v="-50"/>
    <x v="0"/>
    <n v="50"/>
  </r>
  <r>
    <n v="44"/>
    <x v="0"/>
    <s v="Married"/>
    <n v="86"/>
    <s v="1-5 years"/>
    <n v="50"/>
    <n v="0"/>
    <s v="Low"/>
    <n v="0"/>
    <s v="Full Coverage"/>
    <n v="0"/>
    <n v="2186"/>
    <s v="NO"/>
    <s v="Yes"/>
    <s v="NO"/>
    <n v="50"/>
    <x v="2"/>
    <x v="28"/>
    <x v="1"/>
    <x v="2"/>
    <x v="3"/>
    <x v="0"/>
    <n v="3"/>
    <n v="723"/>
    <n v="-50"/>
    <x v="2"/>
    <n v="0"/>
  </r>
  <r>
    <n v="27"/>
    <x v="0"/>
    <s v="Single"/>
    <n v="0"/>
    <s v="&lt;1 year"/>
    <n v="100"/>
    <n v="0"/>
    <s v="Low"/>
    <n v="0"/>
    <s v="Full Coverage"/>
    <n v="0"/>
    <n v="2300"/>
    <s v="NO"/>
    <s v="NO"/>
    <s v="NO"/>
    <n v="0"/>
    <x v="0"/>
    <x v="15"/>
    <x v="1"/>
    <x v="1"/>
    <x v="2"/>
    <x v="1"/>
    <n v="13"/>
    <n v="667"/>
    <n v="50"/>
    <x v="2"/>
    <n v="0"/>
  </r>
  <r>
    <n v="30"/>
    <x v="0"/>
    <s v="Married"/>
    <n v="86"/>
    <s v="1-5 years"/>
    <n v="50"/>
    <n v="1"/>
    <s v="Low"/>
    <n v="50"/>
    <s v="Full Coverage"/>
    <n v="0"/>
    <n v="2386"/>
    <s v="NO"/>
    <s v="NO"/>
    <s v="NO"/>
    <n v="0"/>
    <x v="1"/>
    <x v="11"/>
    <x v="0"/>
    <x v="0"/>
    <x v="6"/>
    <x v="2"/>
    <n v="99"/>
    <n v="737"/>
    <n v="-50"/>
    <x v="1"/>
    <n v="100"/>
  </r>
  <r>
    <n v="27"/>
    <x v="0"/>
    <s v="Married"/>
    <n v="86"/>
    <s v="&lt;1 year"/>
    <n v="100"/>
    <n v="0"/>
    <s v="Low"/>
    <n v="0"/>
    <s v="Full Coverage"/>
    <n v="0"/>
    <n v="2486"/>
    <s v="NO"/>
    <s v="NO"/>
    <s v="NO"/>
    <n v="0"/>
    <x v="2"/>
    <x v="22"/>
    <x v="0"/>
    <x v="0"/>
    <x v="2"/>
    <x v="0"/>
    <n v="99"/>
    <n v="650"/>
    <n v="50"/>
    <x v="1"/>
    <n v="100"/>
  </r>
  <r>
    <n v="24"/>
    <x v="0"/>
    <s v="Single"/>
    <n v="0"/>
    <s v="1-5 years"/>
    <n v="50"/>
    <n v="1"/>
    <s v="Medium"/>
    <n v="100"/>
    <s v="Liability-Only"/>
    <n v="-200"/>
    <n v="2150"/>
    <s v="Yes"/>
    <s v="NO"/>
    <s v="NO"/>
    <n v="50"/>
    <x v="1"/>
    <x v="4"/>
    <x v="0"/>
    <x v="1"/>
    <x v="2"/>
    <x v="0"/>
    <n v="99"/>
    <n v="662"/>
    <n v="50"/>
    <x v="0"/>
    <n v="50"/>
  </r>
  <r>
    <n v="71"/>
    <x v="1"/>
    <s v="Single"/>
    <n v="0"/>
    <s v="1-5 years"/>
    <n v="50"/>
    <n v="1"/>
    <s v="Low"/>
    <n v="50"/>
    <s v="Full Coverage"/>
    <n v="0"/>
    <n v="2300"/>
    <s v="NO"/>
    <s v="NO"/>
    <s v="NO"/>
    <n v="0"/>
    <x v="1"/>
    <x v="5"/>
    <x v="0"/>
    <x v="7"/>
    <x v="2"/>
    <x v="2"/>
    <n v="99"/>
    <n v="742"/>
    <n v="-50"/>
    <x v="1"/>
    <n v="100"/>
  </r>
  <r>
    <n v="59"/>
    <x v="1"/>
    <s v="Married"/>
    <n v="86"/>
    <s v="&lt;1 year"/>
    <n v="100"/>
    <n v="0"/>
    <s v="Low"/>
    <n v="0"/>
    <s v="Full Coverage"/>
    <n v="0"/>
    <n v="2336"/>
    <s v="NO"/>
    <s v="Yes"/>
    <s v="NO"/>
    <n v="50"/>
    <x v="0"/>
    <x v="8"/>
    <x v="1"/>
    <x v="7"/>
    <x v="2"/>
    <x v="2"/>
    <n v="1"/>
    <n v="739"/>
    <n v="-50"/>
    <x v="1"/>
    <n v="100"/>
  </r>
  <r>
    <n v="68"/>
    <x v="1"/>
    <s v="Married"/>
    <n v="86"/>
    <s v="&gt;5 years"/>
    <n v="0"/>
    <n v="0"/>
    <s v="High"/>
    <n v="0"/>
    <s v="Liability-Only"/>
    <n v="-200"/>
    <n v="2086"/>
    <s v="NO"/>
    <s v="NO"/>
    <s v="NO"/>
    <n v="0"/>
    <x v="1"/>
    <x v="17"/>
    <x v="1"/>
    <x v="2"/>
    <x v="2"/>
    <x v="2"/>
    <n v="14"/>
    <n v="654"/>
    <n v="50"/>
    <x v="2"/>
    <n v="0"/>
  </r>
  <r>
    <n v="21"/>
    <x v="0"/>
    <s v="Married"/>
    <n v="86"/>
    <s v="1-5 years"/>
    <n v="50"/>
    <n v="0"/>
    <s v="Low"/>
    <n v="0"/>
    <s v="Full Coverage"/>
    <n v="0"/>
    <n v="2286"/>
    <s v="NO"/>
    <s v="NO"/>
    <s v="NO"/>
    <n v="0"/>
    <x v="1"/>
    <x v="27"/>
    <x v="1"/>
    <x v="5"/>
    <x v="3"/>
    <x v="0"/>
    <n v="7"/>
    <n v="701"/>
    <n v="-50"/>
    <x v="0"/>
    <n v="50"/>
  </r>
  <r>
    <n v="41"/>
    <x v="0"/>
    <s v="Married"/>
    <n v="86"/>
    <s v="1-5 years"/>
    <n v="50"/>
    <n v="1"/>
    <s v="High"/>
    <n v="200"/>
    <s v="Full Coverage"/>
    <n v="0"/>
    <n v="2486"/>
    <s v="NO"/>
    <s v="NO"/>
    <s v="NO"/>
    <n v="0"/>
    <x v="0"/>
    <x v="20"/>
    <x v="1"/>
    <x v="2"/>
    <x v="4"/>
    <x v="1"/>
    <n v="10"/>
    <n v="712"/>
    <n v="-50"/>
    <x v="0"/>
    <n v="50"/>
  </r>
  <r>
    <n v="20"/>
    <x v="0"/>
    <s v="Married"/>
    <n v="86"/>
    <s v="1-5 years"/>
    <n v="50"/>
    <n v="0"/>
    <s v="High"/>
    <n v="0"/>
    <s v="Liability-Only"/>
    <n v="-200"/>
    <n v="2236"/>
    <s v="NO"/>
    <s v="NO"/>
    <s v="NO"/>
    <n v="0"/>
    <x v="0"/>
    <x v="21"/>
    <x v="0"/>
    <x v="4"/>
    <x v="0"/>
    <x v="0"/>
    <n v="99"/>
    <n v="686"/>
    <n v="50"/>
    <x v="1"/>
    <n v="100"/>
  </r>
  <r>
    <n v="29"/>
    <x v="0"/>
    <s v="Married"/>
    <n v="86"/>
    <s v="&lt;1 year"/>
    <n v="100"/>
    <n v="0"/>
    <s v="Low"/>
    <n v="0"/>
    <s v="Full Coverage"/>
    <n v="0"/>
    <n v="2486"/>
    <s v="NO"/>
    <s v="NO"/>
    <s v="NO"/>
    <n v="0"/>
    <x v="1"/>
    <x v="15"/>
    <x v="1"/>
    <x v="5"/>
    <x v="2"/>
    <x v="0"/>
    <n v="10"/>
    <n v="650"/>
    <n v="50"/>
    <x v="1"/>
    <n v="100"/>
  </r>
  <r>
    <n v="26"/>
    <x v="0"/>
    <s v="Widowed"/>
    <n v="0"/>
    <s v="&gt;5 years"/>
    <n v="0"/>
    <n v="0"/>
    <s v="Low"/>
    <n v="0"/>
    <s v="Full Coverage"/>
    <n v="0"/>
    <n v="2100"/>
    <s v="Yes"/>
    <s v="NO"/>
    <s v="NO"/>
    <n v="50"/>
    <x v="1"/>
    <x v="11"/>
    <x v="1"/>
    <x v="6"/>
    <x v="0"/>
    <x v="0"/>
    <n v="10"/>
    <n v="736"/>
    <n v="-50"/>
    <x v="0"/>
    <n v="50"/>
  </r>
  <r>
    <n v="58"/>
    <x v="1"/>
    <s v="Single"/>
    <n v="0"/>
    <s v="1-5 years"/>
    <n v="50"/>
    <n v="1"/>
    <s v="Low"/>
    <n v="50"/>
    <s v="Full Coverage"/>
    <n v="0"/>
    <n v="2300"/>
    <s v="NO"/>
    <s v="Yes"/>
    <s v="NO"/>
    <n v="50"/>
    <x v="1"/>
    <x v="9"/>
    <x v="1"/>
    <x v="1"/>
    <x v="3"/>
    <x v="0"/>
    <n v="3"/>
    <n v="682"/>
    <n v="50"/>
    <x v="0"/>
    <n v="50"/>
  </r>
  <r>
    <n v="34"/>
    <x v="0"/>
    <s v="Married"/>
    <n v="86"/>
    <s v="1-5 years"/>
    <n v="50"/>
    <n v="1"/>
    <s v="Medium"/>
    <n v="100"/>
    <s v="Full Coverage"/>
    <n v="0"/>
    <n v="2336"/>
    <s v="Yes"/>
    <s v="NO"/>
    <s v="NO"/>
    <n v="50"/>
    <x v="1"/>
    <x v="17"/>
    <x v="1"/>
    <x v="0"/>
    <x v="3"/>
    <x v="0"/>
    <n v="2"/>
    <n v="785"/>
    <n v="-50"/>
    <x v="0"/>
    <n v="50"/>
  </r>
  <r>
    <n v="56"/>
    <x v="1"/>
    <s v="Married"/>
    <n v="86"/>
    <s v="&gt;5 years"/>
    <n v="0"/>
    <n v="0"/>
    <s v="Low"/>
    <n v="0"/>
    <s v="Liability-Only"/>
    <n v="-200"/>
    <n v="2086"/>
    <s v="NO"/>
    <s v="NO"/>
    <s v="NO"/>
    <n v="0"/>
    <x v="1"/>
    <x v="24"/>
    <x v="0"/>
    <x v="7"/>
    <x v="2"/>
    <x v="1"/>
    <n v="99"/>
    <n v="647"/>
    <n v="50"/>
    <x v="2"/>
    <n v="0"/>
  </r>
  <r>
    <n v="49"/>
    <x v="0"/>
    <s v="Single"/>
    <n v="0"/>
    <s v="1-5 years"/>
    <n v="50"/>
    <n v="0"/>
    <s v="Low"/>
    <n v="0"/>
    <s v="Liability-Only"/>
    <n v="-200"/>
    <n v="1950"/>
    <s v="NO"/>
    <s v="Yes"/>
    <s v="NO"/>
    <n v="50"/>
    <x v="0"/>
    <x v="4"/>
    <x v="1"/>
    <x v="1"/>
    <x v="4"/>
    <x v="2"/>
    <n v="4"/>
    <n v="721"/>
    <n v="-50"/>
    <x v="0"/>
    <n v="50"/>
  </r>
  <r>
    <n v="74"/>
    <x v="1"/>
    <s v="Married"/>
    <n v="86"/>
    <s v="1-5 years"/>
    <n v="50"/>
    <n v="0"/>
    <s v="Medium"/>
    <n v="0"/>
    <s v="Liability-Only"/>
    <n v="-200"/>
    <n v="2036"/>
    <s v="NO"/>
    <s v="Yes"/>
    <s v="NO"/>
    <n v="50"/>
    <x v="0"/>
    <x v="17"/>
    <x v="1"/>
    <x v="8"/>
    <x v="2"/>
    <x v="1"/>
    <n v="10"/>
    <n v="782"/>
    <n v="-50"/>
    <x v="0"/>
    <n v="50"/>
  </r>
  <r>
    <n v="18"/>
    <x v="0"/>
    <s v="Single"/>
    <n v="0"/>
    <s v="1-5 years"/>
    <n v="50"/>
    <n v="0"/>
    <s v="Low"/>
    <n v="0"/>
    <s v="Full Coverage"/>
    <n v="0"/>
    <n v="2200"/>
    <s v="NO"/>
    <s v="NO"/>
    <s v="NO"/>
    <n v="0"/>
    <x v="2"/>
    <x v="22"/>
    <x v="0"/>
    <x v="3"/>
    <x v="0"/>
    <x v="2"/>
    <n v="99"/>
    <n v="731"/>
    <n v="-50"/>
    <x v="0"/>
    <n v="50"/>
  </r>
  <r>
    <n v="58"/>
    <x v="1"/>
    <s v="Widowed"/>
    <n v="0"/>
    <s v="&gt;5 years"/>
    <n v="0"/>
    <n v="0"/>
    <s v="Low"/>
    <n v="0"/>
    <s v="Full Coverage"/>
    <n v="0"/>
    <n v="2200"/>
    <s v="NO"/>
    <s v="NO"/>
    <s v="NO"/>
    <n v="0"/>
    <x v="0"/>
    <x v="20"/>
    <x v="0"/>
    <x v="9"/>
    <x v="0"/>
    <x v="2"/>
    <n v="99"/>
    <n v="683"/>
    <n v="50"/>
    <x v="2"/>
    <n v="0"/>
  </r>
  <r>
    <n v="57"/>
    <x v="1"/>
    <s v="Single"/>
    <n v="0"/>
    <s v="1-5 years"/>
    <n v="50"/>
    <n v="1"/>
    <s v="High"/>
    <n v="200"/>
    <s v="Full Coverage"/>
    <n v="0"/>
    <n v="2500"/>
    <s v="NO"/>
    <s v="Yes"/>
    <s v="NO"/>
    <n v="50"/>
    <x v="1"/>
    <x v="21"/>
    <x v="0"/>
    <x v="0"/>
    <x v="2"/>
    <x v="0"/>
    <n v="99"/>
    <n v="688"/>
    <n v="50"/>
    <x v="1"/>
    <n v="100"/>
  </r>
  <r>
    <n v="25"/>
    <x v="0"/>
    <s v="Married"/>
    <n v="86"/>
    <s v="1-5 years"/>
    <n v="50"/>
    <n v="0"/>
    <s v="High"/>
    <n v="0"/>
    <s v="Full Coverage"/>
    <n v="0"/>
    <n v="2336"/>
    <s v="NO"/>
    <s v="Yes"/>
    <s v="NO"/>
    <n v="50"/>
    <x v="0"/>
    <x v="12"/>
    <x v="1"/>
    <x v="7"/>
    <x v="0"/>
    <x v="0"/>
    <n v="4"/>
    <n v="682"/>
    <n v="50"/>
    <x v="0"/>
    <n v="50"/>
  </r>
  <r>
    <n v="55"/>
    <x v="1"/>
    <s v="Single"/>
    <n v="0"/>
    <s v="&gt;5 years"/>
    <n v="0"/>
    <n v="0"/>
    <s v="Low"/>
    <n v="0"/>
    <s v="Liability-Only"/>
    <n v="-200"/>
    <n v="1950"/>
    <s v="NO"/>
    <s v="NO"/>
    <s v="NO"/>
    <n v="0"/>
    <x v="1"/>
    <x v="25"/>
    <x v="1"/>
    <x v="0"/>
    <x v="3"/>
    <x v="1"/>
    <n v="11"/>
    <n v="829"/>
    <n v="-50"/>
    <x v="0"/>
    <n v="50"/>
  </r>
  <r>
    <n v="45"/>
    <x v="0"/>
    <s v="Widowed"/>
    <n v="0"/>
    <s v="1-5 years"/>
    <n v="50"/>
    <n v="0"/>
    <s v="Low"/>
    <n v="0"/>
    <s v="Liability-Only"/>
    <n v="-200"/>
    <n v="2050"/>
    <s v="NO"/>
    <s v="NO"/>
    <s v="NO"/>
    <n v="0"/>
    <x v="1"/>
    <x v="2"/>
    <x v="1"/>
    <x v="1"/>
    <x v="0"/>
    <x v="0"/>
    <n v="3"/>
    <n v="706"/>
    <n v="-50"/>
    <x v="1"/>
    <n v="100"/>
  </r>
  <r>
    <n v="36"/>
    <x v="0"/>
    <s v="Single"/>
    <n v="0"/>
    <s v="&gt;5 years"/>
    <n v="0"/>
    <n v="0"/>
    <s v="Low"/>
    <n v="0"/>
    <s v="Full Coverage"/>
    <n v="0"/>
    <n v="2300"/>
    <s v="NO"/>
    <s v="NO"/>
    <s v="NO"/>
    <n v="0"/>
    <x v="1"/>
    <x v="9"/>
    <x v="1"/>
    <x v="5"/>
    <x v="3"/>
    <x v="1"/>
    <n v="11"/>
    <n v="676"/>
    <n v="50"/>
    <x v="1"/>
    <n v="100"/>
  </r>
  <r>
    <n v="27"/>
    <x v="0"/>
    <s v="Single"/>
    <n v="0"/>
    <s v="&gt;5 years"/>
    <n v="0"/>
    <n v="0"/>
    <s v="Low"/>
    <n v="0"/>
    <s v="Full Coverage"/>
    <n v="0"/>
    <n v="2100"/>
    <s v="NO"/>
    <s v="Yes"/>
    <s v="NO"/>
    <n v="50"/>
    <x v="1"/>
    <x v="14"/>
    <x v="1"/>
    <x v="2"/>
    <x v="0"/>
    <x v="1"/>
    <n v="8"/>
    <n v="702"/>
    <n v="-50"/>
    <x v="0"/>
    <n v="50"/>
  </r>
  <r>
    <n v="29"/>
    <x v="0"/>
    <s v="Married"/>
    <n v="86"/>
    <s v="1-5 years"/>
    <n v="50"/>
    <n v="0"/>
    <s v="Low"/>
    <n v="0"/>
    <s v="Full Coverage"/>
    <n v="0"/>
    <n v="2186"/>
    <s v="NO"/>
    <s v="Yes"/>
    <s v="NO"/>
    <n v="50"/>
    <x v="1"/>
    <x v="17"/>
    <x v="0"/>
    <x v="1"/>
    <x v="0"/>
    <x v="0"/>
    <n v="99"/>
    <n v="773"/>
    <n v="-50"/>
    <x v="2"/>
    <n v="0"/>
  </r>
  <r>
    <n v="70"/>
    <x v="1"/>
    <s v="Married"/>
    <n v="86"/>
    <s v="&lt;1 year"/>
    <n v="100"/>
    <n v="0"/>
    <s v="Medium"/>
    <n v="0"/>
    <s v="Full Coverage"/>
    <n v="0"/>
    <n v="2336"/>
    <s v="Yes"/>
    <s v="NO"/>
    <s v="NO"/>
    <n v="50"/>
    <x v="1"/>
    <x v="12"/>
    <x v="0"/>
    <x v="1"/>
    <x v="0"/>
    <x v="2"/>
    <n v="99"/>
    <n v="753"/>
    <n v="-50"/>
    <x v="1"/>
    <n v="100"/>
  </r>
  <r>
    <n v="40"/>
    <x v="0"/>
    <s v="Single"/>
    <n v="0"/>
    <s v="1-5 years"/>
    <n v="50"/>
    <n v="2"/>
    <s v="High"/>
    <n v="400"/>
    <s v="Full Coverage"/>
    <n v="0"/>
    <n v="2650"/>
    <s v="Yes"/>
    <s v="NO"/>
    <s v="NO"/>
    <n v="50"/>
    <x v="1"/>
    <x v="18"/>
    <x v="1"/>
    <x v="1"/>
    <x v="0"/>
    <x v="1"/>
    <n v="10"/>
    <n v="648"/>
    <n v="50"/>
    <x v="0"/>
    <n v="50"/>
  </r>
  <r>
    <n v="51"/>
    <x v="0"/>
    <s v="Widowed"/>
    <n v="0"/>
    <s v="1-5 years"/>
    <n v="50"/>
    <n v="1"/>
    <s v="Low"/>
    <n v="50"/>
    <s v="Full Coverage"/>
    <n v="0"/>
    <n v="2250"/>
    <s v="NO"/>
    <s v="Yes"/>
    <s v="NO"/>
    <n v="50"/>
    <x v="0"/>
    <x v="12"/>
    <x v="0"/>
    <x v="2"/>
    <x v="2"/>
    <x v="0"/>
    <n v="99"/>
    <n v="670"/>
    <n v="50"/>
    <x v="2"/>
    <n v="0"/>
  </r>
  <r>
    <n v="28"/>
    <x v="0"/>
    <s v="Single"/>
    <n v="0"/>
    <s v="1-5 years"/>
    <n v="50"/>
    <n v="1"/>
    <s v="Medium"/>
    <n v="100"/>
    <s v="Liability-Only"/>
    <n v="-200"/>
    <n v="2050"/>
    <s v="Yes"/>
    <s v="Yes"/>
    <s v="NO"/>
    <n v="100"/>
    <x v="1"/>
    <x v="18"/>
    <x v="1"/>
    <x v="0"/>
    <x v="2"/>
    <x v="0"/>
    <n v="11"/>
    <n v="732"/>
    <n v="-50"/>
    <x v="1"/>
    <n v="100"/>
  </r>
  <r>
    <n v="28"/>
    <x v="0"/>
    <s v="Single"/>
    <n v="0"/>
    <s v="&gt;5 years"/>
    <n v="0"/>
    <n v="2"/>
    <s v="Low"/>
    <n v="100"/>
    <s v="Liability-Only"/>
    <n v="-200"/>
    <n v="2000"/>
    <s v="NO"/>
    <s v="NO"/>
    <s v="NO"/>
    <n v="0"/>
    <x v="2"/>
    <x v="6"/>
    <x v="1"/>
    <x v="1"/>
    <x v="4"/>
    <x v="1"/>
    <n v="3"/>
    <n v="781"/>
    <n v="-50"/>
    <x v="2"/>
    <n v="0"/>
  </r>
  <r>
    <n v="56"/>
    <x v="1"/>
    <s v="Married"/>
    <n v="86"/>
    <s v="1-5 years"/>
    <n v="50"/>
    <n v="1"/>
    <s v="Low"/>
    <n v="50"/>
    <s v="Full Coverage"/>
    <n v="0"/>
    <n v="2436"/>
    <s v="NO"/>
    <s v="Yes"/>
    <s v="NO"/>
    <n v="50"/>
    <x v="1"/>
    <x v="19"/>
    <x v="1"/>
    <x v="4"/>
    <x v="4"/>
    <x v="0"/>
    <n v="13"/>
    <n v="682"/>
    <n v="50"/>
    <x v="1"/>
    <n v="100"/>
  </r>
  <r>
    <n v="19"/>
    <x v="0"/>
    <s v="Married"/>
    <n v="86"/>
    <s v="1-5 years"/>
    <n v="50"/>
    <n v="0"/>
    <s v="Low"/>
    <n v="0"/>
    <s v="Full Coverage"/>
    <n v="0"/>
    <n v="2286"/>
    <s v="NO"/>
    <s v="NO"/>
    <s v="NO"/>
    <n v="0"/>
    <x v="0"/>
    <x v="22"/>
    <x v="1"/>
    <x v="2"/>
    <x v="0"/>
    <x v="2"/>
    <n v="14"/>
    <n v="708"/>
    <n v="-50"/>
    <x v="0"/>
    <n v="50"/>
  </r>
  <r>
    <n v="33"/>
    <x v="0"/>
    <s v="Single"/>
    <n v="0"/>
    <s v="&gt;5 years"/>
    <n v="0"/>
    <n v="1"/>
    <s v="Low"/>
    <n v="50"/>
    <s v="Full Coverage"/>
    <n v="0"/>
    <n v="2300"/>
    <s v="Yes"/>
    <s v="NO"/>
    <s v="NO"/>
    <n v="50"/>
    <x v="0"/>
    <x v="12"/>
    <x v="1"/>
    <x v="7"/>
    <x v="1"/>
    <x v="1"/>
    <n v="12"/>
    <n v="695"/>
    <n v="50"/>
    <x v="1"/>
    <n v="100"/>
  </r>
  <r>
    <n v="40"/>
    <x v="0"/>
    <s v="Married"/>
    <n v="86"/>
    <s v="1-5 years"/>
    <n v="50"/>
    <n v="0"/>
    <s v="Low"/>
    <n v="0"/>
    <s v="Liability-Only"/>
    <n v="-200"/>
    <n v="2236"/>
    <s v="NO"/>
    <s v="NO"/>
    <s v="NO"/>
    <n v="0"/>
    <x v="1"/>
    <x v="24"/>
    <x v="1"/>
    <x v="0"/>
    <x v="3"/>
    <x v="0"/>
    <n v="8"/>
    <n v="675"/>
    <n v="50"/>
    <x v="1"/>
    <n v="100"/>
  </r>
  <r>
    <n v="41"/>
    <x v="0"/>
    <s v="Single"/>
    <n v="0"/>
    <s v="1-5 years"/>
    <n v="50"/>
    <n v="0"/>
    <s v="Medium"/>
    <n v="0"/>
    <s v="Full Coverage"/>
    <n v="0"/>
    <n v="2350"/>
    <s v="NO"/>
    <s v="NO"/>
    <s v="NO"/>
    <n v="0"/>
    <x v="1"/>
    <x v="27"/>
    <x v="1"/>
    <x v="0"/>
    <x v="2"/>
    <x v="1"/>
    <n v="1"/>
    <n v="699"/>
    <n v="50"/>
    <x v="1"/>
    <n v="100"/>
  </r>
  <r>
    <n v="37"/>
    <x v="0"/>
    <s v="Married"/>
    <n v="86"/>
    <s v="&lt;1 year"/>
    <n v="100"/>
    <n v="1"/>
    <s v="Low"/>
    <n v="50"/>
    <s v="Full Coverage"/>
    <n v="0"/>
    <n v="2536"/>
    <s v="NO"/>
    <s v="NO"/>
    <s v="NO"/>
    <n v="0"/>
    <x v="0"/>
    <x v="1"/>
    <x v="1"/>
    <x v="2"/>
    <x v="0"/>
    <x v="2"/>
    <n v="12"/>
    <n v="697"/>
    <n v="50"/>
    <x v="1"/>
    <n v="100"/>
  </r>
  <r>
    <n v="45"/>
    <x v="0"/>
    <s v="Single"/>
    <n v="0"/>
    <s v="1-5 years"/>
    <n v="50"/>
    <n v="1"/>
    <s v="Low"/>
    <n v="50"/>
    <s v="Liability-Only"/>
    <n v="-200"/>
    <n v="2200"/>
    <s v="NO"/>
    <s v="NO"/>
    <s v="NO"/>
    <n v="0"/>
    <x v="2"/>
    <x v="8"/>
    <x v="1"/>
    <x v="1"/>
    <x v="2"/>
    <x v="0"/>
    <n v="4"/>
    <n v="679"/>
    <n v="50"/>
    <x v="1"/>
    <n v="100"/>
  </r>
  <r>
    <n v="50"/>
    <x v="0"/>
    <s v="Divorced"/>
    <n v="0"/>
    <s v="&gt;5 years"/>
    <n v="0"/>
    <n v="0"/>
    <s v="Low"/>
    <n v="0"/>
    <s v="Liability-Only"/>
    <n v="-200"/>
    <n v="1850"/>
    <s v="Yes"/>
    <s v="Yes"/>
    <s v="NO"/>
    <n v="100"/>
    <x v="0"/>
    <x v="0"/>
    <x v="1"/>
    <x v="5"/>
    <x v="2"/>
    <x v="2"/>
    <n v="4"/>
    <n v="772"/>
    <n v="-50"/>
    <x v="0"/>
    <n v="50"/>
  </r>
  <r>
    <n v="51"/>
    <x v="0"/>
    <s v="Married"/>
    <n v="86"/>
    <s v="1-5 years"/>
    <n v="50"/>
    <n v="0"/>
    <s v="Medium"/>
    <n v="0"/>
    <s v="Full Coverage"/>
    <n v="0"/>
    <n v="2236"/>
    <s v="NO"/>
    <s v="NO"/>
    <s v="NO"/>
    <n v="0"/>
    <x v="2"/>
    <x v="22"/>
    <x v="0"/>
    <x v="4"/>
    <x v="3"/>
    <x v="1"/>
    <n v="99"/>
    <n v="850"/>
    <n v="-50"/>
    <x v="2"/>
    <n v="0"/>
  </r>
  <r>
    <n v="25"/>
    <x v="0"/>
    <s v="Married"/>
    <n v="86"/>
    <s v="1-5 years"/>
    <n v="50"/>
    <n v="2"/>
    <s v="Low"/>
    <n v="100"/>
    <s v="Liability-Only"/>
    <n v="-200"/>
    <n v="2186"/>
    <s v="NO"/>
    <s v="Yes"/>
    <s v="NO"/>
    <n v="50"/>
    <x v="0"/>
    <x v="27"/>
    <x v="0"/>
    <x v="3"/>
    <x v="4"/>
    <x v="2"/>
    <n v="99"/>
    <n v="796"/>
    <n v="-50"/>
    <x v="1"/>
    <n v="100"/>
  </r>
  <r>
    <n v="35"/>
    <x v="0"/>
    <s v="Single"/>
    <n v="0"/>
    <s v="&lt;1 year"/>
    <n v="100"/>
    <n v="0"/>
    <s v="Low"/>
    <n v="0"/>
    <s v="Full Coverage"/>
    <n v="0"/>
    <n v="2150"/>
    <s v="Yes"/>
    <s v="NO"/>
    <s v="NO"/>
    <n v="50"/>
    <x v="1"/>
    <x v="3"/>
    <x v="0"/>
    <x v="2"/>
    <x v="1"/>
    <x v="0"/>
    <n v="99"/>
    <n v="703"/>
    <n v="-50"/>
    <x v="2"/>
    <n v="0"/>
  </r>
  <r>
    <n v="57"/>
    <x v="1"/>
    <s v="Widowed"/>
    <n v="0"/>
    <s v="&gt;5 years"/>
    <n v="0"/>
    <n v="0"/>
    <s v="Low"/>
    <n v="0"/>
    <s v="Liability-Only"/>
    <n v="-200"/>
    <n v="1850"/>
    <s v="NO"/>
    <s v="Yes"/>
    <s v="NO"/>
    <n v="50"/>
    <x v="1"/>
    <x v="1"/>
    <x v="1"/>
    <x v="3"/>
    <x v="0"/>
    <x v="0"/>
    <n v="1"/>
    <n v="752"/>
    <n v="-50"/>
    <x v="2"/>
    <n v="0"/>
  </r>
  <r>
    <n v="53"/>
    <x v="0"/>
    <s v="Single"/>
    <n v="0"/>
    <s v="&gt;5 years"/>
    <n v="0"/>
    <n v="0"/>
    <s v="Low"/>
    <n v="0"/>
    <s v="Liability-Only"/>
    <n v="-200"/>
    <n v="1950"/>
    <s v="NO"/>
    <s v="Yes"/>
    <s v="NO"/>
    <n v="50"/>
    <x v="0"/>
    <x v="29"/>
    <x v="0"/>
    <x v="0"/>
    <x v="0"/>
    <x v="1"/>
    <n v="99"/>
    <n v="705"/>
    <n v="-50"/>
    <x v="1"/>
    <n v="100"/>
  </r>
  <r>
    <n v="19"/>
    <x v="0"/>
    <s v="Married"/>
    <n v="86"/>
    <s v="1-5 years"/>
    <n v="50"/>
    <n v="0"/>
    <s v="Low"/>
    <n v="0"/>
    <s v="Full Coverage"/>
    <n v="0"/>
    <n v="2236"/>
    <s v="Yes"/>
    <s v="NO"/>
    <s v="NO"/>
    <n v="50"/>
    <x v="0"/>
    <x v="8"/>
    <x v="1"/>
    <x v="5"/>
    <x v="2"/>
    <x v="2"/>
    <n v="1"/>
    <n v="768"/>
    <n v="-50"/>
    <x v="0"/>
    <n v="50"/>
  </r>
  <r>
    <n v="45"/>
    <x v="0"/>
    <s v="Married"/>
    <n v="86"/>
    <s v="&gt;5 years"/>
    <n v="0"/>
    <n v="3"/>
    <s v="Low"/>
    <n v="150"/>
    <s v="Full Coverage"/>
    <n v="0"/>
    <n v="2336"/>
    <s v="NO"/>
    <s v="Yes"/>
    <s v="NO"/>
    <n v="50"/>
    <x v="1"/>
    <x v="19"/>
    <x v="1"/>
    <x v="1"/>
    <x v="0"/>
    <x v="1"/>
    <n v="7"/>
    <n v="726"/>
    <n v="-50"/>
    <x v="0"/>
    <n v="50"/>
  </r>
  <r>
    <n v="18"/>
    <x v="0"/>
    <s v="Married"/>
    <n v="86"/>
    <s v="1-5 years"/>
    <n v="50"/>
    <n v="0"/>
    <s v="Medium"/>
    <n v="0"/>
    <s v="Liability-Only"/>
    <n v="-200"/>
    <n v="2136"/>
    <s v="NO"/>
    <s v="NO"/>
    <s v="NO"/>
    <n v="0"/>
    <x v="1"/>
    <x v="24"/>
    <x v="1"/>
    <x v="5"/>
    <x v="4"/>
    <x v="2"/>
    <n v="3"/>
    <n v="675"/>
    <n v="50"/>
    <x v="2"/>
    <n v="0"/>
  </r>
  <r>
    <n v="40"/>
    <x v="0"/>
    <s v="Married"/>
    <n v="86"/>
    <s v="1-5 years"/>
    <n v="50"/>
    <n v="0"/>
    <s v="High"/>
    <n v="0"/>
    <s v="Full Coverage"/>
    <n v="0"/>
    <n v="2286"/>
    <s v="NO"/>
    <s v="NO"/>
    <s v="Yes"/>
    <n v="50"/>
    <x v="0"/>
    <x v="6"/>
    <x v="1"/>
    <x v="12"/>
    <x v="0"/>
    <x v="1"/>
    <n v="2"/>
    <n v="744"/>
    <n v="-50"/>
    <x v="1"/>
    <n v="100"/>
  </r>
  <r>
    <n v="68"/>
    <x v="1"/>
    <s v="Divorced"/>
    <n v="0"/>
    <s v="&gt;5 years"/>
    <n v="0"/>
    <n v="1"/>
    <s v="Low"/>
    <n v="50"/>
    <s v="Liability-Only"/>
    <n v="-200"/>
    <n v="1950"/>
    <s v="NO"/>
    <s v="Yes"/>
    <s v="NO"/>
    <n v="50"/>
    <x v="1"/>
    <x v="23"/>
    <x v="1"/>
    <x v="0"/>
    <x v="3"/>
    <x v="1"/>
    <n v="10"/>
    <n v="705"/>
    <n v="-50"/>
    <x v="0"/>
    <n v="50"/>
  </r>
  <r>
    <n v="25"/>
    <x v="0"/>
    <s v="Divorced"/>
    <n v="0"/>
    <s v="&lt;1 year"/>
    <n v="100"/>
    <n v="1"/>
    <s v="Low"/>
    <n v="50"/>
    <s v="Full Coverage"/>
    <n v="0"/>
    <n v="2350"/>
    <s v="NO"/>
    <s v="NO"/>
    <s v="NO"/>
    <n v="0"/>
    <x v="1"/>
    <x v="17"/>
    <x v="1"/>
    <x v="4"/>
    <x v="4"/>
    <x v="2"/>
    <n v="11"/>
    <n v="777"/>
    <n v="-50"/>
    <x v="1"/>
    <n v="100"/>
  </r>
  <r>
    <n v="27"/>
    <x v="0"/>
    <s v="Married"/>
    <n v="86"/>
    <s v="1-5 years"/>
    <n v="50"/>
    <n v="1"/>
    <s v="Low"/>
    <n v="50"/>
    <s v="Liability-Only"/>
    <n v="-200"/>
    <n v="2186"/>
    <s v="NO"/>
    <s v="Yes"/>
    <s v="NO"/>
    <n v="50"/>
    <x v="0"/>
    <x v="29"/>
    <x v="1"/>
    <x v="7"/>
    <x v="0"/>
    <x v="1"/>
    <n v="2"/>
    <n v="604"/>
    <n v="50"/>
    <x v="0"/>
    <n v="50"/>
  </r>
  <r>
    <n v="51"/>
    <x v="0"/>
    <s v="Married"/>
    <n v="86"/>
    <s v="1-5 years"/>
    <n v="50"/>
    <n v="1"/>
    <s v="High"/>
    <n v="200"/>
    <s v="Full Coverage"/>
    <n v="0"/>
    <n v="2536"/>
    <s v="NO"/>
    <s v="NO"/>
    <s v="NO"/>
    <n v="0"/>
    <x v="1"/>
    <x v="24"/>
    <x v="0"/>
    <x v="10"/>
    <x v="3"/>
    <x v="1"/>
    <n v="99"/>
    <n v="655"/>
    <n v="50"/>
    <x v="2"/>
    <n v="0"/>
  </r>
  <r>
    <n v="18"/>
    <x v="0"/>
    <s v="Married"/>
    <n v="86"/>
    <s v="1-5 years"/>
    <n v="50"/>
    <n v="1"/>
    <s v="Low"/>
    <n v="50"/>
    <s v="Full Coverage"/>
    <n v="0"/>
    <n v="2386"/>
    <s v="NO"/>
    <s v="Yes"/>
    <s v="NO"/>
    <n v="50"/>
    <x v="1"/>
    <x v="28"/>
    <x v="0"/>
    <x v="7"/>
    <x v="1"/>
    <x v="1"/>
    <n v="99"/>
    <n v="694"/>
    <n v="50"/>
    <x v="0"/>
    <n v="50"/>
  </r>
  <r>
    <n v="30"/>
    <x v="0"/>
    <s v="Widowed"/>
    <n v="0"/>
    <s v="1-5 years"/>
    <n v="50"/>
    <n v="0"/>
    <s v="Low"/>
    <n v="0"/>
    <s v="Liability-Only"/>
    <n v="-200"/>
    <n v="2050"/>
    <s v="NO"/>
    <s v="NO"/>
    <s v="NO"/>
    <n v="0"/>
    <x v="2"/>
    <x v="2"/>
    <x v="0"/>
    <x v="2"/>
    <x v="2"/>
    <x v="1"/>
    <n v="99"/>
    <n v="734"/>
    <n v="-50"/>
    <x v="1"/>
    <n v="100"/>
  </r>
  <r>
    <n v="48"/>
    <x v="0"/>
    <s v="Single"/>
    <n v="0"/>
    <s v="&lt;1 year"/>
    <n v="100"/>
    <n v="0"/>
    <s v="Low"/>
    <n v="0"/>
    <s v="Full Coverage"/>
    <n v="0"/>
    <n v="2350"/>
    <s v="NO"/>
    <s v="NO"/>
    <s v="NO"/>
    <n v="0"/>
    <x v="1"/>
    <x v="17"/>
    <x v="1"/>
    <x v="2"/>
    <x v="2"/>
    <x v="0"/>
    <n v="5"/>
    <n v="663"/>
    <n v="50"/>
    <x v="0"/>
    <n v="50"/>
  </r>
  <r>
    <n v="30"/>
    <x v="0"/>
    <s v="Single"/>
    <n v="0"/>
    <s v="1-5 years"/>
    <n v="50"/>
    <n v="0"/>
    <s v="Low"/>
    <n v="0"/>
    <s v="Liability-Only"/>
    <n v="-200"/>
    <n v="2050"/>
    <s v="NO"/>
    <s v="NO"/>
    <s v="NO"/>
    <n v="0"/>
    <x v="1"/>
    <x v="5"/>
    <x v="0"/>
    <x v="0"/>
    <x v="3"/>
    <x v="2"/>
    <n v="99"/>
    <n v="762"/>
    <n v="-50"/>
    <x v="1"/>
    <n v="100"/>
  </r>
  <r>
    <n v="36"/>
    <x v="0"/>
    <s v="Married"/>
    <n v="86"/>
    <s v="1-5 years"/>
    <n v="50"/>
    <n v="1"/>
    <s v="Low"/>
    <n v="50"/>
    <s v="Full Coverage"/>
    <n v="0"/>
    <n v="2236"/>
    <s v="NO"/>
    <s v="Yes"/>
    <s v="NO"/>
    <n v="50"/>
    <x v="1"/>
    <x v="23"/>
    <x v="1"/>
    <x v="2"/>
    <x v="4"/>
    <x v="2"/>
    <n v="11"/>
    <n v="839"/>
    <n v="-50"/>
    <x v="2"/>
    <n v="0"/>
  </r>
  <r>
    <n v="51"/>
    <x v="0"/>
    <s v="Single"/>
    <n v="0"/>
    <s v="1-5 years"/>
    <n v="50"/>
    <n v="1"/>
    <s v="Low"/>
    <n v="50"/>
    <s v="Full Coverage"/>
    <n v="0"/>
    <n v="2300"/>
    <s v="Yes"/>
    <s v="Yes"/>
    <s v="NO"/>
    <n v="100"/>
    <x v="2"/>
    <x v="0"/>
    <x v="1"/>
    <x v="2"/>
    <x v="5"/>
    <x v="1"/>
    <n v="4"/>
    <n v="653"/>
    <n v="50"/>
    <x v="1"/>
    <n v="100"/>
  </r>
  <r>
    <n v="46"/>
    <x v="0"/>
    <s v="Married"/>
    <n v="86"/>
    <s v="&lt;1 year"/>
    <n v="100"/>
    <n v="0"/>
    <s v="Low"/>
    <n v="0"/>
    <s v="Liability-Only"/>
    <n v="-200"/>
    <n v="2186"/>
    <s v="NO"/>
    <s v="NO"/>
    <s v="NO"/>
    <n v="0"/>
    <x v="1"/>
    <x v="25"/>
    <x v="1"/>
    <x v="2"/>
    <x v="1"/>
    <x v="2"/>
    <n v="3"/>
    <n v="696"/>
    <n v="50"/>
    <x v="2"/>
    <n v="0"/>
  </r>
  <r>
    <n v="44"/>
    <x v="0"/>
    <s v="Married"/>
    <n v="86"/>
    <s v="&gt;5 years"/>
    <n v="0"/>
    <n v="0"/>
    <s v="Low"/>
    <n v="0"/>
    <s v="Liability-Only"/>
    <n v="-200"/>
    <n v="2186"/>
    <s v="NO"/>
    <s v="NO"/>
    <s v="NO"/>
    <n v="0"/>
    <x v="0"/>
    <x v="1"/>
    <x v="0"/>
    <x v="3"/>
    <x v="4"/>
    <x v="1"/>
    <n v="99"/>
    <n v="610"/>
    <n v="50"/>
    <x v="1"/>
    <n v="100"/>
  </r>
  <r>
    <n v="34"/>
    <x v="0"/>
    <s v="Single"/>
    <n v="0"/>
    <s v="1-5 years"/>
    <n v="50"/>
    <n v="0"/>
    <s v="Low"/>
    <n v="0"/>
    <s v="Liability-Only"/>
    <n v="-200"/>
    <n v="2000"/>
    <s v="NO"/>
    <s v="NO"/>
    <s v="Yes"/>
    <n v="50"/>
    <x v="1"/>
    <x v="16"/>
    <x v="0"/>
    <x v="3"/>
    <x v="2"/>
    <x v="2"/>
    <n v="99"/>
    <n v="786"/>
    <n v="-50"/>
    <x v="1"/>
    <n v="100"/>
  </r>
  <r>
    <n v="45"/>
    <x v="0"/>
    <s v="Single"/>
    <n v="0"/>
    <s v="&gt;5 years"/>
    <n v="0"/>
    <n v="1"/>
    <s v="Low"/>
    <n v="50"/>
    <s v="Liability-Only"/>
    <n v="-200"/>
    <n v="2000"/>
    <s v="NO"/>
    <s v="Yes"/>
    <s v="NO"/>
    <n v="50"/>
    <x v="1"/>
    <x v="13"/>
    <x v="1"/>
    <x v="3"/>
    <x v="4"/>
    <x v="1"/>
    <n v="14"/>
    <n v="625"/>
    <n v="50"/>
    <x v="2"/>
    <n v="0"/>
  </r>
  <r>
    <n v="38"/>
    <x v="0"/>
    <s v="Married"/>
    <n v="86"/>
    <s v="&gt;5 years"/>
    <n v="0"/>
    <n v="1"/>
    <s v="Low"/>
    <n v="50"/>
    <s v="Liability-Only"/>
    <n v="-200"/>
    <n v="2086"/>
    <s v="NO"/>
    <s v="Yes"/>
    <s v="NO"/>
    <n v="50"/>
    <x v="0"/>
    <x v="8"/>
    <x v="1"/>
    <x v="4"/>
    <x v="0"/>
    <x v="0"/>
    <n v="9"/>
    <n v="679"/>
    <n v="50"/>
    <x v="2"/>
    <n v="0"/>
  </r>
  <r>
    <n v="46"/>
    <x v="0"/>
    <s v="Married"/>
    <n v="86"/>
    <s v="1-5 years"/>
    <n v="50"/>
    <n v="0"/>
    <s v="Low"/>
    <n v="0"/>
    <s v="Liability-Only"/>
    <n v="-200"/>
    <n v="2136"/>
    <s v="NO"/>
    <s v="NO"/>
    <s v="NO"/>
    <n v="0"/>
    <x v="2"/>
    <x v="12"/>
    <x v="0"/>
    <x v="8"/>
    <x v="4"/>
    <x v="2"/>
    <n v="99"/>
    <n v="646"/>
    <n v="50"/>
    <x v="2"/>
    <n v="0"/>
  </r>
  <r>
    <n v="32"/>
    <x v="0"/>
    <s v="Married"/>
    <n v="86"/>
    <s v="&lt;1 year"/>
    <n v="100"/>
    <n v="0"/>
    <s v="Low"/>
    <n v="0"/>
    <s v="Liability-Only"/>
    <n v="-200"/>
    <n v="2036"/>
    <s v="Yes"/>
    <s v="NO"/>
    <s v="NO"/>
    <n v="50"/>
    <x v="2"/>
    <x v="24"/>
    <x v="1"/>
    <x v="2"/>
    <x v="2"/>
    <x v="1"/>
    <n v="3"/>
    <n v="791"/>
    <n v="-50"/>
    <x v="2"/>
    <n v="0"/>
  </r>
  <r>
    <n v="37"/>
    <x v="0"/>
    <s v="Married"/>
    <n v="86"/>
    <s v="1-5 years"/>
    <n v="50"/>
    <n v="1"/>
    <s v="Low"/>
    <n v="50"/>
    <s v="Full Coverage"/>
    <n v="0"/>
    <n v="2286"/>
    <s v="NO"/>
    <s v="Yes"/>
    <s v="NO"/>
    <n v="50"/>
    <x v="1"/>
    <x v="24"/>
    <x v="1"/>
    <x v="2"/>
    <x v="2"/>
    <x v="0"/>
    <n v="10"/>
    <n v="772"/>
    <n v="-50"/>
    <x v="0"/>
    <n v="50"/>
  </r>
  <r>
    <n v="25"/>
    <x v="0"/>
    <s v="Single"/>
    <n v="0"/>
    <s v="1-5 years"/>
    <n v="50"/>
    <n v="0"/>
    <s v="Medium"/>
    <n v="0"/>
    <s v="Liability-Only"/>
    <n v="-200"/>
    <n v="2000"/>
    <s v="NO"/>
    <s v="NO"/>
    <s v="NO"/>
    <n v="0"/>
    <x v="1"/>
    <x v="2"/>
    <x v="1"/>
    <x v="4"/>
    <x v="3"/>
    <x v="0"/>
    <n v="4"/>
    <n v="729"/>
    <n v="-50"/>
    <x v="0"/>
    <n v="50"/>
  </r>
  <r>
    <n v="39"/>
    <x v="0"/>
    <s v="Widowed"/>
    <n v="0"/>
    <s v="&lt;1 year"/>
    <n v="100"/>
    <n v="0"/>
    <s v="Low"/>
    <n v="0"/>
    <s v="Liability-Only"/>
    <n v="-200"/>
    <n v="2050"/>
    <s v="NO"/>
    <s v="Yes"/>
    <s v="Yes"/>
    <n v="100"/>
    <x v="0"/>
    <x v="0"/>
    <x v="1"/>
    <x v="5"/>
    <x v="0"/>
    <x v="0"/>
    <n v="1"/>
    <n v="661"/>
    <n v="50"/>
    <x v="0"/>
    <n v="50"/>
  </r>
  <r>
    <n v="27"/>
    <x v="0"/>
    <s v="Married"/>
    <n v="86"/>
    <s v="&lt;1 year"/>
    <n v="100"/>
    <n v="1"/>
    <s v="High"/>
    <n v="200"/>
    <s v="Liability-Only"/>
    <n v="-200"/>
    <n v="2436"/>
    <s v="NO"/>
    <s v="NO"/>
    <s v="Yes"/>
    <n v="50"/>
    <x v="1"/>
    <x v="14"/>
    <x v="1"/>
    <x v="8"/>
    <x v="0"/>
    <x v="2"/>
    <n v="10"/>
    <n v="685"/>
    <n v="50"/>
    <x v="1"/>
    <n v="100"/>
  </r>
  <r>
    <n v="23"/>
    <x v="0"/>
    <s v="Married"/>
    <n v="86"/>
    <s v="1-5 years"/>
    <n v="50"/>
    <n v="0"/>
    <s v="Medium"/>
    <n v="0"/>
    <s v="Full Coverage"/>
    <n v="0"/>
    <n v="2286"/>
    <s v="NO"/>
    <s v="Yes"/>
    <s v="NO"/>
    <n v="50"/>
    <x v="1"/>
    <x v="2"/>
    <x v="0"/>
    <x v="1"/>
    <x v="3"/>
    <x v="1"/>
    <n v="99"/>
    <n v="709"/>
    <n v="-50"/>
    <x v="1"/>
    <n v="100"/>
  </r>
  <r>
    <n v="43"/>
    <x v="0"/>
    <s v="Married"/>
    <n v="86"/>
    <s v="&gt;5 years"/>
    <n v="0"/>
    <n v="1"/>
    <s v="Low"/>
    <n v="50"/>
    <s v="Full Coverage"/>
    <n v="0"/>
    <n v="2336"/>
    <s v="NO"/>
    <s v="NO"/>
    <s v="NO"/>
    <n v="0"/>
    <x v="1"/>
    <x v="24"/>
    <x v="0"/>
    <x v="1"/>
    <x v="4"/>
    <x v="0"/>
    <n v="99"/>
    <n v="790"/>
    <n v="-50"/>
    <x v="1"/>
    <n v="100"/>
  </r>
  <r>
    <n v="43"/>
    <x v="0"/>
    <s v="Single"/>
    <n v="0"/>
    <s v="&gt;5 years"/>
    <n v="0"/>
    <n v="0"/>
    <s v="Medium"/>
    <n v="0"/>
    <s v="Liability-Only"/>
    <n v="-200"/>
    <n v="1900"/>
    <s v="Yes"/>
    <s v="NO"/>
    <s v="NO"/>
    <n v="50"/>
    <x v="0"/>
    <x v="23"/>
    <x v="1"/>
    <x v="0"/>
    <x v="2"/>
    <x v="2"/>
    <n v="6"/>
    <n v="759"/>
    <n v="-50"/>
    <x v="0"/>
    <n v="50"/>
  </r>
  <r>
    <n v="51"/>
    <x v="0"/>
    <s v="Married"/>
    <n v="86"/>
    <s v="&lt;1 year"/>
    <n v="100"/>
    <n v="1"/>
    <s v="Low"/>
    <n v="50"/>
    <s v="Full Coverage"/>
    <n v="0"/>
    <n v="2336"/>
    <s v="NO"/>
    <s v="NO"/>
    <s v="NO"/>
    <n v="0"/>
    <x v="1"/>
    <x v="15"/>
    <x v="0"/>
    <x v="5"/>
    <x v="0"/>
    <x v="2"/>
    <n v="99"/>
    <n v="731"/>
    <n v="-50"/>
    <x v="2"/>
    <n v="0"/>
  </r>
  <r>
    <n v="33"/>
    <x v="0"/>
    <s v="Single"/>
    <n v="0"/>
    <s v="1-5 years"/>
    <n v="50"/>
    <n v="1"/>
    <s v="Low"/>
    <n v="50"/>
    <s v="Full Coverage"/>
    <n v="0"/>
    <n v="2250"/>
    <s v="NO"/>
    <s v="Yes"/>
    <s v="NO"/>
    <n v="50"/>
    <x v="1"/>
    <x v="9"/>
    <x v="1"/>
    <x v="8"/>
    <x v="0"/>
    <x v="0"/>
    <n v="6"/>
    <n v="714"/>
    <n v="-50"/>
    <x v="1"/>
    <n v="100"/>
  </r>
  <r>
    <n v="46"/>
    <x v="0"/>
    <s v="Married"/>
    <n v="86"/>
    <s v="&lt;1 year"/>
    <n v="100"/>
    <n v="0"/>
    <s v="Medium"/>
    <n v="0"/>
    <s v="Full Coverage"/>
    <n v="0"/>
    <n v="2386"/>
    <s v="NO"/>
    <s v="NO"/>
    <s v="NO"/>
    <n v="0"/>
    <x v="1"/>
    <x v="13"/>
    <x v="0"/>
    <x v="0"/>
    <x v="2"/>
    <x v="2"/>
    <n v="99"/>
    <n v="799"/>
    <n v="-50"/>
    <x v="1"/>
    <n v="100"/>
  </r>
  <r>
    <n v="48"/>
    <x v="0"/>
    <s v="Single"/>
    <n v="0"/>
    <s v="1-5 years"/>
    <n v="50"/>
    <n v="2"/>
    <s v="Low"/>
    <n v="100"/>
    <s v="Full Coverage"/>
    <n v="0"/>
    <n v="2350"/>
    <s v="NO"/>
    <s v="NO"/>
    <s v="NO"/>
    <n v="0"/>
    <x v="1"/>
    <x v="21"/>
    <x v="1"/>
    <x v="5"/>
    <x v="1"/>
    <x v="2"/>
    <n v="8"/>
    <n v="718"/>
    <n v="-50"/>
    <x v="1"/>
    <n v="100"/>
  </r>
  <r>
    <n v="46"/>
    <x v="0"/>
    <s v="Divorced"/>
    <n v="0"/>
    <s v="&gt;5 years"/>
    <n v="0"/>
    <n v="0"/>
    <s v="Medium"/>
    <n v="0"/>
    <s v="Liability-Only"/>
    <n v="-200"/>
    <n v="1900"/>
    <s v="NO"/>
    <s v="Yes"/>
    <s v="NO"/>
    <n v="50"/>
    <x v="2"/>
    <x v="0"/>
    <x v="0"/>
    <x v="7"/>
    <x v="2"/>
    <x v="1"/>
    <n v="99"/>
    <n v="711"/>
    <n v="-50"/>
    <x v="0"/>
    <n v="50"/>
  </r>
  <r>
    <n v="27"/>
    <x v="0"/>
    <s v="Widowed"/>
    <n v="0"/>
    <s v="&gt;5 years"/>
    <n v="0"/>
    <n v="0"/>
    <s v="Low"/>
    <n v="0"/>
    <s v="Full Coverage"/>
    <n v="0"/>
    <n v="2250"/>
    <s v="Yes"/>
    <s v="NO"/>
    <s v="NO"/>
    <n v="50"/>
    <x v="0"/>
    <x v="2"/>
    <x v="0"/>
    <x v="0"/>
    <x v="0"/>
    <x v="2"/>
    <n v="99"/>
    <n v="616"/>
    <n v="50"/>
    <x v="1"/>
    <n v="100"/>
  </r>
  <r>
    <n v="42"/>
    <x v="0"/>
    <s v="Widowed"/>
    <n v="0"/>
    <s v="1-5 years"/>
    <n v="50"/>
    <n v="0"/>
    <s v="Medium"/>
    <n v="0"/>
    <s v="Full Coverage"/>
    <n v="0"/>
    <n v="2050"/>
    <s v="NO"/>
    <s v="Yes"/>
    <s v="Yes"/>
    <n v="100"/>
    <x v="1"/>
    <x v="25"/>
    <x v="0"/>
    <x v="7"/>
    <x v="4"/>
    <x v="0"/>
    <n v="99"/>
    <n v="740"/>
    <n v="-50"/>
    <x v="2"/>
    <n v="0"/>
  </r>
  <r>
    <n v="45"/>
    <x v="0"/>
    <s v="Single"/>
    <n v="0"/>
    <s v="&lt;1 year"/>
    <n v="100"/>
    <n v="0"/>
    <s v="Low"/>
    <n v="0"/>
    <s v="Full Coverage"/>
    <n v="0"/>
    <n v="2200"/>
    <s v="NO"/>
    <s v="NO"/>
    <s v="Yes"/>
    <n v="50"/>
    <x v="0"/>
    <x v="6"/>
    <x v="0"/>
    <x v="4"/>
    <x v="4"/>
    <x v="0"/>
    <n v="99"/>
    <n v="723"/>
    <n v="-50"/>
    <x v="0"/>
    <n v="50"/>
  </r>
  <r>
    <n v="40"/>
    <x v="0"/>
    <s v="Widowed"/>
    <n v="0"/>
    <s v="1-5 years"/>
    <n v="50"/>
    <n v="0"/>
    <s v="Low"/>
    <n v="0"/>
    <s v="Liability-Only"/>
    <n v="-200"/>
    <n v="1900"/>
    <s v="NO"/>
    <s v="NO"/>
    <s v="Yes"/>
    <n v="50"/>
    <x v="1"/>
    <x v="10"/>
    <x v="1"/>
    <x v="1"/>
    <x v="3"/>
    <x v="2"/>
    <n v="8"/>
    <n v="779"/>
    <n v="-50"/>
    <x v="2"/>
    <n v="0"/>
  </r>
  <r>
    <n v="18"/>
    <x v="0"/>
    <s v="Married"/>
    <n v="86"/>
    <s v="&lt;1 year"/>
    <n v="100"/>
    <n v="0"/>
    <s v="Low"/>
    <n v="0"/>
    <s v="Liability-Only"/>
    <n v="-200"/>
    <n v="2136"/>
    <s v="NO"/>
    <s v="NO"/>
    <s v="NO"/>
    <n v="0"/>
    <x v="1"/>
    <x v="16"/>
    <x v="1"/>
    <x v="1"/>
    <x v="2"/>
    <x v="0"/>
    <n v="12"/>
    <n v="748"/>
    <n v="-50"/>
    <x v="0"/>
    <n v="50"/>
  </r>
  <r>
    <n v="42"/>
    <x v="0"/>
    <s v="Married"/>
    <n v="86"/>
    <s v="1-5 years"/>
    <n v="50"/>
    <n v="1"/>
    <s v="High"/>
    <n v="200"/>
    <s v="Full Coverage"/>
    <n v="0"/>
    <n v="2486"/>
    <s v="Yes"/>
    <s v="NO"/>
    <s v="NO"/>
    <n v="50"/>
    <x v="1"/>
    <x v="9"/>
    <x v="0"/>
    <x v="4"/>
    <x v="2"/>
    <x v="2"/>
    <n v="99"/>
    <n v="678"/>
    <n v="50"/>
    <x v="2"/>
    <n v="0"/>
  </r>
  <r>
    <n v="73"/>
    <x v="1"/>
    <s v="Married"/>
    <n v="86"/>
    <s v="1-5 years"/>
    <n v="50"/>
    <n v="2"/>
    <s v="Low"/>
    <n v="100"/>
    <s v="Full Coverage"/>
    <n v="0"/>
    <n v="2386"/>
    <s v="NO"/>
    <s v="NO"/>
    <s v="NO"/>
    <n v="0"/>
    <x v="0"/>
    <x v="20"/>
    <x v="0"/>
    <x v="4"/>
    <x v="0"/>
    <x v="1"/>
    <n v="99"/>
    <n v="750"/>
    <n v="-50"/>
    <x v="0"/>
    <n v="50"/>
  </r>
  <r>
    <n v="34"/>
    <x v="0"/>
    <s v="Single"/>
    <n v="0"/>
    <s v="&gt;5 years"/>
    <n v="0"/>
    <n v="1"/>
    <s v="Low"/>
    <n v="50"/>
    <s v="Full Coverage"/>
    <n v="0"/>
    <n v="2250"/>
    <s v="NO"/>
    <s v="NO"/>
    <s v="NO"/>
    <n v="0"/>
    <x v="2"/>
    <x v="17"/>
    <x v="1"/>
    <x v="2"/>
    <x v="2"/>
    <x v="1"/>
    <n v="6"/>
    <n v="716"/>
    <n v="-50"/>
    <x v="1"/>
    <n v="100"/>
  </r>
  <r>
    <n v="29"/>
    <x v="0"/>
    <s v="Widowed"/>
    <n v="0"/>
    <s v="&gt;5 years"/>
    <n v="0"/>
    <n v="1"/>
    <s v="Low"/>
    <n v="50"/>
    <s v="Liability-Only"/>
    <n v="-200"/>
    <n v="2000"/>
    <s v="NO"/>
    <s v="Yes"/>
    <s v="NO"/>
    <n v="50"/>
    <x v="0"/>
    <x v="12"/>
    <x v="1"/>
    <x v="1"/>
    <x v="1"/>
    <x v="0"/>
    <n v="12"/>
    <n v="708"/>
    <n v="-50"/>
    <x v="1"/>
    <n v="100"/>
  </r>
  <r>
    <n v="45"/>
    <x v="0"/>
    <s v="Married"/>
    <n v="86"/>
    <s v="&gt;5 years"/>
    <n v="0"/>
    <n v="0"/>
    <s v="Low"/>
    <n v="0"/>
    <s v="Full Coverage"/>
    <n v="0"/>
    <n v="2386"/>
    <s v="NO"/>
    <s v="NO"/>
    <s v="NO"/>
    <n v="0"/>
    <x v="1"/>
    <x v="9"/>
    <x v="1"/>
    <x v="4"/>
    <x v="0"/>
    <x v="0"/>
    <n v="8"/>
    <n v="691"/>
    <n v="50"/>
    <x v="1"/>
    <n v="100"/>
  </r>
  <r>
    <n v="44"/>
    <x v="0"/>
    <s v="Single"/>
    <n v="0"/>
    <s v="1-5 years"/>
    <n v="50"/>
    <n v="2"/>
    <s v="Low"/>
    <n v="100"/>
    <s v="Full Coverage"/>
    <n v="0"/>
    <n v="2350"/>
    <s v="NO"/>
    <s v="NO"/>
    <s v="NO"/>
    <n v="0"/>
    <x v="0"/>
    <x v="25"/>
    <x v="0"/>
    <x v="3"/>
    <x v="2"/>
    <x v="0"/>
    <n v="99"/>
    <n v="796"/>
    <n v="-50"/>
    <x v="1"/>
    <n v="100"/>
  </r>
  <r>
    <n v="57"/>
    <x v="1"/>
    <s v="Single"/>
    <n v="0"/>
    <s v="1-5 years"/>
    <n v="50"/>
    <n v="1"/>
    <s v="Low"/>
    <n v="50"/>
    <s v="Full Coverage"/>
    <n v="0"/>
    <n v="2150"/>
    <s v="Yes"/>
    <s v="Yes"/>
    <s v="NO"/>
    <n v="100"/>
    <x v="1"/>
    <x v="0"/>
    <x v="0"/>
    <x v="1"/>
    <x v="0"/>
    <x v="1"/>
    <n v="99"/>
    <n v="746"/>
    <n v="-50"/>
    <x v="0"/>
    <n v="50"/>
  </r>
  <r>
    <n v="21"/>
    <x v="0"/>
    <s v="Widowed"/>
    <n v="0"/>
    <s v="1-5 years"/>
    <n v="50"/>
    <n v="1"/>
    <s v="Low"/>
    <n v="50"/>
    <s v="Full Coverage"/>
    <n v="0"/>
    <n v="2250"/>
    <s v="NO"/>
    <s v="NO"/>
    <s v="Yes"/>
    <n v="50"/>
    <x v="1"/>
    <x v="8"/>
    <x v="0"/>
    <x v="0"/>
    <x v="4"/>
    <x v="1"/>
    <n v="99"/>
    <n v="704"/>
    <n v="-50"/>
    <x v="1"/>
    <n v="100"/>
  </r>
  <r>
    <n v="50"/>
    <x v="0"/>
    <s v="Single"/>
    <n v="0"/>
    <s v="&gt;5 years"/>
    <n v="0"/>
    <n v="1"/>
    <s v="Medium"/>
    <n v="100"/>
    <s v="Full Coverage"/>
    <n v="0"/>
    <n v="2400"/>
    <s v="NO"/>
    <s v="NO"/>
    <s v="NO"/>
    <n v="0"/>
    <x v="1"/>
    <x v="17"/>
    <x v="0"/>
    <x v="3"/>
    <x v="4"/>
    <x v="1"/>
    <n v="99"/>
    <n v="659"/>
    <n v="50"/>
    <x v="1"/>
    <n v="100"/>
  </r>
  <r>
    <n v="48"/>
    <x v="0"/>
    <s v="Widowed"/>
    <n v="0"/>
    <s v="&gt;5 years"/>
    <n v="0"/>
    <n v="0"/>
    <s v="Low"/>
    <n v="0"/>
    <s v="Liability-Only"/>
    <n v="-200"/>
    <n v="1950"/>
    <s v="NO"/>
    <s v="Yes"/>
    <s v="Yes"/>
    <n v="100"/>
    <x v="1"/>
    <x v="25"/>
    <x v="1"/>
    <x v="2"/>
    <x v="2"/>
    <x v="2"/>
    <n v="1"/>
    <n v="655"/>
    <n v="50"/>
    <x v="0"/>
    <n v="50"/>
  </r>
  <r>
    <n v="37"/>
    <x v="0"/>
    <s v="Married"/>
    <n v="86"/>
    <s v="&gt;5 years"/>
    <n v="0"/>
    <n v="1"/>
    <s v="Low"/>
    <n v="50"/>
    <s v="Liability-Only"/>
    <n v="-200"/>
    <n v="2086"/>
    <s v="NO"/>
    <s v="Yes"/>
    <s v="NO"/>
    <n v="50"/>
    <x v="1"/>
    <x v="7"/>
    <x v="1"/>
    <x v="0"/>
    <x v="4"/>
    <x v="1"/>
    <n v="12"/>
    <n v="707"/>
    <n v="-50"/>
    <x v="1"/>
    <n v="100"/>
  </r>
  <r>
    <n v="45"/>
    <x v="0"/>
    <s v="Married"/>
    <n v="86"/>
    <s v="&lt;1 year"/>
    <n v="100"/>
    <n v="1"/>
    <s v="Low"/>
    <n v="50"/>
    <s v="Full Coverage"/>
    <n v="0"/>
    <n v="2386"/>
    <s v="NO"/>
    <s v="Yes"/>
    <s v="NO"/>
    <n v="50"/>
    <x v="1"/>
    <x v="15"/>
    <x v="0"/>
    <x v="2"/>
    <x v="0"/>
    <x v="0"/>
    <n v="99"/>
    <n v="750"/>
    <n v="-50"/>
    <x v="1"/>
    <n v="100"/>
  </r>
  <r>
    <n v="55"/>
    <x v="1"/>
    <s v="Single"/>
    <n v="0"/>
    <s v="&gt;5 years"/>
    <n v="0"/>
    <n v="1"/>
    <s v="Medium"/>
    <n v="100"/>
    <s v="Full Coverage"/>
    <n v="0"/>
    <n v="2200"/>
    <s v="Yes"/>
    <s v="Yes"/>
    <s v="NO"/>
    <n v="100"/>
    <x v="0"/>
    <x v="16"/>
    <x v="1"/>
    <x v="5"/>
    <x v="2"/>
    <x v="1"/>
    <n v="2"/>
    <n v="669"/>
    <n v="50"/>
    <x v="2"/>
    <n v="0"/>
  </r>
  <r>
    <n v="53"/>
    <x v="0"/>
    <s v="Married"/>
    <n v="86"/>
    <s v="1-5 years"/>
    <n v="50"/>
    <n v="0"/>
    <s v="Low"/>
    <n v="0"/>
    <s v="Liability-Only"/>
    <n v="-200"/>
    <n v="2136"/>
    <s v="NO"/>
    <s v="NO"/>
    <s v="NO"/>
    <n v="0"/>
    <x v="1"/>
    <x v="16"/>
    <x v="0"/>
    <x v="1"/>
    <x v="2"/>
    <x v="2"/>
    <n v="99"/>
    <n v="693"/>
    <n v="50"/>
    <x v="2"/>
    <n v="0"/>
  </r>
  <r>
    <n v="22"/>
    <x v="0"/>
    <s v="Married"/>
    <n v="86"/>
    <s v="&lt;1 year"/>
    <n v="100"/>
    <n v="0"/>
    <s v="Low"/>
    <n v="0"/>
    <s v="Full Coverage"/>
    <n v="0"/>
    <n v="2336"/>
    <s v="NO"/>
    <s v="NO"/>
    <s v="NO"/>
    <n v="0"/>
    <x v="1"/>
    <x v="7"/>
    <x v="1"/>
    <x v="2"/>
    <x v="4"/>
    <x v="1"/>
    <n v="13"/>
    <n v="707"/>
    <n v="-50"/>
    <x v="0"/>
    <n v="50"/>
  </r>
  <r>
    <n v="52"/>
    <x v="0"/>
    <s v="Single"/>
    <n v="0"/>
    <s v="&lt;1 year"/>
    <n v="100"/>
    <n v="1"/>
    <s v="Low"/>
    <n v="50"/>
    <s v="Full Coverage"/>
    <n v="0"/>
    <n v="2250"/>
    <s v="Yes"/>
    <s v="NO"/>
    <s v="NO"/>
    <n v="50"/>
    <x v="1"/>
    <x v="4"/>
    <x v="0"/>
    <x v="1"/>
    <x v="0"/>
    <x v="1"/>
    <n v="99"/>
    <n v="718"/>
    <n v="-50"/>
    <x v="0"/>
    <n v="50"/>
  </r>
  <r>
    <n v="39"/>
    <x v="0"/>
    <s v="Single"/>
    <n v="0"/>
    <s v="1-5 years"/>
    <n v="50"/>
    <n v="0"/>
    <s v="Medium"/>
    <n v="0"/>
    <s v="Full Coverage"/>
    <n v="0"/>
    <n v="2150"/>
    <s v="NO"/>
    <s v="NO"/>
    <s v="NO"/>
    <n v="0"/>
    <x v="0"/>
    <x v="3"/>
    <x v="0"/>
    <x v="1"/>
    <x v="4"/>
    <x v="2"/>
    <n v="99"/>
    <n v="711"/>
    <n v="-50"/>
    <x v="2"/>
    <n v="0"/>
  </r>
  <r>
    <n v="41"/>
    <x v="0"/>
    <s v="Single"/>
    <n v="0"/>
    <s v="1-5 years"/>
    <n v="50"/>
    <n v="1"/>
    <s v="Medium"/>
    <n v="100"/>
    <s v="Liability-Only"/>
    <n v="-200"/>
    <n v="2200"/>
    <s v="NO"/>
    <s v="NO"/>
    <s v="Yes"/>
    <n v="50"/>
    <x v="0"/>
    <x v="24"/>
    <x v="1"/>
    <x v="2"/>
    <x v="2"/>
    <x v="1"/>
    <n v="1"/>
    <n v="640"/>
    <n v="50"/>
    <x v="1"/>
    <n v="100"/>
  </r>
  <r>
    <n v="41"/>
    <x v="0"/>
    <s v="Married"/>
    <n v="86"/>
    <s v="&gt;5 years"/>
    <n v="0"/>
    <n v="0"/>
    <s v="High"/>
    <n v="0"/>
    <s v="Liability-Only"/>
    <n v="-200"/>
    <n v="2036"/>
    <s v="NO"/>
    <s v="NO"/>
    <s v="NO"/>
    <n v="0"/>
    <x v="2"/>
    <x v="16"/>
    <x v="0"/>
    <x v="7"/>
    <x v="4"/>
    <x v="0"/>
    <n v="99"/>
    <n v="804"/>
    <n v="-50"/>
    <x v="0"/>
    <n v="50"/>
  </r>
  <r>
    <n v="37"/>
    <x v="0"/>
    <s v="Single"/>
    <n v="0"/>
    <s v="&gt;5 years"/>
    <n v="0"/>
    <n v="0"/>
    <s v="Low"/>
    <n v="0"/>
    <s v="Full Coverage"/>
    <n v="0"/>
    <n v="2150"/>
    <s v="Yes"/>
    <s v="NO"/>
    <s v="NO"/>
    <n v="50"/>
    <x v="0"/>
    <x v="15"/>
    <x v="0"/>
    <x v="7"/>
    <x v="2"/>
    <x v="2"/>
    <n v="99"/>
    <n v="649"/>
    <n v="50"/>
    <x v="2"/>
    <n v="0"/>
  </r>
  <r>
    <n v="57"/>
    <x v="1"/>
    <s v="Married"/>
    <n v="86"/>
    <s v="&lt;1 year"/>
    <n v="100"/>
    <n v="0"/>
    <s v="High"/>
    <n v="0"/>
    <s v="Full Coverage"/>
    <n v="0"/>
    <n v="2386"/>
    <s v="NO"/>
    <s v="NO"/>
    <s v="Yes"/>
    <n v="50"/>
    <x v="0"/>
    <x v="9"/>
    <x v="0"/>
    <x v="3"/>
    <x v="2"/>
    <x v="2"/>
    <n v="99"/>
    <n v="676"/>
    <n v="50"/>
    <x v="0"/>
    <n v="50"/>
  </r>
  <r>
    <n v="38"/>
    <x v="0"/>
    <s v="Married"/>
    <n v="86"/>
    <s v="1-5 years"/>
    <n v="50"/>
    <n v="0"/>
    <s v="Low"/>
    <n v="0"/>
    <s v="Full Coverage"/>
    <n v="0"/>
    <n v="2336"/>
    <s v="NO"/>
    <s v="NO"/>
    <s v="NO"/>
    <n v="0"/>
    <x v="0"/>
    <x v="29"/>
    <x v="0"/>
    <x v="2"/>
    <x v="0"/>
    <x v="1"/>
    <n v="99"/>
    <n v="784"/>
    <n v="-50"/>
    <x v="1"/>
    <n v="100"/>
  </r>
  <r>
    <n v="23"/>
    <x v="0"/>
    <s v="Single"/>
    <n v="0"/>
    <s v="&lt;1 year"/>
    <n v="100"/>
    <n v="0"/>
    <s v="Low"/>
    <n v="0"/>
    <s v="Full Coverage"/>
    <n v="0"/>
    <n v="2300"/>
    <s v="NO"/>
    <s v="NO"/>
    <s v="NO"/>
    <n v="0"/>
    <x v="1"/>
    <x v="4"/>
    <x v="0"/>
    <x v="0"/>
    <x v="0"/>
    <x v="1"/>
    <n v="99"/>
    <n v="727"/>
    <n v="-50"/>
    <x v="1"/>
    <n v="100"/>
  </r>
  <r>
    <n v="34"/>
    <x v="0"/>
    <s v="Married"/>
    <n v="86"/>
    <s v="1-5 years"/>
    <n v="50"/>
    <n v="1"/>
    <s v="Low"/>
    <n v="50"/>
    <s v="Full Coverage"/>
    <n v="0"/>
    <n v="2436"/>
    <s v="NO"/>
    <s v="Yes"/>
    <s v="NO"/>
    <n v="50"/>
    <x v="0"/>
    <x v="25"/>
    <x v="1"/>
    <x v="9"/>
    <x v="5"/>
    <x v="2"/>
    <n v="5"/>
    <n v="667"/>
    <n v="50"/>
    <x v="1"/>
    <n v="100"/>
  </r>
  <r>
    <n v="42"/>
    <x v="0"/>
    <s v="Married"/>
    <n v="86"/>
    <s v="1-5 years"/>
    <n v="50"/>
    <n v="0"/>
    <s v="Low"/>
    <n v="0"/>
    <s v="Liability-Only"/>
    <n v="-200"/>
    <n v="2086"/>
    <s v="NO"/>
    <s v="NO"/>
    <s v="NO"/>
    <n v="0"/>
    <x v="0"/>
    <x v="14"/>
    <x v="1"/>
    <x v="6"/>
    <x v="3"/>
    <x v="1"/>
    <n v="1"/>
    <n v="710"/>
    <n v="-50"/>
    <x v="0"/>
    <n v="50"/>
  </r>
  <r>
    <n v="58"/>
    <x v="1"/>
    <s v="Single"/>
    <n v="0"/>
    <s v="&gt;5 years"/>
    <n v="0"/>
    <n v="0"/>
    <s v="Low"/>
    <n v="0"/>
    <s v="Full Coverage"/>
    <n v="0"/>
    <n v="2200"/>
    <s v="NO"/>
    <s v="NO"/>
    <s v="Yes"/>
    <n v="50"/>
    <x v="1"/>
    <x v="2"/>
    <x v="1"/>
    <x v="4"/>
    <x v="2"/>
    <x v="1"/>
    <n v="2"/>
    <n v="677"/>
    <n v="50"/>
    <x v="0"/>
    <n v="50"/>
  </r>
  <r>
    <n v="49"/>
    <x v="0"/>
    <s v="Married"/>
    <n v="86"/>
    <s v="1-5 years"/>
    <n v="50"/>
    <n v="1"/>
    <s v="High"/>
    <n v="200"/>
    <s v="Full Coverage"/>
    <n v="0"/>
    <n v="2486"/>
    <s v="NO"/>
    <s v="NO"/>
    <s v="NO"/>
    <n v="0"/>
    <x v="1"/>
    <x v="28"/>
    <x v="1"/>
    <x v="2"/>
    <x v="2"/>
    <x v="2"/>
    <n v="3"/>
    <n v="805"/>
    <n v="-50"/>
    <x v="0"/>
    <n v="50"/>
  </r>
  <r>
    <n v="27"/>
    <x v="0"/>
    <s v="Widowed"/>
    <n v="0"/>
    <s v="&gt;5 years"/>
    <n v="0"/>
    <n v="0"/>
    <s v="High"/>
    <n v="0"/>
    <s v="Liability-Only"/>
    <n v="-200"/>
    <n v="1950"/>
    <s v="Yes"/>
    <s v="NO"/>
    <s v="NO"/>
    <n v="50"/>
    <x v="1"/>
    <x v="13"/>
    <x v="0"/>
    <x v="6"/>
    <x v="1"/>
    <x v="0"/>
    <n v="99"/>
    <n v="742"/>
    <n v="-50"/>
    <x v="1"/>
    <n v="100"/>
  </r>
  <r>
    <n v="77"/>
    <x v="1"/>
    <s v="Single"/>
    <n v="0"/>
    <s v="&gt;5 years"/>
    <n v="0"/>
    <n v="1"/>
    <s v="Low"/>
    <n v="50"/>
    <s v="Liability-Only"/>
    <n v="-200"/>
    <n v="2000"/>
    <s v="NO"/>
    <s v="Yes"/>
    <s v="NO"/>
    <n v="50"/>
    <x v="1"/>
    <x v="24"/>
    <x v="1"/>
    <x v="1"/>
    <x v="2"/>
    <x v="0"/>
    <n v="5"/>
    <n v="673"/>
    <n v="50"/>
    <x v="2"/>
    <n v="0"/>
  </r>
  <r>
    <n v="43"/>
    <x v="0"/>
    <s v="Widowed"/>
    <n v="0"/>
    <s v="1-5 years"/>
    <n v="50"/>
    <n v="0"/>
    <s v="Low"/>
    <n v="0"/>
    <s v="Full Coverage"/>
    <n v="0"/>
    <n v="2250"/>
    <s v="NO"/>
    <s v="NO"/>
    <s v="NO"/>
    <n v="0"/>
    <x v="1"/>
    <x v="2"/>
    <x v="0"/>
    <x v="2"/>
    <x v="2"/>
    <x v="0"/>
    <n v="99"/>
    <n v="810"/>
    <n v="-50"/>
    <x v="1"/>
    <n v="100"/>
  </r>
  <r>
    <n v="59"/>
    <x v="1"/>
    <s v="Married"/>
    <n v="86"/>
    <s v="1-5 years"/>
    <n v="50"/>
    <n v="1"/>
    <s v="High"/>
    <n v="200"/>
    <s v="Liability-Only"/>
    <n v="-200"/>
    <n v="2386"/>
    <s v="NO"/>
    <s v="Yes"/>
    <s v="NO"/>
    <n v="50"/>
    <x v="2"/>
    <x v="27"/>
    <x v="0"/>
    <x v="1"/>
    <x v="4"/>
    <x v="2"/>
    <n v="99"/>
    <n v="671"/>
    <n v="50"/>
    <x v="1"/>
    <n v="100"/>
  </r>
  <r>
    <n v="37"/>
    <x v="0"/>
    <s v="Single"/>
    <n v="0"/>
    <s v="&gt;5 years"/>
    <n v="0"/>
    <n v="0"/>
    <s v="Low"/>
    <n v="0"/>
    <s v="Full Coverage"/>
    <n v="0"/>
    <n v="2150"/>
    <s v="NO"/>
    <s v="NO"/>
    <s v="NO"/>
    <n v="0"/>
    <x v="1"/>
    <x v="25"/>
    <x v="1"/>
    <x v="6"/>
    <x v="0"/>
    <x v="1"/>
    <n v="8"/>
    <n v="735"/>
    <n v="-50"/>
    <x v="0"/>
    <n v="50"/>
  </r>
  <r>
    <n v="48"/>
    <x v="0"/>
    <s v="Married"/>
    <n v="86"/>
    <s v="&lt;1 year"/>
    <n v="100"/>
    <n v="0"/>
    <s v="High"/>
    <n v="0"/>
    <s v="Liability-Only"/>
    <n v="-200"/>
    <n v="2086"/>
    <s v="Yes"/>
    <s v="Yes"/>
    <s v="NO"/>
    <n v="100"/>
    <x v="1"/>
    <x v="22"/>
    <x v="1"/>
    <x v="0"/>
    <x v="1"/>
    <x v="2"/>
    <n v="13"/>
    <n v="707"/>
    <n v="-50"/>
    <x v="1"/>
    <n v="100"/>
  </r>
  <r>
    <n v="52"/>
    <x v="0"/>
    <s v="Divorced"/>
    <n v="0"/>
    <s v="&gt;5 years"/>
    <n v="0"/>
    <n v="2"/>
    <s v="High"/>
    <n v="400"/>
    <s v="Full Coverage"/>
    <n v="0"/>
    <n v="2500"/>
    <s v="Yes"/>
    <s v="Yes"/>
    <s v="NO"/>
    <n v="100"/>
    <x v="0"/>
    <x v="8"/>
    <x v="0"/>
    <x v="4"/>
    <x v="2"/>
    <x v="1"/>
    <n v="99"/>
    <n v="740"/>
    <n v="-50"/>
    <x v="1"/>
    <n v="100"/>
  </r>
  <r>
    <n v="58"/>
    <x v="1"/>
    <s v="Married"/>
    <n v="86"/>
    <s v="&gt;5 years"/>
    <n v="0"/>
    <n v="0"/>
    <s v="Low"/>
    <n v="0"/>
    <s v="Full Coverage"/>
    <n v="0"/>
    <n v="2286"/>
    <s v="Yes"/>
    <s v="Yes"/>
    <s v="NO"/>
    <n v="100"/>
    <x v="2"/>
    <x v="26"/>
    <x v="0"/>
    <x v="3"/>
    <x v="1"/>
    <x v="2"/>
    <n v="99"/>
    <n v="640"/>
    <n v="50"/>
    <x v="1"/>
    <n v="100"/>
  </r>
  <r>
    <n v="55"/>
    <x v="1"/>
    <s v="Married"/>
    <n v="86"/>
    <s v="1-5 years"/>
    <n v="50"/>
    <n v="0"/>
    <s v="Low"/>
    <n v="0"/>
    <s v="Full Coverage"/>
    <n v="0"/>
    <n v="2436"/>
    <s v="NO"/>
    <s v="NO"/>
    <s v="NO"/>
    <n v="0"/>
    <x v="0"/>
    <x v="0"/>
    <x v="0"/>
    <x v="2"/>
    <x v="0"/>
    <x v="2"/>
    <n v="99"/>
    <n v="627"/>
    <n v="50"/>
    <x v="1"/>
    <n v="100"/>
  </r>
  <r>
    <n v="53"/>
    <x v="0"/>
    <s v="Divorced"/>
    <n v="0"/>
    <s v="&gt;5 years"/>
    <n v="0"/>
    <n v="1"/>
    <s v="Low"/>
    <n v="50"/>
    <s v="Full Coverage"/>
    <n v="0"/>
    <n v="2150"/>
    <s v="Yes"/>
    <s v="Yes"/>
    <s v="NO"/>
    <n v="100"/>
    <x v="2"/>
    <x v="24"/>
    <x v="1"/>
    <x v="4"/>
    <x v="2"/>
    <x v="0"/>
    <n v="2"/>
    <n v="672"/>
    <n v="50"/>
    <x v="2"/>
    <n v="0"/>
  </r>
  <r>
    <n v="35"/>
    <x v="0"/>
    <s v="Married"/>
    <n v="86"/>
    <s v="&lt;1 year"/>
    <n v="100"/>
    <n v="0"/>
    <s v="Medium"/>
    <n v="0"/>
    <s v="Full Coverage"/>
    <n v="0"/>
    <n v="2336"/>
    <s v="Yes"/>
    <s v="Yes"/>
    <s v="NO"/>
    <n v="100"/>
    <x v="1"/>
    <x v="20"/>
    <x v="0"/>
    <x v="1"/>
    <x v="0"/>
    <x v="2"/>
    <n v="99"/>
    <n v="659"/>
    <n v="50"/>
    <x v="0"/>
    <n v="50"/>
  </r>
  <r>
    <n v="31"/>
    <x v="0"/>
    <s v="Married"/>
    <n v="86"/>
    <s v="&gt;5 years"/>
    <n v="0"/>
    <n v="1"/>
    <s v="Medium"/>
    <n v="100"/>
    <s v="Full Coverage"/>
    <n v="0"/>
    <n v="2436"/>
    <s v="NO"/>
    <s v="Yes"/>
    <s v="NO"/>
    <n v="50"/>
    <x v="0"/>
    <x v="18"/>
    <x v="0"/>
    <x v="1"/>
    <x v="4"/>
    <x v="0"/>
    <n v="99"/>
    <n v="641"/>
    <n v="50"/>
    <x v="1"/>
    <n v="100"/>
  </r>
  <r>
    <n v="44"/>
    <x v="0"/>
    <s v="Married"/>
    <n v="86"/>
    <s v="1-5 years"/>
    <n v="50"/>
    <n v="0"/>
    <s v="Low"/>
    <n v="0"/>
    <s v="Full Coverage"/>
    <n v="0"/>
    <n v="2336"/>
    <s v="NO"/>
    <s v="NO"/>
    <s v="NO"/>
    <n v="0"/>
    <x v="1"/>
    <x v="11"/>
    <x v="1"/>
    <x v="4"/>
    <x v="3"/>
    <x v="1"/>
    <n v="7"/>
    <n v="631"/>
    <n v="50"/>
    <x v="2"/>
    <n v="0"/>
  </r>
  <r>
    <n v="53"/>
    <x v="0"/>
    <s v="Single"/>
    <n v="0"/>
    <s v="&gt;5 years"/>
    <n v="0"/>
    <n v="2"/>
    <s v="Low"/>
    <n v="100"/>
    <s v="Full Coverage"/>
    <n v="0"/>
    <n v="2350"/>
    <s v="Yes"/>
    <s v="NO"/>
    <s v="NO"/>
    <n v="50"/>
    <x v="0"/>
    <x v="0"/>
    <x v="0"/>
    <x v="9"/>
    <x v="0"/>
    <x v="2"/>
    <n v="99"/>
    <n v="694"/>
    <n v="50"/>
    <x v="1"/>
    <n v="100"/>
  </r>
  <r>
    <n v="36"/>
    <x v="0"/>
    <s v="Married"/>
    <n v="86"/>
    <s v="1-5 years"/>
    <n v="50"/>
    <n v="1"/>
    <s v="Low"/>
    <n v="50"/>
    <s v="Full Coverage"/>
    <n v="0"/>
    <n v="2386"/>
    <s v="NO"/>
    <s v="NO"/>
    <s v="NO"/>
    <n v="0"/>
    <x v="1"/>
    <x v="20"/>
    <x v="0"/>
    <x v="7"/>
    <x v="4"/>
    <x v="1"/>
    <n v="99"/>
    <n v="744"/>
    <n v="-50"/>
    <x v="1"/>
    <n v="100"/>
  </r>
  <r>
    <n v="55"/>
    <x v="1"/>
    <s v="Married"/>
    <n v="86"/>
    <s v="&gt;5 years"/>
    <n v="0"/>
    <n v="0"/>
    <s v="High"/>
    <n v="0"/>
    <s v="Full Coverage"/>
    <n v="0"/>
    <n v="2236"/>
    <s v="NO"/>
    <s v="Yes"/>
    <s v="NO"/>
    <n v="50"/>
    <x v="1"/>
    <x v="24"/>
    <x v="1"/>
    <x v="2"/>
    <x v="0"/>
    <x v="1"/>
    <n v="5"/>
    <n v="739"/>
    <n v="-50"/>
    <x v="1"/>
    <n v="100"/>
  </r>
  <r>
    <n v="61"/>
    <x v="1"/>
    <s v="Married"/>
    <n v="86"/>
    <s v="&lt;1 year"/>
    <n v="100"/>
    <n v="0"/>
    <s v="Low"/>
    <n v="0"/>
    <s v="Full Coverage"/>
    <n v="0"/>
    <n v="2236"/>
    <s v="NO"/>
    <s v="Yes"/>
    <s v="NO"/>
    <n v="50"/>
    <x v="1"/>
    <x v="27"/>
    <x v="1"/>
    <x v="7"/>
    <x v="0"/>
    <x v="0"/>
    <n v="14"/>
    <n v="717"/>
    <n v="-50"/>
    <x v="2"/>
    <n v="0"/>
  </r>
  <r>
    <n v="26"/>
    <x v="0"/>
    <s v="Single"/>
    <n v="0"/>
    <s v="1-5 years"/>
    <n v="50"/>
    <n v="0"/>
    <s v="Low"/>
    <n v="0"/>
    <s v="Full Coverage"/>
    <n v="0"/>
    <n v="2250"/>
    <s v="NO"/>
    <s v="NO"/>
    <s v="NO"/>
    <n v="0"/>
    <x v="1"/>
    <x v="25"/>
    <x v="0"/>
    <x v="1"/>
    <x v="2"/>
    <x v="2"/>
    <n v="99"/>
    <n v="747"/>
    <n v="-50"/>
    <x v="1"/>
    <n v="100"/>
  </r>
  <r>
    <n v="27"/>
    <x v="0"/>
    <s v="Single"/>
    <n v="0"/>
    <s v="&lt;1 year"/>
    <n v="100"/>
    <n v="0"/>
    <s v="High"/>
    <n v="0"/>
    <s v="Full Coverage"/>
    <n v="0"/>
    <n v="2150"/>
    <s v="NO"/>
    <s v="Yes"/>
    <s v="NO"/>
    <n v="50"/>
    <x v="1"/>
    <x v="6"/>
    <x v="0"/>
    <x v="0"/>
    <x v="1"/>
    <x v="2"/>
    <n v="99"/>
    <n v="762"/>
    <n v="-50"/>
    <x v="2"/>
    <n v="0"/>
  </r>
  <r>
    <n v="37"/>
    <x v="0"/>
    <s v="Married"/>
    <n v="86"/>
    <s v="&gt;5 years"/>
    <n v="0"/>
    <n v="0"/>
    <s v="Medium"/>
    <n v="0"/>
    <s v="Full Coverage"/>
    <n v="0"/>
    <n v="2236"/>
    <s v="NO"/>
    <s v="Yes"/>
    <s v="NO"/>
    <n v="50"/>
    <x v="1"/>
    <x v="27"/>
    <x v="1"/>
    <x v="4"/>
    <x v="2"/>
    <x v="1"/>
    <n v="3"/>
    <n v="745"/>
    <n v="-50"/>
    <x v="1"/>
    <n v="100"/>
  </r>
  <r>
    <n v="44"/>
    <x v="0"/>
    <s v="Married"/>
    <n v="86"/>
    <s v="1-5 years"/>
    <n v="50"/>
    <n v="0"/>
    <s v="Low"/>
    <n v="0"/>
    <s v="Liability-Only"/>
    <n v="-200"/>
    <n v="2236"/>
    <s v="NO"/>
    <s v="NO"/>
    <s v="NO"/>
    <n v="0"/>
    <x v="1"/>
    <x v="0"/>
    <x v="0"/>
    <x v="1"/>
    <x v="4"/>
    <x v="1"/>
    <n v="99"/>
    <n v="642"/>
    <n v="50"/>
    <x v="1"/>
    <n v="100"/>
  </r>
  <r>
    <n v="32"/>
    <x v="0"/>
    <s v="Married"/>
    <n v="86"/>
    <s v="1-5 years"/>
    <n v="50"/>
    <n v="0"/>
    <s v="Low"/>
    <n v="0"/>
    <s v="Full Coverage"/>
    <n v="0"/>
    <n v="2336"/>
    <s v="NO"/>
    <s v="NO"/>
    <s v="NO"/>
    <n v="0"/>
    <x v="1"/>
    <x v="14"/>
    <x v="0"/>
    <x v="1"/>
    <x v="2"/>
    <x v="0"/>
    <n v="99"/>
    <n v="739"/>
    <n v="-50"/>
    <x v="1"/>
    <n v="100"/>
  </r>
  <r>
    <n v="60"/>
    <x v="1"/>
    <s v="Married"/>
    <n v="86"/>
    <s v="&gt;5 years"/>
    <n v="0"/>
    <n v="0"/>
    <s v="Medium"/>
    <n v="0"/>
    <s v="Liability-Only"/>
    <n v="-200"/>
    <n v="2136"/>
    <s v="NO"/>
    <s v="NO"/>
    <s v="NO"/>
    <n v="0"/>
    <x v="1"/>
    <x v="12"/>
    <x v="0"/>
    <x v="7"/>
    <x v="4"/>
    <x v="0"/>
    <n v="99"/>
    <n v="692"/>
    <n v="50"/>
    <x v="0"/>
    <n v="50"/>
  </r>
  <r>
    <n v="46"/>
    <x v="0"/>
    <s v="Married"/>
    <n v="86"/>
    <s v="&gt;5 years"/>
    <n v="0"/>
    <n v="0"/>
    <s v="Low"/>
    <n v="0"/>
    <s v="Full Coverage"/>
    <n v="0"/>
    <n v="2286"/>
    <s v="NO"/>
    <s v="Yes"/>
    <s v="NO"/>
    <n v="50"/>
    <x v="2"/>
    <x v="3"/>
    <x v="0"/>
    <x v="4"/>
    <x v="0"/>
    <x v="2"/>
    <n v="99"/>
    <n v="694"/>
    <n v="50"/>
    <x v="0"/>
    <n v="50"/>
  </r>
  <r>
    <n v="40"/>
    <x v="0"/>
    <s v="Married"/>
    <n v="86"/>
    <s v="&lt;1 year"/>
    <n v="100"/>
    <n v="1"/>
    <s v="Low"/>
    <n v="50"/>
    <s v="Full Coverage"/>
    <n v="0"/>
    <n v="2336"/>
    <s v="Yes"/>
    <s v="NO"/>
    <s v="NO"/>
    <n v="50"/>
    <x v="1"/>
    <x v="12"/>
    <x v="1"/>
    <x v="8"/>
    <x v="0"/>
    <x v="2"/>
    <n v="1"/>
    <n v="754"/>
    <n v="-50"/>
    <x v="0"/>
    <n v="50"/>
  </r>
  <r>
    <n v="18"/>
    <x v="0"/>
    <s v="Single"/>
    <n v="0"/>
    <s v="&lt;1 year"/>
    <n v="100"/>
    <n v="0"/>
    <s v="Low"/>
    <n v="0"/>
    <s v="Full Coverage"/>
    <n v="0"/>
    <n v="2250"/>
    <s v="NO"/>
    <s v="Yes"/>
    <s v="NO"/>
    <n v="50"/>
    <x v="0"/>
    <x v="7"/>
    <x v="0"/>
    <x v="5"/>
    <x v="2"/>
    <x v="2"/>
    <n v="99"/>
    <n v="777"/>
    <n v="-50"/>
    <x v="1"/>
    <n v="100"/>
  </r>
  <r>
    <n v="20"/>
    <x v="0"/>
    <s v="Single"/>
    <n v="0"/>
    <s v="&lt;1 year"/>
    <n v="100"/>
    <n v="2"/>
    <s v="Medium"/>
    <n v="200"/>
    <s v="Liability-Only"/>
    <n v="-200"/>
    <n v="2350"/>
    <s v="NO"/>
    <s v="NO"/>
    <s v="NO"/>
    <n v="0"/>
    <x v="1"/>
    <x v="7"/>
    <x v="1"/>
    <x v="3"/>
    <x v="3"/>
    <x v="1"/>
    <n v="12"/>
    <n v="688"/>
    <n v="50"/>
    <x v="0"/>
    <n v="50"/>
  </r>
  <r>
    <n v="44"/>
    <x v="0"/>
    <s v="Married"/>
    <n v="86"/>
    <s v="&gt;5 years"/>
    <n v="0"/>
    <n v="0"/>
    <s v="High"/>
    <n v="0"/>
    <s v="Liability-Only"/>
    <n v="-200"/>
    <n v="1986"/>
    <s v="NO"/>
    <s v="Yes"/>
    <s v="Yes"/>
    <n v="100"/>
    <x v="1"/>
    <x v="4"/>
    <x v="0"/>
    <x v="5"/>
    <x v="4"/>
    <x v="1"/>
    <n v="99"/>
    <n v="713"/>
    <n v="-50"/>
    <x v="1"/>
    <n v="100"/>
  </r>
  <r>
    <n v="18"/>
    <x v="0"/>
    <s v="Single"/>
    <n v="0"/>
    <s v="&lt;1 year"/>
    <n v="100"/>
    <n v="1"/>
    <s v="High"/>
    <n v="200"/>
    <s v="Full Coverage"/>
    <n v="0"/>
    <n v="2450"/>
    <s v="NO"/>
    <s v="NO"/>
    <s v="NO"/>
    <n v="0"/>
    <x v="1"/>
    <x v="6"/>
    <x v="1"/>
    <x v="3"/>
    <x v="5"/>
    <x v="2"/>
    <n v="8"/>
    <n v="747"/>
    <n v="-50"/>
    <x v="0"/>
    <n v="50"/>
  </r>
  <r>
    <n v="55"/>
    <x v="1"/>
    <s v="Single"/>
    <n v="0"/>
    <s v="&lt;1 year"/>
    <n v="100"/>
    <n v="0"/>
    <s v="Low"/>
    <n v="0"/>
    <s v="Full Coverage"/>
    <n v="0"/>
    <n v="2300"/>
    <s v="NO"/>
    <s v="NO"/>
    <s v="NO"/>
    <n v="0"/>
    <x v="1"/>
    <x v="18"/>
    <x v="1"/>
    <x v="7"/>
    <x v="0"/>
    <x v="0"/>
    <n v="13"/>
    <n v="693"/>
    <n v="50"/>
    <x v="2"/>
    <n v="0"/>
  </r>
  <r>
    <n v="37"/>
    <x v="0"/>
    <s v="Single"/>
    <n v="0"/>
    <s v="1-5 years"/>
    <n v="50"/>
    <n v="1"/>
    <s v="Low"/>
    <n v="50"/>
    <s v="Liability-Only"/>
    <n v="-200"/>
    <n v="2100"/>
    <s v="NO"/>
    <s v="Yes"/>
    <s v="NO"/>
    <n v="50"/>
    <x v="0"/>
    <x v="26"/>
    <x v="1"/>
    <x v="2"/>
    <x v="3"/>
    <x v="2"/>
    <n v="14"/>
    <n v="661"/>
    <n v="50"/>
    <x v="0"/>
    <n v="50"/>
  </r>
  <r>
    <n v="88"/>
    <x v="1"/>
    <s v="Divorced"/>
    <n v="0"/>
    <s v="1-5 years"/>
    <n v="50"/>
    <n v="0"/>
    <s v="Low"/>
    <n v="0"/>
    <s v="Liability-Only"/>
    <n v="-200"/>
    <n v="2050"/>
    <s v="NO"/>
    <s v="NO"/>
    <s v="NO"/>
    <n v="0"/>
    <x v="1"/>
    <x v="27"/>
    <x v="0"/>
    <x v="2"/>
    <x v="2"/>
    <x v="2"/>
    <n v="99"/>
    <n v="704"/>
    <n v="-50"/>
    <x v="1"/>
    <n v="100"/>
  </r>
  <r>
    <n v="74"/>
    <x v="1"/>
    <s v="Married"/>
    <n v="86"/>
    <s v="1-5 years"/>
    <n v="50"/>
    <n v="0"/>
    <s v="Low"/>
    <n v="0"/>
    <s v="Liability-Only"/>
    <n v="-200"/>
    <n v="2236"/>
    <s v="NO"/>
    <s v="NO"/>
    <s v="NO"/>
    <n v="0"/>
    <x v="1"/>
    <x v="17"/>
    <x v="0"/>
    <x v="7"/>
    <x v="4"/>
    <x v="0"/>
    <n v="99"/>
    <n v="695"/>
    <n v="50"/>
    <x v="1"/>
    <n v="100"/>
  </r>
  <r>
    <n v="37"/>
    <x v="0"/>
    <s v="Married"/>
    <n v="86"/>
    <s v="&gt;5 years"/>
    <n v="0"/>
    <n v="0"/>
    <s v="Low"/>
    <n v="0"/>
    <s v="Full Coverage"/>
    <n v="0"/>
    <n v="2336"/>
    <s v="NO"/>
    <s v="Yes"/>
    <s v="NO"/>
    <n v="50"/>
    <x v="2"/>
    <x v="18"/>
    <x v="0"/>
    <x v="0"/>
    <x v="2"/>
    <x v="1"/>
    <n v="99"/>
    <n v="588"/>
    <n v="50"/>
    <x v="1"/>
    <n v="100"/>
  </r>
  <r>
    <n v="38"/>
    <x v="0"/>
    <s v="Single"/>
    <n v="0"/>
    <s v="1-5 years"/>
    <n v="50"/>
    <n v="1"/>
    <s v="Medium"/>
    <n v="100"/>
    <s v="Full Coverage"/>
    <n v="0"/>
    <n v="2250"/>
    <s v="Yes"/>
    <s v="NO"/>
    <s v="NO"/>
    <n v="50"/>
    <x v="0"/>
    <x v="20"/>
    <x v="1"/>
    <x v="1"/>
    <x v="3"/>
    <x v="1"/>
    <n v="1"/>
    <n v="733"/>
    <n v="-50"/>
    <x v="0"/>
    <n v="50"/>
  </r>
  <r>
    <n v="54"/>
    <x v="0"/>
    <s v="Married"/>
    <n v="86"/>
    <s v="&gt;5 years"/>
    <n v="0"/>
    <n v="0"/>
    <s v="Low"/>
    <n v="0"/>
    <s v="Full Coverage"/>
    <n v="0"/>
    <n v="2286"/>
    <s v="NO"/>
    <s v="NO"/>
    <s v="NO"/>
    <n v="0"/>
    <x v="1"/>
    <x v="3"/>
    <x v="0"/>
    <x v="2"/>
    <x v="0"/>
    <x v="2"/>
    <n v="99"/>
    <n v="795"/>
    <n v="-50"/>
    <x v="1"/>
    <n v="100"/>
  </r>
  <r>
    <n v="65"/>
    <x v="1"/>
    <s v="Married"/>
    <n v="86"/>
    <s v="1-5 years"/>
    <n v="50"/>
    <n v="1"/>
    <s v="Low"/>
    <n v="50"/>
    <s v="Full Coverage"/>
    <n v="0"/>
    <n v="2486"/>
    <s v="NO"/>
    <s v="NO"/>
    <s v="NO"/>
    <n v="0"/>
    <x v="0"/>
    <x v="13"/>
    <x v="0"/>
    <x v="5"/>
    <x v="4"/>
    <x v="0"/>
    <n v="99"/>
    <n v="667"/>
    <n v="50"/>
    <x v="1"/>
    <n v="100"/>
  </r>
  <r>
    <n v="18"/>
    <x v="0"/>
    <s v="Married"/>
    <n v="86"/>
    <s v="&lt;1 year"/>
    <n v="100"/>
    <n v="0"/>
    <s v="Low"/>
    <n v="0"/>
    <s v="Full Coverage"/>
    <n v="0"/>
    <n v="2336"/>
    <s v="NO"/>
    <s v="Yes"/>
    <s v="NO"/>
    <n v="50"/>
    <x v="1"/>
    <x v="11"/>
    <x v="1"/>
    <x v="1"/>
    <x v="0"/>
    <x v="0"/>
    <n v="5"/>
    <n v="686"/>
    <n v="50"/>
    <x v="2"/>
    <n v="0"/>
  </r>
  <r>
    <n v="18"/>
    <x v="0"/>
    <s v="Married"/>
    <n v="86"/>
    <s v="1-5 years"/>
    <n v="50"/>
    <n v="0"/>
    <s v="Low"/>
    <n v="0"/>
    <s v="Liability-Only"/>
    <n v="-200"/>
    <n v="2086"/>
    <s v="NO"/>
    <s v="Yes"/>
    <s v="NO"/>
    <n v="50"/>
    <x v="1"/>
    <x v="23"/>
    <x v="0"/>
    <x v="8"/>
    <x v="3"/>
    <x v="0"/>
    <n v="99"/>
    <n v="713"/>
    <n v="-50"/>
    <x v="1"/>
    <n v="100"/>
  </r>
  <r>
    <n v="30"/>
    <x v="0"/>
    <s v="Single"/>
    <n v="0"/>
    <s v="&gt;5 years"/>
    <n v="0"/>
    <n v="0"/>
    <s v="Low"/>
    <n v="0"/>
    <s v="Full Coverage"/>
    <n v="0"/>
    <n v="2150"/>
    <s v="NO"/>
    <s v="NO"/>
    <s v="NO"/>
    <n v="0"/>
    <x v="1"/>
    <x v="27"/>
    <x v="0"/>
    <x v="5"/>
    <x v="3"/>
    <x v="2"/>
    <n v="99"/>
    <n v="776"/>
    <n v="-50"/>
    <x v="0"/>
    <n v="50"/>
  </r>
  <r>
    <n v="48"/>
    <x v="0"/>
    <s v="Married"/>
    <n v="86"/>
    <s v="&lt;1 year"/>
    <n v="100"/>
    <n v="1"/>
    <s v="Low"/>
    <n v="50"/>
    <s v="Full Coverage"/>
    <n v="0"/>
    <n v="2386"/>
    <s v="NO"/>
    <s v="Yes"/>
    <s v="NO"/>
    <n v="50"/>
    <x v="1"/>
    <x v="22"/>
    <x v="1"/>
    <x v="4"/>
    <x v="0"/>
    <x v="0"/>
    <n v="10"/>
    <n v="759"/>
    <n v="-50"/>
    <x v="1"/>
    <n v="100"/>
  </r>
  <r>
    <n v="47"/>
    <x v="0"/>
    <s v="Married"/>
    <n v="86"/>
    <s v="1-5 years"/>
    <n v="50"/>
    <n v="0"/>
    <s v="Low"/>
    <n v="0"/>
    <s v="Full Coverage"/>
    <n v="0"/>
    <n v="2386"/>
    <s v="NO"/>
    <s v="NO"/>
    <s v="NO"/>
    <n v="0"/>
    <x v="2"/>
    <x v="14"/>
    <x v="1"/>
    <x v="0"/>
    <x v="1"/>
    <x v="1"/>
    <n v="3"/>
    <n v="659"/>
    <n v="50"/>
    <x v="0"/>
    <n v="50"/>
  </r>
  <r>
    <n v="56"/>
    <x v="1"/>
    <s v="Married"/>
    <n v="86"/>
    <s v="&lt;1 year"/>
    <n v="100"/>
    <n v="1"/>
    <s v="Low"/>
    <n v="50"/>
    <s v="Full Coverage"/>
    <n v="0"/>
    <n v="2336"/>
    <s v="NO"/>
    <s v="NO"/>
    <s v="NO"/>
    <n v="0"/>
    <x v="1"/>
    <x v="15"/>
    <x v="1"/>
    <x v="1"/>
    <x v="2"/>
    <x v="2"/>
    <n v="10"/>
    <n v="735"/>
    <n v="-50"/>
    <x v="2"/>
    <n v="0"/>
  </r>
  <r>
    <n v="22"/>
    <x v="0"/>
    <s v="Married"/>
    <n v="86"/>
    <s v="1-5 years"/>
    <n v="50"/>
    <n v="0"/>
    <s v="Low"/>
    <n v="0"/>
    <s v="Full Coverage"/>
    <n v="0"/>
    <n v="2086"/>
    <s v="Yes"/>
    <s v="Yes"/>
    <s v="Yes"/>
    <n v="150"/>
    <x v="1"/>
    <x v="17"/>
    <x v="0"/>
    <x v="6"/>
    <x v="0"/>
    <x v="1"/>
    <n v="99"/>
    <n v="732"/>
    <n v="-50"/>
    <x v="2"/>
    <n v="0"/>
  </r>
  <r>
    <n v="18"/>
    <x v="0"/>
    <s v="Single"/>
    <n v="0"/>
    <s v="1-5 years"/>
    <n v="50"/>
    <n v="0"/>
    <s v="Low"/>
    <n v="0"/>
    <s v="Liability-Only"/>
    <n v="-200"/>
    <n v="2050"/>
    <s v="NO"/>
    <s v="NO"/>
    <s v="NO"/>
    <n v="0"/>
    <x v="1"/>
    <x v="16"/>
    <x v="0"/>
    <x v="5"/>
    <x v="3"/>
    <x v="0"/>
    <n v="99"/>
    <n v="788"/>
    <n v="-50"/>
    <x v="1"/>
    <n v="100"/>
  </r>
  <r>
    <n v="52"/>
    <x v="0"/>
    <s v="Married"/>
    <n v="86"/>
    <s v="&gt;5 years"/>
    <n v="0"/>
    <n v="0"/>
    <s v="Low"/>
    <n v="0"/>
    <s v="Liability-Only"/>
    <n v="-200"/>
    <n v="2086"/>
    <s v="NO"/>
    <s v="NO"/>
    <s v="NO"/>
    <n v="0"/>
    <x v="1"/>
    <x v="10"/>
    <x v="0"/>
    <x v="4"/>
    <x v="3"/>
    <x v="2"/>
    <n v="99"/>
    <n v="609"/>
    <n v="50"/>
    <x v="2"/>
    <n v="0"/>
  </r>
  <r>
    <n v="27"/>
    <x v="0"/>
    <s v="Widowed"/>
    <n v="0"/>
    <s v="&lt;1 year"/>
    <n v="100"/>
    <n v="0"/>
    <s v="Low"/>
    <n v="0"/>
    <s v="Full Coverage"/>
    <n v="0"/>
    <n v="2250"/>
    <s v="NO"/>
    <s v="NO"/>
    <s v="NO"/>
    <n v="0"/>
    <x v="1"/>
    <x v="23"/>
    <x v="0"/>
    <x v="0"/>
    <x v="6"/>
    <x v="0"/>
    <n v="99"/>
    <n v="717"/>
    <n v="-50"/>
    <x v="0"/>
    <n v="50"/>
  </r>
  <r>
    <n v="18"/>
    <x v="0"/>
    <s v="Single"/>
    <n v="0"/>
    <s v="1-5 years"/>
    <n v="50"/>
    <n v="0"/>
    <s v="Low"/>
    <n v="0"/>
    <s v="Liability-Only"/>
    <n v="-200"/>
    <n v="1950"/>
    <s v="Yes"/>
    <s v="Yes"/>
    <s v="NO"/>
    <n v="100"/>
    <x v="1"/>
    <x v="4"/>
    <x v="1"/>
    <x v="5"/>
    <x v="3"/>
    <x v="1"/>
    <n v="9"/>
    <n v="793"/>
    <n v="-50"/>
    <x v="1"/>
    <n v="100"/>
  </r>
  <r>
    <n v="42"/>
    <x v="0"/>
    <s v="Single"/>
    <n v="0"/>
    <s v="1-5 years"/>
    <n v="50"/>
    <n v="0"/>
    <s v="Medium"/>
    <n v="0"/>
    <s v="Liability-Only"/>
    <n v="-200"/>
    <n v="1950"/>
    <s v="NO"/>
    <s v="Yes"/>
    <s v="Yes"/>
    <n v="100"/>
    <x v="0"/>
    <x v="17"/>
    <x v="1"/>
    <x v="4"/>
    <x v="0"/>
    <x v="2"/>
    <n v="11"/>
    <n v="654"/>
    <n v="50"/>
    <x v="2"/>
    <n v="0"/>
  </r>
  <r>
    <n v="51"/>
    <x v="0"/>
    <s v="Married"/>
    <n v="86"/>
    <s v="&lt;1 year"/>
    <n v="100"/>
    <n v="0"/>
    <s v="Low"/>
    <n v="0"/>
    <s v="Liability-Only"/>
    <n v="-200"/>
    <n v="2136"/>
    <s v="Yes"/>
    <s v="NO"/>
    <s v="NO"/>
    <n v="50"/>
    <x v="1"/>
    <x v="5"/>
    <x v="1"/>
    <x v="0"/>
    <x v="0"/>
    <x v="1"/>
    <n v="10"/>
    <n v="701"/>
    <n v="-50"/>
    <x v="1"/>
    <n v="100"/>
  </r>
  <r>
    <n v="38"/>
    <x v="0"/>
    <s v="Married"/>
    <n v="86"/>
    <s v="1-5 years"/>
    <n v="50"/>
    <n v="0"/>
    <s v="Low"/>
    <n v="0"/>
    <s v="Full Coverage"/>
    <n v="0"/>
    <n v="2286"/>
    <s v="NO"/>
    <s v="NO"/>
    <s v="NO"/>
    <n v="0"/>
    <x v="2"/>
    <x v="26"/>
    <x v="1"/>
    <x v="5"/>
    <x v="4"/>
    <x v="2"/>
    <n v="6"/>
    <n v="754"/>
    <n v="-50"/>
    <x v="0"/>
    <n v="50"/>
  </r>
  <r>
    <n v="33"/>
    <x v="0"/>
    <s v="Divorced"/>
    <n v="0"/>
    <s v="&gt;5 years"/>
    <n v="0"/>
    <n v="1"/>
    <s v="Low"/>
    <n v="50"/>
    <s v="Liability-Only"/>
    <n v="-200"/>
    <n v="2050"/>
    <s v="NO"/>
    <s v="NO"/>
    <s v="NO"/>
    <n v="0"/>
    <x v="1"/>
    <x v="18"/>
    <x v="1"/>
    <x v="3"/>
    <x v="3"/>
    <x v="2"/>
    <n v="7"/>
    <n v="744"/>
    <n v="-50"/>
    <x v="1"/>
    <n v="100"/>
  </r>
  <r>
    <n v="37"/>
    <x v="0"/>
    <s v="Divorced"/>
    <n v="0"/>
    <s v="&lt;1 year"/>
    <n v="100"/>
    <n v="0"/>
    <s v="Low"/>
    <n v="0"/>
    <s v="Liability-Only"/>
    <n v="-200"/>
    <n v="2000"/>
    <s v="Yes"/>
    <s v="NO"/>
    <s v="NO"/>
    <n v="50"/>
    <x v="1"/>
    <x v="17"/>
    <x v="1"/>
    <x v="6"/>
    <x v="1"/>
    <x v="1"/>
    <n v="1"/>
    <n v="701"/>
    <n v="-50"/>
    <x v="0"/>
    <n v="50"/>
  </r>
  <r>
    <n v="34"/>
    <x v="0"/>
    <s v="Married"/>
    <n v="86"/>
    <s v="&gt;5 years"/>
    <n v="0"/>
    <n v="2"/>
    <s v="Low"/>
    <n v="100"/>
    <s v="Full Coverage"/>
    <n v="0"/>
    <n v="2386"/>
    <s v="NO"/>
    <s v="Yes"/>
    <s v="NO"/>
    <n v="50"/>
    <x v="1"/>
    <x v="4"/>
    <x v="0"/>
    <x v="5"/>
    <x v="4"/>
    <x v="2"/>
    <n v="99"/>
    <n v="690"/>
    <n v="50"/>
    <x v="0"/>
    <n v="50"/>
  </r>
  <r>
    <n v="19"/>
    <x v="0"/>
    <s v="Married"/>
    <n v="86"/>
    <s v="1-5 years"/>
    <n v="50"/>
    <n v="0"/>
    <s v="Low"/>
    <n v="0"/>
    <s v="Full Coverage"/>
    <n v="0"/>
    <n v="2186"/>
    <s v="NO"/>
    <s v="Yes"/>
    <s v="NO"/>
    <n v="50"/>
    <x v="1"/>
    <x v="5"/>
    <x v="1"/>
    <x v="11"/>
    <x v="2"/>
    <x v="0"/>
    <n v="11"/>
    <n v="752"/>
    <n v="-50"/>
    <x v="2"/>
    <n v="0"/>
  </r>
  <r>
    <n v="29"/>
    <x v="0"/>
    <s v="Married"/>
    <n v="86"/>
    <s v="&gt;5 years"/>
    <n v="0"/>
    <n v="2"/>
    <s v="Low"/>
    <n v="100"/>
    <s v="Liability-Only"/>
    <n v="-200"/>
    <n v="2136"/>
    <s v="NO"/>
    <s v="Yes"/>
    <s v="NO"/>
    <n v="50"/>
    <x v="0"/>
    <x v="1"/>
    <x v="1"/>
    <x v="1"/>
    <x v="3"/>
    <x v="2"/>
    <n v="7"/>
    <n v="765"/>
    <n v="-50"/>
    <x v="1"/>
    <n v="100"/>
  </r>
  <r>
    <n v="47"/>
    <x v="0"/>
    <s v="Widowed"/>
    <n v="0"/>
    <s v="1-5 years"/>
    <n v="50"/>
    <n v="1"/>
    <s v="High"/>
    <n v="200"/>
    <s v="Full Coverage"/>
    <n v="0"/>
    <n v="2450"/>
    <s v="NO"/>
    <s v="NO"/>
    <s v="NO"/>
    <n v="0"/>
    <x v="1"/>
    <x v="5"/>
    <x v="0"/>
    <x v="3"/>
    <x v="0"/>
    <x v="2"/>
    <n v="99"/>
    <n v="737"/>
    <n v="-50"/>
    <x v="1"/>
    <n v="100"/>
  </r>
  <r>
    <n v="44"/>
    <x v="0"/>
    <s v="Married"/>
    <n v="86"/>
    <s v="&gt;5 years"/>
    <n v="0"/>
    <n v="0"/>
    <s v="High"/>
    <n v="0"/>
    <s v="Liability-Only"/>
    <n v="-200"/>
    <n v="2036"/>
    <s v="NO"/>
    <s v="NO"/>
    <s v="NO"/>
    <n v="0"/>
    <x v="0"/>
    <x v="1"/>
    <x v="1"/>
    <x v="0"/>
    <x v="3"/>
    <x v="0"/>
    <n v="12"/>
    <n v="796"/>
    <n v="-50"/>
    <x v="0"/>
    <n v="50"/>
  </r>
  <r>
    <n v="42"/>
    <x v="0"/>
    <s v="Single"/>
    <n v="0"/>
    <s v="&lt;1 year"/>
    <n v="100"/>
    <n v="0"/>
    <s v="Medium"/>
    <n v="0"/>
    <s v="Full Coverage"/>
    <n v="0"/>
    <n v="2300"/>
    <s v="NO"/>
    <s v="NO"/>
    <s v="NO"/>
    <n v="0"/>
    <x v="1"/>
    <x v="23"/>
    <x v="1"/>
    <x v="7"/>
    <x v="1"/>
    <x v="0"/>
    <n v="9"/>
    <n v="657"/>
    <n v="50"/>
    <x v="2"/>
    <n v="0"/>
  </r>
  <r>
    <n v="25"/>
    <x v="0"/>
    <s v="Single"/>
    <n v="0"/>
    <s v="1-5 years"/>
    <n v="50"/>
    <n v="0"/>
    <s v="Low"/>
    <n v="0"/>
    <s v="Full Coverage"/>
    <n v="0"/>
    <n v="2150"/>
    <s v="NO"/>
    <s v="NO"/>
    <s v="NO"/>
    <n v="0"/>
    <x v="1"/>
    <x v="4"/>
    <x v="1"/>
    <x v="1"/>
    <x v="0"/>
    <x v="2"/>
    <n v="10"/>
    <n v="775"/>
    <n v="-50"/>
    <x v="2"/>
    <n v="0"/>
  </r>
  <r>
    <n v="37"/>
    <x v="0"/>
    <s v="Single"/>
    <n v="0"/>
    <s v="&lt;1 year"/>
    <n v="100"/>
    <n v="0"/>
    <s v="Low"/>
    <n v="0"/>
    <s v="Liability-Only"/>
    <n v="-200"/>
    <n v="1950"/>
    <s v="NO"/>
    <s v="Yes"/>
    <s v="NO"/>
    <n v="50"/>
    <x v="1"/>
    <x v="20"/>
    <x v="0"/>
    <x v="9"/>
    <x v="4"/>
    <x v="2"/>
    <n v="99"/>
    <n v="743"/>
    <n v="-50"/>
    <x v="2"/>
    <n v="0"/>
  </r>
  <r>
    <n v="18"/>
    <x v="0"/>
    <s v="Single"/>
    <n v="0"/>
    <s v="&lt;1 year"/>
    <n v="100"/>
    <n v="0"/>
    <s v="Low"/>
    <n v="0"/>
    <s v="Full Coverage"/>
    <n v="0"/>
    <n v="2250"/>
    <s v="NO"/>
    <s v="NO"/>
    <s v="NO"/>
    <n v="0"/>
    <x v="1"/>
    <x v="15"/>
    <x v="0"/>
    <x v="5"/>
    <x v="0"/>
    <x v="0"/>
    <n v="99"/>
    <n v="769"/>
    <n v="-50"/>
    <x v="0"/>
    <n v="50"/>
  </r>
  <r>
    <n v="42"/>
    <x v="0"/>
    <s v="Married"/>
    <n v="86"/>
    <s v="&gt;5 years"/>
    <n v="0"/>
    <n v="0"/>
    <s v="Low"/>
    <n v="0"/>
    <s v="Full Coverage"/>
    <n v="0"/>
    <n v="2286"/>
    <s v="NO"/>
    <s v="NO"/>
    <s v="NO"/>
    <n v="0"/>
    <x v="2"/>
    <x v="21"/>
    <x v="1"/>
    <x v="0"/>
    <x v="2"/>
    <x v="2"/>
    <n v="14"/>
    <n v="702"/>
    <n v="-50"/>
    <x v="1"/>
    <n v="100"/>
  </r>
  <r>
    <n v="61"/>
    <x v="1"/>
    <s v="Widowed"/>
    <n v="0"/>
    <s v="&lt;1 year"/>
    <n v="100"/>
    <n v="1"/>
    <s v="Low"/>
    <n v="50"/>
    <s v="Full Coverage"/>
    <n v="0"/>
    <n v="2350"/>
    <s v="NO"/>
    <s v="NO"/>
    <s v="NO"/>
    <n v="0"/>
    <x v="1"/>
    <x v="27"/>
    <x v="1"/>
    <x v="0"/>
    <x v="0"/>
    <x v="1"/>
    <n v="8"/>
    <n v="702"/>
    <n v="-50"/>
    <x v="1"/>
    <n v="100"/>
  </r>
  <r>
    <n v="18"/>
    <x v="0"/>
    <s v="Single"/>
    <n v="0"/>
    <s v="&lt;1 year"/>
    <n v="100"/>
    <n v="0"/>
    <s v="Low"/>
    <n v="0"/>
    <s v="Full Coverage"/>
    <n v="0"/>
    <n v="2250"/>
    <s v="Yes"/>
    <s v="NO"/>
    <s v="NO"/>
    <n v="50"/>
    <x v="0"/>
    <x v="12"/>
    <x v="1"/>
    <x v="1"/>
    <x v="3"/>
    <x v="2"/>
    <n v="3"/>
    <n v="717"/>
    <n v="-50"/>
    <x v="1"/>
    <n v="100"/>
  </r>
  <r>
    <n v="31"/>
    <x v="0"/>
    <s v="Single"/>
    <n v="0"/>
    <s v="1-5 years"/>
    <n v="50"/>
    <n v="0"/>
    <s v="Low"/>
    <n v="0"/>
    <s v="Liability-Only"/>
    <n v="-200"/>
    <n v="2000"/>
    <s v="NO"/>
    <s v="NO"/>
    <s v="NO"/>
    <n v="0"/>
    <x v="1"/>
    <x v="21"/>
    <x v="0"/>
    <x v="0"/>
    <x v="4"/>
    <x v="0"/>
    <n v="99"/>
    <n v="777"/>
    <n v="-50"/>
    <x v="0"/>
    <n v="50"/>
  </r>
  <r>
    <n v="44"/>
    <x v="0"/>
    <s v="Married"/>
    <n v="86"/>
    <s v="&lt;1 year"/>
    <n v="100"/>
    <n v="0"/>
    <s v="Low"/>
    <n v="0"/>
    <s v="Liability-Only"/>
    <n v="-200"/>
    <n v="2136"/>
    <s v="Yes"/>
    <s v="NO"/>
    <s v="NO"/>
    <n v="50"/>
    <x v="0"/>
    <x v="21"/>
    <x v="0"/>
    <x v="0"/>
    <x v="4"/>
    <x v="0"/>
    <n v="99"/>
    <n v="676"/>
    <n v="50"/>
    <x v="2"/>
    <n v="0"/>
  </r>
  <r>
    <n v="58"/>
    <x v="1"/>
    <s v="Single"/>
    <n v="0"/>
    <s v="1-5 years"/>
    <n v="50"/>
    <n v="1"/>
    <s v="Low"/>
    <n v="50"/>
    <s v="Full Coverage"/>
    <n v="0"/>
    <n v="2400"/>
    <s v="NO"/>
    <s v="NO"/>
    <s v="NO"/>
    <n v="0"/>
    <x v="1"/>
    <x v="1"/>
    <x v="0"/>
    <x v="1"/>
    <x v="0"/>
    <x v="1"/>
    <n v="99"/>
    <n v="677"/>
    <n v="50"/>
    <x v="1"/>
    <n v="100"/>
  </r>
  <r>
    <n v="33"/>
    <x v="0"/>
    <s v="Married"/>
    <n v="86"/>
    <s v="1-5 years"/>
    <n v="50"/>
    <n v="1"/>
    <s v="Medium"/>
    <n v="100"/>
    <s v="Full Coverage"/>
    <n v="0"/>
    <n v="2386"/>
    <s v="NO"/>
    <s v="NO"/>
    <s v="NO"/>
    <n v="0"/>
    <x v="1"/>
    <x v="3"/>
    <x v="1"/>
    <x v="9"/>
    <x v="2"/>
    <x v="0"/>
    <n v="8"/>
    <n v="776"/>
    <n v="-50"/>
    <x v="0"/>
    <n v="50"/>
  </r>
  <r>
    <n v="29"/>
    <x v="0"/>
    <s v="Married"/>
    <n v="86"/>
    <s v="&gt;5 years"/>
    <n v="0"/>
    <n v="0"/>
    <s v="Medium"/>
    <n v="0"/>
    <s v="Full Coverage"/>
    <n v="0"/>
    <n v="2336"/>
    <s v="NO"/>
    <s v="Yes"/>
    <s v="NO"/>
    <n v="50"/>
    <x v="1"/>
    <x v="20"/>
    <x v="0"/>
    <x v="2"/>
    <x v="4"/>
    <x v="0"/>
    <n v="99"/>
    <n v="686"/>
    <n v="50"/>
    <x v="1"/>
    <n v="100"/>
  </r>
  <r>
    <n v="18"/>
    <x v="0"/>
    <s v="Single"/>
    <n v="0"/>
    <s v="&lt;1 year"/>
    <n v="100"/>
    <n v="0"/>
    <s v="Low"/>
    <n v="0"/>
    <s v="Liability-Only"/>
    <n v="-200"/>
    <n v="2100"/>
    <s v="NO"/>
    <s v="NO"/>
    <s v="NO"/>
    <n v="0"/>
    <x v="1"/>
    <x v="16"/>
    <x v="1"/>
    <x v="9"/>
    <x v="4"/>
    <x v="2"/>
    <n v="12"/>
    <n v="698"/>
    <n v="50"/>
    <x v="2"/>
    <n v="0"/>
  </r>
  <r>
    <n v="41"/>
    <x v="0"/>
    <s v="Single"/>
    <n v="0"/>
    <s v="1-5 years"/>
    <n v="50"/>
    <n v="0"/>
    <s v="Low"/>
    <n v="0"/>
    <s v="Full Coverage"/>
    <n v="0"/>
    <n v="2100"/>
    <s v="Yes"/>
    <s v="NO"/>
    <s v="NO"/>
    <n v="50"/>
    <x v="0"/>
    <x v="5"/>
    <x v="1"/>
    <x v="1"/>
    <x v="2"/>
    <x v="0"/>
    <n v="6"/>
    <n v="755"/>
    <n v="-50"/>
    <x v="2"/>
    <n v="0"/>
  </r>
  <r>
    <n v="70"/>
    <x v="1"/>
    <s v="Single"/>
    <n v="0"/>
    <s v="&lt;1 year"/>
    <n v="100"/>
    <n v="1"/>
    <s v="Medium"/>
    <n v="100"/>
    <s v="Full Coverage"/>
    <n v="0"/>
    <n v="2300"/>
    <s v="NO"/>
    <s v="Yes"/>
    <s v="NO"/>
    <n v="50"/>
    <x v="0"/>
    <x v="9"/>
    <x v="1"/>
    <x v="8"/>
    <x v="2"/>
    <x v="2"/>
    <n v="10"/>
    <n v="742"/>
    <n v="-50"/>
    <x v="0"/>
    <n v="50"/>
  </r>
  <r>
    <n v="44"/>
    <x v="0"/>
    <s v="Married"/>
    <n v="86"/>
    <s v="1-5 years"/>
    <n v="50"/>
    <n v="0"/>
    <s v="High"/>
    <n v="0"/>
    <s v="Liability-Only"/>
    <n v="-200"/>
    <n v="2086"/>
    <s v="NO"/>
    <s v="NO"/>
    <s v="NO"/>
    <n v="0"/>
    <x v="1"/>
    <x v="24"/>
    <x v="1"/>
    <x v="5"/>
    <x v="0"/>
    <x v="2"/>
    <n v="8"/>
    <n v="769"/>
    <n v="-50"/>
    <x v="0"/>
    <n v="50"/>
  </r>
  <r>
    <n v="39"/>
    <x v="0"/>
    <s v="Single"/>
    <n v="0"/>
    <s v="1-5 years"/>
    <n v="50"/>
    <n v="1"/>
    <s v="Low"/>
    <n v="50"/>
    <s v="Liability-Only"/>
    <n v="-200"/>
    <n v="1950"/>
    <s v="Yes"/>
    <s v="NO"/>
    <s v="NO"/>
    <n v="50"/>
    <x v="0"/>
    <x v="8"/>
    <x v="1"/>
    <x v="7"/>
    <x v="0"/>
    <x v="0"/>
    <n v="9"/>
    <n v="704"/>
    <n v="-50"/>
    <x v="2"/>
    <n v="0"/>
  </r>
  <r>
    <n v="44"/>
    <x v="0"/>
    <s v="Married"/>
    <n v="86"/>
    <s v="1-5 years"/>
    <n v="50"/>
    <n v="0"/>
    <s v="Low"/>
    <n v="0"/>
    <s v="Full Coverage"/>
    <n v="0"/>
    <n v="2286"/>
    <s v="NO"/>
    <s v="NO"/>
    <s v="NO"/>
    <n v="0"/>
    <x v="1"/>
    <x v="2"/>
    <x v="0"/>
    <x v="0"/>
    <x v="2"/>
    <x v="2"/>
    <n v="99"/>
    <n v="762"/>
    <n v="-50"/>
    <x v="0"/>
    <n v="50"/>
  </r>
  <r>
    <n v="39"/>
    <x v="0"/>
    <s v="Single"/>
    <n v="0"/>
    <s v="1-5 years"/>
    <n v="50"/>
    <n v="1"/>
    <s v="Medium"/>
    <n v="100"/>
    <s v="Liability-Only"/>
    <n v="-200"/>
    <n v="2100"/>
    <s v="NO"/>
    <s v="NO"/>
    <s v="NO"/>
    <n v="0"/>
    <x v="1"/>
    <x v="8"/>
    <x v="1"/>
    <x v="2"/>
    <x v="2"/>
    <x v="1"/>
    <n v="3"/>
    <n v="724"/>
    <n v="-50"/>
    <x v="0"/>
    <n v="50"/>
  </r>
  <r>
    <n v="27"/>
    <x v="0"/>
    <s v="Married"/>
    <n v="86"/>
    <s v="&gt;5 years"/>
    <n v="0"/>
    <n v="2"/>
    <s v="Low"/>
    <n v="100"/>
    <s v="Full Coverage"/>
    <n v="0"/>
    <n v="2486"/>
    <s v="NO"/>
    <s v="NO"/>
    <s v="NO"/>
    <n v="0"/>
    <x v="1"/>
    <x v="17"/>
    <x v="1"/>
    <x v="2"/>
    <x v="0"/>
    <x v="2"/>
    <n v="5"/>
    <n v="621"/>
    <n v="50"/>
    <x v="1"/>
    <n v="100"/>
  </r>
  <r>
    <n v="52"/>
    <x v="0"/>
    <s v="Single"/>
    <n v="0"/>
    <s v="&gt;5 years"/>
    <n v="0"/>
    <n v="0"/>
    <s v="Medium"/>
    <n v="0"/>
    <s v="Full Coverage"/>
    <n v="0"/>
    <n v="2150"/>
    <s v="NO"/>
    <s v="Yes"/>
    <s v="NO"/>
    <n v="50"/>
    <x v="1"/>
    <x v="4"/>
    <x v="1"/>
    <x v="2"/>
    <x v="2"/>
    <x v="0"/>
    <n v="14"/>
    <n v="843"/>
    <n v="-50"/>
    <x v="1"/>
    <n v="100"/>
  </r>
  <r>
    <n v="43"/>
    <x v="0"/>
    <s v="Divorced"/>
    <n v="0"/>
    <s v="&lt;1 year"/>
    <n v="100"/>
    <n v="0"/>
    <s v="Medium"/>
    <n v="0"/>
    <s v="Liability-Only"/>
    <n v="-200"/>
    <n v="2000"/>
    <s v="NO"/>
    <s v="NO"/>
    <s v="NO"/>
    <n v="0"/>
    <x v="1"/>
    <x v="18"/>
    <x v="1"/>
    <x v="7"/>
    <x v="2"/>
    <x v="0"/>
    <n v="2"/>
    <n v="717"/>
    <n v="-50"/>
    <x v="2"/>
    <n v="0"/>
  </r>
  <r>
    <n v="40"/>
    <x v="0"/>
    <s v="Married"/>
    <n v="86"/>
    <s v="1-5 years"/>
    <n v="50"/>
    <n v="0"/>
    <s v="Medium"/>
    <n v="0"/>
    <s v="Full Coverage"/>
    <n v="0"/>
    <n v="2236"/>
    <s v="Yes"/>
    <s v="NO"/>
    <s v="NO"/>
    <n v="50"/>
    <x v="1"/>
    <x v="8"/>
    <x v="0"/>
    <x v="5"/>
    <x v="2"/>
    <x v="0"/>
    <n v="99"/>
    <n v="779"/>
    <n v="-50"/>
    <x v="0"/>
    <n v="50"/>
  </r>
  <r>
    <n v="25"/>
    <x v="0"/>
    <s v="Married"/>
    <n v="86"/>
    <s v="&gt;5 years"/>
    <n v="0"/>
    <n v="1"/>
    <s v="Low"/>
    <n v="50"/>
    <s v="Liability-Only"/>
    <n v="-200"/>
    <n v="2136"/>
    <s v="NO"/>
    <s v="NO"/>
    <s v="NO"/>
    <n v="0"/>
    <x v="1"/>
    <x v="16"/>
    <x v="0"/>
    <x v="2"/>
    <x v="0"/>
    <x v="2"/>
    <n v="99"/>
    <n v="720"/>
    <n v="-50"/>
    <x v="1"/>
    <n v="100"/>
  </r>
  <r>
    <n v="59"/>
    <x v="1"/>
    <s v="Single"/>
    <n v="0"/>
    <s v="&gt;5 years"/>
    <n v="0"/>
    <n v="0"/>
    <s v="Low"/>
    <n v="0"/>
    <s v="Full Coverage"/>
    <n v="0"/>
    <n v="2200"/>
    <s v="NO"/>
    <s v="Yes"/>
    <s v="NO"/>
    <n v="50"/>
    <x v="1"/>
    <x v="6"/>
    <x v="0"/>
    <x v="1"/>
    <x v="0"/>
    <x v="1"/>
    <n v="99"/>
    <n v="666"/>
    <n v="50"/>
    <x v="0"/>
    <n v="50"/>
  </r>
  <r>
    <n v="49"/>
    <x v="0"/>
    <s v="Single"/>
    <n v="0"/>
    <s v="1-5 years"/>
    <n v="50"/>
    <n v="0"/>
    <s v="Low"/>
    <n v="0"/>
    <s v="Full Coverage"/>
    <n v="0"/>
    <n v="2250"/>
    <s v="NO"/>
    <s v="NO"/>
    <s v="NO"/>
    <n v="0"/>
    <x v="2"/>
    <x v="13"/>
    <x v="1"/>
    <x v="3"/>
    <x v="0"/>
    <x v="0"/>
    <n v="9"/>
    <n v="673"/>
    <n v="50"/>
    <x v="2"/>
    <n v="0"/>
  </r>
  <r>
    <n v="31"/>
    <x v="0"/>
    <s v="Single"/>
    <n v="0"/>
    <s v="&gt;5 years"/>
    <n v="0"/>
    <n v="0"/>
    <s v="Low"/>
    <n v="0"/>
    <s v="Full Coverage"/>
    <n v="0"/>
    <n v="2150"/>
    <s v="NO"/>
    <s v="NO"/>
    <s v="NO"/>
    <n v="0"/>
    <x v="1"/>
    <x v="8"/>
    <x v="0"/>
    <x v="7"/>
    <x v="4"/>
    <x v="2"/>
    <n v="99"/>
    <n v="764"/>
    <n v="-50"/>
    <x v="0"/>
    <n v="50"/>
  </r>
  <r>
    <n v="55"/>
    <x v="1"/>
    <s v="Single"/>
    <n v="0"/>
    <s v="1-5 years"/>
    <n v="50"/>
    <n v="1"/>
    <s v="Low"/>
    <n v="50"/>
    <s v="Liability-Only"/>
    <n v="-200"/>
    <n v="2050"/>
    <s v="NO"/>
    <s v="NO"/>
    <s v="NO"/>
    <n v="0"/>
    <x v="1"/>
    <x v="9"/>
    <x v="0"/>
    <x v="6"/>
    <x v="1"/>
    <x v="2"/>
    <n v="99"/>
    <n v="760"/>
    <n v="-50"/>
    <x v="0"/>
    <n v="50"/>
  </r>
  <r>
    <n v="32"/>
    <x v="0"/>
    <s v="Married"/>
    <n v="86"/>
    <s v="1-5 years"/>
    <n v="50"/>
    <n v="1"/>
    <s v="Medium"/>
    <n v="100"/>
    <s v="Full Coverage"/>
    <n v="0"/>
    <n v="2486"/>
    <s v="NO"/>
    <s v="NO"/>
    <s v="NO"/>
    <n v="0"/>
    <x v="1"/>
    <x v="23"/>
    <x v="1"/>
    <x v="2"/>
    <x v="1"/>
    <x v="1"/>
    <n v="2"/>
    <n v="686"/>
    <n v="50"/>
    <x v="0"/>
    <n v="50"/>
  </r>
  <r>
    <n v="28"/>
    <x v="0"/>
    <s v="Married"/>
    <n v="86"/>
    <s v="1-5 years"/>
    <n v="50"/>
    <n v="0"/>
    <s v="Low"/>
    <n v="0"/>
    <s v="Full Coverage"/>
    <n v="0"/>
    <n v="2336"/>
    <s v="NO"/>
    <s v="NO"/>
    <s v="NO"/>
    <n v="0"/>
    <x v="1"/>
    <x v="23"/>
    <x v="1"/>
    <x v="5"/>
    <x v="2"/>
    <x v="0"/>
    <n v="13"/>
    <n v="736"/>
    <n v="-50"/>
    <x v="1"/>
    <n v="100"/>
  </r>
  <r>
    <n v="28"/>
    <x v="0"/>
    <s v="Married"/>
    <n v="86"/>
    <s v="&gt;5 years"/>
    <n v="0"/>
    <n v="0"/>
    <s v="Low"/>
    <n v="0"/>
    <s v="Full Coverage"/>
    <n v="0"/>
    <n v="2236"/>
    <s v="NO"/>
    <s v="NO"/>
    <s v="NO"/>
    <n v="0"/>
    <x v="2"/>
    <x v="2"/>
    <x v="1"/>
    <x v="2"/>
    <x v="3"/>
    <x v="2"/>
    <n v="14"/>
    <n v="744"/>
    <n v="-50"/>
    <x v="0"/>
    <n v="50"/>
  </r>
  <r>
    <n v="18"/>
    <x v="0"/>
    <s v="Married"/>
    <n v="86"/>
    <s v="1-5 years"/>
    <n v="50"/>
    <n v="0"/>
    <s v="Low"/>
    <n v="0"/>
    <s v="Full Coverage"/>
    <n v="0"/>
    <n v="2286"/>
    <s v="NO"/>
    <s v="NO"/>
    <s v="NO"/>
    <n v="0"/>
    <x v="0"/>
    <x v="22"/>
    <x v="1"/>
    <x v="5"/>
    <x v="4"/>
    <x v="2"/>
    <n v="5"/>
    <n v="743"/>
    <n v="-50"/>
    <x v="0"/>
    <n v="50"/>
  </r>
  <r>
    <n v="47"/>
    <x v="0"/>
    <s v="Single"/>
    <n v="0"/>
    <s v="&lt;1 year"/>
    <n v="100"/>
    <n v="1"/>
    <s v="Low"/>
    <n v="50"/>
    <s v="Liability-Only"/>
    <n v="-200"/>
    <n v="2100"/>
    <s v="Yes"/>
    <s v="Yes"/>
    <s v="Yes"/>
    <n v="150"/>
    <x v="2"/>
    <x v="0"/>
    <x v="1"/>
    <x v="8"/>
    <x v="0"/>
    <x v="0"/>
    <n v="11"/>
    <n v="697"/>
    <n v="50"/>
    <x v="1"/>
    <n v="100"/>
  </r>
  <r>
    <n v="18"/>
    <x v="0"/>
    <s v="Married"/>
    <n v="86"/>
    <s v="1-5 years"/>
    <n v="50"/>
    <n v="2"/>
    <s v="Medium"/>
    <n v="200"/>
    <s v="Liability-Only"/>
    <n v="-200"/>
    <n v="2436"/>
    <s v="NO"/>
    <s v="NO"/>
    <s v="NO"/>
    <n v="0"/>
    <x v="1"/>
    <x v="28"/>
    <x v="1"/>
    <x v="1"/>
    <x v="2"/>
    <x v="2"/>
    <n v="12"/>
    <n v="600"/>
    <n v="50"/>
    <x v="1"/>
    <n v="100"/>
  </r>
  <r>
    <n v="21"/>
    <x v="0"/>
    <s v="Widowed"/>
    <n v="0"/>
    <s v="&gt;5 years"/>
    <n v="0"/>
    <n v="0"/>
    <s v="Medium"/>
    <n v="0"/>
    <s v="Full Coverage"/>
    <n v="0"/>
    <n v="2050"/>
    <s v="NO"/>
    <s v="Yes"/>
    <s v="NO"/>
    <n v="50"/>
    <x v="1"/>
    <x v="4"/>
    <x v="1"/>
    <x v="5"/>
    <x v="0"/>
    <x v="0"/>
    <n v="5"/>
    <n v="850"/>
    <n v="-50"/>
    <x v="2"/>
    <n v="0"/>
  </r>
  <r>
    <n v="18"/>
    <x v="0"/>
    <s v="Single"/>
    <n v="0"/>
    <s v="&lt;1 year"/>
    <n v="100"/>
    <n v="0"/>
    <s v="Medium"/>
    <n v="0"/>
    <s v="Full Coverage"/>
    <n v="0"/>
    <n v="2250"/>
    <s v="Yes"/>
    <s v="NO"/>
    <s v="NO"/>
    <n v="50"/>
    <x v="1"/>
    <x v="26"/>
    <x v="0"/>
    <x v="7"/>
    <x v="2"/>
    <x v="1"/>
    <n v="99"/>
    <n v="774"/>
    <n v="-50"/>
    <x v="1"/>
    <n v="100"/>
  </r>
  <r>
    <n v="38"/>
    <x v="0"/>
    <s v="Divorced"/>
    <n v="0"/>
    <s v="1-5 years"/>
    <n v="50"/>
    <n v="0"/>
    <s v="Low"/>
    <n v="0"/>
    <s v="Liability-Only"/>
    <n v="-200"/>
    <n v="2000"/>
    <s v="NO"/>
    <s v="NO"/>
    <s v="Yes"/>
    <n v="50"/>
    <x v="1"/>
    <x v="23"/>
    <x v="0"/>
    <x v="2"/>
    <x v="1"/>
    <x v="1"/>
    <n v="99"/>
    <n v="675"/>
    <n v="50"/>
    <x v="2"/>
    <n v="0"/>
  </r>
  <r>
    <n v="37"/>
    <x v="0"/>
    <s v="Widowed"/>
    <n v="0"/>
    <s v="&gt;5 years"/>
    <n v="0"/>
    <n v="0"/>
    <s v="Low"/>
    <n v="0"/>
    <s v="Liability-Only"/>
    <n v="-200"/>
    <n v="1950"/>
    <s v="NO"/>
    <s v="Yes"/>
    <s v="Yes"/>
    <n v="100"/>
    <x v="2"/>
    <x v="12"/>
    <x v="1"/>
    <x v="5"/>
    <x v="0"/>
    <x v="2"/>
    <n v="4"/>
    <n v="655"/>
    <n v="50"/>
    <x v="0"/>
    <n v="50"/>
  </r>
  <r>
    <n v="35"/>
    <x v="0"/>
    <s v="Married"/>
    <n v="86"/>
    <s v="&lt;1 year"/>
    <n v="100"/>
    <n v="2"/>
    <s v="High"/>
    <n v="400"/>
    <s v="Full Coverage"/>
    <n v="0"/>
    <n v="2736"/>
    <s v="NO"/>
    <s v="Yes"/>
    <s v="NO"/>
    <n v="50"/>
    <x v="1"/>
    <x v="0"/>
    <x v="1"/>
    <x v="0"/>
    <x v="4"/>
    <x v="2"/>
    <n v="9"/>
    <n v="739"/>
    <n v="-50"/>
    <x v="1"/>
    <n v="100"/>
  </r>
  <r>
    <n v="24"/>
    <x v="0"/>
    <s v="Divorced"/>
    <n v="0"/>
    <s v="1-5 years"/>
    <n v="50"/>
    <n v="0"/>
    <s v="Low"/>
    <n v="0"/>
    <s v="Full Coverage"/>
    <n v="0"/>
    <n v="2200"/>
    <s v="NO"/>
    <s v="Yes"/>
    <s v="NO"/>
    <n v="50"/>
    <x v="1"/>
    <x v="25"/>
    <x v="1"/>
    <x v="5"/>
    <x v="1"/>
    <x v="2"/>
    <n v="3"/>
    <n v="756"/>
    <n v="-50"/>
    <x v="1"/>
    <n v="100"/>
  </r>
  <r>
    <n v="22"/>
    <x v="0"/>
    <s v="Married"/>
    <n v="86"/>
    <s v="1-5 years"/>
    <n v="50"/>
    <n v="0"/>
    <s v="Low"/>
    <n v="0"/>
    <s v="Full Coverage"/>
    <n v="0"/>
    <n v="2286"/>
    <s v="NO"/>
    <s v="Yes"/>
    <s v="NO"/>
    <n v="50"/>
    <x v="1"/>
    <x v="0"/>
    <x v="1"/>
    <x v="0"/>
    <x v="4"/>
    <x v="2"/>
    <n v="12"/>
    <n v="734"/>
    <n v="-50"/>
    <x v="1"/>
    <n v="100"/>
  </r>
  <r>
    <n v="46"/>
    <x v="0"/>
    <s v="Married"/>
    <n v="86"/>
    <s v="1-5 years"/>
    <n v="50"/>
    <n v="1"/>
    <s v="Medium"/>
    <n v="100"/>
    <s v="Full Coverage"/>
    <n v="0"/>
    <n v="2436"/>
    <s v="NO"/>
    <s v="NO"/>
    <s v="NO"/>
    <n v="0"/>
    <x v="0"/>
    <x v="26"/>
    <x v="1"/>
    <x v="13"/>
    <x v="3"/>
    <x v="0"/>
    <n v="2"/>
    <n v="778"/>
    <n v="-50"/>
    <x v="1"/>
    <n v="100"/>
  </r>
  <r>
    <n v="31"/>
    <x v="0"/>
    <s v="Single"/>
    <n v="0"/>
    <s v="1-5 years"/>
    <n v="50"/>
    <n v="2"/>
    <s v="Low"/>
    <n v="100"/>
    <s v="Full Coverage"/>
    <n v="0"/>
    <n v="2150"/>
    <s v="Yes"/>
    <s v="Yes"/>
    <s v="NO"/>
    <n v="100"/>
    <x v="1"/>
    <x v="22"/>
    <x v="1"/>
    <x v="3"/>
    <x v="2"/>
    <x v="1"/>
    <n v="11"/>
    <n v="742"/>
    <n v="-50"/>
    <x v="2"/>
    <n v="0"/>
  </r>
  <r>
    <n v="44"/>
    <x v="0"/>
    <s v="Married"/>
    <n v="86"/>
    <s v="&gt;5 years"/>
    <n v="0"/>
    <n v="0"/>
    <s v="Low"/>
    <n v="0"/>
    <s v="Liability-Only"/>
    <n v="-200"/>
    <n v="2136"/>
    <s v="NO"/>
    <s v="Yes"/>
    <s v="NO"/>
    <n v="50"/>
    <x v="1"/>
    <x v="11"/>
    <x v="1"/>
    <x v="0"/>
    <x v="4"/>
    <x v="1"/>
    <n v="3"/>
    <n v="689"/>
    <n v="50"/>
    <x v="1"/>
    <n v="100"/>
  </r>
  <r>
    <n v="26"/>
    <x v="0"/>
    <s v="Widowed"/>
    <n v="0"/>
    <s v="1-5 years"/>
    <n v="50"/>
    <n v="1"/>
    <s v="Low"/>
    <n v="50"/>
    <s v="Full Coverage"/>
    <n v="0"/>
    <n v="2250"/>
    <s v="Yes"/>
    <s v="NO"/>
    <s v="NO"/>
    <n v="50"/>
    <x v="0"/>
    <x v="17"/>
    <x v="0"/>
    <x v="2"/>
    <x v="0"/>
    <x v="2"/>
    <n v="99"/>
    <n v="801"/>
    <n v="-50"/>
    <x v="1"/>
    <n v="100"/>
  </r>
  <r>
    <n v="42"/>
    <x v="0"/>
    <s v="Single"/>
    <n v="0"/>
    <s v="1-5 years"/>
    <n v="50"/>
    <n v="0"/>
    <s v="High"/>
    <n v="0"/>
    <s v="Liability-Only"/>
    <n v="-200"/>
    <n v="2000"/>
    <s v="NO"/>
    <s v="NO"/>
    <s v="NO"/>
    <n v="0"/>
    <x v="2"/>
    <x v="29"/>
    <x v="0"/>
    <x v="1"/>
    <x v="3"/>
    <x v="0"/>
    <n v="99"/>
    <n v="705"/>
    <n v="-50"/>
    <x v="0"/>
    <n v="50"/>
  </r>
  <r>
    <n v="59"/>
    <x v="1"/>
    <s v="Single"/>
    <n v="0"/>
    <s v="&lt;1 year"/>
    <n v="100"/>
    <n v="0"/>
    <s v="Low"/>
    <n v="0"/>
    <s v="Full Coverage"/>
    <n v="0"/>
    <n v="2350"/>
    <s v="NO"/>
    <s v="NO"/>
    <s v="NO"/>
    <n v="0"/>
    <x v="0"/>
    <x v="6"/>
    <x v="1"/>
    <x v="5"/>
    <x v="0"/>
    <x v="0"/>
    <n v="6"/>
    <n v="666"/>
    <n v="50"/>
    <x v="0"/>
    <n v="50"/>
  </r>
  <r>
    <n v="48"/>
    <x v="0"/>
    <s v="Married"/>
    <n v="86"/>
    <s v="&lt;1 year"/>
    <n v="100"/>
    <n v="0"/>
    <s v="Low"/>
    <n v="0"/>
    <s v="Liability-Only"/>
    <n v="-200"/>
    <n v="2136"/>
    <s v="NO"/>
    <s v="NO"/>
    <s v="Yes"/>
    <n v="50"/>
    <x v="0"/>
    <x v="15"/>
    <x v="1"/>
    <x v="0"/>
    <x v="0"/>
    <x v="2"/>
    <n v="6"/>
    <n v="740"/>
    <n v="-50"/>
    <x v="1"/>
    <n v="100"/>
  </r>
  <r>
    <n v="33"/>
    <x v="0"/>
    <s v="Single"/>
    <n v="0"/>
    <s v="&lt;1 year"/>
    <n v="100"/>
    <n v="1"/>
    <s v="Low"/>
    <n v="50"/>
    <s v="Liability-Only"/>
    <n v="-200"/>
    <n v="2150"/>
    <s v="NO"/>
    <s v="NO"/>
    <s v="NO"/>
    <n v="0"/>
    <x v="0"/>
    <x v="27"/>
    <x v="0"/>
    <x v="1"/>
    <x v="3"/>
    <x v="1"/>
    <n v="99"/>
    <n v="738"/>
    <n v="-50"/>
    <x v="1"/>
    <n v="100"/>
  </r>
  <r>
    <n v="43"/>
    <x v="0"/>
    <s v="Married"/>
    <n v="86"/>
    <s v="&gt;5 years"/>
    <n v="0"/>
    <n v="1"/>
    <s v="Low"/>
    <n v="50"/>
    <s v="Full Coverage"/>
    <n v="0"/>
    <n v="2286"/>
    <s v="Yes"/>
    <s v="NO"/>
    <s v="NO"/>
    <n v="50"/>
    <x v="0"/>
    <x v="19"/>
    <x v="1"/>
    <x v="5"/>
    <x v="5"/>
    <x v="0"/>
    <n v="8"/>
    <n v="774"/>
    <n v="-50"/>
    <x v="1"/>
    <n v="100"/>
  </r>
  <r>
    <n v="36"/>
    <x v="0"/>
    <s v="Divorced"/>
    <n v="0"/>
    <s v="&gt;5 years"/>
    <n v="0"/>
    <n v="3"/>
    <s v="Low"/>
    <n v="150"/>
    <s v="Full Coverage"/>
    <n v="0"/>
    <n v="2250"/>
    <s v="Yes"/>
    <s v="NO"/>
    <s v="NO"/>
    <n v="50"/>
    <x v="0"/>
    <x v="26"/>
    <x v="0"/>
    <x v="8"/>
    <x v="3"/>
    <x v="0"/>
    <n v="99"/>
    <n v="713"/>
    <n v="-50"/>
    <x v="0"/>
    <n v="50"/>
  </r>
  <r>
    <n v="40"/>
    <x v="0"/>
    <s v="Married"/>
    <n v="86"/>
    <s v="&gt;5 years"/>
    <n v="0"/>
    <n v="0"/>
    <s v="Low"/>
    <n v="0"/>
    <s v="Full Coverage"/>
    <n v="0"/>
    <n v="2236"/>
    <s v="NO"/>
    <s v="NO"/>
    <s v="NO"/>
    <n v="0"/>
    <x v="1"/>
    <x v="15"/>
    <x v="1"/>
    <x v="0"/>
    <x v="0"/>
    <x v="1"/>
    <n v="7"/>
    <n v="782"/>
    <n v="-50"/>
    <x v="0"/>
    <n v="50"/>
  </r>
  <r>
    <n v="35"/>
    <x v="0"/>
    <s v="Single"/>
    <n v="0"/>
    <s v="&lt;1 year"/>
    <n v="100"/>
    <n v="0"/>
    <s v="Low"/>
    <n v="0"/>
    <s v="Liability-Only"/>
    <n v="-200"/>
    <n v="2000"/>
    <s v="NO"/>
    <s v="NO"/>
    <s v="NO"/>
    <n v="0"/>
    <x v="1"/>
    <x v="18"/>
    <x v="1"/>
    <x v="4"/>
    <x v="1"/>
    <x v="0"/>
    <n v="5"/>
    <n v="724"/>
    <n v="-50"/>
    <x v="2"/>
    <n v="0"/>
  </r>
  <r>
    <n v="37"/>
    <x v="0"/>
    <s v="Married"/>
    <n v="86"/>
    <s v="1-5 years"/>
    <n v="50"/>
    <n v="0"/>
    <s v="Low"/>
    <n v="0"/>
    <s v="Full Coverage"/>
    <n v="0"/>
    <n v="2286"/>
    <s v="NO"/>
    <s v="Yes"/>
    <s v="NO"/>
    <n v="50"/>
    <x v="1"/>
    <x v="12"/>
    <x v="1"/>
    <x v="0"/>
    <x v="2"/>
    <x v="2"/>
    <n v="6"/>
    <n v="712"/>
    <n v="-50"/>
    <x v="1"/>
    <n v="100"/>
  </r>
  <r>
    <n v="43"/>
    <x v="0"/>
    <s v="Married"/>
    <n v="86"/>
    <s v="&lt;1 year"/>
    <n v="100"/>
    <n v="0"/>
    <s v="Low"/>
    <n v="0"/>
    <s v="Liability-Only"/>
    <n v="-200"/>
    <n v="2036"/>
    <s v="NO"/>
    <s v="Yes"/>
    <s v="NO"/>
    <n v="50"/>
    <x v="1"/>
    <x v="25"/>
    <x v="0"/>
    <x v="1"/>
    <x v="2"/>
    <x v="1"/>
    <n v="99"/>
    <n v="825"/>
    <n v="-50"/>
    <x v="2"/>
    <n v="0"/>
  </r>
  <r>
    <n v="25"/>
    <x v="0"/>
    <s v="Married"/>
    <n v="86"/>
    <s v="&gt;5 years"/>
    <n v="0"/>
    <n v="1"/>
    <s v="Low"/>
    <n v="50"/>
    <s v="Full Coverage"/>
    <n v="0"/>
    <n v="2286"/>
    <s v="NO"/>
    <s v="Yes"/>
    <s v="NO"/>
    <n v="50"/>
    <x v="1"/>
    <x v="4"/>
    <x v="0"/>
    <x v="7"/>
    <x v="0"/>
    <x v="0"/>
    <n v="99"/>
    <n v="729"/>
    <n v="-50"/>
    <x v="1"/>
    <n v="100"/>
  </r>
  <r>
    <n v="24"/>
    <x v="0"/>
    <s v="Married"/>
    <n v="86"/>
    <s v="1-5 years"/>
    <n v="50"/>
    <n v="0"/>
    <s v="Low"/>
    <n v="0"/>
    <s v="Liability-Only"/>
    <n v="-200"/>
    <n v="2036"/>
    <s v="NO"/>
    <s v="Yes"/>
    <s v="Yes"/>
    <n v="100"/>
    <x v="1"/>
    <x v="9"/>
    <x v="1"/>
    <x v="5"/>
    <x v="3"/>
    <x v="2"/>
    <n v="8"/>
    <n v="641"/>
    <n v="50"/>
    <x v="2"/>
    <n v="0"/>
  </r>
  <r>
    <n v="19"/>
    <x v="0"/>
    <s v="Single"/>
    <n v="0"/>
    <s v="&lt;1 year"/>
    <n v="100"/>
    <n v="0"/>
    <s v="Medium"/>
    <n v="0"/>
    <s v="Full Coverage"/>
    <n v="0"/>
    <n v="2200"/>
    <s v="NO"/>
    <s v="Yes"/>
    <s v="NO"/>
    <n v="50"/>
    <x v="1"/>
    <x v="20"/>
    <x v="0"/>
    <x v="1"/>
    <x v="0"/>
    <x v="2"/>
    <n v="99"/>
    <n v="784"/>
    <n v="-50"/>
    <x v="0"/>
    <n v="50"/>
  </r>
  <r>
    <n v="18"/>
    <x v="0"/>
    <s v="Married"/>
    <n v="86"/>
    <s v="1-5 years"/>
    <n v="50"/>
    <n v="1"/>
    <s v="Low"/>
    <n v="50"/>
    <s v="Full Coverage"/>
    <n v="0"/>
    <n v="2386"/>
    <s v="NO"/>
    <s v="NO"/>
    <s v="NO"/>
    <n v="0"/>
    <x v="1"/>
    <x v="17"/>
    <x v="1"/>
    <x v="4"/>
    <x v="4"/>
    <x v="1"/>
    <n v="11"/>
    <n v="748"/>
    <n v="-50"/>
    <x v="1"/>
    <n v="100"/>
  </r>
  <r>
    <n v="21"/>
    <x v="0"/>
    <s v="Married"/>
    <n v="86"/>
    <s v="1-5 years"/>
    <n v="50"/>
    <n v="0"/>
    <s v="Low"/>
    <n v="0"/>
    <s v="Full Coverage"/>
    <n v="0"/>
    <n v="2236"/>
    <s v="NO"/>
    <s v="NO"/>
    <s v="NO"/>
    <n v="0"/>
    <x v="0"/>
    <x v="7"/>
    <x v="0"/>
    <x v="4"/>
    <x v="4"/>
    <x v="2"/>
    <n v="99"/>
    <n v="721"/>
    <n v="-50"/>
    <x v="2"/>
    <n v="0"/>
  </r>
  <r>
    <n v="42"/>
    <x v="0"/>
    <s v="Single"/>
    <n v="0"/>
    <s v="1-5 years"/>
    <n v="50"/>
    <n v="1"/>
    <s v="Low"/>
    <n v="50"/>
    <s v="Full Coverage"/>
    <n v="0"/>
    <n v="2250"/>
    <s v="NO"/>
    <s v="NO"/>
    <s v="Yes"/>
    <n v="50"/>
    <x v="1"/>
    <x v="2"/>
    <x v="1"/>
    <x v="2"/>
    <x v="2"/>
    <x v="1"/>
    <n v="5"/>
    <n v="741"/>
    <n v="-50"/>
    <x v="1"/>
    <n v="100"/>
  </r>
  <r>
    <n v="26"/>
    <x v="0"/>
    <s v="Married"/>
    <n v="86"/>
    <s v="1-5 years"/>
    <n v="50"/>
    <n v="1"/>
    <s v="Low"/>
    <n v="50"/>
    <s v="Liability-Only"/>
    <n v="-200"/>
    <n v="2136"/>
    <s v="NO"/>
    <s v="Yes"/>
    <s v="NO"/>
    <n v="50"/>
    <x v="0"/>
    <x v="4"/>
    <x v="0"/>
    <x v="1"/>
    <x v="0"/>
    <x v="2"/>
    <n v="99"/>
    <n v="731"/>
    <n v="-50"/>
    <x v="1"/>
    <n v="100"/>
  </r>
  <r>
    <n v="47"/>
    <x v="0"/>
    <s v="Married"/>
    <n v="86"/>
    <s v="&gt;5 years"/>
    <n v="0"/>
    <n v="0"/>
    <s v="Medium"/>
    <n v="0"/>
    <s v="Full Coverage"/>
    <n v="0"/>
    <n v="2186"/>
    <s v="NO"/>
    <s v="NO"/>
    <s v="NO"/>
    <n v="0"/>
    <x v="2"/>
    <x v="8"/>
    <x v="1"/>
    <x v="0"/>
    <x v="0"/>
    <x v="2"/>
    <n v="4"/>
    <n v="730"/>
    <n v="-50"/>
    <x v="2"/>
    <n v="0"/>
  </r>
  <r>
    <n v="40"/>
    <x v="0"/>
    <s v="Divorced"/>
    <n v="0"/>
    <s v="&gt;5 years"/>
    <n v="0"/>
    <n v="0"/>
    <s v="High"/>
    <n v="0"/>
    <s v="Liability-Only"/>
    <n v="-200"/>
    <n v="2000"/>
    <s v="NO"/>
    <s v="NO"/>
    <s v="NO"/>
    <n v="0"/>
    <x v="1"/>
    <x v="29"/>
    <x v="0"/>
    <x v="8"/>
    <x v="2"/>
    <x v="0"/>
    <n v="99"/>
    <n v="678"/>
    <n v="50"/>
    <x v="2"/>
    <n v="0"/>
  </r>
  <r>
    <n v="18"/>
    <x v="0"/>
    <s v="Married"/>
    <n v="86"/>
    <s v="1-5 years"/>
    <n v="50"/>
    <n v="1"/>
    <s v="Low"/>
    <n v="50"/>
    <s v="Liability-Only"/>
    <n v="-200"/>
    <n v="2086"/>
    <s v="NO"/>
    <s v="NO"/>
    <s v="NO"/>
    <n v="0"/>
    <x v="1"/>
    <x v="15"/>
    <x v="0"/>
    <x v="1"/>
    <x v="0"/>
    <x v="0"/>
    <n v="99"/>
    <n v="763"/>
    <n v="-50"/>
    <x v="2"/>
    <n v="0"/>
  </r>
  <r>
    <n v="49"/>
    <x v="0"/>
    <s v="Married"/>
    <n v="86"/>
    <s v="1-5 years"/>
    <n v="50"/>
    <n v="0"/>
    <s v="Low"/>
    <n v="0"/>
    <s v="Liability-Only"/>
    <n v="-200"/>
    <n v="2236"/>
    <s v="NO"/>
    <s v="NO"/>
    <s v="NO"/>
    <n v="0"/>
    <x v="1"/>
    <x v="20"/>
    <x v="1"/>
    <x v="0"/>
    <x v="2"/>
    <x v="1"/>
    <n v="2"/>
    <n v="689"/>
    <n v="50"/>
    <x v="1"/>
    <n v="100"/>
  </r>
  <r>
    <n v="52"/>
    <x v="0"/>
    <s v="Married"/>
    <n v="86"/>
    <s v="&gt;5 years"/>
    <n v="0"/>
    <n v="0"/>
    <s v="Low"/>
    <n v="0"/>
    <s v="Full Coverage"/>
    <n v="0"/>
    <n v="2386"/>
    <s v="NO"/>
    <s v="NO"/>
    <s v="NO"/>
    <n v="0"/>
    <x v="0"/>
    <x v="23"/>
    <x v="1"/>
    <x v="2"/>
    <x v="4"/>
    <x v="1"/>
    <n v="14"/>
    <n v="645"/>
    <n v="50"/>
    <x v="1"/>
    <n v="100"/>
  </r>
  <r>
    <n v="25"/>
    <x v="0"/>
    <s v="Married"/>
    <n v="86"/>
    <s v="1-5 years"/>
    <n v="50"/>
    <n v="0"/>
    <s v="Low"/>
    <n v="0"/>
    <s v="Full Coverage"/>
    <n v="0"/>
    <n v="2286"/>
    <s v="NO"/>
    <s v="Yes"/>
    <s v="NO"/>
    <n v="50"/>
    <x v="2"/>
    <x v="6"/>
    <x v="0"/>
    <x v="1"/>
    <x v="4"/>
    <x v="2"/>
    <n v="99"/>
    <n v="693"/>
    <n v="50"/>
    <x v="2"/>
    <n v="0"/>
  </r>
  <r>
    <n v="46"/>
    <x v="0"/>
    <s v="Single"/>
    <n v="0"/>
    <s v="&lt;1 year"/>
    <n v="100"/>
    <n v="0"/>
    <s v="Medium"/>
    <n v="0"/>
    <s v="Full Coverage"/>
    <n v="0"/>
    <n v="2400"/>
    <s v="NO"/>
    <s v="NO"/>
    <s v="NO"/>
    <n v="0"/>
    <x v="1"/>
    <x v="29"/>
    <x v="1"/>
    <x v="3"/>
    <x v="0"/>
    <x v="0"/>
    <n v="2"/>
    <n v="591"/>
    <n v="50"/>
    <x v="1"/>
    <n v="100"/>
  </r>
  <r>
    <n v="27"/>
    <x v="0"/>
    <s v="Married"/>
    <n v="86"/>
    <s v="&gt;5 years"/>
    <n v="0"/>
    <n v="2"/>
    <s v="Low"/>
    <n v="100"/>
    <s v="Full Coverage"/>
    <n v="0"/>
    <n v="2336"/>
    <s v="NO"/>
    <s v="NO"/>
    <s v="Yes"/>
    <n v="50"/>
    <x v="2"/>
    <x v="5"/>
    <x v="1"/>
    <x v="7"/>
    <x v="0"/>
    <x v="0"/>
    <n v="7"/>
    <n v="698"/>
    <n v="50"/>
    <x v="2"/>
    <n v="0"/>
  </r>
  <r>
    <n v="41"/>
    <x v="0"/>
    <s v="Single"/>
    <n v="0"/>
    <s v="&lt;1 year"/>
    <n v="100"/>
    <n v="0"/>
    <s v="Low"/>
    <n v="0"/>
    <s v="Full Coverage"/>
    <n v="0"/>
    <n v="2350"/>
    <s v="Yes"/>
    <s v="NO"/>
    <s v="NO"/>
    <n v="50"/>
    <x v="1"/>
    <x v="6"/>
    <x v="1"/>
    <x v="8"/>
    <x v="4"/>
    <x v="2"/>
    <n v="3"/>
    <n v="689"/>
    <n v="50"/>
    <x v="1"/>
    <n v="100"/>
  </r>
  <r>
    <n v="21"/>
    <x v="0"/>
    <s v="Married"/>
    <n v="86"/>
    <s v="&lt;1 year"/>
    <n v="100"/>
    <n v="0"/>
    <s v="Medium"/>
    <n v="0"/>
    <s v="Full Coverage"/>
    <n v="0"/>
    <n v="2336"/>
    <s v="NO"/>
    <s v="NO"/>
    <s v="NO"/>
    <n v="0"/>
    <x v="1"/>
    <x v="11"/>
    <x v="1"/>
    <x v="5"/>
    <x v="0"/>
    <x v="1"/>
    <n v="5"/>
    <n v="796"/>
    <n v="-50"/>
    <x v="0"/>
    <n v="50"/>
  </r>
  <r>
    <n v="18"/>
    <x v="0"/>
    <s v="Married"/>
    <n v="86"/>
    <s v="&lt;1 year"/>
    <n v="100"/>
    <n v="1"/>
    <s v="Medium"/>
    <n v="100"/>
    <s v="Full Coverage"/>
    <n v="0"/>
    <n v="2486"/>
    <s v="NO"/>
    <s v="NO"/>
    <s v="NO"/>
    <n v="0"/>
    <x v="2"/>
    <x v="18"/>
    <x v="1"/>
    <x v="4"/>
    <x v="0"/>
    <x v="1"/>
    <n v="4"/>
    <n v="617"/>
    <n v="50"/>
    <x v="2"/>
    <n v="0"/>
  </r>
  <r>
    <n v="34"/>
    <x v="0"/>
    <s v="Married"/>
    <n v="86"/>
    <s v="&lt;1 year"/>
    <n v="100"/>
    <n v="0"/>
    <s v="Medium"/>
    <n v="0"/>
    <s v="Full Coverage"/>
    <n v="0"/>
    <n v="2286"/>
    <s v="Yes"/>
    <s v="NO"/>
    <s v="Yes"/>
    <n v="100"/>
    <x v="1"/>
    <x v="8"/>
    <x v="0"/>
    <x v="5"/>
    <x v="4"/>
    <x v="2"/>
    <n v="99"/>
    <n v="706"/>
    <n v="-50"/>
    <x v="1"/>
    <n v="100"/>
  </r>
  <r>
    <n v="38"/>
    <x v="0"/>
    <s v="Single"/>
    <n v="0"/>
    <s v="&lt;1 year"/>
    <n v="100"/>
    <n v="1"/>
    <s v="Low"/>
    <n v="50"/>
    <s v="Full Coverage"/>
    <n v="0"/>
    <n v="2300"/>
    <s v="NO"/>
    <s v="Yes"/>
    <s v="NO"/>
    <n v="50"/>
    <x v="1"/>
    <x v="20"/>
    <x v="1"/>
    <x v="1"/>
    <x v="0"/>
    <x v="1"/>
    <n v="6"/>
    <n v="746"/>
    <n v="-50"/>
    <x v="1"/>
    <n v="100"/>
  </r>
  <r>
    <n v="34"/>
    <x v="0"/>
    <s v="Widowed"/>
    <n v="0"/>
    <s v="&lt;1 year"/>
    <n v="100"/>
    <n v="0"/>
    <s v="Low"/>
    <n v="0"/>
    <s v="Liability-Only"/>
    <n v="-200"/>
    <n v="2050"/>
    <s v="Yes"/>
    <s v="Yes"/>
    <s v="NO"/>
    <n v="100"/>
    <x v="0"/>
    <x v="2"/>
    <x v="0"/>
    <x v="8"/>
    <x v="0"/>
    <x v="1"/>
    <n v="99"/>
    <n v="700"/>
    <n v="50"/>
    <x v="0"/>
    <n v="50"/>
  </r>
  <r>
    <n v="22"/>
    <x v="0"/>
    <s v="Single"/>
    <n v="0"/>
    <s v="1-5 years"/>
    <n v="50"/>
    <n v="0"/>
    <s v="Low"/>
    <n v="0"/>
    <s v="Liability-Only"/>
    <n v="-200"/>
    <n v="2050"/>
    <s v="NO"/>
    <s v="NO"/>
    <s v="NO"/>
    <n v="0"/>
    <x v="0"/>
    <x v="2"/>
    <x v="1"/>
    <x v="3"/>
    <x v="2"/>
    <x v="0"/>
    <n v="12"/>
    <n v="701"/>
    <n v="-50"/>
    <x v="1"/>
    <n v="100"/>
  </r>
  <r>
    <n v="34"/>
    <x v="0"/>
    <s v="Widowed"/>
    <n v="0"/>
    <s v="1-5 years"/>
    <n v="50"/>
    <n v="1"/>
    <s v="Low"/>
    <n v="50"/>
    <s v="Full Coverage"/>
    <n v="0"/>
    <n v="2300"/>
    <s v="Yes"/>
    <s v="Yes"/>
    <s v="NO"/>
    <n v="100"/>
    <x v="0"/>
    <x v="7"/>
    <x v="0"/>
    <x v="5"/>
    <x v="1"/>
    <x v="1"/>
    <n v="99"/>
    <n v="647"/>
    <n v="50"/>
    <x v="1"/>
    <n v="100"/>
  </r>
  <r>
    <n v="44"/>
    <x v="0"/>
    <s v="Married"/>
    <n v="86"/>
    <s v="&lt;1 year"/>
    <n v="100"/>
    <n v="1"/>
    <s v="Low"/>
    <n v="50"/>
    <s v="Liability-Only"/>
    <n v="-200"/>
    <n v="2336"/>
    <s v="NO"/>
    <s v="NO"/>
    <s v="NO"/>
    <n v="0"/>
    <x v="1"/>
    <x v="27"/>
    <x v="1"/>
    <x v="9"/>
    <x v="0"/>
    <x v="0"/>
    <n v="5"/>
    <n v="660"/>
    <n v="50"/>
    <x v="1"/>
    <n v="100"/>
  </r>
  <r>
    <n v="39"/>
    <x v="0"/>
    <s v="Married"/>
    <n v="86"/>
    <s v="1-5 years"/>
    <n v="50"/>
    <n v="0"/>
    <s v="Medium"/>
    <n v="0"/>
    <s v="Full Coverage"/>
    <n v="0"/>
    <n v="2386"/>
    <s v="NO"/>
    <s v="Yes"/>
    <s v="NO"/>
    <n v="50"/>
    <x v="0"/>
    <x v="26"/>
    <x v="0"/>
    <x v="1"/>
    <x v="4"/>
    <x v="2"/>
    <n v="99"/>
    <n v="646"/>
    <n v="50"/>
    <x v="1"/>
    <n v="100"/>
  </r>
  <r>
    <n v="42"/>
    <x v="0"/>
    <s v="Married"/>
    <n v="86"/>
    <s v="1-5 years"/>
    <n v="50"/>
    <n v="2"/>
    <s v="Low"/>
    <n v="100"/>
    <s v="Full Coverage"/>
    <n v="0"/>
    <n v="2386"/>
    <s v="NO"/>
    <s v="Yes"/>
    <s v="NO"/>
    <n v="50"/>
    <x v="0"/>
    <x v="25"/>
    <x v="1"/>
    <x v="0"/>
    <x v="2"/>
    <x v="1"/>
    <n v="3"/>
    <n v="728"/>
    <n v="-50"/>
    <x v="1"/>
    <n v="100"/>
  </r>
  <r>
    <n v="29"/>
    <x v="0"/>
    <s v="Married"/>
    <n v="86"/>
    <s v="&lt;1 year"/>
    <n v="100"/>
    <n v="0"/>
    <s v="Low"/>
    <n v="0"/>
    <s v="Full Coverage"/>
    <n v="0"/>
    <n v="2336"/>
    <s v="NO"/>
    <s v="NO"/>
    <s v="NO"/>
    <n v="0"/>
    <x v="2"/>
    <x v="14"/>
    <x v="1"/>
    <x v="0"/>
    <x v="2"/>
    <x v="2"/>
    <n v="2"/>
    <n v="707"/>
    <n v="-50"/>
    <x v="0"/>
    <n v="50"/>
  </r>
  <r>
    <n v="57"/>
    <x v="1"/>
    <s v="Married"/>
    <n v="86"/>
    <s v="1-5 years"/>
    <n v="50"/>
    <n v="1"/>
    <s v="Medium"/>
    <n v="100"/>
    <s v="Full Coverage"/>
    <n v="0"/>
    <n v="2436"/>
    <s v="NO"/>
    <s v="NO"/>
    <s v="NO"/>
    <n v="0"/>
    <x v="1"/>
    <x v="0"/>
    <x v="1"/>
    <x v="1"/>
    <x v="2"/>
    <x v="2"/>
    <n v="1"/>
    <n v="782"/>
    <n v="-50"/>
    <x v="1"/>
    <n v="100"/>
  </r>
  <r>
    <n v="22"/>
    <x v="0"/>
    <s v="Married"/>
    <n v="86"/>
    <s v="1-5 years"/>
    <n v="50"/>
    <n v="0"/>
    <s v="Low"/>
    <n v="0"/>
    <s v="Full Coverage"/>
    <n v="0"/>
    <n v="2336"/>
    <s v="NO"/>
    <s v="NO"/>
    <s v="NO"/>
    <n v="0"/>
    <x v="1"/>
    <x v="3"/>
    <x v="0"/>
    <x v="0"/>
    <x v="4"/>
    <x v="0"/>
    <n v="99"/>
    <n v="793"/>
    <n v="-50"/>
    <x v="1"/>
    <n v="100"/>
  </r>
  <r>
    <n v="47"/>
    <x v="0"/>
    <s v="Married"/>
    <n v="86"/>
    <s v="1-5 years"/>
    <n v="50"/>
    <n v="0"/>
    <s v="Low"/>
    <n v="0"/>
    <s v="Full Coverage"/>
    <n v="0"/>
    <n v="2186"/>
    <s v="NO"/>
    <s v="Yes"/>
    <s v="Yes"/>
    <n v="100"/>
    <x v="0"/>
    <x v="14"/>
    <x v="1"/>
    <x v="0"/>
    <x v="2"/>
    <x v="2"/>
    <n v="8"/>
    <n v="742"/>
    <n v="-50"/>
    <x v="0"/>
    <n v="50"/>
  </r>
  <r>
    <n v="57"/>
    <x v="1"/>
    <s v="Married"/>
    <n v="86"/>
    <s v="1-5 years"/>
    <n v="50"/>
    <n v="2"/>
    <s v="Low"/>
    <n v="100"/>
    <s v="Liability-Only"/>
    <n v="-200"/>
    <n v="2236"/>
    <s v="NO"/>
    <s v="NO"/>
    <s v="NO"/>
    <n v="0"/>
    <x v="1"/>
    <x v="11"/>
    <x v="1"/>
    <x v="7"/>
    <x v="2"/>
    <x v="2"/>
    <n v="2"/>
    <n v="746"/>
    <n v="-50"/>
    <x v="1"/>
    <n v="100"/>
  </r>
  <r>
    <n v="47"/>
    <x v="0"/>
    <s v="Married"/>
    <n v="86"/>
    <s v="1-5 years"/>
    <n v="50"/>
    <n v="1"/>
    <s v="Medium"/>
    <n v="100"/>
    <s v="Full Coverage"/>
    <n v="0"/>
    <n v="2536"/>
    <s v="NO"/>
    <s v="NO"/>
    <s v="NO"/>
    <n v="0"/>
    <x v="1"/>
    <x v="8"/>
    <x v="1"/>
    <x v="9"/>
    <x v="4"/>
    <x v="1"/>
    <n v="10"/>
    <n v="646"/>
    <n v="50"/>
    <x v="1"/>
    <n v="100"/>
  </r>
  <r>
    <n v="36"/>
    <x v="0"/>
    <s v="Married"/>
    <n v="86"/>
    <s v="1-5 years"/>
    <n v="50"/>
    <n v="0"/>
    <s v="High"/>
    <n v="0"/>
    <s v="Full Coverage"/>
    <n v="0"/>
    <n v="2236"/>
    <s v="NO"/>
    <s v="NO"/>
    <s v="NO"/>
    <n v="0"/>
    <x v="1"/>
    <x v="25"/>
    <x v="1"/>
    <x v="0"/>
    <x v="0"/>
    <x v="1"/>
    <n v="2"/>
    <n v="768"/>
    <n v="-50"/>
    <x v="2"/>
    <n v="0"/>
  </r>
  <r>
    <n v="32"/>
    <x v="0"/>
    <s v="Divorced"/>
    <n v="0"/>
    <s v="&gt;5 years"/>
    <n v="0"/>
    <n v="0"/>
    <s v="Medium"/>
    <n v="0"/>
    <s v="Full Coverage"/>
    <n v="0"/>
    <n v="2050"/>
    <s v="Yes"/>
    <s v="NO"/>
    <s v="NO"/>
    <n v="50"/>
    <x v="2"/>
    <x v="2"/>
    <x v="1"/>
    <x v="4"/>
    <x v="2"/>
    <x v="2"/>
    <n v="2"/>
    <n v="717"/>
    <n v="-50"/>
    <x v="2"/>
    <n v="0"/>
  </r>
  <r>
    <n v="55"/>
    <x v="1"/>
    <s v="Married"/>
    <n v="86"/>
    <s v="1-5 years"/>
    <n v="50"/>
    <n v="0"/>
    <s v="Medium"/>
    <n v="0"/>
    <s v="Full Coverage"/>
    <n v="0"/>
    <n v="2336"/>
    <s v="Yes"/>
    <s v="Yes"/>
    <s v="NO"/>
    <n v="100"/>
    <x v="1"/>
    <x v="20"/>
    <x v="1"/>
    <x v="2"/>
    <x v="2"/>
    <x v="2"/>
    <n v="1"/>
    <n v="610"/>
    <n v="50"/>
    <x v="1"/>
    <n v="100"/>
  </r>
  <r>
    <n v="18"/>
    <x v="0"/>
    <s v="Single"/>
    <n v="0"/>
    <s v="1-5 years"/>
    <n v="50"/>
    <n v="1"/>
    <s v="Low"/>
    <n v="50"/>
    <s v="Full Coverage"/>
    <n v="0"/>
    <n v="2300"/>
    <s v="NO"/>
    <s v="Yes"/>
    <s v="NO"/>
    <n v="50"/>
    <x v="2"/>
    <x v="25"/>
    <x v="1"/>
    <x v="1"/>
    <x v="3"/>
    <x v="1"/>
    <n v="3"/>
    <n v="682"/>
    <n v="50"/>
    <x v="0"/>
    <n v="50"/>
  </r>
  <r>
    <n v="25"/>
    <x v="0"/>
    <s v="Single"/>
    <n v="0"/>
    <s v="1-5 years"/>
    <n v="50"/>
    <n v="0"/>
    <s v="Low"/>
    <n v="0"/>
    <s v="Full Coverage"/>
    <n v="0"/>
    <n v="2250"/>
    <s v="NO"/>
    <s v="NO"/>
    <s v="Yes"/>
    <n v="50"/>
    <x v="1"/>
    <x v="18"/>
    <x v="0"/>
    <x v="9"/>
    <x v="0"/>
    <x v="1"/>
    <n v="99"/>
    <n v="647"/>
    <n v="50"/>
    <x v="0"/>
    <n v="50"/>
  </r>
  <r>
    <n v="34"/>
    <x v="0"/>
    <s v="Married"/>
    <n v="86"/>
    <s v="&gt;5 years"/>
    <n v="0"/>
    <n v="1"/>
    <s v="Medium"/>
    <n v="100"/>
    <s v="Liability-Only"/>
    <n v="-200"/>
    <n v="2286"/>
    <s v="NO"/>
    <s v="NO"/>
    <s v="NO"/>
    <n v="0"/>
    <x v="0"/>
    <x v="17"/>
    <x v="0"/>
    <x v="4"/>
    <x v="2"/>
    <x v="1"/>
    <n v="99"/>
    <n v="693"/>
    <n v="50"/>
    <x v="1"/>
    <n v="100"/>
  </r>
  <r>
    <n v="58"/>
    <x v="1"/>
    <s v="Married"/>
    <n v="86"/>
    <s v="&lt;1 year"/>
    <n v="100"/>
    <n v="0"/>
    <s v="High"/>
    <n v="0"/>
    <s v="Full Coverage"/>
    <n v="0"/>
    <n v="2386"/>
    <s v="NO"/>
    <s v="NO"/>
    <s v="NO"/>
    <n v="0"/>
    <x v="1"/>
    <x v="28"/>
    <x v="1"/>
    <x v="0"/>
    <x v="0"/>
    <x v="0"/>
    <n v="6"/>
    <n v="786"/>
    <n v="-50"/>
    <x v="1"/>
    <n v="100"/>
  </r>
  <r>
    <n v="45"/>
    <x v="0"/>
    <s v="Married"/>
    <n v="86"/>
    <s v="1-5 years"/>
    <n v="50"/>
    <n v="0"/>
    <s v="Low"/>
    <n v="0"/>
    <s v="Liability-Only"/>
    <n v="-200"/>
    <n v="2086"/>
    <s v="NO"/>
    <s v="NO"/>
    <s v="NO"/>
    <n v="0"/>
    <x v="0"/>
    <x v="0"/>
    <x v="1"/>
    <x v="1"/>
    <x v="0"/>
    <x v="2"/>
    <n v="7"/>
    <n v="758"/>
    <n v="-50"/>
    <x v="0"/>
    <n v="50"/>
  </r>
  <r>
    <n v="25"/>
    <x v="0"/>
    <s v="Single"/>
    <n v="0"/>
    <s v="1-5 years"/>
    <n v="50"/>
    <n v="1"/>
    <s v="Low"/>
    <n v="50"/>
    <s v="Liability-Only"/>
    <n v="-200"/>
    <n v="2000"/>
    <s v="Yes"/>
    <s v="NO"/>
    <s v="Yes"/>
    <n v="100"/>
    <x v="2"/>
    <x v="16"/>
    <x v="0"/>
    <x v="11"/>
    <x v="2"/>
    <x v="1"/>
    <n v="99"/>
    <n v="758"/>
    <n v="-50"/>
    <x v="1"/>
    <n v="100"/>
  </r>
  <r>
    <n v="35"/>
    <x v="0"/>
    <s v="Married"/>
    <n v="86"/>
    <s v="1-5 years"/>
    <n v="50"/>
    <n v="0"/>
    <s v="Low"/>
    <n v="0"/>
    <s v="Liability-Only"/>
    <n v="-200"/>
    <n v="2086"/>
    <s v="NO"/>
    <s v="Yes"/>
    <s v="NO"/>
    <n v="50"/>
    <x v="1"/>
    <x v="2"/>
    <x v="1"/>
    <x v="0"/>
    <x v="0"/>
    <x v="0"/>
    <n v="5"/>
    <n v="762"/>
    <n v="-50"/>
    <x v="1"/>
    <n v="100"/>
  </r>
  <r>
    <n v="30"/>
    <x v="0"/>
    <s v="Married"/>
    <n v="86"/>
    <s v="&gt;5 years"/>
    <n v="0"/>
    <n v="0"/>
    <s v="High"/>
    <n v="0"/>
    <s v="Full Coverage"/>
    <n v="0"/>
    <n v="2386"/>
    <s v="NO"/>
    <s v="NO"/>
    <s v="NO"/>
    <n v="0"/>
    <x v="1"/>
    <x v="18"/>
    <x v="0"/>
    <x v="0"/>
    <x v="0"/>
    <x v="0"/>
    <n v="99"/>
    <n v="608"/>
    <n v="50"/>
    <x v="1"/>
    <n v="100"/>
  </r>
  <r>
    <n v="29"/>
    <x v="0"/>
    <s v="Married"/>
    <n v="86"/>
    <s v="&gt;5 years"/>
    <n v="0"/>
    <n v="2"/>
    <s v="Low"/>
    <n v="100"/>
    <s v="Full Coverage"/>
    <n v="0"/>
    <n v="2286"/>
    <s v="NO"/>
    <s v="NO"/>
    <s v="NO"/>
    <n v="0"/>
    <x v="1"/>
    <x v="12"/>
    <x v="0"/>
    <x v="8"/>
    <x v="0"/>
    <x v="2"/>
    <n v="99"/>
    <n v="808"/>
    <n v="-50"/>
    <x v="2"/>
    <n v="0"/>
  </r>
  <r>
    <n v="54"/>
    <x v="0"/>
    <s v="Divorced"/>
    <n v="0"/>
    <s v="&lt;1 year"/>
    <n v="100"/>
    <n v="2"/>
    <s v="Medium"/>
    <n v="200"/>
    <s v="Full Coverage"/>
    <n v="0"/>
    <n v="2400"/>
    <s v="NO"/>
    <s v="Yes"/>
    <s v="Yes"/>
    <n v="100"/>
    <x v="1"/>
    <x v="0"/>
    <x v="0"/>
    <x v="2"/>
    <x v="2"/>
    <x v="2"/>
    <n v="99"/>
    <n v="701"/>
    <n v="-50"/>
    <x v="1"/>
    <n v="100"/>
  </r>
  <r>
    <n v="19"/>
    <x v="0"/>
    <s v="Married"/>
    <n v="86"/>
    <s v="1-5 years"/>
    <n v="50"/>
    <n v="1"/>
    <s v="Medium"/>
    <n v="100"/>
    <s v="Liability-Only"/>
    <n v="-200"/>
    <n v="2086"/>
    <s v="NO"/>
    <s v="Yes"/>
    <s v="NO"/>
    <n v="50"/>
    <x v="1"/>
    <x v="23"/>
    <x v="0"/>
    <x v="1"/>
    <x v="2"/>
    <x v="1"/>
    <n v="99"/>
    <n v="703"/>
    <n v="-50"/>
    <x v="2"/>
    <n v="0"/>
  </r>
  <r>
    <n v="64"/>
    <x v="1"/>
    <s v="Single"/>
    <n v="0"/>
    <s v="&gt;5 years"/>
    <n v="0"/>
    <n v="1"/>
    <s v="Medium"/>
    <n v="100"/>
    <s v="Liability-Only"/>
    <n v="-200"/>
    <n v="2150"/>
    <s v="Yes"/>
    <s v="NO"/>
    <s v="NO"/>
    <n v="50"/>
    <x v="1"/>
    <x v="6"/>
    <x v="1"/>
    <x v="1"/>
    <x v="3"/>
    <x v="1"/>
    <n v="3"/>
    <n v="660"/>
    <n v="50"/>
    <x v="1"/>
    <n v="100"/>
  </r>
  <r>
    <n v="52"/>
    <x v="0"/>
    <s v="Married"/>
    <n v="86"/>
    <s v="1-5 years"/>
    <n v="50"/>
    <n v="0"/>
    <s v="Low"/>
    <n v="0"/>
    <s v="Full Coverage"/>
    <n v="0"/>
    <n v="2436"/>
    <s v="NO"/>
    <s v="NO"/>
    <s v="NO"/>
    <n v="0"/>
    <x v="0"/>
    <x v="15"/>
    <x v="1"/>
    <x v="6"/>
    <x v="4"/>
    <x v="1"/>
    <n v="5"/>
    <n v="690"/>
    <n v="50"/>
    <x v="1"/>
    <n v="100"/>
  </r>
  <r>
    <n v="56"/>
    <x v="1"/>
    <s v="Divorced"/>
    <n v="0"/>
    <s v="1-5 years"/>
    <n v="50"/>
    <n v="0"/>
    <s v="High"/>
    <n v="0"/>
    <s v="Liability-Only"/>
    <n v="-200"/>
    <n v="2100"/>
    <s v="Yes"/>
    <s v="NO"/>
    <s v="NO"/>
    <n v="50"/>
    <x v="0"/>
    <x v="2"/>
    <x v="1"/>
    <x v="4"/>
    <x v="1"/>
    <x v="1"/>
    <n v="1"/>
    <n v="627"/>
    <n v="50"/>
    <x v="1"/>
    <n v="100"/>
  </r>
  <r>
    <n v="33"/>
    <x v="0"/>
    <s v="Single"/>
    <n v="0"/>
    <s v="&gt;5 years"/>
    <n v="0"/>
    <n v="0"/>
    <s v="Low"/>
    <n v="0"/>
    <s v="Liability-Only"/>
    <n v="-200"/>
    <n v="1900"/>
    <s v="NO"/>
    <s v="NO"/>
    <s v="NO"/>
    <n v="0"/>
    <x v="1"/>
    <x v="12"/>
    <x v="1"/>
    <x v="4"/>
    <x v="0"/>
    <x v="2"/>
    <n v="1"/>
    <n v="707"/>
    <n v="-50"/>
    <x v="2"/>
    <n v="0"/>
  </r>
  <r>
    <n v="37"/>
    <x v="0"/>
    <s v="Married"/>
    <n v="86"/>
    <s v="1-5 years"/>
    <n v="50"/>
    <n v="1"/>
    <s v="Low"/>
    <n v="50"/>
    <s v="Full Coverage"/>
    <n v="0"/>
    <n v="2336"/>
    <s v="NO"/>
    <s v="Yes"/>
    <s v="NO"/>
    <n v="50"/>
    <x v="1"/>
    <x v="18"/>
    <x v="1"/>
    <x v="4"/>
    <x v="2"/>
    <x v="0"/>
    <n v="2"/>
    <n v="739"/>
    <n v="-50"/>
    <x v="1"/>
    <n v="100"/>
  </r>
  <r>
    <n v="18"/>
    <x v="0"/>
    <s v="Single"/>
    <n v="0"/>
    <s v="1-5 years"/>
    <n v="50"/>
    <n v="0"/>
    <s v="Low"/>
    <n v="0"/>
    <s v="Liability-Only"/>
    <n v="-200"/>
    <n v="1900"/>
    <s v="NO"/>
    <s v="Yes"/>
    <s v="NO"/>
    <n v="50"/>
    <x v="1"/>
    <x v="2"/>
    <x v="0"/>
    <x v="0"/>
    <x v="2"/>
    <x v="1"/>
    <n v="99"/>
    <n v="721"/>
    <n v="-50"/>
    <x v="2"/>
    <n v="0"/>
  </r>
  <r>
    <n v="32"/>
    <x v="0"/>
    <s v="Single"/>
    <n v="0"/>
    <s v="1-5 years"/>
    <n v="50"/>
    <n v="1"/>
    <s v="Low"/>
    <n v="50"/>
    <s v="Liability-Only"/>
    <n v="-200"/>
    <n v="2100"/>
    <s v="Yes"/>
    <s v="NO"/>
    <s v="NO"/>
    <n v="50"/>
    <x v="1"/>
    <x v="20"/>
    <x v="1"/>
    <x v="0"/>
    <x v="4"/>
    <x v="2"/>
    <n v="5"/>
    <n v="675"/>
    <n v="50"/>
    <x v="0"/>
    <n v="50"/>
  </r>
  <r>
    <n v="47"/>
    <x v="0"/>
    <s v="Married"/>
    <n v="86"/>
    <s v="1-5 years"/>
    <n v="50"/>
    <n v="1"/>
    <s v="Low"/>
    <n v="50"/>
    <s v="Full Coverage"/>
    <n v="0"/>
    <n v="2336"/>
    <s v="NO"/>
    <s v="NO"/>
    <s v="Yes"/>
    <n v="50"/>
    <x v="1"/>
    <x v="16"/>
    <x v="1"/>
    <x v="0"/>
    <x v="4"/>
    <x v="1"/>
    <n v="14"/>
    <n v="739"/>
    <n v="-50"/>
    <x v="1"/>
    <n v="100"/>
  </r>
  <r>
    <n v="59"/>
    <x v="1"/>
    <s v="Married"/>
    <n v="86"/>
    <s v="1-5 years"/>
    <n v="50"/>
    <n v="0"/>
    <s v="Low"/>
    <n v="0"/>
    <s v="Full Coverage"/>
    <n v="0"/>
    <n v="2286"/>
    <s v="NO"/>
    <s v="NO"/>
    <s v="NO"/>
    <n v="0"/>
    <x v="1"/>
    <x v="28"/>
    <x v="1"/>
    <x v="0"/>
    <x v="0"/>
    <x v="2"/>
    <n v="11"/>
    <n v="725"/>
    <n v="-50"/>
    <x v="0"/>
    <n v="50"/>
  </r>
  <r>
    <n v="23"/>
    <x v="0"/>
    <s v="Single"/>
    <n v="0"/>
    <s v="&gt;5 years"/>
    <n v="0"/>
    <n v="1"/>
    <s v="Medium"/>
    <n v="100"/>
    <s v="Full Coverage"/>
    <n v="0"/>
    <n v="2250"/>
    <s v="NO"/>
    <s v="NO"/>
    <s v="Yes"/>
    <n v="50"/>
    <x v="1"/>
    <x v="7"/>
    <x v="0"/>
    <x v="1"/>
    <x v="3"/>
    <x v="2"/>
    <n v="99"/>
    <n v="797"/>
    <n v="-50"/>
    <x v="1"/>
    <n v="100"/>
  </r>
  <r>
    <n v="34"/>
    <x v="0"/>
    <s v="Divorced"/>
    <n v="0"/>
    <s v="1-5 years"/>
    <n v="50"/>
    <n v="0"/>
    <s v="Low"/>
    <n v="0"/>
    <s v="Liability-Only"/>
    <n v="-200"/>
    <n v="2100"/>
    <s v="Yes"/>
    <s v="NO"/>
    <s v="NO"/>
    <n v="50"/>
    <x v="0"/>
    <x v="2"/>
    <x v="1"/>
    <x v="4"/>
    <x v="4"/>
    <x v="2"/>
    <n v="5"/>
    <n v="698"/>
    <n v="50"/>
    <x v="1"/>
    <n v="100"/>
  </r>
  <r>
    <n v="37"/>
    <x v="0"/>
    <s v="Single"/>
    <n v="0"/>
    <s v="1-5 years"/>
    <n v="50"/>
    <n v="0"/>
    <s v="Medium"/>
    <n v="0"/>
    <s v="Liability-Only"/>
    <n v="-200"/>
    <n v="1950"/>
    <s v="NO"/>
    <s v="Yes"/>
    <s v="NO"/>
    <n v="50"/>
    <x v="0"/>
    <x v="23"/>
    <x v="1"/>
    <x v="1"/>
    <x v="2"/>
    <x v="2"/>
    <n v="6"/>
    <n v="710"/>
    <n v="-50"/>
    <x v="0"/>
    <n v="50"/>
  </r>
  <r>
    <n v="19"/>
    <x v="0"/>
    <s v="Single"/>
    <n v="0"/>
    <s v="1-5 years"/>
    <n v="50"/>
    <n v="1"/>
    <s v="Low"/>
    <n v="50"/>
    <s v="Liability-Only"/>
    <n v="-200"/>
    <n v="2000"/>
    <s v="NO"/>
    <s v="NO"/>
    <s v="NO"/>
    <n v="0"/>
    <x v="1"/>
    <x v="22"/>
    <x v="1"/>
    <x v="7"/>
    <x v="5"/>
    <x v="1"/>
    <n v="8"/>
    <n v="750"/>
    <n v="-50"/>
    <x v="2"/>
    <n v="0"/>
  </r>
  <r>
    <n v="48"/>
    <x v="0"/>
    <s v="Single"/>
    <n v="0"/>
    <s v="1-5 years"/>
    <n v="50"/>
    <n v="0"/>
    <s v="Low"/>
    <n v="0"/>
    <s v="Liability-Only"/>
    <n v="-200"/>
    <n v="1900"/>
    <s v="NO"/>
    <s v="Yes"/>
    <s v="NO"/>
    <n v="50"/>
    <x v="1"/>
    <x v="28"/>
    <x v="1"/>
    <x v="8"/>
    <x v="3"/>
    <x v="1"/>
    <n v="13"/>
    <n v="796"/>
    <n v="-50"/>
    <x v="2"/>
    <n v="0"/>
  </r>
  <r>
    <n v="29"/>
    <x v="0"/>
    <s v="Married"/>
    <n v="86"/>
    <s v="1-5 years"/>
    <n v="50"/>
    <n v="0"/>
    <s v="Low"/>
    <n v="0"/>
    <s v="Liability-Only"/>
    <n v="-200"/>
    <n v="2036"/>
    <s v="NO"/>
    <s v="Yes"/>
    <s v="NO"/>
    <n v="50"/>
    <x v="1"/>
    <x v="12"/>
    <x v="1"/>
    <x v="1"/>
    <x v="1"/>
    <x v="2"/>
    <n v="7"/>
    <n v="710"/>
    <n v="-50"/>
    <x v="0"/>
    <n v="50"/>
  </r>
  <r>
    <n v="37"/>
    <x v="0"/>
    <s v="Single"/>
    <n v="0"/>
    <s v="1-5 years"/>
    <n v="50"/>
    <n v="0"/>
    <s v="Low"/>
    <n v="0"/>
    <s v="Liability-Only"/>
    <n v="-200"/>
    <n v="2000"/>
    <s v="NO"/>
    <s v="Yes"/>
    <s v="NO"/>
    <n v="50"/>
    <x v="1"/>
    <x v="28"/>
    <x v="0"/>
    <x v="0"/>
    <x v="2"/>
    <x v="0"/>
    <n v="99"/>
    <n v="759"/>
    <n v="-50"/>
    <x v="1"/>
    <n v="100"/>
  </r>
  <r>
    <n v="33"/>
    <x v="0"/>
    <s v="Married"/>
    <n v="86"/>
    <s v="1-5 years"/>
    <n v="50"/>
    <n v="1"/>
    <s v="Low"/>
    <n v="50"/>
    <s v="Full Coverage"/>
    <n v="0"/>
    <n v="2436"/>
    <s v="NO"/>
    <s v="Yes"/>
    <s v="NO"/>
    <n v="50"/>
    <x v="0"/>
    <x v="25"/>
    <x v="0"/>
    <x v="0"/>
    <x v="7"/>
    <x v="0"/>
    <n v="99"/>
    <n v="695"/>
    <n v="50"/>
    <x v="1"/>
    <n v="100"/>
  </r>
  <r>
    <n v="28"/>
    <x v="0"/>
    <s v="Widowed"/>
    <n v="0"/>
    <s v="&lt;1 year"/>
    <n v="100"/>
    <n v="0"/>
    <s v="Low"/>
    <n v="0"/>
    <s v="Full Coverage"/>
    <n v="0"/>
    <n v="2300"/>
    <s v="NO"/>
    <s v="NO"/>
    <s v="NO"/>
    <n v="0"/>
    <x v="1"/>
    <x v="25"/>
    <x v="1"/>
    <x v="1"/>
    <x v="0"/>
    <x v="1"/>
    <n v="5"/>
    <n v="700"/>
    <n v="50"/>
    <x v="2"/>
    <n v="0"/>
  </r>
  <r>
    <n v="39"/>
    <x v="0"/>
    <s v="Single"/>
    <n v="0"/>
    <s v="1-5 years"/>
    <n v="50"/>
    <n v="0"/>
    <s v="Low"/>
    <n v="0"/>
    <s v="Liability-Only"/>
    <n v="-200"/>
    <n v="1950"/>
    <s v="NO"/>
    <s v="Yes"/>
    <s v="NO"/>
    <n v="50"/>
    <x v="1"/>
    <x v="8"/>
    <x v="1"/>
    <x v="9"/>
    <x v="4"/>
    <x v="1"/>
    <n v="5"/>
    <n v="747"/>
    <n v="-50"/>
    <x v="0"/>
    <n v="50"/>
  </r>
  <r>
    <n v="36"/>
    <x v="0"/>
    <s v="Single"/>
    <n v="0"/>
    <s v="&gt;5 years"/>
    <n v="0"/>
    <n v="0"/>
    <s v="Low"/>
    <n v="0"/>
    <s v="Liability-Only"/>
    <n v="-200"/>
    <n v="2100"/>
    <s v="NO"/>
    <s v="NO"/>
    <s v="NO"/>
    <n v="0"/>
    <x v="1"/>
    <x v="28"/>
    <x v="0"/>
    <x v="11"/>
    <x v="2"/>
    <x v="1"/>
    <n v="99"/>
    <n v="637"/>
    <n v="50"/>
    <x v="1"/>
    <n v="100"/>
  </r>
  <r>
    <n v="34"/>
    <x v="0"/>
    <s v="Married"/>
    <n v="86"/>
    <s v="1-5 years"/>
    <n v="50"/>
    <n v="2"/>
    <s v="Low"/>
    <n v="100"/>
    <s v="Full Coverage"/>
    <n v="0"/>
    <n v="2386"/>
    <s v="NO"/>
    <s v="Yes"/>
    <s v="NO"/>
    <n v="50"/>
    <x v="1"/>
    <x v="16"/>
    <x v="0"/>
    <x v="0"/>
    <x v="5"/>
    <x v="2"/>
    <n v="99"/>
    <n v="709"/>
    <n v="-50"/>
    <x v="1"/>
    <n v="100"/>
  </r>
  <r>
    <n v="29"/>
    <x v="0"/>
    <s v="Married"/>
    <n v="86"/>
    <s v="&gt;5 years"/>
    <n v="0"/>
    <n v="0"/>
    <s v="Low"/>
    <n v="0"/>
    <s v="Full Coverage"/>
    <n v="0"/>
    <n v="2236"/>
    <s v="NO"/>
    <s v="Yes"/>
    <s v="NO"/>
    <n v="50"/>
    <x v="0"/>
    <x v="5"/>
    <x v="0"/>
    <x v="3"/>
    <x v="0"/>
    <x v="2"/>
    <n v="99"/>
    <n v="663"/>
    <n v="50"/>
    <x v="2"/>
    <n v="0"/>
  </r>
  <r>
    <n v="44"/>
    <x v="0"/>
    <s v="Married"/>
    <n v="86"/>
    <s v="1-5 years"/>
    <n v="50"/>
    <n v="0"/>
    <s v="Medium"/>
    <n v="0"/>
    <s v="Liability-Only"/>
    <n v="-200"/>
    <n v="2086"/>
    <s v="NO"/>
    <s v="Yes"/>
    <s v="NO"/>
    <n v="50"/>
    <x v="1"/>
    <x v="24"/>
    <x v="1"/>
    <x v="0"/>
    <x v="0"/>
    <x v="1"/>
    <n v="4"/>
    <n v="722"/>
    <n v="-50"/>
    <x v="1"/>
    <n v="100"/>
  </r>
  <r>
    <n v="64"/>
    <x v="1"/>
    <s v="Single"/>
    <n v="0"/>
    <s v="&gt;5 years"/>
    <n v="0"/>
    <n v="0"/>
    <s v="Low"/>
    <n v="0"/>
    <s v="Liability-Only"/>
    <n v="-200"/>
    <n v="1900"/>
    <s v="Yes"/>
    <s v="Yes"/>
    <s v="NO"/>
    <n v="100"/>
    <x v="2"/>
    <x v="18"/>
    <x v="1"/>
    <x v="2"/>
    <x v="3"/>
    <x v="2"/>
    <n v="2"/>
    <n v="731"/>
    <n v="-50"/>
    <x v="1"/>
    <n v="100"/>
  </r>
  <r>
    <n v="42"/>
    <x v="0"/>
    <s v="Single"/>
    <n v="0"/>
    <s v="1-5 years"/>
    <n v="50"/>
    <n v="1"/>
    <s v="Low"/>
    <n v="50"/>
    <s v="Full Coverage"/>
    <n v="0"/>
    <n v="2400"/>
    <s v="NO"/>
    <s v="NO"/>
    <s v="NO"/>
    <n v="0"/>
    <x v="1"/>
    <x v="28"/>
    <x v="1"/>
    <x v="0"/>
    <x v="0"/>
    <x v="2"/>
    <n v="7"/>
    <n v="615"/>
    <n v="50"/>
    <x v="1"/>
    <n v="100"/>
  </r>
  <r>
    <n v="54"/>
    <x v="0"/>
    <s v="Married"/>
    <n v="86"/>
    <s v="&lt;1 year"/>
    <n v="100"/>
    <n v="1"/>
    <s v="Low"/>
    <n v="50"/>
    <s v="Liability-Only"/>
    <n v="-200"/>
    <n v="2036"/>
    <s v="Yes"/>
    <s v="Yes"/>
    <s v="NO"/>
    <n v="100"/>
    <x v="0"/>
    <x v="4"/>
    <x v="1"/>
    <x v="0"/>
    <x v="3"/>
    <x v="0"/>
    <n v="7"/>
    <n v="765"/>
    <n v="-50"/>
    <x v="2"/>
    <n v="0"/>
  </r>
  <r>
    <n v="19"/>
    <x v="0"/>
    <s v="Single"/>
    <n v="0"/>
    <s v="1-5 years"/>
    <n v="50"/>
    <n v="0"/>
    <s v="Medium"/>
    <n v="0"/>
    <s v="Full Coverage"/>
    <n v="0"/>
    <n v="2250"/>
    <s v="NO"/>
    <s v="NO"/>
    <s v="NO"/>
    <n v="0"/>
    <x v="1"/>
    <x v="18"/>
    <x v="0"/>
    <x v="1"/>
    <x v="2"/>
    <x v="2"/>
    <n v="99"/>
    <n v="686"/>
    <n v="50"/>
    <x v="2"/>
    <n v="0"/>
  </r>
  <r>
    <n v="42"/>
    <x v="0"/>
    <s v="Divorced"/>
    <n v="0"/>
    <s v="1-5 years"/>
    <n v="50"/>
    <n v="2"/>
    <s v="Low"/>
    <n v="100"/>
    <s v="Full Coverage"/>
    <n v="0"/>
    <n v="2400"/>
    <s v="Yes"/>
    <s v="NO"/>
    <s v="NO"/>
    <n v="50"/>
    <x v="0"/>
    <x v="3"/>
    <x v="1"/>
    <x v="1"/>
    <x v="3"/>
    <x v="1"/>
    <n v="1"/>
    <n v="689"/>
    <n v="50"/>
    <x v="1"/>
    <n v="100"/>
  </r>
  <r>
    <n v="23"/>
    <x v="0"/>
    <s v="Married"/>
    <n v="86"/>
    <s v="1-5 years"/>
    <n v="50"/>
    <n v="2"/>
    <s v="Low"/>
    <n v="100"/>
    <s v="Full Coverage"/>
    <n v="0"/>
    <n v="2436"/>
    <s v="NO"/>
    <s v="Yes"/>
    <s v="NO"/>
    <n v="50"/>
    <x v="1"/>
    <x v="26"/>
    <x v="1"/>
    <x v="0"/>
    <x v="0"/>
    <x v="0"/>
    <n v="11"/>
    <n v="690"/>
    <n v="50"/>
    <x v="0"/>
    <n v="50"/>
  </r>
  <r>
    <n v="18"/>
    <x v="0"/>
    <s v="Married"/>
    <n v="86"/>
    <s v="1-5 years"/>
    <n v="50"/>
    <n v="1"/>
    <s v="Low"/>
    <n v="50"/>
    <s v="Liability-Only"/>
    <n v="-200"/>
    <n v="2286"/>
    <s v="NO"/>
    <s v="NO"/>
    <s v="NO"/>
    <n v="0"/>
    <x v="1"/>
    <x v="4"/>
    <x v="0"/>
    <x v="0"/>
    <x v="2"/>
    <x v="0"/>
    <n v="99"/>
    <n v="673"/>
    <n v="50"/>
    <x v="1"/>
    <n v="100"/>
  </r>
  <r>
    <n v="28"/>
    <x v="0"/>
    <s v="Single"/>
    <n v="0"/>
    <s v="1-5 years"/>
    <n v="50"/>
    <n v="0"/>
    <s v="Low"/>
    <n v="0"/>
    <s v="Full Coverage"/>
    <n v="0"/>
    <n v="2250"/>
    <s v="NO"/>
    <s v="NO"/>
    <s v="NO"/>
    <n v="0"/>
    <x v="0"/>
    <x v="17"/>
    <x v="1"/>
    <x v="0"/>
    <x v="2"/>
    <x v="0"/>
    <n v="2"/>
    <n v="718"/>
    <n v="-50"/>
    <x v="1"/>
    <n v="100"/>
  </r>
  <r>
    <n v="57"/>
    <x v="1"/>
    <s v="Single"/>
    <n v="0"/>
    <s v="1-5 years"/>
    <n v="50"/>
    <n v="0"/>
    <s v="Low"/>
    <n v="0"/>
    <s v="Full Coverage"/>
    <n v="0"/>
    <n v="2250"/>
    <s v="NO"/>
    <s v="Yes"/>
    <s v="NO"/>
    <n v="50"/>
    <x v="1"/>
    <x v="7"/>
    <x v="1"/>
    <x v="4"/>
    <x v="4"/>
    <x v="2"/>
    <n v="8"/>
    <n v="678"/>
    <n v="50"/>
    <x v="0"/>
    <n v="50"/>
  </r>
  <r>
    <n v="54"/>
    <x v="0"/>
    <s v="Single"/>
    <n v="0"/>
    <s v="1-5 years"/>
    <n v="50"/>
    <n v="1"/>
    <s v="Low"/>
    <n v="50"/>
    <s v="Liability-Only"/>
    <n v="-200"/>
    <n v="2100"/>
    <s v="NO"/>
    <s v="NO"/>
    <s v="NO"/>
    <n v="0"/>
    <x v="1"/>
    <x v="26"/>
    <x v="1"/>
    <x v="1"/>
    <x v="2"/>
    <x v="0"/>
    <n v="8"/>
    <n v="766"/>
    <n v="-50"/>
    <x v="1"/>
    <n v="100"/>
  </r>
  <r>
    <n v="43"/>
    <x v="0"/>
    <s v="Single"/>
    <n v="0"/>
    <s v="&gt;5 years"/>
    <n v="0"/>
    <n v="0"/>
    <s v="High"/>
    <n v="0"/>
    <s v="Liability-Only"/>
    <n v="-200"/>
    <n v="1900"/>
    <s v="NO"/>
    <s v="NO"/>
    <s v="NO"/>
    <n v="0"/>
    <x v="1"/>
    <x v="10"/>
    <x v="1"/>
    <x v="1"/>
    <x v="1"/>
    <x v="1"/>
    <n v="12"/>
    <n v="720"/>
    <n v="-50"/>
    <x v="2"/>
    <n v="0"/>
  </r>
  <r>
    <n v="18"/>
    <x v="0"/>
    <s v="Single"/>
    <n v="0"/>
    <s v="&lt;1 year"/>
    <n v="100"/>
    <n v="0"/>
    <s v="Low"/>
    <n v="0"/>
    <s v="Full Coverage"/>
    <n v="0"/>
    <n v="2400"/>
    <s v="NO"/>
    <s v="NO"/>
    <s v="NO"/>
    <n v="0"/>
    <x v="1"/>
    <x v="10"/>
    <x v="0"/>
    <x v="5"/>
    <x v="2"/>
    <x v="2"/>
    <n v="99"/>
    <n v="602"/>
    <n v="50"/>
    <x v="1"/>
    <n v="100"/>
  </r>
  <r>
    <n v="37"/>
    <x v="0"/>
    <s v="Married"/>
    <n v="86"/>
    <s v="1-5 years"/>
    <n v="50"/>
    <n v="0"/>
    <s v="Low"/>
    <n v="0"/>
    <s v="Full Coverage"/>
    <n v="0"/>
    <n v="2286"/>
    <s v="NO"/>
    <s v="Yes"/>
    <s v="NO"/>
    <n v="50"/>
    <x v="1"/>
    <x v="19"/>
    <x v="1"/>
    <x v="4"/>
    <x v="0"/>
    <x v="0"/>
    <n v="10"/>
    <n v="737"/>
    <n v="-50"/>
    <x v="1"/>
    <n v="100"/>
  </r>
  <r>
    <n v="44"/>
    <x v="0"/>
    <s v="Married"/>
    <n v="86"/>
    <s v="1-5 years"/>
    <n v="50"/>
    <n v="1"/>
    <s v="Low"/>
    <n v="50"/>
    <s v="Full Coverage"/>
    <n v="0"/>
    <n v="2286"/>
    <s v="NO"/>
    <s v="Yes"/>
    <s v="NO"/>
    <n v="50"/>
    <x v="1"/>
    <x v="29"/>
    <x v="0"/>
    <x v="0"/>
    <x v="2"/>
    <x v="2"/>
    <n v="99"/>
    <n v="763"/>
    <n v="-50"/>
    <x v="0"/>
    <n v="50"/>
  </r>
  <r>
    <n v="42"/>
    <x v="0"/>
    <s v="Married"/>
    <n v="86"/>
    <s v="1-5 years"/>
    <n v="50"/>
    <n v="0"/>
    <s v="Medium"/>
    <n v="0"/>
    <s v="Full Coverage"/>
    <n v="0"/>
    <n v="2336"/>
    <s v="Yes"/>
    <s v="NO"/>
    <s v="NO"/>
    <n v="50"/>
    <x v="1"/>
    <x v="23"/>
    <x v="1"/>
    <x v="1"/>
    <x v="3"/>
    <x v="2"/>
    <n v="2"/>
    <n v="654"/>
    <n v="50"/>
    <x v="0"/>
    <n v="50"/>
  </r>
  <r>
    <n v="18"/>
    <x v="0"/>
    <s v="Married"/>
    <n v="86"/>
    <s v="&lt;1 year"/>
    <n v="100"/>
    <n v="1"/>
    <s v="Low"/>
    <n v="50"/>
    <s v="Liability-Only"/>
    <n v="-200"/>
    <n v="2236"/>
    <s v="NO"/>
    <s v="NO"/>
    <s v="NO"/>
    <n v="0"/>
    <x v="0"/>
    <x v="15"/>
    <x v="1"/>
    <x v="0"/>
    <x v="0"/>
    <x v="0"/>
    <n v="3"/>
    <n v="802"/>
    <n v="-50"/>
    <x v="1"/>
    <n v="100"/>
  </r>
  <r>
    <n v="26"/>
    <x v="0"/>
    <s v="Married"/>
    <n v="86"/>
    <s v="&gt;5 years"/>
    <n v="0"/>
    <n v="1"/>
    <s v="Low"/>
    <n v="50"/>
    <s v="Full Coverage"/>
    <n v="0"/>
    <n v="2386"/>
    <s v="NO"/>
    <s v="Yes"/>
    <s v="NO"/>
    <n v="50"/>
    <x v="1"/>
    <x v="19"/>
    <x v="0"/>
    <x v="4"/>
    <x v="1"/>
    <x v="1"/>
    <n v="99"/>
    <n v="654"/>
    <n v="50"/>
    <x v="1"/>
    <n v="100"/>
  </r>
  <r>
    <n v="39"/>
    <x v="0"/>
    <s v="Married"/>
    <n v="86"/>
    <s v="1-5 years"/>
    <n v="50"/>
    <n v="1"/>
    <s v="Low"/>
    <n v="50"/>
    <s v="Liability-Only"/>
    <n v="-200"/>
    <n v="2236"/>
    <s v="NO"/>
    <s v="NO"/>
    <s v="NO"/>
    <n v="0"/>
    <x v="0"/>
    <x v="13"/>
    <x v="1"/>
    <x v="3"/>
    <x v="0"/>
    <x v="0"/>
    <n v="1"/>
    <n v="670"/>
    <n v="50"/>
    <x v="0"/>
    <n v="50"/>
  </r>
  <r>
    <n v="48"/>
    <x v="0"/>
    <s v="Widowed"/>
    <n v="0"/>
    <s v="&lt;1 year"/>
    <n v="100"/>
    <n v="0"/>
    <s v="Low"/>
    <n v="0"/>
    <s v="Liability-Only"/>
    <n v="-200"/>
    <n v="2200"/>
    <s v="NO"/>
    <s v="NO"/>
    <s v="NO"/>
    <n v="0"/>
    <x v="0"/>
    <x v="2"/>
    <x v="0"/>
    <x v="2"/>
    <x v="2"/>
    <x v="0"/>
    <n v="99"/>
    <n v="663"/>
    <n v="50"/>
    <x v="1"/>
    <n v="100"/>
  </r>
  <r>
    <n v="18"/>
    <x v="0"/>
    <s v="Single"/>
    <n v="0"/>
    <s v="&lt;1 year"/>
    <n v="100"/>
    <n v="1"/>
    <s v="High"/>
    <n v="200"/>
    <s v="Liability-Only"/>
    <n v="-200"/>
    <n v="2300"/>
    <s v="NO"/>
    <s v="NO"/>
    <s v="NO"/>
    <n v="0"/>
    <x v="1"/>
    <x v="2"/>
    <x v="0"/>
    <x v="4"/>
    <x v="4"/>
    <x v="2"/>
    <n v="99"/>
    <n v="756"/>
    <n v="-50"/>
    <x v="1"/>
    <n v="100"/>
  </r>
  <r>
    <n v="37"/>
    <x v="0"/>
    <s v="Married"/>
    <n v="86"/>
    <s v="1-5 years"/>
    <n v="50"/>
    <n v="0"/>
    <s v="Low"/>
    <n v="0"/>
    <s v="Full Coverage"/>
    <n v="0"/>
    <n v="2386"/>
    <s v="NO"/>
    <s v="Yes"/>
    <s v="NO"/>
    <n v="50"/>
    <x v="1"/>
    <x v="2"/>
    <x v="0"/>
    <x v="2"/>
    <x v="4"/>
    <x v="2"/>
    <n v="99"/>
    <n v="694"/>
    <n v="50"/>
    <x v="1"/>
    <n v="100"/>
  </r>
  <r>
    <n v="42"/>
    <x v="0"/>
    <s v="Single"/>
    <n v="0"/>
    <s v="1-5 years"/>
    <n v="50"/>
    <n v="1"/>
    <s v="Low"/>
    <n v="50"/>
    <s v="Full Coverage"/>
    <n v="0"/>
    <n v="2300"/>
    <s v="NO"/>
    <s v="NO"/>
    <s v="NO"/>
    <n v="0"/>
    <x v="1"/>
    <x v="11"/>
    <x v="0"/>
    <x v="7"/>
    <x v="0"/>
    <x v="1"/>
    <n v="99"/>
    <n v="730"/>
    <n v="-50"/>
    <x v="1"/>
    <n v="100"/>
  </r>
  <r>
    <n v="52"/>
    <x v="0"/>
    <s v="Single"/>
    <n v="0"/>
    <s v="1-5 years"/>
    <n v="50"/>
    <n v="1"/>
    <s v="Low"/>
    <n v="50"/>
    <s v="Liability-Only"/>
    <n v="-200"/>
    <n v="2000"/>
    <s v="NO"/>
    <s v="Yes"/>
    <s v="NO"/>
    <n v="50"/>
    <x v="0"/>
    <x v="24"/>
    <x v="1"/>
    <x v="2"/>
    <x v="4"/>
    <x v="1"/>
    <n v="7"/>
    <n v="723"/>
    <n v="-50"/>
    <x v="0"/>
    <n v="50"/>
  </r>
  <r>
    <n v="50"/>
    <x v="0"/>
    <s v="Divorced"/>
    <n v="0"/>
    <s v="1-5 years"/>
    <n v="50"/>
    <n v="1"/>
    <s v="Medium"/>
    <n v="100"/>
    <s v="Full Coverage"/>
    <n v="0"/>
    <n v="2450"/>
    <s v="NO"/>
    <s v="NO"/>
    <s v="NO"/>
    <n v="0"/>
    <x v="1"/>
    <x v="15"/>
    <x v="0"/>
    <x v="1"/>
    <x v="2"/>
    <x v="2"/>
    <n v="99"/>
    <n v="668"/>
    <n v="50"/>
    <x v="1"/>
    <n v="100"/>
  </r>
  <r>
    <n v="48"/>
    <x v="0"/>
    <s v="Single"/>
    <n v="0"/>
    <s v="1-5 years"/>
    <n v="50"/>
    <n v="0"/>
    <s v="Low"/>
    <n v="0"/>
    <s v="Full Coverage"/>
    <n v="0"/>
    <n v="2200"/>
    <s v="NO"/>
    <s v="NO"/>
    <s v="NO"/>
    <n v="0"/>
    <x v="0"/>
    <x v="22"/>
    <x v="1"/>
    <x v="2"/>
    <x v="1"/>
    <x v="2"/>
    <n v="3"/>
    <n v="718"/>
    <n v="-50"/>
    <x v="0"/>
    <n v="50"/>
  </r>
  <r>
    <n v="28"/>
    <x v="0"/>
    <s v="Married"/>
    <n v="86"/>
    <s v="&gt;5 years"/>
    <n v="0"/>
    <n v="0"/>
    <s v="Low"/>
    <n v="0"/>
    <s v="Liability-Only"/>
    <n v="-200"/>
    <n v="2086"/>
    <s v="NO"/>
    <s v="NO"/>
    <s v="NO"/>
    <n v="0"/>
    <x v="0"/>
    <x v="9"/>
    <x v="1"/>
    <x v="0"/>
    <x v="1"/>
    <x v="2"/>
    <n v="14"/>
    <n v="735"/>
    <n v="-50"/>
    <x v="1"/>
    <n v="100"/>
  </r>
  <r>
    <n v="18"/>
    <x v="0"/>
    <s v="Single"/>
    <n v="0"/>
    <s v="1-5 years"/>
    <n v="50"/>
    <n v="0"/>
    <s v="Low"/>
    <n v="0"/>
    <s v="Liability-Only"/>
    <n v="-200"/>
    <n v="2000"/>
    <s v="NO"/>
    <s v="NO"/>
    <s v="NO"/>
    <n v="0"/>
    <x v="0"/>
    <x v="20"/>
    <x v="1"/>
    <x v="5"/>
    <x v="3"/>
    <x v="1"/>
    <n v="14"/>
    <n v="769"/>
    <n v="-50"/>
    <x v="0"/>
    <n v="50"/>
  </r>
  <r>
    <n v="34"/>
    <x v="0"/>
    <s v="Single"/>
    <n v="0"/>
    <s v="&lt;1 year"/>
    <n v="100"/>
    <n v="1"/>
    <s v="Low"/>
    <n v="50"/>
    <s v="Liability-Only"/>
    <n v="-200"/>
    <n v="2150"/>
    <s v="NO"/>
    <s v="Yes"/>
    <s v="Yes"/>
    <n v="100"/>
    <x v="0"/>
    <x v="8"/>
    <x v="1"/>
    <x v="1"/>
    <x v="2"/>
    <x v="2"/>
    <n v="14"/>
    <n v="678"/>
    <n v="50"/>
    <x v="1"/>
    <n v="100"/>
  </r>
  <r>
    <n v="55"/>
    <x v="1"/>
    <s v="Single"/>
    <n v="0"/>
    <s v="1-5 years"/>
    <n v="50"/>
    <n v="0"/>
    <s v="Low"/>
    <n v="0"/>
    <s v="Full Coverage"/>
    <n v="0"/>
    <n v="2150"/>
    <s v="NO"/>
    <s v="Yes"/>
    <s v="NO"/>
    <n v="50"/>
    <x v="1"/>
    <x v="14"/>
    <x v="1"/>
    <x v="7"/>
    <x v="2"/>
    <x v="1"/>
    <n v="1"/>
    <n v="730"/>
    <n v="-50"/>
    <x v="0"/>
    <n v="50"/>
  </r>
  <r>
    <n v="60"/>
    <x v="1"/>
    <s v="Widowed"/>
    <n v="0"/>
    <s v="1-5 years"/>
    <n v="50"/>
    <n v="0"/>
    <s v="Low"/>
    <n v="0"/>
    <s v="Full Coverage"/>
    <n v="0"/>
    <n v="2250"/>
    <s v="NO"/>
    <s v="NO"/>
    <s v="NO"/>
    <n v="0"/>
    <x v="0"/>
    <x v="9"/>
    <x v="1"/>
    <x v="4"/>
    <x v="2"/>
    <x v="0"/>
    <n v="5"/>
    <n v="709"/>
    <n v="-50"/>
    <x v="1"/>
    <n v="100"/>
  </r>
  <r>
    <n v="50"/>
    <x v="0"/>
    <s v="Widowed"/>
    <n v="0"/>
    <s v="&gt;5 years"/>
    <n v="0"/>
    <n v="0"/>
    <s v="Low"/>
    <n v="0"/>
    <s v="Full Coverage"/>
    <n v="0"/>
    <n v="2200"/>
    <s v="NO"/>
    <s v="NO"/>
    <s v="NO"/>
    <n v="0"/>
    <x v="0"/>
    <x v="2"/>
    <x v="0"/>
    <x v="12"/>
    <x v="0"/>
    <x v="1"/>
    <n v="99"/>
    <n v="729"/>
    <n v="-50"/>
    <x v="1"/>
    <n v="100"/>
  </r>
  <r>
    <n v="46"/>
    <x v="0"/>
    <s v="Single"/>
    <n v="0"/>
    <s v="1-5 years"/>
    <n v="50"/>
    <n v="1"/>
    <s v="Low"/>
    <n v="50"/>
    <s v="Liability-Only"/>
    <n v="-200"/>
    <n v="2050"/>
    <s v="NO"/>
    <s v="NO"/>
    <s v="NO"/>
    <n v="0"/>
    <x v="1"/>
    <x v="13"/>
    <x v="0"/>
    <x v="1"/>
    <x v="4"/>
    <x v="0"/>
    <n v="99"/>
    <n v="727"/>
    <n v="-50"/>
    <x v="0"/>
    <n v="50"/>
  </r>
  <r>
    <n v="45"/>
    <x v="0"/>
    <s v="Single"/>
    <n v="0"/>
    <s v="1-5 years"/>
    <n v="50"/>
    <n v="0"/>
    <s v="Medium"/>
    <n v="0"/>
    <s v="Full Coverage"/>
    <n v="0"/>
    <n v="2250"/>
    <s v="NO"/>
    <s v="NO"/>
    <s v="Yes"/>
    <n v="50"/>
    <x v="0"/>
    <x v="25"/>
    <x v="0"/>
    <x v="3"/>
    <x v="4"/>
    <x v="1"/>
    <n v="99"/>
    <n v="688"/>
    <n v="50"/>
    <x v="0"/>
    <n v="50"/>
  </r>
  <r>
    <n v="31"/>
    <x v="0"/>
    <s v="Widowed"/>
    <n v="0"/>
    <s v="1-5 years"/>
    <n v="50"/>
    <n v="0"/>
    <s v="Low"/>
    <n v="0"/>
    <s v="Full Coverage"/>
    <n v="0"/>
    <n v="2250"/>
    <s v="NO"/>
    <s v="NO"/>
    <s v="NO"/>
    <n v="0"/>
    <x v="1"/>
    <x v="5"/>
    <x v="1"/>
    <x v="0"/>
    <x v="4"/>
    <x v="0"/>
    <n v="10"/>
    <n v="750"/>
    <n v="-50"/>
    <x v="1"/>
    <n v="100"/>
  </r>
  <r>
    <n v="38"/>
    <x v="0"/>
    <s v="Married"/>
    <n v="86"/>
    <s v="1-5 years"/>
    <n v="50"/>
    <n v="0"/>
    <s v="High"/>
    <n v="0"/>
    <s v="Full Coverage"/>
    <n v="0"/>
    <n v="2436"/>
    <s v="NO"/>
    <s v="NO"/>
    <s v="NO"/>
    <n v="0"/>
    <x v="1"/>
    <x v="14"/>
    <x v="1"/>
    <x v="4"/>
    <x v="4"/>
    <x v="1"/>
    <n v="10"/>
    <n v="657"/>
    <n v="50"/>
    <x v="1"/>
    <n v="100"/>
  </r>
  <r>
    <n v="65"/>
    <x v="1"/>
    <s v="Married"/>
    <n v="86"/>
    <s v="&gt;5 years"/>
    <n v="0"/>
    <n v="0"/>
    <s v="Low"/>
    <n v="0"/>
    <s v="Liability-Only"/>
    <n v="-200"/>
    <n v="2036"/>
    <s v="Yes"/>
    <s v="NO"/>
    <s v="NO"/>
    <n v="50"/>
    <x v="1"/>
    <x v="2"/>
    <x v="0"/>
    <x v="1"/>
    <x v="0"/>
    <x v="2"/>
    <n v="99"/>
    <n v="741"/>
    <n v="-50"/>
    <x v="1"/>
    <n v="100"/>
  </r>
  <r>
    <n v="25"/>
    <x v="0"/>
    <s v="Married"/>
    <n v="86"/>
    <s v="&lt;1 year"/>
    <n v="100"/>
    <n v="0"/>
    <s v="Low"/>
    <n v="0"/>
    <s v="Full Coverage"/>
    <n v="0"/>
    <n v="2386"/>
    <s v="NO"/>
    <s v="NO"/>
    <s v="NO"/>
    <n v="0"/>
    <x v="2"/>
    <x v="21"/>
    <x v="1"/>
    <x v="6"/>
    <x v="2"/>
    <x v="2"/>
    <n v="4"/>
    <n v="691"/>
    <n v="50"/>
    <x v="2"/>
    <n v="0"/>
  </r>
  <r>
    <n v="64"/>
    <x v="1"/>
    <s v="Divorced"/>
    <n v="0"/>
    <s v="1-5 years"/>
    <n v="50"/>
    <n v="0"/>
    <s v="Low"/>
    <n v="0"/>
    <s v="Full Coverage"/>
    <n v="0"/>
    <n v="2150"/>
    <s v="NO"/>
    <s v="Yes"/>
    <s v="NO"/>
    <n v="50"/>
    <x v="0"/>
    <x v="7"/>
    <x v="0"/>
    <x v="4"/>
    <x v="0"/>
    <x v="1"/>
    <n v="99"/>
    <n v="739"/>
    <n v="-50"/>
    <x v="0"/>
    <n v="50"/>
  </r>
  <r>
    <n v="35"/>
    <x v="0"/>
    <s v="Single"/>
    <n v="0"/>
    <s v="&lt;1 year"/>
    <n v="100"/>
    <n v="0"/>
    <s v="Low"/>
    <n v="0"/>
    <s v="Full Coverage"/>
    <n v="0"/>
    <n v="2250"/>
    <s v="NO"/>
    <s v="Yes"/>
    <s v="NO"/>
    <n v="50"/>
    <x v="1"/>
    <x v="3"/>
    <x v="1"/>
    <x v="4"/>
    <x v="3"/>
    <x v="2"/>
    <n v="13"/>
    <n v="764"/>
    <n v="-50"/>
    <x v="1"/>
    <n v="100"/>
  </r>
  <r>
    <n v="59"/>
    <x v="1"/>
    <s v="Married"/>
    <n v="86"/>
    <s v="1-5 years"/>
    <n v="50"/>
    <n v="0"/>
    <s v="Low"/>
    <n v="0"/>
    <s v="Full Coverage"/>
    <n v="0"/>
    <n v="2386"/>
    <s v="NO"/>
    <s v="Yes"/>
    <s v="NO"/>
    <n v="50"/>
    <x v="1"/>
    <x v="26"/>
    <x v="1"/>
    <x v="0"/>
    <x v="0"/>
    <x v="1"/>
    <n v="7"/>
    <n v="660"/>
    <n v="50"/>
    <x v="1"/>
    <n v="100"/>
  </r>
  <r>
    <n v="18"/>
    <x v="0"/>
    <s v="Single"/>
    <n v="0"/>
    <s v="1-5 years"/>
    <n v="50"/>
    <n v="0"/>
    <s v="Low"/>
    <n v="0"/>
    <s v="Liability-Only"/>
    <n v="-200"/>
    <n v="2050"/>
    <s v="NO"/>
    <s v="Yes"/>
    <s v="NO"/>
    <n v="50"/>
    <x v="1"/>
    <x v="16"/>
    <x v="1"/>
    <x v="5"/>
    <x v="0"/>
    <x v="1"/>
    <n v="13"/>
    <n v="612"/>
    <n v="50"/>
    <x v="0"/>
    <n v="50"/>
  </r>
  <r>
    <n v="48"/>
    <x v="0"/>
    <s v="Single"/>
    <n v="0"/>
    <s v="&lt;1 year"/>
    <n v="100"/>
    <n v="0"/>
    <s v="Medium"/>
    <n v="0"/>
    <s v="Liability-Only"/>
    <n v="-200"/>
    <n v="2100"/>
    <s v="NO"/>
    <s v="NO"/>
    <s v="NO"/>
    <n v="0"/>
    <x v="0"/>
    <x v="13"/>
    <x v="1"/>
    <x v="8"/>
    <x v="6"/>
    <x v="0"/>
    <n v="10"/>
    <n v="728"/>
    <n v="-50"/>
    <x v="1"/>
    <n v="100"/>
  </r>
  <r>
    <n v="28"/>
    <x v="0"/>
    <s v="Divorced"/>
    <n v="0"/>
    <s v="1-5 years"/>
    <n v="50"/>
    <n v="0"/>
    <s v="Low"/>
    <n v="0"/>
    <s v="Full Coverage"/>
    <n v="0"/>
    <n v="2150"/>
    <s v="NO"/>
    <s v="NO"/>
    <s v="NO"/>
    <n v="0"/>
    <x v="0"/>
    <x v="10"/>
    <x v="0"/>
    <x v="9"/>
    <x v="0"/>
    <x v="0"/>
    <n v="99"/>
    <n v="760"/>
    <n v="-50"/>
    <x v="2"/>
    <n v="0"/>
  </r>
  <r>
    <n v="18"/>
    <x v="0"/>
    <s v="Married"/>
    <n v="86"/>
    <s v="1-5 years"/>
    <n v="50"/>
    <n v="1"/>
    <s v="Low"/>
    <n v="50"/>
    <s v="Liability-Only"/>
    <n v="-200"/>
    <n v="2036"/>
    <s v="Yes"/>
    <s v="NO"/>
    <s v="NO"/>
    <n v="50"/>
    <x v="0"/>
    <x v="19"/>
    <x v="1"/>
    <x v="7"/>
    <x v="4"/>
    <x v="1"/>
    <n v="12"/>
    <n v="723"/>
    <n v="-50"/>
    <x v="2"/>
    <n v="0"/>
  </r>
  <r>
    <n v="43"/>
    <x v="0"/>
    <s v="Single"/>
    <n v="0"/>
    <s v="1-5 years"/>
    <n v="50"/>
    <n v="1"/>
    <s v="Medium"/>
    <n v="100"/>
    <s v="Liability-Only"/>
    <n v="-200"/>
    <n v="2050"/>
    <s v="Yes"/>
    <s v="NO"/>
    <s v="NO"/>
    <n v="50"/>
    <x v="1"/>
    <x v="10"/>
    <x v="1"/>
    <x v="0"/>
    <x v="3"/>
    <x v="2"/>
    <n v="6"/>
    <n v="716"/>
    <n v="-50"/>
    <x v="0"/>
    <n v="50"/>
  </r>
  <r>
    <n v="55"/>
    <x v="1"/>
    <s v="Single"/>
    <n v="0"/>
    <s v="&lt;1 year"/>
    <n v="100"/>
    <n v="1"/>
    <s v="Low"/>
    <n v="50"/>
    <s v="Liability-Only"/>
    <n v="-200"/>
    <n v="2100"/>
    <s v="NO"/>
    <s v="NO"/>
    <s v="NO"/>
    <n v="0"/>
    <x v="0"/>
    <x v="11"/>
    <x v="1"/>
    <x v="2"/>
    <x v="0"/>
    <x v="0"/>
    <n v="4"/>
    <n v="739"/>
    <n v="-50"/>
    <x v="0"/>
    <n v="50"/>
  </r>
  <r>
    <n v="27"/>
    <x v="0"/>
    <s v="Single"/>
    <n v="0"/>
    <s v="1-5 years"/>
    <n v="50"/>
    <n v="0"/>
    <s v="Medium"/>
    <n v="0"/>
    <s v="Liability-Only"/>
    <n v="-200"/>
    <n v="2050"/>
    <s v="Yes"/>
    <s v="Yes"/>
    <s v="NO"/>
    <n v="100"/>
    <x v="1"/>
    <x v="10"/>
    <x v="1"/>
    <x v="6"/>
    <x v="0"/>
    <x v="0"/>
    <n v="2"/>
    <n v="659"/>
    <n v="50"/>
    <x v="1"/>
    <n v="100"/>
  </r>
  <r>
    <n v="18"/>
    <x v="0"/>
    <s v="Single"/>
    <n v="0"/>
    <s v="&lt;1 year"/>
    <n v="100"/>
    <n v="0"/>
    <s v="Low"/>
    <n v="0"/>
    <s v="Liability-Only"/>
    <n v="-200"/>
    <n v="2050"/>
    <s v="NO"/>
    <s v="NO"/>
    <s v="NO"/>
    <n v="0"/>
    <x v="1"/>
    <x v="17"/>
    <x v="1"/>
    <x v="5"/>
    <x v="0"/>
    <x v="2"/>
    <n v="2"/>
    <n v="707"/>
    <n v="-50"/>
    <x v="0"/>
    <n v="50"/>
  </r>
  <r>
    <n v="38"/>
    <x v="0"/>
    <s v="Divorced"/>
    <n v="0"/>
    <s v="1-5 years"/>
    <n v="50"/>
    <n v="0"/>
    <s v="Low"/>
    <n v="0"/>
    <s v="Full Coverage"/>
    <n v="0"/>
    <n v="2200"/>
    <s v="NO"/>
    <s v="Yes"/>
    <s v="NO"/>
    <n v="50"/>
    <x v="1"/>
    <x v="12"/>
    <x v="1"/>
    <x v="1"/>
    <x v="3"/>
    <x v="0"/>
    <n v="12"/>
    <n v="779"/>
    <n v="-50"/>
    <x v="1"/>
    <n v="100"/>
  </r>
  <r>
    <n v="38"/>
    <x v="0"/>
    <s v="Married"/>
    <n v="86"/>
    <s v="1-5 years"/>
    <n v="50"/>
    <n v="0"/>
    <s v="Medium"/>
    <n v="0"/>
    <s v="Full Coverage"/>
    <n v="0"/>
    <n v="2336"/>
    <s v="NO"/>
    <s v="NO"/>
    <s v="NO"/>
    <n v="0"/>
    <x v="1"/>
    <x v="18"/>
    <x v="0"/>
    <x v="7"/>
    <x v="3"/>
    <x v="2"/>
    <n v="99"/>
    <n v="736"/>
    <n v="-50"/>
    <x v="1"/>
    <n v="100"/>
  </r>
  <r>
    <n v="48"/>
    <x v="0"/>
    <s v="Divorced"/>
    <n v="0"/>
    <s v="&lt;1 year"/>
    <n v="100"/>
    <n v="0"/>
    <s v="Low"/>
    <n v="0"/>
    <s v="Liability-Only"/>
    <n v="-200"/>
    <n v="2100"/>
    <s v="NO"/>
    <s v="NO"/>
    <s v="NO"/>
    <n v="0"/>
    <x v="1"/>
    <x v="8"/>
    <x v="1"/>
    <x v="0"/>
    <x v="5"/>
    <x v="0"/>
    <n v="1"/>
    <n v="760"/>
    <n v="-50"/>
    <x v="1"/>
    <n v="100"/>
  </r>
  <r>
    <n v="54"/>
    <x v="0"/>
    <s v="Married"/>
    <n v="86"/>
    <s v="&gt;5 years"/>
    <n v="0"/>
    <n v="0"/>
    <s v="Low"/>
    <n v="0"/>
    <s v="Full Coverage"/>
    <n v="0"/>
    <n v="2286"/>
    <s v="NO"/>
    <s v="NO"/>
    <s v="NO"/>
    <n v="0"/>
    <x v="0"/>
    <x v="27"/>
    <x v="1"/>
    <x v="4"/>
    <x v="0"/>
    <x v="1"/>
    <n v="8"/>
    <n v="769"/>
    <n v="-50"/>
    <x v="1"/>
    <n v="100"/>
  </r>
  <r>
    <n v="39"/>
    <x v="0"/>
    <s v="Married"/>
    <n v="86"/>
    <s v="&lt;1 year"/>
    <n v="100"/>
    <n v="3"/>
    <s v="Medium"/>
    <n v="300"/>
    <s v="Full Coverage"/>
    <n v="0"/>
    <n v="2636"/>
    <s v="Yes"/>
    <s v="NO"/>
    <s v="NO"/>
    <n v="50"/>
    <x v="0"/>
    <x v="22"/>
    <x v="0"/>
    <x v="0"/>
    <x v="5"/>
    <x v="0"/>
    <n v="99"/>
    <n v="804"/>
    <n v="-50"/>
    <x v="1"/>
    <n v="100"/>
  </r>
  <r>
    <n v="67"/>
    <x v="1"/>
    <s v="Married"/>
    <n v="86"/>
    <s v="&gt;5 years"/>
    <n v="0"/>
    <n v="3"/>
    <s v="Medium"/>
    <n v="300"/>
    <s v="Full Coverage"/>
    <n v="0"/>
    <n v="2636"/>
    <s v="NO"/>
    <s v="Yes"/>
    <s v="NO"/>
    <n v="50"/>
    <x v="1"/>
    <x v="14"/>
    <x v="0"/>
    <x v="9"/>
    <x v="0"/>
    <x v="2"/>
    <n v="99"/>
    <n v="591"/>
    <n v="50"/>
    <x v="1"/>
    <n v="100"/>
  </r>
  <r>
    <n v="43"/>
    <x v="0"/>
    <s v="Married"/>
    <n v="86"/>
    <s v="&gt;5 years"/>
    <n v="0"/>
    <n v="1"/>
    <s v="Medium"/>
    <n v="100"/>
    <s v="Full Coverage"/>
    <n v="0"/>
    <n v="2386"/>
    <s v="NO"/>
    <s v="NO"/>
    <s v="NO"/>
    <n v="0"/>
    <x v="0"/>
    <x v="2"/>
    <x v="0"/>
    <x v="0"/>
    <x v="1"/>
    <x v="0"/>
    <n v="99"/>
    <n v="774"/>
    <n v="-50"/>
    <x v="1"/>
    <n v="100"/>
  </r>
  <r>
    <n v="34"/>
    <x v="0"/>
    <s v="Married"/>
    <n v="86"/>
    <s v="&gt;5 years"/>
    <n v="0"/>
    <n v="0"/>
    <s v="Low"/>
    <n v="0"/>
    <s v="Full Coverage"/>
    <n v="0"/>
    <n v="2186"/>
    <s v="NO"/>
    <s v="Yes"/>
    <s v="NO"/>
    <n v="50"/>
    <x v="1"/>
    <x v="25"/>
    <x v="1"/>
    <x v="1"/>
    <x v="2"/>
    <x v="1"/>
    <n v="8"/>
    <n v="742"/>
    <n v="-50"/>
    <x v="0"/>
    <n v="50"/>
  </r>
  <r>
    <n v="18"/>
    <x v="0"/>
    <s v="Single"/>
    <n v="0"/>
    <s v="1-5 years"/>
    <n v="50"/>
    <n v="0"/>
    <s v="Medium"/>
    <n v="0"/>
    <s v="Liability-Only"/>
    <n v="-200"/>
    <n v="2050"/>
    <s v="NO"/>
    <s v="Yes"/>
    <s v="NO"/>
    <n v="50"/>
    <x v="2"/>
    <x v="23"/>
    <x v="1"/>
    <x v="4"/>
    <x v="2"/>
    <x v="1"/>
    <n v="3"/>
    <n v="696"/>
    <n v="50"/>
    <x v="0"/>
    <n v="50"/>
  </r>
  <r>
    <n v="36"/>
    <x v="0"/>
    <s v="Single"/>
    <n v="0"/>
    <s v="&gt;5 years"/>
    <n v="0"/>
    <n v="1"/>
    <s v="Low"/>
    <n v="50"/>
    <s v="Full Coverage"/>
    <n v="0"/>
    <n v="2150"/>
    <s v="NO"/>
    <s v="Yes"/>
    <s v="NO"/>
    <n v="50"/>
    <x v="0"/>
    <x v="15"/>
    <x v="0"/>
    <x v="9"/>
    <x v="4"/>
    <x v="1"/>
    <n v="99"/>
    <n v="805"/>
    <n v="-50"/>
    <x v="0"/>
    <n v="50"/>
  </r>
  <r>
    <n v="34"/>
    <x v="0"/>
    <s v="Married"/>
    <n v="86"/>
    <s v="&gt;5 years"/>
    <n v="0"/>
    <n v="0"/>
    <s v="Medium"/>
    <n v="0"/>
    <s v="Full Coverage"/>
    <n v="0"/>
    <n v="2186"/>
    <s v="NO"/>
    <s v="Yes"/>
    <s v="NO"/>
    <n v="50"/>
    <x v="0"/>
    <x v="0"/>
    <x v="1"/>
    <x v="7"/>
    <x v="4"/>
    <x v="1"/>
    <n v="4"/>
    <n v="742"/>
    <n v="-50"/>
    <x v="0"/>
    <n v="50"/>
  </r>
  <r>
    <n v="54"/>
    <x v="0"/>
    <s v="Single"/>
    <n v="0"/>
    <s v="&lt;1 year"/>
    <n v="100"/>
    <n v="1"/>
    <s v="Low"/>
    <n v="50"/>
    <s v="Liability-Only"/>
    <n v="-200"/>
    <n v="2250"/>
    <s v="NO"/>
    <s v="NO"/>
    <s v="NO"/>
    <n v="0"/>
    <x v="1"/>
    <x v="7"/>
    <x v="1"/>
    <x v="5"/>
    <x v="2"/>
    <x v="0"/>
    <n v="8"/>
    <n v="637"/>
    <n v="50"/>
    <x v="1"/>
    <n v="100"/>
  </r>
  <r>
    <n v="46"/>
    <x v="0"/>
    <s v="Married"/>
    <n v="86"/>
    <s v="1-5 years"/>
    <n v="50"/>
    <n v="2"/>
    <s v="Low"/>
    <n v="100"/>
    <s v="Full Coverage"/>
    <n v="0"/>
    <n v="2286"/>
    <s v="NO"/>
    <s v="Yes"/>
    <s v="NO"/>
    <n v="50"/>
    <x v="1"/>
    <x v="20"/>
    <x v="1"/>
    <x v="5"/>
    <x v="4"/>
    <x v="2"/>
    <n v="7"/>
    <n v="745"/>
    <n v="-50"/>
    <x v="2"/>
    <n v="0"/>
  </r>
  <r>
    <n v="22"/>
    <x v="0"/>
    <s v="Married"/>
    <n v="86"/>
    <s v="&lt;1 year"/>
    <n v="100"/>
    <n v="0"/>
    <s v="Medium"/>
    <n v="0"/>
    <s v="Full Coverage"/>
    <n v="0"/>
    <n v="2386"/>
    <s v="NO"/>
    <s v="NO"/>
    <s v="NO"/>
    <n v="0"/>
    <x v="1"/>
    <x v="21"/>
    <x v="0"/>
    <x v="0"/>
    <x v="2"/>
    <x v="1"/>
    <n v="99"/>
    <n v="829"/>
    <n v="-50"/>
    <x v="1"/>
    <n v="100"/>
  </r>
  <r>
    <n v="42"/>
    <x v="0"/>
    <s v="Single"/>
    <n v="0"/>
    <s v="1-5 years"/>
    <n v="50"/>
    <n v="0"/>
    <s v="Medium"/>
    <n v="0"/>
    <s v="Liability-Only"/>
    <n v="-200"/>
    <n v="2000"/>
    <s v="NO"/>
    <s v="NO"/>
    <s v="NO"/>
    <n v="0"/>
    <x v="0"/>
    <x v="14"/>
    <x v="1"/>
    <x v="4"/>
    <x v="4"/>
    <x v="1"/>
    <n v="10"/>
    <n v="767"/>
    <n v="-50"/>
    <x v="0"/>
    <n v="50"/>
  </r>
  <r>
    <n v="50"/>
    <x v="0"/>
    <s v="Single"/>
    <n v="0"/>
    <s v="1-5 years"/>
    <n v="50"/>
    <n v="2"/>
    <s v="High"/>
    <n v="400"/>
    <s v="Full Coverage"/>
    <n v="0"/>
    <n v="2750"/>
    <s v="NO"/>
    <s v="NO"/>
    <s v="NO"/>
    <n v="0"/>
    <x v="0"/>
    <x v="15"/>
    <x v="1"/>
    <x v="4"/>
    <x v="3"/>
    <x v="2"/>
    <n v="2"/>
    <n v="662"/>
    <n v="50"/>
    <x v="1"/>
    <n v="100"/>
  </r>
  <r>
    <n v="62"/>
    <x v="1"/>
    <s v="Single"/>
    <n v="0"/>
    <s v="1-5 years"/>
    <n v="50"/>
    <n v="0"/>
    <s v="Low"/>
    <n v="0"/>
    <s v="Liability-Only"/>
    <n v="-200"/>
    <n v="1950"/>
    <s v="NO"/>
    <s v="NO"/>
    <s v="Yes"/>
    <n v="50"/>
    <x v="1"/>
    <x v="7"/>
    <x v="0"/>
    <x v="7"/>
    <x v="1"/>
    <x v="0"/>
    <n v="99"/>
    <n v="724"/>
    <n v="-50"/>
    <x v="0"/>
    <n v="50"/>
  </r>
  <r>
    <n v="53"/>
    <x v="0"/>
    <s v="Married"/>
    <n v="86"/>
    <s v="&gt;5 years"/>
    <n v="0"/>
    <n v="0"/>
    <s v="Low"/>
    <n v="0"/>
    <s v="Liability-Only"/>
    <n v="-200"/>
    <n v="1986"/>
    <s v="NO"/>
    <s v="NO"/>
    <s v="NO"/>
    <n v="0"/>
    <x v="1"/>
    <x v="4"/>
    <x v="1"/>
    <x v="4"/>
    <x v="0"/>
    <x v="1"/>
    <n v="4"/>
    <n v="725"/>
    <n v="-50"/>
    <x v="2"/>
    <n v="0"/>
  </r>
  <r>
    <n v="51"/>
    <x v="0"/>
    <s v="Single"/>
    <n v="0"/>
    <s v="&lt;1 year"/>
    <n v="100"/>
    <n v="1"/>
    <s v="High"/>
    <n v="200"/>
    <s v="Full Coverage"/>
    <n v="0"/>
    <n v="2500"/>
    <s v="NO"/>
    <s v="NO"/>
    <s v="NO"/>
    <n v="0"/>
    <x v="1"/>
    <x v="14"/>
    <x v="0"/>
    <x v="0"/>
    <x v="5"/>
    <x v="2"/>
    <n v="99"/>
    <n v="656"/>
    <n v="50"/>
    <x v="2"/>
    <n v="0"/>
  </r>
  <r>
    <n v="40"/>
    <x v="0"/>
    <s v="Single"/>
    <n v="0"/>
    <s v="&gt;5 years"/>
    <n v="0"/>
    <n v="0"/>
    <s v="Low"/>
    <n v="0"/>
    <s v="Full Coverage"/>
    <n v="0"/>
    <n v="2150"/>
    <s v="Yes"/>
    <s v="NO"/>
    <s v="Yes"/>
    <n v="100"/>
    <x v="0"/>
    <x v="22"/>
    <x v="0"/>
    <x v="0"/>
    <x v="2"/>
    <x v="2"/>
    <n v="99"/>
    <n v="645"/>
    <n v="50"/>
    <x v="0"/>
    <n v="50"/>
  </r>
  <r>
    <n v="45"/>
    <x v="0"/>
    <s v="Widowed"/>
    <n v="0"/>
    <s v="&lt;1 year"/>
    <n v="100"/>
    <n v="1"/>
    <s v="Medium"/>
    <n v="100"/>
    <s v="Full Coverage"/>
    <n v="0"/>
    <n v="2400"/>
    <s v="NO"/>
    <s v="NO"/>
    <s v="NO"/>
    <n v="0"/>
    <x v="1"/>
    <x v="11"/>
    <x v="1"/>
    <x v="8"/>
    <x v="2"/>
    <x v="0"/>
    <n v="14"/>
    <n v="782"/>
    <n v="-50"/>
    <x v="1"/>
    <n v="100"/>
  </r>
  <r>
    <n v="58"/>
    <x v="1"/>
    <s v="Married"/>
    <n v="86"/>
    <s v="1-5 years"/>
    <n v="50"/>
    <n v="0"/>
    <s v="Medium"/>
    <n v="0"/>
    <s v="Full Coverage"/>
    <n v="0"/>
    <n v="2236"/>
    <s v="NO"/>
    <s v="NO"/>
    <s v="Yes"/>
    <n v="50"/>
    <x v="1"/>
    <x v="22"/>
    <x v="1"/>
    <x v="1"/>
    <x v="4"/>
    <x v="2"/>
    <n v="10"/>
    <n v="775"/>
    <n v="-50"/>
    <x v="0"/>
    <n v="50"/>
  </r>
  <r>
    <n v="20"/>
    <x v="0"/>
    <s v="Single"/>
    <n v="0"/>
    <s v="&lt;1 year"/>
    <n v="100"/>
    <n v="1"/>
    <s v="Medium"/>
    <n v="100"/>
    <s v="Liability-Only"/>
    <n v="-200"/>
    <n v="2200"/>
    <s v="NO"/>
    <s v="NO"/>
    <s v="NO"/>
    <n v="0"/>
    <x v="1"/>
    <x v="3"/>
    <x v="1"/>
    <x v="0"/>
    <x v="3"/>
    <x v="0"/>
    <n v="8"/>
    <n v="796"/>
    <n v="-50"/>
    <x v="1"/>
    <n v="100"/>
  </r>
  <r>
    <n v="34"/>
    <x v="0"/>
    <s v="Single"/>
    <n v="0"/>
    <s v="1-5 years"/>
    <n v="50"/>
    <n v="0"/>
    <s v="Low"/>
    <n v="0"/>
    <s v="Liability-Only"/>
    <n v="-200"/>
    <n v="2100"/>
    <s v="NO"/>
    <s v="NO"/>
    <s v="Yes"/>
    <n v="50"/>
    <x v="1"/>
    <x v="4"/>
    <x v="1"/>
    <x v="6"/>
    <x v="2"/>
    <x v="2"/>
    <n v="5"/>
    <n v="653"/>
    <n v="50"/>
    <x v="1"/>
    <n v="100"/>
  </r>
  <r>
    <n v="28"/>
    <x v="0"/>
    <s v="Widowed"/>
    <n v="0"/>
    <s v="&gt;5 years"/>
    <n v="0"/>
    <n v="1"/>
    <s v="Medium"/>
    <n v="100"/>
    <s v="Full Coverage"/>
    <n v="0"/>
    <n v="2250"/>
    <s v="NO"/>
    <s v="NO"/>
    <s v="NO"/>
    <n v="0"/>
    <x v="1"/>
    <x v="2"/>
    <x v="0"/>
    <x v="1"/>
    <x v="4"/>
    <x v="2"/>
    <n v="99"/>
    <n v="740"/>
    <n v="-50"/>
    <x v="0"/>
    <n v="50"/>
  </r>
  <r>
    <n v="45"/>
    <x v="0"/>
    <s v="Married"/>
    <n v="86"/>
    <s v="1-5 years"/>
    <n v="50"/>
    <n v="1"/>
    <s v="Low"/>
    <n v="50"/>
    <s v="Liability-Only"/>
    <n v="-200"/>
    <n v="2186"/>
    <s v="NO"/>
    <s v="NO"/>
    <s v="NO"/>
    <n v="0"/>
    <x v="0"/>
    <x v="10"/>
    <x v="1"/>
    <x v="1"/>
    <x v="2"/>
    <x v="2"/>
    <n v="1"/>
    <n v="786"/>
    <n v="-50"/>
    <x v="1"/>
    <n v="100"/>
  </r>
  <r>
    <n v="58"/>
    <x v="1"/>
    <s v="Single"/>
    <n v="0"/>
    <s v="1-5 years"/>
    <n v="50"/>
    <n v="1"/>
    <s v="High"/>
    <n v="200"/>
    <s v="Full Coverage"/>
    <n v="0"/>
    <n v="2400"/>
    <s v="NO"/>
    <s v="NO"/>
    <s v="Yes"/>
    <n v="50"/>
    <x v="1"/>
    <x v="9"/>
    <x v="1"/>
    <x v="2"/>
    <x v="3"/>
    <x v="1"/>
    <n v="9"/>
    <n v="716"/>
    <n v="-50"/>
    <x v="1"/>
    <n v="100"/>
  </r>
  <r>
    <n v="31"/>
    <x v="0"/>
    <s v="Married"/>
    <n v="86"/>
    <s v="&gt;5 years"/>
    <n v="0"/>
    <n v="1"/>
    <s v="Low"/>
    <n v="50"/>
    <s v="Liability-Only"/>
    <n v="-200"/>
    <n v="2186"/>
    <s v="NO"/>
    <s v="NO"/>
    <s v="NO"/>
    <n v="0"/>
    <x v="0"/>
    <x v="9"/>
    <x v="0"/>
    <x v="7"/>
    <x v="0"/>
    <x v="2"/>
    <n v="99"/>
    <n v="585"/>
    <n v="50"/>
    <x v="0"/>
    <n v="50"/>
  </r>
  <r>
    <n v="18"/>
    <x v="0"/>
    <s v="Single"/>
    <n v="0"/>
    <s v="&lt;1 year"/>
    <n v="100"/>
    <n v="0"/>
    <s v="Low"/>
    <n v="0"/>
    <s v="Full Coverage"/>
    <n v="0"/>
    <n v="2250"/>
    <s v="NO"/>
    <s v="Yes"/>
    <s v="NO"/>
    <n v="50"/>
    <x v="0"/>
    <x v="13"/>
    <x v="0"/>
    <x v="3"/>
    <x v="0"/>
    <x v="0"/>
    <n v="99"/>
    <n v="679"/>
    <n v="50"/>
    <x v="2"/>
    <n v="0"/>
  </r>
  <r>
    <n v="33"/>
    <x v="0"/>
    <s v="Married"/>
    <n v="86"/>
    <s v="&gt;5 years"/>
    <n v="0"/>
    <n v="0"/>
    <s v="Low"/>
    <n v="0"/>
    <s v="Full Coverage"/>
    <n v="0"/>
    <n v="2186"/>
    <s v="NO"/>
    <s v="NO"/>
    <s v="NO"/>
    <n v="0"/>
    <x v="2"/>
    <x v="12"/>
    <x v="0"/>
    <x v="2"/>
    <x v="0"/>
    <x v="0"/>
    <n v="99"/>
    <n v="825"/>
    <n v="-50"/>
    <x v="2"/>
    <n v="0"/>
  </r>
  <r>
    <n v="53"/>
    <x v="0"/>
    <s v="Married"/>
    <n v="86"/>
    <s v="&lt;1 year"/>
    <n v="100"/>
    <n v="1"/>
    <s v="Medium"/>
    <n v="100"/>
    <s v="Liability-Only"/>
    <n v="-200"/>
    <n v="2236"/>
    <s v="NO"/>
    <s v="NO"/>
    <s v="Yes"/>
    <n v="50"/>
    <x v="1"/>
    <x v="2"/>
    <x v="0"/>
    <x v="5"/>
    <x v="3"/>
    <x v="2"/>
    <n v="99"/>
    <n v="711"/>
    <n v="-50"/>
    <x v="1"/>
    <n v="100"/>
  </r>
  <r>
    <n v="48"/>
    <x v="0"/>
    <s v="Single"/>
    <n v="0"/>
    <s v="&lt;1 year"/>
    <n v="100"/>
    <n v="0"/>
    <s v="Medium"/>
    <n v="0"/>
    <s v="Full Coverage"/>
    <n v="0"/>
    <n v="2400"/>
    <s v="NO"/>
    <s v="NO"/>
    <s v="NO"/>
    <n v="0"/>
    <x v="2"/>
    <x v="13"/>
    <x v="1"/>
    <x v="1"/>
    <x v="0"/>
    <x v="2"/>
    <n v="5"/>
    <n v="604"/>
    <n v="50"/>
    <x v="1"/>
    <n v="100"/>
  </r>
  <r>
    <n v="46"/>
    <x v="0"/>
    <s v="Married"/>
    <n v="86"/>
    <s v="&lt;1 year"/>
    <n v="100"/>
    <n v="1"/>
    <s v="Low"/>
    <n v="50"/>
    <s v="Full Coverage"/>
    <n v="0"/>
    <n v="2436"/>
    <s v="NO"/>
    <s v="Yes"/>
    <s v="NO"/>
    <n v="50"/>
    <x v="0"/>
    <x v="1"/>
    <x v="1"/>
    <x v="1"/>
    <x v="7"/>
    <x v="0"/>
    <n v="5"/>
    <n v="678"/>
    <n v="50"/>
    <x v="0"/>
    <n v="50"/>
  </r>
  <r>
    <n v="35"/>
    <x v="0"/>
    <s v="Married"/>
    <n v="86"/>
    <s v="&gt;5 years"/>
    <n v="0"/>
    <n v="1"/>
    <s v="Medium"/>
    <n v="100"/>
    <s v="Full Coverage"/>
    <n v="0"/>
    <n v="2286"/>
    <s v="NO"/>
    <s v="NO"/>
    <s v="NO"/>
    <n v="0"/>
    <x v="0"/>
    <x v="17"/>
    <x v="1"/>
    <x v="0"/>
    <x v="0"/>
    <x v="2"/>
    <n v="10"/>
    <n v="723"/>
    <n v="-50"/>
    <x v="2"/>
    <n v="0"/>
  </r>
  <r>
    <n v="20"/>
    <x v="0"/>
    <s v="Married"/>
    <n v="86"/>
    <s v="&lt;1 year"/>
    <n v="100"/>
    <n v="0"/>
    <s v="Medium"/>
    <n v="0"/>
    <s v="Full Coverage"/>
    <n v="0"/>
    <n v="2386"/>
    <s v="NO"/>
    <s v="NO"/>
    <s v="NO"/>
    <n v="0"/>
    <x v="1"/>
    <x v="24"/>
    <x v="1"/>
    <x v="4"/>
    <x v="4"/>
    <x v="1"/>
    <n v="1"/>
    <n v="709"/>
    <n v="-50"/>
    <x v="1"/>
    <n v="100"/>
  </r>
  <r>
    <n v="47"/>
    <x v="0"/>
    <s v="Married"/>
    <n v="86"/>
    <s v="&gt;5 years"/>
    <n v="0"/>
    <n v="0"/>
    <s v="Low"/>
    <n v="0"/>
    <s v="Liability-Only"/>
    <n v="-200"/>
    <n v="2086"/>
    <s v="NO"/>
    <s v="NO"/>
    <s v="NO"/>
    <n v="0"/>
    <x v="1"/>
    <x v="0"/>
    <x v="0"/>
    <x v="5"/>
    <x v="0"/>
    <x v="0"/>
    <n v="99"/>
    <n v="726"/>
    <n v="-50"/>
    <x v="1"/>
    <n v="100"/>
  </r>
  <r>
    <n v="27"/>
    <x v="0"/>
    <s v="Widowed"/>
    <n v="0"/>
    <s v="&gt;5 years"/>
    <n v="0"/>
    <n v="0"/>
    <s v="Low"/>
    <n v="0"/>
    <s v="Liability-Only"/>
    <n v="-200"/>
    <n v="2100"/>
    <s v="NO"/>
    <s v="NO"/>
    <s v="NO"/>
    <n v="0"/>
    <x v="1"/>
    <x v="3"/>
    <x v="1"/>
    <x v="0"/>
    <x v="3"/>
    <x v="0"/>
    <n v="13"/>
    <n v="657"/>
    <n v="50"/>
    <x v="1"/>
    <n v="100"/>
  </r>
  <r>
    <n v="72"/>
    <x v="1"/>
    <s v="Single"/>
    <n v="0"/>
    <s v="1-5 years"/>
    <n v="50"/>
    <n v="0"/>
    <s v="Low"/>
    <n v="0"/>
    <s v="Full Coverage"/>
    <n v="0"/>
    <n v="2200"/>
    <s v="NO"/>
    <s v="Yes"/>
    <s v="NO"/>
    <n v="50"/>
    <x v="1"/>
    <x v="11"/>
    <x v="1"/>
    <x v="7"/>
    <x v="1"/>
    <x v="2"/>
    <n v="4"/>
    <n v="792"/>
    <n v="-50"/>
    <x v="1"/>
    <n v="100"/>
  </r>
  <r>
    <n v="48"/>
    <x v="0"/>
    <s v="Divorced"/>
    <n v="0"/>
    <s v="1-5 years"/>
    <n v="50"/>
    <n v="0"/>
    <s v="Medium"/>
    <n v="0"/>
    <s v="Full Coverage"/>
    <n v="0"/>
    <n v="2100"/>
    <s v="NO"/>
    <s v="Yes"/>
    <s v="NO"/>
    <n v="50"/>
    <x v="0"/>
    <x v="8"/>
    <x v="0"/>
    <x v="1"/>
    <x v="4"/>
    <x v="1"/>
    <n v="99"/>
    <n v="774"/>
    <n v="-50"/>
    <x v="2"/>
    <n v="0"/>
  </r>
  <r>
    <n v="31"/>
    <x v="0"/>
    <s v="Married"/>
    <n v="86"/>
    <s v="&gt;5 years"/>
    <n v="0"/>
    <n v="0"/>
    <s v="High"/>
    <n v="0"/>
    <s v="Full Coverage"/>
    <n v="0"/>
    <n v="2086"/>
    <s v="NO"/>
    <s v="Yes"/>
    <s v="Yes"/>
    <n v="100"/>
    <x v="1"/>
    <x v="9"/>
    <x v="0"/>
    <x v="5"/>
    <x v="4"/>
    <x v="2"/>
    <n v="99"/>
    <n v="723"/>
    <n v="-50"/>
    <x v="2"/>
    <n v="0"/>
  </r>
  <r>
    <n v="30"/>
    <x v="0"/>
    <s v="Widowed"/>
    <n v="0"/>
    <s v="1-5 years"/>
    <n v="50"/>
    <n v="1"/>
    <s v="Low"/>
    <n v="50"/>
    <s v="Liability-Only"/>
    <n v="-200"/>
    <n v="2100"/>
    <s v="Yes"/>
    <s v="NO"/>
    <s v="NO"/>
    <n v="50"/>
    <x v="0"/>
    <x v="15"/>
    <x v="1"/>
    <x v="8"/>
    <x v="1"/>
    <x v="0"/>
    <n v="8"/>
    <n v="657"/>
    <n v="50"/>
    <x v="0"/>
    <n v="50"/>
  </r>
  <r>
    <n v="38"/>
    <x v="0"/>
    <s v="Married"/>
    <n v="86"/>
    <s v="&lt;1 year"/>
    <n v="100"/>
    <n v="1"/>
    <s v="Low"/>
    <n v="50"/>
    <s v="Liability-Only"/>
    <n v="-200"/>
    <n v="2186"/>
    <s v="NO"/>
    <s v="NO"/>
    <s v="Yes"/>
    <n v="50"/>
    <x v="1"/>
    <x v="11"/>
    <x v="1"/>
    <x v="6"/>
    <x v="4"/>
    <x v="1"/>
    <n v="4"/>
    <n v="733"/>
    <n v="-50"/>
    <x v="1"/>
    <n v="100"/>
  </r>
  <r>
    <n v="36"/>
    <x v="0"/>
    <s v="Single"/>
    <n v="0"/>
    <s v="1-5 years"/>
    <n v="50"/>
    <n v="0"/>
    <s v="Low"/>
    <n v="0"/>
    <s v="Full Coverage"/>
    <n v="0"/>
    <n v="2200"/>
    <s v="NO"/>
    <s v="NO"/>
    <s v="NO"/>
    <n v="0"/>
    <x v="1"/>
    <x v="15"/>
    <x v="1"/>
    <x v="1"/>
    <x v="0"/>
    <x v="1"/>
    <n v="1"/>
    <n v="718"/>
    <n v="-50"/>
    <x v="0"/>
    <n v="50"/>
  </r>
  <r>
    <n v="56"/>
    <x v="1"/>
    <s v="Married"/>
    <n v="86"/>
    <s v="&gt;5 years"/>
    <n v="0"/>
    <n v="0"/>
    <s v="Low"/>
    <n v="0"/>
    <s v="Full Coverage"/>
    <n v="0"/>
    <n v="2236"/>
    <s v="NO"/>
    <s v="NO"/>
    <s v="NO"/>
    <n v="0"/>
    <x v="0"/>
    <x v="5"/>
    <x v="1"/>
    <x v="3"/>
    <x v="2"/>
    <x v="0"/>
    <n v="3"/>
    <n v="744"/>
    <n v="-50"/>
    <x v="0"/>
    <n v="50"/>
  </r>
  <r>
    <n v="42"/>
    <x v="0"/>
    <s v="Single"/>
    <n v="0"/>
    <s v="&gt;5 years"/>
    <n v="0"/>
    <n v="0"/>
    <s v="Low"/>
    <n v="0"/>
    <s v="Full Coverage"/>
    <n v="0"/>
    <n v="2250"/>
    <s v="NO"/>
    <s v="NO"/>
    <s v="NO"/>
    <n v="0"/>
    <x v="1"/>
    <x v="22"/>
    <x v="0"/>
    <x v="1"/>
    <x v="6"/>
    <x v="1"/>
    <n v="99"/>
    <n v="668"/>
    <n v="50"/>
    <x v="0"/>
    <n v="50"/>
  </r>
  <r>
    <n v="29"/>
    <x v="0"/>
    <s v="Single"/>
    <n v="0"/>
    <s v="1-5 years"/>
    <n v="50"/>
    <n v="2"/>
    <s v="Low"/>
    <n v="100"/>
    <s v="Full Coverage"/>
    <n v="0"/>
    <n v="2250"/>
    <s v="NO"/>
    <s v="NO"/>
    <s v="NO"/>
    <n v="0"/>
    <x v="1"/>
    <x v="18"/>
    <x v="1"/>
    <x v="0"/>
    <x v="2"/>
    <x v="1"/>
    <n v="1"/>
    <n v="735"/>
    <n v="-50"/>
    <x v="2"/>
    <n v="0"/>
  </r>
  <r>
    <n v="68"/>
    <x v="1"/>
    <s v="Married"/>
    <n v="86"/>
    <s v="&lt;1 year"/>
    <n v="100"/>
    <n v="0"/>
    <s v="Low"/>
    <n v="0"/>
    <s v="Full Coverage"/>
    <n v="0"/>
    <n v="2386"/>
    <s v="NO"/>
    <s v="NO"/>
    <s v="NO"/>
    <n v="0"/>
    <x v="0"/>
    <x v="19"/>
    <x v="0"/>
    <x v="0"/>
    <x v="2"/>
    <x v="1"/>
    <n v="99"/>
    <n v="668"/>
    <n v="50"/>
    <x v="2"/>
    <n v="0"/>
  </r>
  <r>
    <n v="40"/>
    <x v="0"/>
    <s v="Married"/>
    <n v="86"/>
    <s v="&gt;5 years"/>
    <n v="0"/>
    <n v="2"/>
    <s v="Low"/>
    <n v="100"/>
    <s v="Liability-Only"/>
    <n v="-200"/>
    <n v="2186"/>
    <s v="Yes"/>
    <s v="NO"/>
    <s v="NO"/>
    <n v="50"/>
    <x v="1"/>
    <x v="17"/>
    <x v="1"/>
    <x v="0"/>
    <x v="2"/>
    <x v="2"/>
    <n v="14"/>
    <n v="700"/>
    <n v="50"/>
    <x v="0"/>
    <n v="50"/>
  </r>
  <r>
    <n v="51"/>
    <x v="0"/>
    <s v="Single"/>
    <n v="0"/>
    <s v="&lt;1 year"/>
    <n v="100"/>
    <n v="0"/>
    <s v="Low"/>
    <n v="0"/>
    <s v="Full Coverage"/>
    <n v="0"/>
    <n v="2200"/>
    <s v="NO"/>
    <s v="Yes"/>
    <s v="NO"/>
    <n v="50"/>
    <x v="0"/>
    <x v="28"/>
    <x v="0"/>
    <x v="2"/>
    <x v="2"/>
    <x v="2"/>
    <n v="99"/>
    <n v="793"/>
    <n v="-50"/>
    <x v="0"/>
    <n v="50"/>
  </r>
  <r>
    <n v="30"/>
    <x v="0"/>
    <s v="Married"/>
    <n v="86"/>
    <s v="&gt;5 years"/>
    <n v="0"/>
    <n v="0"/>
    <s v="Low"/>
    <n v="0"/>
    <s v="Full Coverage"/>
    <n v="0"/>
    <n v="2186"/>
    <s v="NO"/>
    <s v="NO"/>
    <s v="Yes"/>
    <n v="50"/>
    <x v="0"/>
    <x v="29"/>
    <x v="0"/>
    <x v="2"/>
    <x v="4"/>
    <x v="0"/>
    <n v="99"/>
    <n v="708"/>
    <n v="-50"/>
    <x v="0"/>
    <n v="50"/>
  </r>
  <r>
    <n v="45"/>
    <x v="0"/>
    <s v="Married"/>
    <n v="86"/>
    <s v="&lt;1 year"/>
    <n v="100"/>
    <n v="1"/>
    <s v="Low"/>
    <n v="50"/>
    <s v="Full Coverage"/>
    <n v="0"/>
    <n v="2386"/>
    <s v="NO"/>
    <s v="Yes"/>
    <s v="NO"/>
    <n v="50"/>
    <x v="1"/>
    <x v="3"/>
    <x v="0"/>
    <x v="0"/>
    <x v="4"/>
    <x v="0"/>
    <n v="99"/>
    <n v="767"/>
    <n v="-50"/>
    <x v="1"/>
    <n v="100"/>
  </r>
  <r>
    <n v="44"/>
    <x v="0"/>
    <s v="Married"/>
    <n v="86"/>
    <s v="&gt;5 years"/>
    <n v="0"/>
    <n v="0"/>
    <s v="Medium"/>
    <n v="0"/>
    <s v="Liability-Only"/>
    <n v="-200"/>
    <n v="2136"/>
    <s v="NO"/>
    <s v="NO"/>
    <s v="NO"/>
    <n v="0"/>
    <x v="1"/>
    <x v="15"/>
    <x v="1"/>
    <x v="5"/>
    <x v="4"/>
    <x v="0"/>
    <n v="3"/>
    <n v="631"/>
    <n v="50"/>
    <x v="0"/>
    <n v="50"/>
  </r>
  <r>
    <n v="18"/>
    <x v="0"/>
    <s v="Single"/>
    <n v="0"/>
    <s v="&lt;1 year"/>
    <n v="100"/>
    <n v="0"/>
    <s v="Low"/>
    <n v="0"/>
    <s v="Liability-Only"/>
    <n v="-200"/>
    <n v="2150"/>
    <s v="NO"/>
    <s v="NO"/>
    <s v="NO"/>
    <n v="0"/>
    <x v="1"/>
    <x v="13"/>
    <x v="0"/>
    <x v="4"/>
    <x v="0"/>
    <x v="1"/>
    <n v="99"/>
    <n v="681"/>
    <n v="50"/>
    <x v="0"/>
    <n v="50"/>
  </r>
  <r>
    <n v="70"/>
    <x v="1"/>
    <s v="Divorced"/>
    <n v="0"/>
    <s v="1-5 years"/>
    <n v="50"/>
    <n v="2"/>
    <s v="Low"/>
    <n v="100"/>
    <s v="Liability-Only"/>
    <n v="-200"/>
    <n v="2100"/>
    <s v="NO"/>
    <s v="Yes"/>
    <s v="NO"/>
    <n v="50"/>
    <x v="1"/>
    <x v="16"/>
    <x v="1"/>
    <x v="0"/>
    <x v="5"/>
    <x v="0"/>
    <n v="3"/>
    <n v="776"/>
    <n v="-50"/>
    <x v="1"/>
    <n v="100"/>
  </r>
  <r>
    <n v="59"/>
    <x v="1"/>
    <s v="Married"/>
    <n v="86"/>
    <s v="&lt;1 year"/>
    <n v="100"/>
    <n v="0"/>
    <s v="Low"/>
    <n v="0"/>
    <s v="Full Coverage"/>
    <n v="0"/>
    <n v="2386"/>
    <s v="NO"/>
    <s v="NO"/>
    <s v="NO"/>
    <n v="0"/>
    <x v="1"/>
    <x v="21"/>
    <x v="1"/>
    <x v="0"/>
    <x v="2"/>
    <x v="1"/>
    <n v="7"/>
    <n v="693"/>
    <n v="50"/>
    <x v="2"/>
    <n v="0"/>
  </r>
  <r>
    <n v="34"/>
    <x v="0"/>
    <s v="Married"/>
    <n v="86"/>
    <s v="1-5 years"/>
    <n v="50"/>
    <n v="0"/>
    <s v="Low"/>
    <n v="0"/>
    <s v="Liability-Only"/>
    <n v="-200"/>
    <n v="2086"/>
    <s v="NO"/>
    <s v="NO"/>
    <s v="NO"/>
    <n v="0"/>
    <x v="1"/>
    <x v="18"/>
    <x v="1"/>
    <x v="2"/>
    <x v="5"/>
    <x v="0"/>
    <n v="1"/>
    <n v="714"/>
    <n v="-50"/>
    <x v="0"/>
    <n v="50"/>
  </r>
  <r>
    <n v="23"/>
    <x v="0"/>
    <s v="Divorced"/>
    <n v="0"/>
    <s v="1-5 years"/>
    <n v="50"/>
    <n v="0"/>
    <s v="Low"/>
    <n v="0"/>
    <s v="Full Coverage"/>
    <n v="0"/>
    <n v="2200"/>
    <s v="NO"/>
    <s v="NO"/>
    <s v="NO"/>
    <n v="0"/>
    <x v="1"/>
    <x v="25"/>
    <x v="0"/>
    <x v="1"/>
    <x v="0"/>
    <x v="2"/>
    <n v="99"/>
    <n v="794"/>
    <n v="-50"/>
    <x v="0"/>
    <n v="50"/>
  </r>
  <r>
    <n v="45"/>
    <x v="0"/>
    <s v="Single"/>
    <n v="0"/>
    <s v="1-5 years"/>
    <n v="50"/>
    <n v="0"/>
    <s v="Low"/>
    <n v="0"/>
    <s v="Liability-Only"/>
    <n v="-200"/>
    <n v="2000"/>
    <s v="NO"/>
    <s v="NO"/>
    <s v="NO"/>
    <n v="0"/>
    <x v="1"/>
    <x v="1"/>
    <x v="1"/>
    <x v="5"/>
    <x v="0"/>
    <x v="0"/>
    <n v="8"/>
    <n v="763"/>
    <n v="-50"/>
    <x v="0"/>
    <n v="50"/>
  </r>
  <r>
    <n v="41"/>
    <x v="0"/>
    <s v="Married"/>
    <n v="86"/>
    <s v="1-5 years"/>
    <n v="50"/>
    <n v="0"/>
    <s v="Low"/>
    <n v="0"/>
    <s v="Liability-Only"/>
    <n v="-200"/>
    <n v="2186"/>
    <s v="NO"/>
    <s v="NO"/>
    <s v="Yes"/>
    <n v="50"/>
    <x v="1"/>
    <x v="12"/>
    <x v="1"/>
    <x v="1"/>
    <x v="0"/>
    <x v="2"/>
    <n v="1"/>
    <n v="687"/>
    <n v="50"/>
    <x v="1"/>
    <n v="100"/>
  </r>
  <r>
    <n v="45"/>
    <x v="0"/>
    <s v="Divorced"/>
    <n v="0"/>
    <s v="1-5 years"/>
    <n v="50"/>
    <n v="2"/>
    <s v="Low"/>
    <n v="100"/>
    <s v="Full Coverage"/>
    <n v="0"/>
    <n v="2400"/>
    <s v="NO"/>
    <s v="NO"/>
    <s v="NO"/>
    <n v="0"/>
    <x v="0"/>
    <x v="6"/>
    <x v="0"/>
    <x v="5"/>
    <x v="0"/>
    <x v="1"/>
    <n v="99"/>
    <n v="642"/>
    <n v="50"/>
    <x v="0"/>
    <n v="50"/>
  </r>
  <r>
    <n v="42"/>
    <x v="0"/>
    <s v="Married"/>
    <n v="86"/>
    <s v="1-5 years"/>
    <n v="50"/>
    <n v="1"/>
    <s v="Low"/>
    <n v="50"/>
    <s v="Full Coverage"/>
    <n v="0"/>
    <n v="2486"/>
    <s v="NO"/>
    <s v="NO"/>
    <s v="NO"/>
    <n v="0"/>
    <x v="0"/>
    <x v="16"/>
    <x v="1"/>
    <x v="4"/>
    <x v="0"/>
    <x v="0"/>
    <n v="8"/>
    <n v="611"/>
    <n v="50"/>
    <x v="1"/>
    <n v="100"/>
  </r>
  <r>
    <n v="47"/>
    <x v="0"/>
    <s v="Married"/>
    <n v="86"/>
    <s v="&gt;5 years"/>
    <n v="0"/>
    <n v="0"/>
    <s v="Medium"/>
    <n v="0"/>
    <s v="Liability-Only"/>
    <n v="-200"/>
    <n v="2136"/>
    <s v="Yes"/>
    <s v="NO"/>
    <s v="NO"/>
    <n v="50"/>
    <x v="1"/>
    <x v="4"/>
    <x v="1"/>
    <x v="1"/>
    <x v="1"/>
    <x v="2"/>
    <n v="13"/>
    <n v="687"/>
    <n v="50"/>
    <x v="1"/>
    <n v="100"/>
  </r>
  <r>
    <n v="61"/>
    <x v="1"/>
    <s v="Widowed"/>
    <n v="0"/>
    <s v="1-5 years"/>
    <n v="50"/>
    <n v="1"/>
    <s v="Low"/>
    <n v="50"/>
    <s v="Liability-Only"/>
    <n v="-200"/>
    <n v="2050"/>
    <s v="NO"/>
    <s v="NO"/>
    <s v="Yes"/>
    <n v="50"/>
    <x v="1"/>
    <x v="5"/>
    <x v="1"/>
    <x v="4"/>
    <x v="4"/>
    <x v="1"/>
    <n v="6"/>
    <n v="681"/>
    <n v="50"/>
    <x v="2"/>
    <n v="0"/>
  </r>
  <r>
    <n v="48"/>
    <x v="0"/>
    <s v="Widowed"/>
    <n v="0"/>
    <s v="1-5 years"/>
    <n v="50"/>
    <n v="1"/>
    <s v="Medium"/>
    <n v="100"/>
    <s v="Full Coverage"/>
    <n v="0"/>
    <n v="2350"/>
    <s v="Yes"/>
    <s v="Yes"/>
    <s v="NO"/>
    <n v="100"/>
    <x v="0"/>
    <x v="19"/>
    <x v="0"/>
    <x v="0"/>
    <x v="2"/>
    <x v="0"/>
    <n v="99"/>
    <n v="694"/>
    <n v="50"/>
    <x v="1"/>
    <n v="100"/>
  </r>
  <r>
    <n v="24"/>
    <x v="0"/>
    <s v="Married"/>
    <n v="86"/>
    <s v="1-5 years"/>
    <n v="50"/>
    <n v="0"/>
    <s v="Low"/>
    <n v="0"/>
    <s v="Liability-Only"/>
    <n v="-200"/>
    <n v="2186"/>
    <s v="NO"/>
    <s v="Yes"/>
    <s v="NO"/>
    <n v="50"/>
    <x v="1"/>
    <x v="4"/>
    <x v="1"/>
    <x v="8"/>
    <x v="0"/>
    <x v="1"/>
    <n v="11"/>
    <n v="683"/>
    <n v="50"/>
    <x v="1"/>
    <n v="100"/>
  </r>
  <r>
    <n v="60"/>
    <x v="1"/>
    <s v="Married"/>
    <n v="86"/>
    <s v="&gt;5 years"/>
    <n v="0"/>
    <n v="0"/>
    <s v="Low"/>
    <n v="0"/>
    <s v="Full Coverage"/>
    <n v="0"/>
    <n v="2136"/>
    <s v="NO"/>
    <s v="Yes"/>
    <s v="NO"/>
    <n v="50"/>
    <x v="1"/>
    <x v="15"/>
    <x v="1"/>
    <x v="5"/>
    <x v="1"/>
    <x v="0"/>
    <n v="11"/>
    <n v="771"/>
    <n v="-50"/>
    <x v="2"/>
    <n v="0"/>
  </r>
  <r>
    <n v="64"/>
    <x v="1"/>
    <s v="Married"/>
    <n v="86"/>
    <s v="1-5 years"/>
    <n v="50"/>
    <n v="0"/>
    <s v="Low"/>
    <n v="0"/>
    <s v="Liability-Only"/>
    <n v="-200"/>
    <n v="2236"/>
    <s v="NO"/>
    <s v="NO"/>
    <s v="NO"/>
    <n v="0"/>
    <x v="1"/>
    <x v="13"/>
    <x v="1"/>
    <x v="7"/>
    <x v="4"/>
    <x v="2"/>
    <n v="4"/>
    <n v="665"/>
    <n v="50"/>
    <x v="1"/>
    <n v="100"/>
  </r>
  <r>
    <n v="87"/>
    <x v="1"/>
    <s v="Married"/>
    <n v="86"/>
    <s v="1-5 years"/>
    <n v="50"/>
    <n v="0"/>
    <s v="Low"/>
    <n v="0"/>
    <s v="Full Coverage"/>
    <n v="0"/>
    <n v="2186"/>
    <s v="Yes"/>
    <s v="Yes"/>
    <s v="NO"/>
    <n v="100"/>
    <x v="0"/>
    <x v="0"/>
    <x v="1"/>
    <x v="4"/>
    <x v="2"/>
    <x v="2"/>
    <n v="8"/>
    <n v="791"/>
    <n v="-50"/>
    <x v="0"/>
    <n v="50"/>
  </r>
  <r>
    <n v="23"/>
    <x v="0"/>
    <s v="Married"/>
    <n v="86"/>
    <s v="&lt;1 year"/>
    <n v="100"/>
    <n v="1"/>
    <s v="Low"/>
    <n v="50"/>
    <s v="Liability-Only"/>
    <n v="-200"/>
    <n v="2286"/>
    <s v="NO"/>
    <s v="NO"/>
    <s v="NO"/>
    <n v="0"/>
    <x v="0"/>
    <x v="2"/>
    <x v="0"/>
    <x v="4"/>
    <x v="3"/>
    <x v="2"/>
    <n v="99"/>
    <n v="624"/>
    <n v="50"/>
    <x v="0"/>
    <n v="50"/>
  </r>
  <r>
    <n v="43"/>
    <x v="0"/>
    <s v="Married"/>
    <n v="86"/>
    <s v="&gt;5 years"/>
    <n v="0"/>
    <n v="0"/>
    <s v="Low"/>
    <n v="0"/>
    <s v="Liability-Only"/>
    <n v="-200"/>
    <n v="1936"/>
    <s v="NO"/>
    <s v="Yes"/>
    <s v="NO"/>
    <n v="50"/>
    <x v="1"/>
    <x v="7"/>
    <x v="1"/>
    <x v="2"/>
    <x v="2"/>
    <x v="1"/>
    <n v="8"/>
    <n v="813"/>
    <n v="-50"/>
    <x v="2"/>
    <n v="0"/>
  </r>
  <r>
    <n v="18"/>
    <x v="0"/>
    <s v="Single"/>
    <n v="0"/>
    <s v="1-5 years"/>
    <n v="50"/>
    <n v="0"/>
    <s v="Medium"/>
    <n v="0"/>
    <s v="Full Coverage"/>
    <n v="0"/>
    <n v="2250"/>
    <s v="Yes"/>
    <s v="Yes"/>
    <s v="NO"/>
    <n v="100"/>
    <x v="1"/>
    <x v="9"/>
    <x v="0"/>
    <x v="7"/>
    <x v="1"/>
    <x v="1"/>
    <n v="99"/>
    <n v="628"/>
    <n v="50"/>
    <x v="1"/>
    <n v="100"/>
  </r>
  <r>
    <n v="48"/>
    <x v="0"/>
    <s v="Divorced"/>
    <n v="0"/>
    <s v="1-5 years"/>
    <n v="50"/>
    <n v="1"/>
    <s v="Medium"/>
    <n v="100"/>
    <s v="Liability-Only"/>
    <n v="-200"/>
    <n v="2150"/>
    <s v="Yes"/>
    <s v="Yes"/>
    <s v="NO"/>
    <n v="100"/>
    <x v="1"/>
    <x v="6"/>
    <x v="0"/>
    <x v="0"/>
    <x v="2"/>
    <x v="1"/>
    <n v="99"/>
    <n v="649"/>
    <n v="50"/>
    <x v="1"/>
    <n v="100"/>
  </r>
  <r>
    <n v="31"/>
    <x v="0"/>
    <s v="Single"/>
    <n v="0"/>
    <s v="&lt;1 year"/>
    <n v="100"/>
    <n v="0"/>
    <s v="Low"/>
    <n v="0"/>
    <s v="Full Coverage"/>
    <n v="0"/>
    <n v="2350"/>
    <s v="NO"/>
    <s v="NO"/>
    <s v="NO"/>
    <n v="0"/>
    <x v="0"/>
    <x v="15"/>
    <x v="0"/>
    <x v="3"/>
    <x v="4"/>
    <x v="0"/>
    <n v="99"/>
    <n v="680"/>
    <n v="50"/>
    <x v="0"/>
    <n v="50"/>
  </r>
  <r>
    <n v="68"/>
    <x v="1"/>
    <s v="Single"/>
    <n v="0"/>
    <s v="1-5 years"/>
    <n v="50"/>
    <n v="2"/>
    <s v="Low"/>
    <n v="100"/>
    <s v="Full Coverage"/>
    <n v="0"/>
    <n v="2300"/>
    <s v="NO"/>
    <s v="NO"/>
    <s v="NO"/>
    <n v="0"/>
    <x v="1"/>
    <x v="3"/>
    <x v="0"/>
    <x v="7"/>
    <x v="2"/>
    <x v="0"/>
    <n v="99"/>
    <n v="775"/>
    <n v="-50"/>
    <x v="0"/>
    <n v="50"/>
  </r>
  <r>
    <n v="28"/>
    <x v="0"/>
    <s v="Married"/>
    <n v="86"/>
    <s v="&gt;5 years"/>
    <n v="0"/>
    <n v="0"/>
    <s v="Low"/>
    <n v="0"/>
    <s v="Liability-Only"/>
    <n v="-200"/>
    <n v="2086"/>
    <s v="NO"/>
    <s v="NO"/>
    <s v="NO"/>
    <n v="0"/>
    <x v="1"/>
    <x v="8"/>
    <x v="1"/>
    <x v="1"/>
    <x v="0"/>
    <x v="2"/>
    <n v="3"/>
    <n v="724"/>
    <n v="-50"/>
    <x v="1"/>
    <n v="100"/>
  </r>
  <r>
    <n v="18"/>
    <x v="0"/>
    <s v="Married"/>
    <n v="86"/>
    <s v="1-5 years"/>
    <n v="50"/>
    <n v="0"/>
    <s v="Low"/>
    <n v="0"/>
    <s v="Full Coverage"/>
    <n v="0"/>
    <n v="2386"/>
    <s v="NO"/>
    <s v="Yes"/>
    <s v="NO"/>
    <n v="50"/>
    <x v="0"/>
    <x v="12"/>
    <x v="1"/>
    <x v="8"/>
    <x v="5"/>
    <x v="0"/>
    <n v="3"/>
    <n v="639"/>
    <n v="50"/>
    <x v="1"/>
    <n v="100"/>
  </r>
  <r>
    <n v="32"/>
    <x v="0"/>
    <s v="Married"/>
    <n v="86"/>
    <s v="&lt;1 year"/>
    <n v="100"/>
    <n v="3"/>
    <s v="Low"/>
    <n v="150"/>
    <s v="Full Coverage"/>
    <n v="0"/>
    <n v="2636"/>
    <s v="NO"/>
    <s v="NO"/>
    <s v="NO"/>
    <n v="0"/>
    <x v="1"/>
    <x v="14"/>
    <x v="0"/>
    <x v="1"/>
    <x v="2"/>
    <x v="2"/>
    <n v="99"/>
    <n v="668"/>
    <n v="50"/>
    <x v="1"/>
    <n v="100"/>
  </r>
  <r>
    <n v="18"/>
    <x v="0"/>
    <s v="Single"/>
    <n v="0"/>
    <s v="1-5 years"/>
    <n v="50"/>
    <n v="1"/>
    <s v="Low"/>
    <n v="50"/>
    <s v="Full Coverage"/>
    <n v="0"/>
    <n v="2350"/>
    <s v="NO"/>
    <s v="NO"/>
    <s v="NO"/>
    <n v="0"/>
    <x v="1"/>
    <x v="19"/>
    <x v="0"/>
    <x v="0"/>
    <x v="4"/>
    <x v="0"/>
    <n v="99"/>
    <n v="680"/>
    <n v="50"/>
    <x v="0"/>
    <n v="50"/>
  </r>
  <r>
    <n v="51"/>
    <x v="0"/>
    <s v="Married"/>
    <n v="86"/>
    <s v="&gt;5 years"/>
    <n v="0"/>
    <n v="0"/>
    <s v="Medium"/>
    <n v="0"/>
    <s v="Full Coverage"/>
    <n v="0"/>
    <n v="2386"/>
    <s v="NO"/>
    <s v="NO"/>
    <s v="NO"/>
    <n v="0"/>
    <x v="2"/>
    <x v="20"/>
    <x v="1"/>
    <x v="8"/>
    <x v="3"/>
    <x v="0"/>
    <n v="5"/>
    <n v="677"/>
    <n v="50"/>
    <x v="1"/>
    <n v="100"/>
  </r>
  <r>
    <n v="18"/>
    <x v="0"/>
    <s v="Single"/>
    <n v="0"/>
    <s v="&lt;1 year"/>
    <n v="100"/>
    <n v="0"/>
    <s v="Low"/>
    <n v="0"/>
    <s v="Liability-Only"/>
    <n v="-200"/>
    <n v="2050"/>
    <s v="NO"/>
    <s v="NO"/>
    <s v="NO"/>
    <n v="0"/>
    <x v="0"/>
    <x v="21"/>
    <x v="0"/>
    <x v="7"/>
    <x v="2"/>
    <x v="1"/>
    <n v="99"/>
    <n v="727"/>
    <n v="-50"/>
    <x v="0"/>
    <n v="50"/>
  </r>
  <r>
    <n v="40"/>
    <x v="0"/>
    <s v="Single"/>
    <n v="0"/>
    <s v="1-5 years"/>
    <n v="50"/>
    <n v="1"/>
    <s v="Low"/>
    <n v="50"/>
    <s v="Liability-Only"/>
    <n v="-200"/>
    <n v="2100"/>
    <s v="NO"/>
    <s v="NO"/>
    <s v="NO"/>
    <n v="0"/>
    <x v="2"/>
    <x v="15"/>
    <x v="0"/>
    <x v="5"/>
    <x v="2"/>
    <x v="2"/>
    <n v="99"/>
    <n v="724"/>
    <n v="-50"/>
    <x v="1"/>
    <n v="100"/>
  </r>
  <r>
    <n v="18"/>
    <x v="0"/>
    <s v="Married"/>
    <n v="86"/>
    <s v="1-5 years"/>
    <n v="50"/>
    <n v="0"/>
    <s v="High"/>
    <n v="0"/>
    <s v="Liability-Only"/>
    <n v="-200"/>
    <n v="2086"/>
    <s v="Yes"/>
    <s v="NO"/>
    <s v="NO"/>
    <n v="50"/>
    <x v="0"/>
    <x v="24"/>
    <x v="1"/>
    <x v="2"/>
    <x v="0"/>
    <x v="2"/>
    <n v="14"/>
    <n v="655"/>
    <n v="50"/>
    <x v="2"/>
    <n v="0"/>
  </r>
  <r>
    <n v="35"/>
    <x v="0"/>
    <s v="Married"/>
    <n v="86"/>
    <s v="1-5 years"/>
    <n v="50"/>
    <n v="1"/>
    <s v="Low"/>
    <n v="50"/>
    <s v="Full Coverage"/>
    <n v="0"/>
    <n v="2286"/>
    <s v="NO"/>
    <s v="Yes"/>
    <s v="NO"/>
    <n v="50"/>
    <x v="1"/>
    <x v="1"/>
    <x v="0"/>
    <x v="6"/>
    <x v="3"/>
    <x v="0"/>
    <n v="99"/>
    <n v="718"/>
    <n v="-50"/>
    <x v="0"/>
    <n v="50"/>
  </r>
  <r>
    <n v="64"/>
    <x v="1"/>
    <s v="Single"/>
    <n v="0"/>
    <s v="1-5 years"/>
    <n v="50"/>
    <n v="0"/>
    <s v="High"/>
    <n v="0"/>
    <s v="Liability-Only"/>
    <n v="-200"/>
    <n v="1950"/>
    <s v="Yes"/>
    <s v="NO"/>
    <s v="NO"/>
    <n v="50"/>
    <x v="1"/>
    <x v="12"/>
    <x v="1"/>
    <x v="0"/>
    <x v="4"/>
    <x v="1"/>
    <n v="14"/>
    <n v="708"/>
    <n v="-50"/>
    <x v="0"/>
    <n v="50"/>
  </r>
  <r>
    <n v="45"/>
    <x v="0"/>
    <s v="Widowed"/>
    <n v="0"/>
    <s v="1-5 years"/>
    <n v="50"/>
    <n v="1"/>
    <s v="Medium"/>
    <n v="100"/>
    <s v="Liability-Only"/>
    <n v="-200"/>
    <n v="2000"/>
    <s v="Yes"/>
    <s v="NO"/>
    <s v="NO"/>
    <n v="50"/>
    <x v="1"/>
    <x v="7"/>
    <x v="0"/>
    <x v="3"/>
    <x v="4"/>
    <x v="1"/>
    <n v="99"/>
    <n v="726"/>
    <n v="-50"/>
    <x v="2"/>
    <n v="0"/>
  </r>
  <r>
    <n v="27"/>
    <x v="0"/>
    <s v="Single"/>
    <n v="0"/>
    <s v="&lt;1 year"/>
    <n v="100"/>
    <n v="0"/>
    <s v="Low"/>
    <n v="0"/>
    <s v="Full Coverage"/>
    <n v="0"/>
    <n v="2350"/>
    <s v="NO"/>
    <s v="NO"/>
    <s v="NO"/>
    <n v="0"/>
    <x v="0"/>
    <x v="1"/>
    <x v="0"/>
    <x v="4"/>
    <x v="0"/>
    <x v="1"/>
    <n v="99"/>
    <n v="642"/>
    <n v="50"/>
    <x v="0"/>
    <n v="50"/>
  </r>
  <r>
    <n v="39"/>
    <x v="0"/>
    <s v="Married"/>
    <n v="86"/>
    <s v="1-5 years"/>
    <n v="50"/>
    <n v="1"/>
    <s v="Low"/>
    <n v="50"/>
    <s v="Full Coverage"/>
    <n v="0"/>
    <n v="2436"/>
    <s v="NO"/>
    <s v="NO"/>
    <s v="Yes"/>
    <n v="50"/>
    <x v="0"/>
    <x v="22"/>
    <x v="0"/>
    <x v="5"/>
    <x v="0"/>
    <x v="2"/>
    <n v="99"/>
    <n v="669"/>
    <n v="50"/>
    <x v="1"/>
    <n v="100"/>
  </r>
  <r>
    <n v="40"/>
    <x v="0"/>
    <s v="Single"/>
    <n v="0"/>
    <s v="1-5 years"/>
    <n v="50"/>
    <n v="2"/>
    <s v="High"/>
    <n v="400"/>
    <s v="Full Coverage"/>
    <n v="0"/>
    <n v="2650"/>
    <s v="Yes"/>
    <s v="Yes"/>
    <s v="NO"/>
    <n v="100"/>
    <x v="1"/>
    <x v="26"/>
    <x v="1"/>
    <x v="7"/>
    <x v="0"/>
    <x v="0"/>
    <n v="2"/>
    <n v="690"/>
    <n v="50"/>
    <x v="1"/>
    <n v="100"/>
  </r>
  <r>
    <n v="47"/>
    <x v="0"/>
    <s v="Married"/>
    <n v="86"/>
    <s v="&lt;1 year"/>
    <n v="100"/>
    <n v="1"/>
    <s v="Low"/>
    <n v="50"/>
    <s v="Full Coverage"/>
    <n v="0"/>
    <n v="2486"/>
    <s v="Yes"/>
    <s v="NO"/>
    <s v="NO"/>
    <n v="50"/>
    <x v="2"/>
    <x v="0"/>
    <x v="0"/>
    <x v="1"/>
    <x v="4"/>
    <x v="2"/>
    <n v="99"/>
    <n v="686"/>
    <n v="50"/>
    <x v="1"/>
    <n v="100"/>
  </r>
  <r>
    <n v="19"/>
    <x v="0"/>
    <s v="Single"/>
    <n v="0"/>
    <s v="1-5 years"/>
    <n v="50"/>
    <n v="0"/>
    <s v="Low"/>
    <n v="0"/>
    <s v="Full Coverage"/>
    <n v="0"/>
    <n v="2350"/>
    <s v="NO"/>
    <s v="NO"/>
    <s v="NO"/>
    <n v="0"/>
    <x v="0"/>
    <x v="5"/>
    <x v="1"/>
    <x v="5"/>
    <x v="4"/>
    <x v="0"/>
    <n v="1"/>
    <n v="685"/>
    <n v="50"/>
    <x v="1"/>
    <n v="100"/>
  </r>
  <r>
    <n v="48"/>
    <x v="0"/>
    <s v="Single"/>
    <n v="0"/>
    <s v="1-5 years"/>
    <n v="50"/>
    <n v="1"/>
    <s v="Low"/>
    <n v="50"/>
    <s v="Liability-Only"/>
    <n v="-200"/>
    <n v="2000"/>
    <s v="NO"/>
    <s v="NO"/>
    <s v="NO"/>
    <n v="0"/>
    <x v="0"/>
    <x v="20"/>
    <x v="1"/>
    <x v="7"/>
    <x v="0"/>
    <x v="1"/>
    <n v="2"/>
    <n v="737"/>
    <n v="-50"/>
    <x v="2"/>
    <n v="0"/>
  </r>
  <r>
    <n v="18"/>
    <x v="0"/>
    <s v="Single"/>
    <n v="0"/>
    <s v="1-5 years"/>
    <n v="50"/>
    <n v="0"/>
    <s v="Low"/>
    <n v="0"/>
    <s v="Full Coverage"/>
    <n v="0"/>
    <n v="2100"/>
    <s v="NO"/>
    <s v="Yes"/>
    <s v="NO"/>
    <n v="50"/>
    <x v="1"/>
    <x v="15"/>
    <x v="1"/>
    <x v="7"/>
    <x v="0"/>
    <x v="1"/>
    <n v="1"/>
    <n v="749"/>
    <n v="-50"/>
    <x v="2"/>
    <n v="0"/>
  </r>
  <r>
    <n v="30"/>
    <x v="0"/>
    <s v="Married"/>
    <n v="86"/>
    <s v="1-5 years"/>
    <n v="50"/>
    <n v="0"/>
    <s v="Low"/>
    <n v="0"/>
    <s v="Liability-Only"/>
    <n v="-200"/>
    <n v="2136"/>
    <s v="Yes"/>
    <s v="NO"/>
    <s v="NO"/>
    <n v="50"/>
    <x v="1"/>
    <x v="8"/>
    <x v="1"/>
    <x v="0"/>
    <x v="2"/>
    <x v="1"/>
    <n v="10"/>
    <n v="665"/>
    <n v="50"/>
    <x v="0"/>
    <n v="50"/>
  </r>
  <r>
    <n v="32"/>
    <x v="0"/>
    <s v="Single"/>
    <n v="0"/>
    <s v="1-5 years"/>
    <n v="50"/>
    <n v="0"/>
    <s v="Low"/>
    <n v="0"/>
    <s v="Full Coverage"/>
    <n v="0"/>
    <n v="2300"/>
    <s v="Yes"/>
    <s v="NO"/>
    <s v="NO"/>
    <n v="50"/>
    <x v="2"/>
    <x v="21"/>
    <x v="0"/>
    <x v="2"/>
    <x v="4"/>
    <x v="2"/>
    <n v="99"/>
    <n v="662"/>
    <n v="50"/>
    <x v="1"/>
    <n v="100"/>
  </r>
  <r>
    <n v="49"/>
    <x v="0"/>
    <s v="Married"/>
    <n v="86"/>
    <s v="1-5 years"/>
    <n v="50"/>
    <n v="2"/>
    <s v="Low"/>
    <n v="100"/>
    <s v="Liability-Only"/>
    <n v="-200"/>
    <n v="2236"/>
    <s v="NO"/>
    <s v="NO"/>
    <s v="NO"/>
    <n v="0"/>
    <x v="1"/>
    <x v="23"/>
    <x v="1"/>
    <x v="5"/>
    <x v="2"/>
    <x v="1"/>
    <n v="8"/>
    <n v="773"/>
    <n v="-50"/>
    <x v="1"/>
    <n v="100"/>
  </r>
  <r>
    <n v="40"/>
    <x v="0"/>
    <s v="Married"/>
    <n v="86"/>
    <s v="1-5 years"/>
    <n v="50"/>
    <n v="0"/>
    <s v="Low"/>
    <n v="0"/>
    <s v="Full Coverage"/>
    <n v="0"/>
    <n v="2286"/>
    <s v="NO"/>
    <s v="Yes"/>
    <s v="Yes"/>
    <n v="100"/>
    <x v="1"/>
    <x v="19"/>
    <x v="1"/>
    <x v="6"/>
    <x v="4"/>
    <x v="1"/>
    <n v="7"/>
    <n v="680"/>
    <n v="50"/>
    <x v="0"/>
    <n v="50"/>
  </r>
  <r>
    <n v="18"/>
    <x v="0"/>
    <s v="Married"/>
    <n v="86"/>
    <s v="&lt;1 year"/>
    <n v="100"/>
    <n v="0"/>
    <s v="Low"/>
    <n v="0"/>
    <s v="Liability-Only"/>
    <n v="-200"/>
    <n v="2236"/>
    <s v="NO"/>
    <s v="NO"/>
    <s v="Yes"/>
    <n v="50"/>
    <x v="1"/>
    <x v="9"/>
    <x v="0"/>
    <x v="1"/>
    <x v="0"/>
    <x v="1"/>
    <n v="99"/>
    <n v="690"/>
    <n v="50"/>
    <x v="1"/>
    <n v="100"/>
  </r>
  <r>
    <n v="25"/>
    <x v="0"/>
    <s v="Widowed"/>
    <n v="0"/>
    <s v="1-5 years"/>
    <n v="50"/>
    <n v="0"/>
    <s v="Low"/>
    <n v="0"/>
    <s v="Full Coverage"/>
    <n v="0"/>
    <n v="2250"/>
    <s v="NO"/>
    <s v="NO"/>
    <s v="NO"/>
    <n v="0"/>
    <x v="1"/>
    <x v="16"/>
    <x v="0"/>
    <x v="2"/>
    <x v="0"/>
    <x v="1"/>
    <n v="99"/>
    <n v="766"/>
    <n v="-50"/>
    <x v="1"/>
    <n v="100"/>
  </r>
  <r>
    <n v="42"/>
    <x v="0"/>
    <s v="Single"/>
    <n v="0"/>
    <s v="1-5 years"/>
    <n v="50"/>
    <n v="0"/>
    <s v="Low"/>
    <n v="0"/>
    <s v="Full Coverage"/>
    <n v="0"/>
    <n v="2200"/>
    <s v="NO"/>
    <s v="NO"/>
    <s v="NO"/>
    <n v="0"/>
    <x v="1"/>
    <x v="29"/>
    <x v="1"/>
    <x v="0"/>
    <x v="3"/>
    <x v="1"/>
    <n v="9"/>
    <n v="761"/>
    <n v="-50"/>
    <x v="0"/>
    <n v="50"/>
  </r>
  <r>
    <n v="38"/>
    <x v="0"/>
    <s v="Married"/>
    <n v="86"/>
    <s v="&lt;1 year"/>
    <n v="100"/>
    <n v="0"/>
    <s v="Low"/>
    <n v="0"/>
    <s v="Liability-Only"/>
    <n v="-200"/>
    <n v="2236"/>
    <s v="NO"/>
    <s v="Yes"/>
    <s v="NO"/>
    <n v="50"/>
    <x v="1"/>
    <x v="5"/>
    <x v="1"/>
    <x v="9"/>
    <x v="1"/>
    <x v="2"/>
    <n v="13"/>
    <n v="634"/>
    <n v="50"/>
    <x v="1"/>
    <n v="100"/>
  </r>
  <r>
    <n v="31"/>
    <x v="0"/>
    <s v="Divorced"/>
    <n v="0"/>
    <s v="&lt;1 year"/>
    <n v="100"/>
    <n v="0"/>
    <s v="High"/>
    <n v="0"/>
    <s v="Liability-Only"/>
    <n v="-200"/>
    <n v="2150"/>
    <s v="NO"/>
    <s v="NO"/>
    <s v="NO"/>
    <n v="0"/>
    <x v="1"/>
    <x v="6"/>
    <x v="1"/>
    <x v="0"/>
    <x v="5"/>
    <x v="1"/>
    <n v="9"/>
    <n v="695"/>
    <n v="50"/>
    <x v="0"/>
    <n v="50"/>
  </r>
  <r>
    <n v="32"/>
    <x v="0"/>
    <s v="Married"/>
    <n v="86"/>
    <s v="&lt;1 year"/>
    <n v="100"/>
    <n v="1"/>
    <s v="Low"/>
    <n v="50"/>
    <s v="Liability-Only"/>
    <n v="-200"/>
    <n v="2186"/>
    <s v="NO"/>
    <s v="NO"/>
    <s v="NO"/>
    <n v="0"/>
    <x v="1"/>
    <x v="13"/>
    <x v="0"/>
    <x v="0"/>
    <x v="0"/>
    <x v="2"/>
    <n v="99"/>
    <n v="718"/>
    <n v="-50"/>
    <x v="0"/>
    <n v="50"/>
  </r>
  <r>
    <n v="50"/>
    <x v="0"/>
    <s v="Married"/>
    <n v="86"/>
    <s v="&gt;5 years"/>
    <n v="0"/>
    <n v="1"/>
    <s v="Low"/>
    <n v="50"/>
    <s v="Full Coverage"/>
    <n v="0"/>
    <n v="2186"/>
    <s v="NO"/>
    <s v="Yes"/>
    <s v="NO"/>
    <n v="50"/>
    <x v="1"/>
    <x v="7"/>
    <x v="1"/>
    <x v="1"/>
    <x v="2"/>
    <x v="2"/>
    <n v="6"/>
    <n v="740"/>
    <n v="-50"/>
    <x v="2"/>
    <n v="0"/>
  </r>
  <r>
    <n v="32"/>
    <x v="0"/>
    <s v="Married"/>
    <n v="86"/>
    <s v="1-5 years"/>
    <n v="50"/>
    <n v="0"/>
    <s v="Low"/>
    <n v="0"/>
    <s v="Full Coverage"/>
    <n v="0"/>
    <n v="2286"/>
    <s v="NO"/>
    <s v="Yes"/>
    <s v="NO"/>
    <n v="50"/>
    <x v="1"/>
    <x v="6"/>
    <x v="0"/>
    <x v="8"/>
    <x v="4"/>
    <x v="1"/>
    <n v="99"/>
    <n v="688"/>
    <n v="50"/>
    <x v="2"/>
    <n v="0"/>
  </r>
  <r>
    <n v="38"/>
    <x v="0"/>
    <s v="Single"/>
    <n v="0"/>
    <s v="1-5 years"/>
    <n v="50"/>
    <n v="3"/>
    <s v="Low"/>
    <n v="150"/>
    <s v="Liability-Only"/>
    <n v="-200"/>
    <n v="2150"/>
    <s v="Yes"/>
    <s v="NO"/>
    <s v="NO"/>
    <n v="50"/>
    <x v="1"/>
    <x v="28"/>
    <x v="0"/>
    <x v="1"/>
    <x v="0"/>
    <x v="2"/>
    <n v="99"/>
    <n v="761"/>
    <n v="-50"/>
    <x v="1"/>
    <n v="100"/>
  </r>
  <r>
    <n v="72"/>
    <x v="1"/>
    <s v="Single"/>
    <n v="0"/>
    <s v="&gt;5 years"/>
    <n v="0"/>
    <n v="0"/>
    <s v="Medium"/>
    <n v="0"/>
    <s v="Liability-Only"/>
    <n v="-200"/>
    <n v="2100"/>
    <s v="NO"/>
    <s v="NO"/>
    <s v="NO"/>
    <n v="0"/>
    <x v="0"/>
    <x v="22"/>
    <x v="1"/>
    <x v="11"/>
    <x v="0"/>
    <x v="1"/>
    <n v="11"/>
    <n v="661"/>
    <n v="50"/>
    <x v="1"/>
    <n v="100"/>
  </r>
  <r>
    <n v="18"/>
    <x v="0"/>
    <s v="Married"/>
    <n v="86"/>
    <s v="&lt;1 year"/>
    <n v="100"/>
    <n v="1"/>
    <s v="Low"/>
    <n v="50"/>
    <s v="Full Coverage"/>
    <n v="0"/>
    <n v="2336"/>
    <s v="NO"/>
    <s v="Yes"/>
    <s v="NO"/>
    <n v="50"/>
    <x v="1"/>
    <x v="27"/>
    <x v="1"/>
    <x v="2"/>
    <x v="3"/>
    <x v="2"/>
    <n v="1"/>
    <n v="765"/>
    <n v="-50"/>
    <x v="0"/>
    <n v="50"/>
  </r>
  <r>
    <n v="18"/>
    <x v="0"/>
    <s v="Single"/>
    <n v="0"/>
    <s v="1-5 years"/>
    <n v="50"/>
    <n v="1"/>
    <s v="Low"/>
    <n v="50"/>
    <s v="Full Coverage"/>
    <n v="0"/>
    <n v="2250"/>
    <s v="Yes"/>
    <s v="NO"/>
    <s v="NO"/>
    <n v="50"/>
    <x v="2"/>
    <x v="28"/>
    <x v="0"/>
    <x v="7"/>
    <x v="3"/>
    <x v="1"/>
    <n v="99"/>
    <n v="654"/>
    <n v="50"/>
    <x v="2"/>
    <n v="0"/>
  </r>
  <r>
    <n v="51"/>
    <x v="0"/>
    <s v="Married"/>
    <n v="86"/>
    <s v="1-5 years"/>
    <n v="50"/>
    <n v="0"/>
    <s v="High"/>
    <n v="0"/>
    <s v="Liability-Only"/>
    <n v="-200"/>
    <n v="2236"/>
    <s v="NO"/>
    <s v="NO"/>
    <s v="NO"/>
    <n v="0"/>
    <x v="1"/>
    <x v="7"/>
    <x v="0"/>
    <x v="4"/>
    <x v="0"/>
    <x v="0"/>
    <n v="99"/>
    <n v="674"/>
    <n v="50"/>
    <x v="1"/>
    <n v="100"/>
  </r>
  <r>
    <n v="29"/>
    <x v="0"/>
    <s v="Single"/>
    <n v="0"/>
    <s v="1-5 years"/>
    <n v="50"/>
    <n v="0"/>
    <s v="Medium"/>
    <n v="0"/>
    <s v="Full Coverage"/>
    <n v="0"/>
    <n v="2300"/>
    <s v="Yes"/>
    <s v="NO"/>
    <s v="NO"/>
    <n v="50"/>
    <x v="1"/>
    <x v="13"/>
    <x v="0"/>
    <x v="5"/>
    <x v="2"/>
    <x v="2"/>
    <n v="99"/>
    <n v="681"/>
    <n v="50"/>
    <x v="1"/>
    <n v="100"/>
  </r>
  <r>
    <n v="35"/>
    <x v="0"/>
    <s v="Married"/>
    <n v="86"/>
    <s v="1-5 years"/>
    <n v="50"/>
    <n v="0"/>
    <s v="Low"/>
    <n v="0"/>
    <s v="Full Coverage"/>
    <n v="0"/>
    <n v="2336"/>
    <s v="NO"/>
    <s v="NO"/>
    <s v="NO"/>
    <n v="0"/>
    <x v="1"/>
    <x v="9"/>
    <x v="1"/>
    <x v="7"/>
    <x v="0"/>
    <x v="2"/>
    <n v="5"/>
    <n v="620"/>
    <n v="50"/>
    <x v="2"/>
    <n v="0"/>
  </r>
  <r>
    <n v="28"/>
    <x v="0"/>
    <s v="Single"/>
    <n v="0"/>
    <s v="1-5 years"/>
    <n v="50"/>
    <n v="1"/>
    <s v="High"/>
    <n v="200"/>
    <s v="Liability-Only"/>
    <n v="-200"/>
    <n v="2100"/>
    <s v="Yes"/>
    <s v="NO"/>
    <s v="NO"/>
    <n v="50"/>
    <x v="1"/>
    <x v="11"/>
    <x v="1"/>
    <x v="5"/>
    <x v="6"/>
    <x v="0"/>
    <n v="8"/>
    <n v="805"/>
    <n v="-50"/>
    <x v="2"/>
    <n v="0"/>
  </r>
  <r>
    <n v="36"/>
    <x v="0"/>
    <s v="Single"/>
    <n v="0"/>
    <s v="1-5 years"/>
    <n v="50"/>
    <n v="0"/>
    <s v="Medium"/>
    <n v="0"/>
    <s v="Full Coverage"/>
    <n v="0"/>
    <n v="2150"/>
    <s v="NO"/>
    <s v="Yes"/>
    <s v="NO"/>
    <n v="50"/>
    <x v="0"/>
    <x v="26"/>
    <x v="0"/>
    <x v="0"/>
    <x v="0"/>
    <x v="0"/>
    <n v="99"/>
    <n v="735"/>
    <n v="-50"/>
    <x v="0"/>
    <n v="50"/>
  </r>
  <r>
    <n v="63"/>
    <x v="1"/>
    <s v="Single"/>
    <n v="0"/>
    <s v="&gt;5 years"/>
    <n v="0"/>
    <n v="1"/>
    <s v="High"/>
    <n v="200"/>
    <s v="Liability-Only"/>
    <n v="-200"/>
    <n v="2250"/>
    <s v="Yes"/>
    <s v="NO"/>
    <s v="NO"/>
    <n v="50"/>
    <x v="1"/>
    <x v="12"/>
    <x v="0"/>
    <x v="8"/>
    <x v="0"/>
    <x v="2"/>
    <n v="99"/>
    <n v="682"/>
    <n v="50"/>
    <x v="1"/>
    <n v="100"/>
  </r>
  <r>
    <n v="52"/>
    <x v="0"/>
    <s v="Married"/>
    <n v="86"/>
    <s v="&gt;5 years"/>
    <n v="0"/>
    <n v="1"/>
    <s v="Low"/>
    <n v="50"/>
    <s v="Full Coverage"/>
    <n v="0"/>
    <n v="2236"/>
    <s v="NO"/>
    <s v="NO"/>
    <s v="NO"/>
    <n v="0"/>
    <x v="2"/>
    <x v="22"/>
    <x v="1"/>
    <x v="0"/>
    <x v="3"/>
    <x v="0"/>
    <n v="9"/>
    <n v="731"/>
    <n v="-50"/>
    <x v="2"/>
    <n v="0"/>
  </r>
  <r>
    <n v="52"/>
    <x v="0"/>
    <s v="Single"/>
    <n v="0"/>
    <s v="&gt;5 years"/>
    <n v="0"/>
    <n v="0"/>
    <s v="High"/>
    <n v="0"/>
    <s v="Full Coverage"/>
    <n v="0"/>
    <n v="2150"/>
    <s v="NO"/>
    <s v="Yes"/>
    <s v="NO"/>
    <n v="50"/>
    <x v="0"/>
    <x v="2"/>
    <x v="1"/>
    <x v="3"/>
    <x v="0"/>
    <x v="0"/>
    <n v="1"/>
    <n v="688"/>
    <n v="50"/>
    <x v="2"/>
    <n v="0"/>
  </r>
  <r>
    <n v="18"/>
    <x v="0"/>
    <s v="Married"/>
    <n v="86"/>
    <s v="&lt;1 year"/>
    <n v="100"/>
    <n v="1"/>
    <s v="Low"/>
    <n v="50"/>
    <s v="Full Coverage"/>
    <n v="0"/>
    <n v="2436"/>
    <s v="NO"/>
    <s v="NO"/>
    <s v="NO"/>
    <n v="0"/>
    <x v="0"/>
    <x v="0"/>
    <x v="0"/>
    <x v="1"/>
    <x v="4"/>
    <x v="1"/>
    <n v="99"/>
    <n v="713"/>
    <n v="-50"/>
    <x v="1"/>
    <n v="100"/>
  </r>
  <r>
    <n v="22"/>
    <x v="0"/>
    <s v="Divorced"/>
    <n v="0"/>
    <s v="1-5 years"/>
    <n v="50"/>
    <n v="2"/>
    <s v="Low"/>
    <n v="100"/>
    <s v="Full Coverage"/>
    <n v="0"/>
    <n v="2400"/>
    <s v="NO"/>
    <s v="NO"/>
    <s v="NO"/>
    <n v="0"/>
    <x v="0"/>
    <x v="7"/>
    <x v="0"/>
    <x v="2"/>
    <x v="0"/>
    <x v="2"/>
    <n v="99"/>
    <n v="651"/>
    <n v="50"/>
    <x v="0"/>
    <n v="50"/>
  </r>
  <r>
    <n v="18"/>
    <x v="0"/>
    <s v="Married"/>
    <n v="86"/>
    <s v="1-5 years"/>
    <n v="50"/>
    <n v="0"/>
    <s v="Low"/>
    <n v="0"/>
    <s v="Full Coverage"/>
    <n v="0"/>
    <n v="2236"/>
    <s v="NO"/>
    <s v="Yes"/>
    <s v="NO"/>
    <n v="50"/>
    <x v="0"/>
    <x v="21"/>
    <x v="0"/>
    <x v="7"/>
    <x v="3"/>
    <x v="0"/>
    <n v="99"/>
    <n v="742"/>
    <n v="-50"/>
    <x v="0"/>
    <n v="50"/>
  </r>
  <r>
    <n v="27"/>
    <x v="0"/>
    <s v="Married"/>
    <n v="86"/>
    <s v="1-5 years"/>
    <n v="50"/>
    <n v="0"/>
    <s v="Low"/>
    <n v="0"/>
    <s v="Full Coverage"/>
    <n v="0"/>
    <n v="2386"/>
    <s v="Yes"/>
    <s v="NO"/>
    <s v="NO"/>
    <n v="50"/>
    <x v="1"/>
    <x v="18"/>
    <x v="1"/>
    <x v="5"/>
    <x v="3"/>
    <x v="2"/>
    <n v="6"/>
    <n v="695"/>
    <n v="50"/>
    <x v="1"/>
    <n v="100"/>
  </r>
  <r>
    <n v="54"/>
    <x v="0"/>
    <s v="Single"/>
    <n v="0"/>
    <s v="&gt;5 years"/>
    <n v="0"/>
    <n v="2"/>
    <s v="Low"/>
    <n v="100"/>
    <s v="Liability-Only"/>
    <n v="-200"/>
    <n v="2050"/>
    <s v="NO"/>
    <s v="NO"/>
    <s v="NO"/>
    <n v="0"/>
    <x v="1"/>
    <x v="17"/>
    <x v="1"/>
    <x v="0"/>
    <x v="2"/>
    <x v="0"/>
    <n v="12"/>
    <n v="746"/>
    <n v="-50"/>
    <x v="0"/>
    <n v="50"/>
  </r>
  <r>
    <n v="47"/>
    <x v="0"/>
    <s v="Single"/>
    <n v="0"/>
    <s v="1-5 years"/>
    <n v="50"/>
    <n v="0"/>
    <s v="Low"/>
    <n v="0"/>
    <s v="Liability-Only"/>
    <n v="-200"/>
    <n v="1950"/>
    <s v="NO"/>
    <s v="NO"/>
    <s v="NO"/>
    <n v="0"/>
    <x v="1"/>
    <x v="19"/>
    <x v="0"/>
    <x v="4"/>
    <x v="2"/>
    <x v="2"/>
    <n v="99"/>
    <n v="754"/>
    <n v="-50"/>
    <x v="2"/>
    <n v="0"/>
  </r>
  <r>
    <n v="36"/>
    <x v="0"/>
    <s v="Married"/>
    <n v="86"/>
    <s v="&lt;1 year"/>
    <n v="100"/>
    <n v="0"/>
    <s v="Low"/>
    <n v="0"/>
    <s v="Full Coverage"/>
    <n v="0"/>
    <n v="2336"/>
    <s v="Yes"/>
    <s v="NO"/>
    <s v="NO"/>
    <n v="50"/>
    <x v="0"/>
    <x v="15"/>
    <x v="0"/>
    <x v="1"/>
    <x v="2"/>
    <x v="2"/>
    <n v="99"/>
    <n v="706"/>
    <n v="-50"/>
    <x v="1"/>
    <n v="100"/>
  </r>
  <r>
    <n v="39"/>
    <x v="0"/>
    <s v="Widowed"/>
    <n v="0"/>
    <s v="&gt;5 years"/>
    <n v="0"/>
    <n v="1"/>
    <s v="Low"/>
    <n v="50"/>
    <s v="Liability-Only"/>
    <n v="-200"/>
    <n v="2000"/>
    <s v="NO"/>
    <s v="Yes"/>
    <s v="Yes"/>
    <n v="100"/>
    <x v="0"/>
    <x v="20"/>
    <x v="1"/>
    <x v="4"/>
    <x v="4"/>
    <x v="2"/>
    <n v="13"/>
    <n v="669"/>
    <n v="50"/>
    <x v="0"/>
    <n v="50"/>
  </r>
  <r>
    <n v="29"/>
    <x v="0"/>
    <s v="Widowed"/>
    <n v="0"/>
    <s v="&gt;5 years"/>
    <n v="0"/>
    <n v="2"/>
    <s v="High"/>
    <n v="400"/>
    <s v="Liability-Only"/>
    <n v="-200"/>
    <n v="2300"/>
    <s v="NO"/>
    <s v="NO"/>
    <s v="NO"/>
    <n v="0"/>
    <x v="0"/>
    <x v="23"/>
    <x v="1"/>
    <x v="4"/>
    <x v="2"/>
    <x v="0"/>
    <n v="3"/>
    <n v="739"/>
    <n v="-50"/>
    <x v="2"/>
    <n v="0"/>
  </r>
  <r>
    <n v="43"/>
    <x v="0"/>
    <s v="Single"/>
    <n v="0"/>
    <s v="&gt;5 years"/>
    <n v="0"/>
    <n v="0"/>
    <s v="Medium"/>
    <n v="0"/>
    <s v="Full Coverage"/>
    <n v="0"/>
    <n v="2100"/>
    <s v="Yes"/>
    <s v="NO"/>
    <s v="NO"/>
    <n v="50"/>
    <x v="0"/>
    <x v="20"/>
    <x v="0"/>
    <x v="1"/>
    <x v="4"/>
    <x v="0"/>
    <n v="99"/>
    <n v="725"/>
    <n v="-50"/>
    <x v="0"/>
    <n v="50"/>
  </r>
  <r>
    <n v="51"/>
    <x v="0"/>
    <s v="Married"/>
    <n v="86"/>
    <s v="&lt;1 year"/>
    <n v="100"/>
    <n v="1"/>
    <s v="Low"/>
    <n v="50"/>
    <s v="Liability-Only"/>
    <n v="-200"/>
    <n v="2036"/>
    <s v="NO"/>
    <s v="Yes"/>
    <s v="Yes"/>
    <n v="100"/>
    <x v="1"/>
    <x v="16"/>
    <x v="1"/>
    <x v="2"/>
    <x v="0"/>
    <x v="0"/>
    <n v="11"/>
    <n v="703"/>
    <n v="-50"/>
    <x v="2"/>
    <n v="0"/>
  </r>
  <r>
    <n v="18"/>
    <x v="0"/>
    <s v="Single"/>
    <n v="0"/>
    <s v="1-5 years"/>
    <n v="50"/>
    <n v="0"/>
    <s v="Medium"/>
    <n v="0"/>
    <s v="Full Coverage"/>
    <n v="0"/>
    <n v="2300"/>
    <s v="NO"/>
    <s v="Yes"/>
    <s v="NO"/>
    <n v="50"/>
    <x v="1"/>
    <x v="7"/>
    <x v="0"/>
    <x v="3"/>
    <x v="2"/>
    <x v="2"/>
    <n v="99"/>
    <n v="628"/>
    <n v="50"/>
    <x v="1"/>
    <n v="100"/>
  </r>
  <r>
    <n v="44"/>
    <x v="0"/>
    <s v="Married"/>
    <n v="86"/>
    <s v="1-5 years"/>
    <n v="50"/>
    <n v="0"/>
    <s v="Low"/>
    <n v="0"/>
    <s v="Liability-Only"/>
    <n v="-200"/>
    <n v="2236"/>
    <s v="NO"/>
    <s v="NO"/>
    <s v="NO"/>
    <n v="0"/>
    <x v="1"/>
    <x v="19"/>
    <x v="1"/>
    <x v="1"/>
    <x v="4"/>
    <x v="0"/>
    <n v="6"/>
    <n v="652"/>
    <n v="50"/>
    <x v="1"/>
    <n v="100"/>
  </r>
  <r>
    <n v="53"/>
    <x v="0"/>
    <s v="Married"/>
    <n v="86"/>
    <s v="1-5 years"/>
    <n v="50"/>
    <n v="0"/>
    <s v="Low"/>
    <n v="0"/>
    <s v="Full Coverage"/>
    <n v="0"/>
    <n v="2286"/>
    <s v="NO"/>
    <s v="Yes"/>
    <s v="NO"/>
    <n v="50"/>
    <x v="1"/>
    <x v="19"/>
    <x v="0"/>
    <x v="0"/>
    <x v="1"/>
    <x v="1"/>
    <n v="99"/>
    <n v="753"/>
    <n v="-50"/>
    <x v="1"/>
    <n v="100"/>
  </r>
  <r>
    <n v="33"/>
    <x v="0"/>
    <s v="Widowed"/>
    <n v="0"/>
    <s v="&lt;1 year"/>
    <n v="100"/>
    <n v="0"/>
    <s v="Low"/>
    <n v="0"/>
    <s v="Full Coverage"/>
    <n v="0"/>
    <n v="2200"/>
    <s v="Yes"/>
    <s v="NO"/>
    <s v="NO"/>
    <n v="50"/>
    <x v="2"/>
    <x v="17"/>
    <x v="0"/>
    <x v="1"/>
    <x v="2"/>
    <x v="0"/>
    <n v="99"/>
    <n v="799"/>
    <n v="-50"/>
    <x v="0"/>
    <n v="50"/>
  </r>
  <r>
    <n v="50"/>
    <x v="0"/>
    <s v="Widowed"/>
    <n v="0"/>
    <s v="1-5 years"/>
    <n v="50"/>
    <n v="3"/>
    <s v="Low"/>
    <n v="150"/>
    <s v="Full Coverage"/>
    <n v="0"/>
    <n v="2500"/>
    <s v="NO"/>
    <s v="NO"/>
    <s v="NO"/>
    <n v="0"/>
    <x v="1"/>
    <x v="18"/>
    <x v="0"/>
    <x v="5"/>
    <x v="2"/>
    <x v="2"/>
    <n v="99"/>
    <n v="693"/>
    <n v="50"/>
    <x v="1"/>
    <n v="100"/>
  </r>
  <r>
    <n v="82"/>
    <x v="1"/>
    <s v="Widowed"/>
    <n v="0"/>
    <s v="&lt;1 year"/>
    <n v="100"/>
    <n v="0"/>
    <s v="Low"/>
    <n v="0"/>
    <s v="Liability-Only"/>
    <n v="-200"/>
    <n v="2100"/>
    <s v="NO"/>
    <s v="NO"/>
    <s v="NO"/>
    <n v="0"/>
    <x v="1"/>
    <x v="6"/>
    <x v="1"/>
    <x v="1"/>
    <x v="2"/>
    <x v="1"/>
    <n v="14"/>
    <n v="762"/>
    <n v="-50"/>
    <x v="1"/>
    <n v="100"/>
  </r>
  <r>
    <n v="38"/>
    <x v="0"/>
    <s v="Married"/>
    <n v="86"/>
    <s v="1-5 years"/>
    <n v="50"/>
    <n v="0"/>
    <s v="Low"/>
    <n v="0"/>
    <s v="Full Coverage"/>
    <n v="0"/>
    <n v="2286"/>
    <s v="NO"/>
    <s v="NO"/>
    <s v="Yes"/>
    <n v="50"/>
    <x v="1"/>
    <x v="19"/>
    <x v="1"/>
    <x v="3"/>
    <x v="0"/>
    <x v="2"/>
    <n v="14"/>
    <n v="640"/>
    <n v="50"/>
    <x v="2"/>
    <n v="0"/>
  </r>
  <r>
    <n v="45"/>
    <x v="0"/>
    <s v="Married"/>
    <n v="86"/>
    <s v="&gt;5 years"/>
    <n v="0"/>
    <n v="0"/>
    <s v="Low"/>
    <n v="0"/>
    <s v="Full Coverage"/>
    <n v="0"/>
    <n v="2186"/>
    <s v="NO"/>
    <s v="Yes"/>
    <s v="NO"/>
    <n v="50"/>
    <x v="0"/>
    <x v="27"/>
    <x v="1"/>
    <x v="1"/>
    <x v="3"/>
    <x v="2"/>
    <n v="5"/>
    <n v="764"/>
    <n v="-50"/>
    <x v="0"/>
    <n v="50"/>
  </r>
  <r>
    <n v="28"/>
    <x v="0"/>
    <s v="Married"/>
    <n v="86"/>
    <s v="&gt;5 years"/>
    <n v="0"/>
    <n v="0"/>
    <s v="Low"/>
    <n v="0"/>
    <s v="Full Coverage"/>
    <n v="0"/>
    <n v="2186"/>
    <s v="NO"/>
    <s v="Yes"/>
    <s v="NO"/>
    <n v="50"/>
    <x v="0"/>
    <x v="28"/>
    <x v="1"/>
    <x v="1"/>
    <x v="4"/>
    <x v="2"/>
    <n v="7"/>
    <n v="749"/>
    <n v="-50"/>
    <x v="0"/>
    <n v="50"/>
  </r>
  <r>
    <n v="42"/>
    <x v="0"/>
    <s v="Married"/>
    <n v="86"/>
    <s v="&lt;1 year"/>
    <n v="100"/>
    <n v="0"/>
    <s v="Low"/>
    <n v="0"/>
    <s v="Liability-Only"/>
    <n v="-200"/>
    <n v="2136"/>
    <s v="NO"/>
    <s v="NO"/>
    <s v="NO"/>
    <n v="0"/>
    <x v="0"/>
    <x v="28"/>
    <x v="1"/>
    <x v="4"/>
    <x v="3"/>
    <x v="1"/>
    <n v="11"/>
    <n v="721"/>
    <n v="-50"/>
    <x v="0"/>
    <n v="50"/>
  </r>
  <r>
    <n v="46"/>
    <x v="0"/>
    <s v="Married"/>
    <n v="86"/>
    <s v="1-5 years"/>
    <n v="50"/>
    <n v="0"/>
    <s v="Medium"/>
    <n v="0"/>
    <s v="Liability-Only"/>
    <n v="-200"/>
    <n v="2036"/>
    <s v="NO"/>
    <s v="NO"/>
    <s v="NO"/>
    <n v="0"/>
    <x v="1"/>
    <x v="24"/>
    <x v="1"/>
    <x v="2"/>
    <x v="4"/>
    <x v="1"/>
    <n v="4"/>
    <n v="748"/>
    <n v="-50"/>
    <x v="2"/>
    <n v="0"/>
  </r>
  <r>
    <n v="42"/>
    <x v="0"/>
    <s v="Married"/>
    <n v="86"/>
    <s v="&lt;1 year"/>
    <n v="100"/>
    <n v="0"/>
    <s v="Low"/>
    <n v="0"/>
    <s v="Liability-Only"/>
    <n v="-200"/>
    <n v="2236"/>
    <s v="Yes"/>
    <s v="NO"/>
    <s v="NO"/>
    <n v="50"/>
    <x v="0"/>
    <x v="1"/>
    <x v="0"/>
    <x v="2"/>
    <x v="0"/>
    <x v="1"/>
    <n v="99"/>
    <n v="696"/>
    <n v="50"/>
    <x v="1"/>
    <n v="100"/>
  </r>
  <r>
    <n v="24"/>
    <x v="0"/>
    <s v="Single"/>
    <n v="0"/>
    <s v="&lt;1 year"/>
    <n v="100"/>
    <n v="0"/>
    <s v="Low"/>
    <n v="0"/>
    <s v="Full Coverage"/>
    <n v="0"/>
    <n v="2250"/>
    <s v="NO"/>
    <s v="NO"/>
    <s v="NO"/>
    <n v="0"/>
    <x v="1"/>
    <x v="14"/>
    <x v="0"/>
    <x v="4"/>
    <x v="4"/>
    <x v="1"/>
    <n v="99"/>
    <n v="764"/>
    <n v="-50"/>
    <x v="0"/>
    <n v="50"/>
  </r>
  <r>
    <n v="43"/>
    <x v="0"/>
    <s v="Single"/>
    <n v="0"/>
    <s v="&gt;5 years"/>
    <n v="0"/>
    <n v="0"/>
    <s v="High"/>
    <n v="0"/>
    <s v="Full Coverage"/>
    <n v="0"/>
    <n v="2100"/>
    <s v="NO"/>
    <s v="NO"/>
    <s v="NO"/>
    <n v="0"/>
    <x v="1"/>
    <x v="22"/>
    <x v="0"/>
    <x v="4"/>
    <x v="1"/>
    <x v="0"/>
    <n v="99"/>
    <n v="771"/>
    <n v="-50"/>
    <x v="2"/>
    <n v="0"/>
  </r>
  <r>
    <n v="61"/>
    <x v="1"/>
    <s v="Single"/>
    <n v="0"/>
    <s v="&gt;5 years"/>
    <n v="0"/>
    <n v="0"/>
    <s v="Medium"/>
    <n v="0"/>
    <s v="Full Coverage"/>
    <n v="0"/>
    <n v="2200"/>
    <s v="NO"/>
    <s v="NO"/>
    <s v="NO"/>
    <n v="0"/>
    <x v="1"/>
    <x v="22"/>
    <x v="1"/>
    <x v="1"/>
    <x v="2"/>
    <x v="2"/>
    <n v="13"/>
    <n v="754"/>
    <n v="-50"/>
    <x v="1"/>
    <n v="100"/>
  </r>
  <r>
    <n v="46"/>
    <x v="0"/>
    <s v="Divorced"/>
    <n v="0"/>
    <s v="&gt;5 years"/>
    <n v="0"/>
    <n v="1"/>
    <s v="Medium"/>
    <n v="100"/>
    <s v="Liability-Only"/>
    <n v="-200"/>
    <n v="2000"/>
    <s v="NO"/>
    <s v="NO"/>
    <s v="NO"/>
    <n v="0"/>
    <x v="1"/>
    <x v="25"/>
    <x v="1"/>
    <x v="6"/>
    <x v="0"/>
    <x v="0"/>
    <n v="1"/>
    <n v="723"/>
    <n v="-50"/>
    <x v="2"/>
    <n v="0"/>
  </r>
  <r>
    <n v="54"/>
    <x v="0"/>
    <s v="Married"/>
    <n v="86"/>
    <s v="1-5 years"/>
    <n v="50"/>
    <n v="0"/>
    <s v="Low"/>
    <n v="0"/>
    <s v="Full Coverage"/>
    <n v="0"/>
    <n v="2286"/>
    <s v="NO"/>
    <s v="NO"/>
    <s v="NO"/>
    <n v="0"/>
    <x v="1"/>
    <x v="28"/>
    <x v="1"/>
    <x v="12"/>
    <x v="0"/>
    <x v="2"/>
    <n v="10"/>
    <n v="773"/>
    <n v="-50"/>
    <x v="0"/>
    <n v="50"/>
  </r>
  <r>
    <n v="36"/>
    <x v="0"/>
    <s v="Married"/>
    <n v="86"/>
    <s v="&gt;5 years"/>
    <n v="0"/>
    <n v="0"/>
    <s v="Medium"/>
    <n v="0"/>
    <s v="Full Coverage"/>
    <n v="0"/>
    <n v="2236"/>
    <s v="Yes"/>
    <s v="NO"/>
    <s v="NO"/>
    <n v="50"/>
    <x v="1"/>
    <x v="23"/>
    <x v="1"/>
    <x v="7"/>
    <x v="0"/>
    <x v="0"/>
    <n v="6"/>
    <n v="708"/>
    <n v="-50"/>
    <x v="1"/>
    <n v="100"/>
  </r>
  <r>
    <n v="51"/>
    <x v="0"/>
    <s v="Single"/>
    <n v="0"/>
    <s v="&lt;1 year"/>
    <n v="100"/>
    <n v="0"/>
    <s v="Low"/>
    <n v="0"/>
    <s v="Full Coverage"/>
    <n v="0"/>
    <n v="2200"/>
    <s v="Yes"/>
    <s v="NO"/>
    <s v="Yes"/>
    <n v="100"/>
    <x v="1"/>
    <x v="22"/>
    <x v="1"/>
    <x v="0"/>
    <x v="5"/>
    <x v="0"/>
    <n v="1"/>
    <n v="812"/>
    <n v="-50"/>
    <x v="1"/>
    <n v="100"/>
  </r>
  <r>
    <n v="44"/>
    <x v="0"/>
    <s v="Single"/>
    <n v="0"/>
    <s v="1-5 years"/>
    <n v="50"/>
    <n v="1"/>
    <s v="Medium"/>
    <n v="100"/>
    <s v="Full Coverage"/>
    <n v="0"/>
    <n v="2450"/>
    <s v="NO"/>
    <s v="NO"/>
    <s v="NO"/>
    <n v="0"/>
    <x v="1"/>
    <x v="26"/>
    <x v="0"/>
    <x v="1"/>
    <x v="5"/>
    <x v="0"/>
    <n v="99"/>
    <n v="659"/>
    <n v="50"/>
    <x v="1"/>
    <n v="100"/>
  </r>
  <r>
    <n v="25"/>
    <x v="0"/>
    <s v="Single"/>
    <n v="0"/>
    <s v="&lt;1 year"/>
    <n v="100"/>
    <n v="1"/>
    <s v="Medium"/>
    <n v="100"/>
    <s v="Full Coverage"/>
    <n v="0"/>
    <n v="2400"/>
    <s v="NO"/>
    <s v="NO"/>
    <s v="NO"/>
    <n v="0"/>
    <x v="1"/>
    <x v="20"/>
    <x v="0"/>
    <x v="0"/>
    <x v="4"/>
    <x v="1"/>
    <n v="99"/>
    <n v="782"/>
    <n v="-50"/>
    <x v="1"/>
    <n v="100"/>
  </r>
  <r>
    <n v="44"/>
    <x v="0"/>
    <s v="Married"/>
    <n v="86"/>
    <s v="&gt;5 years"/>
    <n v="0"/>
    <n v="1"/>
    <s v="Low"/>
    <n v="50"/>
    <s v="Liability-Only"/>
    <n v="-200"/>
    <n v="2036"/>
    <s v="NO"/>
    <s v="NO"/>
    <s v="NO"/>
    <n v="0"/>
    <x v="1"/>
    <x v="5"/>
    <x v="1"/>
    <x v="1"/>
    <x v="0"/>
    <x v="0"/>
    <n v="4"/>
    <n v="805"/>
    <n v="-50"/>
    <x v="2"/>
    <n v="0"/>
  </r>
  <r>
    <n v="25"/>
    <x v="0"/>
    <s v="Married"/>
    <n v="86"/>
    <s v="1-5 years"/>
    <n v="50"/>
    <n v="1"/>
    <s v="Low"/>
    <n v="50"/>
    <s v="Full Coverage"/>
    <n v="0"/>
    <n v="2386"/>
    <s v="NO"/>
    <s v="NO"/>
    <s v="NO"/>
    <n v="0"/>
    <x v="0"/>
    <x v="19"/>
    <x v="0"/>
    <x v="4"/>
    <x v="2"/>
    <x v="0"/>
    <n v="99"/>
    <n v="667"/>
    <n v="50"/>
    <x v="2"/>
    <n v="0"/>
  </r>
  <r>
    <n v="30"/>
    <x v="0"/>
    <s v="Single"/>
    <n v="0"/>
    <s v="&lt;1 year"/>
    <n v="100"/>
    <n v="1"/>
    <s v="Low"/>
    <n v="50"/>
    <s v="Liability-Only"/>
    <n v="-200"/>
    <n v="2100"/>
    <s v="NO"/>
    <s v="NO"/>
    <s v="NO"/>
    <n v="0"/>
    <x v="1"/>
    <x v="4"/>
    <x v="0"/>
    <x v="0"/>
    <x v="3"/>
    <x v="1"/>
    <n v="99"/>
    <n v="722"/>
    <n v="-50"/>
    <x v="0"/>
    <n v="50"/>
  </r>
  <r>
    <n v="42"/>
    <x v="0"/>
    <s v="Divorced"/>
    <n v="0"/>
    <s v="1-5 years"/>
    <n v="50"/>
    <n v="0"/>
    <s v="Low"/>
    <n v="0"/>
    <s v="Full Coverage"/>
    <n v="0"/>
    <n v="2200"/>
    <s v="Yes"/>
    <s v="NO"/>
    <s v="NO"/>
    <n v="50"/>
    <x v="1"/>
    <x v="8"/>
    <x v="1"/>
    <x v="4"/>
    <x v="2"/>
    <x v="1"/>
    <n v="10"/>
    <n v="679"/>
    <n v="50"/>
    <x v="2"/>
    <n v="0"/>
  </r>
  <r>
    <n v="44"/>
    <x v="0"/>
    <s v="Widowed"/>
    <n v="0"/>
    <s v="&lt;1 year"/>
    <n v="100"/>
    <n v="2"/>
    <s v="Low"/>
    <n v="100"/>
    <s v="Full Coverage"/>
    <n v="0"/>
    <n v="2350"/>
    <s v="NO"/>
    <s v="Yes"/>
    <s v="NO"/>
    <n v="50"/>
    <x v="1"/>
    <x v="17"/>
    <x v="0"/>
    <x v="7"/>
    <x v="0"/>
    <x v="0"/>
    <n v="99"/>
    <n v="587"/>
    <n v="50"/>
    <x v="2"/>
    <n v="0"/>
  </r>
  <r>
    <n v="22"/>
    <x v="0"/>
    <s v="Single"/>
    <n v="0"/>
    <s v="&lt;1 year"/>
    <n v="100"/>
    <n v="1"/>
    <s v="Low"/>
    <n v="50"/>
    <s v="Full Coverage"/>
    <n v="0"/>
    <n v="2300"/>
    <s v="Yes"/>
    <s v="NO"/>
    <s v="NO"/>
    <n v="50"/>
    <x v="0"/>
    <x v="10"/>
    <x v="0"/>
    <x v="3"/>
    <x v="0"/>
    <x v="1"/>
    <n v="99"/>
    <n v="726"/>
    <n v="-50"/>
    <x v="1"/>
    <n v="100"/>
  </r>
  <r>
    <n v="55"/>
    <x v="1"/>
    <s v="Single"/>
    <n v="0"/>
    <s v="&lt;1 year"/>
    <n v="100"/>
    <n v="0"/>
    <s v="Low"/>
    <n v="0"/>
    <s v="Liability-Only"/>
    <n v="-200"/>
    <n v="1900"/>
    <s v="Yes"/>
    <s v="Yes"/>
    <s v="NO"/>
    <n v="100"/>
    <x v="0"/>
    <x v="13"/>
    <x v="0"/>
    <x v="9"/>
    <x v="0"/>
    <x v="2"/>
    <n v="99"/>
    <n v="726"/>
    <n v="-50"/>
    <x v="2"/>
    <n v="0"/>
  </r>
  <r>
    <n v="48"/>
    <x v="0"/>
    <s v="Divorced"/>
    <n v="0"/>
    <s v="&lt;1 year"/>
    <n v="100"/>
    <n v="1"/>
    <s v="Medium"/>
    <n v="100"/>
    <s v="Full Coverage"/>
    <n v="0"/>
    <n v="2350"/>
    <s v="NO"/>
    <s v="Yes"/>
    <s v="NO"/>
    <n v="50"/>
    <x v="1"/>
    <x v="2"/>
    <x v="0"/>
    <x v="0"/>
    <x v="3"/>
    <x v="2"/>
    <n v="99"/>
    <n v="664"/>
    <n v="50"/>
    <x v="2"/>
    <n v="0"/>
  </r>
  <r>
    <n v="29"/>
    <x v="0"/>
    <s v="Single"/>
    <n v="0"/>
    <s v="1-5 years"/>
    <n v="50"/>
    <n v="0"/>
    <s v="Low"/>
    <n v="0"/>
    <s v="Liability-Only"/>
    <n v="-200"/>
    <n v="1950"/>
    <s v="NO"/>
    <s v="Yes"/>
    <s v="NO"/>
    <n v="50"/>
    <x v="1"/>
    <x v="22"/>
    <x v="0"/>
    <x v="5"/>
    <x v="1"/>
    <x v="2"/>
    <n v="99"/>
    <n v="725"/>
    <n v="-50"/>
    <x v="0"/>
    <n v="50"/>
  </r>
  <r>
    <n v="18"/>
    <x v="0"/>
    <s v="Single"/>
    <n v="0"/>
    <s v="1-5 years"/>
    <n v="50"/>
    <n v="0"/>
    <s v="High"/>
    <n v="0"/>
    <s v="Full Coverage"/>
    <n v="0"/>
    <n v="2300"/>
    <s v="NO"/>
    <s v="Yes"/>
    <s v="NO"/>
    <n v="50"/>
    <x v="0"/>
    <x v="9"/>
    <x v="0"/>
    <x v="1"/>
    <x v="4"/>
    <x v="1"/>
    <n v="99"/>
    <n v="695"/>
    <n v="50"/>
    <x v="1"/>
    <n v="100"/>
  </r>
  <r>
    <n v="37"/>
    <x v="0"/>
    <s v="Widowed"/>
    <n v="0"/>
    <s v="1-5 years"/>
    <n v="50"/>
    <n v="1"/>
    <s v="Medium"/>
    <n v="100"/>
    <s v="Full Coverage"/>
    <n v="0"/>
    <n v="2350"/>
    <s v="NO"/>
    <s v="NO"/>
    <s v="NO"/>
    <n v="0"/>
    <x v="1"/>
    <x v="6"/>
    <x v="1"/>
    <x v="5"/>
    <x v="0"/>
    <x v="1"/>
    <n v="5"/>
    <n v="685"/>
    <n v="50"/>
    <x v="2"/>
    <n v="0"/>
  </r>
  <r>
    <n v="33"/>
    <x v="0"/>
    <s v="Single"/>
    <n v="0"/>
    <s v="1-5 years"/>
    <n v="50"/>
    <n v="0"/>
    <s v="High"/>
    <n v="0"/>
    <s v="Liability-Only"/>
    <n v="-200"/>
    <n v="2000"/>
    <s v="NO"/>
    <s v="Yes"/>
    <s v="NO"/>
    <n v="50"/>
    <x v="1"/>
    <x v="16"/>
    <x v="1"/>
    <x v="1"/>
    <x v="2"/>
    <x v="0"/>
    <n v="10"/>
    <n v="702"/>
    <n v="-50"/>
    <x v="1"/>
    <n v="100"/>
  </r>
  <r>
    <n v="41"/>
    <x v="0"/>
    <s v="Widowed"/>
    <n v="0"/>
    <s v="&gt;5 years"/>
    <n v="0"/>
    <n v="0"/>
    <s v="Medium"/>
    <n v="0"/>
    <s v="Full Coverage"/>
    <n v="0"/>
    <n v="2150"/>
    <s v="NO"/>
    <s v="Yes"/>
    <s v="NO"/>
    <n v="50"/>
    <x v="1"/>
    <x v="14"/>
    <x v="0"/>
    <x v="2"/>
    <x v="0"/>
    <x v="1"/>
    <n v="99"/>
    <n v="800"/>
    <n v="-50"/>
    <x v="1"/>
    <n v="100"/>
  </r>
  <r>
    <n v="34"/>
    <x v="0"/>
    <s v="Married"/>
    <n v="86"/>
    <s v="1-5 years"/>
    <n v="50"/>
    <n v="2"/>
    <s v="Low"/>
    <n v="100"/>
    <s v="Full Coverage"/>
    <n v="0"/>
    <n v="2336"/>
    <s v="NO"/>
    <s v="NO"/>
    <s v="NO"/>
    <n v="0"/>
    <x v="1"/>
    <x v="22"/>
    <x v="0"/>
    <x v="7"/>
    <x v="2"/>
    <x v="2"/>
    <n v="99"/>
    <n v="842"/>
    <n v="-50"/>
    <x v="2"/>
    <n v="0"/>
  </r>
  <r>
    <n v="18"/>
    <x v="0"/>
    <s v="Single"/>
    <n v="0"/>
    <s v="1-5 years"/>
    <n v="50"/>
    <n v="1"/>
    <s v="Low"/>
    <n v="50"/>
    <s v="Full Coverage"/>
    <n v="0"/>
    <n v="2250"/>
    <s v="NO"/>
    <s v="Yes"/>
    <s v="NO"/>
    <n v="50"/>
    <x v="1"/>
    <x v="25"/>
    <x v="1"/>
    <x v="0"/>
    <x v="2"/>
    <x v="2"/>
    <n v="10"/>
    <n v="759"/>
    <n v="-50"/>
    <x v="1"/>
    <n v="100"/>
  </r>
  <r>
    <n v="34"/>
    <x v="0"/>
    <s v="Divorced"/>
    <n v="0"/>
    <s v="1-5 years"/>
    <n v="50"/>
    <n v="0"/>
    <s v="Medium"/>
    <n v="0"/>
    <s v="Full Coverage"/>
    <n v="0"/>
    <n v="2300"/>
    <s v="NO"/>
    <s v="NO"/>
    <s v="NO"/>
    <n v="0"/>
    <x v="2"/>
    <x v="20"/>
    <x v="1"/>
    <x v="0"/>
    <x v="2"/>
    <x v="1"/>
    <n v="14"/>
    <n v="670"/>
    <n v="50"/>
    <x v="0"/>
    <n v="50"/>
  </r>
  <r>
    <n v="35"/>
    <x v="0"/>
    <s v="Married"/>
    <n v="86"/>
    <s v="1-5 years"/>
    <n v="50"/>
    <n v="0"/>
    <s v="Low"/>
    <n v="0"/>
    <s v="Full Coverage"/>
    <n v="0"/>
    <n v="2336"/>
    <s v="NO"/>
    <s v="NO"/>
    <s v="NO"/>
    <n v="0"/>
    <x v="1"/>
    <x v="28"/>
    <x v="0"/>
    <x v="0"/>
    <x v="0"/>
    <x v="0"/>
    <n v="99"/>
    <n v="735"/>
    <n v="-50"/>
    <x v="1"/>
    <n v="100"/>
  </r>
  <r>
    <n v="49"/>
    <x v="0"/>
    <s v="Single"/>
    <n v="0"/>
    <s v="&gt;5 years"/>
    <n v="0"/>
    <n v="0"/>
    <s v="Low"/>
    <n v="0"/>
    <s v="Full Coverage"/>
    <n v="0"/>
    <n v="2150"/>
    <s v="NO"/>
    <s v="Yes"/>
    <s v="NO"/>
    <n v="50"/>
    <x v="1"/>
    <x v="7"/>
    <x v="0"/>
    <x v="2"/>
    <x v="4"/>
    <x v="1"/>
    <n v="99"/>
    <n v="791"/>
    <n v="-50"/>
    <x v="1"/>
    <n v="100"/>
  </r>
  <r>
    <n v="29"/>
    <x v="0"/>
    <s v="Married"/>
    <n v="86"/>
    <s v="1-5 years"/>
    <n v="50"/>
    <n v="0"/>
    <s v="Medium"/>
    <n v="0"/>
    <s v="Full Coverage"/>
    <n v="0"/>
    <n v="2386"/>
    <s v="NO"/>
    <s v="Yes"/>
    <s v="NO"/>
    <n v="50"/>
    <x v="0"/>
    <x v="14"/>
    <x v="0"/>
    <x v="0"/>
    <x v="1"/>
    <x v="2"/>
    <n v="99"/>
    <n v="656"/>
    <n v="50"/>
    <x v="1"/>
    <n v="100"/>
  </r>
  <r>
    <n v="65"/>
    <x v="1"/>
    <s v="Divorced"/>
    <n v="0"/>
    <s v="&lt;1 year"/>
    <n v="100"/>
    <n v="1"/>
    <s v="Medium"/>
    <n v="100"/>
    <s v="Full Coverage"/>
    <n v="0"/>
    <n v="2350"/>
    <s v="NO"/>
    <s v="NO"/>
    <s v="NO"/>
    <n v="0"/>
    <x v="2"/>
    <x v="27"/>
    <x v="1"/>
    <x v="5"/>
    <x v="2"/>
    <x v="1"/>
    <n v="9"/>
    <n v="704"/>
    <n v="-50"/>
    <x v="0"/>
    <n v="50"/>
  </r>
  <r>
    <n v="18"/>
    <x v="0"/>
    <s v="Single"/>
    <n v="0"/>
    <s v="1-5 years"/>
    <n v="50"/>
    <n v="0"/>
    <s v="Low"/>
    <n v="0"/>
    <s v="Liability-Only"/>
    <n v="-200"/>
    <n v="1950"/>
    <s v="Yes"/>
    <s v="NO"/>
    <s v="Yes"/>
    <n v="100"/>
    <x v="2"/>
    <x v="25"/>
    <x v="0"/>
    <x v="5"/>
    <x v="2"/>
    <x v="2"/>
    <n v="99"/>
    <n v="659"/>
    <n v="50"/>
    <x v="2"/>
    <n v="0"/>
  </r>
  <r>
    <n v="59"/>
    <x v="1"/>
    <s v="Married"/>
    <n v="86"/>
    <s v="1-5 years"/>
    <n v="50"/>
    <n v="0"/>
    <s v="Low"/>
    <n v="0"/>
    <s v="Liability-Only"/>
    <n v="-200"/>
    <n v="2036"/>
    <s v="NO"/>
    <s v="NO"/>
    <s v="NO"/>
    <n v="0"/>
    <x v="1"/>
    <x v="12"/>
    <x v="0"/>
    <x v="2"/>
    <x v="4"/>
    <x v="0"/>
    <n v="99"/>
    <n v="729"/>
    <n v="-50"/>
    <x v="2"/>
    <n v="0"/>
  </r>
  <r>
    <n v="36"/>
    <x v="0"/>
    <s v="Married"/>
    <n v="86"/>
    <s v="1-5 years"/>
    <n v="50"/>
    <n v="0"/>
    <s v="Low"/>
    <n v="0"/>
    <s v="Liability-Only"/>
    <n v="-200"/>
    <n v="1986"/>
    <s v="NO"/>
    <s v="Yes"/>
    <s v="NO"/>
    <n v="50"/>
    <x v="1"/>
    <x v="21"/>
    <x v="1"/>
    <x v="1"/>
    <x v="4"/>
    <x v="2"/>
    <n v="8"/>
    <n v="750"/>
    <n v="-50"/>
    <x v="2"/>
    <n v="0"/>
  </r>
  <r>
    <n v="52"/>
    <x v="0"/>
    <s v="Single"/>
    <n v="0"/>
    <s v="&gt;5 years"/>
    <n v="0"/>
    <n v="0"/>
    <s v="Low"/>
    <n v="0"/>
    <s v="Liability-Only"/>
    <n v="-200"/>
    <n v="1950"/>
    <s v="NO"/>
    <s v="NO"/>
    <s v="NO"/>
    <n v="0"/>
    <x v="2"/>
    <x v="15"/>
    <x v="0"/>
    <x v="4"/>
    <x v="3"/>
    <x v="0"/>
    <n v="99"/>
    <n v="795"/>
    <n v="-50"/>
    <x v="0"/>
    <n v="50"/>
  </r>
  <r>
    <n v="41"/>
    <x v="0"/>
    <s v="Single"/>
    <n v="0"/>
    <s v="&gt;5 years"/>
    <n v="0"/>
    <n v="1"/>
    <s v="High"/>
    <n v="200"/>
    <s v="Full Coverage"/>
    <n v="0"/>
    <n v="2250"/>
    <s v="NO"/>
    <s v="Yes"/>
    <s v="NO"/>
    <n v="50"/>
    <x v="1"/>
    <x v="25"/>
    <x v="0"/>
    <x v="2"/>
    <x v="2"/>
    <x v="0"/>
    <n v="99"/>
    <n v="747"/>
    <n v="-50"/>
    <x v="2"/>
    <n v="0"/>
  </r>
  <r>
    <n v="57"/>
    <x v="1"/>
    <s v="Married"/>
    <n v="86"/>
    <s v="&lt;1 year"/>
    <n v="100"/>
    <n v="0"/>
    <s v="Medium"/>
    <n v="0"/>
    <s v="Liability-Only"/>
    <n v="-200"/>
    <n v="2086"/>
    <s v="NO"/>
    <s v="NO"/>
    <s v="NO"/>
    <n v="0"/>
    <x v="1"/>
    <x v="17"/>
    <x v="1"/>
    <x v="3"/>
    <x v="2"/>
    <x v="2"/>
    <n v="7"/>
    <n v="746"/>
    <n v="-50"/>
    <x v="2"/>
    <n v="0"/>
  </r>
  <r>
    <n v="34"/>
    <x v="0"/>
    <s v="Divorced"/>
    <n v="0"/>
    <s v="1-5 years"/>
    <n v="50"/>
    <n v="1"/>
    <s v="Low"/>
    <n v="50"/>
    <s v="Liability-Only"/>
    <n v="-200"/>
    <n v="2100"/>
    <s v="NO"/>
    <s v="NO"/>
    <s v="NO"/>
    <n v="0"/>
    <x v="2"/>
    <x v="11"/>
    <x v="1"/>
    <x v="0"/>
    <x v="2"/>
    <x v="0"/>
    <n v="10"/>
    <n v="727"/>
    <n v="-50"/>
    <x v="1"/>
    <n v="100"/>
  </r>
  <r>
    <n v="23"/>
    <x v="0"/>
    <s v="Single"/>
    <n v="0"/>
    <s v="&gt;5 years"/>
    <n v="0"/>
    <n v="1"/>
    <s v="Low"/>
    <n v="50"/>
    <s v="Full Coverage"/>
    <n v="0"/>
    <n v="2150"/>
    <s v="Yes"/>
    <s v="Yes"/>
    <s v="NO"/>
    <n v="100"/>
    <x v="1"/>
    <x v="10"/>
    <x v="1"/>
    <x v="2"/>
    <x v="4"/>
    <x v="0"/>
    <n v="9"/>
    <n v="753"/>
    <n v="-50"/>
    <x v="1"/>
    <n v="100"/>
  </r>
  <r>
    <n v="61"/>
    <x v="1"/>
    <s v="Single"/>
    <n v="0"/>
    <s v="1-5 years"/>
    <n v="50"/>
    <n v="1"/>
    <s v="Medium"/>
    <n v="100"/>
    <s v="Full Coverage"/>
    <n v="0"/>
    <n v="2350"/>
    <s v="NO"/>
    <s v="NO"/>
    <s v="NO"/>
    <n v="0"/>
    <x v="1"/>
    <x v="9"/>
    <x v="1"/>
    <x v="4"/>
    <x v="3"/>
    <x v="0"/>
    <n v="8"/>
    <n v="807"/>
    <n v="-50"/>
    <x v="1"/>
    <n v="100"/>
  </r>
  <r>
    <n v="38"/>
    <x v="0"/>
    <s v="Married"/>
    <n v="86"/>
    <s v="1-5 years"/>
    <n v="50"/>
    <n v="1"/>
    <s v="Low"/>
    <n v="50"/>
    <s v="Liability-Only"/>
    <n v="-200"/>
    <n v="1986"/>
    <s v="Yes"/>
    <s v="Yes"/>
    <s v="NO"/>
    <n v="100"/>
    <x v="1"/>
    <x v="13"/>
    <x v="1"/>
    <x v="2"/>
    <x v="0"/>
    <x v="1"/>
    <n v="2"/>
    <n v="751"/>
    <n v="-50"/>
    <x v="2"/>
    <n v="0"/>
  </r>
  <r>
    <n v="43"/>
    <x v="0"/>
    <s v="Widowed"/>
    <n v="0"/>
    <s v="1-5 years"/>
    <n v="50"/>
    <n v="0"/>
    <s v="Low"/>
    <n v="0"/>
    <s v="Full Coverage"/>
    <n v="0"/>
    <n v="2200"/>
    <s v="NO"/>
    <s v="Yes"/>
    <s v="Yes"/>
    <n v="100"/>
    <x v="1"/>
    <x v="2"/>
    <x v="1"/>
    <x v="1"/>
    <x v="0"/>
    <x v="2"/>
    <n v="9"/>
    <n v="679"/>
    <n v="50"/>
    <x v="0"/>
    <n v="50"/>
  </r>
  <r>
    <n v="58"/>
    <x v="1"/>
    <s v="Married"/>
    <n v="86"/>
    <s v="1-5 years"/>
    <n v="50"/>
    <n v="1"/>
    <s v="Low"/>
    <n v="50"/>
    <s v="Full Coverage"/>
    <n v="0"/>
    <n v="2486"/>
    <s v="NO"/>
    <s v="NO"/>
    <s v="NO"/>
    <n v="0"/>
    <x v="1"/>
    <x v="23"/>
    <x v="0"/>
    <x v="0"/>
    <x v="2"/>
    <x v="0"/>
    <n v="99"/>
    <n v="691"/>
    <n v="50"/>
    <x v="1"/>
    <n v="100"/>
  </r>
  <r>
    <n v="24"/>
    <x v="0"/>
    <s v="Single"/>
    <n v="0"/>
    <s v="&gt;5 years"/>
    <n v="0"/>
    <n v="0"/>
    <s v="Medium"/>
    <n v="0"/>
    <s v="Liability-Only"/>
    <n v="-200"/>
    <n v="1950"/>
    <s v="NO"/>
    <s v="Yes"/>
    <s v="NO"/>
    <n v="50"/>
    <x v="2"/>
    <x v="13"/>
    <x v="1"/>
    <x v="7"/>
    <x v="0"/>
    <x v="0"/>
    <n v="11"/>
    <n v="728"/>
    <n v="-50"/>
    <x v="1"/>
    <n v="100"/>
  </r>
  <r>
    <n v="48"/>
    <x v="0"/>
    <s v="Divorced"/>
    <n v="0"/>
    <s v="&gt;5 years"/>
    <n v="0"/>
    <n v="0"/>
    <s v="Medium"/>
    <n v="0"/>
    <s v="Liability-Only"/>
    <n v="-200"/>
    <n v="2100"/>
    <s v="NO"/>
    <s v="NO"/>
    <s v="NO"/>
    <n v="0"/>
    <x v="1"/>
    <x v="24"/>
    <x v="0"/>
    <x v="0"/>
    <x v="0"/>
    <x v="2"/>
    <n v="99"/>
    <n v="678"/>
    <n v="50"/>
    <x v="1"/>
    <n v="100"/>
  </r>
  <r>
    <n v="31"/>
    <x v="0"/>
    <s v="Married"/>
    <n v="86"/>
    <s v="&gt;5 years"/>
    <n v="0"/>
    <n v="0"/>
    <s v="Low"/>
    <n v="0"/>
    <s v="Full Coverage"/>
    <n v="0"/>
    <n v="2186"/>
    <s v="NO"/>
    <s v="NO"/>
    <s v="NO"/>
    <n v="0"/>
    <x v="1"/>
    <x v="25"/>
    <x v="1"/>
    <x v="3"/>
    <x v="3"/>
    <x v="1"/>
    <n v="12"/>
    <n v="738"/>
    <n v="-50"/>
    <x v="2"/>
    <n v="0"/>
  </r>
  <r>
    <n v="38"/>
    <x v="0"/>
    <s v="Single"/>
    <n v="0"/>
    <s v="1-5 years"/>
    <n v="50"/>
    <n v="1"/>
    <s v="Medium"/>
    <n v="100"/>
    <s v="Liability-Only"/>
    <n v="-200"/>
    <n v="2150"/>
    <s v="NO"/>
    <s v="NO"/>
    <s v="NO"/>
    <n v="0"/>
    <x v="1"/>
    <x v="2"/>
    <x v="0"/>
    <x v="1"/>
    <x v="2"/>
    <x v="1"/>
    <n v="99"/>
    <n v="755"/>
    <n v="-50"/>
    <x v="1"/>
    <n v="100"/>
  </r>
  <r>
    <n v="41"/>
    <x v="0"/>
    <s v="Married"/>
    <n v="86"/>
    <s v="&gt;5 years"/>
    <n v="0"/>
    <n v="0"/>
    <s v="High"/>
    <n v="0"/>
    <s v="Full Coverage"/>
    <n v="0"/>
    <n v="2136"/>
    <s v="NO"/>
    <s v="Yes"/>
    <s v="NO"/>
    <n v="50"/>
    <x v="1"/>
    <x v="29"/>
    <x v="0"/>
    <x v="3"/>
    <x v="3"/>
    <x v="2"/>
    <n v="99"/>
    <n v="765"/>
    <n v="-50"/>
    <x v="2"/>
    <n v="0"/>
  </r>
  <r>
    <n v="18"/>
    <x v="0"/>
    <s v="Single"/>
    <n v="0"/>
    <s v="&lt;1 year"/>
    <n v="100"/>
    <n v="0"/>
    <s v="Low"/>
    <n v="0"/>
    <s v="Full Coverage"/>
    <n v="0"/>
    <n v="2200"/>
    <s v="NO"/>
    <s v="NO"/>
    <s v="NO"/>
    <n v="0"/>
    <x v="1"/>
    <x v="1"/>
    <x v="1"/>
    <x v="2"/>
    <x v="1"/>
    <x v="1"/>
    <n v="6"/>
    <n v="806"/>
    <n v="-50"/>
    <x v="2"/>
    <n v="0"/>
  </r>
  <r>
    <n v="28"/>
    <x v="0"/>
    <s v="Single"/>
    <n v="0"/>
    <s v="1-5 years"/>
    <n v="50"/>
    <n v="1"/>
    <s v="Low"/>
    <n v="50"/>
    <s v="Full Coverage"/>
    <n v="0"/>
    <n v="2300"/>
    <s v="NO"/>
    <s v="NO"/>
    <s v="NO"/>
    <n v="0"/>
    <x v="1"/>
    <x v="14"/>
    <x v="1"/>
    <x v="7"/>
    <x v="5"/>
    <x v="0"/>
    <n v="7"/>
    <n v="626"/>
    <n v="50"/>
    <x v="2"/>
    <n v="0"/>
  </r>
  <r>
    <n v="60"/>
    <x v="1"/>
    <s v="Divorced"/>
    <n v="0"/>
    <s v="&lt;1 year"/>
    <n v="100"/>
    <n v="1"/>
    <s v="Medium"/>
    <n v="100"/>
    <s v="Liability-Only"/>
    <n v="-200"/>
    <n v="2100"/>
    <s v="NO"/>
    <s v="NO"/>
    <s v="NO"/>
    <n v="0"/>
    <x v="1"/>
    <x v="27"/>
    <x v="1"/>
    <x v="5"/>
    <x v="0"/>
    <x v="2"/>
    <n v="8"/>
    <n v="708"/>
    <n v="-50"/>
    <x v="2"/>
    <n v="0"/>
  </r>
  <r>
    <n v="53"/>
    <x v="0"/>
    <s v="Divorced"/>
    <n v="0"/>
    <s v="1-5 years"/>
    <n v="50"/>
    <n v="1"/>
    <s v="Low"/>
    <n v="50"/>
    <s v="Full Coverage"/>
    <n v="0"/>
    <n v="2250"/>
    <s v="NO"/>
    <s v="Yes"/>
    <s v="NO"/>
    <n v="50"/>
    <x v="0"/>
    <x v="16"/>
    <x v="0"/>
    <x v="8"/>
    <x v="0"/>
    <x v="2"/>
    <n v="99"/>
    <n v="767"/>
    <n v="-50"/>
    <x v="1"/>
    <n v="100"/>
  </r>
  <r>
    <n v="39"/>
    <x v="0"/>
    <s v="Single"/>
    <n v="0"/>
    <s v="&lt;1 year"/>
    <n v="100"/>
    <n v="0"/>
    <s v="Low"/>
    <n v="0"/>
    <s v="Liability-Only"/>
    <n v="-200"/>
    <n v="2150"/>
    <s v="NO"/>
    <s v="NO"/>
    <s v="NO"/>
    <n v="0"/>
    <x v="0"/>
    <x v="19"/>
    <x v="1"/>
    <x v="4"/>
    <x v="4"/>
    <x v="2"/>
    <n v="7"/>
    <n v="653"/>
    <n v="50"/>
    <x v="0"/>
    <n v="50"/>
  </r>
  <r>
    <n v="43"/>
    <x v="0"/>
    <s v="Single"/>
    <n v="0"/>
    <s v="&gt;5 years"/>
    <n v="0"/>
    <n v="0"/>
    <s v="Low"/>
    <n v="0"/>
    <s v="Full Coverage"/>
    <n v="0"/>
    <n v="2250"/>
    <s v="NO"/>
    <s v="NO"/>
    <s v="NO"/>
    <n v="0"/>
    <x v="1"/>
    <x v="14"/>
    <x v="0"/>
    <x v="1"/>
    <x v="0"/>
    <x v="1"/>
    <n v="99"/>
    <n v="653"/>
    <n v="50"/>
    <x v="0"/>
    <n v="50"/>
  </r>
  <r>
    <n v="35"/>
    <x v="0"/>
    <s v="Single"/>
    <n v="0"/>
    <s v="1-5 years"/>
    <n v="50"/>
    <n v="0"/>
    <s v="Low"/>
    <n v="0"/>
    <s v="Liability-Only"/>
    <n v="-200"/>
    <n v="1950"/>
    <s v="NO"/>
    <s v="Yes"/>
    <s v="NO"/>
    <n v="50"/>
    <x v="1"/>
    <x v="27"/>
    <x v="1"/>
    <x v="0"/>
    <x v="0"/>
    <x v="0"/>
    <n v="6"/>
    <n v="707"/>
    <n v="-50"/>
    <x v="0"/>
    <n v="50"/>
  </r>
  <r>
    <n v="60"/>
    <x v="1"/>
    <s v="Married"/>
    <n v="86"/>
    <s v="&lt;1 year"/>
    <n v="100"/>
    <n v="0"/>
    <s v="Low"/>
    <n v="0"/>
    <s v="Full Coverage"/>
    <n v="0"/>
    <n v="2386"/>
    <s v="NO"/>
    <s v="NO"/>
    <s v="NO"/>
    <n v="0"/>
    <x v="1"/>
    <x v="15"/>
    <x v="1"/>
    <x v="1"/>
    <x v="0"/>
    <x v="0"/>
    <n v="1"/>
    <n v="757"/>
    <n v="-50"/>
    <x v="1"/>
    <n v="100"/>
  </r>
  <r>
    <n v="36"/>
    <x v="0"/>
    <s v="Single"/>
    <n v="0"/>
    <s v="&gt;5 years"/>
    <n v="0"/>
    <n v="1"/>
    <s v="Low"/>
    <n v="50"/>
    <s v="Full Coverage"/>
    <n v="0"/>
    <n v="2250"/>
    <s v="NO"/>
    <s v="NO"/>
    <s v="NO"/>
    <n v="0"/>
    <x v="0"/>
    <x v="11"/>
    <x v="1"/>
    <x v="0"/>
    <x v="4"/>
    <x v="1"/>
    <n v="6"/>
    <n v="719"/>
    <n v="-50"/>
    <x v="1"/>
    <n v="100"/>
  </r>
  <r>
    <n v="43"/>
    <x v="0"/>
    <s v="Widowed"/>
    <n v="0"/>
    <s v="&gt;5 years"/>
    <n v="0"/>
    <n v="0"/>
    <s v="Low"/>
    <n v="0"/>
    <s v="Full Coverage"/>
    <n v="0"/>
    <n v="2300"/>
    <s v="NO"/>
    <s v="NO"/>
    <s v="NO"/>
    <n v="0"/>
    <x v="1"/>
    <x v="13"/>
    <x v="1"/>
    <x v="4"/>
    <x v="3"/>
    <x v="2"/>
    <n v="9"/>
    <n v="651"/>
    <n v="50"/>
    <x v="1"/>
    <n v="100"/>
  </r>
  <r>
    <n v="57"/>
    <x v="1"/>
    <s v="Married"/>
    <n v="86"/>
    <s v="1-5 years"/>
    <n v="50"/>
    <n v="1"/>
    <s v="Low"/>
    <n v="50"/>
    <s v="Liability-Only"/>
    <n v="-200"/>
    <n v="2186"/>
    <s v="NO"/>
    <s v="NO"/>
    <s v="NO"/>
    <n v="0"/>
    <x v="1"/>
    <x v="15"/>
    <x v="0"/>
    <x v="6"/>
    <x v="2"/>
    <x v="1"/>
    <n v="99"/>
    <n v="712"/>
    <n v="-50"/>
    <x v="1"/>
    <n v="100"/>
  </r>
  <r>
    <n v="28"/>
    <x v="0"/>
    <s v="Married"/>
    <n v="86"/>
    <s v="&lt;1 year"/>
    <n v="100"/>
    <n v="0"/>
    <s v="Medium"/>
    <n v="0"/>
    <s v="Full Coverage"/>
    <n v="0"/>
    <n v="2186"/>
    <s v="Yes"/>
    <s v="Yes"/>
    <s v="NO"/>
    <n v="100"/>
    <x v="1"/>
    <x v="9"/>
    <x v="1"/>
    <x v="9"/>
    <x v="0"/>
    <x v="1"/>
    <n v="9"/>
    <n v="738"/>
    <n v="-50"/>
    <x v="2"/>
    <n v="0"/>
  </r>
  <r>
    <n v="63"/>
    <x v="1"/>
    <s v="Married"/>
    <n v="86"/>
    <s v="&gt;5 years"/>
    <n v="0"/>
    <n v="0"/>
    <s v="Low"/>
    <n v="0"/>
    <s v="Liability-Only"/>
    <n v="-200"/>
    <n v="2086"/>
    <s v="NO"/>
    <s v="NO"/>
    <s v="NO"/>
    <n v="0"/>
    <x v="1"/>
    <x v="13"/>
    <x v="1"/>
    <x v="1"/>
    <x v="4"/>
    <x v="1"/>
    <n v="10"/>
    <n v="725"/>
    <n v="-50"/>
    <x v="1"/>
    <n v="100"/>
  </r>
  <r>
    <n v="18"/>
    <x v="0"/>
    <s v="Married"/>
    <n v="86"/>
    <s v="&lt;1 year"/>
    <n v="100"/>
    <n v="1"/>
    <s v="Medium"/>
    <n v="100"/>
    <s v="Full Coverage"/>
    <n v="0"/>
    <n v="2586"/>
    <s v="NO"/>
    <s v="NO"/>
    <s v="NO"/>
    <n v="0"/>
    <x v="0"/>
    <x v="22"/>
    <x v="0"/>
    <x v="1"/>
    <x v="4"/>
    <x v="1"/>
    <n v="99"/>
    <n v="679"/>
    <n v="50"/>
    <x v="1"/>
    <n v="100"/>
  </r>
  <r>
    <n v="64"/>
    <x v="1"/>
    <s v="Married"/>
    <n v="86"/>
    <s v="1-5 years"/>
    <n v="50"/>
    <n v="0"/>
    <s v="Low"/>
    <n v="0"/>
    <s v="Liability-Only"/>
    <n v="-200"/>
    <n v="2186"/>
    <s v="Yes"/>
    <s v="NO"/>
    <s v="NO"/>
    <n v="50"/>
    <x v="1"/>
    <x v="3"/>
    <x v="0"/>
    <x v="4"/>
    <x v="0"/>
    <x v="1"/>
    <n v="99"/>
    <n v="671"/>
    <n v="50"/>
    <x v="1"/>
    <n v="100"/>
  </r>
  <r>
    <n v="34"/>
    <x v="0"/>
    <s v="Married"/>
    <n v="86"/>
    <s v="1-5 years"/>
    <n v="50"/>
    <n v="0"/>
    <s v="Low"/>
    <n v="0"/>
    <s v="Liability-Only"/>
    <n v="-200"/>
    <n v="1986"/>
    <s v="Yes"/>
    <s v="NO"/>
    <s v="NO"/>
    <n v="50"/>
    <x v="1"/>
    <x v="20"/>
    <x v="1"/>
    <x v="1"/>
    <x v="0"/>
    <x v="2"/>
    <n v="14"/>
    <n v="739"/>
    <n v="-50"/>
    <x v="2"/>
    <n v="0"/>
  </r>
  <r>
    <n v="36"/>
    <x v="0"/>
    <s v="Married"/>
    <n v="86"/>
    <s v="1-5 years"/>
    <n v="50"/>
    <n v="0"/>
    <s v="Low"/>
    <n v="0"/>
    <s v="Full Coverage"/>
    <n v="0"/>
    <n v="2336"/>
    <s v="NO"/>
    <s v="NO"/>
    <s v="NO"/>
    <n v="0"/>
    <x v="2"/>
    <x v="17"/>
    <x v="1"/>
    <x v="4"/>
    <x v="2"/>
    <x v="0"/>
    <n v="14"/>
    <n v="755"/>
    <n v="-50"/>
    <x v="1"/>
    <n v="100"/>
  </r>
  <r>
    <n v="18"/>
    <x v="0"/>
    <s v="Single"/>
    <n v="0"/>
    <s v="1-5 years"/>
    <n v="50"/>
    <n v="0"/>
    <s v="Low"/>
    <n v="0"/>
    <s v="Liability-Only"/>
    <n v="-200"/>
    <n v="2000"/>
    <s v="NO"/>
    <s v="Yes"/>
    <s v="NO"/>
    <n v="50"/>
    <x v="0"/>
    <x v="16"/>
    <x v="0"/>
    <x v="0"/>
    <x v="4"/>
    <x v="2"/>
    <n v="99"/>
    <n v="690"/>
    <n v="50"/>
    <x v="2"/>
    <n v="0"/>
  </r>
  <r>
    <n v="33"/>
    <x v="0"/>
    <s v="Married"/>
    <n v="86"/>
    <s v="1-5 years"/>
    <n v="50"/>
    <n v="1"/>
    <s v="Low"/>
    <n v="50"/>
    <s v="Full Coverage"/>
    <n v="0"/>
    <n v="2286"/>
    <s v="NO"/>
    <s v="Yes"/>
    <s v="NO"/>
    <n v="50"/>
    <x v="0"/>
    <x v="19"/>
    <x v="0"/>
    <x v="0"/>
    <x v="2"/>
    <x v="0"/>
    <n v="99"/>
    <n v="730"/>
    <n v="-50"/>
    <x v="0"/>
    <n v="50"/>
  </r>
  <r>
    <n v="24"/>
    <x v="0"/>
    <s v="Single"/>
    <n v="0"/>
    <s v="&lt;1 year"/>
    <n v="100"/>
    <n v="1"/>
    <s v="Low"/>
    <n v="50"/>
    <s v="Liability-Only"/>
    <n v="-200"/>
    <n v="2150"/>
    <s v="NO"/>
    <s v="NO"/>
    <s v="NO"/>
    <n v="0"/>
    <x v="0"/>
    <x v="8"/>
    <x v="1"/>
    <x v="1"/>
    <x v="3"/>
    <x v="0"/>
    <n v="14"/>
    <n v="722"/>
    <n v="-50"/>
    <x v="1"/>
    <n v="100"/>
  </r>
  <r>
    <n v="30"/>
    <x v="0"/>
    <s v="Divorced"/>
    <n v="0"/>
    <s v="&gt;5 years"/>
    <n v="0"/>
    <n v="2"/>
    <s v="Low"/>
    <n v="100"/>
    <s v="Liability-Only"/>
    <n v="-200"/>
    <n v="2050"/>
    <s v="NO"/>
    <s v="Yes"/>
    <s v="NO"/>
    <n v="50"/>
    <x v="1"/>
    <x v="12"/>
    <x v="1"/>
    <x v="3"/>
    <x v="0"/>
    <x v="1"/>
    <n v="12"/>
    <n v="782"/>
    <n v="-50"/>
    <x v="1"/>
    <n v="100"/>
  </r>
  <r>
    <n v="37"/>
    <x v="0"/>
    <s v="Widowed"/>
    <n v="0"/>
    <s v="&lt;1 year"/>
    <n v="100"/>
    <n v="0"/>
    <s v="Medium"/>
    <n v="0"/>
    <s v="Liability-Only"/>
    <n v="-200"/>
    <n v="2100"/>
    <s v="NO"/>
    <s v="NO"/>
    <s v="NO"/>
    <n v="0"/>
    <x v="1"/>
    <x v="21"/>
    <x v="1"/>
    <x v="0"/>
    <x v="0"/>
    <x v="1"/>
    <n v="10"/>
    <n v="692"/>
    <n v="50"/>
    <x v="2"/>
    <n v="0"/>
  </r>
  <r>
    <n v="54"/>
    <x v="0"/>
    <s v="Single"/>
    <n v="0"/>
    <s v="&gt;5 years"/>
    <n v="0"/>
    <n v="1"/>
    <s v="Low"/>
    <n v="50"/>
    <s v="Full Coverage"/>
    <n v="0"/>
    <n v="2150"/>
    <s v="Yes"/>
    <s v="NO"/>
    <s v="NO"/>
    <n v="50"/>
    <x v="1"/>
    <x v="13"/>
    <x v="0"/>
    <x v="0"/>
    <x v="4"/>
    <x v="1"/>
    <n v="99"/>
    <n v="737"/>
    <n v="-50"/>
    <x v="0"/>
    <n v="50"/>
  </r>
  <r>
    <n v="43"/>
    <x v="0"/>
    <s v="Married"/>
    <n v="86"/>
    <s v="1-5 years"/>
    <n v="50"/>
    <n v="0"/>
    <s v="High"/>
    <n v="0"/>
    <s v="Full Coverage"/>
    <n v="0"/>
    <n v="2436"/>
    <s v="NO"/>
    <s v="NO"/>
    <s v="NO"/>
    <n v="0"/>
    <x v="1"/>
    <x v="5"/>
    <x v="1"/>
    <x v="2"/>
    <x v="4"/>
    <x v="1"/>
    <n v="6"/>
    <n v="632"/>
    <n v="50"/>
    <x v="1"/>
    <n v="100"/>
  </r>
  <r>
    <n v="44"/>
    <x v="0"/>
    <s v="Widowed"/>
    <n v="0"/>
    <s v="1-5 years"/>
    <n v="50"/>
    <n v="1"/>
    <s v="Medium"/>
    <n v="100"/>
    <s v="Full Coverage"/>
    <n v="0"/>
    <n v="2350"/>
    <s v="NO"/>
    <s v="Yes"/>
    <s v="NO"/>
    <n v="50"/>
    <x v="1"/>
    <x v="22"/>
    <x v="0"/>
    <x v="0"/>
    <x v="3"/>
    <x v="1"/>
    <n v="99"/>
    <n v="636"/>
    <n v="50"/>
    <x v="0"/>
    <n v="50"/>
  </r>
  <r>
    <n v="23"/>
    <x v="0"/>
    <s v="Single"/>
    <n v="0"/>
    <s v="&lt;1 year"/>
    <n v="100"/>
    <n v="0"/>
    <s v="Medium"/>
    <n v="0"/>
    <s v="Liability-Only"/>
    <n v="-200"/>
    <n v="2200"/>
    <s v="NO"/>
    <s v="NO"/>
    <s v="NO"/>
    <n v="0"/>
    <x v="0"/>
    <x v="15"/>
    <x v="1"/>
    <x v="4"/>
    <x v="0"/>
    <x v="1"/>
    <n v="3"/>
    <n v="682"/>
    <n v="50"/>
    <x v="1"/>
    <n v="100"/>
  </r>
  <r>
    <n v="26"/>
    <x v="0"/>
    <s v="Married"/>
    <n v="86"/>
    <s v="&gt;5 years"/>
    <n v="0"/>
    <n v="1"/>
    <s v="Low"/>
    <n v="50"/>
    <s v="Full Coverage"/>
    <n v="0"/>
    <n v="2236"/>
    <s v="NO"/>
    <s v="NO"/>
    <s v="NO"/>
    <n v="0"/>
    <x v="1"/>
    <x v="13"/>
    <x v="1"/>
    <x v="3"/>
    <x v="4"/>
    <x v="2"/>
    <n v="12"/>
    <n v="705"/>
    <n v="-50"/>
    <x v="2"/>
    <n v="0"/>
  </r>
  <r>
    <n v="66"/>
    <x v="1"/>
    <s v="Married"/>
    <n v="86"/>
    <s v="&gt;5 years"/>
    <n v="0"/>
    <n v="0"/>
    <s v="Low"/>
    <n v="0"/>
    <s v="Full Coverage"/>
    <n v="0"/>
    <n v="2136"/>
    <s v="NO"/>
    <s v="Yes"/>
    <s v="NO"/>
    <n v="50"/>
    <x v="1"/>
    <x v="23"/>
    <x v="1"/>
    <x v="1"/>
    <x v="4"/>
    <x v="0"/>
    <n v="5"/>
    <n v="750"/>
    <n v="-50"/>
    <x v="2"/>
    <n v="0"/>
  </r>
  <r>
    <n v="28"/>
    <x v="0"/>
    <s v="Married"/>
    <n v="86"/>
    <s v="&gt;5 years"/>
    <n v="0"/>
    <n v="0"/>
    <s v="High"/>
    <n v="0"/>
    <s v="Liability-Only"/>
    <n v="-200"/>
    <n v="2036"/>
    <s v="NO"/>
    <s v="Yes"/>
    <s v="NO"/>
    <n v="50"/>
    <x v="1"/>
    <x v="11"/>
    <x v="1"/>
    <x v="1"/>
    <x v="4"/>
    <x v="0"/>
    <n v="2"/>
    <n v="710"/>
    <n v="-50"/>
    <x v="1"/>
    <n v="100"/>
  </r>
  <r>
    <n v="64"/>
    <x v="1"/>
    <s v="Married"/>
    <n v="86"/>
    <s v="1-5 years"/>
    <n v="50"/>
    <n v="0"/>
    <s v="Low"/>
    <n v="0"/>
    <s v="Liability-Only"/>
    <n v="-200"/>
    <n v="2136"/>
    <s v="NO"/>
    <s v="NO"/>
    <s v="NO"/>
    <n v="0"/>
    <x v="0"/>
    <x v="23"/>
    <x v="0"/>
    <x v="1"/>
    <x v="4"/>
    <x v="0"/>
    <n v="99"/>
    <n v="705"/>
    <n v="-50"/>
    <x v="1"/>
    <n v="100"/>
  </r>
  <r>
    <n v="36"/>
    <x v="0"/>
    <s v="Married"/>
    <n v="86"/>
    <s v="&lt;1 year"/>
    <n v="100"/>
    <n v="2"/>
    <s v="Low"/>
    <n v="100"/>
    <s v="Full Coverage"/>
    <n v="0"/>
    <n v="2586"/>
    <s v="NO"/>
    <s v="NO"/>
    <s v="NO"/>
    <n v="0"/>
    <x v="1"/>
    <x v="4"/>
    <x v="0"/>
    <x v="4"/>
    <x v="4"/>
    <x v="0"/>
    <n v="99"/>
    <n v="695"/>
    <n v="50"/>
    <x v="1"/>
    <n v="100"/>
  </r>
  <r>
    <n v="40"/>
    <x v="0"/>
    <s v="Widowed"/>
    <n v="0"/>
    <s v="1-5 years"/>
    <n v="50"/>
    <n v="1"/>
    <s v="Medium"/>
    <n v="100"/>
    <s v="Full Coverage"/>
    <n v="0"/>
    <n v="2300"/>
    <s v="NO"/>
    <s v="NO"/>
    <s v="NO"/>
    <n v="0"/>
    <x v="1"/>
    <x v="7"/>
    <x v="0"/>
    <x v="2"/>
    <x v="1"/>
    <x v="1"/>
    <n v="99"/>
    <n v="781"/>
    <n v="-50"/>
    <x v="0"/>
    <n v="50"/>
  </r>
  <r>
    <n v="56"/>
    <x v="1"/>
    <s v="Single"/>
    <n v="0"/>
    <s v="1-5 years"/>
    <n v="50"/>
    <n v="1"/>
    <s v="Low"/>
    <n v="50"/>
    <s v="Full Coverage"/>
    <n v="0"/>
    <n v="2300"/>
    <s v="NO"/>
    <s v="NO"/>
    <s v="NO"/>
    <n v="0"/>
    <x v="2"/>
    <x v="18"/>
    <x v="0"/>
    <x v="1"/>
    <x v="2"/>
    <x v="0"/>
    <n v="99"/>
    <n v="720"/>
    <n v="-50"/>
    <x v="1"/>
    <n v="100"/>
  </r>
  <r>
    <n v="59"/>
    <x v="1"/>
    <s v="Single"/>
    <n v="0"/>
    <s v="1-5 years"/>
    <n v="50"/>
    <n v="0"/>
    <s v="Low"/>
    <n v="0"/>
    <s v="Liability-Only"/>
    <n v="-200"/>
    <n v="2150"/>
    <s v="NO"/>
    <s v="NO"/>
    <s v="NO"/>
    <n v="0"/>
    <x v="1"/>
    <x v="16"/>
    <x v="1"/>
    <x v="1"/>
    <x v="4"/>
    <x v="0"/>
    <n v="14"/>
    <n v="660"/>
    <n v="50"/>
    <x v="1"/>
    <n v="100"/>
  </r>
  <r>
    <n v="38"/>
    <x v="0"/>
    <s v="Divorced"/>
    <n v="0"/>
    <s v="&gt;5 years"/>
    <n v="0"/>
    <n v="0"/>
    <s v="Low"/>
    <n v="0"/>
    <s v="Liability-Only"/>
    <n v="-200"/>
    <n v="2000"/>
    <s v="NO"/>
    <s v="NO"/>
    <s v="NO"/>
    <n v="0"/>
    <x v="0"/>
    <x v="27"/>
    <x v="1"/>
    <x v="6"/>
    <x v="2"/>
    <x v="1"/>
    <n v="4"/>
    <n v="674"/>
    <n v="50"/>
    <x v="2"/>
    <n v="0"/>
  </r>
  <r>
    <n v="34"/>
    <x v="0"/>
    <s v="Single"/>
    <n v="0"/>
    <s v="1-5 years"/>
    <n v="50"/>
    <n v="0"/>
    <s v="High"/>
    <n v="0"/>
    <s v="Liability-Only"/>
    <n v="-200"/>
    <n v="2150"/>
    <s v="NO"/>
    <s v="NO"/>
    <s v="NO"/>
    <n v="0"/>
    <x v="1"/>
    <x v="15"/>
    <x v="0"/>
    <x v="5"/>
    <x v="3"/>
    <x v="2"/>
    <n v="99"/>
    <n v="692"/>
    <n v="50"/>
    <x v="1"/>
    <n v="100"/>
  </r>
  <r>
    <n v="39"/>
    <x v="0"/>
    <s v="Divorced"/>
    <n v="0"/>
    <s v="&gt;5 years"/>
    <n v="0"/>
    <n v="0"/>
    <s v="High"/>
    <n v="0"/>
    <s v="Full Coverage"/>
    <n v="0"/>
    <n v="2100"/>
    <s v="Yes"/>
    <s v="NO"/>
    <s v="NO"/>
    <n v="50"/>
    <x v="1"/>
    <x v="26"/>
    <x v="0"/>
    <x v="4"/>
    <x v="5"/>
    <x v="1"/>
    <n v="99"/>
    <n v="827"/>
    <n v="-50"/>
    <x v="0"/>
    <n v="50"/>
  </r>
  <r>
    <n v="45"/>
    <x v="0"/>
    <s v="Widowed"/>
    <n v="0"/>
    <s v="&gt;5 years"/>
    <n v="0"/>
    <n v="0"/>
    <s v="Medium"/>
    <n v="0"/>
    <s v="Full Coverage"/>
    <n v="0"/>
    <n v="2250"/>
    <s v="NO"/>
    <s v="Yes"/>
    <s v="NO"/>
    <n v="50"/>
    <x v="1"/>
    <x v="5"/>
    <x v="1"/>
    <x v="0"/>
    <x v="3"/>
    <x v="0"/>
    <n v="2"/>
    <n v="648"/>
    <n v="50"/>
    <x v="1"/>
    <n v="100"/>
  </r>
  <r>
    <n v="53"/>
    <x v="0"/>
    <s v="Married"/>
    <n v="86"/>
    <s v="&lt;1 year"/>
    <n v="100"/>
    <n v="3"/>
    <s v="Medium"/>
    <n v="300"/>
    <s v="Full Coverage"/>
    <n v="0"/>
    <n v="2636"/>
    <s v="NO"/>
    <s v="Yes"/>
    <s v="NO"/>
    <n v="50"/>
    <x v="0"/>
    <x v="7"/>
    <x v="0"/>
    <x v="4"/>
    <x v="3"/>
    <x v="2"/>
    <n v="99"/>
    <n v="821"/>
    <n v="-50"/>
    <x v="1"/>
    <n v="100"/>
  </r>
  <r>
    <n v="40"/>
    <x v="0"/>
    <s v="Widowed"/>
    <n v="0"/>
    <s v="&gt;5 years"/>
    <n v="0"/>
    <n v="0"/>
    <s v="Low"/>
    <n v="0"/>
    <s v="Full Coverage"/>
    <n v="0"/>
    <n v="2150"/>
    <s v="NO"/>
    <s v="NO"/>
    <s v="NO"/>
    <n v="0"/>
    <x v="1"/>
    <x v="22"/>
    <x v="0"/>
    <x v="1"/>
    <x v="2"/>
    <x v="2"/>
    <n v="99"/>
    <n v="722"/>
    <n v="-50"/>
    <x v="0"/>
    <n v="50"/>
  </r>
  <r>
    <n v="49"/>
    <x v="0"/>
    <s v="Single"/>
    <n v="0"/>
    <s v="1-5 years"/>
    <n v="50"/>
    <n v="0"/>
    <s v="Low"/>
    <n v="0"/>
    <s v="Full Coverage"/>
    <n v="0"/>
    <n v="2150"/>
    <s v="Yes"/>
    <s v="NO"/>
    <s v="Yes"/>
    <n v="100"/>
    <x v="0"/>
    <x v="16"/>
    <x v="1"/>
    <x v="0"/>
    <x v="4"/>
    <x v="2"/>
    <n v="8"/>
    <n v="750"/>
    <n v="-50"/>
    <x v="1"/>
    <n v="100"/>
  </r>
  <r>
    <n v="64"/>
    <x v="1"/>
    <s v="Married"/>
    <n v="86"/>
    <s v="&gt;5 years"/>
    <n v="0"/>
    <n v="0"/>
    <s v="Low"/>
    <n v="0"/>
    <s v="Liability-Only"/>
    <n v="-200"/>
    <n v="2036"/>
    <s v="NO"/>
    <s v="Yes"/>
    <s v="Yes"/>
    <n v="100"/>
    <x v="0"/>
    <x v="9"/>
    <x v="0"/>
    <x v="5"/>
    <x v="4"/>
    <x v="0"/>
    <n v="99"/>
    <n v="664"/>
    <n v="50"/>
    <x v="0"/>
    <n v="50"/>
  </r>
  <r>
    <n v="45"/>
    <x v="0"/>
    <s v="Single"/>
    <n v="0"/>
    <s v="1-5 years"/>
    <n v="50"/>
    <n v="0"/>
    <s v="Low"/>
    <n v="0"/>
    <s v="Full Coverage"/>
    <n v="0"/>
    <n v="2200"/>
    <s v="Yes"/>
    <s v="NO"/>
    <s v="NO"/>
    <n v="50"/>
    <x v="1"/>
    <x v="16"/>
    <x v="0"/>
    <x v="2"/>
    <x v="2"/>
    <x v="1"/>
    <n v="99"/>
    <n v="750"/>
    <n v="-50"/>
    <x v="1"/>
    <n v="100"/>
  </r>
  <r>
    <n v="44"/>
    <x v="0"/>
    <s v="Single"/>
    <n v="0"/>
    <s v="1-5 years"/>
    <n v="50"/>
    <n v="0"/>
    <s v="Low"/>
    <n v="0"/>
    <s v="Full Coverage"/>
    <n v="0"/>
    <n v="2200"/>
    <s v="NO"/>
    <s v="NO"/>
    <s v="NO"/>
    <n v="0"/>
    <x v="0"/>
    <x v="12"/>
    <x v="1"/>
    <x v="2"/>
    <x v="2"/>
    <x v="2"/>
    <n v="6"/>
    <n v="705"/>
    <n v="-50"/>
    <x v="0"/>
    <n v="50"/>
  </r>
  <r>
    <n v="18"/>
    <x v="0"/>
    <s v="Single"/>
    <n v="0"/>
    <s v="&lt;1 year"/>
    <n v="100"/>
    <n v="0"/>
    <s v="Low"/>
    <n v="0"/>
    <s v="Liability-Only"/>
    <n v="-200"/>
    <n v="2200"/>
    <s v="NO"/>
    <s v="NO"/>
    <s v="NO"/>
    <n v="0"/>
    <x v="1"/>
    <x v="28"/>
    <x v="1"/>
    <x v="4"/>
    <x v="5"/>
    <x v="1"/>
    <n v="5"/>
    <n v="655"/>
    <n v="50"/>
    <x v="1"/>
    <n v="100"/>
  </r>
  <r>
    <n v="18"/>
    <x v="0"/>
    <s v="Married"/>
    <n v="86"/>
    <s v="1-5 years"/>
    <n v="50"/>
    <n v="1"/>
    <s v="Low"/>
    <n v="50"/>
    <s v="Liability-Only"/>
    <n v="-200"/>
    <n v="2136"/>
    <s v="NO"/>
    <s v="NO"/>
    <s v="NO"/>
    <n v="0"/>
    <x v="1"/>
    <x v="23"/>
    <x v="0"/>
    <x v="2"/>
    <x v="0"/>
    <x v="0"/>
    <n v="99"/>
    <n v="731"/>
    <n v="-50"/>
    <x v="0"/>
    <n v="50"/>
  </r>
  <r>
    <n v="45"/>
    <x v="0"/>
    <s v="Single"/>
    <n v="0"/>
    <s v="&gt;5 years"/>
    <n v="0"/>
    <n v="0"/>
    <s v="Low"/>
    <n v="0"/>
    <s v="Liability-Only"/>
    <n v="-200"/>
    <n v="1900"/>
    <s v="NO"/>
    <s v="Yes"/>
    <s v="NO"/>
    <n v="50"/>
    <x v="1"/>
    <x v="25"/>
    <x v="0"/>
    <x v="4"/>
    <x v="0"/>
    <x v="2"/>
    <n v="99"/>
    <n v="760"/>
    <n v="-50"/>
    <x v="0"/>
    <n v="50"/>
  </r>
  <r>
    <n v="38"/>
    <x v="0"/>
    <s v="Married"/>
    <n v="86"/>
    <s v="&lt;1 year"/>
    <n v="100"/>
    <n v="1"/>
    <s v="Low"/>
    <n v="50"/>
    <s v="Liability-Only"/>
    <n v="-200"/>
    <n v="2186"/>
    <s v="Yes"/>
    <s v="NO"/>
    <s v="NO"/>
    <n v="50"/>
    <x v="1"/>
    <x v="29"/>
    <x v="1"/>
    <x v="1"/>
    <x v="4"/>
    <x v="1"/>
    <n v="3"/>
    <n v="720"/>
    <n v="-50"/>
    <x v="1"/>
    <n v="100"/>
  </r>
  <r>
    <n v="32"/>
    <x v="0"/>
    <s v="Married"/>
    <n v="86"/>
    <s v="&gt;5 years"/>
    <n v="0"/>
    <n v="0"/>
    <s v="Medium"/>
    <n v="0"/>
    <s v="Full Coverage"/>
    <n v="0"/>
    <n v="2236"/>
    <s v="NO"/>
    <s v="Yes"/>
    <s v="NO"/>
    <n v="50"/>
    <x v="0"/>
    <x v="7"/>
    <x v="0"/>
    <x v="0"/>
    <x v="4"/>
    <x v="2"/>
    <n v="99"/>
    <n v="720"/>
    <n v="-50"/>
    <x v="1"/>
    <n v="100"/>
  </r>
  <r>
    <n v="43"/>
    <x v="0"/>
    <s v="Married"/>
    <n v="86"/>
    <s v="1-5 years"/>
    <n v="50"/>
    <n v="0"/>
    <s v="Low"/>
    <n v="0"/>
    <s v="Liability-Only"/>
    <n v="-200"/>
    <n v="2036"/>
    <s v="NO"/>
    <s v="Yes"/>
    <s v="NO"/>
    <n v="50"/>
    <x v="1"/>
    <x v="0"/>
    <x v="0"/>
    <x v="2"/>
    <x v="2"/>
    <x v="0"/>
    <n v="99"/>
    <n v="736"/>
    <n v="-50"/>
    <x v="0"/>
    <n v="50"/>
  </r>
  <r>
    <n v="39"/>
    <x v="0"/>
    <s v="Single"/>
    <n v="0"/>
    <s v="&gt;5 years"/>
    <n v="0"/>
    <n v="1"/>
    <s v="Low"/>
    <n v="50"/>
    <s v="Full Coverage"/>
    <n v="0"/>
    <n v="2200"/>
    <s v="NO"/>
    <s v="NO"/>
    <s v="NO"/>
    <n v="0"/>
    <x v="0"/>
    <x v="20"/>
    <x v="0"/>
    <x v="4"/>
    <x v="0"/>
    <x v="1"/>
    <n v="99"/>
    <n v="754"/>
    <n v="-50"/>
    <x v="0"/>
    <n v="50"/>
  </r>
  <r>
    <n v="56"/>
    <x v="1"/>
    <s v="Divorced"/>
    <n v="0"/>
    <s v="&lt;1 year"/>
    <n v="100"/>
    <n v="0"/>
    <s v="Low"/>
    <n v="0"/>
    <s v="Full Coverage"/>
    <n v="0"/>
    <n v="2200"/>
    <s v="Yes"/>
    <s v="Yes"/>
    <s v="NO"/>
    <n v="100"/>
    <x v="1"/>
    <x v="2"/>
    <x v="1"/>
    <x v="1"/>
    <x v="1"/>
    <x v="2"/>
    <n v="8"/>
    <n v="756"/>
    <n v="-50"/>
    <x v="1"/>
    <n v="100"/>
  </r>
  <r>
    <n v="41"/>
    <x v="0"/>
    <s v="Married"/>
    <n v="86"/>
    <s v="1-5 years"/>
    <n v="50"/>
    <n v="0"/>
    <s v="Medium"/>
    <n v="0"/>
    <s v="Full Coverage"/>
    <n v="0"/>
    <n v="2186"/>
    <s v="NO"/>
    <s v="Yes"/>
    <s v="NO"/>
    <n v="50"/>
    <x v="1"/>
    <x v="19"/>
    <x v="0"/>
    <x v="7"/>
    <x v="1"/>
    <x v="0"/>
    <n v="99"/>
    <n v="707"/>
    <n v="-50"/>
    <x v="2"/>
    <n v="0"/>
  </r>
  <r>
    <n v="28"/>
    <x v="0"/>
    <s v="Single"/>
    <n v="0"/>
    <s v="1-5 years"/>
    <n v="50"/>
    <n v="0"/>
    <s v="Low"/>
    <n v="0"/>
    <s v="Full Coverage"/>
    <n v="0"/>
    <n v="2200"/>
    <s v="NO"/>
    <s v="Yes"/>
    <s v="NO"/>
    <n v="50"/>
    <x v="2"/>
    <x v="18"/>
    <x v="0"/>
    <x v="1"/>
    <x v="2"/>
    <x v="1"/>
    <n v="99"/>
    <n v="624"/>
    <n v="50"/>
    <x v="2"/>
    <n v="0"/>
  </r>
  <r>
    <n v="54"/>
    <x v="0"/>
    <s v="Married"/>
    <n v="86"/>
    <s v="&lt;1 year"/>
    <n v="100"/>
    <n v="0"/>
    <s v="Low"/>
    <n v="0"/>
    <s v="Full Coverage"/>
    <n v="0"/>
    <n v="2486"/>
    <s v="NO"/>
    <s v="NO"/>
    <s v="NO"/>
    <n v="0"/>
    <x v="1"/>
    <x v="9"/>
    <x v="0"/>
    <x v="1"/>
    <x v="0"/>
    <x v="2"/>
    <n v="99"/>
    <n v="698"/>
    <n v="50"/>
    <x v="1"/>
    <n v="100"/>
  </r>
  <r>
    <n v="36"/>
    <x v="0"/>
    <s v="Married"/>
    <n v="86"/>
    <s v="1-5 years"/>
    <n v="50"/>
    <n v="1"/>
    <s v="Low"/>
    <n v="50"/>
    <s v="Liability-Only"/>
    <n v="-200"/>
    <n v="2186"/>
    <s v="Yes"/>
    <s v="NO"/>
    <s v="NO"/>
    <n v="50"/>
    <x v="1"/>
    <x v="4"/>
    <x v="0"/>
    <x v="1"/>
    <x v="7"/>
    <x v="2"/>
    <n v="99"/>
    <n v="686"/>
    <n v="50"/>
    <x v="0"/>
    <n v="50"/>
  </r>
  <r>
    <n v="47"/>
    <x v="0"/>
    <s v="Single"/>
    <n v="0"/>
    <s v="1-5 years"/>
    <n v="50"/>
    <n v="1"/>
    <s v="Low"/>
    <n v="50"/>
    <s v="Liability-Only"/>
    <n v="-200"/>
    <n v="2000"/>
    <s v="NO"/>
    <s v="NO"/>
    <s v="NO"/>
    <n v="0"/>
    <x v="0"/>
    <x v="1"/>
    <x v="1"/>
    <x v="0"/>
    <x v="2"/>
    <x v="2"/>
    <n v="4"/>
    <n v="749"/>
    <n v="-50"/>
    <x v="2"/>
    <n v="0"/>
  </r>
  <r>
    <n v="32"/>
    <x v="0"/>
    <s v="Married"/>
    <n v="86"/>
    <s v="1-5 years"/>
    <n v="50"/>
    <n v="0"/>
    <s v="Low"/>
    <n v="0"/>
    <s v="Full Coverage"/>
    <n v="0"/>
    <n v="2386"/>
    <s v="NO"/>
    <s v="NO"/>
    <s v="Yes"/>
    <n v="50"/>
    <x v="1"/>
    <x v="10"/>
    <x v="1"/>
    <x v="4"/>
    <x v="2"/>
    <x v="2"/>
    <n v="4"/>
    <n v="700"/>
    <n v="50"/>
    <x v="1"/>
    <n v="100"/>
  </r>
  <r>
    <n v="30"/>
    <x v="0"/>
    <s v="Single"/>
    <n v="0"/>
    <s v="1-5 years"/>
    <n v="50"/>
    <n v="1"/>
    <s v="Low"/>
    <n v="50"/>
    <s v="Liability-Only"/>
    <n v="-200"/>
    <n v="2050"/>
    <s v="NO"/>
    <s v="Yes"/>
    <s v="NO"/>
    <n v="50"/>
    <x v="0"/>
    <x v="27"/>
    <x v="1"/>
    <x v="10"/>
    <x v="4"/>
    <x v="0"/>
    <n v="13"/>
    <n v="726"/>
    <n v="-50"/>
    <x v="1"/>
    <n v="100"/>
  </r>
  <r>
    <n v="41"/>
    <x v="0"/>
    <s v="Married"/>
    <n v="86"/>
    <s v="&gt;5 years"/>
    <n v="0"/>
    <n v="0"/>
    <s v="Low"/>
    <n v="0"/>
    <s v="Full Coverage"/>
    <n v="0"/>
    <n v="2286"/>
    <s v="Yes"/>
    <s v="Yes"/>
    <s v="NO"/>
    <n v="100"/>
    <x v="1"/>
    <x v="20"/>
    <x v="1"/>
    <x v="2"/>
    <x v="1"/>
    <x v="1"/>
    <n v="4"/>
    <n v="599"/>
    <n v="50"/>
    <x v="1"/>
    <n v="100"/>
  </r>
  <r>
    <n v="40"/>
    <x v="0"/>
    <s v="Married"/>
    <n v="86"/>
    <s v="1-5 years"/>
    <n v="50"/>
    <n v="0"/>
    <s v="Medium"/>
    <n v="0"/>
    <s v="Full Coverage"/>
    <n v="0"/>
    <n v="2286"/>
    <s v="Yes"/>
    <s v="Yes"/>
    <s v="NO"/>
    <n v="100"/>
    <x v="1"/>
    <x v="29"/>
    <x v="0"/>
    <x v="1"/>
    <x v="2"/>
    <x v="0"/>
    <n v="99"/>
    <n v="658"/>
    <n v="50"/>
    <x v="0"/>
    <n v="50"/>
  </r>
  <r>
    <n v="47"/>
    <x v="0"/>
    <s v="Single"/>
    <n v="0"/>
    <s v="1-5 years"/>
    <n v="50"/>
    <n v="1"/>
    <s v="Low"/>
    <n v="50"/>
    <s v="Full Coverage"/>
    <n v="0"/>
    <n v="2300"/>
    <s v="NO"/>
    <s v="Yes"/>
    <s v="NO"/>
    <n v="50"/>
    <x v="0"/>
    <x v="8"/>
    <x v="1"/>
    <x v="1"/>
    <x v="0"/>
    <x v="1"/>
    <n v="2"/>
    <n v="662"/>
    <n v="50"/>
    <x v="0"/>
    <n v="50"/>
  </r>
  <r>
    <n v="35"/>
    <x v="0"/>
    <s v="Single"/>
    <n v="0"/>
    <s v="1-5 years"/>
    <n v="50"/>
    <n v="0"/>
    <s v="Medium"/>
    <n v="0"/>
    <s v="Full Coverage"/>
    <n v="0"/>
    <n v="2350"/>
    <s v="NO"/>
    <s v="NO"/>
    <s v="NO"/>
    <n v="0"/>
    <x v="1"/>
    <x v="5"/>
    <x v="1"/>
    <x v="3"/>
    <x v="0"/>
    <x v="1"/>
    <n v="4"/>
    <n v="682"/>
    <n v="50"/>
    <x v="1"/>
    <n v="100"/>
  </r>
  <r>
    <n v="18"/>
    <x v="0"/>
    <s v="Married"/>
    <n v="86"/>
    <s v="1-5 years"/>
    <n v="50"/>
    <n v="0"/>
    <s v="Low"/>
    <n v="0"/>
    <s v="Full Coverage"/>
    <n v="0"/>
    <n v="2386"/>
    <s v="Yes"/>
    <s v="NO"/>
    <s v="NO"/>
    <n v="50"/>
    <x v="0"/>
    <x v="24"/>
    <x v="1"/>
    <x v="1"/>
    <x v="2"/>
    <x v="2"/>
    <n v="13"/>
    <n v="640"/>
    <n v="50"/>
    <x v="1"/>
    <n v="100"/>
  </r>
  <r>
    <n v="33"/>
    <x v="0"/>
    <s v="Single"/>
    <n v="0"/>
    <s v="&gt;5 years"/>
    <n v="0"/>
    <n v="1"/>
    <s v="Low"/>
    <n v="50"/>
    <s v="Full Coverage"/>
    <n v="0"/>
    <n v="2250"/>
    <s v="NO"/>
    <s v="NO"/>
    <s v="NO"/>
    <n v="0"/>
    <x v="1"/>
    <x v="10"/>
    <x v="1"/>
    <x v="4"/>
    <x v="0"/>
    <x v="1"/>
    <n v="8"/>
    <n v="652"/>
    <n v="50"/>
    <x v="2"/>
    <n v="0"/>
  </r>
  <r>
    <n v="51"/>
    <x v="0"/>
    <s v="Divorced"/>
    <n v="0"/>
    <s v="&gt;5 years"/>
    <n v="0"/>
    <n v="0"/>
    <s v="Low"/>
    <n v="0"/>
    <s v="Liability-Only"/>
    <n v="-200"/>
    <n v="2000"/>
    <s v="NO"/>
    <s v="NO"/>
    <s v="NO"/>
    <n v="0"/>
    <x v="1"/>
    <x v="5"/>
    <x v="1"/>
    <x v="1"/>
    <x v="4"/>
    <x v="1"/>
    <n v="5"/>
    <n v="706"/>
    <n v="-50"/>
    <x v="1"/>
    <n v="100"/>
  </r>
  <r>
    <n v="35"/>
    <x v="0"/>
    <s v="Single"/>
    <n v="0"/>
    <s v="&lt;1 year"/>
    <n v="100"/>
    <n v="1"/>
    <s v="High"/>
    <n v="200"/>
    <s v="Full Coverage"/>
    <n v="0"/>
    <n v="2450"/>
    <s v="NO"/>
    <s v="Yes"/>
    <s v="NO"/>
    <n v="50"/>
    <x v="0"/>
    <x v="21"/>
    <x v="1"/>
    <x v="5"/>
    <x v="0"/>
    <x v="1"/>
    <n v="8"/>
    <n v="714"/>
    <n v="-50"/>
    <x v="1"/>
    <n v="100"/>
  </r>
  <r>
    <n v="36"/>
    <x v="0"/>
    <s v="Married"/>
    <n v="86"/>
    <s v="1-5 years"/>
    <n v="50"/>
    <n v="0"/>
    <s v="Low"/>
    <n v="0"/>
    <s v="Liability-Only"/>
    <n v="-200"/>
    <n v="2186"/>
    <s v="NO"/>
    <s v="NO"/>
    <s v="NO"/>
    <n v="0"/>
    <x v="0"/>
    <x v="29"/>
    <x v="0"/>
    <x v="5"/>
    <x v="0"/>
    <x v="0"/>
    <n v="99"/>
    <n v="696"/>
    <n v="50"/>
    <x v="0"/>
    <n v="50"/>
  </r>
  <r>
    <n v="54"/>
    <x v="0"/>
    <s v="Single"/>
    <n v="0"/>
    <s v="&gt;5 years"/>
    <n v="0"/>
    <n v="1"/>
    <s v="Low"/>
    <n v="50"/>
    <s v="Full Coverage"/>
    <n v="0"/>
    <n v="2250"/>
    <s v="NO"/>
    <s v="NO"/>
    <s v="NO"/>
    <n v="0"/>
    <x v="0"/>
    <x v="15"/>
    <x v="1"/>
    <x v="5"/>
    <x v="0"/>
    <x v="0"/>
    <n v="6"/>
    <n v="777"/>
    <n v="-50"/>
    <x v="1"/>
    <n v="100"/>
  </r>
  <r>
    <n v="29"/>
    <x v="0"/>
    <s v="Single"/>
    <n v="0"/>
    <s v="&gt;5 years"/>
    <n v="0"/>
    <n v="1"/>
    <s v="Low"/>
    <n v="50"/>
    <s v="Full Coverage"/>
    <n v="0"/>
    <n v="2350"/>
    <s v="NO"/>
    <s v="NO"/>
    <s v="NO"/>
    <n v="0"/>
    <x v="1"/>
    <x v="2"/>
    <x v="1"/>
    <x v="4"/>
    <x v="4"/>
    <x v="0"/>
    <n v="8"/>
    <n v="639"/>
    <n v="50"/>
    <x v="1"/>
    <n v="100"/>
  </r>
  <r>
    <n v="18"/>
    <x v="0"/>
    <s v="Married"/>
    <n v="86"/>
    <s v="1-5 years"/>
    <n v="50"/>
    <n v="0"/>
    <s v="Low"/>
    <n v="0"/>
    <s v="Liability-Only"/>
    <n v="-200"/>
    <n v="2136"/>
    <s v="NO"/>
    <s v="NO"/>
    <s v="NO"/>
    <n v="0"/>
    <x v="1"/>
    <x v="4"/>
    <x v="1"/>
    <x v="4"/>
    <x v="0"/>
    <x v="2"/>
    <n v="7"/>
    <n v="800"/>
    <n v="-50"/>
    <x v="1"/>
    <n v="100"/>
  </r>
  <r>
    <n v="37"/>
    <x v="0"/>
    <s v="Divorced"/>
    <n v="0"/>
    <s v="&lt;1 year"/>
    <n v="100"/>
    <n v="0"/>
    <s v="Low"/>
    <n v="0"/>
    <s v="Full Coverage"/>
    <n v="0"/>
    <n v="2100"/>
    <s v="NO"/>
    <s v="Yes"/>
    <s v="Yes"/>
    <n v="100"/>
    <x v="0"/>
    <x v="29"/>
    <x v="1"/>
    <x v="5"/>
    <x v="2"/>
    <x v="1"/>
    <n v="9"/>
    <n v="818"/>
    <n v="-50"/>
    <x v="2"/>
    <n v="0"/>
  </r>
  <r>
    <n v="32"/>
    <x v="0"/>
    <s v="Widowed"/>
    <n v="0"/>
    <s v="1-5 years"/>
    <n v="50"/>
    <n v="0"/>
    <s v="Low"/>
    <n v="0"/>
    <s v="Liability-Only"/>
    <n v="-200"/>
    <n v="2050"/>
    <s v="NO"/>
    <s v="NO"/>
    <s v="NO"/>
    <n v="0"/>
    <x v="1"/>
    <x v="28"/>
    <x v="0"/>
    <x v="9"/>
    <x v="2"/>
    <x v="2"/>
    <n v="99"/>
    <n v="734"/>
    <n v="-50"/>
    <x v="1"/>
    <n v="100"/>
  </r>
  <r>
    <n v="25"/>
    <x v="0"/>
    <s v="Divorced"/>
    <n v="0"/>
    <s v="&lt;1 year"/>
    <n v="100"/>
    <n v="0"/>
    <s v="Medium"/>
    <n v="0"/>
    <s v="Full Coverage"/>
    <n v="0"/>
    <n v="2400"/>
    <s v="NO"/>
    <s v="NO"/>
    <s v="NO"/>
    <n v="0"/>
    <x v="1"/>
    <x v="26"/>
    <x v="1"/>
    <x v="3"/>
    <x v="5"/>
    <x v="0"/>
    <n v="6"/>
    <n v="648"/>
    <n v="50"/>
    <x v="1"/>
    <n v="100"/>
  </r>
  <r>
    <n v="37"/>
    <x v="0"/>
    <s v="Divorced"/>
    <n v="0"/>
    <s v="&gt;5 years"/>
    <n v="0"/>
    <n v="1"/>
    <s v="Medium"/>
    <n v="100"/>
    <s v="Full Coverage"/>
    <n v="0"/>
    <n v="2350"/>
    <s v="NO"/>
    <s v="Yes"/>
    <s v="NO"/>
    <n v="50"/>
    <x v="0"/>
    <x v="25"/>
    <x v="0"/>
    <x v="5"/>
    <x v="0"/>
    <x v="1"/>
    <n v="99"/>
    <n v="698"/>
    <n v="50"/>
    <x v="1"/>
    <n v="100"/>
  </r>
  <r>
    <n v="47"/>
    <x v="0"/>
    <s v="Single"/>
    <n v="0"/>
    <s v="&lt;1 year"/>
    <n v="100"/>
    <n v="1"/>
    <s v="Low"/>
    <n v="50"/>
    <s v="Full Coverage"/>
    <n v="0"/>
    <n v="2250"/>
    <s v="NO"/>
    <s v="Yes"/>
    <s v="NO"/>
    <n v="50"/>
    <x v="1"/>
    <x v="5"/>
    <x v="0"/>
    <x v="4"/>
    <x v="0"/>
    <x v="0"/>
    <n v="99"/>
    <n v="781"/>
    <n v="-50"/>
    <x v="0"/>
    <n v="50"/>
  </r>
  <r>
    <n v="39"/>
    <x v="0"/>
    <s v="Single"/>
    <n v="0"/>
    <s v="&lt;1 year"/>
    <n v="100"/>
    <n v="1"/>
    <s v="Low"/>
    <n v="50"/>
    <s v="Full Coverage"/>
    <n v="0"/>
    <n v="2300"/>
    <s v="NO"/>
    <s v="Yes"/>
    <s v="NO"/>
    <n v="50"/>
    <x v="1"/>
    <x v="15"/>
    <x v="0"/>
    <x v="2"/>
    <x v="0"/>
    <x v="0"/>
    <n v="99"/>
    <n v="699"/>
    <n v="50"/>
    <x v="2"/>
    <n v="0"/>
  </r>
  <r>
    <n v="44"/>
    <x v="0"/>
    <s v="Single"/>
    <n v="0"/>
    <s v="1-5 years"/>
    <n v="50"/>
    <n v="0"/>
    <s v="Low"/>
    <n v="0"/>
    <s v="Full Coverage"/>
    <n v="0"/>
    <n v="2250"/>
    <s v="Yes"/>
    <s v="Yes"/>
    <s v="NO"/>
    <n v="100"/>
    <x v="1"/>
    <x v="6"/>
    <x v="1"/>
    <x v="5"/>
    <x v="4"/>
    <x v="1"/>
    <n v="1"/>
    <n v="693"/>
    <n v="50"/>
    <x v="1"/>
    <n v="100"/>
  </r>
  <r>
    <n v="67"/>
    <x v="1"/>
    <s v="Divorced"/>
    <n v="0"/>
    <s v="1-5 years"/>
    <n v="50"/>
    <n v="0"/>
    <s v="Medium"/>
    <n v="0"/>
    <s v="Liability-Only"/>
    <n v="-200"/>
    <n v="2050"/>
    <s v="NO"/>
    <s v="NO"/>
    <s v="NO"/>
    <n v="0"/>
    <x v="1"/>
    <x v="11"/>
    <x v="1"/>
    <x v="0"/>
    <x v="1"/>
    <x v="1"/>
    <n v="1"/>
    <n v="717"/>
    <n v="-50"/>
    <x v="1"/>
    <n v="100"/>
  </r>
  <r>
    <n v="34"/>
    <x v="0"/>
    <s v="Single"/>
    <n v="0"/>
    <s v="1-5 years"/>
    <n v="50"/>
    <n v="0"/>
    <s v="Low"/>
    <n v="0"/>
    <s v="Liability-Only"/>
    <n v="-200"/>
    <n v="2000"/>
    <s v="NO"/>
    <s v="Yes"/>
    <s v="NO"/>
    <n v="50"/>
    <x v="0"/>
    <x v="2"/>
    <x v="1"/>
    <x v="2"/>
    <x v="2"/>
    <x v="2"/>
    <n v="10"/>
    <n v="723"/>
    <n v="-50"/>
    <x v="1"/>
    <n v="100"/>
  </r>
  <r>
    <n v="44"/>
    <x v="0"/>
    <s v="Married"/>
    <n v="86"/>
    <s v="1-5 years"/>
    <n v="50"/>
    <n v="0"/>
    <s v="Low"/>
    <n v="0"/>
    <s v="Liability-Only"/>
    <n v="-200"/>
    <n v="2036"/>
    <s v="Yes"/>
    <s v="Yes"/>
    <s v="NO"/>
    <n v="100"/>
    <x v="0"/>
    <x v="16"/>
    <x v="1"/>
    <x v="3"/>
    <x v="3"/>
    <x v="0"/>
    <n v="2"/>
    <n v="736"/>
    <n v="-50"/>
    <x v="1"/>
    <n v="100"/>
  </r>
  <r>
    <n v="32"/>
    <x v="0"/>
    <s v="Married"/>
    <n v="86"/>
    <s v="&gt;5 years"/>
    <n v="0"/>
    <n v="0"/>
    <s v="Medium"/>
    <n v="0"/>
    <s v="Liability-Only"/>
    <n v="-200"/>
    <n v="2086"/>
    <s v="NO"/>
    <s v="NO"/>
    <s v="NO"/>
    <n v="0"/>
    <x v="0"/>
    <x v="27"/>
    <x v="0"/>
    <x v="2"/>
    <x v="0"/>
    <x v="1"/>
    <n v="99"/>
    <n v="599"/>
    <n v="50"/>
    <x v="2"/>
    <n v="0"/>
  </r>
  <r>
    <n v="27"/>
    <x v="0"/>
    <s v="Divorced"/>
    <n v="0"/>
    <s v="1-5 years"/>
    <n v="50"/>
    <n v="3"/>
    <s v="Low"/>
    <n v="150"/>
    <s v="Full Coverage"/>
    <n v="0"/>
    <n v="2400"/>
    <s v="NO"/>
    <s v="NO"/>
    <s v="NO"/>
    <n v="0"/>
    <x v="2"/>
    <x v="11"/>
    <x v="1"/>
    <x v="1"/>
    <x v="4"/>
    <x v="2"/>
    <n v="9"/>
    <n v="772"/>
    <n v="-50"/>
    <x v="1"/>
    <n v="100"/>
  </r>
  <r>
    <n v="31"/>
    <x v="0"/>
    <s v="Married"/>
    <n v="86"/>
    <s v="1-5 years"/>
    <n v="50"/>
    <n v="1"/>
    <s v="Low"/>
    <n v="50"/>
    <s v="Full Coverage"/>
    <n v="0"/>
    <n v="2336"/>
    <s v="NO"/>
    <s v="Yes"/>
    <s v="NO"/>
    <n v="50"/>
    <x v="1"/>
    <x v="20"/>
    <x v="1"/>
    <x v="2"/>
    <x v="4"/>
    <x v="0"/>
    <n v="12"/>
    <n v="749"/>
    <n v="-50"/>
    <x v="1"/>
    <n v="100"/>
  </r>
  <r>
    <n v="32"/>
    <x v="0"/>
    <s v="Single"/>
    <n v="0"/>
    <s v="1-5 years"/>
    <n v="50"/>
    <n v="0"/>
    <s v="Medium"/>
    <n v="0"/>
    <s v="Full Coverage"/>
    <n v="0"/>
    <n v="2250"/>
    <s v="NO"/>
    <s v="NO"/>
    <s v="Yes"/>
    <n v="50"/>
    <x v="2"/>
    <x v="0"/>
    <x v="0"/>
    <x v="2"/>
    <x v="0"/>
    <x v="2"/>
    <n v="99"/>
    <n v="689"/>
    <n v="50"/>
    <x v="0"/>
    <n v="50"/>
  </r>
  <r>
    <n v="45"/>
    <x v="0"/>
    <s v="Widowed"/>
    <n v="0"/>
    <s v="1-5 years"/>
    <n v="50"/>
    <n v="0"/>
    <s v="Low"/>
    <n v="0"/>
    <s v="Liability-Only"/>
    <n v="-200"/>
    <n v="2100"/>
    <s v="NO"/>
    <s v="Yes"/>
    <s v="NO"/>
    <n v="50"/>
    <x v="1"/>
    <x v="1"/>
    <x v="1"/>
    <x v="1"/>
    <x v="2"/>
    <x v="2"/>
    <n v="11"/>
    <n v="643"/>
    <n v="50"/>
    <x v="1"/>
    <n v="100"/>
  </r>
  <r>
    <n v="75"/>
    <x v="1"/>
    <s v="Single"/>
    <n v="0"/>
    <s v="1-5 years"/>
    <n v="50"/>
    <n v="0"/>
    <s v="Low"/>
    <n v="0"/>
    <s v="Liability-Only"/>
    <n v="-200"/>
    <n v="2000"/>
    <s v="Yes"/>
    <s v="NO"/>
    <s v="NO"/>
    <n v="50"/>
    <x v="1"/>
    <x v="15"/>
    <x v="0"/>
    <x v="6"/>
    <x v="0"/>
    <x v="2"/>
    <n v="99"/>
    <n v="702"/>
    <n v="-50"/>
    <x v="1"/>
    <n v="100"/>
  </r>
  <r>
    <n v="29"/>
    <x v="0"/>
    <s v="Widowed"/>
    <n v="0"/>
    <s v="1-5 years"/>
    <n v="50"/>
    <n v="0"/>
    <s v="Low"/>
    <n v="0"/>
    <s v="Liability-Only"/>
    <n v="-200"/>
    <n v="2100"/>
    <s v="NO"/>
    <s v="Yes"/>
    <s v="NO"/>
    <n v="50"/>
    <x v="1"/>
    <x v="18"/>
    <x v="1"/>
    <x v="0"/>
    <x v="4"/>
    <x v="0"/>
    <n v="4"/>
    <n v="654"/>
    <n v="50"/>
    <x v="1"/>
    <n v="100"/>
  </r>
  <r>
    <n v="33"/>
    <x v="0"/>
    <s v="Single"/>
    <n v="0"/>
    <s v="&gt;5 years"/>
    <n v="0"/>
    <n v="0"/>
    <s v="Medium"/>
    <n v="0"/>
    <s v="Full Coverage"/>
    <n v="0"/>
    <n v="2150"/>
    <s v="NO"/>
    <s v="Yes"/>
    <s v="NO"/>
    <n v="50"/>
    <x v="1"/>
    <x v="11"/>
    <x v="1"/>
    <x v="1"/>
    <x v="1"/>
    <x v="1"/>
    <n v="5"/>
    <n v="662"/>
    <n v="50"/>
    <x v="2"/>
    <n v="0"/>
  </r>
  <r>
    <n v="39"/>
    <x v="0"/>
    <s v="Married"/>
    <n v="86"/>
    <s v="1-5 years"/>
    <n v="50"/>
    <n v="0"/>
    <s v="Low"/>
    <n v="0"/>
    <s v="Full Coverage"/>
    <n v="0"/>
    <n v="2286"/>
    <s v="NO"/>
    <s v="Yes"/>
    <s v="NO"/>
    <n v="50"/>
    <x v="0"/>
    <x v="21"/>
    <x v="0"/>
    <x v="5"/>
    <x v="0"/>
    <x v="2"/>
    <n v="99"/>
    <n v="712"/>
    <n v="-50"/>
    <x v="1"/>
    <n v="100"/>
  </r>
  <r>
    <n v="45"/>
    <x v="0"/>
    <s v="Divorced"/>
    <n v="0"/>
    <s v="&gt;5 years"/>
    <n v="0"/>
    <n v="2"/>
    <s v="Low"/>
    <n v="100"/>
    <s v="Full Coverage"/>
    <n v="0"/>
    <n v="2350"/>
    <s v="NO"/>
    <s v="Yes"/>
    <s v="NO"/>
    <n v="50"/>
    <x v="1"/>
    <x v="3"/>
    <x v="0"/>
    <x v="0"/>
    <x v="3"/>
    <x v="1"/>
    <n v="99"/>
    <n v="634"/>
    <n v="50"/>
    <x v="1"/>
    <n v="100"/>
  </r>
  <r>
    <n v="43"/>
    <x v="0"/>
    <s v="Married"/>
    <n v="86"/>
    <s v="1-5 years"/>
    <n v="50"/>
    <n v="0"/>
    <s v="Low"/>
    <n v="0"/>
    <s v="Liability-Only"/>
    <n v="-200"/>
    <n v="2136"/>
    <s v="NO"/>
    <s v="NO"/>
    <s v="NO"/>
    <n v="0"/>
    <x v="2"/>
    <x v="16"/>
    <x v="1"/>
    <x v="0"/>
    <x v="0"/>
    <x v="2"/>
    <n v="4"/>
    <n v="697"/>
    <n v="50"/>
    <x v="2"/>
    <n v="0"/>
  </r>
  <r>
    <n v="59"/>
    <x v="1"/>
    <s v="Married"/>
    <n v="86"/>
    <s v="1-5 years"/>
    <n v="50"/>
    <n v="1"/>
    <s v="Low"/>
    <n v="50"/>
    <s v="Full Coverage"/>
    <n v="0"/>
    <n v="2386"/>
    <s v="NO"/>
    <s v="NO"/>
    <s v="NO"/>
    <n v="0"/>
    <x v="2"/>
    <x v="5"/>
    <x v="1"/>
    <x v="1"/>
    <x v="2"/>
    <x v="2"/>
    <n v="10"/>
    <n v="744"/>
    <n v="-50"/>
    <x v="1"/>
    <n v="100"/>
  </r>
  <r>
    <n v="18"/>
    <x v="0"/>
    <s v="Married"/>
    <n v="86"/>
    <s v="1-5 years"/>
    <n v="50"/>
    <n v="2"/>
    <s v="Medium"/>
    <n v="200"/>
    <s v="Full Coverage"/>
    <n v="0"/>
    <n v="2486"/>
    <s v="Yes"/>
    <s v="NO"/>
    <s v="NO"/>
    <n v="50"/>
    <x v="0"/>
    <x v="1"/>
    <x v="1"/>
    <x v="1"/>
    <x v="4"/>
    <x v="1"/>
    <n v="3"/>
    <n v="718"/>
    <n v="-50"/>
    <x v="1"/>
    <n v="100"/>
  </r>
  <r>
    <n v="18"/>
    <x v="0"/>
    <s v="Married"/>
    <n v="86"/>
    <s v="1-5 years"/>
    <n v="50"/>
    <n v="0"/>
    <s v="Low"/>
    <n v="0"/>
    <s v="Liability-Only"/>
    <n v="-200"/>
    <n v="2236"/>
    <s v="NO"/>
    <s v="NO"/>
    <s v="NO"/>
    <n v="0"/>
    <x v="1"/>
    <x v="26"/>
    <x v="0"/>
    <x v="11"/>
    <x v="2"/>
    <x v="1"/>
    <n v="99"/>
    <n v="644"/>
    <n v="50"/>
    <x v="1"/>
    <n v="100"/>
  </r>
  <r>
    <n v="32"/>
    <x v="0"/>
    <s v="Married"/>
    <n v="86"/>
    <s v="1-5 years"/>
    <n v="50"/>
    <n v="2"/>
    <s v="Medium"/>
    <n v="200"/>
    <s v="Full Coverage"/>
    <n v="0"/>
    <n v="2486"/>
    <s v="NO"/>
    <s v="NO"/>
    <s v="NO"/>
    <n v="0"/>
    <x v="0"/>
    <x v="7"/>
    <x v="0"/>
    <x v="2"/>
    <x v="2"/>
    <x v="2"/>
    <n v="99"/>
    <n v="735"/>
    <n v="-50"/>
    <x v="0"/>
    <n v="50"/>
  </r>
  <r>
    <n v="56"/>
    <x v="1"/>
    <s v="Married"/>
    <n v="86"/>
    <s v="1-5 years"/>
    <n v="50"/>
    <n v="0"/>
    <s v="Low"/>
    <n v="0"/>
    <s v="Full Coverage"/>
    <n v="0"/>
    <n v="2336"/>
    <s v="NO"/>
    <s v="NO"/>
    <s v="NO"/>
    <n v="0"/>
    <x v="1"/>
    <x v="20"/>
    <x v="0"/>
    <x v="8"/>
    <x v="3"/>
    <x v="0"/>
    <n v="99"/>
    <n v="803"/>
    <n v="-50"/>
    <x v="1"/>
    <n v="100"/>
  </r>
  <r>
    <n v="18"/>
    <x v="0"/>
    <s v="Single"/>
    <n v="0"/>
    <s v="&lt;1 year"/>
    <n v="100"/>
    <n v="1"/>
    <s v="Low"/>
    <n v="50"/>
    <s v="Liability-Only"/>
    <n v="-200"/>
    <n v="2100"/>
    <s v="Yes"/>
    <s v="NO"/>
    <s v="NO"/>
    <n v="50"/>
    <x v="2"/>
    <x v="27"/>
    <x v="1"/>
    <x v="8"/>
    <x v="5"/>
    <x v="1"/>
    <n v="2"/>
    <n v="718"/>
    <n v="-50"/>
    <x v="1"/>
    <n v="100"/>
  </r>
  <r>
    <n v="18"/>
    <x v="0"/>
    <s v="Single"/>
    <n v="0"/>
    <s v="1-5 years"/>
    <n v="50"/>
    <n v="2"/>
    <s v="Low"/>
    <n v="100"/>
    <s v="Liability-Only"/>
    <n v="-200"/>
    <n v="2150"/>
    <s v="NO"/>
    <s v="NO"/>
    <s v="NO"/>
    <n v="0"/>
    <x v="0"/>
    <x v="5"/>
    <x v="1"/>
    <x v="4"/>
    <x v="0"/>
    <x v="2"/>
    <n v="3"/>
    <n v="630"/>
    <n v="50"/>
    <x v="2"/>
    <n v="0"/>
  </r>
  <r>
    <n v="48"/>
    <x v="0"/>
    <s v="Married"/>
    <n v="86"/>
    <s v="1-5 years"/>
    <n v="50"/>
    <n v="0"/>
    <s v="Medium"/>
    <n v="0"/>
    <s v="Liability-Only"/>
    <n v="-200"/>
    <n v="2186"/>
    <s v="NO"/>
    <s v="Yes"/>
    <s v="NO"/>
    <n v="50"/>
    <x v="1"/>
    <x v="7"/>
    <x v="0"/>
    <x v="1"/>
    <x v="0"/>
    <x v="0"/>
    <n v="99"/>
    <n v="698"/>
    <n v="50"/>
    <x v="1"/>
    <n v="100"/>
  </r>
  <r>
    <n v="43"/>
    <x v="0"/>
    <s v="Married"/>
    <n v="86"/>
    <s v="&gt;5 years"/>
    <n v="0"/>
    <n v="1"/>
    <s v="Low"/>
    <n v="50"/>
    <s v="Liability-Only"/>
    <n v="-200"/>
    <n v="2136"/>
    <s v="NO"/>
    <s v="NO"/>
    <s v="NO"/>
    <n v="0"/>
    <x v="0"/>
    <x v="7"/>
    <x v="1"/>
    <x v="5"/>
    <x v="4"/>
    <x v="2"/>
    <n v="1"/>
    <n v="790"/>
    <n v="-50"/>
    <x v="1"/>
    <n v="100"/>
  </r>
  <r>
    <n v="23"/>
    <x v="0"/>
    <s v="Single"/>
    <n v="0"/>
    <s v="&gt;5 years"/>
    <n v="0"/>
    <n v="0"/>
    <s v="Medium"/>
    <n v="0"/>
    <s v="Liability-Only"/>
    <n v="-200"/>
    <n v="2000"/>
    <s v="NO"/>
    <s v="NO"/>
    <s v="NO"/>
    <n v="0"/>
    <x v="1"/>
    <x v="14"/>
    <x v="1"/>
    <x v="2"/>
    <x v="1"/>
    <x v="2"/>
    <n v="14"/>
    <n v="712"/>
    <n v="-50"/>
    <x v="1"/>
    <n v="100"/>
  </r>
  <r>
    <n v="25"/>
    <x v="0"/>
    <s v="Single"/>
    <n v="0"/>
    <s v="1-5 years"/>
    <n v="50"/>
    <n v="0"/>
    <s v="High"/>
    <n v="0"/>
    <s v="Liability-Only"/>
    <n v="-200"/>
    <n v="2000"/>
    <s v="NO"/>
    <s v="Yes"/>
    <s v="NO"/>
    <n v="50"/>
    <x v="2"/>
    <x v="20"/>
    <x v="1"/>
    <x v="1"/>
    <x v="4"/>
    <x v="1"/>
    <n v="1"/>
    <n v="631"/>
    <n v="50"/>
    <x v="2"/>
    <n v="0"/>
  </r>
  <r>
    <n v="25"/>
    <x v="0"/>
    <s v="Widowed"/>
    <n v="0"/>
    <s v="1-5 years"/>
    <n v="50"/>
    <n v="0"/>
    <s v="Medium"/>
    <n v="0"/>
    <s v="Liability-Only"/>
    <n v="-200"/>
    <n v="2050"/>
    <s v="NO"/>
    <s v="Yes"/>
    <s v="Yes"/>
    <n v="100"/>
    <x v="1"/>
    <x v="26"/>
    <x v="1"/>
    <x v="0"/>
    <x v="2"/>
    <x v="1"/>
    <n v="10"/>
    <n v="698"/>
    <n v="50"/>
    <x v="1"/>
    <n v="100"/>
  </r>
  <r>
    <n v="41"/>
    <x v="0"/>
    <s v="Married"/>
    <n v="86"/>
    <s v="&lt;1 year"/>
    <n v="100"/>
    <n v="2"/>
    <s v="High"/>
    <n v="400"/>
    <s v="Full Coverage"/>
    <n v="0"/>
    <n v="2736"/>
    <s v="NO"/>
    <s v="NO"/>
    <s v="NO"/>
    <n v="0"/>
    <x v="0"/>
    <x v="2"/>
    <x v="1"/>
    <x v="4"/>
    <x v="4"/>
    <x v="0"/>
    <n v="10"/>
    <n v="726"/>
    <n v="-50"/>
    <x v="0"/>
    <n v="50"/>
  </r>
  <r>
    <n v="30"/>
    <x v="0"/>
    <s v="Divorced"/>
    <n v="0"/>
    <s v="1-5 years"/>
    <n v="50"/>
    <n v="0"/>
    <s v="Low"/>
    <n v="0"/>
    <s v="Liability-Only"/>
    <n v="-200"/>
    <n v="2150"/>
    <s v="NO"/>
    <s v="NO"/>
    <s v="NO"/>
    <n v="0"/>
    <x v="1"/>
    <x v="9"/>
    <x v="1"/>
    <x v="7"/>
    <x v="2"/>
    <x v="2"/>
    <n v="11"/>
    <n v="689"/>
    <n v="50"/>
    <x v="1"/>
    <n v="100"/>
  </r>
  <r>
    <n v="47"/>
    <x v="0"/>
    <s v="Single"/>
    <n v="0"/>
    <s v="&gt;5 years"/>
    <n v="0"/>
    <n v="0"/>
    <s v="Low"/>
    <n v="0"/>
    <s v="Liability-Only"/>
    <n v="-200"/>
    <n v="2000"/>
    <s v="NO"/>
    <s v="NO"/>
    <s v="NO"/>
    <n v="0"/>
    <x v="0"/>
    <x v="0"/>
    <x v="1"/>
    <x v="2"/>
    <x v="2"/>
    <x v="2"/>
    <n v="8"/>
    <n v="669"/>
    <n v="50"/>
    <x v="2"/>
    <n v="0"/>
  </r>
  <r>
    <n v="18"/>
    <x v="0"/>
    <s v="Single"/>
    <n v="0"/>
    <s v="&lt;1 year"/>
    <n v="100"/>
    <n v="0"/>
    <s v="Low"/>
    <n v="0"/>
    <s v="Liability-Only"/>
    <n v="-200"/>
    <n v="2000"/>
    <s v="NO"/>
    <s v="Yes"/>
    <s v="NO"/>
    <n v="50"/>
    <x v="1"/>
    <x v="1"/>
    <x v="1"/>
    <x v="4"/>
    <x v="3"/>
    <x v="2"/>
    <n v="3"/>
    <n v="721"/>
    <n v="-50"/>
    <x v="0"/>
    <n v="50"/>
  </r>
  <r>
    <n v="27"/>
    <x v="0"/>
    <s v="Married"/>
    <n v="86"/>
    <s v="1-5 years"/>
    <n v="50"/>
    <n v="1"/>
    <s v="Low"/>
    <n v="50"/>
    <s v="Full Coverage"/>
    <n v="0"/>
    <n v="2336"/>
    <s v="Yes"/>
    <s v="NO"/>
    <s v="NO"/>
    <n v="50"/>
    <x v="1"/>
    <x v="8"/>
    <x v="0"/>
    <x v="7"/>
    <x v="4"/>
    <x v="1"/>
    <n v="99"/>
    <n v="666"/>
    <n v="50"/>
    <x v="2"/>
    <n v="0"/>
  </r>
  <r>
    <n v="23"/>
    <x v="0"/>
    <s v="Married"/>
    <n v="86"/>
    <s v="&gt;5 years"/>
    <n v="0"/>
    <n v="1"/>
    <s v="Low"/>
    <n v="50"/>
    <s v="Full Coverage"/>
    <n v="0"/>
    <n v="2286"/>
    <s v="NO"/>
    <s v="NO"/>
    <s v="NO"/>
    <n v="0"/>
    <x v="1"/>
    <x v="18"/>
    <x v="1"/>
    <x v="5"/>
    <x v="2"/>
    <x v="2"/>
    <n v="5"/>
    <n v="751"/>
    <n v="-50"/>
    <x v="0"/>
    <n v="50"/>
  </r>
  <r>
    <n v="36"/>
    <x v="0"/>
    <s v="Married"/>
    <n v="86"/>
    <s v="&gt;5 years"/>
    <n v="0"/>
    <n v="0"/>
    <s v="Low"/>
    <n v="0"/>
    <s v="Full Coverage"/>
    <n v="0"/>
    <n v="2386"/>
    <s v="NO"/>
    <s v="NO"/>
    <s v="NO"/>
    <n v="0"/>
    <x v="2"/>
    <x v="26"/>
    <x v="1"/>
    <x v="9"/>
    <x v="2"/>
    <x v="0"/>
    <n v="4"/>
    <n v="661"/>
    <n v="50"/>
    <x v="1"/>
    <n v="100"/>
  </r>
  <r>
    <n v="31"/>
    <x v="0"/>
    <s v="Married"/>
    <n v="86"/>
    <s v="&gt;5 years"/>
    <n v="0"/>
    <n v="0"/>
    <s v="Low"/>
    <n v="0"/>
    <s v="Full Coverage"/>
    <n v="0"/>
    <n v="2236"/>
    <s v="NO"/>
    <s v="NO"/>
    <s v="NO"/>
    <n v="0"/>
    <x v="1"/>
    <x v="5"/>
    <x v="1"/>
    <x v="2"/>
    <x v="0"/>
    <x v="2"/>
    <n v="5"/>
    <n v="717"/>
    <n v="-50"/>
    <x v="0"/>
    <n v="50"/>
  </r>
  <r>
    <n v="51"/>
    <x v="0"/>
    <s v="Single"/>
    <n v="0"/>
    <s v="&gt;5 years"/>
    <n v="0"/>
    <n v="0"/>
    <s v="Low"/>
    <n v="0"/>
    <s v="Liability-Only"/>
    <n v="-200"/>
    <n v="2000"/>
    <s v="NO"/>
    <s v="NO"/>
    <s v="NO"/>
    <n v="0"/>
    <x v="1"/>
    <x v="29"/>
    <x v="0"/>
    <x v="1"/>
    <x v="0"/>
    <x v="0"/>
    <n v="99"/>
    <n v="666"/>
    <n v="50"/>
    <x v="2"/>
    <n v="0"/>
  </r>
  <r>
    <n v="18"/>
    <x v="0"/>
    <s v="Single"/>
    <n v="0"/>
    <s v="&lt;1 year"/>
    <n v="100"/>
    <n v="0"/>
    <s v="Low"/>
    <n v="0"/>
    <s v="Full Coverage"/>
    <n v="0"/>
    <n v="2200"/>
    <s v="NO"/>
    <s v="NO"/>
    <s v="NO"/>
    <n v="0"/>
    <x v="1"/>
    <x v="10"/>
    <x v="1"/>
    <x v="0"/>
    <x v="2"/>
    <x v="2"/>
    <n v="11"/>
    <n v="748"/>
    <n v="-50"/>
    <x v="2"/>
    <n v="0"/>
  </r>
  <r>
    <n v="40"/>
    <x v="0"/>
    <s v="Single"/>
    <n v="0"/>
    <s v="&lt;1 year"/>
    <n v="100"/>
    <n v="0"/>
    <s v="Low"/>
    <n v="0"/>
    <s v="Liability-Only"/>
    <n v="-200"/>
    <n v="2050"/>
    <s v="NO"/>
    <s v="NO"/>
    <s v="NO"/>
    <n v="0"/>
    <x v="2"/>
    <x v="17"/>
    <x v="1"/>
    <x v="2"/>
    <x v="2"/>
    <x v="2"/>
    <n v="7"/>
    <n v="713"/>
    <n v="-50"/>
    <x v="0"/>
    <n v="50"/>
  </r>
  <r>
    <n v="48"/>
    <x v="0"/>
    <s v="Single"/>
    <n v="0"/>
    <s v="1-5 years"/>
    <n v="50"/>
    <n v="0"/>
    <s v="Low"/>
    <n v="0"/>
    <s v="Full Coverage"/>
    <n v="0"/>
    <n v="2250"/>
    <s v="NO"/>
    <s v="NO"/>
    <s v="NO"/>
    <n v="0"/>
    <x v="0"/>
    <x v="26"/>
    <x v="0"/>
    <x v="1"/>
    <x v="4"/>
    <x v="0"/>
    <n v="99"/>
    <n v="655"/>
    <n v="50"/>
    <x v="2"/>
    <n v="0"/>
  </r>
  <r>
    <n v="67"/>
    <x v="1"/>
    <s v="Single"/>
    <n v="0"/>
    <s v="1-5 years"/>
    <n v="50"/>
    <n v="1"/>
    <s v="Medium"/>
    <n v="100"/>
    <s v="Liability-Only"/>
    <n v="-200"/>
    <n v="1950"/>
    <s v="NO"/>
    <s v="Yes"/>
    <s v="Yes"/>
    <n v="100"/>
    <x v="1"/>
    <x v="17"/>
    <x v="1"/>
    <x v="8"/>
    <x v="4"/>
    <x v="0"/>
    <n v="6"/>
    <n v="758"/>
    <n v="-50"/>
    <x v="2"/>
    <n v="0"/>
  </r>
  <r>
    <n v="32"/>
    <x v="0"/>
    <s v="Married"/>
    <n v="86"/>
    <s v="1-5 years"/>
    <n v="50"/>
    <n v="1"/>
    <s v="Low"/>
    <n v="50"/>
    <s v="Full Coverage"/>
    <n v="0"/>
    <n v="2436"/>
    <s v="Yes"/>
    <s v="NO"/>
    <s v="NO"/>
    <n v="50"/>
    <x v="2"/>
    <x v="5"/>
    <x v="1"/>
    <x v="6"/>
    <x v="2"/>
    <x v="0"/>
    <n v="9"/>
    <n v="675"/>
    <n v="50"/>
    <x v="1"/>
    <n v="100"/>
  </r>
  <r>
    <n v="44"/>
    <x v="0"/>
    <s v="Widowed"/>
    <n v="0"/>
    <s v="&gt;5 years"/>
    <n v="0"/>
    <n v="0"/>
    <s v="Medium"/>
    <n v="0"/>
    <s v="Liability-Only"/>
    <n v="-200"/>
    <n v="1950"/>
    <s v="NO"/>
    <s v="NO"/>
    <s v="NO"/>
    <n v="0"/>
    <x v="0"/>
    <x v="4"/>
    <x v="1"/>
    <x v="9"/>
    <x v="2"/>
    <x v="0"/>
    <n v="2"/>
    <n v="706"/>
    <n v="-50"/>
    <x v="0"/>
    <n v="50"/>
  </r>
  <r>
    <n v="18"/>
    <x v="0"/>
    <s v="Single"/>
    <n v="0"/>
    <s v="1-5 years"/>
    <n v="50"/>
    <n v="0"/>
    <s v="Medium"/>
    <n v="0"/>
    <s v="Full Coverage"/>
    <n v="0"/>
    <n v="2250"/>
    <s v="NO"/>
    <s v="Yes"/>
    <s v="NO"/>
    <n v="50"/>
    <x v="0"/>
    <x v="22"/>
    <x v="1"/>
    <x v="0"/>
    <x v="0"/>
    <x v="0"/>
    <n v="2"/>
    <n v="638"/>
    <n v="50"/>
    <x v="0"/>
    <n v="50"/>
  </r>
  <r>
    <n v="18"/>
    <x v="0"/>
    <s v="Married"/>
    <n v="86"/>
    <s v="&lt;1 year"/>
    <n v="100"/>
    <n v="0"/>
    <s v="Medium"/>
    <n v="0"/>
    <s v="Liability-Only"/>
    <n v="-200"/>
    <n v="2186"/>
    <s v="NO"/>
    <s v="NO"/>
    <s v="NO"/>
    <n v="0"/>
    <x v="1"/>
    <x v="7"/>
    <x v="0"/>
    <x v="4"/>
    <x v="4"/>
    <x v="2"/>
    <n v="99"/>
    <n v="721"/>
    <n v="-50"/>
    <x v="1"/>
    <n v="100"/>
  </r>
  <r>
    <n v="52"/>
    <x v="0"/>
    <s v="Married"/>
    <n v="86"/>
    <s v="1-5 years"/>
    <n v="50"/>
    <n v="0"/>
    <s v="Low"/>
    <n v="0"/>
    <s v="Full Coverage"/>
    <n v="0"/>
    <n v="2286"/>
    <s v="Yes"/>
    <s v="NO"/>
    <s v="NO"/>
    <n v="50"/>
    <x v="1"/>
    <x v="8"/>
    <x v="0"/>
    <x v="4"/>
    <x v="1"/>
    <x v="2"/>
    <n v="99"/>
    <n v="724"/>
    <n v="-50"/>
    <x v="1"/>
    <n v="100"/>
  </r>
  <r>
    <n v="39"/>
    <x v="0"/>
    <s v="Single"/>
    <n v="0"/>
    <s v="1-5 years"/>
    <n v="50"/>
    <n v="0"/>
    <s v="Medium"/>
    <n v="0"/>
    <s v="Liability-Only"/>
    <n v="-200"/>
    <n v="2000"/>
    <s v="NO"/>
    <s v="Yes"/>
    <s v="NO"/>
    <n v="50"/>
    <x v="0"/>
    <x v="20"/>
    <x v="1"/>
    <x v="4"/>
    <x v="5"/>
    <x v="0"/>
    <n v="5"/>
    <n v="709"/>
    <n v="-50"/>
    <x v="1"/>
    <n v="100"/>
  </r>
  <r>
    <n v="57"/>
    <x v="1"/>
    <s v="Single"/>
    <n v="0"/>
    <s v="&gt;5 years"/>
    <n v="0"/>
    <n v="0"/>
    <s v="Low"/>
    <n v="0"/>
    <s v="Full Coverage"/>
    <n v="0"/>
    <n v="2150"/>
    <s v="NO"/>
    <s v="NO"/>
    <s v="NO"/>
    <n v="0"/>
    <x v="1"/>
    <x v="9"/>
    <x v="1"/>
    <x v="1"/>
    <x v="2"/>
    <x v="2"/>
    <n v="10"/>
    <n v="716"/>
    <n v="-50"/>
    <x v="0"/>
    <n v="50"/>
  </r>
  <r>
    <n v="19"/>
    <x v="0"/>
    <s v="Married"/>
    <n v="86"/>
    <s v="1-5 years"/>
    <n v="50"/>
    <n v="1"/>
    <s v="Low"/>
    <n v="50"/>
    <s v="Liability-Only"/>
    <n v="-200"/>
    <n v="2236"/>
    <s v="NO"/>
    <s v="Yes"/>
    <s v="NO"/>
    <n v="50"/>
    <x v="1"/>
    <x v="1"/>
    <x v="0"/>
    <x v="2"/>
    <x v="0"/>
    <x v="1"/>
    <n v="99"/>
    <n v="654"/>
    <n v="50"/>
    <x v="1"/>
    <n v="100"/>
  </r>
  <r>
    <n v="47"/>
    <x v="0"/>
    <s v="Divorced"/>
    <n v="0"/>
    <s v="1-5 years"/>
    <n v="50"/>
    <n v="2"/>
    <s v="Low"/>
    <n v="100"/>
    <s v="Full Coverage"/>
    <n v="0"/>
    <n v="2350"/>
    <s v="NO"/>
    <s v="Yes"/>
    <s v="NO"/>
    <n v="50"/>
    <x v="2"/>
    <x v="21"/>
    <x v="0"/>
    <x v="1"/>
    <x v="3"/>
    <x v="1"/>
    <n v="99"/>
    <n v="641"/>
    <n v="50"/>
    <x v="0"/>
    <n v="50"/>
  </r>
  <r>
    <n v="68"/>
    <x v="1"/>
    <s v="Single"/>
    <n v="0"/>
    <s v="1-5 years"/>
    <n v="50"/>
    <n v="3"/>
    <s v="Low"/>
    <n v="150"/>
    <s v="Full Coverage"/>
    <n v="0"/>
    <n v="2350"/>
    <s v="Yes"/>
    <s v="NO"/>
    <s v="NO"/>
    <n v="50"/>
    <x v="0"/>
    <x v="20"/>
    <x v="1"/>
    <x v="7"/>
    <x v="1"/>
    <x v="0"/>
    <n v="12"/>
    <n v="728"/>
    <n v="-50"/>
    <x v="1"/>
    <n v="100"/>
  </r>
  <r>
    <n v="46"/>
    <x v="0"/>
    <s v="Single"/>
    <n v="0"/>
    <s v="1-5 years"/>
    <n v="50"/>
    <n v="0"/>
    <s v="Medium"/>
    <n v="0"/>
    <s v="Full Coverage"/>
    <n v="0"/>
    <n v="2200"/>
    <s v="NO"/>
    <s v="NO"/>
    <s v="NO"/>
    <n v="0"/>
    <x v="1"/>
    <x v="14"/>
    <x v="1"/>
    <x v="5"/>
    <x v="4"/>
    <x v="0"/>
    <n v="10"/>
    <n v="744"/>
    <n v="-50"/>
    <x v="0"/>
    <n v="50"/>
  </r>
  <r>
    <n v="44"/>
    <x v="0"/>
    <s v="Married"/>
    <n v="86"/>
    <s v="&gt;5 years"/>
    <n v="0"/>
    <n v="2"/>
    <s v="Low"/>
    <n v="100"/>
    <s v="Full Coverage"/>
    <n v="0"/>
    <n v="2386"/>
    <s v="NO"/>
    <s v="NO"/>
    <s v="NO"/>
    <n v="0"/>
    <x v="1"/>
    <x v="24"/>
    <x v="1"/>
    <x v="5"/>
    <x v="2"/>
    <x v="1"/>
    <n v="5"/>
    <n v="637"/>
    <n v="50"/>
    <x v="2"/>
    <n v="0"/>
  </r>
  <r>
    <n v="40"/>
    <x v="0"/>
    <s v="Married"/>
    <n v="86"/>
    <s v="1-5 years"/>
    <n v="50"/>
    <n v="1"/>
    <s v="Low"/>
    <n v="50"/>
    <s v="Full Coverage"/>
    <n v="0"/>
    <n v="2386"/>
    <s v="NO"/>
    <s v="Yes"/>
    <s v="NO"/>
    <n v="50"/>
    <x v="1"/>
    <x v="0"/>
    <x v="0"/>
    <x v="4"/>
    <x v="2"/>
    <x v="2"/>
    <n v="99"/>
    <n v="641"/>
    <n v="50"/>
    <x v="0"/>
    <n v="50"/>
  </r>
  <r>
    <n v="18"/>
    <x v="0"/>
    <s v="Married"/>
    <n v="86"/>
    <s v="&lt;1 year"/>
    <n v="100"/>
    <n v="0"/>
    <s v="Low"/>
    <n v="0"/>
    <s v="Liability-Only"/>
    <n v="-200"/>
    <n v="2086"/>
    <s v="NO"/>
    <s v="NO"/>
    <s v="NO"/>
    <n v="0"/>
    <x v="1"/>
    <x v="21"/>
    <x v="1"/>
    <x v="0"/>
    <x v="4"/>
    <x v="0"/>
    <n v="12"/>
    <n v="785"/>
    <n v="-50"/>
    <x v="2"/>
    <n v="0"/>
  </r>
  <r>
    <n v="60"/>
    <x v="1"/>
    <s v="Divorced"/>
    <n v="0"/>
    <s v="&gt;5 years"/>
    <n v="0"/>
    <n v="1"/>
    <s v="Low"/>
    <n v="50"/>
    <s v="Liability-Only"/>
    <n v="-200"/>
    <n v="1900"/>
    <s v="Yes"/>
    <s v="Yes"/>
    <s v="NO"/>
    <n v="100"/>
    <x v="0"/>
    <x v="26"/>
    <x v="1"/>
    <x v="8"/>
    <x v="2"/>
    <x v="0"/>
    <n v="5"/>
    <n v="804"/>
    <n v="-50"/>
    <x v="0"/>
    <n v="50"/>
  </r>
  <r>
    <n v="30"/>
    <x v="0"/>
    <s v="Married"/>
    <n v="86"/>
    <s v="&gt;5 years"/>
    <n v="0"/>
    <n v="1"/>
    <s v="Low"/>
    <n v="50"/>
    <s v="Liability-Only"/>
    <n v="-200"/>
    <n v="2086"/>
    <s v="NO"/>
    <s v="Yes"/>
    <s v="NO"/>
    <n v="50"/>
    <x v="2"/>
    <x v="25"/>
    <x v="0"/>
    <x v="6"/>
    <x v="3"/>
    <x v="1"/>
    <n v="99"/>
    <n v="744"/>
    <n v="-50"/>
    <x v="1"/>
    <n v="100"/>
  </r>
  <r>
    <n v="47"/>
    <x v="0"/>
    <s v="Married"/>
    <n v="86"/>
    <s v="1-5 years"/>
    <n v="50"/>
    <n v="0"/>
    <s v="Low"/>
    <n v="0"/>
    <s v="Full Coverage"/>
    <n v="0"/>
    <n v="2436"/>
    <s v="NO"/>
    <s v="NO"/>
    <s v="NO"/>
    <n v="0"/>
    <x v="1"/>
    <x v="7"/>
    <x v="0"/>
    <x v="4"/>
    <x v="0"/>
    <x v="2"/>
    <n v="99"/>
    <n v="562"/>
    <n v="50"/>
    <x v="1"/>
    <n v="100"/>
  </r>
  <r>
    <n v="18"/>
    <x v="0"/>
    <s v="Married"/>
    <n v="86"/>
    <s v="1-5 years"/>
    <n v="50"/>
    <n v="0"/>
    <s v="Low"/>
    <n v="0"/>
    <s v="Liability-Only"/>
    <n v="-200"/>
    <n v="2136"/>
    <s v="NO"/>
    <s v="NO"/>
    <s v="NO"/>
    <n v="0"/>
    <x v="1"/>
    <x v="17"/>
    <x v="0"/>
    <x v="1"/>
    <x v="1"/>
    <x v="0"/>
    <n v="99"/>
    <n v="717"/>
    <n v="-50"/>
    <x v="1"/>
    <n v="100"/>
  </r>
  <r>
    <n v="22"/>
    <x v="0"/>
    <s v="Married"/>
    <n v="86"/>
    <s v="1-5 years"/>
    <n v="50"/>
    <n v="1"/>
    <s v="Low"/>
    <n v="50"/>
    <s v="Full Coverage"/>
    <n v="0"/>
    <n v="2436"/>
    <s v="NO"/>
    <s v="NO"/>
    <s v="NO"/>
    <n v="0"/>
    <x v="1"/>
    <x v="10"/>
    <x v="1"/>
    <x v="6"/>
    <x v="2"/>
    <x v="0"/>
    <n v="13"/>
    <n v="700"/>
    <n v="50"/>
    <x v="0"/>
    <n v="50"/>
  </r>
  <r>
    <n v="61"/>
    <x v="1"/>
    <s v="Single"/>
    <n v="0"/>
    <s v="&gt;5 years"/>
    <n v="0"/>
    <n v="0"/>
    <s v="Low"/>
    <n v="0"/>
    <s v="Liability-Only"/>
    <n v="-200"/>
    <n v="1950"/>
    <s v="NO"/>
    <s v="NO"/>
    <s v="NO"/>
    <n v="0"/>
    <x v="0"/>
    <x v="11"/>
    <x v="1"/>
    <x v="2"/>
    <x v="4"/>
    <x v="1"/>
    <n v="5"/>
    <n v="781"/>
    <n v="-50"/>
    <x v="0"/>
    <n v="50"/>
  </r>
  <r>
    <n v="34"/>
    <x v="0"/>
    <s v="Widowed"/>
    <n v="0"/>
    <s v="&gt;5 years"/>
    <n v="0"/>
    <n v="1"/>
    <s v="Low"/>
    <n v="50"/>
    <s v="Liability-Only"/>
    <n v="-200"/>
    <n v="2150"/>
    <s v="NO"/>
    <s v="NO"/>
    <s v="NO"/>
    <n v="0"/>
    <x v="1"/>
    <x v="25"/>
    <x v="1"/>
    <x v="2"/>
    <x v="1"/>
    <x v="2"/>
    <n v="12"/>
    <n v="630"/>
    <n v="50"/>
    <x v="1"/>
    <n v="100"/>
  </r>
  <r>
    <n v="61"/>
    <x v="1"/>
    <s v="Married"/>
    <n v="86"/>
    <s v="&gt;5 years"/>
    <n v="0"/>
    <n v="1"/>
    <s v="Low"/>
    <n v="50"/>
    <s v="Full Coverage"/>
    <n v="0"/>
    <n v="2386"/>
    <s v="NO"/>
    <s v="NO"/>
    <s v="NO"/>
    <n v="0"/>
    <x v="0"/>
    <x v="4"/>
    <x v="0"/>
    <x v="0"/>
    <x v="4"/>
    <x v="0"/>
    <n v="99"/>
    <n v="638"/>
    <n v="50"/>
    <x v="0"/>
    <n v="50"/>
  </r>
  <r>
    <n v="38"/>
    <x v="0"/>
    <s v="Married"/>
    <n v="86"/>
    <s v="&gt;5 years"/>
    <n v="0"/>
    <n v="0"/>
    <s v="Low"/>
    <n v="0"/>
    <s v="Full Coverage"/>
    <n v="0"/>
    <n v="2286"/>
    <s v="NO"/>
    <s v="NO"/>
    <s v="NO"/>
    <n v="0"/>
    <x v="1"/>
    <x v="2"/>
    <x v="1"/>
    <x v="0"/>
    <x v="1"/>
    <x v="1"/>
    <n v="8"/>
    <n v="747"/>
    <n v="-50"/>
    <x v="1"/>
    <n v="100"/>
  </r>
  <r>
    <n v="18"/>
    <x v="0"/>
    <s v="Single"/>
    <n v="0"/>
    <s v="1-5 years"/>
    <n v="50"/>
    <n v="1"/>
    <s v="Low"/>
    <n v="50"/>
    <s v="Full Coverage"/>
    <n v="0"/>
    <n v="2300"/>
    <s v="NO"/>
    <s v="NO"/>
    <s v="NO"/>
    <n v="0"/>
    <x v="1"/>
    <x v="9"/>
    <x v="1"/>
    <x v="1"/>
    <x v="4"/>
    <x v="1"/>
    <n v="7"/>
    <n v="726"/>
    <n v="-50"/>
    <x v="1"/>
    <n v="100"/>
  </r>
  <r>
    <n v="53"/>
    <x v="0"/>
    <s v="Married"/>
    <n v="86"/>
    <s v="&lt;1 year"/>
    <n v="100"/>
    <n v="0"/>
    <s v="Low"/>
    <n v="0"/>
    <s v="Liability-Only"/>
    <n v="-200"/>
    <n v="2236"/>
    <s v="NO"/>
    <s v="Yes"/>
    <s v="NO"/>
    <n v="50"/>
    <x v="2"/>
    <x v="5"/>
    <x v="1"/>
    <x v="0"/>
    <x v="3"/>
    <x v="0"/>
    <n v="4"/>
    <n v="653"/>
    <n v="50"/>
    <x v="1"/>
    <n v="100"/>
  </r>
  <r>
    <n v="31"/>
    <x v="0"/>
    <s v="Widowed"/>
    <n v="0"/>
    <s v="1-5 years"/>
    <n v="50"/>
    <n v="0"/>
    <s v="Medium"/>
    <n v="0"/>
    <s v="Full Coverage"/>
    <n v="0"/>
    <n v="2300"/>
    <s v="NO"/>
    <s v="NO"/>
    <s v="Yes"/>
    <n v="50"/>
    <x v="1"/>
    <x v="6"/>
    <x v="0"/>
    <x v="9"/>
    <x v="0"/>
    <x v="1"/>
    <n v="99"/>
    <n v="690"/>
    <n v="50"/>
    <x v="1"/>
    <n v="100"/>
  </r>
  <r>
    <n v="50"/>
    <x v="0"/>
    <s v="Single"/>
    <n v="0"/>
    <s v="&gt;5 years"/>
    <n v="0"/>
    <n v="0"/>
    <s v="Low"/>
    <n v="0"/>
    <s v="Full Coverage"/>
    <n v="0"/>
    <n v="2200"/>
    <s v="NO"/>
    <s v="NO"/>
    <s v="NO"/>
    <n v="0"/>
    <x v="1"/>
    <x v="0"/>
    <x v="1"/>
    <x v="1"/>
    <x v="4"/>
    <x v="1"/>
    <n v="14"/>
    <n v="709"/>
    <n v="-50"/>
    <x v="1"/>
    <n v="100"/>
  </r>
  <r>
    <n v="40"/>
    <x v="0"/>
    <s v="Widowed"/>
    <n v="0"/>
    <s v="1-5 years"/>
    <n v="50"/>
    <n v="0"/>
    <s v="Low"/>
    <n v="0"/>
    <s v="Full Coverage"/>
    <n v="0"/>
    <n v="2350"/>
    <s v="NO"/>
    <s v="NO"/>
    <s v="NO"/>
    <n v="0"/>
    <x v="1"/>
    <x v="27"/>
    <x v="1"/>
    <x v="0"/>
    <x v="2"/>
    <x v="1"/>
    <n v="1"/>
    <n v="655"/>
    <n v="50"/>
    <x v="1"/>
    <n v="100"/>
  </r>
  <r>
    <n v="18"/>
    <x v="0"/>
    <s v="Married"/>
    <n v="86"/>
    <s v="1-5 years"/>
    <n v="50"/>
    <n v="0"/>
    <s v="Medium"/>
    <n v="0"/>
    <s v="Liability-Only"/>
    <n v="-200"/>
    <n v="2086"/>
    <s v="NO"/>
    <s v="NO"/>
    <s v="NO"/>
    <n v="0"/>
    <x v="1"/>
    <x v="20"/>
    <x v="0"/>
    <x v="7"/>
    <x v="2"/>
    <x v="1"/>
    <n v="99"/>
    <n v="729"/>
    <n v="-50"/>
    <x v="0"/>
    <n v="50"/>
  </r>
  <r>
    <n v="42"/>
    <x v="0"/>
    <s v="Married"/>
    <n v="86"/>
    <s v="1-5 years"/>
    <n v="50"/>
    <n v="0"/>
    <s v="Low"/>
    <n v="0"/>
    <s v="Full Coverage"/>
    <n v="0"/>
    <n v="2286"/>
    <s v="NO"/>
    <s v="NO"/>
    <s v="NO"/>
    <n v="0"/>
    <x v="1"/>
    <x v="25"/>
    <x v="1"/>
    <x v="5"/>
    <x v="6"/>
    <x v="1"/>
    <n v="6"/>
    <n v="725"/>
    <n v="-50"/>
    <x v="0"/>
    <n v="50"/>
  </r>
  <r>
    <n v="72"/>
    <x v="1"/>
    <s v="Married"/>
    <n v="86"/>
    <s v="1-5 years"/>
    <n v="50"/>
    <n v="1"/>
    <s v="Low"/>
    <n v="50"/>
    <s v="Liability-Only"/>
    <n v="-200"/>
    <n v="2086"/>
    <s v="NO"/>
    <s v="Yes"/>
    <s v="NO"/>
    <n v="50"/>
    <x v="2"/>
    <x v="12"/>
    <x v="0"/>
    <x v="2"/>
    <x v="4"/>
    <x v="2"/>
    <n v="99"/>
    <n v="759"/>
    <n v="-50"/>
    <x v="0"/>
    <n v="50"/>
  </r>
  <r>
    <n v="47"/>
    <x v="0"/>
    <s v="Married"/>
    <n v="86"/>
    <s v="&gt;5 years"/>
    <n v="0"/>
    <n v="0"/>
    <s v="High"/>
    <n v="0"/>
    <s v="Full Coverage"/>
    <n v="0"/>
    <n v="2236"/>
    <s v="NO"/>
    <s v="NO"/>
    <s v="NO"/>
    <n v="0"/>
    <x v="1"/>
    <x v="13"/>
    <x v="0"/>
    <x v="4"/>
    <x v="3"/>
    <x v="0"/>
    <n v="99"/>
    <n v="827"/>
    <n v="-50"/>
    <x v="0"/>
    <n v="50"/>
  </r>
  <r>
    <n v="39"/>
    <x v="0"/>
    <s v="Married"/>
    <n v="86"/>
    <s v="1-5 years"/>
    <n v="50"/>
    <n v="0"/>
    <s v="Low"/>
    <n v="0"/>
    <s v="Full Coverage"/>
    <n v="0"/>
    <n v="2236"/>
    <s v="NO"/>
    <s v="Yes"/>
    <s v="NO"/>
    <n v="50"/>
    <x v="1"/>
    <x v="20"/>
    <x v="0"/>
    <x v="0"/>
    <x v="6"/>
    <x v="2"/>
    <n v="99"/>
    <n v="728"/>
    <n v="-50"/>
    <x v="0"/>
    <n v="50"/>
  </r>
  <r>
    <n v="56"/>
    <x v="1"/>
    <s v="Widowed"/>
    <n v="0"/>
    <s v="&gt;5 years"/>
    <n v="0"/>
    <n v="0"/>
    <s v="Low"/>
    <n v="0"/>
    <s v="Full Coverage"/>
    <n v="0"/>
    <n v="2200"/>
    <s v="NO"/>
    <s v="NO"/>
    <s v="NO"/>
    <n v="0"/>
    <x v="1"/>
    <x v="9"/>
    <x v="0"/>
    <x v="5"/>
    <x v="2"/>
    <x v="1"/>
    <n v="99"/>
    <n v="753"/>
    <n v="-50"/>
    <x v="1"/>
    <n v="100"/>
  </r>
  <r>
    <n v="43"/>
    <x v="0"/>
    <s v="Divorced"/>
    <n v="0"/>
    <s v="1-5 years"/>
    <n v="50"/>
    <n v="2"/>
    <s v="Low"/>
    <n v="100"/>
    <s v="Full Coverage"/>
    <n v="0"/>
    <n v="2400"/>
    <s v="Yes"/>
    <s v="NO"/>
    <s v="NO"/>
    <n v="50"/>
    <x v="1"/>
    <x v="17"/>
    <x v="1"/>
    <x v="7"/>
    <x v="3"/>
    <x v="0"/>
    <n v="6"/>
    <n v="651"/>
    <n v="50"/>
    <x v="1"/>
    <n v="100"/>
  </r>
  <r>
    <n v="43"/>
    <x v="0"/>
    <s v="Single"/>
    <n v="0"/>
    <s v="&gt;5 years"/>
    <n v="0"/>
    <n v="2"/>
    <s v="Low"/>
    <n v="100"/>
    <s v="Liability-Only"/>
    <n v="-200"/>
    <n v="2050"/>
    <s v="NO"/>
    <s v="Yes"/>
    <s v="NO"/>
    <n v="50"/>
    <x v="1"/>
    <x v="7"/>
    <x v="1"/>
    <x v="4"/>
    <x v="4"/>
    <x v="0"/>
    <n v="11"/>
    <n v="810"/>
    <n v="-50"/>
    <x v="1"/>
    <n v="100"/>
  </r>
  <r>
    <n v="23"/>
    <x v="0"/>
    <s v="Married"/>
    <n v="86"/>
    <s v="1-5 years"/>
    <n v="50"/>
    <n v="0"/>
    <s v="Low"/>
    <n v="0"/>
    <s v="Full Coverage"/>
    <n v="0"/>
    <n v="2336"/>
    <s v="NO"/>
    <s v="NO"/>
    <s v="NO"/>
    <n v="0"/>
    <x v="1"/>
    <x v="1"/>
    <x v="0"/>
    <x v="7"/>
    <x v="5"/>
    <x v="1"/>
    <n v="99"/>
    <n v="777"/>
    <n v="-50"/>
    <x v="1"/>
    <n v="100"/>
  </r>
  <r>
    <n v="43"/>
    <x v="0"/>
    <s v="Single"/>
    <n v="0"/>
    <s v="1-5 years"/>
    <n v="50"/>
    <n v="0"/>
    <s v="Low"/>
    <n v="0"/>
    <s v="Full Coverage"/>
    <n v="0"/>
    <n v="2300"/>
    <s v="NO"/>
    <s v="NO"/>
    <s v="NO"/>
    <n v="0"/>
    <x v="1"/>
    <x v="25"/>
    <x v="0"/>
    <x v="4"/>
    <x v="2"/>
    <x v="0"/>
    <n v="99"/>
    <n v="692"/>
    <n v="50"/>
    <x v="0"/>
    <n v="50"/>
  </r>
  <r>
    <n v="55"/>
    <x v="1"/>
    <s v="Single"/>
    <n v="0"/>
    <s v="&gt;5 years"/>
    <n v="0"/>
    <n v="0"/>
    <s v="Medium"/>
    <n v="0"/>
    <s v="Full Coverage"/>
    <n v="0"/>
    <n v="2100"/>
    <s v="NO"/>
    <s v="NO"/>
    <s v="NO"/>
    <n v="0"/>
    <x v="0"/>
    <x v="0"/>
    <x v="0"/>
    <x v="8"/>
    <x v="0"/>
    <x v="1"/>
    <n v="99"/>
    <n v="754"/>
    <n v="-50"/>
    <x v="2"/>
    <n v="0"/>
  </r>
  <r>
    <n v="27"/>
    <x v="0"/>
    <s v="Married"/>
    <n v="86"/>
    <s v="1-5 years"/>
    <n v="50"/>
    <n v="1"/>
    <s v="Low"/>
    <n v="50"/>
    <s v="Liability-Only"/>
    <n v="-200"/>
    <n v="2286"/>
    <s v="NO"/>
    <s v="NO"/>
    <s v="NO"/>
    <n v="0"/>
    <x v="0"/>
    <x v="11"/>
    <x v="1"/>
    <x v="5"/>
    <x v="0"/>
    <x v="1"/>
    <n v="3"/>
    <n v="700"/>
    <n v="50"/>
    <x v="1"/>
    <n v="100"/>
  </r>
  <r>
    <n v="61"/>
    <x v="1"/>
    <s v="Widowed"/>
    <n v="0"/>
    <s v="1-5 years"/>
    <n v="50"/>
    <n v="1"/>
    <s v="Low"/>
    <n v="50"/>
    <s v="Full Coverage"/>
    <n v="0"/>
    <n v="2250"/>
    <s v="NO"/>
    <s v="NO"/>
    <s v="NO"/>
    <n v="0"/>
    <x v="1"/>
    <x v="16"/>
    <x v="1"/>
    <x v="1"/>
    <x v="2"/>
    <x v="0"/>
    <n v="7"/>
    <n v="743"/>
    <n v="-50"/>
    <x v="0"/>
    <n v="50"/>
  </r>
  <r>
    <n v="38"/>
    <x v="0"/>
    <s v="Married"/>
    <n v="86"/>
    <s v="1-5 years"/>
    <n v="50"/>
    <n v="0"/>
    <s v="Low"/>
    <n v="0"/>
    <s v="Full Coverage"/>
    <n v="0"/>
    <n v="2436"/>
    <s v="NO"/>
    <s v="NO"/>
    <s v="NO"/>
    <n v="0"/>
    <x v="1"/>
    <x v="11"/>
    <x v="0"/>
    <x v="7"/>
    <x v="2"/>
    <x v="0"/>
    <n v="99"/>
    <n v="623"/>
    <n v="50"/>
    <x v="1"/>
    <n v="100"/>
  </r>
  <r>
    <n v="26"/>
    <x v="0"/>
    <s v="Married"/>
    <n v="86"/>
    <s v="1-5 years"/>
    <n v="50"/>
    <n v="0"/>
    <s v="Low"/>
    <n v="0"/>
    <s v="Liability-Only"/>
    <n v="-200"/>
    <n v="2036"/>
    <s v="NO"/>
    <s v="NO"/>
    <s v="NO"/>
    <n v="0"/>
    <x v="2"/>
    <x v="2"/>
    <x v="1"/>
    <x v="0"/>
    <x v="1"/>
    <x v="1"/>
    <n v="6"/>
    <n v="736"/>
    <n v="-50"/>
    <x v="2"/>
    <n v="0"/>
  </r>
  <r>
    <n v="54"/>
    <x v="0"/>
    <s v="Married"/>
    <n v="86"/>
    <s v="1-5 years"/>
    <n v="50"/>
    <n v="1"/>
    <s v="Low"/>
    <n v="50"/>
    <s v="Full Coverage"/>
    <n v="0"/>
    <n v="2336"/>
    <s v="NO"/>
    <s v="NO"/>
    <s v="NO"/>
    <n v="0"/>
    <x v="1"/>
    <x v="26"/>
    <x v="0"/>
    <x v="2"/>
    <x v="2"/>
    <x v="0"/>
    <n v="99"/>
    <n v="728"/>
    <n v="-50"/>
    <x v="0"/>
    <n v="50"/>
  </r>
  <r>
    <n v="35"/>
    <x v="0"/>
    <s v="Single"/>
    <n v="0"/>
    <s v="&lt;1 year"/>
    <n v="100"/>
    <n v="2"/>
    <s v="Low"/>
    <n v="100"/>
    <s v="Full Coverage"/>
    <n v="0"/>
    <n v="2350"/>
    <s v="NO"/>
    <s v="Yes"/>
    <s v="NO"/>
    <n v="50"/>
    <x v="1"/>
    <x v="6"/>
    <x v="1"/>
    <x v="8"/>
    <x v="0"/>
    <x v="1"/>
    <n v="12"/>
    <n v="649"/>
    <n v="50"/>
    <x v="2"/>
    <n v="0"/>
  </r>
  <r>
    <n v="51"/>
    <x v="0"/>
    <s v="Single"/>
    <n v="0"/>
    <s v="1-5 years"/>
    <n v="50"/>
    <n v="0"/>
    <s v="Low"/>
    <n v="0"/>
    <s v="Full Coverage"/>
    <n v="0"/>
    <n v="2250"/>
    <s v="NO"/>
    <s v="NO"/>
    <s v="NO"/>
    <n v="0"/>
    <x v="1"/>
    <x v="0"/>
    <x v="1"/>
    <x v="0"/>
    <x v="2"/>
    <x v="2"/>
    <n v="12"/>
    <n v="755"/>
    <n v="-50"/>
    <x v="1"/>
    <n v="100"/>
  </r>
  <r>
    <n v="35"/>
    <x v="0"/>
    <s v="Married"/>
    <n v="86"/>
    <s v="1-5 years"/>
    <n v="50"/>
    <n v="1"/>
    <s v="Low"/>
    <n v="50"/>
    <s v="Liability-Only"/>
    <n v="-200"/>
    <n v="2186"/>
    <s v="NO"/>
    <s v="NO"/>
    <s v="NO"/>
    <n v="0"/>
    <x v="0"/>
    <x v="21"/>
    <x v="0"/>
    <x v="1"/>
    <x v="2"/>
    <x v="2"/>
    <n v="99"/>
    <n v="708"/>
    <n v="-50"/>
    <x v="1"/>
    <n v="100"/>
  </r>
  <r>
    <n v="39"/>
    <x v="0"/>
    <s v="Married"/>
    <n v="86"/>
    <s v="1-5 years"/>
    <n v="50"/>
    <n v="0"/>
    <s v="Low"/>
    <n v="0"/>
    <s v="Full Coverage"/>
    <n v="0"/>
    <n v="2336"/>
    <s v="NO"/>
    <s v="NO"/>
    <s v="NO"/>
    <n v="0"/>
    <x v="1"/>
    <x v="28"/>
    <x v="0"/>
    <x v="0"/>
    <x v="0"/>
    <x v="0"/>
    <n v="99"/>
    <n v="633"/>
    <n v="50"/>
    <x v="2"/>
    <n v="0"/>
  </r>
  <r>
    <n v="47"/>
    <x v="0"/>
    <s v="Married"/>
    <n v="86"/>
    <s v="1-5 years"/>
    <n v="50"/>
    <n v="0"/>
    <s v="Low"/>
    <n v="0"/>
    <s v="Liability-Only"/>
    <n v="-200"/>
    <n v="2086"/>
    <s v="NO"/>
    <s v="NO"/>
    <s v="NO"/>
    <n v="0"/>
    <x v="1"/>
    <x v="13"/>
    <x v="1"/>
    <x v="3"/>
    <x v="0"/>
    <x v="0"/>
    <n v="4"/>
    <n v="713"/>
    <n v="-50"/>
    <x v="0"/>
    <n v="50"/>
  </r>
  <r>
    <n v="44"/>
    <x v="0"/>
    <s v="Married"/>
    <n v="86"/>
    <s v="&gt;5 years"/>
    <n v="0"/>
    <n v="0"/>
    <s v="Medium"/>
    <n v="0"/>
    <s v="Full Coverage"/>
    <n v="0"/>
    <n v="2236"/>
    <s v="NO"/>
    <s v="Yes"/>
    <s v="NO"/>
    <n v="50"/>
    <x v="1"/>
    <x v="0"/>
    <x v="0"/>
    <x v="6"/>
    <x v="0"/>
    <x v="0"/>
    <n v="99"/>
    <n v="723"/>
    <n v="-50"/>
    <x v="1"/>
    <n v="100"/>
  </r>
  <r>
    <n v="18"/>
    <x v="0"/>
    <s v="Married"/>
    <n v="86"/>
    <s v="1-5 years"/>
    <n v="50"/>
    <n v="0"/>
    <s v="Low"/>
    <n v="0"/>
    <s v="Full Coverage"/>
    <n v="0"/>
    <n v="2386"/>
    <s v="NO"/>
    <s v="Yes"/>
    <s v="NO"/>
    <n v="50"/>
    <x v="1"/>
    <x v="2"/>
    <x v="0"/>
    <x v="0"/>
    <x v="4"/>
    <x v="1"/>
    <n v="99"/>
    <n v="636"/>
    <n v="50"/>
    <x v="1"/>
    <n v="100"/>
  </r>
  <r>
    <n v="23"/>
    <x v="0"/>
    <s v="Married"/>
    <n v="86"/>
    <s v="&gt;5 years"/>
    <n v="0"/>
    <n v="1"/>
    <s v="Low"/>
    <n v="50"/>
    <s v="Liability-Only"/>
    <n v="-200"/>
    <n v="2136"/>
    <s v="NO"/>
    <s v="NO"/>
    <s v="NO"/>
    <n v="0"/>
    <x v="0"/>
    <x v="27"/>
    <x v="0"/>
    <x v="0"/>
    <x v="0"/>
    <x v="2"/>
    <n v="99"/>
    <n v="684"/>
    <n v="50"/>
    <x v="2"/>
    <n v="0"/>
  </r>
  <r>
    <n v="53"/>
    <x v="0"/>
    <s v="Married"/>
    <n v="86"/>
    <s v="1-5 years"/>
    <n v="50"/>
    <n v="0"/>
    <s v="Medium"/>
    <n v="0"/>
    <s v="Liability-Only"/>
    <n v="-200"/>
    <n v="2186"/>
    <s v="NO"/>
    <s v="NO"/>
    <s v="NO"/>
    <n v="0"/>
    <x v="1"/>
    <x v="18"/>
    <x v="1"/>
    <x v="10"/>
    <x v="3"/>
    <x v="0"/>
    <n v="5"/>
    <n v="665"/>
    <n v="50"/>
    <x v="0"/>
    <n v="50"/>
  </r>
  <r>
    <n v="38"/>
    <x v="0"/>
    <s v="Divorced"/>
    <n v="0"/>
    <s v="1-5 years"/>
    <n v="50"/>
    <n v="0"/>
    <s v="High"/>
    <n v="0"/>
    <s v="Liability-Only"/>
    <n v="-200"/>
    <n v="2100"/>
    <s v="NO"/>
    <s v="Yes"/>
    <s v="NO"/>
    <n v="50"/>
    <x v="1"/>
    <x v="7"/>
    <x v="0"/>
    <x v="5"/>
    <x v="0"/>
    <x v="1"/>
    <n v="99"/>
    <n v="669"/>
    <n v="50"/>
    <x v="1"/>
    <n v="100"/>
  </r>
  <r>
    <n v="32"/>
    <x v="0"/>
    <s v="Single"/>
    <n v="0"/>
    <s v="&lt;1 year"/>
    <n v="100"/>
    <n v="1"/>
    <s v="Low"/>
    <n v="50"/>
    <s v="Liability-Only"/>
    <n v="-200"/>
    <n v="2100"/>
    <s v="NO"/>
    <s v="Yes"/>
    <s v="NO"/>
    <n v="50"/>
    <x v="1"/>
    <x v="20"/>
    <x v="1"/>
    <x v="4"/>
    <x v="2"/>
    <x v="2"/>
    <n v="14"/>
    <n v="637"/>
    <n v="50"/>
    <x v="2"/>
    <n v="0"/>
  </r>
  <r>
    <n v="19"/>
    <x v="0"/>
    <s v="Single"/>
    <n v="0"/>
    <s v="&lt;1 year"/>
    <n v="100"/>
    <n v="0"/>
    <s v="Low"/>
    <n v="0"/>
    <s v="Liability-Only"/>
    <n v="-200"/>
    <n v="2150"/>
    <s v="NO"/>
    <s v="NO"/>
    <s v="NO"/>
    <n v="0"/>
    <x v="1"/>
    <x v="13"/>
    <x v="1"/>
    <x v="5"/>
    <x v="0"/>
    <x v="2"/>
    <n v="11"/>
    <n v="647"/>
    <n v="50"/>
    <x v="0"/>
    <n v="50"/>
  </r>
  <r>
    <n v="23"/>
    <x v="0"/>
    <s v="Married"/>
    <n v="86"/>
    <s v="1-5 years"/>
    <n v="50"/>
    <n v="1"/>
    <s v="Medium"/>
    <n v="100"/>
    <s v="Full Coverage"/>
    <n v="0"/>
    <n v="2336"/>
    <s v="Yes"/>
    <s v="NO"/>
    <s v="NO"/>
    <n v="50"/>
    <x v="2"/>
    <x v="17"/>
    <x v="0"/>
    <x v="2"/>
    <x v="3"/>
    <x v="1"/>
    <n v="99"/>
    <n v="763"/>
    <n v="-50"/>
    <x v="0"/>
    <n v="50"/>
  </r>
  <r>
    <n v="18"/>
    <x v="0"/>
    <s v="Married"/>
    <n v="86"/>
    <s v="1-5 years"/>
    <n v="50"/>
    <n v="0"/>
    <s v="Low"/>
    <n v="0"/>
    <s v="Full Coverage"/>
    <n v="0"/>
    <n v="2236"/>
    <s v="NO"/>
    <s v="NO"/>
    <s v="NO"/>
    <n v="0"/>
    <x v="0"/>
    <x v="27"/>
    <x v="0"/>
    <x v="5"/>
    <x v="0"/>
    <x v="2"/>
    <n v="99"/>
    <n v="778"/>
    <n v="-50"/>
    <x v="2"/>
    <n v="0"/>
  </r>
  <r>
    <n v="38"/>
    <x v="0"/>
    <s v="Married"/>
    <n v="86"/>
    <s v="&gt;5 years"/>
    <n v="0"/>
    <n v="1"/>
    <s v="Low"/>
    <n v="50"/>
    <s v="Full Coverage"/>
    <n v="0"/>
    <n v="2336"/>
    <s v="NO"/>
    <s v="NO"/>
    <s v="NO"/>
    <n v="0"/>
    <x v="1"/>
    <x v="19"/>
    <x v="0"/>
    <x v="1"/>
    <x v="2"/>
    <x v="0"/>
    <n v="99"/>
    <n v="628"/>
    <n v="50"/>
    <x v="2"/>
    <n v="0"/>
  </r>
  <r>
    <n v="31"/>
    <x v="0"/>
    <s v="Married"/>
    <n v="86"/>
    <s v="1-5 years"/>
    <n v="50"/>
    <n v="0"/>
    <s v="Low"/>
    <n v="0"/>
    <s v="Liability-Only"/>
    <n v="-200"/>
    <n v="2186"/>
    <s v="NO"/>
    <s v="NO"/>
    <s v="NO"/>
    <n v="0"/>
    <x v="2"/>
    <x v="28"/>
    <x v="1"/>
    <x v="3"/>
    <x v="3"/>
    <x v="1"/>
    <n v="12"/>
    <n v="661"/>
    <n v="50"/>
    <x v="0"/>
    <n v="50"/>
  </r>
  <r>
    <n v="25"/>
    <x v="0"/>
    <s v="Married"/>
    <n v="86"/>
    <s v="&gt;5 years"/>
    <n v="0"/>
    <n v="0"/>
    <s v="High"/>
    <n v="0"/>
    <s v="Liability-Only"/>
    <n v="-200"/>
    <n v="2036"/>
    <s v="NO"/>
    <s v="NO"/>
    <s v="NO"/>
    <n v="0"/>
    <x v="1"/>
    <x v="9"/>
    <x v="0"/>
    <x v="1"/>
    <x v="2"/>
    <x v="1"/>
    <n v="99"/>
    <n v="740"/>
    <n v="-50"/>
    <x v="0"/>
    <n v="50"/>
  </r>
  <r>
    <n v="38"/>
    <x v="0"/>
    <s v="Divorced"/>
    <n v="0"/>
    <s v="&gt;5 years"/>
    <n v="0"/>
    <n v="0"/>
    <s v="High"/>
    <n v="0"/>
    <s v="Liability-Only"/>
    <n v="-200"/>
    <n v="2000"/>
    <s v="NO"/>
    <s v="NO"/>
    <s v="NO"/>
    <n v="0"/>
    <x v="1"/>
    <x v="25"/>
    <x v="0"/>
    <x v="2"/>
    <x v="0"/>
    <x v="2"/>
    <n v="99"/>
    <n v="701"/>
    <n v="-50"/>
    <x v="1"/>
    <n v="100"/>
  </r>
  <r>
    <n v="45"/>
    <x v="0"/>
    <s v="Widowed"/>
    <n v="0"/>
    <s v="&lt;1 year"/>
    <n v="100"/>
    <n v="0"/>
    <s v="Medium"/>
    <n v="0"/>
    <s v="Full Coverage"/>
    <n v="0"/>
    <n v="2250"/>
    <s v="NO"/>
    <s v="Yes"/>
    <s v="NO"/>
    <n v="50"/>
    <x v="1"/>
    <x v="13"/>
    <x v="1"/>
    <x v="7"/>
    <x v="4"/>
    <x v="1"/>
    <n v="2"/>
    <n v="638"/>
    <n v="50"/>
    <x v="2"/>
    <n v="0"/>
  </r>
  <r>
    <n v="71"/>
    <x v="1"/>
    <s v="Married"/>
    <n v="86"/>
    <s v="1-5 years"/>
    <n v="50"/>
    <n v="1"/>
    <s v="Low"/>
    <n v="50"/>
    <s v="Full Coverage"/>
    <n v="0"/>
    <n v="2486"/>
    <s v="NO"/>
    <s v="NO"/>
    <s v="NO"/>
    <n v="0"/>
    <x v="1"/>
    <x v="15"/>
    <x v="1"/>
    <x v="3"/>
    <x v="1"/>
    <x v="1"/>
    <n v="1"/>
    <n v="680"/>
    <n v="50"/>
    <x v="1"/>
    <n v="100"/>
  </r>
  <r>
    <n v="18"/>
    <x v="0"/>
    <s v="Married"/>
    <n v="86"/>
    <s v="1-5 years"/>
    <n v="50"/>
    <n v="1"/>
    <s v="Low"/>
    <n v="50"/>
    <s v="Full Coverage"/>
    <n v="0"/>
    <n v="2236"/>
    <s v="NO"/>
    <s v="Yes"/>
    <s v="NO"/>
    <n v="50"/>
    <x v="0"/>
    <x v="19"/>
    <x v="1"/>
    <x v="6"/>
    <x v="0"/>
    <x v="0"/>
    <n v="11"/>
    <n v="781"/>
    <n v="-50"/>
    <x v="2"/>
    <n v="0"/>
  </r>
  <r>
    <n v="57"/>
    <x v="1"/>
    <s v="Widowed"/>
    <n v="0"/>
    <s v="1-5 years"/>
    <n v="50"/>
    <n v="0"/>
    <s v="Low"/>
    <n v="0"/>
    <s v="Liability-Only"/>
    <n v="-200"/>
    <n v="2050"/>
    <s v="NO"/>
    <s v="NO"/>
    <s v="NO"/>
    <n v="0"/>
    <x v="1"/>
    <x v="0"/>
    <x v="0"/>
    <x v="1"/>
    <x v="1"/>
    <x v="0"/>
    <n v="99"/>
    <n v="776"/>
    <n v="-50"/>
    <x v="1"/>
    <n v="100"/>
  </r>
  <r>
    <n v="54"/>
    <x v="0"/>
    <s v="Married"/>
    <n v="86"/>
    <s v="1-5 years"/>
    <n v="50"/>
    <n v="0"/>
    <s v="Medium"/>
    <n v="0"/>
    <s v="Liability-Only"/>
    <n v="-200"/>
    <n v="2036"/>
    <s v="Yes"/>
    <s v="Yes"/>
    <s v="NO"/>
    <n v="100"/>
    <x v="1"/>
    <x v="23"/>
    <x v="0"/>
    <x v="4"/>
    <x v="2"/>
    <x v="1"/>
    <n v="99"/>
    <n v="689"/>
    <n v="50"/>
    <x v="2"/>
    <n v="0"/>
  </r>
  <r>
    <n v="28"/>
    <x v="0"/>
    <s v="Single"/>
    <n v="0"/>
    <s v="&gt;5 years"/>
    <n v="0"/>
    <n v="0"/>
    <s v="Medium"/>
    <n v="0"/>
    <s v="Full Coverage"/>
    <n v="0"/>
    <n v="2150"/>
    <s v="Yes"/>
    <s v="NO"/>
    <s v="NO"/>
    <n v="50"/>
    <x v="0"/>
    <x v="13"/>
    <x v="1"/>
    <x v="2"/>
    <x v="2"/>
    <x v="2"/>
    <n v="9"/>
    <n v="784"/>
    <n v="-50"/>
    <x v="1"/>
    <n v="100"/>
  </r>
  <r>
    <n v="43"/>
    <x v="0"/>
    <s v="Widowed"/>
    <n v="0"/>
    <s v="&gt;5 years"/>
    <n v="0"/>
    <n v="0"/>
    <s v="Medium"/>
    <n v="0"/>
    <s v="Liability-Only"/>
    <n v="-200"/>
    <n v="2050"/>
    <s v="NO"/>
    <s v="NO"/>
    <s v="NO"/>
    <n v="0"/>
    <x v="1"/>
    <x v="15"/>
    <x v="1"/>
    <x v="6"/>
    <x v="0"/>
    <x v="1"/>
    <n v="14"/>
    <n v="665"/>
    <n v="50"/>
    <x v="0"/>
    <n v="50"/>
  </r>
  <r>
    <n v="33"/>
    <x v="0"/>
    <s v="Widowed"/>
    <n v="0"/>
    <s v="&gt;5 years"/>
    <n v="0"/>
    <n v="0"/>
    <s v="Low"/>
    <n v="0"/>
    <s v="Liability-Only"/>
    <n v="-200"/>
    <n v="2100"/>
    <s v="NO"/>
    <s v="NO"/>
    <s v="NO"/>
    <n v="0"/>
    <x v="1"/>
    <x v="0"/>
    <x v="1"/>
    <x v="6"/>
    <x v="2"/>
    <x v="0"/>
    <n v="8"/>
    <n v="660"/>
    <n v="50"/>
    <x v="1"/>
    <n v="100"/>
  </r>
  <r>
    <n v="42"/>
    <x v="0"/>
    <s v="Married"/>
    <n v="86"/>
    <s v="1-5 years"/>
    <n v="50"/>
    <n v="0"/>
    <s v="Low"/>
    <n v="0"/>
    <s v="Liability-Only"/>
    <n v="-200"/>
    <n v="2036"/>
    <s v="NO"/>
    <s v="Yes"/>
    <s v="NO"/>
    <n v="50"/>
    <x v="1"/>
    <x v="18"/>
    <x v="1"/>
    <x v="6"/>
    <x v="2"/>
    <x v="1"/>
    <n v="6"/>
    <n v="715"/>
    <n v="-50"/>
    <x v="0"/>
    <n v="50"/>
  </r>
  <r>
    <n v="62"/>
    <x v="1"/>
    <s v="Married"/>
    <n v="86"/>
    <s v="1-5 years"/>
    <n v="50"/>
    <n v="0"/>
    <s v="Low"/>
    <n v="0"/>
    <s v="Full Coverage"/>
    <n v="0"/>
    <n v="2436"/>
    <s v="NO"/>
    <s v="NO"/>
    <s v="NO"/>
    <n v="0"/>
    <x v="1"/>
    <x v="12"/>
    <x v="0"/>
    <x v="2"/>
    <x v="2"/>
    <x v="2"/>
    <n v="99"/>
    <n v="698"/>
    <n v="50"/>
    <x v="1"/>
    <n v="100"/>
  </r>
  <r>
    <n v="49"/>
    <x v="0"/>
    <s v="Married"/>
    <n v="86"/>
    <s v="1-5 years"/>
    <n v="50"/>
    <n v="0"/>
    <s v="Low"/>
    <n v="0"/>
    <s v="Full Coverage"/>
    <n v="0"/>
    <n v="2386"/>
    <s v="NO"/>
    <s v="NO"/>
    <s v="NO"/>
    <n v="0"/>
    <x v="1"/>
    <x v="15"/>
    <x v="0"/>
    <x v="1"/>
    <x v="2"/>
    <x v="1"/>
    <n v="99"/>
    <n v="623"/>
    <n v="50"/>
    <x v="0"/>
    <n v="50"/>
  </r>
  <r>
    <n v="47"/>
    <x v="0"/>
    <s v="Divorced"/>
    <n v="0"/>
    <s v="1-5 years"/>
    <n v="50"/>
    <n v="0"/>
    <s v="Low"/>
    <n v="0"/>
    <s v="Liability-Only"/>
    <n v="-200"/>
    <n v="2100"/>
    <s v="NO"/>
    <s v="NO"/>
    <s v="NO"/>
    <n v="0"/>
    <x v="1"/>
    <x v="17"/>
    <x v="1"/>
    <x v="2"/>
    <x v="5"/>
    <x v="0"/>
    <n v="14"/>
    <n v="678"/>
    <n v="50"/>
    <x v="0"/>
    <n v="50"/>
  </r>
  <r>
    <n v="33"/>
    <x v="0"/>
    <s v="Widowed"/>
    <n v="0"/>
    <s v="1-5 years"/>
    <n v="50"/>
    <n v="1"/>
    <s v="Low"/>
    <n v="50"/>
    <s v="Full Coverage"/>
    <n v="0"/>
    <n v="2300"/>
    <s v="NO"/>
    <s v="NO"/>
    <s v="NO"/>
    <n v="0"/>
    <x v="1"/>
    <x v="1"/>
    <x v="1"/>
    <x v="2"/>
    <x v="0"/>
    <x v="0"/>
    <n v="12"/>
    <n v="689"/>
    <n v="50"/>
    <x v="2"/>
    <n v="0"/>
  </r>
  <r>
    <n v="18"/>
    <x v="0"/>
    <s v="Single"/>
    <n v="0"/>
    <s v="1-5 years"/>
    <n v="50"/>
    <n v="0"/>
    <s v="High"/>
    <n v="0"/>
    <s v="Full Coverage"/>
    <n v="0"/>
    <n v="2150"/>
    <s v="NO"/>
    <s v="NO"/>
    <s v="NO"/>
    <n v="0"/>
    <x v="1"/>
    <x v="11"/>
    <x v="1"/>
    <x v="2"/>
    <x v="1"/>
    <x v="0"/>
    <n v="14"/>
    <n v="748"/>
    <n v="-50"/>
    <x v="2"/>
    <n v="0"/>
  </r>
  <r>
    <n v="36"/>
    <x v="0"/>
    <s v="Single"/>
    <n v="0"/>
    <s v="&gt;5 years"/>
    <n v="0"/>
    <n v="0"/>
    <s v="Medium"/>
    <n v="0"/>
    <s v="Full Coverage"/>
    <n v="0"/>
    <n v="2200"/>
    <s v="NO"/>
    <s v="NO"/>
    <s v="NO"/>
    <n v="0"/>
    <x v="1"/>
    <x v="28"/>
    <x v="1"/>
    <x v="2"/>
    <x v="2"/>
    <x v="2"/>
    <n v="14"/>
    <n v="730"/>
    <n v="-50"/>
    <x v="1"/>
    <n v="100"/>
  </r>
  <r>
    <n v="58"/>
    <x v="1"/>
    <s v="Single"/>
    <n v="0"/>
    <s v="&gt;5 years"/>
    <n v="0"/>
    <n v="0"/>
    <s v="Low"/>
    <n v="0"/>
    <s v="Full Coverage"/>
    <n v="0"/>
    <n v="2000"/>
    <s v="Yes"/>
    <s v="Yes"/>
    <s v="Yes"/>
    <n v="150"/>
    <x v="1"/>
    <x v="11"/>
    <x v="1"/>
    <x v="1"/>
    <x v="0"/>
    <x v="0"/>
    <n v="8"/>
    <n v="708"/>
    <n v="-50"/>
    <x v="0"/>
    <n v="50"/>
  </r>
  <r>
    <n v="18"/>
    <x v="0"/>
    <s v="Single"/>
    <n v="0"/>
    <s v="1-5 years"/>
    <n v="50"/>
    <n v="1"/>
    <s v="Low"/>
    <n v="50"/>
    <s v="Full Coverage"/>
    <n v="0"/>
    <n v="2150"/>
    <s v="Yes"/>
    <s v="NO"/>
    <s v="NO"/>
    <n v="50"/>
    <x v="1"/>
    <x v="1"/>
    <x v="0"/>
    <x v="2"/>
    <x v="0"/>
    <x v="0"/>
    <n v="99"/>
    <n v="743"/>
    <n v="-50"/>
    <x v="2"/>
    <n v="0"/>
  </r>
  <r>
    <n v="24"/>
    <x v="0"/>
    <s v="Divorced"/>
    <n v="0"/>
    <s v="&gt;5 years"/>
    <n v="0"/>
    <n v="0"/>
    <s v="Low"/>
    <n v="0"/>
    <s v="Full Coverage"/>
    <n v="0"/>
    <n v="2100"/>
    <s v="Yes"/>
    <s v="NO"/>
    <s v="NO"/>
    <n v="50"/>
    <x v="1"/>
    <x v="1"/>
    <x v="1"/>
    <x v="2"/>
    <x v="4"/>
    <x v="2"/>
    <n v="1"/>
    <n v="727"/>
    <n v="-50"/>
    <x v="0"/>
    <n v="50"/>
  </r>
  <r>
    <n v="41"/>
    <x v="0"/>
    <s v="Single"/>
    <n v="0"/>
    <s v="1-5 years"/>
    <n v="50"/>
    <n v="0"/>
    <s v="Low"/>
    <n v="0"/>
    <s v="Full Coverage"/>
    <n v="0"/>
    <n v="2350"/>
    <s v="NO"/>
    <s v="NO"/>
    <s v="NO"/>
    <n v="0"/>
    <x v="2"/>
    <x v="13"/>
    <x v="1"/>
    <x v="4"/>
    <x v="4"/>
    <x v="2"/>
    <n v="2"/>
    <n v="612"/>
    <n v="50"/>
    <x v="1"/>
    <n v="100"/>
  </r>
  <r>
    <n v="25"/>
    <x v="0"/>
    <s v="Single"/>
    <n v="0"/>
    <s v="&lt;1 year"/>
    <n v="100"/>
    <n v="0"/>
    <s v="Low"/>
    <n v="0"/>
    <s v="Full Coverage"/>
    <n v="0"/>
    <n v="2250"/>
    <s v="NO"/>
    <s v="NO"/>
    <s v="NO"/>
    <n v="0"/>
    <x v="2"/>
    <x v="15"/>
    <x v="1"/>
    <x v="4"/>
    <x v="0"/>
    <x v="0"/>
    <n v="13"/>
    <n v="831"/>
    <n v="-50"/>
    <x v="0"/>
    <n v="50"/>
  </r>
  <r>
    <n v="28"/>
    <x v="0"/>
    <s v="Married"/>
    <n v="86"/>
    <s v="&gt;5 years"/>
    <n v="0"/>
    <n v="0"/>
    <s v="Medium"/>
    <n v="0"/>
    <s v="Full Coverage"/>
    <n v="0"/>
    <n v="2236"/>
    <s v="NO"/>
    <s v="NO"/>
    <s v="NO"/>
    <n v="0"/>
    <x v="2"/>
    <x v="8"/>
    <x v="1"/>
    <x v="4"/>
    <x v="3"/>
    <x v="2"/>
    <n v="7"/>
    <n v="761"/>
    <n v="-50"/>
    <x v="0"/>
    <n v="50"/>
  </r>
  <r>
    <n v="33"/>
    <x v="0"/>
    <s v="Single"/>
    <n v="0"/>
    <s v="&gt;5 years"/>
    <n v="0"/>
    <n v="0"/>
    <s v="Low"/>
    <n v="0"/>
    <s v="Full Coverage"/>
    <n v="0"/>
    <n v="2100"/>
    <s v="NO"/>
    <s v="NO"/>
    <s v="NO"/>
    <n v="0"/>
    <x v="1"/>
    <x v="14"/>
    <x v="0"/>
    <x v="2"/>
    <x v="1"/>
    <x v="0"/>
    <n v="99"/>
    <n v="763"/>
    <n v="-50"/>
    <x v="2"/>
    <n v="0"/>
  </r>
  <r>
    <n v="19"/>
    <x v="0"/>
    <s v="Married"/>
    <n v="86"/>
    <s v="1-5 years"/>
    <n v="50"/>
    <n v="0"/>
    <s v="Low"/>
    <n v="0"/>
    <s v="Full Coverage"/>
    <n v="0"/>
    <n v="2336"/>
    <s v="NO"/>
    <s v="NO"/>
    <s v="NO"/>
    <n v="0"/>
    <x v="1"/>
    <x v="15"/>
    <x v="0"/>
    <x v="1"/>
    <x v="0"/>
    <x v="2"/>
    <n v="99"/>
    <n v="666"/>
    <n v="50"/>
    <x v="2"/>
    <n v="0"/>
  </r>
  <r>
    <n v="25"/>
    <x v="0"/>
    <s v="Married"/>
    <n v="86"/>
    <s v="&lt;1 year"/>
    <n v="100"/>
    <n v="0"/>
    <s v="Low"/>
    <n v="0"/>
    <s v="Liability-Only"/>
    <n v="-200"/>
    <n v="2086"/>
    <s v="Yes"/>
    <s v="Yes"/>
    <s v="NO"/>
    <n v="100"/>
    <x v="0"/>
    <x v="1"/>
    <x v="1"/>
    <x v="11"/>
    <x v="3"/>
    <x v="2"/>
    <n v="8"/>
    <n v="673"/>
    <n v="50"/>
    <x v="2"/>
    <n v="0"/>
  </r>
  <r>
    <n v="50"/>
    <x v="0"/>
    <s v="Divorced"/>
    <n v="0"/>
    <s v="&gt;5 years"/>
    <n v="0"/>
    <n v="1"/>
    <s v="Medium"/>
    <n v="100"/>
    <s v="Full Coverage"/>
    <n v="0"/>
    <n v="2250"/>
    <s v="NO"/>
    <s v="NO"/>
    <s v="NO"/>
    <n v="0"/>
    <x v="2"/>
    <x v="21"/>
    <x v="0"/>
    <x v="4"/>
    <x v="3"/>
    <x v="2"/>
    <n v="99"/>
    <n v="716"/>
    <n v="-50"/>
    <x v="0"/>
    <n v="50"/>
  </r>
  <r>
    <n v="20"/>
    <x v="0"/>
    <s v="Single"/>
    <n v="0"/>
    <s v="&lt;1 year"/>
    <n v="100"/>
    <n v="0"/>
    <s v="Medium"/>
    <n v="0"/>
    <s v="Full Coverage"/>
    <n v="0"/>
    <n v="2150"/>
    <s v="NO"/>
    <s v="Yes"/>
    <s v="NO"/>
    <n v="50"/>
    <x v="1"/>
    <x v="9"/>
    <x v="0"/>
    <x v="4"/>
    <x v="3"/>
    <x v="2"/>
    <n v="99"/>
    <n v="701"/>
    <n v="-50"/>
    <x v="2"/>
    <n v="0"/>
  </r>
  <r>
    <n v="18"/>
    <x v="0"/>
    <s v="Single"/>
    <n v="0"/>
    <s v="1-5 years"/>
    <n v="50"/>
    <n v="1"/>
    <s v="Medium"/>
    <n v="100"/>
    <s v="Full Coverage"/>
    <n v="0"/>
    <n v="2250"/>
    <s v="NO"/>
    <s v="NO"/>
    <s v="NO"/>
    <n v="0"/>
    <x v="1"/>
    <x v="4"/>
    <x v="0"/>
    <x v="0"/>
    <x v="0"/>
    <x v="2"/>
    <n v="99"/>
    <n v="837"/>
    <n v="-50"/>
    <x v="2"/>
    <n v="0"/>
  </r>
  <r>
    <n v="30"/>
    <x v="0"/>
    <s v="Married"/>
    <n v="86"/>
    <s v="1-5 years"/>
    <n v="50"/>
    <n v="1"/>
    <s v="Low"/>
    <n v="50"/>
    <s v="Full Coverage"/>
    <n v="0"/>
    <n v="2436"/>
    <s v="NO"/>
    <s v="Yes"/>
    <s v="NO"/>
    <n v="50"/>
    <x v="0"/>
    <x v="16"/>
    <x v="1"/>
    <x v="6"/>
    <x v="2"/>
    <x v="2"/>
    <n v="2"/>
    <n v="654"/>
    <n v="50"/>
    <x v="1"/>
    <n v="100"/>
  </r>
  <r>
    <n v="50"/>
    <x v="0"/>
    <s v="Single"/>
    <n v="0"/>
    <s v="&gt;5 years"/>
    <n v="0"/>
    <n v="0"/>
    <s v="Low"/>
    <n v="0"/>
    <s v="Liability-Only"/>
    <n v="-200"/>
    <n v="1950"/>
    <s v="NO"/>
    <s v="NO"/>
    <s v="NO"/>
    <n v="0"/>
    <x v="1"/>
    <x v="21"/>
    <x v="0"/>
    <x v="4"/>
    <x v="1"/>
    <x v="2"/>
    <n v="99"/>
    <n v="770"/>
    <n v="-50"/>
    <x v="0"/>
    <n v="50"/>
  </r>
  <r>
    <n v="37"/>
    <x v="0"/>
    <s v="Married"/>
    <n v="86"/>
    <s v="1-5 years"/>
    <n v="50"/>
    <n v="0"/>
    <s v="Medium"/>
    <n v="0"/>
    <s v="Full Coverage"/>
    <n v="0"/>
    <n v="2236"/>
    <s v="Yes"/>
    <s v="NO"/>
    <s v="NO"/>
    <n v="50"/>
    <x v="1"/>
    <x v="3"/>
    <x v="0"/>
    <x v="3"/>
    <x v="4"/>
    <x v="2"/>
    <n v="99"/>
    <n v="725"/>
    <n v="-50"/>
    <x v="0"/>
    <n v="50"/>
  </r>
  <r>
    <n v="33"/>
    <x v="0"/>
    <s v="Widowed"/>
    <n v="0"/>
    <s v="&gt;5 years"/>
    <n v="0"/>
    <n v="2"/>
    <s v="Low"/>
    <n v="100"/>
    <s v="Liability-Only"/>
    <n v="-200"/>
    <n v="2050"/>
    <s v="NO"/>
    <s v="Yes"/>
    <s v="NO"/>
    <n v="50"/>
    <x v="1"/>
    <x v="5"/>
    <x v="0"/>
    <x v="7"/>
    <x v="0"/>
    <x v="2"/>
    <n v="99"/>
    <n v="771"/>
    <n v="-50"/>
    <x v="1"/>
    <n v="100"/>
  </r>
  <r>
    <n v="40"/>
    <x v="0"/>
    <s v="Married"/>
    <n v="86"/>
    <s v="1-5 years"/>
    <n v="50"/>
    <n v="0"/>
    <s v="Low"/>
    <n v="0"/>
    <s v="Liability-Only"/>
    <n v="-200"/>
    <n v="2086"/>
    <s v="NO"/>
    <s v="NO"/>
    <s v="NO"/>
    <n v="0"/>
    <x v="1"/>
    <x v="19"/>
    <x v="0"/>
    <x v="3"/>
    <x v="4"/>
    <x v="2"/>
    <n v="99"/>
    <n v="707"/>
    <n v="-50"/>
    <x v="0"/>
    <n v="50"/>
  </r>
  <r>
    <n v="18"/>
    <x v="0"/>
    <s v="Single"/>
    <n v="0"/>
    <s v="1-5 years"/>
    <n v="50"/>
    <n v="1"/>
    <s v="Low"/>
    <n v="50"/>
    <s v="Full Coverage"/>
    <n v="0"/>
    <n v="2250"/>
    <s v="NO"/>
    <s v="NO"/>
    <s v="NO"/>
    <n v="0"/>
    <x v="0"/>
    <x v="10"/>
    <x v="1"/>
    <x v="4"/>
    <x v="3"/>
    <x v="1"/>
    <n v="14"/>
    <n v="736"/>
    <n v="-50"/>
    <x v="0"/>
    <n v="50"/>
  </r>
  <r>
    <n v="47"/>
    <x v="0"/>
    <s v="Single"/>
    <n v="0"/>
    <s v="&gt;5 years"/>
    <n v="0"/>
    <n v="1"/>
    <s v="Low"/>
    <n v="50"/>
    <s v="Liability-Only"/>
    <n v="-200"/>
    <n v="2000"/>
    <s v="Yes"/>
    <s v="Yes"/>
    <s v="NO"/>
    <n v="100"/>
    <x v="1"/>
    <x v="3"/>
    <x v="0"/>
    <x v="7"/>
    <x v="0"/>
    <x v="1"/>
    <n v="99"/>
    <n v="689"/>
    <n v="50"/>
    <x v="0"/>
    <n v="50"/>
  </r>
  <r>
    <n v="45"/>
    <x v="0"/>
    <s v="Married"/>
    <n v="86"/>
    <s v="1-5 years"/>
    <n v="50"/>
    <n v="1"/>
    <s v="Low"/>
    <n v="50"/>
    <s v="Full Coverage"/>
    <n v="0"/>
    <n v="2336"/>
    <s v="Yes"/>
    <s v="NO"/>
    <s v="NO"/>
    <n v="50"/>
    <x v="1"/>
    <x v="20"/>
    <x v="1"/>
    <x v="0"/>
    <x v="3"/>
    <x v="1"/>
    <n v="5"/>
    <n v="750"/>
    <n v="-50"/>
    <x v="1"/>
    <n v="100"/>
  </r>
  <r>
    <n v="33"/>
    <x v="0"/>
    <s v="Widowed"/>
    <n v="0"/>
    <s v="1-5 years"/>
    <n v="50"/>
    <n v="0"/>
    <s v="Medium"/>
    <n v="0"/>
    <s v="Full Coverage"/>
    <n v="0"/>
    <n v="2300"/>
    <s v="NO"/>
    <s v="NO"/>
    <s v="NO"/>
    <n v="0"/>
    <x v="0"/>
    <x v="9"/>
    <x v="1"/>
    <x v="4"/>
    <x v="2"/>
    <x v="0"/>
    <n v="11"/>
    <n v="669"/>
    <n v="50"/>
    <x v="0"/>
    <n v="50"/>
  </r>
  <r>
    <n v="55"/>
    <x v="1"/>
    <s v="Divorced"/>
    <n v="0"/>
    <s v="1-5 years"/>
    <n v="50"/>
    <n v="0"/>
    <s v="Low"/>
    <n v="0"/>
    <s v="Liability-Only"/>
    <n v="-200"/>
    <n v="2000"/>
    <s v="NO"/>
    <s v="Yes"/>
    <s v="NO"/>
    <n v="50"/>
    <x v="0"/>
    <x v="22"/>
    <x v="1"/>
    <x v="7"/>
    <x v="4"/>
    <x v="2"/>
    <n v="13"/>
    <n v="715"/>
    <n v="-50"/>
    <x v="1"/>
    <n v="100"/>
  </r>
  <r>
    <n v="23"/>
    <x v="0"/>
    <s v="Married"/>
    <n v="86"/>
    <s v="&gt;5 years"/>
    <n v="0"/>
    <n v="0"/>
    <s v="Medium"/>
    <n v="0"/>
    <s v="Liability-Only"/>
    <n v="-200"/>
    <n v="2136"/>
    <s v="Yes"/>
    <s v="NO"/>
    <s v="NO"/>
    <n v="50"/>
    <x v="1"/>
    <x v="29"/>
    <x v="0"/>
    <x v="5"/>
    <x v="1"/>
    <x v="2"/>
    <n v="99"/>
    <n v="689"/>
    <n v="50"/>
    <x v="1"/>
    <n v="100"/>
  </r>
  <r>
    <n v="56"/>
    <x v="1"/>
    <s v="Married"/>
    <n v="86"/>
    <s v="&lt;1 year"/>
    <n v="100"/>
    <n v="0"/>
    <s v="Medium"/>
    <n v="0"/>
    <s v="Full Coverage"/>
    <n v="0"/>
    <n v="2286"/>
    <s v="NO"/>
    <s v="NO"/>
    <s v="NO"/>
    <n v="0"/>
    <x v="1"/>
    <x v="17"/>
    <x v="0"/>
    <x v="5"/>
    <x v="4"/>
    <x v="2"/>
    <n v="99"/>
    <n v="766"/>
    <n v="-50"/>
    <x v="2"/>
    <n v="0"/>
  </r>
  <r>
    <n v="42"/>
    <x v="0"/>
    <s v="Married"/>
    <n v="86"/>
    <s v="1-5 years"/>
    <n v="50"/>
    <n v="1"/>
    <s v="Low"/>
    <n v="50"/>
    <s v="Liability-Only"/>
    <n v="-200"/>
    <n v="2136"/>
    <s v="NO"/>
    <s v="NO"/>
    <s v="NO"/>
    <n v="0"/>
    <x v="0"/>
    <x v="29"/>
    <x v="0"/>
    <x v="5"/>
    <x v="2"/>
    <x v="2"/>
    <n v="99"/>
    <n v="737"/>
    <n v="-50"/>
    <x v="0"/>
    <n v="50"/>
  </r>
  <r>
    <n v="34"/>
    <x v="0"/>
    <s v="Married"/>
    <n v="86"/>
    <s v="1-5 years"/>
    <n v="50"/>
    <n v="0"/>
    <s v="Low"/>
    <n v="0"/>
    <s v="Full Coverage"/>
    <n v="0"/>
    <n v="2286"/>
    <s v="NO"/>
    <s v="NO"/>
    <s v="NO"/>
    <n v="0"/>
    <x v="0"/>
    <x v="14"/>
    <x v="0"/>
    <x v="5"/>
    <x v="2"/>
    <x v="2"/>
    <n v="99"/>
    <n v="746"/>
    <n v="-50"/>
    <x v="0"/>
    <n v="50"/>
  </r>
  <r>
    <n v="39"/>
    <x v="0"/>
    <s v="Divorced"/>
    <n v="0"/>
    <s v="1-5 years"/>
    <n v="50"/>
    <n v="0"/>
    <s v="Low"/>
    <n v="0"/>
    <s v="Liability-Only"/>
    <n v="-200"/>
    <n v="1900"/>
    <s v="NO"/>
    <s v="Yes"/>
    <s v="NO"/>
    <n v="50"/>
    <x v="1"/>
    <x v="25"/>
    <x v="1"/>
    <x v="1"/>
    <x v="3"/>
    <x v="0"/>
    <n v="3"/>
    <n v="756"/>
    <n v="-50"/>
    <x v="2"/>
    <n v="0"/>
  </r>
  <r>
    <n v="38"/>
    <x v="0"/>
    <s v="Widowed"/>
    <n v="0"/>
    <s v="&lt;1 year"/>
    <n v="100"/>
    <n v="1"/>
    <s v="Medium"/>
    <n v="100"/>
    <s v="Full Coverage"/>
    <n v="0"/>
    <n v="2400"/>
    <s v="NO"/>
    <s v="NO"/>
    <s v="NO"/>
    <n v="0"/>
    <x v="2"/>
    <x v="0"/>
    <x v="1"/>
    <x v="3"/>
    <x v="0"/>
    <x v="2"/>
    <n v="14"/>
    <n v="753"/>
    <n v="-50"/>
    <x v="1"/>
    <n v="100"/>
  </r>
  <r>
    <n v="58"/>
    <x v="1"/>
    <s v="Married"/>
    <n v="86"/>
    <s v="&gt;5 years"/>
    <n v="0"/>
    <n v="3"/>
    <s v="Low"/>
    <n v="150"/>
    <s v="Liability-Only"/>
    <n v="-200"/>
    <n v="2336"/>
    <s v="NO"/>
    <s v="NO"/>
    <s v="NO"/>
    <n v="0"/>
    <x v="1"/>
    <x v="13"/>
    <x v="0"/>
    <x v="1"/>
    <x v="1"/>
    <x v="2"/>
    <n v="99"/>
    <n v="636"/>
    <n v="50"/>
    <x v="1"/>
    <n v="100"/>
  </r>
  <r>
    <n v="23"/>
    <x v="0"/>
    <s v="Married"/>
    <n v="86"/>
    <s v="1-5 years"/>
    <n v="50"/>
    <n v="1"/>
    <s v="Medium"/>
    <n v="100"/>
    <s v="Full Coverage"/>
    <n v="0"/>
    <n v="2336"/>
    <s v="Yes"/>
    <s v="Yes"/>
    <s v="NO"/>
    <n v="100"/>
    <x v="1"/>
    <x v="26"/>
    <x v="1"/>
    <x v="5"/>
    <x v="0"/>
    <x v="2"/>
    <n v="13"/>
    <n v="677"/>
    <n v="50"/>
    <x v="2"/>
    <n v="0"/>
  </r>
  <r>
    <n v="28"/>
    <x v="0"/>
    <s v="Single"/>
    <n v="0"/>
    <s v="&lt;1 year"/>
    <n v="100"/>
    <n v="0"/>
    <s v="Low"/>
    <n v="0"/>
    <s v="Full Coverage"/>
    <n v="0"/>
    <n v="2300"/>
    <s v="NO"/>
    <s v="NO"/>
    <s v="NO"/>
    <n v="0"/>
    <x v="1"/>
    <x v="3"/>
    <x v="1"/>
    <x v="4"/>
    <x v="3"/>
    <x v="0"/>
    <n v="13"/>
    <n v="752"/>
    <n v="-50"/>
    <x v="1"/>
    <n v="100"/>
  </r>
  <r>
    <n v="55"/>
    <x v="1"/>
    <s v="Married"/>
    <n v="86"/>
    <s v="1-5 years"/>
    <n v="50"/>
    <n v="0"/>
    <s v="High"/>
    <n v="0"/>
    <s v="Full Coverage"/>
    <n v="0"/>
    <n v="2386"/>
    <s v="NO"/>
    <s v="Yes"/>
    <s v="NO"/>
    <n v="50"/>
    <x v="0"/>
    <x v="26"/>
    <x v="0"/>
    <x v="6"/>
    <x v="1"/>
    <x v="2"/>
    <n v="99"/>
    <n v="647"/>
    <n v="50"/>
    <x v="1"/>
    <n v="100"/>
  </r>
  <r>
    <n v="31"/>
    <x v="0"/>
    <s v="Married"/>
    <n v="86"/>
    <s v="&gt;5 years"/>
    <n v="0"/>
    <n v="0"/>
    <s v="Medium"/>
    <n v="0"/>
    <s v="Full Coverage"/>
    <n v="0"/>
    <n v="2386"/>
    <s v="NO"/>
    <s v="NO"/>
    <s v="NO"/>
    <n v="0"/>
    <x v="1"/>
    <x v="3"/>
    <x v="0"/>
    <x v="3"/>
    <x v="0"/>
    <x v="1"/>
    <n v="99"/>
    <n v="580"/>
    <n v="50"/>
    <x v="1"/>
    <n v="100"/>
  </r>
  <r>
    <n v="53"/>
    <x v="0"/>
    <s v="Married"/>
    <n v="86"/>
    <s v="&lt;1 year"/>
    <n v="100"/>
    <n v="0"/>
    <s v="Low"/>
    <n v="0"/>
    <s v="Liability-Only"/>
    <n v="-200"/>
    <n v="2186"/>
    <s v="NO"/>
    <s v="NO"/>
    <s v="NO"/>
    <n v="0"/>
    <x v="1"/>
    <x v="14"/>
    <x v="0"/>
    <x v="7"/>
    <x v="4"/>
    <x v="0"/>
    <n v="99"/>
    <n v="746"/>
    <n v="-50"/>
    <x v="1"/>
    <n v="100"/>
  </r>
  <r>
    <n v="65"/>
    <x v="1"/>
    <s v="Single"/>
    <n v="0"/>
    <s v="1-5 years"/>
    <n v="50"/>
    <n v="0"/>
    <s v="Low"/>
    <n v="0"/>
    <s v="Liability-Only"/>
    <n v="-200"/>
    <n v="2100"/>
    <s v="NO"/>
    <s v="NO"/>
    <s v="NO"/>
    <n v="0"/>
    <x v="0"/>
    <x v="13"/>
    <x v="1"/>
    <x v="0"/>
    <x v="2"/>
    <x v="1"/>
    <n v="4"/>
    <n v="641"/>
    <n v="50"/>
    <x v="0"/>
    <n v="50"/>
  </r>
  <r>
    <n v="33"/>
    <x v="0"/>
    <s v="Single"/>
    <n v="0"/>
    <s v="&gt;5 years"/>
    <n v="0"/>
    <n v="0"/>
    <s v="Low"/>
    <n v="0"/>
    <s v="Liability-Only"/>
    <n v="-200"/>
    <n v="1950"/>
    <s v="NO"/>
    <s v="NO"/>
    <s v="NO"/>
    <n v="0"/>
    <x v="2"/>
    <x v="29"/>
    <x v="1"/>
    <x v="5"/>
    <x v="0"/>
    <x v="1"/>
    <n v="8"/>
    <n v="819"/>
    <n v="-50"/>
    <x v="0"/>
    <n v="50"/>
  </r>
  <r>
    <n v="50"/>
    <x v="0"/>
    <s v="Single"/>
    <n v="0"/>
    <s v="&lt;1 year"/>
    <n v="100"/>
    <n v="0"/>
    <s v="Low"/>
    <n v="0"/>
    <s v="Full Coverage"/>
    <n v="0"/>
    <n v="2300"/>
    <s v="NO"/>
    <s v="Yes"/>
    <s v="NO"/>
    <n v="50"/>
    <x v="0"/>
    <x v="7"/>
    <x v="0"/>
    <x v="3"/>
    <x v="3"/>
    <x v="2"/>
    <n v="99"/>
    <n v="638"/>
    <n v="50"/>
    <x v="0"/>
    <n v="50"/>
  </r>
  <r>
    <n v="22"/>
    <x v="0"/>
    <s v="Married"/>
    <n v="86"/>
    <s v="&lt;1 year"/>
    <n v="100"/>
    <n v="2"/>
    <s v="Medium"/>
    <n v="200"/>
    <s v="Full Coverage"/>
    <n v="0"/>
    <n v="2636"/>
    <s v="NO"/>
    <s v="Yes"/>
    <s v="NO"/>
    <n v="50"/>
    <x v="0"/>
    <x v="20"/>
    <x v="0"/>
    <x v="4"/>
    <x v="3"/>
    <x v="0"/>
    <n v="99"/>
    <n v="699"/>
    <n v="50"/>
    <x v="1"/>
    <n v="100"/>
  </r>
  <r>
    <n v="51"/>
    <x v="0"/>
    <s v="Divorced"/>
    <n v="0"/>
    <s v="1-5 years"/>
    <n v="50"/>
    <n v="0"/>
    <s v="High"/>
    <n v="0"/>
    <s v="Full Coverage"/>
    <n v="0"/>
    <n v="2300"/>
    <s v="NO"/>
    <s v="NO"/>
    <s v="NO"/>
    <n v="0"/>
    <x v="1"/>
    <x v="16"/>
    <x v="1"/>
    <x v="5"/>
    <x v="2"/>
    <x v="1"/>
    <n v="1"/>
    <n v="613"/>
    <n v="50"/>
    <x v="0"/>
    <n v="50"/>
  </r>
  <r>
    <n v="42"/>
    <x v="0"/>
    <s v="Single"/>
    <n v="0"/>
    <s v="&gt;5 years"/>
    <n v="0"/>
    <n v="0"/>
    <s v="High"/>
    <n v="0"/>
    <s v="Full Coverage"/>
    <n v="0"/>
    <n v="2100"/>
    <s v="NO"/>
    <s v="NO"/>
    <s v="NO"/>
    <n v="0"/>
    <x v="1"/>
    <x v="1"/>
    <x v="1"/>
    <x v="0"/>
    <x v="4"/>
    <x v="2"/>
    <n v="4"/>
    <n v="715"/>
    <n v="-50"/>
    <x v="2"/>
    <n v="0"/>
  </r>
  <r>
    <n v="47"/>
    <x v="0"/>
    <s v="Divorced"/>
    <n v="0"/>
    <s v="&lt;1 year"/>
    <n v="100"/>
    <n v="0"/>
    <s v="Low"/>
    <n v="0"/>
    <s v="Full Coverage"/>
    <n v="0"/>
    <n v="2350"/>
    <s v="NO"/>
    <s v="NO"/>
    <s v="Yes"/>
    <n v="50"/>
    <x v="1"/>
    <x v="20"/>
    <x v="1"/>
    <x v="1"/>
    <x v="0"/>
    <x v="1"/>
    <n v="4"/>
    <n v="677"/>
    <n v="50"/>
    <x v="1"/>
    <n v="100"/>
  </r>
  <r>
    <n v="30"/>
    <x v="0"/>
    <s v="Married"/>
    <n v="86"/>
    <s v="&gt;5 years"/>
    <n v="0"/>
    <n v="0"/>
    <s v="Low"/>
    <n v="0"/>
    <s v="Full Coverage"/>
    <n v="0"/>
    <n v="2186"/>
    <s v="NO"/>
    <s v="NO"/>
    <s v="NO"/>
    <n v="0"/>
    <x v="0"/>
    <x v="25"/>
    <x v="1"/>
    <x v="2"/>
    <x v="4"/>
    <x v="2"/>
    <n v="9"/>
    <n v="724"/>
    <n v="-50"/>
    <x v="2"/>
    <n v="0"/>
  </r>
  <r>
    <n v="18"/>
    <x v="0"/>
    <s v="Married"/>
    <n v="86"/>
    <s v="1-5 years"/>
    <n v="50"/>
    <n v="1"/>
    <s v="Low"/>
    <n v="50"/>
    <s v="Full Coverage"/>
    <n v="0"/>
    <n v="2336"/>
    <s v="NO"/>
    <s v="Yes"/>
    <s v="NO"/>
    <n v="50"/>
    <x v="0"/>
    <x v="20"/>
    <x v="0"/>
    <x v="0"/>
    <x v="0"/>
    <x v="0"/>
    <n v="99"/>
    <n v="767"/>
    <n v="-50"/>
    <x v="1"/>
    <n v="100"/>
  </r>
  <r>
    <n v="47"/>
    <x v="0"/>
    <s v="Divorced"/>
    <n v="0"/>
    <s v="1-5 years"/>
    <n v="50"/>
    <n v="1"/>
    <s v="Low"/>
    <n v="50"/>
    <s v="Full Coverage"/>
    <n v="0"/>
    <n v="2300"/>
    <s v="NO"/>
    <s v="NO"/>
    <s v="NO"/>
    <n v="0"/>
    <x v="1"/>
    <x v="29"/>
    <x v="1"/>
    <x v="7"/>
    <x v="2"/>
    <x v="2"/>
    <n v="7"/>
    <n v="770"/>
    <n v="-50"/>
    <x v="1"/>
    <n v="100"/>
  </r>
  <r>
    <n v="18"/>
    <x v="0"/>
    <s v="Married"/>
    <n v="86"/>
    <s v="1-5 years"/>
    <n v="50"/>
    <n v="0"/>
    <s v="Low"/>
    <n v="0"/>
    <s v="Liability-Only"/>
    <n v="-200"/>
    <n v="2186"/>
    <s v="NO"/>
    <s v="Yes"/>
    <s v="NO"/>
    <n v="50"/>
    <x v="0"/>
    <x v="8"/>
    <x v="1"/>
    <x v="4"/>
    <x v="6"/>
    <x v="2"/>
    <n v="10"/>
    <n v="696"/>
    <n v="50"/>
    <x v="1"/>
    <n v="100"/>
  </r>
  <r>
    <n v="35"/>
    <x v="0"/>
    <s v="Married"/>
    <n v="86"/>
    <s v="&gt;5 years"/>
    <n v="0"/>
    <n v="1"/>
    <s v="Medium"/>
    <n v="100"/>
    <s v="Liability-Only"/>
    <n v="-200"/>
    <n v="2186"/>
    <s v="NO"/>
    <s v="NO"/>
    <s v="NO"/>
    <n v="0"/>
    <x v="1"/>
    <x v="2"/>
    <x v="1"/>
    <x v="2"/>
    <x v="2"/>
    <x v="1"/>
    <n v="12"/>
    <n v="798"/>
    <n v="-50"/>
    <x v="1"/>
    <n v="100"/>
  </r>
  <r>
    <n v="54"/>
    <x v="0"/>
    <s v="Widowed"/>
    <n v="0"/>
    <s v="1-5 years"/>
    <n v="50"/>
    <n v="0"/>
    <s v="Medium"/>
    <n v="0"/>
    <s v="Full Coverage"/>
    <n v="0"/>
    <n v="2300"/>
    <s v="NO"/>
    <s v="NO"/>
    <s v="NO"/>
    <n v="0"/>
    <x v="1"/>
    <x v="22"/>
    <x v="1"/>
    <x v="4"/>
    <x v="1"/>
    <x v="0"/>
    <n v="13"/>
    <n v="699"/>
    <n v="50"/>
    <x v="0"/>
    <n v="50"/>
  </r>
  <r>
    <n v="42"/>
    <x v="0"/>
    <s v="Single"/>
    <n v="0"/>
    <s v="1-5 years"/>
    <n v="50"/>
    <n v="1"/>
    <s v="Medium"/>
    <n v="100"/>
    <s v="Full Coverage"/>
    <n v="0"/>
    <n v="2250"/>
    <s v="NO"/>
    <s v="NO"/>
    <s v="NO"/>
    <n v="0"/>
    <x v="1"/>
    <x v="14"/>
    <x v="1"/>
    <x v="5"/>
    <x v="2"/>
    <x v="1"/>
    <n v="14"/>
    <n v="814"/>
    <n v="-50"/>
    <x v="2"/>
    <n v="0"/>
  </r>
  <r>
    <n v="69"/>
    <x v="1"/>
    <s v="Widowed"/>
    <n v="0"/>
    <s v="1-5 years"/>
    <n v="50"/>
    <n v="0"/>
    <s v="Low"/>
    <n v="0"/>
    <s v="Liability-Only"/>
    <n v="-200"/>
    <n v="1950"/>
    <s v="NO"/>
    <s v="Yes"/>
    <s v="NO"/>
    <n v="50"/>
    <x v="1"/>
    <x v="22"/>
    <x v="1"/>
    <x v="5"/>
    <x v="0"/>
    <x v="2"/>
    <n v="10"/>
    <n v="718"/>
    <n v="-50"/>
    <x v="0"/>
    <n v="50"/>
  </r>
  <r>
    <n v="55"/>
    <x v="1"/>
    <s v="Single"/>
    <n v="0"/>
    <s v="&lt;1 year"/>
    <n v="100"/>
    <n v="0"/>
    <s v="Low"/>
    <n v="0"/>
    <s v="Full Coverage"/>
    <n v="0"/>
    <n v="2300"/>
    <s v="NO"/>
    <s v="NO"/>
    <s v="NO"/>
    <n v="0"/>
    <x v="1"/>
    <x v="15"/>
    <x v="1"/>
    <x v="0"/>
    <x v="2"/>
    <x v="1"/>
    <n v="13"/>
    <n v="700"/>
    <n v="50"/>
    <x v="2"/>
    <n v="0"/>
  </r>
  <r>
    <n v="30"/>
    <x v="0"/>
    <s v="Single"/>
    <n v="0"/>
    <s v="&lt;1 year"/>
    <n v="100"/>
    <n v="1"/>
    <s v="Medium"/>
    <n v="100"/>
    <s v="Full Coverage"/>
    <n v="0"/>
    <n v="2300"/>
    <s v="NO"/>
    <s v="NO"/>
    <s v="NO"/>
    <n v="0"/>
    <x v="1"/>
    <x v="8"/>
    <x v="1"/>
    <x v="10"/>
    <x v="0"/>
    <x v="2"/>
    <n v="8"/>
    <n v="819"/>
    <n v="-50"/>
    <x v="2"/>
    <n v="0"/>
  </r>
  <r>
    <n v="40"/>
    <x v="0"/>
    <s v="Married"/>
    <n v="86"/>
    <s v="&lt;1 year"/>
    <n v="100"/>
    <n v="1"/>
    <s v="Low"/>
    <n v="50"/>
    <s v="Liability-Only"/>
    <n v="-200"/>
    <n v="2236"/>
    <s v="NO"/>
    <s v="NO"/>
    <s v="NO"/>
    <n v="0"/>
    <x v="0"/>
    <x v="27"/>
    <x v="0"/>
    <x v="4"/>
    <x v="2"/>
    <x v="0"/>
    <n v="99"/>
    <n v="721"/>
    <n v="-50"/>
    <x v="1"/>
    <n v="100"/>
  </r>
  <r>
    <n v="39"/>
    <x v="0"/>
    <s v="Married"/>
    <n v="86"/>
    <s v="1-5 years"/>
    <n v="50"/>
    <n v="1"/>
    <s v="Medium"/>
    <n v="100"/>
    <s v="Full Coverage"/>
    <n v="0"/>
    <n v="2436"/>
    <s v="NO"/>
    <s v="NO"/>
    <s v="NO"/>
    <n v="0"/>
    <x v="0"/>
    <x v="7"/>
    <x v="0"/>
    <x v="0"/>
    <x v="2"/>
    <x v="2"/>
    <n v="99"/>
    <n v="716"/>
    <n v="-50"/>
    <x v="1"/>
    <n v="100"/>
  </r>
  <r>
    <n v="18"/>
    <x v="0"/>
    <s v="Single"/>
    <n v="0"/>
    <s v="&lt;1 year"/>
    <n v="100"/>
    <n v="0"/>
    <s v="Low"/>
    <n v="0"/>
    <s v="Full Coverage"/>
    <n v="0"/>
    <n v="2400"/>
    <s v="NO"/>
    <s v="NO"/>
    <s v="NO"/>
    <n v="0"/>
    <x v="0"/>
    <x v="27"/>
    <x v="0"/>
    <x v="0"/>
    <x v="3"/>
    <x v="2"/>
    <n v="99"/>
    <n v="679"/>
    <n v="50"/>
    <x v="1"/>
    <n v="100"/>
  </r>
  <r>
    <n v="25"/>
    <x v="0"/>
    <s v="Married"/>
    <n v="86"/>
    <s v="&gt;5 years"/>
    <n v="0"/>
    <n v="0"/>
    <s v="Medium"/>
    <n v="0"/>
    <s v="Liability-Only"/>
    <n v="-200"/>
    <n v="2136"/>
    <s v="NO"/>
    <s v="NO"/>
    <s v="NO"/>
    <n v="0"/>
    <x v="0"/>
    <x v="12"/>
    <x v="1"/>
    <x v="3"/>
    <x v="0"/>
    <x v="0"/>
    <n v="4"/>
    <n v="699"/>
    <n v="50"/>
    <x v="0"/>
    <n v="50"/>
  </r>
  <r>
    <n v="31"/>
    <x v="0"/>
    <s v="Married"/>
    <n v="86"/>
    <s v="&gt;5 years"/>
    <n v="0"/>
    <n v="1"/>
    <s v="Medium"/>
    <n v="100"/>
    <s v="Full Coverage"/>
    <n v="0"/>
    <n v="2286"/>
    <s v="NO"/>
    <s v="Yes"/>
    <s v="NO"/>
    <n v="50"/>
    <x v="0"/>
    <x v="18"/>
    <x v="0"/>
    <x v="0"/>
    <x v="3"/>
    <x v="1"/>
    <n v="99"/>
    <n v="717"/>
    <n v="-50"/>
    <x v="0"/>
    <n v="50"/>
  </r>
  <r>
    <n v="18"/>
    <x v="0"/>
    <s v="Single"/>
    <n v="0"/>
    <s v="&lt;1 year"/>
    <n v="100"/>
    <n v="1"/>
    <s v="Low"/>
    <n v="50"/>
    <s v="Full Coverage"/>
    <n v="0"/>
    <n v="2350"/>
    <s v="NO"/>
    <s v="NO"/>
    <s v="NO"/>
    <n v="0"/>
    <x v="1"/>
    <x v="17"/>
    <x v="1"/>
    <x v="0"/>
    <x v="4"/>
    <x v="2"/>
    <n v="1"/>
    <n v="780"/>
    <n v="-50"/>
    <x v="1"/>
    <n v="100"/>
  </r>
  <r>
    <n v="40"/>
    <x v="0"/>
    <s v="Single"/>
    <n v="0"/>
    <s v="1-5 years"/>
    <n v="50"/>
    <n v="0"/>
    <s v="Medium"/>
    <n v="0"/>
    <s v="Full Coverage"/>
    <n v="0"/>
    <n v="2150"/>
    <s v="NO"/>
    <s v="NO"/>
    <s v="NO"/>
    <n v="0"/>
    <x v="1"/>
    <x v="27"/>
    <x v="0"/>
    <x v="4"/>
    <x v="2"/>
    <x v="2"/>
    <n v="99"/>
    <n v="744"/>
    <n v="-50"/>
    <x v="2"/>
    <n v="0"/>
  </r>
  <r>
    <n v="36"/>
    <x v="0"/>
    <s v="Married"/>
    <n v="86"/>
    <s v="&lt;1 year"/>
    <n v="100"/>
    <n v="0"/>
    <s v="Low"/>
    <n v="0"/>
    <s v="Full Coverage"/>
    <n v="0"/>
    <n v="2436"/>
    <s v="Yes"/>
    <s v="NO"/>
    <s v="NO"/>
    <n v="50"/>
    <x v="1"/>
    <x v="10"/>
    <x v="0"/>
    <x v="0"/>
    <x v="0"/>
    <x v="0"/>
    <n v="99"/>
    <n v="698"/>
    <n v="50"/>
    <x v="1"/>
    <n v="100"/>
  </r>
  <r>
    <n v="18"/>
    <x v="0"/>
    <s v="Married"/>
    <n v="86"/>
    <s v="&lt;1 year"/>
    <n v="100"/>
    <n v="0"/>
    <s v="Low"/>
    <n v="0"/>
    <s v="Liability-Only"/>
    <n v="-200"/>
    <n v="2186"/>
    <s v="NO"/>
    <s v="NO"/>
    <s v="NO"/>
    <n v="0"/>
    <x v="1"/>
    <x v="14"/>
    <x v="1"/>
    <x v="1"/>
    <x v="5"/>
    <x v="1"/>
    <n v="5"/>
    <n v="704"/>
    <n v="-50"/>
    <x v="1"/>
    <n v="100"/>
  </r>
  <r>
    <n v="46"/>
    <x v="0"/>
    <s v="Married"/>
    <n v="86"/>
    <s v="1-5 years"/>
    <n v="50"/>
    <n v="1"/>
    <s v="Medium"/>
    <n v="100"/>
    <s v="Full Coverage"/>
    <n v="0"/>
    <n v="2436"/>
    <s v="NO"/>
    <s v="Yes"/>
    <s v="NO"/>
    <n v="50"/>
    <x v="0"/>
    <x v="25"/>
    <x v="1"/>
    <x v="0"/>
    <x v="4"/>
    <x v="0"/>
    <n v="2"/>
    <n v="689"/>
    <n v="50"/>
    <x v="0"/>
    <n v="50"/>
  </r>
  <r>
    <n v="50"/>
    <x v="0"/>
    <s v="Married"/>
    <n v="86"/>
    <s v="1-5 years"/>
    <n v="50"/>
    <n v="1"/>
    <s v="Medium"/>
    <n v="100"/>
    <s v="Liability-Only"/>
    <n v="-200"/>
    <n v="2286"/>
    <s v="NO"/>
    <s v="NO"/>
    <s v="NO"/>
    <n v="0"/>
    <x v="1"/>
    <x v="29"/>
    <x v="0"/>
    <x v="1"/>
    <x v="2"/>
    <x v="2"/>
    <n v="99"/>
    <n v="688"/>
    <n v="50"/>
    <x v="0"/>
    <n v="50"/>
  </r>
  <r>
    <n v="43"/>
    <x v="0"/>
    <s v="Single"/>
    <n v="0"/>
    <s v="&gt;5 years"/>
    <n v="0"/>
    <n v="0"/>
    <s v="High"/>
    <n v="0"/>
    <s v="Liability-Only"/>
    <n v="-200"/>
    <n v="1950"/>
    <s v="NO"/>
    <s v="NO"/>
    <s v="NO"/>
    <n v="0"/>
    <x v="0"/>
    <x v="13"/>
    <x v="0"/>
    <x v="1"/>
    <x v="1"/>
    <x v="1"/>
    <n v="99"/>
    <n v="718"/>
    <n v="-50"/>
    <x v="0"/>
    <n v="50"/>
  </r>
  <r>
    <n v="35"/>
    <x v="0"/>
    <s v="Married"/>
    <n v="86"/>
    <s v="1-5 years"/>
    <n v="50"/>
    <n v="4"/>
    <s v="Low"/>
    <n v="200"/>
    <s v="Full Coverage"/>
    <n v="0"/>
    <n v="2386"/>
    <s v="Yes"/>
    <s v="Yes"/>
    <s v="NO"/>
    <n v="100"/>
    <x v="2"/>
    <x v="27"/>
    <x v="1"/>
    <x v="8"/>
    <x v="2"/>
    <x v="0"/>
    <n v="9"/>
    <n v="743"/>
    <n v="-50"/>
    <x v="0"/>
    <n v="50"/>
  </r>
  <r>
    <n v="48"/>
    <x v="0"/>
    <s v="Divorced"/>
    <n v="0"/>
    <s v="1-5 years"/>
    <n v="50"/>
    <n v="3"/>
    <s v="Low"/>
    <n v="150"/>
    <s v="Full Coverage"/>
    <n v="0"/>
    <n v="2400"/>
    <s v="NO"/>
    <s v="NO"/>
    <s v="NO"/>
    <n v="0"/>
    <x v="0"/>
    <x v="12"/>
    <x v="1"/>
    <x v="0"/>
    <x v="4"/>
    <x v="2"/>
    <n v="14"/>
    <n v="794"/>
    <n v="-50"/>
    <x v="1"/>
    <n v="100"/>
  </r>
  <r>
    <n v="50"/>
    <x v="0"/>
    <s v="Divorced"/>
    <n v="0"/>
    <s v="1-5 years"/>
    <n v="50"/>
    <n v="1"/>
    <s v="Medium"/>
    <n v="100"/>
    <s v="Full Coverage"/>
    <n v="0"/>
    <n v="2450"/>
    <s v="NO"/>
    <s v="NO"/>
    <s v="NO"/>
    <n v="0"/>
    <x v="1"/>
    <x v="13"/>
    <x v="0"/>
    <x v="7"/>
    <x v="0"/>
    <x v="0"/>
    <n v="99"/>
    <n v="693"/>
    <n v="50"/>
    <x v="1"/>
    <n v="100"/>
  </r>
  <r>
    <n v="44"/>
    <x v="0"/>
    <s v="Single"/>
    <n v="0"/>
    <s v="&lt;1 year"/>
    <n v="100"/>
    <n v="0"/>
    <s v="Low"/>
    <n v="0"/>
    <s v="Full Coverage"/>
    <n v="0"/>
    <n v="2250"/>
    <s v="NO"/>
    <s v="Yes"/>
    <s v="NO"/>
    <n v="50"/>
    <x v="1"/>
    <x v="3"/>
    <x v="0"/>
    <x v="4"/>
    <x v="0"/>
    <x v="0"/>
    <n v="99"/>
    <n v="720"/>
    <n v="-50"/>
    <x v="1"/>
    <n v="100"/>
  </r>
  <r>
    <n v="27"/>
    <x v="0"/>
    <s v="Married"/>
    <n v="86"/>
    <s v="&gt;5 years"/>
    <n v="0"/>
    <n v="0"/>
    <s v="Medium"/>
    <n v="0"/>
    <s v="Full Coverage"/>
    <n v="0"/>
    <n v="2186"/>
    <s v="NO"/>
    <s v="NO"/>
    <s v="Yes"/>
    <n v="50"/>
    <x v="0"/>
    <x v="25"/>
    <x v="1"/>
    <x v="1"/>
    <x v="0"/>
    <x v="2"/>
    <n v="4"/>
    <n v="850"/>
    <n v="-50"/>
    <x v="0"/>
    <n v="50"/>
  </r>
  <r>
    <n v="44"/>
    <x v="0"/>
    <s v="Single"/>
    <n v="0"/>
    <s v="&lt;1 year"/>
    <n v="100"/>
    <n v="1"/>
    <s v="Low"/>
    <n v="50"/>
    <s v="Liability-Only"/>
    <n v="-200"/>
    <n v="2050"/>
    <s v="NO"/>
    <s v="NO"/>
    <s v="NO"/>
    <n v="0"/>
    <x v="1"/>
    <x v="25"/>
    <x v="0"/>
    <x v="5"/>
    <x v="2"/>
    <x v="0"/>
    <n v="99"/>
    <n v="774"/>
    <n v="-50"/>
    <x v="2"/>
    <n v="0"/>
  </r>
  <r>
    <n v="57"/>
    <x v="1"/>
    <s v="Married"/>
    <n v="86"/>
    <s v="&gt;5 years"/>
    <n v="0"/>
    <n v="1"/>
    <s v="Medium"/>
    <n v="100"/>
    <s v="Full Coverage"/>
    <n v="0"/>
    <n v="2386"/>
    <s v="NO"/>
    <s v="Yes"/>
    <s v="Yes"/>
    <n v="100"/>
    <x v="1"/>
    <x v="19"/>
    <x v="0"/>
    <x v="1"/>
    <x v="4"/>
    <x v="0"/>
    <n v="99"/>
    <n v="692"/>
    <n v="50"/>
    <x v="1"/>
    <n v="100"/>
  </r>
  <r>
    <n v="31"/>
    <x v="0"/>
    <s v="Married"/>
    <n v="86"/>
    <s v="&lt;1 year"/>
    <n v="100"/>
    <n v="0"/>
    <s v="Medium"/>
    <n v="0"/>
    <s v="Liability-Only"/>
    <n v="-200"/>
    <n v="1986"/>
    <s v="Yes"/>
    <s v="NO"/>
    <s v="Yes"/>
    <n v="100"/>
    <x v="2"/>
    <x v="15"/>
    <x v="1"/>
    <x v="1"/>
    <x v="3"/>
    <x v="0"/>
    <n v="9"/>
    <n v="730"/>
    <n v="-50"/>
    <x v="2"/>
    <n v="0"/>
  </r>
  <r>
    <n v="71"/>
    <x v="1"/>
    <s v="Divorced"/>
    <n v="0"/>
    <s v="1-5 years"/>
    <n v="50"/>
    <n v="0"/>
    <s v="Medium"/>
    <n v="0"/>
    <s v="Full Coverage"/>
    <n v="0"/>
    <n v="2250"/>
    <s v="NO"/>
    <s v="NO"/>
    <s v="NO"/>
    <n v="0"/>
    <x v="1"/>
    <x v="9"/>
    <x v="0"/>
    <x v="0"/>
    <x v="3"/>
    <x v="2"/>
    <n v="99"/>
    <n v="716"/>
    <n v="-50"/>
    <x v="1"/>
    <n v="100"/>
  </r>
  <r>
    <n v="32"/>
    <x v="0"/>
    <s v="Married"/>
    <n v="86"/>
    <s v="&gt;5 years"/>
    <n v="0"/>
    <n v="0"/>
    <s v="Medium"/>
    <n v="0"/>
    <s v="Liability-Only"/>
    <n v="-200"/>
    <n v="1886"/>
    <s v="Yes"/>
    <s v="Yes"/>
    <s v="Yes"/>
    <n v="150"/>
    <x v="1"/>
    <x v="10"/>
    <x v="1"/>
    <x v="2"/>
    <x v="2"/>
    <x v="2"/>
    <n v="10"/>
    <n v="778"/>
    <n v="-50"/>
    <x v="0"/>
    <n v="50"/>
  </r>
  <r>
    <n v="40"/>
    <x v="0"/>
    <s v="Divorced"/>
    <n v="0"/>
    <s v="&lt;1 year"/>
    <n v="100"/>
    <n v="1"/>
    <s v="Low"/>
    <n v="50"/>
    <s v="Full Coverage"/>
    <n v="0"/>
    <n v="2350"/>
    <s v="NO"/>
    <s v="Yes"/>
    <s v="NO"/>
    <n v="50"/>
    <x v="1"/>
    <x v="24"/>
    <x v="0"/>
    <x v="1"/>
    <x v="3"/>
    <x v="2"/>
    <n v="99"/>
    <n v="693"/>
    <n v="50"/>
    <x v="0"/>
    <n v="50"/>
  </r>
  <r>
    <n v="29"/>
    <x v="0"/>
    <s v="Married"/>
    <n v="86"/>
    <s v="1-5 years"/>
    <n v="50"/>
    <n v="0"/>
    <s v="Low"/>
    <n v="0"/>
    <s v="Liability-Only"/>
    <n v="-200"/>
    <n v="2236"/>
    <s v="NO"/>
    <s v="NO"/>
    <s v="NO"/>
    <n v="0"/>
    <x v="1"/>
    <x v="1"/>
    <x v="1"/>
    <x v="3"/>
    <x v="3"/>
    <x v="2"/>
    <n v="7"/>
    <n v="635"/>
    <n v="50"/>
    <x v="1"/>
    <n v="100"/>
  </r>
  <r>
    <n v="43"/>
    <x v="0"/>
    <s v="Married"/>
    <n v="86"/>
    <s v="&gt;5 years"/>
    <n v="0"/>
    <n v="0"/>
    <s v="Low"/>
    <n v="0"/>
    <s v="Full Coverage"/>
    <n v="0"/>
    <n v="2236"/>
    <s v="NO"/>
    <s v="NO"/>
    <s v="NO"/>
    <n v="0"/>
    <x v="1"/>
    <x v="22"/>
    <x v="0"/>
    <x v="8"/>
    <x v="3"/>
    <x v="1"/>
    <n v="99"/>
    <n v="777"/>
    <n v="-50"/>
    <x v="0"/>
    <n v="50"/>
  </r>
  <r>
    <n v="18"/>
    <x v="0"/>
    <s v="Single"/>
    <n v="0"/>
    <s v="&lt;1 year"/>
    <n v="100"/>
    <n v="0"/>
    <s v="Low"/>
    <n v="0"/>
    <s v="Full Coverage"/>
    <n v="0"/>
    <n v="2300"/>
    <s v="NO"/>
    <s v="NO"/>
    <s v="NO"/>
    <n v="0"/>
    <x v="1"/>
    <x v="20"/>
    <x v="1"/>
    <x v="4"/>
    <x v="0"/>
    <x v="0"/>
    <n v="11"/>
    <n v="813"/>
    <n v="-50"/>
    <x v="1"/>
    <n v="100"/>
  </r>
  <r>
    <n v="31"/>
    <x v="0"/>
    <s v="Single"/>
    <n v="0"/>
    <s v="1-5 years"/>
    <n v="50"/>
    <n v="1"/>
    <s v="Low"/>
    <n v="50"/>
    <s v="Liability-Only"/>
    <n v="-200"/>
    <n v="2000"/>
    <s v="NO"/>
    <s v="NO"/>
    <s v="Yes"/>
    <n v="50"/>
    <x v="2"/>
    <x v="22"/>
    <x v="1"/>
    <x v="4"/>
    <x v="2"/>
    <x v="2"/>
    <n v="14"/>
    <n v="731"/>
    <n v="-50"/>
    <x v="0"/>
    <n v="50"/>
  </r>
  <r>
    <n v="23"/>
    <x v="0"/>
    <s v="Single"/>
    <n v="0"/>
    <s v="&lt;1 year"/>
    <n v="100"/>
    <n v="0"/>
    <s v="High"/>
    <n v="0"/>
    <s v="Full Coverage"/>
    <n v="0"/>
    <n v="2200"/>
    <s v="NO"/>
    <s v="NO"/>
    <s v="NO"/>
    <n v="0"/>
    <x v="1"/>
    <x v="28"/>
    <x v="1"/>
    <x v="2"/>
    <x v="0"/>
    <x v="0"/>
    <n v="2"/>
    <n v="745"/>
    <n v="-50"/>
    <x v="2"/>
    <n v="0"/>
  </r>
  <r>
    <n v="42"/>
    <x v="0"/>
    <s v="Single"/>
    <n v="0"/>
    <s v="1-5 years"/>
    <n v="50"/>
    <n v="0"/>
    <s v="Low"/>
    <n v="0"/>
    <s v="Liability-Only"/>
    <n v="-200"/>
    <n v="2000"/>
    <s v="NO"/>
    <s v="NO"/>
    <s v="NO"/>
    <n v="0"/>
    <x v="1"/>
    <x v="3"/>
    <x v="1"/>
    <x v="1"/>
    <x v="3"/>
    <x v="0"/>
    <n v="9"/>
    <n v="765"/>
    <n v="-50"/>
    <x v="0"/>
    <n v="50"/>
  </r>
  <r>
    <n v="54"/>
    <x v="0"/>
    <s v="Married"/>
    <n v="86"/>
    <s v="&lt;1 year"/>
    <n v="100"/>
    <n v="1"/>
    <s v="Medium"/>
    <n v="100"/>
    <s v="Full Coverage"/>
    <n v="0"/>
    <n v="2336"/>
    <s v="NO"/>
    <s v="Yes"/>
    <s v="NO"/>
    <n v="50"/>
    <x v="0"/>
    <x v="22"/>
    <x v="1"/>
    <x v="5"/>
    <x v="3"/>
    <x v="1"/>
    <n v="2"/>
    <n v="705"/>
    <n v="-50"/>
    <x v="2"/>
    <n v="0"/>
  </r>
  <r>
    <n v="49"/>
    <x v="0"/>
    <s v="Single"/>
    <n v="0"/>
    <s v="&gt;5 years"/>
    <n v="0"/>
    <n v="0"/>
    <s v="High"/>
    <n v="0"/>
    <s v="Full Coverage"/>
    <n v="0"/>
    <n v="2200"/>
    <s v="NO"/>
    <s v="NO"/>
    <s v="NO"/>
    <n v="0"/>
    <x v="2"/>
    <x v="10"/>
    <x v="1"/>
    <x v="3"/>
    <x v="2"/>
    <x v="2"/>
    <n v="3"/>
    <n v="707"/>
    <n v="-50"/>
    <x v="1"/>
    <n v="100"/>
  </r>
  <r>
    <n v="18"/>
    <x v="0"/>
    <s v="Married"/>
    <n v="86"/>
    <s v="&lt;1 year"/>
    <n v="100"/>
    <n v="2"/>
    <s v="Low"/>
    <n v="100"/>
    <s v="Full Coverage"/>
    <n v="0"/>
    <n v="2586"/>
    <s v="NO"/>
    <s v="NO"/>
    <s v="NO"/>
    <n v="0"/>
    <x v="1"/>
    <x v="27"/>
    <x v="1"/>
    <x v="2"/>
    <x v="4"/>
    <x v="1"/>
    <n v="12"/>
    <n v="698"/>
    <n v="50"/>
    <x v="1"/>
    <n v="100"/>
  </r>
  <r>
    <n v="70"/>
    <x v="1"/>
    <s v="Single"/>
    <n v="0"/>
    <s v="&lt;1 year"/>
    <n v="100"/>
    <n v="0"/>
    <s v="Low"/>
    <n v="0"/>
    <s v="Full Coverage"/>
    <n v="0"/>
    <n v="2200"/>
    <s v="NO"/>
    <s v="NO"/>
    <s v="NO"/>
    <n v="0"/>
    <x v="1"/>
    <x v="21"/>
    <x v="1"/>
    <x v="5"/>
    <x v="3"/>
    <x v="1"/>
    <n v="12"/>
    <n v="783"/>
    <n v="-50"/>
    <x v="2"/>
    <n v="0"/>
  </r>
  <r>
    <n v="44"/>
    <x v="0"/>
    <s v="Single"/>
    <n v="0"/>
    <s v="1-5 years"/>
    <n v="50"/>
    <n v="0"/>
    <s v="Low"/>
    <n v="0"/>
    <s v="Liability-Only"/>
    <n v="-200"/>
    <n v="2050"/>
    <s v="NO"/>
    <s v="NO"/>
    <s v="NO"/>
    <n v="0"/>
    <x v="1"/>
    <x v="10"/>
    <x v="1"/>
    <x v="3"/>
    <x v="4"/>
    <x v="0"/>
    <n v="8"/>
    <n v="702"/>
    <n v="-50"/>
    <x v="1"/>
    <n v="100"/>
  </r>
  <r>
    <n v="28"/>
    <x v="0"/>
    <s v="Widowed"/>
    <n v="0"/>
    <s v="1-5 years"/>
    <n v="50"/>
    <n v="1"/>
    <s v="Low"/>
    <n v="50"/>
    <s v="Liability-Only"/>
    <n v="-200"/>
    <n v="2100"/>
    <s v="NO"/>
    <s v="NO"/>
    <s v="NO"/>
    <n v="0"/>
    <x v="2"/>
    <x v="7"/>
    <x v="1"/>
    <x v="8"/>
    <x v="1"/>
    <x v="1"/>
    <n v="9"/>
    <n v="713"/>
    <n v="-50"/>
    <x v="1"/>
    <n v="100"/>
  </r>
  <r>
    <n v="42"/>
    <x v="0"/>
    <s v="Single"/>
    <n v="0"/>
    <s v="1-5 years"/>
    <n v="50"/>
    <n v="0"/>
    <s v="Low"/>
    <n v="0"/>
    <s v="Full Coverage"/>
    <n v="0"/>
    <n v="2250"/>
    <s v="NO"/>
    <s v="NO"/>
    <s v="NO"/>
    <n v="0"/>
    <x v="1"/>
    <x v="28"/>
    <x v="0"/>
    <x v="4"/>
    <x v="2"/>
    <x v="2"/>
    <n v="99"/>
    <n v="738"/>
    <n v="-50"/>
    <x v="1"/>
    <n v="100"/>
  </r>
  <r>
    <n v="42"/>
    <x v="0"/>
    <s v="Married"/>
    <n v="86"/>
    <s v="&lt;1 year"/>
    <n v="100"/>
    <n v="0"/>
    <s v="Medium"/>
    <n v="0"/>
    <s v="Full Coverage"/>
    <n v="0"/>
    <n v="2286"/>
    <s v="NO"/>
    <s v="Yes"/>
    <s v="NO"/>
    <n v="50"/>
    <x v="1"/>
    <x v="4"/>
    <x v="1"/>
    <x v="2"/>
    <x v="0"/>
    <x v="0"/>
    <n v="3"/>
    <n v="806"/>
    <n v="-50"/>
    <x v="0"/>
    <n v="50"/>
  </r>
  <r>
    <n v="29"/>
    <x v="0"/>
    <s v="Single"/>
    <n v="0"/>
    <s v="&gt;5 years"/>
    <n v="0"/>
    <n v="2"/>
    <s v="Low"/>
    <n v="100"/>
    <s v="Full Coverage"/>
    <n v="0"/>
    <n v="2200"/>
    <s v="NO"/>
    <s v="Yes"/>
    <s v="NO"/>
    <n v="50"/>
    <x v="1"/>
    <x v="23"/>
    <x v="0"/>
    <x v="1"/>
    <x v="2"/>
    <x v="2"/>
    <n v="99"/>
    <n v="765"/>
    <n v="-50"/>
    <x v="0"/>
    <n v="50"/>
  </r>
  <r>
    <n v="42"/>
    <x v="0"/>
    <s v="Married"/>
    <n v="86"/>
    <s v="1-5 years"/>
    <n v="50"/>
    <n v="0"/>
    <s v="Low"/>
    <n v="0"/>
    <s v="Full Coverage"/>
    <n v="0"/>
    <n v="2336"/>
    <s v="NO"/>
    <s v="Yes"/>
    <s v="NO"/>
    <n v="50"/>
    <x v="1"/>
    <x v="12"/>
    <x v="1"/>
    <x v="5"/>
    <x v="1"/>
    <x v="2"/>
    <n v="8"/>
    <n v="698"/>
    <n v="50"/>
    <x v="0"/>
    <n v="50"/>
  </r>
  <r>
    <n v="30"/>
    <x v="0"/>
    <s v="Married"/>
    <n v="86"/>
    <s v="1-5 years"/>
    <n v="50"/>
    <n v="0"/>
    <s v="Low"/>
    <n v="0"/>
    <s v="Full Coverage"/>
    <n v="0"/>
    <n v="2236"/>
    <s v="NO"/>
    <s v="NO"/>
    <s v="NO"/>
    <n v="0"/>
    <x v="2"/>
    <x v="10"/>
    <x v="0"/>
    <x v="2"/>
    <x v="4"/>
    <x v="1"/>
    <n v="99"/>
    <n v="850"/>
    <n v="-50"/>
    <x v="2"/>
    <n v="0"/>
  </r>
  <r>
    <n v="33"/>
    <x v="0"/>
    <s v="Married"/>
    <n v="86"/>
    <s v="&lt;1 year"/>
    <n v="100"/>
    <n v="0"/>
    <s v="Low"/>
    <n v="0"/>
    <s v="Full Coverage"/>
    <n v="0"/>
    <n v="2386"/>
    <s v="NO"/>
    <s v="NO"/>
    <s v="NO"/>
    <n v="0"/>
    <x v="1"/>
    <x v="10"/>
    <x v="1"/>
    <x v="0"/>
    <x v="0"/>
    <x v="2"/>
    <n v="4"/>
    <n v="711"/>
    <n v="-50"/>
    <x v="1"/>
    <n v="100"/>
  </r>
  <r>
    <n v="29"/>
    <x v="0"/>
    <s v="Single"/>
    <n v="0"/>
    <s v="1-5 years"/>
    <n v="50"/>
    <n v="0"/>
    <s v="Medium"/>
    <n v="0"/>
    <s v="Full Coverage"/>
    <n v="0"/>
    <n v="2200"/>
    <s v="NO"/>
    <s v="NO"/>
    <s v="NO"/>
    <n v="0"/>
    <x v="1"/>
    <x v="22"/>
    <x v="1"/>
    <x v="1"/>
    <x v="0"/>
    <x v="0"/>
    <n v="7"/>
    <n v="737"/>
    <n v="-50"/>
    <x v="0"/>
    <n v="50"/>
  </r>
  <r>
    <n v="18"/>
    <x v="0"/>
    <s v="Married"/>
    <n v="86"/>
    <s v="1-5 years"/>
    <n v="50"/>
    <n v="1"/>
    <s v="High"/>
    <n v="200"/>
    <s v="Liability-Only"/>
    <n v="-200"/>
    <n v="2286"/>
    <s v="Yes"/>
    <s v="NO"/>
    <s v="NO"/>
    <n v="50"/>
    <x v="1"/>
    <x v="9"/>
    <x v="1"/>
    <x v="1"/>
    <x v="2"/>
    <x v="1"/>
    <n v="8"/>
    <n v="709"/>
    <n v="-50"/>
    <x v="1"/>
    <n v="100"/>
  </r>
  <r>
    <n v="42"/>
    <x v="0"/>
    <s v="Married"/>
    <n v="86"/>
    <s v="1-5 years"/>
    <n v="50"/>
    <n v="0"/>
    <s v="Medium"/>
    <n v="0"/>
    <s v="Liability-Only"/>
    <n v="-200"/>
    <n v="2086"/>
    <s v="NO"/>
    <s v="Yes"/>
    <s v="Yes"/>
    <n v="100"/>
    <x v="1"/>
    <x v="25"/>
    <x v="1"/>
    <x v="2"/>
    <x v="0"/>
    <x v="0"/>
    <n v="11"/>
    <n v="631"/>
    <n v="50"/>
    <x v="0"/>
    <n v="50"/>
  </r>
  <r>
    <n v="48"/>
    <x v="0"/>
    <s v="Widowed"/>
    <n v="0"/>
    <s v="&lt;1 year"/>
    <n v="100"/>
    <n v="1"/>
    <s v="Low"/>
    <n v="50"/>
    <s v="Full Coverage"/>
    <n v="0"/>
    <n v="2250"/>
    <s v="NO"/>
    <s v="NO"/>
    <s v="Yes"/>
    <n v="50"/>
    <x v="1"/>
    <x v="18"/>
    <x v="0"/>
    <x v="3"/>
    <x v="0"/>
    <x v="1"/>
    <n v="99"/>
    <n v="816"/>
    <n v="-50"/>
    <x v="0"/>
    <n v="50"/>
  </r>
  <r>
    <n v="47"/>
    <x v="0"/>
    <s v="Single"/>
    <n v="0"/>
    <s v="1-5 years"/>
    <n v="50"/>
    <n v="1"/>
    <s v="Low"/>
    <n v="50"/>
    <s v="Full Coverage"/>
    <n v="0"/>
    <n v="2250"/>
    <s v="Yes"/>
    <s v="NO"/>
    <s v="NO"/>
    <n v="50"/>
    <x v="1"/>
    <x v="11"/>
    <x v="0"/>
    <x v="4"/>
    <x v="4"/>
    <x v="2"/>
    <n v="99"/>
    <n v="768"/>
    <n v="-50"/>
    <x v="1"/>
    <n v="100"/>
  </r>
  <r>
    <n v="52"/>
    <x v="0"/>
    <s v="Married"/>
    <n v="86"/>
    <s v="1-5 years"/>
    <n v="50"/>
    <n v="2"/>
    <s v="Low"/>
    <n v="100"/>
    <s v="Liability-Only"/>
    <n v="-200"/>
    <n v="2086"/>
    <s v="NO"/>
    <s v="Yes"/>
    <s v="NO"/>
    <n v="50"/>
    <x v="1"/>
    <x v="9"/>
    <x v="0"/>
    <x v="0"/>
    <x v="4"/>
    <x v="1"/>
    <n v="99"/>
    <n v="747"/>
    <n v="-50"/>
    <x v="2"/>
    <n v="0"/>
  </r>
  <r>
    <n v="44"/>
    <x v="0"/>
    <s v="Married"/>
    <n v="86"/>
    <s v="&gt;5 years"/>
    <n v="0"/>
    <n v="0"/>
    <s v="Low"/>
    <n v="0"/>
    <s v="Liability-Only"/>
    <n v="-200"/>
    <n v="2086"/>
    <s v="NO"/>
    <s v="NO"/>
    <s v="NO"/>
    <n v="0"/>
    <x v="1"/>
    <x v="11"/>
    <x v="1"/>
    <x v="5"/>
    <x v="0"/>
    <x v="1"/>
    <n v="9"/>
    <n v="833"/>
    <n v="-50"/>
    <x v="1"/>
    <n v="100"/>
  </r>
  <r>
    <n v="32"/>
    <x v="0"/>
    <s v="Single"/>
    <n v="0"/>
    <s v="&lt;1 year"/>
    <n v="100"/>
    <n v="0"/>
    <s v="Low"/>
    <n v="0"/>
    <s v="Liability-Only"/>
    <n v="-200"/>
    <n v="2000"/>
    <s v="NO"/>
    <s v="NO"/>
    <s v="Yes"/>
    <n v="50"/>
    <x v="0"/>
    <x v="21"/>
    <x v="1"/>
    <x v="0"/>
    <x v="0"/>
    <x v="2"/>
    <n v="8"/>
    <n v="723"/>
    <n v="-50"/>
    <x v="0"/>
    <n v="50"/>
  </r>
  <r>
    <n v="52"/>
    <x v="0"/>
    <s v="Divorced"/>
    <n v="0"/>
    <s v="1-5 years"/>
    <n v="50"/>
    <n v="1"/>
    <s v="Low"/>
    <n v="50"/>
    <s v="Liability-Only"/>
    <n v="-200"/>
    <n v="1950"/>
    <s v="Yes"/>
    <s v="NO"/>
    <s v="NO"/>
    <n v="50"/>
    <x v="0"/>
    <x v="12"/>
    <x v="0"/>
    <x v="4"/>
    <x v="4"/>
    <x v="1"/>
    <n v="99"/>
    <n v="730"/>
    <n v="-50"/>
    <x v="2"/>
    <n v="0"/>
  </r>
  <r>
    <n v="19"/>
    <x v="0"/>
    <s v="Married"/>
    <n v="86"/>
    <s v="&lt;1 year"/>
    <n v="100"/>
    <n v="1"/>
    <s v="Low"/>
    <n v="50"/>
    <s v="Full Coverage"/>
    <n v="0"/>
    <n v="2386"/>
    <s v="NO"/>
    <s v="Yes"/>
    <s v="NO"/>
    <n v="50"/>
    <x v="1"/>
    <x v="22"/>
    <x v="1"/>
    <x v="4"/>
    <x v="3"/>
    <x v="1"/>
    <n v="10"/>
    <n v="807"/>
    <n v="-50"/>
    <x v="1"/>
    <n v="100"/>
  </r>
  <r>
    <n v="26"/>
    <x v="0"/>
    <s v="Divorced"/>
    <n v="0"/>
    <s v="1-5 years"/>
    <n v="50"/>
    <n v="0"/>
    <s v="Low"/>
    <n v="0"/>
    <s v="Liability-Only"/>
    <n v="-200"/>
    <n v="1950"/>
    <s v="NO"/>
    <s v="Yes"/>
    <s v="NO"/>
    <n v="50"/>
    <x v="1"/>
    <x v="14"/>
    <x v="0"/>
    <x v="7"/>
    <x v="3"/>
    <x v="0"/>
    <n v="99"/>
    <n v="721"/>
    <n v="-50"/>
    <x v="0"/>
    <n v="50"/>
  </r>
  <r>
    <n v="25"/>
    <x v="0"/>
    <s v="Single"/>
    <n v="0"/>
    <s v="1-5 years"/>
    <n v="50"/>
    <n v="0"/>
    <s v="High"/>
    <n v="0"/>
    <s v="Liability-Only"/>
    <n v="-200"/>
    <n v="1950"/>
    <s v="NO"/>
    <s v="NO"/>
    <s v="Yes"/>
    <n v="50"/>
    <x v="0"/>
    <x v="29"/>
    <x v="0"/>
    <x v="1"/>
    <x v="0"/>
    <x v="0"/>
    <n v="99"/>
    <n v="715"/>
    <n v="-50"/>
    <x v="0"/>
    <n v="50"/>
  </r>
  <r>
    <n v="56"/>
    <x v="1"/>
    <s v="Single"/>
    <n v="0"/>
    <s v="&gt;5 years"/>
    <n v="0"/>
    <n v="0"/>
    <s v="Medium"/>
    <n v="0"/>
    <s v="Full Coverage"/>
    <n v="0"/>
    <n v="2250"/>
    <s v="NO"/>
    <s v="Yes"/>
    <s v="NO"/>
    <n v="50"/>
    <x v="0"/>
    <x v="29"/>
    <x v="1"/>
    <x v="2"/>
    <x v="3"/>
    <x v="0"/>
    <n v="5"/>
    <n v="629"/>
    <n v="50"/>
    <x v="1"/>
    <n v="100"/>
  </r>
  <r>
    <n v="54"/>
    <x v="0"/>
    <s v="Widowed"/>
    <n v="0"/>
    <s v="&lt;1 year"/>
    <n v="100"/>
    <n v="2"/>
    <s v="Low"/>
    <n v="100"/>
    <s v="Full Coverage"/>
    <n v="0"/>
    <n v="2250"/>
    <s v="NO"/>
    <s v="Yes"/>
    <s v="NO"/>
    <n v="50"/>
    <x v="0"/>
    <x v="10"/>
    <x v="0"/>
    <x v="5"/>
    <x v="1"/>
    <x v="0"/>
    <n v="99"/>
    <n v="702"/>
    <n v="-50"/>
    <x v="2"/>
    <n v="0"/>
  </r>
  <r>
    <n v="47"/>
    <x v="0"/>
    <s v="Single"/>
    <n v="0"/>
    <s v="&gt;5 years"/>
    <n v="0"/>
    <n v="1"/>
    <s v="High"/>
    <n v="200"/>
    <s v="Full Coverage"/>
    <n v="0"/>
    <n v="2200"/>
    <s v="NO"/>
    <s v="Yes"/>
    <s v="Yes"/>
    <n v="100"/>
    <x v="2"/>
    <x v="17"/>
    <x v="1"/>
    <x v="7"/>
    <x v="6"/>
    <x v="0"/>
    <n v="14"/>
    <n v="769"/>
    <n v="-50"/>
    <x v="2"/>
    <n v="0"/>
  </r>
  <r>
    <n v="56"/>
    <x v="1"/>
    <s v="Divorced"/>
    <n v="0"/>
    <s v="1-5 years"/>
    <n v="50"/>
    <n v="2"/>
    <s v="High"/>
    <n v="400"/>
    <s v="Full Coverage"/>
    <n v="0"/>
    <n v="2600"/>
    <s v="NO"/>
    <s v="Yes"/>
    <s v="NO"/>
    <n v="50"/>
    <x v="1"/>
    <x v="20"/>
    <x v="1"/>
    <x v="2"/>
    <x v="4"/>
    <x v="0"/>
    <n v="13"/>
    <n v="765"/>
    <n v="-50"/>
    <x v="1"/>
    <n v="100"/>
  </r>
  <r>
    <n v="26"/>
    <x v="0"/>
    <s v="Married"/>
    <n v="86"/>
    <s v="&gt;5 years"/>
    <n v="0"/>
    <n v="0"/>
    <s v="Medium"/>
    <n v="0"/>
    <s v="Full Coverage"/>
    <n v="0"/>
    <n v="2386"/>
    <s v="NO"/>
    <s v="NO"/>
    <s v="NO"/>
    <n v="0"/>
    <x v="1"/>
    <x v="4"/>
    <x v="0"/>
    <x v="1"/>
    <x v="0"/>
    <x v="2"/>
    <n v="99"/>
    <n v="667"/>
    <n v="50"/>
    <x v="1"/>
    <n v="100"/>
  </r>
  <r>
    <n v="45"/>
    <x v="0"/>
    <s v="Single"/>
    <n v="0"/>
    <s v="1-5 years"/>
    <n v="50"/>
    <n v="2"/>
    <s v="Low"/>
    <n v="100"/>
    <s v="Full Coverage"/>
    <n v="0"/>
    <n v="2250"/>
    <s v="NO"/>
    <s v="NO"/>
    <s v="Yes"/>
    <n v="50"/>
    <x v="1"/>
    <x v="23"/>
    <x v="0"/>
    <x v="6"/>
    <x v="0"/>
    <x v="2"/>
    <n v="99"/>
    <n v="742"/>
    <n v="-50"/>
    <x v="0"/>
    <n v="50"/>
  </r>
  <r>
    <n v="38"/>
    <x v="0"/>
    <s v="Single"/>
    <n v="0"/>
    <s v="&lt;1 year"/>
    <n v="100"/>
    <n v="2"/>
    <s v="Low"/>
    <n v="100"/>
    <s v="Full Coverage"/>
    <n v="0"/>
    <n v="2500"/>
    <s v="NO"/>
    <s v="NO"/>
    <s v="NO"/>
    <n v="0"/>
    <x v="1"/>
    <x v="26"/>
    <x v="0"/>
    <x v="0"/>
    <x v="7"/>
    <x v="2"/>
    <n v="99"/>
    <n v="685"/>
    <n v="50"/>
    <x v="1"/>
    <n v="100"/>
  </r>
  <r>
    <n v="52"/>
    <x v="0"/>
    <s v="Married"/>
    <n v="86"/>
    <s v="&gt;5 years"/>
    <n v="0"/>
    <n v="1"/>
    <s v="Low"/>
    <n v="50"/>
    <s v="Full Coverage"/>
    <n v="0"/>
    <n v="2336"/>
    <s v="NO"/>
    <s v="NO"/>
    <s v="NO"/>
    <n v="0"/>
    <x v="1"/>
    <x v="22"/>
    <x v="0"/>
    <x v="5"/>
    <x v="0"/>
    <x v="2"/>
    <n v="99"/>
    <n v="787"/>
    <n v="-50"/>
    <x v="1"/>
    <n v="100"/>
  </r>
  <r>
    <n v="38"/>
    <x v="0"/>
    <s v="Single"/>
    <n v="0"/>
    <s v="&lt;1 year"/>
    <n v="100"/>
    <n v="0"/>
    <s v="Low"/>
    <n v="0"/>
    <s v="Full Coverage"/>
    <n v="0"/>
    <n v="2350"/>
    <s v="NO"/>
    <s v="Yes"/>
    <s v="NO"/>
    <n v="50"/>
    <x v="1"/>
    <x v="28"/>
    <x v="0"/>
    <x v="4"/>
    <x v="4"/>
    <x v="1"/>
    <n v="99"/>
    <n v="699"/>
    <n v="50"/>
    <x v="1"/>
    <n v="100"/>
  </r>
  <r>
    <n v="34"/>
    <x v="0"/>
    <s v="Married"/>
    <n v="86"/>
    <s v="1-5 years"/>
    <n v="50"/>
    <n v="1"/>
    <s v="High"/>
    <n v="200"/>
    <s v="Liability-Only"/>
    <n v="-200"/>
    <n v="2286"/>
    <s v="NO"/>
    <s v="NO"/>
    <s v="NO"/>
    <n v="0"/>
    <x v="0"/>
    <x v="17"/>
    <x v="1"/>
    <x v="1"/>
    <x v="0"/>
    <x v="2"/>
    <n v="12"/>
    <n v="723"/>
    <n v="-50"/>
    <x v="0"/>
    <n v="50"/>
  </r>
  <r>
    <n v="48"/>
    <x v="0"/>
    <s v="Married"/>
    <n v="86"/>
    <s v="&gt;5 years"/>
    <n v="0"/>
    <n v="0"/>
    <s v="Medium"/>
    <n v="0"/>
    <s v="Full Coverage"/>
    <n v="0"/>
    <n v="2236"/>
    <s v="Yes"/>
    <s v="NO"/>
    <s v="NO"/>
    <n v="50"/>
    <x v="1"/>
    <x v="14"/>
    <x v="1"/>
    <x v="4"/>
    <x v="0"/>
    <x v="2"/>
    <n v="9"/>
    <n v="722"/>
    <n v="-50"/>
    <x v="1"/>
    <n v="100"/>
  </r>
  <r>
    <n v="53"/>
    <x v="0"/>
    <s v="Married"/>
    <n v="86"/>
    <s v="&lt;1 year"/>
    <n v="100"/>
    <n v="1"/>
    <s v="Low"/>
    <n v="50"/>
    <s v="Full Coverage"/>
    <n v="0"/>
    <n v="2336"/>
    <s v="NO"/>
    <s v="NO"/>
    <s v="NO"/>
    <n v="0"/>
    <x v="0"/>
    <x v="7"/>
    <x v="1"/>
    <x v="2"/>
    <x v="3"/>
    <x v="1"/>
    <n v="2"/>
    <n v="704"/>
    <n v="-50"/>
    <x v="2"/>
    <n v="0"/>
  </r>
  <r>
    <n v="29"/>
    <x v="0"/>
    <s v="Single"/>
    <n v="0"/>
    <s v="1-5 years"/>
    <n v="50"/>
    <n v="2"/>
    <s v="Low"/>
    <n v="100"/>
    <s v="Full Coverage"/>
    <n v="0"/>
    <n v="2300"/>
    <s v="NO"/>
    <s v="NO"/>
    <s v="NO"/>
    <n v="0"/>
    <x v="1"/>
    <x v="5"/>
    <x v="1"/>
    <x v="7"/>
    <x v="0"/>
    <x v="2"/>
    <n v="6"/>
    <n v="714"/>
    <n v="-50"/>
    <x v="0"/>
    <n v="50"/>
  </r>
  <r>
    <n v="39"/>
    <x v="0"/>
    <s v="Widowed"/>
    <n v="0"/>
    <s v="&gt;5 years"/>
    <n v="0"/>
    <n v="0"/>
    <s v="Low"/>
    <n v="0"/>
    <s v="Full Coverage"/>
    <n v="0"/>
    <n v="2100"/>
    <s v="NO"/>
    <s v="NO"/>
    <s v="NO"/>
    <n v="0"/>
    <x v="1"/>
    <x v="22"/>
    <x v="0"/>
    <x v="5"/>
    <x v="0"/>
    <x v="1"/>
    <n v="99"/>
    <n v="737"/>
    <n v="-50"/>
    <x v="2"/>
    <n v="0"/>
  </r>
  <r>
    <n v="24"/>
    <x v="0"/>
    <s v="Married"/>
    <n v="86"/>
    <s v="&gt;5 years"/>
    <n v="0"/>
    <n v="1"/>
    <s v="Medium"/>
    <n v="100"/>
    <s v="Liability-Only"/>
    <n v="-200"/>
    <n v="2036"/>
    <s v="Yes"/>
    <s v="NO"/>
    <s v="NO"/>
    <n v="50"/>
    <x v="0"/>
    <x v="14"/>
    <x v="1"/>
    <x v="3"/>
    <x v="2"/>
    <x v="0"/>
    <n v="4"/>
    <n v="744"/>
    <n v="-50"/>
    <x v="2"/>
    <n v="0"/>
  </r>
  <r>
    <n v="18"/>
    <x v="0"/>
    <s v="Single"/>
    <n v="0"/>
    <s v="1-5 years"/>
    <n v="50"/>
    <n v="0"/>
    <s v="Low"/>
    <n v="0"/>
    <s v="Liability-Only"/>
    <n v="-200"/>
    <n v="2150"/>
    <s v="NO"/>
    <s v="NO"/>
    <s v="NO"/>
    <n v="0"/>
    <x v="0"/>
    <x v="28"/>
    <x v="1"/>
    <x v="7"/>
    <x v="0"/>
    <x v="2"/>
    <n v="2"/>
    <n v="674"/>
    <n v="50"/>
    <x v="1"/>
    <n v="100"/>
  </r>
  <r>
    <n v="43"/>
    <x v="0"/>
    <s v="Married"/>
    <n v="86"/>
    <s v="1-5 years"/>
    <n v="50"/>
    <n v="1"/>
    <s v="Medium"/>
    <n v="100"/>
    <s v="Full Coverage"/>
    <n v="0"/>
    <n v="2386"/>
    <s v="NO"/>
    <s v="NO"/>
    <s v="NO"/>
    <n v="0"/>
    <x v="1"/>
    <x v="3"/>
    <x v="1"/>
    <x v="5"/>
    <x v="3"/>
    <x v="0"/>
    <n v="7"/>
    <n v="762"/>
    <n v="-50"/>
    <x v="0"/>
    <n v="50"/>
  </r>
  <r>
    <n v="49"/>
    <x v="0"/>
    <s v="Widowed"/>
    <n v="0"/>
    <s v="1-5 years"/>
    <n v="50"/>
    <n v="0"/>
    <s v="Low"/>
    <n v="0"/>
    <s v="Full Coverage"/>
    <n v="0"/>
    <n v="2250"/>
    <s v="NO"/>
    <s v="NO"/>
    <s v="NO"/>
    <n v="0"/>
    <x v="1"/>
    <x v="3"/>
    <x v="1"/>
    <x v="8"/>
    <x v="2"/>
    <x v="1"/>
    <n v="14"/>
    <n v="811"/>
    <n v="-50"/>
    <x v="1"/>
    <n v="100"/>
  </r>
  <r>
    <n v="43"/>
    <x v="0"/>
    <s v="Single"/>
    <n v="0"/>
    <s v="&gt;5 years"/>
    <n v="0"/>
    <n v="1"/>
    <s v="Low"/>
    <n v="50"/>
    <s v="Liability-Only"/>
    <n v="-200"/>
    <n v="2050"/>
    <s v="Yes"/>
    <s v="NO"/>
    <s v="NO"/>
    <n v="50"/>
    <x v="1"/>
    <x v="0"/>
    <x v="0"/>
    <x v="1"/>
    <x v="2"/>
    <x v="2"/>
    <n v="99"/>
    <n v="700"/>
    <n v="50"/>
    <x v="0"/>
    <n v="50"/>
  </r>
  <r>
    <n v="18"/>
    <x v="0"/>
    <s v="Single"/>
    <n v="0"/>
    <s v="1-5 years"/>
    <n v="50"/>
    <n v="0"/>
    <s v="Medium"/>
    <n v="0"/>
    <s v="Full Coverage"/>
    <n v="0"/>
    <n v="2300"/>
    <s v="NO"/>
    <s v="Yes"/>
    <s v="NO"/>
    <n v="50"/>
    <x v="1"/>
    <x v="21"/>
    <x v="1"/>
    <x v="7"/>
    <x v="2"/>
    <x v="1"/>
    <n v="7"/>
    <n v="602"/>
    <n v="50"/>
    <x v="1"/>
    <n v="100"/>
  </r>
  <r>
    <n v="34"/>
    <x v="0"/>
    <s v="Single"/>
    <n v="0"/>
    <s v="&gt;5 years"/>
    <n v="0"/>
    <n v="1"/>
    <s v="Low"/>
    <n v="50"/>
    <s v="Liability-Only"/>
    <n v="-200"/>
    <n v="1950"/>
    <s v="NO"/>
    <s v="Yes"/>
    <s v="NO"/>
    <n v="50"/>
    <x v="0"/>
    <x v="2"/>
    <x v="0"/>
    <x v="6"/>
    <x v="4"/>
    <x v="0"/>
    <n v="99"/>
    <n v="704"/>
    <n v="-50"/>
    <x v="0"/>
    <n v="50"/>
  </r>
  <r>
    <n v="18"/>
    <x v="0"/>
    <s v="Married"/>
    <n v="86"/>
    <s v="&lt;1 year"/>
    <n v="100"/>
    <n v="0"/>
    <s v="Medium"/>
    <n v="0"/>
    <s v="Liability-Only"/>
    <n v="-200"/>
    <n v="2136"/>
    <s v="NO"/>
    <s v="NO"/>
    <s v="NO"/>
    <n v="0"/>
    <x v="1"/>
    <x v="19"/>
    <x v="0"/>
    <x v="2"/>
    <x v="3"/>
    <x v="1"/>
    <n v="99"/>
    <n v="748"/>
    <n v="-50"/>
    <x v="0"/>
    <n v="50"/>
  </r>
  <r>
    <n v="60"/>
    <x v="1"/>
    <s v="Single"/>
    <n v="0"/>
    <s v="&lt;1 year"/>
    <n v="100"/>
    <n v="2"/>
    <s v="Low"/>
    <n v="100"/>
    <s v="Full Coverage"/>
    <n v="0"/>
    <n v="2200"/>
    <s v="Yes"/>
    <s v="Yes"/>
    <s v="NO"/>
    <n v="100"/>
    <x v="1"/>
    <x v="12"/>
    <x v="1"/>
    <x v="7"/>
    <x v="0"/>
    <x v="0"/>
    <n v="9"/>
    <n v="759"/>
    <n v="-50"/>
    <x v="2"/>
    <n v="0"/>
  </r>
  <r>
    <n v="23"/>
    <x v="0"/>
    <s v="Widowed"/>
    <n v="0"/>
    <s v="1-5 years"/>
    <n v="50"/>
    <n v="1"/>
    <s v="High"/>
    <n v="200"/>
    <s v="Full Coverage"/>
    <n v="0"/>
    <n v="2350"/>
    <s v="NO"/>
    <s v="NO"/>
    <s v="NO"/>
    <n v="0"/>
    <x v="1"/>
    <x v="14"/>
    <x v="1"/>
    <x v="9"/>
    <x v="0"/>
    <x v="1"/>
    <n v="14"/>
    <n v="717"/>
    <n v="-50"/>
    <x v="2"/>
    <n v="0"/>
  </r>
  <r>
    <n v="58"/>
    <x v="1"/>
    <s v="Married"/>
    <n v="86"/>
    <s v="&gt;5 years"/>
    <n v="0"/>
    <n v="0"/>
    <s v="Medium"/>
    <n v="0"/>
    <s v="Full Coverage"/>
    <n v="0"/>
    <n v="2236"/>
    <s v="NO"/>
    <s v="Yes"/>
    <s v="NO"/>
    <n v="50"/>
    <x v="1"/>
    <x v="7"/>
    <x v="0"/>
    <x v="4"/>
    <x v="4"/>
    <x v="1"/>
    <n v="99"/>
    <n v="784"/>
    <n v="-50"/>
    <x v="1"/>
    <n v="100"/>
  </r>
  <r>
    <n v="54"/>
    <x v="0"/>
    <s v="Single"/>
    <n v="0"/>
    <s v="1-5 years"/>
    <n v="50"/>
    <n v="0"/>
    <s v="Low"/>
    <n v="0"/>
    <s v="Full Coverage"/>
    <n v="0"/>
    <n v="2200"/>
    <s v="NO"/>
    <s v="Yes"/>
    <s v="NO"/>
    <n v="50"/>
    <x v="1"/>
    <x v="22"/>
    <x v="1"/>
    <x v="0"/>
    <x v="4"/>
    <x v="2"/>
    <n v="6"/>
    <n v="774"/>
    <n v="-50"/>
    <x v="1"/>
    <n v="100"/>
  </r>
  <r>
    <n v="26"/>
    <x v="0"/>
    <s v="Widowed"/>
    <n v="0"/>
    <s v="&gt;5 years"/>
    <n v="0"/>
    <n v="0"/>
    <s v="Medium"/>
    <n v="0"/>
    <s v="Full Coverage"/>
    <n v="0"/>
    <n v="2000"/>
    <s v="Yes"/>
    <s v="NO"/>
    <s v="Yes"/>
    <n v="100"/>
    <x v="1"/>
    <x v="29"/>
    <x v="0"/>
    <x v="2"/>
    <x v="4"/>
    <x v="2"/>
    <n v="99"/>
    <n v="766"/>
    <n v="-50"/>
    <x v="2"/>
    <n v="0"/>
  </r>
  <r>
    <n v="23"/>
    <x v="0"/>
    <s v="Married"/>
    <n v="86"/>
    <s v="&gt;5 years"/>
    <n v="0"/>
    <n v="0"/>
    <s v="Low"/>
    <n v="0"/>
    <s v="Full Coverage"/>
    <n v="0"/>
    <n v="2136"/>
    <s v="NO"/>
    <s v="Yes"/>
    <s v="NO"/>
    <n v="50"/>
    <x v="1"/>
    <x v="22"/>
    <x v="1"/>
    <x v="4"/>
    <x v="4"/>
    <x v="2"/>
    <n v="4"/>
    <n v="783"/>
    <n v="-50"/>
    <x v="2"/>
    <n v="0"/>
  </r>
  <r>
    <n v="45"/>
    <x v="0"/>
    <s v="Divorced"/>
    <n v="0"/>
    <s v="&gt;5 years"/>
    <n v="0"/>
    <n v="1"/>
    <s v="Low"/>
    <n v="50"/>
    <s v="Liability-Only"/>
    <n v="-200"/>
    <n v="2050"/>
    <s v="NO"/>
    <s v="NO"/>
    <s v="NO"/>
    <n v="0"/>
    <x v="1"/>
    <x v="1"/>
    <x v="1"/>
    <x v="2"/>
    <x v="0"/>
    <x v="0"/>
    <n v="11"/>
    <n v="613"/>
    <n v="50"/>
    <x v="2"/>
    <n v="0"/>
  </r>
  <r>
    <n v="27"/>
    <x v="0"/>
    <s v="Widowed"/>
    <n v="0"/>
    <s v="&gt;5 years"/>
    <n v="0"/>
    <n v="0"/>
    <s v="Low"/>
    <n v="0"/>
    <s v="Full Coverage"/>
    <n v="0"/>
    <n v="2100"/>
    <s v="NO"/>
    <s v="Yes"/>
    <s v="NO"/>
    <n v="50"/>
    <x v="2"/>
    <x v="8"/>
    <x v="0"/>
    <x v="0"/>
    <x v="4"/>
    <x v="0"/>
    <n v="99"/>
    <n v="703"/>
    <n v="-50"/>
    <x v="0"/>
    <n v="50"/>
  </r>
  <r>
    <n v="41"/>
    <x v="0"/>
    <s v="Single"/>
    <n v="0"/>
    <s v="&gt;5 years"/>
    <n v="0"/>
    <n v="1"/>
    <s v="Low"/>
    <n v="50"/>
    <s v="Full Coverage"/>
    <n v="0"/>
    <n v="2350"/>
    <s v="NO"/>
    <s v="NO"/>
    <s v="NO"/>
    <n v="0"/>
    <x v="1"/>
    <x v="1"/>
    <x v="0"/>
    <x v="6"/>
    <x v="0"/>
    <x v="2"/>
    <n v="99"/>
    <n v="688"/>
    <n v="50"/>
    <x v="1"/>
    <n v="100"/>
  </r>
  <r>
    <n v="32"/>
    <x v="0"/>
    <s v="Married"/>
    <n v="86"/>
    <s v="&gt;5 years"/>
    <n v="0"/>
    <n v="1"/>
    <s v="High"/>
    <n v="200"/>
    <s v="Full Coverage"/>
    <n v="0"/>
    <n v="2486"/>
    <s v="NO"/>
    <s v="NO"/>
    <s v="NO"/>
    <n v="0"/>
    <x v="1"/>
    <x v="25"/>
    <x v="1"/>
    <x v="2"/>
    <x v="2"/>
    <x v="2"/>
    <n v="10"/>
    <n v="777"/>
    <n v="-50"/>
    <x v="1"/>
    <n v="100"/>
  </r>
  <r>
    <n v="18"/>
    <x v="0"/>
    <s v="Married"/>
    <n v="86"/>
    <s v="1-5 years"/>
    <n v="50"/>
    <n v="0"/>
    <s v="Low"/>
    <n v="0"/>
    <s v="Liability-Only"/>
    <n v="-200"/>
    <n v="1936"/>
    <s v="Yes"/>
    <s v="Yes"/>
    <s v="NO"/>
    <n v="100"/>
    <x v="0"/>
    <x v="1"/>
    <x v="1"/>
    <x v="2"/>
    <x v="2"/>
    <x v="1"/>
    <n v="14"/>
    <n v="702"/>
    <n v="-50"/>
    <x v="2"/>
    <n v="0"/>
  </r>
  <r>
    <n v="18"/>
    <x v="0"/>
    <s v="Married"/>
    <n v="86"/>
    <s v="&lt;1 year"/>
    <n v="100"/>
    <n v="1"/>
    <s v="Low"/>
    <n v="50"/>
    <s v="Full Coverage"/>
    <n v="0"/>
    <n v="2436"/>
    <s v="NO"/>
    <s v="NO"/>
    <s v="NO"/>
    <n v="0"/>
    <x v="0"/>
    <x v="19"/>
    <x v="1"/>
    <x v="2"/>
    <x v="2"/>
    <x v="2"/>
    <n v="4"/>
    <n v="797"/>
    <n v="-50"/>
    <x v="1"/>
    <n v="100"/>
  </r>
  <r>
    <n v="43"/>
    <x v="0"/>
    <s v="Divorced"/>
    <n v="0"/>
    <s v="&lt;1 year"/>
    <n v="100"/>
    <n v="0"/>
    <s v="Low"/>
    <n v="0"/>
    <s v="Liability-Only"/>
    <n v="-200"/>
    <n v="2000"/>
    <s v="NO"/>
    <s v="NO"/>
    <s v="NO"/>
    <n v="0"/>
    <x v="1"/>
    <x v="12"/>
    <x v="1"/>
    <x v="7"/>
    <x v="1"/>
    <x v="2"/>
    <n v="12"/>
    <n v="738"/>
    <n v="-50"/>
    <x v="2"/>
    <n v="0"/>
  </r>
  <r>
    <n v="31"/>
    <x v="0"/>
    <s v="Divorced"/>
    <n v="0"/>
    <s v="&lt;1 year"/>
    <n v="100"/>
    <n v="0"/>
    <s v="Low"/>
    <n v="0"/>
    <s v="Full Coverage"/>
    <n v="0"/>
    <n v="2350"/>
    <s v="NO"/>
    <s v="NO"/>
    <s v="Yes"/>
    <n v="50"/>
    <x v="0"/>
    <x v="2"/>
    <x v="0"/>
    <x v="4"/>
    <x v="2"/>
    <x v="2"/>
    <n v="99"/>
    <n v="664"/>
    <n v="50"/>
    <x v="1"/>
    <n v="100"/>
  </r>
  <r>
    <n v="31"/>
    <x v="0"/>
    <s v="Single"/>
    <n v="0"/>
    <s v="&lt;1 year"/>
    <n v="100"/>
    <n v="0"/>
    <s v="Low"/>
    <n v="0"/>
    <s v="Full Coverage"/>
    <n v="0"/>
    <n v="2300"/>
    <s v="NO"/>
    <s v="NO"/>
    <s v="NO"/>
    <n v="0"/>
    <x v="0"/>
    <x v="18"/>
    <x v="0"/>
    <x v="1"/>
    <x v="0"/>
    <x v="0"/>
    <n v="99"/>
    <n v="735"/>
    <n v="-50"/>
    <x v="1"/>
    <n v="100"/>
  </r>
  <r>
    <n v="50"/>
    <x v="0"/>
    <s v="Married"/>
    <n v="86"/>
    <s v="&lt;1 year"/>
    <n v="100"/>
    <n v="1"/>
    <s v="Low"/>
    <n v="50"/>
    <s v="Full Coverage"/>
    <n v="0"/>
    <n v="2286"/>
    <s v="NO"/>
    <s v="Yes"/>
    <s v="NO"/>
    <n v="50"/>
    <x v="2"/>
    <x v="2"/>
    <x v="1"/>
    <x v="3"/>
    <x v="2"/>
    <x v="1"/>
    <n v="5"/>
    <n v="788"/>
    <n v="-50"/>
    <x v="2"/>
    <n v="0"/>
  </r>
  <r>
    <n v="57"/>
    <x v="1"/>
    <s v="Married"/>
    <n v="86"/>
    <s v="&gt;5 years"/>
    <n v="0"/>
    <n v="0"/>
    <s v="Low"/>
    <n v="0"/>
    <s v="Full Coverage"/>
    <n v="0"/>
    <n v="2236"/>
    <s v="NO"/>
    <s v="Yes"/>
    <s v="NO"/>
    <n v="50"/>
    <x v="0"/>
    <x v="3"/>
    <x v="0"/>
    <x v="1"/>
    <x v="2"/>
    <x v="2"/>
    <n v="99"/>
    <n v="681"/>
    <n v="50"/>
    <x v="2"/>
    <n v="0"/>
  </r>
  <r>
    <n v="35"/>
    <x v="0"/>
    <s v="Single"/>
    <n v="0"/>
    <s v="1-5 years"/>
    <n v="50"/>
    <n v="0"/>
    <s v="Low"/>
    <n v="0"/>
    <s v="Full Coverage"/>
    <n v="0"/>
    <n v="2200"/>
    <s v="NO"/>
    <s v="NO"/>
    <s v="NO"/>
    <n v="0"/>
    <x v="1"/>
    <x v="18"/>
    <x v="1"/>
    <x v="0"/>
    <x v="0"/>
    <x v="1"/>
    <n v="2"/>
    <n v="741"/>
    <n v="-50"/>
    <x v="0"/>
    <n v="50"/>
  </r>
  <r>
    <n v="34"/>
    <x v="0"/>
    <s v="Single"/>
    <n v="0"/>
    <s v="1-5 years"/>
    <n v="50"/>
    <n v="0"/>
    <s v="High"/>
    <n v="0"/>
    <s v="Full Coverage"/>
    <n v="0"/>
    <n v="2150"/>
    <s v="Yes"/>
    <s v="Yes"/>
    <s v="NO"/>
    <n v="100"/>
    <x v="1"/>
    <x v="28"/>
    <x v="0"/>
    <x v="3"/>
    <x v="4"/>
    <x v="2"/>
    <n v="99"/>
    <n v="790"/>
    <n v="-50"/>
    <x v="1"/>
    <n v="100"/>
  </r>
  <r>
    <n v="47"/>
    <x v="0"/>
    <s v="Widowed"/>
    <n v="0"/>
    <s v="&gt;5 years"/>
    <n v="0"/>
    <n v="2"/>
    <s v="High"/>
    <n v="400"/>
    <s v="Liability-Only"/>
    <n v="-200"/>
    <n v="2400"/>
    <s v="NO"/>
    <s v="NO"/>
    <s v="NO"/>
    <n v="0"/>
    <x v="0"/>
    <x v="20"/>
    <x v="0"/>
    <x v="1"/>
    <x v="2"/>
    <x v="2"/>
    <n v="99"/>
    <n v="685"/>
    <n v="50"/>
    <x v="2"/>
    <n v="0"/>
  </r>
  <r>
    <n v="19"/>
    <x v="0"/>
    <s v="Single"/>
    <n v="0"/>
    <s v="1-5 years"/>
    <n v="50"/>
    <n v="0"/>
    <s v="Medium"/>
    <n v="0"/>
    <s v="Full Coverage"/>
    <n v="0"/>
    <n v="2150"/>
    <s v="Yes"/>
    <s v="Yes"/>
    <s v="NO"/>
    <n v="100"/>
    <x v="1"/>
    <x v="15"/>
    <x v="0"/>
    <x v="1"/>
    <x v="3"/>
    <x v="0"/>
    <n v="99"/>
    <n v="721"/>
    <n v="-50"/>
    <x v="1"/>
    <n v="100"/>
  </r>
  <r>
    <n v="43"/>
    <x v="0"/>
    <s v="Divorced"/>
    <n v="0"/>
    <s v="&lt;1 year"/>
    <n v="100"/>
    <n v="0"/>
    <s v="Low"/>
    <n v="0"/>
    <s v="Full Coverage"/>
    <n v="0"/>
    <n v="2400"/>
    <s v="NO"/>
    <s v="NO"/>
    <s v="NO"/>
    <n v="0"/>
    <x v="1"/>
    <x v="12"/>
    <x v="1"/>
    <x v="11"/>
    <x v="4"/>
    <x v="2"/>
    <n v="8"/>
    <n v="689"/>
    <n v="50"/>
    <x v="1"/>
    <n v="100"/>
  </r>
  <r>
    <n v="48"/>
    <x v="0"/>
    <s v="Single"/>
    <n v="0"/>
    <s v="&gt;5 years"/>
    <n v="0"/>
    <n v="0"/>
    <s v="Low"/>
    <n v="0"/>
    <s v="Full Coverage"/>
    <n v="0"/>
    <n v="2300"/>
    <s v="NO"/>
    <s v="NO"/>
    <s v="NO"/>
    <n v="0"/>
    <x v="2"/>
    <x v="8"/>
    <x v="0"/>
    <x v="5"/>
    <x v="2"/>
    <x v="2"/>
    <n v="99"/>
    <n v="691"/>
    <n v="50"/>
    <x v="1"/>
    <n v="100"/>
  </r>
  <r>
    <n v="50"/>
    <x v="0"/>
    <s v="Single"/>
    <n v="0"/>
    <s v="1-5 years"/>
    <n v="50"/>
    <n v="0"/>
    <s v="Low"/>
    <n v="0"/>
    <s v="Liability-Only"/>
    <n v="-200"/>
    <n v="1900"/>
    <s v="NO"/>
    <s v="NO"/>
    <s v="Yes"/>
    <n v="50"/>
    <x v="2"/>
    <x v="16"/>
    <x v="1"/>
    <x v="4"/>
    <x v="2"/>
    <x v="0"/>
    <n v="8"/>
    <n v="709"/>
    <n v="-50"/>
    <x v="2"/>
    <n v="0"/>
  </r>
  <r>
    <n v="18"/>
    <x v="0"/>
    <s v="Married"/>
    <n v="86"/>
    <s v="1-5 years"/>
    <n v="50"/>
    <n v="0"/>
    <s v="High"/>
    <n v="0"/>
    <s v="Liability-Only"/>
    <n v="-200"/>
    <n v="2036"/>
    <s v="NO"/>
    <s v="NO"/>
    <s v="NO"/>
    <n v="0"/>
    <x v="2"/>
    <x v="15"/>
    <x v="1"/>
    <x v="0"/>
    <x v="4"/>
    <x v="1"/>
    <n v="3"/>
    <n v="711"/>
    <n v="-50"/>
    <x v="2"/>
    <n v="0"/>
  </r>
  <r>
    <n v="28"/>
    <x v="0"/>
    <s v="Widowed"/>
    <n v="0"/>
    <s v="1-5 years"/>
    <n v="50"/>
    <n v="1"/>
    <s v="Low"/>
    <n v="50"/>
    <s v="Liability-Only"/>
    <n v="-200"/>
    <n v="2200"/>
    <s v="NO"/>
    <s v="NO"/>
    <s v="NO"/>
    <n v="0"/>
    <x v="1"/>
    <x v="17"/>
    <x v="1"/>
    <x v="2"/>
    <x v="5"/>
    <x v="1"/>
    <n v="5"/>
    <n v="677"/>
    <n v="50"/>
    <x v="1"/>
    <n v="100"/>
  </r>
  <r>
    <n v="26"/>
    <x v="0"/>
    <s v="Single"/>
    <n v="0"/>
    <s v="1-5 years"/>
    <n v="50"/>
    <n v="1"/>
    <s v="Low"/>
    <n v="50"/>
    <s v="Full Coverage"/>
    <n v="0"/>
    <n v="2150"/>
    <s v="Yes"/>
    <s v="Yes"/>
    <s v="NO"/>
    <n v="100"/>
    <x v="1"/>
    <x v="5"/>
    <x v="1"/>
    <x v="7"/>
    <x v="2"/>
    <x v="2"/>
    <n v="14"/>
    <n v="731"/>
    <n v="-50"/>
    <x v="0"/>
    <n v="50"/>
  </r>
  <r>
    <n v="41"/>
    <x v="0"/>
    <s v="Married"/>
    <n v="86"/>
    <s v="&gt;5 years"/>
    <n v="0"/>
    <n v="1"/>
    <s v="Medium"/>
    <n v="100"/>
    <s v="Liability-Only"/>
    <n v="-200"/>
    <n v="2186"/>
    <s v="NO"/>
    <s v="NO"/>
    <s v="NO"/>
    <n v="0"/>
    <x v="1"/>
    <x v="0"/>
    <x v="1"/>
    <x v="2"/>
    <x v="1"/>
    <x v="0"/>
    <n v="2"/>
    <n v="741"/>
    <n v="-50"/>
    <x v="1"/>
    <n v="100"/>
  </r>
  <r>
    <n v="47"/>
    <x v="0"/>
    <s v="Married"/>
    <n v="86"/>
    <s v="&lt;1 year"/>
    <n v="100"/>
    <n v="0"/>
    <s v="Low"/>
    <n v="0"/>
    <s v="Full Coverage"/>
    <n v="0"/>
    <n v="2386"/>
    <s v="NO"/>
    <s v="NO"/>
    <s v="NO"/>
    <n v="0"/>
    <x v="0"/>
    <x v="17"/>
    <x v="1"/>
    <x v="3"/>
    <x v="0"/>
    <x v="0"/>
    <n v="6"/>
    <n v="730"/>
    <n v="-50"/>
    <x v="1"/>
    <n v="100"/>
  </r>
  <r>
    <n v="62"/>
    <x v="1"/>
    <s v="Married"/>
    <n v="86"/>
    <s v="&gt;5 years"/>
    <n v="0"/>
    <n v="1"/>
    <s v="Medium"/>
    <n v="100"/>
    <s v="Liability-Only"/>
    <n v="-200"/>
    <n v="2236"/>
    <s v="Yes"/>
    <s v="NO"/>
    <s v="NO"/>
    <n v="50"/>
    <x v="1"/>
    <x v="3"/>
    <x v="1"/>
    <x v="4"/>
    <x v="2"/>
    <x v="0"/>
    <n v="5"/>
    <n v="651"/>
    <n v="50"/>
    <x v="1"/>
    <n v="100"/>
  </r>
  <r>
    <n v="32"/>
    <x v="0"/>
    <s v="Single"/>
    <n v="0"/>
    <s v="&lt;1 year"/>
    <n v="100"/>
    <n v="2"/>
    <s v="High"/>
    <n v="400"/>
    <s v="Full Coverage"/>
    <n v="0"/>
    <n v="2650"/>
    <s v="NO"/>
    <s v="Yes"/>
    <s v="NO"/>
    <n v="50"/>
    <x v="1"/>
    <x v="25"/>
    <x v="0"/>
    <x v="1"/>
    <x v="0"/>
    <x v="2"/>
    <n v="99"/>
    <n v="691"/>
    <n v="50"/>
    <x v="2"/>
    <n v="0"/>
  </r>
  <r>
    <n v="32"/>
    <x v="0"/>
    <s v="Married"/>
    <n v="86"/>
    <s v="1-5 years"/>
    <n v="50"/>
    <n v="1"/>
    <s v="High"/>
    <n v="200"/>
    <s v="Liability-Only"/>
    <n v="-200"/>
    <n v="2286"/>
    <s v="NO"/>
    <s v="NO"/>
    <s v="Yes"/>
    <n v="50"/>
    <x v="1"/>
    <x v="25"/>
    <x v="0"/>
    <x v="0"/>
    <x v="3"/>
    <x v="0"/>
    <n v="99"/>
    <n v="808"/>
    <n v="-50"/>
    <x v="1"/>
    <n v="100"/>
  </r>
  <r>
    <n v="57"/>
    <x v="1"/>
    <s v="Married"/>
    <n v="86"/>
    <s v="&gt;5 years"/>
    <n v="0"/>
    <n v="0"/>
    <s v="Low"/>
    <n v="0"/>
    <s v="Liability-Only"/>
    <n v="-200"/>
    <n v="1986"/>
    <s v="NO"/>
    <s v="Yes"/>
    <s v="Yes"/>
    <n v="100"/>
    <x v="0"/>
    <x v="22"/>
    <x v="0"/>
    <x v="7"/>
    <x v="1"/>
    <x v="2"/>
    <n v="99"/>
    <n v="704"/>
    <n v="-50"/>
    <x v="1"/>
    <n v="100"/>
  </r>
  <r>
    <n v="44"/>
    <x v="0"/>
    <s v="Single"/>
    <n v="0"/>
    <s v="&gt;5 years"/>
    <n v="0"/>
    <n v="0"/>
    <s v="Low"/>
    <n v="0"/>
    <s v="Liability-Only"/>
    <n v="-200"/>
    <n v="2000"/>
    <s v="NO"/>
    <s v="NO"/>
    <s v="NO"/>
    <n v="0"/>
    <x v="0"/>
    <x v="15"/>
    <x v="1"/>
    <x v="2"/>
    <x v="1"/>
    <x v="1"/>
    <n v="7"/>
    <n v="715"/>
    <n v="-50"/>
    <x v="1"/>
    <n v="100"/>
  </r>
  <r>
    <n v="59"/>
    <x v="1"/>
    <s v="Married"/>
    <n v="86"/>
    <s v="1-5 years"/>
    <n v="50"/>
    <n v="0"/>
    <s v="Low"/>
    <n v="0"/>
    <s v="Full Coverage"/>
    <n v="0"/>
    <n v="2436"/>
    <s v="NO"/>
    <s v="NO"/>
    <s v="NO"/>
    <n v="0"/>
    <x v="1"/>
    <x v="15"/>
    <x v="1"/>
    <x v="1"/>
    <x v="3"/>
    <x v="1"/>
    <n v="5"/>
    <n v="672"/>
    <n v="50"/>
    <x v="1"/>
    <n v="100"/>
  </r>
  <r>
    <n v="44"/>
    <x v="0"/>
    <s v="Divorced"/>
    <n v="0"/>
    <s v="&lt;1 year"/>
    <n v="100"/>
    <n v="1"/>
    <s v="Low"/>
    <n v="50"/>
    <s v="Full Coverage"/>
    <n v="0"/>
    <n v="2450"/>
    <s v="NO"/>
    <s v="NO"/>
    <s v="NO"/>
    <n v="0"/>
    <x v="0"/>
    <x v="8"/>
    <x v="1"/>
    <x v="7"/>
    <x v="2"/>
    <x v="2"/>
    <n v="14"/>
    <n v="656"/>
    <n v="50"/>
    <x v="1"/>
    <n v="100"/>
  </r>
  <r>
    <n v="22"/>
    <x v="0"/>
    <s v="Married"/>
    <n v="86"/>
    <s v="&gt;5 years"/>
    <n v="0"/>
    <n v="1"/>
    <s v="Low"/>
    <n v="50"/>
    <s v="Liability-Only"/>
    <n v="-200"/>
    <n v="2136"/>
    <s v="NO"/>
    <s v="NO"/>
    <s v="NO"/>
    <n v="0"/>
    <x v="0"/>
    <x v="26"/>
    <x v="0"/>
    <x v="4"/>
    <x v="2"/>
    <x v="1"/>
    <n v="99"/>
    <n v="730"/>
    <n v="-50"/>
    <x v="1"/>
    <n v="100"/>
  </r>
  <r>
    <n v="20"/>
    <x v="0"/>
    <s v="Single"/>
    <n v="0"/>
    <s v="&lt;1 year"/>
    <n v="100"/>
    <n v="1"/>
    <s v="Low"/>
    <n v="50"/>
    <s v="Full Coverage"/>
    <n v="0"/>
    <n v="2450"/>
    <s v="NO"/>
    <s v="NO"/>
    <s v="NO"/>
    <n v="0"/>
    <x v="2"/>
    <x v="20"/>
    <x v="1"/>
    <x v="5"/>
    <x v="0"/>
    <x v="0"/>
    <n v="4"/>
    <n v="673"/>
    <n v="50"/>
    <x v="1"/>
    <n v="100"/>
  </r>
  <r>
    <n v="18"/>
    <x v="0"/>
    <s v="Married"/>
    <n v="86"/>
    <s v="1-5 years"/>
    <n v="50"/>
    <n v="0"/>
    <s v="Low"/>
    <n v="0"/>
    <s v="Liability-Only"/>
    <n v="-200"/>
    <n v="2136"/>
    <s v="Yes"/>
    <s v="NO"/>
    <s v="Yes"/>
    <n v="100"/>
    <x v="1"/>
    <x v="4"/>
    <x v="1"/>
    <x v="4"/>
    <x v="1"/>
    <x v="2"/>
    <n v="9"/>
    <n v="651"/>
    <n v="50"/>
    <x v="1"/>
    <n v="100"/>
  </r>
  <r>
    <n v="49"/>
    <x v="0"/>
    <s v="Married"/>
    <n v="86"/>
    <s v="&gt;5 years"/>
    <n v="0"/>
    <n v="2"/>
    <s v="Low"/>
    <n v="100"/>
    <s v="Liability-Only"/>
    <n v="-200"/>
    <n v="2186"/>
    <s v="NO"/>
    <s v="NO"/>
    <s v="NO"/>
    <n v="0"/>
    <x v="1"/>
    <x v="18"/>
    <x v="1"/>
    <x v="4"/>
    <x v="3"/>
    <x v="0"/>
    <n v="7"/>
    <n v="744"/>
    <n v="-50"/>
    <x v="1"/>
    <n v="100"/>
  </r>
  <r>
    <n v="57"/>
    <x v="1"/>
    <s v="Married"/>
    <n v="86"/>
    <s v="1-5 years"/>
    <n v="50"/>
    <n v="0"/>
    <s v="Low"/>
    <n v="0"/>
    <s v="Liability-Only"/>
    <n v="-200"/>
    <n v="2136"/>
    <s v="NO"/>
    <s v="NO"/>
    <s v="NO"/>
    <n v="0"/>
    <x v="0"/>
    <x v="14"/>
    <x v="0"/>
    <x v="4"/>
    <x v="2"/>
    <x v="1"/>
    <n v="99"/>
    <n v="742"/>
    <n v="-50"/>
    <x v="1"/>
    <n v="100"/>
  </r>
  <r>
    <n v="67"/>
    <x v="1"/>
    <s v="Divorced"/>
    <n v="0"/>
    <s v="&lt;1 year"/>
    <n v="100"/>
    <n v="0"/>
    <s v="High"/>
    <n v="0"/>
    <s v="Full Coverage"/>
    <n v="0"/>
    <n v="2350"/>
    <s v="NO"/>
    <s v="Yes"/>
    <s v="NO"/>
    <n v="50"/>
    <x v="1"/>
    <x v="20"/>
    <x v="1"/>
    <x v="4"/>
    <x v="0"/>
    <x v="0"/>
    <n v="7"/>
    <n v="661"/>
    <n v="50"/>
    <x v="1"/>
    <n v="100"/>
  </r>
  <r>
    <n v="52"/>
    <x v="0"/>
    <s v="Single"/>
    <n v="0"/>
    <s v="1-5 years"/>
    <n v="50"/>
    <n v="0"/>
    <s v="Medium"/>
    <n v="0"/>
    <s v="Full Coverage"/>
    <n v="0"/>
    <n v="2300"/>
    <s v="Yes"/>
    <s v="NO"/>
    <s v="NO"/>
    <n v="50"/>
    <x v="1"/>
    <x v="12"/>
    <x v="0"/>
    <x v="1"/>
    <x v="0"/>
    <x v="2"/>
    <n v="99"/>
    <n v="697"/>
    <n v="50"/>
    <x v="1"/>
    <n v="100"/>
  </r>
  <r>
    <n v="57"/>
    <x v="1"/>
    <s v="Married"/>
    <n v="86"/>
    <s v="&gt;5 years"/>
    <n v="0"/>
    <n v="0"/>
    <s v="Medium"/>
    <n v="0"/>
    <s v="Liability-Only"/>
    <n v="-200"/>
    <n v="1986"/>
    <s v="NO"/>
    <s v="NO"/>
    <s v="NO"/>
    <n v="0"/>
    <x v="2"/>
    <x v="5"/>
    <x v="0"/>
    <x v="8"/>
    <x v="4"/>
    <x v="1"/>
    <n v="99"/>
    <n v="747"/>
    <n v="-50"/>
    <x v="2"/>
    <n v="0"/>
  </r>
  <r>
    <n v="31"/>
    <x v="0"/>
    <s v="Single"/>
    <n v="0"/>
    <s v="1-5 years"/>
    <n v="50"/>
    <n v="0"/>
    <s v="Low"/>
    <n v="0"/>
    <s v="Liability-Only"/>
    <n v="-200"/>
    <n v="1900"/>
    <s v="Yes"/>
    <s v="NO"/>
    <s v="NO"/>
    <n v="50"/>
    <x v="0"/>
    <x v="6"/>
    <x v="0"/>
    <x v="1"/>
    <x v="4"/>
    <x v="0"/>
    <n v="99"/>
    <n v="808"/>
    <n v="-50"/>
    <x v="2"/>
    <n v="0"/>
  </r>
  <r>
    <n v="22"/>
    <x v="0"/>
    <s v="Married"/>
    <n v="86"/>
    <s v="&gt;5 years"/>
    <n v="0"/>
    <n v="0"/>
    <s v="Low"/>
    <n v="0"/>
    <s v="Full Coverage"/>
    <n v="0"/>
    <n v="2286"/>
    <s v="NO"/>
    <s v="NO"/>
    <s v="NO"/>
    <n v="0"/>
    <x v="2"/>
    <x v="22"/>
    <x v="1"/>
    <x v="1"/>
    <x v="4"/>
    <x v="0"/>
    <n v="7"/>
    <n v="727"/>
    <n v="-50"/>
    <x v="1"/>
    <n v="100"/>
  </r>
  <r>
    <n v="52"/>
    <x v="0"/>
    <s v="Widowed"/>
    <n v="0"/>
    <s v="1-5 years"/>
    <n v="50"/>
    <n v="0"/>
    <s v="Low"/>
    <n v="0"/>
    <s v="Liability-Only"/>
    <n v="-200"/>
    <n v="2000"/>
    <s v="Yes"/>
    <s v="NO"/>
    <s v="NO"/>
    <n v="50"/>
    <x v="1"/>
    <x v="17"/>
    <x v="1"/>
    <x v="8"/>
    <x v="4"/>
    <x v="2"/>
    <n v="2"/>
    <n v="637"/>
    <n v="50"/>
    <x v="2"/>
    <n v="0"/>
  </r>
  <r>
    <n v="46"/>
    <x v="0"/>
    <s v="Widowed"/>
    <n v="0"/>
    <s v="&lt;1 year"/>
    <n v="100"/>
    <n v="1"/>
    <s v="Low"/>
    <n v="50"/>
    <s v="Liability-Only"/>
    <n v="-200"/>
    <n v="2100"/>
    <s v="Yes"/>
    <s v="NO"/>
    <s v="NO"/>
    <n v="50"/>
    <x v="1"/>
    <x v="7"/>
    <x v="1"/>
    <x v="1"/>
    <x v="2"/>
    <x v="1"/>
    <n v="8"/>
    <n v="731"/>
    <n v="-50"/>
    <x v="1"/>
    <n v="100"/>
  </r>
  <r>
    <n v="41"/>
    <x v="0"/>
    <s v="Single"/>
    <n v="0"/>
    <s v="1-5 years"/>
    <n v="50"/>
    <n v="0"/>
    <s v="Low"/>
    <n v="0"/>
    <s v="Full Coverage"/>
    <n v="0"/>
    <n v="2100"/>
    <s v="Yes"/>
    <s v="Yes"/>
    <s v="NO"/>
    <n v="100"/>
    <x v="1"/>
    <x v="21"/>
    <x v="1"/>
    <x v="0"/>
    <x v="2"/>
    <x v="0"/>
    <n v="8"/>
    <n v="750"/>
    <n v="-50"/>
    <x v="0"/>
    <n v="50"/>
  </r>
  <r>
    <n v="45"/>
    <x v="0"/>
    <s v="Single"/>
    <n v="0"/>
    <s v="1-5 years"/>
    <n v="50"/>
    <n v="0"/>
    <s v="Medium"/>
    <n v="0"/>
    <s v="Liability-Only"/>
    <n v="-200"/>
    <n v="2000"/>
    <s v="Yes"/>
    <s v="NO"/>
    <s v="NO"/>
    <n v="50"/>
    <x v="1"/>
    <x v="24"/>
    <x v="1"/>
    <x v="6"/>
    <x v="3"/>
    <x v="1"/>
    <n v="10"/>
    <n v="720"/>
    <n v="-50"/>
    <x v="1"/>
    <n v="100"/>
  </r>
  <r>
    <n v="44"/>
    <x v="0"/>
    <s v="Divorced"/>
    <n v="0"/>
    <s v="1-5 years"/>
    <n v="50"/>
    <n v="0"/>
    <s v="Low"/>
    <n v="0"/>
    <s v="Full Coverage"/>
    <n v="0"/>
    <n v="2250"/>
    <s v="Yes"/>
    <s v="Yes"/>
    <s v="NO"/>
    <n v="100"/>
    <x v="1"/>
    <x v="10"/>
    <x v="0"/>
    <x v="1"/>
    <x v="1"/>
    <x v="2"/>
    <n v="99"/>
    <n v="621"/>
    <n v="50"/>
    <x v="1"/>
    <n v="100"/>
  </r>
  <r>
    <n v="59"/>
    <x v="1"/>
    <s v="Single"/>
    <n v="0"/>
    <s v="1-5 years"/>
    <n v="50"/>
    <n v="0"/>
    <s v="Low"/>
    <n v="0"/>
    <s v="Liability-Only"/>
    <n v="-200"/>
    <n v="1900"/>
    <s v="Yes"/>
    <s v="NO"/>
    <s v="NO"/>
    <n v="50"/>
    <x v="1"/>
    <x v="5"/>
    <x v="0"/>
    <x v="1"/>
    <x v="4"/>
    <x v="1"/>
    <n v="99"/>
    <n v="704"/>
    <n v="-50"/>
    <x v="2"/>
    <n v="0"/>
  </r>
  <r>
    <n v="59"/>
    <x v="1"/>
    <s v="Single"/>
    <n v="0"/>
    <s v="&gt;5 years"/>
    <n v="0"/>
    <n v="1"/>
    <s v="High"/>
    <n v="200"/>
    <s v="Liability-Only"/>
    <n v="-200"/>
    <n v="2100"/>
    <s v="Yes"/>
    <s v="Yes"/>
    <s v="NO"/>
    <n v="100"/>
    <x v="1"/>
    <x v="21"/>
    <x v="1"/>
    <x v="0"/>
    <x v="4"/>
    <x v="0"/>
    <n v="9"/>
    <n v="704"/>
    <n v="-50"/>
    <x v="1"/>
    <n v="100"/>
  </r>
  <r>
    <n v="48"/>
    <x v="0"/>
    <s v="Widowed"/>
    <n v="0"/>
    <s v="&gt;5 years"/>
    <n v="0"/>
    <n v="1"/>
    <s v="High"/>
    <n v="200"/>
    <s v="Full Coverage"/>
    <n v="0"/>
    <n v="2400"/>
    <s v="NO"/>
    <s v="NO"/>
    <s v="NO"/>
    <n v="0"/>
    <x v="1"/>
    <x v="6"/>
    <x v="1"/>
    <x v="4"/>
    <x v="0"/>
    <x v="2"/>
    <n v="8"/>
    <n v="709"/>
    <n v="-50"/>
    <x v="1"/>
    <n v="100"/>
  </r>
  <r>
    <n v="52"/>
    <x v="0"/>
    <s v="Single"/>
    <n v="0"/>
    <s v="&lt;1 year"/>
    <n v="100"/>
    <n v="1"/>
    <s v="Low"/>
    <n v="50"/>
    <s v="Full Coverage"/>
    <n v="0"/>
    <n v="2300"/>
    <s v="Yes"/>
    <s v="NO"/>
    <s v="NO"/>
    <n v="50"/>
    <x v="2"/>
    <x v="20"/>
    <x v="0"/>
    <x v="2"/>
    <x v="4"/>
    <x v="1"/>
    <n v="99"/>
    <n v="709"/>
    <n v="-50"/>
    <x v="1"/>
    <n v="100"/>
  </r>
  <r>
    <n v="47"/>
    <x v="0"/>
    <s v="Single"/>
    <n v="0"/>
    <s v="&gt;5 years"/>
    <n v="0"/>
    <n v="1"/>
    <s v="Low"/>
    <n v="50"/>
    <s v="Full Coverage"/>
    <n v="0"/>
    <n v="2350"/>
    <s v="NO"/>
    <s v="NO"/>
    <s v="NO"/>
    <n v="0"/>
    <x v="0"/>
    <x v="15"/>
    <x v="0"/>
    <x v="0"/>
    <x v="2"/>
    <x v="0"/>
    <n v="99"/>
    <n v="692"/>
    <n v="50"/>
    <x v="1"/>
    <n v="100"/>
  </r>
  <r>
    <n v="33"/>
    <x v="0"/>
    <s v="Divorced"/>
    <n v="0"/>
    <s v="1-5 years"/>
    <n v="50"/>
    <n v="0"/>
    <s v="Low"/>
    <n v="0"/>
    <s v="Full Coverage"/>
    <n v="0"/>
    <n v="2200"/>
    <s v="NO"/>
    <s v="NO"/>
    <s v="NO"/>
    <n v="0"/>
    <x v="1"/>
    <x v="23"/>
    <x v="0"/>
    <x v="3"/>
    <x v="1"/>
    <x v="2"/>
    <n v="99"/>
    <n v="710"/>
    <n v="-50"/>
    <x v="0"/>
    <n v="50"/>
  </r>
  <r>
    <n v="51"/>
    <x v="0"/>
    <s v="Single"/>
    <n v="0"/>
    <s v="&lt;1 year"/>
    <n v="100"/>
    <n v="0"/>
    <s v="Low"/>
    <n v="0"/>
    <s v="Full Coverage"/>
    <n v="0"/>
    <n v="2150"/>
    <s v="NO"/>
    <s v="NO"/>
    <s v="Yes"/>
    <n v="50"/>
    <x v="1"/>
    <x v="9"/>
    <x v="0"/>
    <x v="9"/>
    <x v="2"/>
    <x v="2"/>
    <n v="99"/>
    <n v="750"/>
    <n v="-50"/>
    <x v="2"/>
    <n v="0"/>
  </r>
  <r>
    <n v="19"/>
    <x v="0"/>
    <s v="Single"/>
    <n v="0"/>
    <s v="&lt;1 year"/>
    <n v="100"/>
    <n v="0"/>
    <s v="Medium"/>
    <n v="0"/>
    <s v="Full Coverage"/>
    <n v="0"/>
    <n v="2250"/>
    <s v="Yes"/>
    <s v="Yes"/>
    <s v="NO"/>
    <n v="100"/>
    <x v="1"/>
    <x v="15"/>
    <x v="1"/>
    <x v="0"/>
    <x v="2"/>
    <x v="2"/>
    <n v="1"/>
    <n v="699"/>
    <n v="50"/>
    <x v="0"/>
    <n v="50"/>
  </r>
  <r>
    <n v="55"/>
    <x v="1"/>
    <s v="Married"/>
    <n v="86"/>
    <s v="1-5 years"/>
    <n v="50"/>
    <n v="0"/>
    <s v="Medium"/>
    <n v="0"/>
    <s v="Full Coverage"/>
    <n v="0"/>
    <n v="2186"/>
    <s v="NO"/>
    <s v="Yes"/>
    <s v="NO"/>
    <n v="50"/>
    <x v="1"/>
    <x v="17"/>
    <x v="1"/>
    <x v="0"/>
    <x v="3"/>
    <x v="1"/>
    <n v="8"/>
    <n v="778"/>
    <n v="-50"/>
    <x v="2"/>
    <n v="0"/>
  </r>
  <r>
    <n v="22"/>
    <x v="0"/>
    <s v="Married"/>
    <n v="86"/>
    <s v="1-5 years"/>
    <n v="50"/>
    <n v="1"/>
    <s v="Low"/>
    <n v="50"/>
    <s v="Full Coverage"/>
    <n v="0"/>
    <n v="2336"/>
    <s v="NO"/>
    <s v="Yes"/>
    <s v="NO"/>
    <n v="50"/>
    <x v="2"/>
    <x v="2"/>
    <x v="1"/>
    <x v="0"/>
    <x v="0"/>
    <x v="1"/>
    <n v="14"/>
    <n v="707"/>
    <n v="-50"/>
    <x v="1"/>
    <n v="100"/>
  </r>
  <r>
    <n v="44"/>
    <x v="0"/>
    <s v="Married"/>
    <n v="86"/>
    <s v="&lt;1 year"/>
    <n v="100"/>
    <n v="1"/>
    <s v="Medium"/>
    <n v="100"/>
    <s v="Full Coverage"/>
    <n v="0"/>
    <n v="2486"/>
    <s v="NO"/>
    <s v="NO"/>
    <s v="NO"/>
    <n v="0"/>
    <x v="0"/>
    <x v="9"/>
    <x v="0"/>
    <x v="3"/>
    <x v="2"/>
    <x v="0"/>
    <n v="99"/>
    <n v="727"/>
    <n v="-50"/>
    <x v="1"/>
    <n v="100"/>
  </r>
  <r>
    <n v="27"/>
    <x v="0"/>
    <s v="Single"/>
    <n v="0"/>
    <s v="&lt;1 year"/>
    <n v="100"/>
    <n v="1"/>
    <s v="Low"/>
    <n v="50"/>
    <s v="Full Coverage"/>
    <n v="0"/>
    <n v="2350"/>
    <s v="NO"/>
    <s v="NO"/>
    <s v="NO"/>
    <n v="0"/>
    <x v="0"/>
    <x v="1"/>
    <x v="1"/>
    <x v="3"/>
    <x v="2"/>
    <x v="1"/>
    <n v="13"/>
    <n v="817"/>
    <n v="-50"/>
    <x v="1"/>
    <n v="100"/>
  </r>
  <r>
    <n v="48"/>
    <x v="0"/>
    <s v="Married"/>
    <n v="86"/>
    <s v="&lt;1 year"/>
    <n v="100"/>
    <n v="1"/>
    <s v="Low"/>
    <n v="50"/>
    <s v="Full Coverage"/>
    <n v="0"/>
    <n v="2336"/>
    <s v="NO"/>
    <s v="Yes"/>
    <s v="NO"/>
    <n v="50"/>
    <x v="0"/>
    <x v="16"/>
    <x v="1"/>
    <x v="6"/>
    <x v="4"/>
    <x v="1"/>
    <n v="12"/>
    <n v="724"/>
    <n v="-50"/>
    <x v="0"/>
    <n v="50"/>
  </r>
  <r>
    <n v="39"/>
    <x v="0"/>
    <s v="Widowed"/>
    <n v="0"/>
    <s v="&gt;5 years"/>
    <n v="0"/>
    <n v="0"/>
    <s v="Low"/>
    <n v="0"/>
    <s v="Liability-Only"/>
    <n v="-200"/>
    <n v="1800"/>
    <s v="Yes"/>
    <s v="NO"/>
    <s v="Yes"/>
    <n v="100"/>
    <x v="1"/>
    <x v="2"/>
    <x v="0"/>
    <x v="0"/>
    <x v="2"/>
    <x v="2"/>
    <n v="99"/>
    <n v="759"/>
    <n v="-50"/>
    <x v="2"/>
    <n v="0"/>
  </r>
  <r>
    <n v="18"/>
    <x v="0"/>
    <s v="Single"/>
    <n v="0"/>
    <s v="1-5 years"/>
    <n v="50"/>
    <n v="1"/>
    <s v="Low"/>
    <n v="50"/>
    <s v="Liability-Only"/>
    <n v="-200"/>
    <n v="2000"/>
    <s v="Yes"/>
    <s v="NO"/>
    <s v="NO"/>
    <n v="50"/>
    <x v="0"/>
    <x v="16"/>
    <x v="1"/>
    <x v="9"/>
    <x v="3"/>
    <x v="1"/>
    <n v="5"/>
    <n v="767"/>
    <n v="-50"/>
    <x v="0"/>
    <n v="50"/>
  </r>
  <r>
    <n v="46"/>
    <x v="0"/>
    <s v="Single"/>
    <n v="0"/>
    <s v="1-5 years"/>
    <n v="50"/>
    <n v="1"/>
    <s v="Medium"/>
    <n v="100"/>
    <s v="Full Coverage"/>
    <n v="0"/>
    <n v="2300"/>
    <s v="Yes"/>
    <s v="NO"/>
    <s v="NO"/>
    <n v="50"/>
    <x v="1"/>
    <x v="29"/>
    <x v="1"/>
    <x v="7"/>
    <x v="2"/>
    <x v="2"/>
    <n v="2"/>
    <n v="780"/>
    <n v="-50"/>
    <x v="1"/>
    <n v="100"/>
  </r>
  <r>
    <n v="31"/>
    <x v="0"/>
    <s v="Married"/>
    <n v="86"/>
    <s v="&gt;5 years"/>
    <n v="0"/>
    <n v="0"/>
    <s v="Low"/>
    <n v="0"/>
    <s v="Liability-Only"/>
    <n v="-200"/>
    <n v="2186"/>
    <s v="NO"/>
    <s v="NO"/>
    <s v="NO"/>
    <n v="0"/>
    <x v="1"/>
    <x v="23"/>
    <x v="1"/>
    <x v="0"/>
    <x v="4"/>
    <x v="2"/>
    <n v="14"/>
    <n v="685"/>
    <n v="50"/>
    <x v="1"/>
    <n v="100"/>
  </r>
  <r>
    <n v="53"/>
    <x v="0"/>
    <s v="Divorced"/>
    <n v="0"/>
    <s v="1-5 years"/>
    <n v="50"/>
    <n v="0"/>
    <s v="Low"/>
    <n v="0"/>
    <s v="Full Coverage"/>
    <n v="0"/>
    <n v="2200"/>
    <s v="NO"/>
    <s v="NO"/>
    <s v="NO"/>
    <n v="0"/>
    <x v="1"/>
    <x v="12"/>
    <x v="0"/>
    <x v="3"/>
    <x v="1"/>
    <x v="0"/>
    <n v="99"/>
    <n v="759"/>
    <n v="-50"/>
    <x v="0"/>
    <n v="50"/>
  </r>
  <r>
    <n v="40"/>
    <x v="0"/>
    <s v="Single"/>
    <n v="0"/>
    <s v="&gt;5 years"/>
    <n v="0"/>
    <n v="2"/>
    <s v="Low"/>
    <n v="100"/>
    <s v="Full Coverage"/>
    <n v="0"/>
    <n v="2400"/>
    <s v="NO"/>
    <s v="NO"/>
    <s v="NO"/>
    <n v="0"/>
    <x v="2"/>
    <x v="8"/>
    <x v="1"/>
    <x v="5"/>
    <x v="6"/>
    <x v="0"/>
    <n v="7"/>
    <n v="661"/>
    <n v="50"/>
    <x v="1"/>
    <n v="100"/>
  </r>
  <r>
    <n v="45"/>
    <x v="0"/>
    <s v="Single"/>
    <n v="0"/>
    <s v="1-5 years"/>
    <n v="50"/>
    <n v="0"/>
    <s v="High"/>
    <n v="0"/>
    <s v="Full Coverage"/>
    <n v="0"/>
    <n v="2200"/>
    <s v="NO"/>
    <s v="NO"/>
    <s v="NO"/>
    <n v="0"/>
    <x v="1"/>
    <x v="8"/>
    <x v="1"/>
    <x v="1"/>
    <x v="2"/>
    <x v="1"/>
    <n v="14"/>
    <n v="703"/>
    <n v="-50"/>
    <x v="0"/>
    <n v="50"/>
  </r>
  <r>
    <n v="25"/>
    <x v="0"/>
    <s v="Married"/>
    <n v="86"/>
    <s v="1-5 years"/>
    <n v="50"/>
    <n v="0"/>
    <s v="High"/>
    <n v="0"/>
    <s v="Liability-Only"/>
    <n v="-200"/>
    <n v="2236"/>
    <s v="NO"/>
    <s v="NO"/>
    <s v="NO"/>
    <n v="0"/>
    <x v="1"/>
    <x v="22"/>
    <x v="1"/>
    <x v="0"/>
    <x v="0"/>
    <x v="0"/>
    <n v="1"/>
    <n v="681"/>
    <n v="50"/>
    <x v="1"/>
    <n v="100"/>
  </r>
  <r>
    <n v="31"/>
    <x v="0"/>
    <s v="Single"/>
    <n v="0"/>
    <s v="&lt;1 year"/>
    <n v="100"/>
    <n v="0"/>
    <s v="Medium"/>
    <n v="0"/>
    <s v="Full Coverage"/>
    <n v="0"/>
    <n v="2400"/>
    <s v="NO"/>
    <s v="NO"/>
    <s v="NO"/>
    <n v="0"/>
    <x v="2"/>
    <x v="12"/>
    <x v="1"/>
    <x v="2"/>
    <x v="4"/>
    <x v="2"/>
    <n v="1"/>
    <n v="694"/>
    <n v="50"/>
    <x v="1"/>
    <n v="100"/>
  </r>
  <r>
    <n v="33"/>
    <x v="0"/>
    <s v="Single"/>
    <n v="0"/>
    <s v="1-5 years"/>
    <n v="50"/>
    <n v="3"/>
    <s v="Low"/>
    <n v="150"/>
    <s v="Liability-Only"/>
    <n v="-200"/>
    <n v="2150"/>
    <s v="Yes"/>
    <s v="NO"/>
    <s v="NO"/>
    <n v="50"/>
    <x v="0"/>
    <x v="24"/>
    <x v="1"/>
    <x v="0"/>
    <x v="2"/>
    <x v="2"/>
    <n v="5"/>
    <n v="688"/>
    <n v="50"/>
    <x v="2"/>
    <n v="0"/>
  </r>
  <r>
    <n v="52"/>
    <x v="0"/>
    <s v="Single"/>
    <n v="0"/>
    <s v="&lt;1 year"/>
    <n v="100"/>
    <n v="0"/>
    <s v="Low"/>
    <n v="0"/>
    <s v="Full Coverage"/>
    <n v="0"/>
    <n v="2300"/>
    <s v="NO"/>
    <s v="NO"/>
    <s v="NO"/>
    <n v="0"/>
    <x v="0"/>
    <x v="21"/>
    <x v="1"/>
    <x v="2"/>
    <x v="0"/>
    <x v="0"/>
    <n v="10"/>
    <n v="774"/>
    <n v="-50"/>
    <x v="1"/>
    <n v="100"/>
  </r>
  <r>
    <n v="65"/>
    <x v="1"/>
    <s v="Widowed"/>
    <n v="0"/>
    <s v="1-5 years"/>
    <n v="50"/>
    <n v="0"/>
    <s v="Low"/>
    <n v="0"/>
    <s v="Liability-Only"/>
    <n v="-200"/>
    <n v="2050"/>
    <s v="NO"/>
    <s v="NO"/>
    <s v="NO"/>
    <n v="0"/>
    <x v="0"/>
    <x v="16"/>
    <x v="1"/>
    <x v="3"/>
    <x v="4"/>
    <x v="1"/>
    <n v="14"/>
    <n v="706"/>
    <n v="-50"/>
    <x v="1"/>
    <n v="100"/>
  </r>
  <r>
    <n v="27"/>
    <x v="0"/>
    <s v="Divorced"/>
    <n v="0"/>
    <s v="&lt;1 year"/>
    <n v="100"/>
    <n v="0"/>
    <s v="Low"/>
    <n v="0"/>
    <s v="Full Coverage"/>
    <n v="0"/>
    <n v="2400"/>
    <s v="NO"/>
    <s v="NO"/>
    <s v="NO"/>
    <n v="0"/>
    <x v="2"/>
    <x v="17"/>
    <x v="0"/>
    <x v="4"/>
    <x v="0"/>
    <x v="2"/>
    <n v="99"/>
    <n v="634"/>
    <n v="50"/>
    <x v="1"/>
    <n v="100"/>
  </r>
  <r>
    <n v="56"/>
    <x v="1"/>
    <s v="Widowed"/>
    <n v="0"/>
    <s v="1-5 years"/>
    <n v="50"/>
    <n v="0"/>
    <s v="Low"/>
    <n v="0"/>
    <s v="Full Coverage"/>
    <n v="0"/>
    <n v="2200"/>
    <s v="NO"/>
    <s v="NO"/>
    <s v="NO"/>
    <n v="0"/>
    <x v="0"/>
    <x v="7"/>
    <x v="1"/>
    <x v="2"/>
    <x v="0"/>
    <x v="2"/>
    <n v="10"/>
    <n v="742"/>
    <n v="-50"/>
    <x v="0"/>
    <n v="50"/>
  </r>
  <r>
    <n v="18"/>
    <x v="0"/>
    <s v="Single"/>
    <n v="0"/>
    <s v="&lt;1 year"/>
    <n v="100"/>
    <n v="1"/>
    <s v="Low"/>
    <n v="50"/>
    <s v="Full Coverage"/>
    <n v="0"/>
    <n v="2300"/>
    <s v="NO"/>
    <s v="Yes"/>
    <s v="NO"/>
    <n v="50"/>
    <x v="0"/>
    <x v="16"/>
    <x v="1"/>
    <x v="1"/>
    <x v="2"/>
    <x v="2"/>
    <n v="4"/>
    <n v="638"/>
    <n v="50"/>
    <x v="2"/>
    <n v="0"/>
  </r>
  <r>
    <n v="22"/>
    <x v="0"/>
    <s v="Widowed"/>
    <n v="0"/>
    <s v="1-5 years"/>
    <n v="50"/>
    <n v="0"/>
    <s v="Low"/>
    <n v="0"/>
    <s v="Full Coverage"/>
    <n v="0"/>
    <n v="2250"/>
    <s v="Yes"/>
    <s v="NO"/>
    <s v="NO"/>
    <n v="50"/>
    <x v="0"/>
    <x v="3"/>
    <x v="0"/>
    <x v="0"/>
    <x v="2"/>
    <x v="1"/>
    <n v="99"/>
    <n v="622"/>
    <n v="50"/>
    <x v="0"/>
    <n v="50"/>
  </r>
  <r>
    <n v="25"/>
    <x v="0"/>
    <s v="Divorced"/>
    <n v="0"/>
    <s v="&gt;5 years"/>
    <n v="0"/>
    <n v="0"/>
    <s v="Low"/>
    <n v="0"/>
    <s v="Full Coverage"/>
    <n v="0"/>
    <n v="2150"/>
    <s v="NO"/>
    <s v="NO"/>
    <s v="NO"/>
    <n v="0"/>
    <x v="1"/>
    <x v="21"/>
    <x v="0"/>
    <x v="4"/>
    <x v="4"/>
    <x v="2"/>
    <n v="99"/>
    <n v="772"/>
    <n v="-50"/>
    <x v="0"/>
    <n v="50"/>
  </r>
  <r>
    <n v="19"/>
    <x v="0"/>
    <s v="Married"/>
    <n v="86"/>
    <s v="1-5 years"/>
    <n v="50"/>
    <n v="2"/>
    <s v="Low"/>
    <n v="100"/>
    <s v="Full Coverage"/>
    <n v="0"/>
    <n v="2486"/>
    <s v="NO"/>
    <s v="NO"/>
    <s v="NO"/>
    <n v="0"/>
    <x v="0"/>
    <x v="9"/>
    <x v="0"/>
    <x v="0"/>
    <x v="2"/>
    <x v="0"/>
    <n v="99"/>
    <n v="685"/>
    <n v="50"/>
    <x v="0"/>
    <n v="50"/>
  </r>
  <r>
    <n v="18"/>
    <x v="0"/>
    <s v="Married"/>
    <n v="86"/>
    <s v="1-5 years"/>
    <n v="50"/>
    <n v="1"/>
    <s v="Medium"/>
    <n v="100"/>
    <s v="Full Coverage"/>
    <n v="0"/>
    <n v="2436"/>
    <s v="NO"/>
    <s v="NO"/>
    <s v="NO"/>
    <n v="0"/>
    <x v="1"/>
    <x v="16"/>
    <x v="0"/>
    <x v="4"/>
    <x v="2"/>
    <x v="1"/>
    <n v="99"/>
    <n v="701"/>
    <n v="-50"/>
    <x v="1"/>
    <n v="100"/>
  </r>
  <r>
    <n v="46"/>
    <x v="0"/>
    <s v="Married"/>
    <n v="86"/>
    <s v="1-5 years"/>
    <n v="50"/>
    <n v="0"/>
    <s v="Low"/>
    <n v="0"/>
    <s v="Full Coverage"/>
    <n v="0"/>
    <n v="2436"/>
    <s v="NO"/>
    <s v="NO"/>
    <s v="NO"/>
    <n v="0"/>
    <x v="0"/>
    <x v="3"/>
    <x v="1"/>
    <x v="4"/>
    <x v="0"/>
    <x v="2"/>
    <n v="1"/>
    <n v="675"/>
    <n v="50"/>
    <x v="1"/>
    <n v="100"/>
  </r>
  <r>
    <n v="36"/>
    <x v="0"/>
    <s v="Married"/>
    <n v="86"/>
    <s v="&gt;5 years"/>
    <n v="0"/>
    <n v="0"/>
    <s v="Low"/>
    <n v="0"/>
    <s v="Full Coverage"/>
    <n v="0"/>
    <n v="2136"/>
    <s v="NO"/>
    <s v="Yes"/>
    <s v="NO"/>
    <n v="50"/>
    <x v="2"/>
    <x v="14"/>
    <x v="1"/>
    <x v="0"/>
    <x v="0"/>
    <x v="0"/>
    <n v="8"/>
    <n v="736"/>
    <n v="-50"/>
    <x v="2"/>
    <n v="0"/>
  </r>
  <r>
    <n v="45"/>
    <x v="0"/>
    <s v="Married"/>
    <n v="86"/>
    <s v="&lt;1 year"/>
    <n v="100"/>
    <n v="0"/>
    <s v="Low"/>
    <n v="0"/>
    <s v="Full Coverage"/>
    <n v="0"/>
    <n v="2286"/>
    <s v="Yes"/>
    <s v="NO"/>
    <s v="Yes"/>
    <n v="100"/>
    <x v="1"/>
    <x v="18"/>
    <x v="1"/>
    <x v="1"/>
    <x v="0"/>
    <x v="0"/>
    <n v="6"/>
    <n v="728"/>
    <n v="-50"/>
    <x v="1"/>
    <n v="100"/>
  </r>
  <r>
    <n v="50"/>
    <x v="0"/>
    <s v="Married"/>
    <n v="86"/>
    <s v="1-5 years"/>
    <n v="50"/>
    <n v="0"/>
    <s v="High"/>
    <n v="0"/>
    <s v="Full Coverage"/>
    <n v="0"/>
    <n v="2336"/>
    <s v="Yes"/>
    <s v="NO"/>
    <s v="NO"/>
    <n v="50"/>
    <x v="0"/>
    <x v="12"/>
    <x v="1"/>
    <x v="3"/>
    <x v="2"/>
    <x v="0"/>
    <n v="11"/>
    <n v="700"/>
    <n v="50"/>
    <x v="0"/>
    <n v="50"/>
  </r>
  <r>
    <n v="43"/>
    <x v="0"/>
    <s v="Single"/>
    <n v="0"/>
    <s v="1-5 years"/>
    <n v="50"/>
    <n v="1"/>
    <s v="Low"/>
    <n v="50"/>
    <s v="Full Coverage"/>
    <n v="0"/>
    <n v="2300"/>
    <s v="Yes"/>
    <s v="Yes"/>
    <s v="NO"/>
    <n v="100"/>
    <x v="1"/>
    <x v="28"/>
    <x v="0"/>
    <x v="0"/>
    <x v="4"/>
    <x v="1"/>
    <n v="99"/>
    <n v="670"/>
    <n v="50"/>
    <x v="1"/>
    <n v="100"/>
  </r>
  <r>
    <n v="49"/>
    <x v="0"/>
    <s v="Married"/>
    <n v="86"/>
    <s v="1-5 years"/>
    <n v="50"/>
    <n v="0"/>
    <s v="Low"/>
    <n v="0"/>
    <s v="Full Coverage"/>
    <n v="0"/>
    <n v="2236"/>
    <s v="NO"/>
    <s v="Yes"/>
    <s v="Yes"/>
    <n v="100"/>
    <x v="1"/>
    <x v="14"/>
    <x v="0"/>
    <x v="0"/>
    <x v="2"/>
    <x v="1"/>
    <n v="99"/>
    <n v="756"/>
    <n v="-50"/>
    <x v="1"/>
    <n v="100"/>
  </r>
  <r>
    <n v="38"/>
    <x v="0"/>
    <s v="Married"/>
    <n v="86"/>
    <s v="1-5 years"/>
    <n v="50"/>
    <n v="0"/>
    <s v="Low"/>
    <n v="0"/>
    <s v="Full Coverage"/>
    <n v="0"/>
    <n v="2286"/>
    <s v="NO"/>
    <s v="NO"/>
    <s v="NO"/>
    <n v="0"/>
    <x v="0"/>
    <x v="9"/>
    <x v="0"/>
    <x v="4"/>
    <x v="3"/>
    <x v="1"/>
    <n v="99"/>
    <n v="738"/>
    <n v="-50"/>
    <x v="0"/>
    <n v="50"/>
  </r>
  <r>
    <n v="22"/>
    <x v="0"/>
    <s v="Single"/>
    <n v="0"/>
    <s v="1-5 years"/>
    <n v="50"/>
    <n v="1"/>
    <s v="Low"/>
    <n v="50"/>
    <s v="Liability-Only"/>
    <n v="-200"/>
    <n v="2100"/>
    <s v="NO"/>
    <s v="NO"/>
    <s v="NO"/>
    <n v="0"/>
    <x v="1"/>
    <x v="24"/>
    <x v="1"/>
    <x v="2"/>
    <x v="0"/>
    <x v="2"/>
    <n v="2"/>
    <n v="720"/>
    <n v="-50"/>
    <x v="1"/>
    <n v="100"/>
  </r>
  <r>
    <n v="55"/>
    <x v="1"/>
    <s v="Divorced"/>
    <n v="0"/>
    <s v="&gt;5 years"/>
    <n v="0"/>
    <n v="0"/>
    <s v="Low"/>
    <n v="0"/>
    <s v="Liability-Only"/>
    <n v="-200"/>
    <n v="2000"/>
    <s v="NO"/>
    <s v="NO"/>
    <s v="NO"/>
    <n v="0"/>
    <x v="0"/>
    <x v="10"/>
    <x v="1"/>
    <x v="0"/>
    <x v="0"/>
    <x v="2"/>
    <n v="6"/>
    <n v="681"/>
    <n v="50"/>
    <x v="2"/>
    <n v="0"/>
  </r>
  <r>
    <n v="31"/>
    <x v="0"/>
    <s v="Widowed"/>
    <n v="0"/>
    <s v="&gt;5 years"/>
    <n v="0"/>
    <n v="0"/>
    <s v="Low"/>
    <n v="0"/>
    <s v="Full Coverage"/>
    <n v="0"/>
    <n v="2200"/>
    <s v="NO"/>
    <s v="Yes"/>
    <s v="NO"/>
    <n v="50"/>
    <x v="2"/>
    <x v="0"/>
    <x v="1"/>
    <x v="6"/>
    <x v="2"/>
    <x v="1"/>
    <n v="9"/>
    <n v="657"/>
    <n v="50"/>
    <x v="0"/>
    <n v="50"/>
  </r>
  <r>
    <n v="25"/>
    <x v="0"/>
    <s v="Single"/>
    <n v="0"/>
    <s v="&gt;5 years"/>
    <n v="0"/>
    <n v="0"/>
    <s v="Low"/>
    <n v="0"/>
    <s v="Full Coverage"/>
    <n v="0"/>
    <n v="2100"/>
    <s v="NO"/>
    <s v="Yes"/>
    <s v="NO"/>
    <n v="50"/>
    <x v="0"/>
    <x v="25"/>
    <x v="1"/>
    <x v="0"/>
    <x v="3"/>
    <x v="2"/>
    <n v="6"/>
    <n v="776"/>
    <n v="-50"/>
    <x v="0"/>
    <n v="50"/>
  </r>
  <r>
    <n v="37"/>
    <x v="0"/>
    <s v="Married"/>
    <n v="86"/>
    <s v="1-5 years"/>
    <n v="50"/>
    <n v="0"/>
    <s v="Low"/>
    <n v="0"/>
    <s v="Full Coverage"/>
    <n v="0"/>
    <n v="2386"/>
    <s v="NO"/>
    <s v="Yes"/>
    <s v="NO"/>
    <n v="50"/>
    <x v="1"/>
    <x v="23"/>
    <x v="0"/>
    <x v="4"/>
    <x v="3"/>
    <x v="0"/>
    <n v="99"/>
    <n v="666"/>
    <n v="50"/>
    <x v="1"/>
    <n v="100"/>
  </r>
  <r>
    <n v="26"/>
    <x v="0"/>
    <s v="Married"/>
    <n v="86"/>
    <s v="1-5 years"/>
    <n v="50"/>
    <n v="0"/>
    <s v="Low"/>
    <n v="0"/>
    <s v="Full Coverage"/>
    <n v="0"/>
    <n v="2236"/>
    <s v="NO"/>
    <s v="NO"/>
    <s v="Yes"/>
    <n v="50"/>
    <x v="0"/>
    <x v="9"/>
    <x v="0"/>
    <x v="1"/>
    <x v="2"/>
    <x v="0"/>
    <n v="99"/>
    <n v="748"/>
    <n v="-50"/>
    <x v="0"/>
    <n v="50"/>
  </r>
  <r>
    <n v="33"/>
    <x v="0"/>
    <s v="Married"/>
    <n v="86"/>
    <s v="&lt;1 year"/>
    <n v="100"/>
    <n v="0"/>
    <s v="Low"/>
    <n v="0"/>
    <s v="Full Coverage"/>
    <n v="0"/>
    <n v="2386"/>
    <s v="NO"/>
    <s v="NO"/>
    <s v="NO"/>
    <n v="0"/>
    <x v="0"/>
    <x v="20"/>
    <x v="0"/>
    <x v="2"/>
    <x v="3"/>
    <x v="1"/>
    <n v="99"/>
    <n v="713"/>
    <n v="-50"/>
    <x v="1"/>
    <n v="100"/>
  </r>
  <r>
    <n v="45"/>
    <x v="0"/>
    <s v="Married"/>
    <n v="86"/>
    <s v="&gt;5 years"/>
    <n v="0"/>
    <n v="1"/>
    <s v="Low"/>
    <n v="50"/>
    <s v="Liability-Only"/>
    <n v="-200"/>
    <n v="2086"/>
    <s v="Yes"/>
    <s v="NO"/>
    <s v="NO"/>
    <n v="50"/>
    <x v="2"/>
    <x v="5"/>
    <x v="1"/>
    <x v="2"/>
    <x v="3"/>
    <x v="2"/>
    <n v="1"/>
    <n v="660"/>
    <n v="50"/>
    <x v="2"/>
    <n v="0"/>
  </r>
  <r>
    <n v="45"/>
    <x v="0"/>
    <s v="Married"/>
    <n v="86"/>
    <s v="1-5 years"/>
    <n v="50"/>
    <n v="1"/>
    <s v="Low"/>
    <n v="50"/>
    <s v="Liability-Only"/>
    <n v="-200"/>
    <n v="2236"/>
    <s v="Yes"/>
    <s v="NO"/>
    <s v="NO"/>
    <n v="50"/>
    <x v="1"/>
    <x v="27"/>
    <x v="0"/>
    <x v="5"/>
    <x v="1"/>
    <x v="2"/>
    <n v="99"/>
    <n v="605"/>
    <n v="50"/>
    <x v="1"/>
    <n v="100"/>
  </r>
  <r>
    <n v="26"/>
    <x v="0"/>
    <s v="Widowed"/>
    <n v="0"/>
    <s v="1-5 years"/>
    <n v="50"/>
    <n v="0"/>
    <s v="Medium"/>
    <n v="0"/>
    <s v="Full Coverage"/>
    <n v="0"/>
    <n v="2300"/>
    <s v="Yes"/>
    <s v="NO"/>
    <s v="NO"/>
    <n v="50"/>
    <x v="1"/>
    <x v="19"/>
    <x v="0"/>
    <x v="3"/>
    <x v="0"/>
    <x v="2"/>
    <n v="99"/>
    <n v="639"/>
    <n v="50"/>
    <x v="1"/>
    <n v="100"/>
  </r>
  <r>
    <n v="32"/>
    <x v="0"/>
    <s v="Married"/>
    <n v="86"/>
    <s v="&gt;5 years"/>
    <n v="0"/>
    <n v="1"/>
    <s v="Low"/>
    <n v="50"/>
    <s v="Full Coverage"/>
    <n v="0"/>
    <n v="2236"/>
    <s v="NO"/>
    <s v="Yes"/>
    <s v="NO"/>
    <n v="50"/>
    <x v="0"/>
    <x v="17"/>
    <x v="0"/>
    <x v="4"/>
    <x v="1"/>
    <x v="1"/>
    <n v="99"/>
    <n v="747"/>
    <n v="-50"/>
    <x v="0"/>
    <n v="50"/>
  </r>
  <r>
    <n v="56"/>
    <x v="1"/>
    <s v="Married"/>
    <n v="86"/>
    <s v="1-5 years"/>
    <n v="50"/>
    <n v="1"/>
    <s v="Low"/>
    <n v="50"/>
    <s v="Liability-Only"/>
    <n v="-200"/>
    <n v="2186"/>
    <s v="NO"/>
    <s v="NO"/>
    <s v="NO"/>
    <n v="0"/>
    <x v="0"/>
    <x v="15"/>
    <x v="0"/>
    <x v="5"/>
    <x v="4"/>
    <x v="0"/>
    <n v="99"/>
    <n v="625"/>
    <n v="50"/>
    <x v="2"/>
    <n v="0"/>
  </r>
  <r>
    <n v="47"/>
    <x v="0"/>
    <s v="Married"/>
    <n v="86"/>
    <s v="1-5 years"/>
    <n v="50"/>
    <n v="0"/>
    <s v="Low"/>
    <n v="0"/>
    <s v="Full Coverage"/>
    <n v="0"/>
    <n v="2286"/>
    <s v="NO"/>
    <s v="NO"/>
    <s v="NO"/>
    <n v="0"/>
    <x v="0"/>
    <x v="16"/>
    <x v="1"/>
    <x v="0"/>
    <x v="3"/>
    <x v="0"/>
    <n v="3"/>
    <n v="710"/>
    <n v="-50"/>
    <x v="0"/>
    <n v="50"/>
  </r>
  <r>
    <n v="71"/>
    <x v="1"/>
    <s v="Single"/>
    <n v="0"/>
    <s v="&lt;1 year"/>
    <n v="100"/>
    <n v="0"/>
    <s v="Low"/>
    <n v="0"/>
    <s v="Full Coverage"/>
    <n v="0"/>
    <n v="2400"/>
    <s v="NO"/>
    <s v="NO"/>
    <s v="NO"/>
    <n v="0"/>
    <x v="0"/>
    <x v="26"/>
    <x v="1"/>
    <x v="8"/>
    <x v="0"/>
    <x v="2"/>
    <n v="10"/>
    <n v="680"/>
    <n v="50"/>
    <x v="1"/>
    <n v="100"/>
  </r>
  <r>
    <n v="57"/>
    <x v="1"/>
    <s v="Married"/>
    <n v="86"/>
    <s v="1-5 years"/>
    <n v="50"/>
    <n v="0"/>
    <s v="Medium"/>
    <n v="0"/>
    <s v="Full Coverage"/>
    <n v="0"/>
    <n v="2386"/>
    <s v="NO"/>
    <s v="Yes"/>
    <s v="NO"/>
    <n v="50"/>
    <x v="1"/>
    <x v="28"/>
    <x v="1"/>
    <x v="3"/>
    <x v="0"/>
    <x v="2"/>
    <n v="7"/>
    <n v="685"/>
    <n v="50"/>
    <x v="1"/>
    <n v="100"/>
  </r>
  <r>
    <n v="57"/>
    <x v="1"/>
    <s v="Married"/>
    <n v="86"/>
    <s v="&gt;5 years"/>
    <n v="0"/>
    <n v="0"/>
    <s v="Medium"/>
    <n v="0"/>
    <s v="Full Coverage"/>
    <n v="0"/>
    <n v="2336"/>
    <s v="NO"/>
    <s v="NO"/>
    <s v="NO"/>
    <n v="0"/>
    <x v="0"/>
    <x v="20"/>
    <x v="0"/>
    <x v="7"/>
    <x v="2"/>
    <x v="1"/>
    <n v="99"/>
    <n v="664"/>
    <n v="50"/>
    <x v="0"/>
    <n v="50"/>
  </r>
  <r>
    <n v="19"/>
    <x v="0"/>
    <s v="Married"/>
    <n v="86"/>
    <s v="1-5 years"/>
    <n v="50"/>
    <n v="0"/>
    <s v="Medium"/>
    <n v="0"/>
    <s v="Full Coverage"/>
    <n v="0"/>
    <n v="2386"/>
    <s v="NO"/>
    <s v="NO"/>
    <s v="Yes"/>
    <n v="50"/>
    <x v="0"/>
    <x v="4"/>
    <x v="0"/>
    <x v="4"/>
    <x v="1"/>
    <x v="2"/>
    <n v="99"/>
    <n v="671"/>
    <n v="50"/>
    <x v="1"/>
    <n v="100"/>
  </r>
  <r>
    <n v="51"/>
    <x v="0"/>
    <s v="Married"/>
    <n v="86"/>
    <s v="1-5 years"/>
    <n v="50"/>
    <n v="0"/>
    <s v="Low"/>
    <n v="0"/>
    <s v="Liability-Only"/>
    <n v="-200"/>
    <n v="2186"/>
    <s v="NO"/>
    <s v="Yes"/>
    <s v="NO"/>
    <n v="50"/>
    <x v="1"/>
    <x v="14"/>
    <x v="1"/>
    <x v="6"/>
    <x v="2"/>
    <x v="2"/>
    <n v="7"/>
    <n v="650"/>
    <n v="50"/>
    <x v="1"/>
    <n v="100"/>
  </r>
  <r>
    <n v="39"/>
    <x v="0"/>
    <s v="Married"/>
    <n v="86"/>
    <s v="&lt;1 year"/>
    <n v="100"/>
    <n v="1"/>
    <s v="High"/>
    <n v="200"/>
    <s v="Liability-Only"/>
    <n v="-200"/>
    <n v="2286"/>
    <s v="NO"/>
    <s v="NO"/>
    <s v="NO"/>
    <n v="0"/>
    <x v="0"/>
    <x v="10"/>
    <x v="1"/>
    <x v="0"/>
    <x v="2"/>
    <x v="1"/>
    <n v="6"/>
    <n v="787"/>
    <n v="-50"/>
    <x v="2"/>
    <n v="0"/>
  </r>
  <r>
    <n v="31"/>
    <x v="0"/>
    <s v="Single"/>
    <n v="0"/>
    <s v="1-5 years"/>
    <n v="50"/>
    <n v="0"/>
    <s v="Low"/>
    <n v="0"/>
    <s v="Liability-Only"/>
    <n v="-200"/>
    <n v="2050"/>
    <s v="NO"/>
    <s v="NO"/>
    <s v="NO"/>
    <n v="0"/>
    <x v="1"/>
    <x v="21"/>
    <x v="1"/>
    <x v="1"/>
    <x v="2"/>
    <x v="2"/>
    <n v="7"/>
    <n v="814"/>
    <n v="-50"/>
    <x v="1"/>
    <n v="100"/>
  </r>
  <r>
    <n v="42"/>
    <x v="0"/>
    <s v="Married"/>
    <n v="86"/>
    <s v="1-5 years"/>
    <n v="50"/>
    <n v="0"/>
    <s v="Low"/>
    <n v="0"/>
    <s v="Full Coverage"/>
    <n v="0"/>
    <n v="2236"/>
    <s v="NO"/>
    <s v="Yes"/>
    <s v="NO"/>
    <n v="50"/>
    <x v="0"/>
    <x v="5"/>
    <x v="0"/>
    <x v="2"/>
    <x v="2"/>
    <x v="2"/>
    <n v="99"/>
    <n v="805"/>
    <n v="-50"/>
    <x v="0"/>
    <n v="50"/>
  </r>
  <r>
    <n v="54"/>
    <x v="0"/>
    <s v="Single"/>
    <n v="0"/>
    <s v="&lt;1 year"/>
    <n v="100"/>
    <n v="0"/>
    <s v="Low"/>
    <n v="0"/>
    <s v="Liability-Only"/>
    <n v="-200"/>
    <n v="2150"/>
    <s v="NO"/>
    <s v="NO"/>
    <s v="NO"/>
    <n v="0"/>
    <x v="1"/>
    <x v="3"/>
    <x v="1"/>
    <x v="3"/>
    <x v="3"/>
    <x v="1"/>
    <n v="3"/>
    <n v="624"/>
    <n v="50"/>
    <x v="0"/>
    <n v="50"/>
  </r>
  <r>
    <n v="47"/>
    <x v="0"/>
    <s v="Single"/>
    <n v="0"/>
    <s v="1-5 years"/>
    <n v="50"/>
    <n v="1"/>
    <s v="Low"/>
    <n v="50"/>
    <s v="Full Coverage"/>
    <n v="0"/>
    <n v="2150"/>
    <s v="NO"/>
    <s v="Yes"/>
    <s v="NO"/>
    <n v="50"/>
    <x v="1"/>
    <x v="19"/>
    <x v="1"/>
    <x v="1"/>
    <x v="2"/>
    <x v="0"/>
    <n v="11"/>
    <n v="756"/>
    <n v="-50"/>
    <x v="2"/>
    <n v="0"/>
  </r>
  <r>
    <n v="26"/>
    <x v="0"/>
    <s v="Single"/>
    <n v="0"/>
    <s v="1-5 years"/>
    <n v="50"/>
    <n v="1"/>
    <s v="Low"/>
    <n v="50"/>
    <s v="Full Coverage"/>
    <n v="0"/>
    <n v="2200"/>
    <s v="NO"/>
    <s v="NO"/>
    <s v="NO"/>
    <n v="0"/>
    <x v="2"/>
    <x v="0"/>
    <x v="0"/>
    <x v="6"/>
    <x v="0"/>
    <x v="1"/>
    <n v="99"/>
    <n v="779"/>
    <n v="-50"/>
    <x v="2"/>
    <n v="0"/>
  </r>
  <r>
    <n v="51"/>
    <x v="0"/>
    <s v="Married"/>
    <n v="86"/>
    <s v="&gt;5 years"/>
    <n v="0"/>
    <n v="0"/>
    <s v="High"/>
    <n v="0"/>
    <s v="Liability-Only"/>
    <n v="-200"/>
    <n v="2086"/>
    <s v="NO"/>
    <s v="NO"/>
    <s v="NO"/>
    <n v="0"/>
    <x v="0"/>
    <x v="10"/>
    <x v="0"/>
    <x v="0"/>
    <x v="4"/>
    <x v="0"/>
    <n v="99"/>
    <n v="728"/>
    <n v="-50"/>
    <x v="1"/>
    <n v="100"/>
  </r>
  <r>
    <n v="30"/>
    <x v="0"/>
    <s v="Married"/>
    <n v="86"/>
    <s v="&lt;1 year"/>
    <n v="100"/>
    <n v="1"/>
    <s v="Low"/>
    <n v="50"/>
    <s v="Full Coverage"/>
    <n v="0"/>
    <n v="2536"/>
    <s v="NO"/>
    <s v="NO"/>
    <s v="NO"/>
    <n v="0"/>
    <x v="0"/>
    <x v="8"/>
    <x v="1"/>
    <x v="12"/>
    <x v="3"/>
    <x v="1"/>
    <n v="12"/>
    <n v="673"/>
    <n v="50"/>
    <x v="1"/>
    <n v="100"/>
  </r>
  <r>
    <n v="43"/>
    <x v="0"/>
    <s v="Married"/>
    <n v="86"/>
    <s v="&gt;5 years"/>
    <n v="0"/>
    <n v="0"/>
    <s v="Low"/>
    <n v="0"/>
    <s v="Liability-Only"/>
    <n v="-200"/>
    <n v="1986"/>
    <s v="NO"/>
    <s v="NO"/>
    <s v="NO"/>
    <n v="0"/>
    <x v="0"/>
    <x v="2"/>
    <x v="1"/>
    <x v="0"/>
    <x v="2"/>
    <x v="2"/>
    <n v="11"/>
    <n v="742"/>
    <n v="-50"/>
    <x v="2"/>
    <n v="0"/>
  </r>
  <r>
    <n v="35"/>
    <x v="0"/>
    <s v="Single"/>
    <n v="0"/>
    <s v="1-5 years"/>
    <n v="50"/>
    <n v="0"/>
    <s v="Low"/>
    <n v="0"/>
    <s v="Liability-Only"/>
    <n v="-200"/>
    <n v="2050"/>
    <s v="NO"/>
    <s v="NO"/>
    <s v="NO"/>
    <n v="0"/>
    <x v="1"/>
    <x v="21"/>
    <x v="1"/>
    <x v="2"/>
    <x v="0"/>
    <x v="0"/>
    <n v="7"/>
    <n v="721"/>
    <n v="-50"/>
    <x v="1"/>
    <n v="100"/>
  </r>
  <r>
    <n v="36"/>
    <x v="0"/>
    <s v="Single"/>
    <n v="0"/>
    <s v="1-5 years"/>
    <n v="50"/>
    <n v="0"/>
    <s v="Low"/>
    <n v="0"/>
    <s v="Full Coverage"/>
    <n v="0"/>
    <n v="2200"/>
    <s v="NO"/>
    <s v="Yes"/>
    <s v="NO"/>
    <n v="50"/>
    <x v="0"/>
    <x v="25"/>
    <x v="1"/>
    <x v="4"/>
    <x v="2"/>
    <x v="1"/>
    <n v="10"/>
    <n v="766"/>
    <n v="-50"/>
    <x v="1"/>
    <n v="100"/>
  </r>
  <r>
    <n v="51"/>
    <x v="0"/>
    <s v="Married"/>
    <n v="86"/>
    <s v="&gt;5 years"/>
    <n v="0"/>
    <n v="0"/>
    <s v="High"/>
    <n v="0"/>
    <s v="Liability-Only"/>
    <n v="-200"/>
    <n v="2036"/>
    <s v="NO"/>
    <s v="Yes"/>
    <s v="NO"/>
    <n v="50"/>
    <x v="1"/>
    <x v="3"/>
    <x v="1"/>
    <x v="0"/>
    <x v="0"/>
    <x v="1"/>
    <n v="9"/>
    <n v="747"/>
    <n v="-50"/>
    <x v="1"/>
    <n v="100"/>
  </r>
  <r>
    <n v="24"/>
    <x v="0"/>
    <s v="Single"/>
    <n v="0"/>
    <s v="&lt;1 year"/>
    <n v="100"/>
    <n v="0"/>
    <s v="Medium"/>
    <n v="0"/>
    <s v="Full Coverage"/>
    <n v="0"/>
    <n v="2300"/>
    <s v="NO"/>
    <s v="Yes"/>
    <s v="NO"/>
    <n v="50"/>
    <x v="1"/>
    <x v="12"/>
    <x v="0"/>
    <x v="6"/>
    <x v="4"/>
    <x v="1"/>
    <n v="99"/>
    <n v="667"/>
    <n v="50"/>
    <x v="0"/>
    <n v="50"/>
  </r>
  <r>
    <n v="69"/>
    <x v="1"/>
    <s v="Divorced"/>
    <n v="0"/>
    <s v="1-5 years"/>
    <n v="50"/>
    <n v="0"/>
    <s v="Low"/>
    <n v="0"/>
    <s v="Full Coverage"/>
    <n v="0"/>
    <n v="2200"/>
    <s v="NO"/>
    <s v="NO"/>
    <s v="Yes"/>
    <n v="50"/>
    <x v="0"/>
    <x v="9"/>
    <x v="0"/>
    <x v="0"/>
    <x v="6"/>
    <x v="2"/>
    <n v="99"/>
    <n v="762"/>
    <n v="-50"/>
    <x v="1"/>
    <n v="100"/>
  </r>
  <r>
    <n v="18"/>
    <x v="0"/>
    <s v="Single"/>
    <n v="0"/>
    <s v="1-5 years"/>
    <n v="50"/>
    <n v="2"/>
    <s v="Low"/>
    <n v="100"/>
    <s v="Liability-Only"/>
    <n v="-200"/>
    <n v="2050"/>
    <s v="NO"/>
    <s v="Yes"/>
    <s v="NO"/>
    <n v="50"/>
    <x v="0"/>
    <x v="27"/>
    <x v="1"/>
    <x v="3"/>
    <x v="2"/>
    <x v="2"/>
    <n v="4"/>
    <n v="714"/>
    <n v="-50"/>
    <x v="0"/>
    <n v="50"/>
  </r>
  <r>
    <n v="31"/>
    <x v="0"/>
    <s v="Married"/>
    <n v="86"/>
    <s v="1-5 years"/>
    <n v="50"/>
    <n v="1"/>
    <s v="Medium"/>
    <n v="100"/>
    <s v="Liability-Only"/>
    <n v="-200"/>
    <n v="2236"/>
    <s v="NO"/>
    <s v="NO"/>
    <s v="NO"/>
    <n v="0"/>
    <x v="2"/>
    <x v="8"/>
    <x v="1"/>
    <x v="1"/>
    <x v="4"/>
    <x v="1"/>
    <n v="8"/>
    <n v="742"/>
    <n v="-50"/>
    <x v="1"/>
    <n v="100"/>
  </r>
  <r>
    <n v="45"/>
    <x v="0"/>
    <s v="Single"/>
    <n v="0"/>
    <s v="1-5 years"/>
    <n v="50"/>
    <n v="1"/>
    <s v="Low"/>
    <n v="50"/>
    <s v="Full Coverage"/>
    <n v="0"/>
    <n v="2150"/>
    <s v="NO"/>
    <s v="Yes"/>
    <s v="NO"/>
    <n v="50"/>
    <x v="0"/>
    <x v="20"/>
    <x v="0"/>
    <x v="7"/>
    <x v="3"/>
    <x v="0"/>
    <n v="99"/>
    <n v="790"/>
    <n v="-50"/>
    <x v="2"/>
    <n v="0"/>
  </r>
  <r>
    <n v="48"/>
    <x v="0"/>
    <s v="Married"/>
    <n v="86"/>
    <s v="&lt;1 year"/>
    <n v="100"/>
    <n v="0"/>
    <s v="Low"/>
    <n v="0"/>
    <s v="Full Coverage"/>
    <n v="0"/>
    <n v="2436"/>
    <s v="NO"/>
    <s v="Yes"/>
    <s v="NO"/>
    <n v="50"/>
    <x v="1"/>
    <x v="21"/>
    <x v="0"/>
    <x v="1"/>
    <x v="0"/>
    <x v="1"/>
    <n v="99"/>
    <n v="657"/>
    <n v="50"/>
    <x v="1"/>
    <n v="100"/>
  </r>
  <r>
    <n v="38"/>
    <x v="0"/>
    <s v="Single"/>
    <n v="0"/>
    <s v="1-5 years"/>
    <n v="50"/>
    <n v="0"/>
    <s v="Low"/>
    <n v="0"/>
    <s v="Liability-Only"/>
    <n v="-200"/>
    <n v="2100"/>
    <s v="NO"/>
    <s v="NO"/>
    <s v="NO"/>
    <n v="0"/>
    <x v="1"/>
    <x v="15"/>
    <x v="0"/>
    <x v="1"/>
    <x v="4"/>
    <x v="0"/>
    <n v="99"/>
    <n v="646"/>
    <n v="50"/>
    <x v="0"/>
    <n v="50"/>
  </r>
  <r>
    <n v="39"/>
    <x v="0"/>
    <s v="Married"/>
    <n v="86"/>
    <s v="1-5 years"/>
    <n v="50"/>
    <n v="0"/>
    <s v="Low"/>
    <n v="0"/>
    <s v="Full Coverage"/>
    <n v="0"/>
    <n v="2336"/>
    <s v="NO"/>
    <s v="NO"/>
    <s v="NO"/>
    <n v="0"/>
    <x v="0"/>
    <x v="16"/>
    <x v="0"/>
    <x v="8"/>
    <x v="0"/>
    <x v="1"/>
    <n v="99"/>
    <n v="706"/>
    <n v="-50"/>
    <x v="1"/>
    <n v="100"/>
  </r>
  <r>
    <n v="46"/>
    <x v="0"/>
    <s v="Married"/>
    <n v="86"/>
    <s v="&gt;5 years"/>
    <n v="0"/>
    <n v="0"/>
    <s v="High"/>
    <n v="0"/>
    <s v="Full Coverage"/>
    <n v="0"/>
    <n v="2286"/>
    <s v="Yes"/>
    <s v="NO"/>
    <s v="NO"/>
    <n v="50"/>
    <x v="1"/>
    <x v="11"/>
    <x v="1"/>
    <x v="0"/>
    <x v="1"/>
    <x v="2"/>
    <n v="13"/>
    <n v="674"/>
    <n v="50"/>
    <x v="0"/>
    <n v="50"/>
  </r>
  <r>
    <n v="36"/>
    <x v="0"/>
    <s v="Divorced"/>
    <n v="0"/>
    <s v="&lt;1 year"/>
    <n v="100"/>
    <n v="0"/>
    <s v="Medium"/>
    <n v="0"/>
    <s v="Liability-Only"/>
    <n v="-200"/>
    <n v="2050"/>
    <s v="NO"/>
    <s v="NO"/>
    <s v="Yes"/>
    <n v="50"/>
    <x v="2"/>
    <x v="1"/>
    <x v="1"/>
    <x v="10"/>
    <x v="4"/>
    <x v="0"/>
    <n v="14"/>
    <n v="709"/>
    <n v="-50"/>
    <x v="1"/>
    <n v="100"/>
  </r>
  <r>
    <n v="60"/>
    <x v="1"/>
    <s v="Single"/>
    <n v="0"/>
    <s v="1-5 years"/>
    <n v="50"/>
    <n v="0"/>
    <s v="Low"/>
    <n v="0"/>
    <s v="Liability-Only"/>
    <n v="-200"/>
    <n v="1950"/>
    <s v="NO"/>
    <s v="NO"/>
    <s v="Yes"/>
    <n v="50"/>
    <x v="1"/>
    <x v="4"/>
    <x v="0"/>
    <x v="0"/>
    <x v="2"/>
    <x v="2"/>
    <n v="99"/>
    <n v="705"/>
    <n v="-50"/>
    <x v="0"/>
    <n v="50"/>
  </r>
  <r>
    <n v="52"/>
    <x v="0"/>
    <s v="Married"/>
    <n v="86"/>
    <s v="1-5 years"/>
    <n v="50"/>
    <n v="3"/>
    <s v="Low"/>
    <n v="150"/>
    <s v="Liability-Only"/>
    <n v="-200"/>
    <n v="2086"/>
    <s v="Yes"/>
    <s v="Yes"/>
    <s v="NO"/>
    <n v="100"/>
    <x v="0"/>
    <x v="5"/>
    <x v="1"/>
    <x v="2"/>
    <x v="0"/>
    <x v="1"/>
    <n v="10"/>
    <n v="713"/>
    <n v="-50"/>
    <x v="2"/>
    <n v="0"/>
  </r>
  <r>
    <n v="53"/>
    <x v="0"/>
    <s v="Married"/>
    <n v="86"/>
    <s v="&lt;1 year"/>
    <n v="100"/>
    <n v="3"/>
    <s v="Low"/>
    <n v="150"/>
    <s v="Full Coverage"/>
    <n v="0"/>
    <n v="2536"/>
    <s v="NO"/>
    <s v="NO"/>
    <s v="NO"/>
    <n v="0"/>
    <x v="1"/>
    <x v="7"/>
    <x v="0"/>
    <x v="7"/>
    <x v="0"/>
    <x v="2"/>
    <n v="99"/>
    <n v="767"/>
    <n v="-50"/>
    <x v="1"/>
    <n v="100"/>
  </r>
  <r>
    <n v="25"/>
    <x v="0"/>
    <s v="Single"/>
    <n v="0"/>
    <s v="1-5 years"/>
    <n v="50"/>
    <n v="0"/>
    <s v="Low"/>
    <n v="0"/>
    <s v="Full Coverage"/>
    <n v="0"/>
    <n v="2100"/>
    <s v="Yes"/>
    <s v="NO"/>
    <s v="NO"/>
    <n v="50"/>
    <x v="1"/>
    <x v="25"/>
    <x v="1"/>
    <x v="5"/>
    <x v="0"/>
    <x v="1"/>
    <n v="3"/>
    <n v="754"/>
    <n v="-50"/>
    <x v="2"/>
    <n v="0"/>
  </r>
  <r>
    <n v="38"/>
    <x v="0"/>
    <s v="Widowed"/>
    <n v="0"/>
    <s v="&lt;1 year"/>
    <n v="100"/>
    <n v="0"/>
    <s v="Low"/>
    <n v="0"/>
    <s v="Full Coverage"/>
    <n v="0"/>
    <n v="2200"/>
    <s v="NO"/>
    <s v="NO"/>
    <s v="NO"/>
    <n v="0"/>
    <x v="1"/>
    <x v="14"/>
    <x v="1"/>
    <x v="0"/>
    <x v="6"/>
    <x v="2"/>
    <n v="1"/>
    <n v="726"/>
    <n v="-50"/>
    <x v="2"/>
    <n v="0"/>
  </r>
  <r>
    <n v="35"/>
    <x v="0"/>
    <s v="Single"/>
    <n v="0"/>
    <s v="1-5 years"/>
    <n v="50"/>
    <n v="1"/>
    <s v="Low"/>
    <n v="50"/>
    <s v="Liability-Only"/>
    <n v="-200"/>
    <n v="2050"/>
    <s v="NO"/>
    <s v="NO"/>
    <s v="Yes"/>
    <n v="50"/>
    <x v="1"/>
    <x v="22"/>
    <x v="0"/>
    <x v="0"/>
    <x v="1"/>
    <x v="2"/>
    <n v="99"/>
    <n v="658"/>
    <n v="50"/>
    <x v="2"/>
    <n v="0"/>
  </r>
  <r>
    <n v="24"/>
    <x v="0"/>
    <s v="Widowed"/>
    <n v="0"/>
    <s v="&gt;5 years"/>
    <n v="0"/>
    <n v="0"/>
    <s v="Medium"/>
    <n v="0"/>
    <s v="Full Coverage"/>
    <n v="0"/>
    <n v="2250"/>
    <s v="NO"/>
    <s v="NO"/>
    <s v="Yes"/>
    <n v="50"/>
    <x v="0"/>
    <x v="25"/>
    <x v="1"/>
    <x v="1"/>
    <x v="2"/>
    <x v="2"/>
    <n v="12"/>
    <n v="672"/>
    <n v="50"/>
    <x v="1"/>
    <n v="100"/>
  </r>
  <r>
    <n v="45"/>
    <x v="0"/>
    <s v="Married"/>
    <n v="86"/>
    <s v="&gt;5 years"/>
    <n v="0"/>
    <n v="0"/>
    <s v="Low"/>
    <n v="0"/>
    <s v="Full Coverage"/>
    <n v="0"/>
    <n v="2236"/>
    <s v="NO"/>
    <s v="NO"/>
    <s v="NO"/>
    <n v="0"/>
    <x v="2"/>
    <x v="2"/>
    <x v="1"/>
    <x v="8"/>
    <x v="0"/>
    <x v="0"/>
    <n v="12"/>
    <n v="740"/>
    <n v="-50"/>
    <x v="0"/>
    <n v="50"/>
  </r>
  <r>
    <n v="31"/>
    <x v="0"/>
    <s v="Single"/>
    <n v="0"/>
    <s v="1-5 years"/>
    <n v="50"/>
    <n v="0"/>
    <s v="Medium"/>
    <n v="0"/>
    <s v="Full Coverage"/>
    <n v="0"/>
    <n v="2250"/>
    <s v="NO"/>
    <s v="NO"/>
    <s v="NO"/>
    <n v="0"/>
    <x v="1"/>
    <x v="0"/>
    <x v="0"/>
    <x v="0"/>
    <x v="4"/>
    <x v="1"/>
    <n v="99"/>
    <n v="754"/>
    <n v="-50"/>
    <x v="1"/>
    <n v="100"/>
  </r>
  <r>
    <n v="49"/>
    <x v="0"/>
    <s v="Single"/>
    <n v="0"/>
    <s v="&gt;5 years"/>
    <n v="0"/>
    <n v="1"/>
    <s v="Low"/>
    <n v="50"/>
    <s v="Full Coverage"/>
    <n v="0"/>
    <n v="2250"/>
    <s v="NO"/>
    <s v="NO"/>
    <s v="NO"/>
    <n v="0"/>
    <x v="2"/>
    <x v="15"/>
    <x v="1"/>
    <x v="5"/>
    <x v="3"/>
    <x v="1"/>
    <n v="13"/>
    <n v="742"/>
    <n v="-50"/>
    <x v="1"/>
    <n v="100"/>
  </r>
  <r>
    <n v="23"/>
    <x v="0"/>
    <s v="Single"/>
    <n v="0"/>
    <s v="&gt;5 years"/>
    <n v="0"/>
    <n v="0"/>
    <s v="Low"/>
    <n v="0"/>
    <s v="Full Coverage"/>
    <n v="0"/>
    <n v="2100"/>
    <s v="Yes"/>
    <s v="Yes"/>
    <s v="NO"/>
    <n v="100"/>
    <x v="1"/>
    <x v="0"/>
    <x v="1"/>
    <x v="4"/>
    <x v="3"/>
    <x v="0"/>
    <n v="13"/>
    <n v="742"/>
    <n v="-50"/>
    <x v="1"/>
    <n v="100"/>
  </r>
  <r>
    <n v="65"/>
    <x v="1"/>
    <s v="Married"/>
    <n v="86"/>
    <s v="1-5 years"/>
    <n v="50"/>
    <n v="1"/>
    <s v="Low"/>
    <n v="50"/>
    <s v="Full Coverage"/>
    <n v="0"/>
    <n v="2286"/>
    <s v="NO"/>
    <s v="NO"/>
    <s v="NO"/>
    <n v="0"/>
    <x v="0"/>
    <x v="8"/>
    <x v="0"/>
    <x v="0"/>
    <x v="0"/>
    <x v="0"/>
    <n v="99"/>
    <n v="783"/>
    <n v="-50"/>
    <x v="2"/>
    <n v="0"/>
  </r>
  <r>
    <n v="26"/>
    <x v="0"/>
    <s v="Single"/>
    <n v="0"/>
    <s v="&gt;5 years"/>
    <n v="0"/>
    <n v="1"/>
    <s v="Low"/>
    <n v="50"/>
    <s v="Full Coverage"/>
    <n v="0"/>
    <n v="2100"/>
    <s v="NO"/>
    <s v="Yes"/>
    <s v="NO"/>
    <n v="50"/>
    <x v="1"/>
    <x v="9"/>
    <x v="0"/>
    <x v="0"/>
    <x v="0"/>
    <x v="0"/>
    <n v="99"/>
    <n v="794"/>
    <n v="-50"/>
    <x v="2"/>
    <n v="0"/>
  </r>
  <r>
    <n v="43"/>
    <x v="0"/>
    <s v="Single"/>
    <n v="0"/>
    <s v="1-5 years"/>
    <n v="50"/>
    <n v="1"/>
    <s v="High"/>
    <n v="200"/>
    <s v="Liability-Only"/>
    <n v="-200"/>
    <n v="2150"/>
    <s v="NO"/>
    <s v="Yes"/>
    <s v="NO"/>
    <n v="50"/>
    <x v="1"/>
    <x v="11"/>
    <x v="0"/>
    <x v="6"/>
    <x v="2"/>
    <x v="1"/>
    <n v="99"/>
    <n v="789"/>
    <n v="-50"/>
    <x v="0"/>
    <n v="50"/>
  </r>
  <r>
    <n v="51"/>
    <x v="0"/>
    <s v="Single"/>
    <n v="0"/>
    <s v="1-5 years"/>
    <n v="50"/>
    <n v="0"/>
    <s v="Medium"/>
    <n v="0"/>
    <s v="Full Coverage"/>
    <n v="0"/>
    <n v="2250"/>
    <s v="NO"/>
    <s v="NO"/>
    <s v="NO"/>
    <n v="0"/>
    <x v="1"/>
    <x v="24"/>
    <x v="0"/>
    <x v="4"/>
    <x v="0"/>
    <x v="0"/>
    <n v="99"/>
    <n v="839"/>
    <n v="-50"/>
    <x v="1"/>
    <n v="100"/>
  </r>
  <r>
    <n v="31"/>
    <x v="0"/>
    <s v="Single"/>
    <n v="0"/>
    <s v="1-5 years"/>
    <n v="50"/>
    <n v="0"/>
    <s v="Low"/>
    <n v="0"/>
    <s v="Full Coverage"/>
    <n v="0"/>
    <n v="2200"/>
    <s v="NO"/>
    <s v="NO"/>
    <s v="Yes"/>
    <n v="50"/>
    <x v="0"/>
    <x v="7"/>
    <x v="0"/>
    <x v="0"/>
    <x v="2"/>
    <x v="0"/>
    <n v="99"/>
    <n v="702"/>
    <n v="-50"/>
    <x v="1"/>
    <n v="100"/>
  </r>
  <r>
    <n v="52"/>
    <x v="0"/>
    <s v="Single"/>
    <n v="0"/>
    <s v="&gt;5 years"/>
    <n v="0"/>
    <n v="1"/>
    <s v="Low"/>
    <n v="50"/>
    <s v="Liability-Only"/>
    <n v="-200"/>
    <n v="1900"/>
    <s v="Yes"/>
    <s v="NO"/>
    <s v="Yes"/>
    <n v="100"/>
    <x v="1"/>
    <x v="3"/>
    <x v="0"/>
    <x v="1"/>
    <x v="4"/>
    <x v="0"/>
    <n v="99"/>
    <n v="720"/>
    <n v="-50"/>
    <x v="0"/>
    <n v="50"/>
  </r>
  <r>
    <n v="21"/>
    <x v="0"/>
    <s v="Single"/>
    <n v="0"/>
    <s v="1-5 years"/>
    <n v="50"/>
    <n v="0"/>
    <s v="Low"/>
    <n v="0"/>
    <s v="Liability-Only"/>
    <n v="-200"/>
    <n v="2100"/>
    <s v="NO"/>
    <s v="Yes"/>
    <s v="NO"/>
    <n v="50"/>
    <x v="1"/>
    <x v="23"/>
    <x v="0"/>
    <x v="7"/>
    <x v="0"/>
    <x v="2"/>
    <n v="99"/>
    <n v="686"/>
    <n v="50"/>
    <x v="1"/>
    <n v="100"/>
  </r>
  <r>
    <n v="61"/>
    <x v="1"/>
    <s v="Married"/>
    <n v="86"/>
    <s v="&lt;1 year"/>
    <n v="100"/>
    <n v="1"/>
    <s v="Low"/>
    <n v="50"/>
    <s v="Full Coverage"/>
    <n v="0"/>
    <n v="2486"/>
    <s v="NO"/>
    <s v="NO"/>
    <s v="NO"/>
    <n v="0"/>
    <x v="2"/>
    <x v="29"/>
    <x v="1"/>
    <x v="1"/>
    <x v="4"/>
    <x v="1"/>
    <n v="14"/>
    <n v="655"/>
    <n v="50"/>
    <x v="0"/>
    <n v="50"/>
  </r>
  <r>
    <n v="40"/>
    <x v="0"/>
    <s v="Married"/>
    <n v="86"/>
    <s v="&lt;1 year"/>
    <n v="100"/>
    <n v="0"/>
    <s v="Medium"/>
    <n v="0"/>
    <s v="Liability-Only"/>
    <n v="-200"/>
    <n v="2186"/>
    <s v="NO"/>
    <s v="NO"/>
    <s v="NO"/>
    <n v="0"/>
    <x v="0"/>
    <x v="15"/>
    <x v="1"/>
    <x v="0"/>
    <x v="2"/>
    <x v="1"/>
    <n v="10"/>
    <n v="730"/>
    <n v="-50"/>
    <x v="1"/>
    <n v="100"/>
  </r>
  <r>
    <n v="31"/>
    <x v="0"/>
    <s v="Single"/>
    <n v="0"/>
    <s v="&lt;1 year"/>
    <n v="100"/>
    <n v="1"/>
    <s v="Low"/>
    <n v="50"/>
    <s v="Liability-Only"/>
    <n v="-200"/>
    <n v="2200"/>
    <s v="NO"/>
    <s v="NO"/>
    <s v="NO"/>
    <n v="0"/>
    <x v="1"/>
    <x v="14"/>
    <x v="0"/>
    <x v="4"/>
    <x v="0"/>
    <x v="2"/>
    <n v="99"/>
    <n v="583"/>
    <n v="50"/>
    <x v="0"/>
    <n v="50"/>
  </r>
  <r>
    <n v="35"/>
    <x v="0"/>
    <s v="Widowed"/>
    <n v="0"/>
    <s v="1-5 years"/>
    <n v="50"/>
    <n v="0"/>
    <s v="Low"/>
    <n v="0"/>
    <s v="Liability-Only"/>
    <n v="-200"/>
    <n v="1950"/>
    <s v="NO"/>
    <s v="NO"/>
    <s v="NO"/>
    <n v="0"/>
    <x v="2"/>
    <x v="19"/>
    <x v="0"/>
    <x v="0"/>
    <x v="0"/>
    <x v="1"/>
    <n v="99"/>
    <n v="724"/>
    <n v="-50"/>
    <x v="2"/>
    <n v="0"/>
  </r>
  <r>
    <n v="52"/>
    <x v="0"/>
    <s v="Married"/>
    <n v="86"/>
    <s v="&gt;5 years"/>
    <n v="0"/>
    <n v="1"/>
    <s v="Low"/>
    <n v="50"/>
    <s v="Liability-Only"/>
    <n v="-200"/>
    <n v="2136"/>
    <s v="NO"/>
    <s v="NO"/>
    <s v="NO"/>
    <n v="0"/>
    <x v="1"/>
    <x v="20"/>
    <x v="0"/>
    <x v="0"/>
    <x v="2"/>
    <x v="2"/>
    <n v="99"/>
    <n v="765"/>
    <n v="-50"/>
    <x v="1"/>
    <n v="100"/>
  </r>
  <r>
    <n v="31"/>
    <x v="0"/>
    <s v="Single"/>
    <n v="0"/>
    <s v="1-5 years"/>
    <n v="50"/>
    <n v="0"/>
    <s v="Medium"/>
    <n v="0"/>
    <s v="Full Coverage"/>
    <n v="0"/>
    <n v="2100"/>
    <s v="NO"/>
    <s v="Yes"/>
    <s v="Yes"/>
    <n v="100"/>
    <x v="1"/>
    <x v="3"/>
    <x v="1"/>
    <x v="2"/>
    <x v="2"/>
    <x v="2"/>
    <n v="8"/>
    <n v="726"/>
    <n v="-50"/>
    <x v="0"/>
    <n v="50"/>
  </r>
  <r>
    <n v="28"/>
    <x v="0"/>
    <s v="Married"/>
    <n v="86"/>
    <s v="&lt;1 year"/>
    <n v="100"/>
    <n v="1"/>
    <s v="Low"/>
    <n v="50"/>
    <s v="Full Coverage"/>
    <n v="0"/>
    <n v="2486"/>
    <s v="NO"/>
    <s v="NO"/>
    <s v="NO"/>
    <n v="0"/>
    <x v="0"/>
    <x v="6"/>
    <x v="1"/>
    <x v="5"/>
    <x v="6"/>
    <x v="0"/>
    <n v="4"/>
    <n v="681"/>
    <n v="50"/>
    <x v="0"/>
    <n v="50"/>
  </r>
  <r>
    <n v="36"/>
    <x v="0"/>
    <s v="Married"/>
    <n v="86"/>
    <s v="&gt;5 years"/>
    <n v="0"/>
    <n v="1"/>
    <s v="Low"/>
    <n v="50"/>
    <s v="Liability-Only"/>
    <n v="-200"/>
    <n v="2136"/>
    <s v="NO"/>
    <s v="NO"/>
    <s v="NO"/>
    <n v="0"/>
    <x v="1"/>
    <x v="14"/>
    <x v="0"/>
    <x v="4"/>
    <x v="3"/>
    <x v="0"/>
    <n v="99"/>
    <n v="726"/>
    <n v="-50"/>
    <x v="1"/>
    <n v="100"/>
  </r>
  <r>
    <n v="22"/>
    <x v="0"/>
    <s v="Single"/>
    <n v="0"/>
    <s v="1-5 years"/>
    <n v="50"/>
    <n v="1"/>
    <s v="Low"/>
    <n v="50"/>
    <s v="Liability-Only"/>
    <n v="-200"/>
    <n v="2200"/>
    <s v="NO"/>
    <s v="NO"/>
    <s v="NO"/>
    <n v="0"/>
    <x v="2"/>
    <x v="11"/>
    <x v="0"/>
    <x v="5"/>
    <x v="2"/>
    <x v="0"/>
    <n v="99"/>
    <n v="660"/>
    <n v="50"/>
    <x v="1"/>
    <n v="100"/>
  </r>
  <r>
    <n v="67"/>
    <x v="1"/>
    <s v="Single"/>
    <n v="0"/>
    <s v="1-5 years"/>
    <n v="50"/>
    <n v="0"/>
    <s v="Low"/>
    <n v="0"/>
    <s v="Liability-Only"/>
    <n v="-200"/>
    <n v="2050"/>
    <s v="NO"/>
    <s v="Yes"/>
    <s v="Yes"/>
    <n v="100"/>
    <x v="1"/>
    <x v="12"/>
    <x v="1"/>
    <x v="0"/>
    <x v="0"/>
    <x v="1"/>
    <n v="11"/>
    <n v="678"/>
    <n v="50"/>
    <x v="1"/>
    <n v="100"/>
  </r>
  <r>
    <n v="31"/>
    <x v="0"/>
    <s v="Married"/>
    <n v="86"/>
    <s v="1-5 years"/>
    <n v="50"/>
    <n v="1"/>
    <s v="High"/>
    <n v="200"/>
    <s v="Full Coverage"/>
    <n v="0"/>
    <n v="2436"/>
    <s v="NO"/>
    <s v="Yes"/>
    <s v="NO"/>
    <n v="50"/>
    <x v="1"/>
    <x v="21"/>
    <x v="1"/>
    <x v="2"/>
    <x v="0"/>
    <x v="2"/>
    <n v="5"/>
    <n v="776"/>
    <n v="-50"/>
    <x v="0"/>
    <n v="50"/>
  </r>
  <r>
    <n v="52"/>
    <x v="0"/>
    <s v="Single"/>
    <n v="0"/>
    <s v="&gt;5 years"/>
    <n v="0"/>
    <n v="0"/>
    <s v="Low"/>
    <n v="0"/>
    <s v="Liability-Only"/>
    <n v="-200"/>
    <n v="1950"/>
    <s v="NO"/>
    <s v="Yes"/>
    <s v="NO"/>
    <n v="50"/>
    <x v="0"/>
    <x v="23"/>
    <x v="1"/>
    <x v="2"/>
    <x v="0"/>
    <x v="2"/>
    <n v="4"/>
    <n v="697"/>
    <n v="50"/>
    <x v="2"/>
    <n v="0"/>
  </r>
  <r>
    <n v="43"/>
    <x v="0"/>
    <s v="Divorced"/>
    <n v="0"/>
    <s v="1-5 years"/>
    <n v="50"/>
    <n v="1"/>
    <s v="Low"/>
    <n v="50"/>
    <s v="Full Coverage"/>
    <n v="0"/>
    <n v="2250"/>
    <s v="Yes"/>
    <s v="NO"/>
    <s v="NO"/>
    <n v="50"/>
    <x v="1"/>
    <x v="11"/>
    <x v="0"/>
    <x v="0"/>
    <x v="3"/>
    <x v="2"/>
    <n v="99"/>
    <n v="785"/>
    <n v="-50"/>
    <x v="1"/>
    <n v="100"/>
  </r>
  <r>
    <n v="25"/>
    <x v="0"/>
    <s v="Widowed"/>
    <n v="0"/>
    <s v="&lt;1 year"/>
    <n v="100"/>
    <n v="0"/>
    <s v="Low"/>
    <n v="0"/>
    <s v="Full Coverage"/>
    <n v="0"/>
    <n v="2100"/>
    <s v="Yes"/>
    <s v="Yes"/>
    <s v="NO"/>
    <n v="100"/>
    <x v="1"/>
    <x v="14"/>
    <x v="0"/>
    <x v="1"/>
    <x v="0"/>
    <x v="1"/>
    <n v="99"/>
    <n v="800"/>
    <n v="-50"/>
    <x v="2"/>
    <n v="0"/>
  </r>
  <r>
    <n v="39"/>
    <x v="0"/>
    <s v="Married"/>
    <n v="86"/>
    <s v="1-5 years"/>
    <n v="50"/>
    <n v="0"/>
    <s v="Low"/>
    <n v="0"/>
    <s v="Full Coverage"/>
    <n v="0"/>
    <n v="2236"/>
    <s v="Yes"/>
    <s v="NO"/>
    <s v="NO"/>
    <n v="50"/>
    <x v="1"/>
    <x v="20"/>
    <x v="1"/>
    <x v="0"/>
    <x v="0"/>
    <x v="0"/>
    <n v="4"/>
    <n v="728"/>
    <n v="-50"/>
    <x v="0"/>
    <n v="50"/>
  </r>
  <r>
    <n v="51"/>
    <x v="0"/>
    <s v="Single"/>
    <n v="0"/>
    <s v="&gt;5 years"/>
    <n v="0"/>
    <n v="1"/>
    <s v="Low"/>
    <n v="50"/>
    <s v="Full Coverage"/>
    <n v="0"/>
    <n v="2250"/>
    <s v="NO"/>
    <s v="NO"/>
    <s v="NO"/>
    <n v="0"/>
    <x v="0"/>
    <x v="29"/>
    <x v="0"/>
    <x v="0"/>
    <x v="1"/>
    <x v="2"/>
    <n v="99"/>
    <n v="741"/>
    <n v="-50"/>
    <x v="1"/>
    <n v="100"/>
  </r>
  <r>
    <n v="37"/>
    <x v="0"/>
    <s v="Married"/>
    <n v="86"/>
    <s v="1-5 years"/>
    <n v="50"/>
    <n v="1"/>
    <s v="Low"/>
    <n v="50"/>
    <s v="Full Coverage"/>
    <n v="0"/>
    <n v="2336"/>
    <s v="NO"/>
    <s v="NO"/>
    <s v="NO"/>
    <n v="0"/>
    <x v="1"/>
    <x v="5"/>
    <x v="1"/>
    <x v="2"/>
    <x v="7"/>
    <x v="0"/>
    <n v="11"/>
    <n v="723"/>
    <n v="-50"/>
    <x v="0"/>
    <n v="50"/>
  </r>
  <r>
    <n v="57"/>
    <x v="1"/>
    <s v="Married"/>
    <n v="86"/>
    <s v="&lt;1 year"/>
    <n v="100"/>
    <n v="1"/>
    <s v="Medium"/>
    <n v="100"/>
    <s v="Full Coverage"/>
    <n v="0"/>
    <n v="2436"/>
    <s v="NO"/>
    <s v="Yes"/>
    <s v="NO"/>
    <n v="50"/>
    <x v="1"/>
    <x v="24"/>
    <x v="1"/>
    <x v="2"/>
    <x v="3"/>
    <x v="2"/>
    <n v="4"/>
    <n v="760"/>
    <n v="-50"/>
    <x v="1"/>
    <n v="100"/>
  </r>
  <r>
    <n v="55"/>
    <x v="1"/>
    <s v="Single"/>
    <n v="0"/>
    <s v="&lt;1 year"/>
    <n v="100"/>
    <n v="0"/>
    <s v="Low"/>
    <n v="0"/>
    <s v="Full Coverage"/>
    <n v="0"/>
    <n v="2150"/>
    <s v="Yes"/>
    <s v="NO"/>
    <s v="NO"/>
    <n v="50"/>
    <x v="1"/>
    <x v="12"/>
    <x v="1"/>
    <x v="1"/>
    <x v="6"/>
    <x v="1"/>
    <n v="9"/>
    <n v="742"/>
    <n v="-50"/>
    <x v="2"/>
    <n v="0"/>
  </r>
  <r>
    <n v="53"/>
    <x v="0"/>
    <s v="Single"/>
    <n v="0"/>
    <s v="1-5 years"/>
    <n v="50"/>
    <n v="0"/>
    <s v="Medium"/>
    <n v="0"/>
    <s v="Full Coverage"/>
    <n v="0"/>
    <n v="2300"/>
    <s v="NO"/>
    <s v="NO"/>
    <s v="NO"/>
    <n v="0"/>
    <x v="1"/>
    <x v="1"/>
    <x v="0"/>
    <x v="2"/>
    <x v="1"/>
    <x v="2"/>
    <n v="99"/>
    <n v="649"/>
    <n v="50"/>
    <x v="0"/>
    <n v="50"/>
  </r>
  <r>
    <n v="33"/>
    <x v="0"/>
    <s v="Married"/>
    <n v="86"/>
    <s v="1-5 years"/>
    <n v="50"/>
    <n v="0"/>
    <s v="High"/>
    <n v="0"/>
    <s v="Full Coverage"/>
    <n v="0"/>
    <n v="2286"/>
    <s v="Yes"/>
    <s v="NO"/>
    <s v="NO"/>
    <n v="50"/>
    <x v="0"/>
    <x v="13"/>
    <x v="1"/>
    <x v="0"/>
    <x v="4"/>
    <x v="2"/>
    <n v="12"/>
    <n v="702"/>
    <n v="-50"/>
    <x v="1"/>
    <n v="100"/>
  </r>
  <r>
    <n v="23"/>
    <x v="0"/>
    <s v="Widowed"/>
    <n v="0"/>
    <s v="1-5 years"/>
    <n v="50"/>
    <n v="0"/>
    <s v="High"/>
    <n v="0"/>
    <s v="Full Coverage"/>
    <n v="0"/>
    <n v="2200"/>
    <s v="NO"/>
    <s v="NO"/>
    <s v="NO"/>
    <n v="0"/>
    <x v="1"/>
    <x v="21"/>
    <x v="1"/>
    <x v="11"/>
    <x v="1"/>
    <x v="0"/>
    <n v="3"/>
    <n v="781"/>
    <n v="-50"/>
    <x v="0"/>
    <n v="50"/>
  </r>
  <r>
    <n v="30"/>
    <x v="0"/>
    <s v="Divorced"/>
    <n v="0"/>
    <s v="&gt;5 years"/>
    <n v="0"/>
    <n v="0"/>
    <s v="Low"/>
    <n v="0"/>
    <s v="Liability-Only"/>
    <n v="-200"/>
    <n v="2050"/>
    <s v="NO"/>
    <s v="Yes"/>
    <s v="NO"/>
    <n v="50"/>
    <x v="1"/>
    <x v="17"/>
    <x v="1"/>
    <x v="5"/>
    <x v="1"/>
    <x v="2"/>
    <n v="6"/>
    <n v="572"/>
    <n v="50"/>
    <x v="1"/>
    <n v="100"/>
  </r>
  <r>
    <n v="42"/>
    <x v="0"/>
    <s v="Single"/>
    <n v="0"/>
    <s v="&gt;5 years"/>
    <n v="0"/>
    <n v="1"/>
    <s v="High"/>
    <n v="200"/>
    <s v="Full Coverage"/>
    <n v="0"/>
    <n v="2250"/>
    <s v="NO"/>
    <s v="Yes"/>
    <s v="NO"/>
    <n v="50"/>
    <x v="1"/>
    <x v="18"/>
    <x v="0"/>
    <x v="0"/>
    <x v="0"/>
    <x v="2"/>
    <n v="99"/>
    <n v="722"/>
    <n v="-50"/>
    <x v="2"/>
    <n v="0"/>
  </r>
  <r>
    <n v="48"/>
    <x v="0"/>
    <s v="Single"/>
    <n v="0"/>
    <s v="1-5 years"/>
    <n v="50"/>
    <n v="1"/>
    <s v="Low"/>
    <n v="50"/>
    <s v="Liability-Only"/>
    <n v="-200"/>
    <n v="1950"/>
    <s v="NO"/>
    <s v="Yes"/>
    <s v="NO"/>
    <n v="50"/>
    <x v="1"/>
    <x v="17"/>
    <x v="1"/>
    <x v="2"/>
    <x v="2"/>
    <x v="2"/>
    <n v="3"/>
    <n v="840"/>
    <n v="-50"/>
    <x v="2"/>
    <n v="0"/>
  </r>
  <r>
    <n v="18"/>
    <x v="0"/>
    <s v="Married"/>
    <n v="86"/>
    <s v="1-5 years"/>
    <n v="50"/>
    <n v="1"/>
    <s v="Low"/>
    <n v="50"/>
    <s v="Full Coverage"/>
    <n v="0"/>
    <n v="2336"/>
    <s v="Yes"/>
    <s v="NO"/>
    <s v="NO"/>
    <n v="50"/>
    <x v="2"/>
    <x v="5"/>
    <x v="1"/>
    <x v="6"/>
    <x v="1"/>
    <x v="0"/>
    <n v="4"/>
    <n v="722"/>
    <n v="-50"/>
    <x v="1"/>
    <n v="100"/>
  </r>
  <r>
    <n v="39"/>
    <x v="0"/>
    <s v="Single"/>
    <n v="0"/>
    <s v="&lt;1 year"/>
    <n v="100"/>
    <n v="1"/>
    <s v="Medium"/>
    <n v="100"/>
    <s v="Liability-Only"/>
    <n v="-200"/>
    <n v="2300"/>
    <s v="NO"/>
    <s v="NO"/>
    <s v="NO"/>
    <n v="0"/>
    <x v="1"/>
    <x v="11"/>
    <x v="0"/>
    <x v="4"/>
    <x v="2"/>
    <x v="2"/>
    <n v="99"/>
    <n v="638"/>
    <n v="50"/>
    <x v="1"/>
    <n v="100"/>
  </r>
  <r>
    <n v="42"/>
    <x v="0"/>
    <s v="Married"/>
    <n v="86"/>
    <s v="&gt;5 years"/>
    <n v="0"/>
    <n v="1"/>
    <s v="Low"/>
    <n v="50"/>
    <s v="Full Coverage"/>
    <n v="0"/>
    <n v="2336"/>
    <s v="NO"/>
    <s v="NO"/>
    <s v="NO"/>
    <n v="0"/>
    <x v="0"/>
    <x v="18"/>
    <x v="1"/>
    <x v="1"/>
    <x v="3"/>
    <x v="2"/>
    <n v="5"/>
    <n v="758"/>
    <n v="-50"/>
    <x v="1"/>
    <n v="100"/>
  </r>
  <r>
    <n v="35"/>
    <x v="0"/>
    <s v="Divorced"/>
    <n v="0"/>
    <s v="1-5 years"/>
    <n v="50"/>
    <n v="0"/>
    <s v="Low"/>
    <n v="0"/>
    <s v="Full Coverage"/>
    <n v="0"/>
    <n v="2250"/>
    <s v="NO"/>
    <s v="NO"/>
    <s v="NO"/>
    <n v="0"/>
    <x v="0"/>
    <x v="18"/>
    <x v="0"/>
    <x v="2"/>
    <x v="0"/>
    <x v="0"/>
    <n v="99"/>
    <n v="737"/>
    <n v="-50"/>
    <x v="1"/>
    <n v="100"/>
  </r>
  <r>
    <n v="59"/>
    <x v="1"/>
    <s v="Married"/>
    <n v="86"/>
    <s v="&lt;1 year"/>
    <n v="100"/>
    <n v="1"/>
    <s v="Medium"/>
    <n v="100"/>
    <s v="Full Coverage"/>
    <n v="0"/>
    <n v="2536"/>
    <s v="NO"/>
    <s v="NO"/>
    <s v="NO"/>
    <n v="0"/>
    <x v="2"/>
    <x v="13"/>
    <x v="1"/>
    <x v="0"/>
    <x v="4"/>
    <x v="0"/>
    <n v="1"/>
    <n v="677"/>
    <n v="50"/>
    <x v="0"/>
    <n v="50"/>
  </r>
  <r>
    <n v="46"/>
    <x v="0"/>
    <s v="Married"/>
    <n v="86"/>
    <s v="&gt;5 years"/>
    <n v="0"/>
    <n v="0"/>
    <s v="Low"/>
    <n v="0"/>
    <s v="Full Coverage"/>
    <n v="0"/>
    <n v="2386"/>
    <s v="NO"/>
    <s v="NO"/>
    <s v="NO"/>
    <n v="0"/>
    <x v="0"/>
    <x v="10"/>
    <x v="1"/>
    <x v="0"/>
    <x v="2"/>
    <x v="0"/>
    <n v="2"/>
    <n v="652"/>
    <n v="50"/>
    <x v="1"/>
    <n v="100"/>
  </r>
  <r>
    <n v="59"/>
    <x v="1"/>
    <s v="Single"/>
    <n v="0"/>
    <s v="&gt;5 years"/>
    <n v="0"/>
    <n v="0"/>
    <s v="Medium"/>
    <n v="0"/>
    <s v="Liability-Only"/>
    <n v="-200"/>
    <n v="2000"/>
    <s v="NO"/>
    <s v="NO"/>
    <s v="NO"/>
    <n v="0"/>
    <x v="1"/>
    <x v="25"/>
    <x v="0"/>
    <x v="5"/>
    <x v="4"/>
    <x v="1"/>
    <n v="99"/>
    <n v="724"/>
    <n v="-50"/>
    <x v="1"/>
    <n v="100"/>
  </r>
  <r>
    <n v="36"/>
    <x v="0"/>
    <s v="Married"/>
    <n v="86"/>
    <s v="&lt;1 year"/>
    <n v="100"/>
    <n v="0"/>
    <s v="Medium"/>
    <n v="0"/>
    <s v="Liability-Only"/>
    <n v="-200"/>
    <n v="2136"/>
    <s v="NO"/>
    <s v="Yes"/>
    <s v="NO"/>
    <n v="50"/>
    <x v="1"/>
    <x v="21"/>
    <x v="1"/>
    <x v="4"/>
    <x v="1"/>
    <x v="1"/>
    <n v="1"/>
    <n v="707"/>
    <n v="-50"/>
    <x v="1"/>
    <n v="100"/>
  </r>
  <r>
    <n v="54"/>
    <x v="0"/>
    <s v="Married"/>
    <n v="86"/>
    <s v="&lt;1 year"/>
    <n v="100"/>
    <n v="0"/>
    <s v="Low"/>
    <n v="0"/>
    <s v="Liability-Only"/>
    <n v="-200"/>
    <n v="2136"/>
    <s v="NO"/>
    <s v="Yes"/>
    <s v="NO"/>
    <n v="50"/>
    <x v="1"/>
    <x v="6"/>
    <x v="0"/>
    <x v="4"/>
    <x v="0"/>
    <x v="0"/>
    <n v="99"/>
    <n v="738"/>
    <n v="-50"/>
    <x v="1"/>
    <n v="100"/>
  </r>
  <r>
    <n v="64"/>
    <x v="1"/>
    <s v="Married"/>
    <n v="86"/>
    <s v="1-5 years"/>
    <n v="50"/>
    <n v="1"/>
    <s v="Low"/>
    <n v="50"/>
    <s v="Liability-Only"/>
    <n v="-200"/>
    <n v="2036"/>
    <s v="Yes"/>
    <s v="NO"/>
    <s v="NO"/>
    <n v="50"/>
    <x v="1"/>
    <x v="25"/>
    <x v="1"/>
    <x v="3"/>
    <x v="0"/>
    <x v="0"/>
    <n v="11"/>
    <n v="701"/>
    <n v="-50"/>
    <x v="2"/>
    <n v="0"/>
  </r>
  <r>
    <n v="59"/>
    <x v="1"/>
    <s v="Divorced"/>
    <n v="0"/>
    <s v="1-5 years"/>
    <n v="50"/>
    <n v="1"/>
    <s v="Medium"/>
    <n v="100"/>
    <s v="Full Coverage"/>
    <n v="0"/>
    <n v="2450"/>
    <s v="NO"/>
    <s v="NO"/>
    <s v="NO"/>
    <n v="0"/>
    <x v="0"/>
    <x v="21"/>
    <x v="0"/>
    <x v="0"/>
    <x v="1"/>
    <x v="1"/>
    <n v="99"/>
    <n v="660"/>
    <n v="50"/>
    <x v="1"/>
    <n v="100"/>
  </r>
  <r>
    <n v="23"/>
    <x v="0"/>
    <s v="Single"/>
    <n v="0"/>
    <s v="&gt;5 years"/>
    <n v="0"/>
    <n v="0"/>
    <s v="Low"/>
    <n v="0"/>
    <s v="Full Coverage"/>
    <n v="0"/>
    <n v="2200"/>
    <s v="NO"/>
    <s v="NO"/>
    <s v="NO"/>
    <n v="0"/>
    <x v="1"/>
    <x v="5"/>
    <x v="1"/>
    <x v="5"/>
    <x v="3"/>
    <x v="2"/>
    <n v="13"/>
    <n v="781"/>
    <n v="-50"/>
    <x v="1"/>
    <n v="100"/>
  </r>
  <r>
    <n v="36"/>
    <x v="0"/>
    <s v="Married"/>
    <n v="86"/>
    <s v="1-5 years"/>
    <n v="50"/>
    <n v="1"/>
    <s v="Low"/>
    <n v="50"/>
    <s v="Liability-Only"/>
    <n v="-200"/>
    <n v="2086"/>
    <s v="NO"/>
    <s v="NO"/>
    <s v="NO"/>
    <n v="0"/>
    <x v="0"/>
    <x v="21"/>
    <x v="0"/>
    <x v="10"/>
    <x v="4"/>
    <x v="1"/>
    <n v="99"/>
    <n v="721"/>
    <n v="-50"/>
    <x v="2"/>
    <n v="0"/>
  </r>
  <r>
    <n v="34"/>
    <x v="0"/>
    <s v="Married"/>
    <n v="86"/>
    <s v="1-5 years"/>
    <n v="50"/>
    <n v="0"/>
    <s v="Low"/>
    <n v="0"/>
    <s v="Liability-Only"/>
    <n v="-200"/>
    <n v="1936"/>
    <s v="Yes"/>
    <s v="Yes"/>
    <s v="NO"/>
    <n v="100"/>
    <x v="1"/>
    <x v="8"/>
    <x v="1"/>
    <x v="0"/>
    <x v="0"/>
    <x v="0"/>
    <n v="14"/>
    <n v="750"/>
    <n v="-50"/>
    <x v="2"/>
    <n v="0"/>
  </r>
  <r>
    <n v="47"/>
    <x v="0"/>
    <s v="Married"/>
    <n v="86"/>
    <s v="&gt;5 years"/>
    <n v="0"/>
    <n v="0"/>
    <s v="Low"/>
    <n v="0"/>
    <s v="Liability-Only"/>
    <n v="-200"/>
    <n v="2086"/>
    <s v="NO"/>
    <s v="NO"/>
    <s v="NO"/>
    <n v="0"/>
    <x v="1"/>
    <x v="12"/>
    <x v="1"/>
    <x v="0"/>
    <x v="4"/>
    <x v="0"/>
    <n v="7"/>
    <n v="720"/>
    <n v="-50"/>
    <x v="1"/>
    <n v="100"/>
  </r>
  <r>
    <n v="50"/>
    <x v="0"/>
    <s v="Single"/>
    <n v="0"/>
    <s v="1-5 years"/>
    <n v="50"/>
    <n v="2"/>
    <s v="Low"/>
    <n v="100"/>
    <s v="Liability-Only"/>
    <n v="-200"/>
    <n v="2150"/>
    <s v="NO"/>
    <s v="NO"/>
    <s v="NO"/>
    <n v="0"/>
    <x v="1"/>
    <x v="8"/>
    <x v="0"/>
    <x v="4"/>
    <x v="5"/>
    <x v="2"/>
    <n v="99"/>
    <n v="704"/>
    <n v="-50"/>
    <x v="1"/>
    <n v="100"/>
  </r>
  <r>
    <n v="27"/>
    <x v="0"/>
    <s v="Single"/>
    <n v="0"/>
    <s v="1-5 years"/>
    <n v="50"/>
    <n v="0"/>
    <s v="Low"/>
    <n v="0"/>
    <s v="Liability-Only"/>
    <n v="-200"/>
    <n v="2000"/>
    <s v="NO"/>
    <s v="NO"/>
    <s v="NO"/>
    <n v="0"/>
    <x v="1"/>
    <x v="11"/>
    <x v="1"/>
    <x v="1"/>
    <x v="0"/>
    <x v="1"/>
    <n v="8"/>
    <n v="740"/>
    <n v="-50"/>
    <x v="0"/>
    <n v="50"/>
  </r>
  <r>
    <n v="41"/>
    <x v="0"/>
    <s v="Married"/>
    <n v="86"/>
    <s v="1-5 years"/>
    <n v="50"/>
    <n v="0"/>
    <s v="Low"/>
    <n v="0"/>
    <s v="Liability-Only"/>
    <n v="-200"/>
    <n v="2086"/>
    <s v="NO"/>
    <s v="Yes"/>
    <s v="NO"/>
    <n v="50"/>
    <x v="1"/>
    <x v="11"/>
    <x v="1"/>
    <x v="7"/>
    <x v="2"/>
    <x v="0"/>
    <n v="6"/>
    <n v="801"/>
    <n v="-50"/>
    <x v="1"/>
    <n v="100"/>
  </r>
  <r>
    <n v="18"/>
    <x v="0"/>
    <s v="Married"/>
    <n v="86"/>
    <s v="1-5 years"/>
    <n v="50"/>
    <n v="0"/>
    <s v="Low"/>
    <n v="0"/>
    <s v="Full Coverage"/>
    <n v="0"/>
    <n v="2436"/>
    <s v="NO"/>
    <s v="NO"/>
    <s v="NO"/>
    <n v="0"/>
    <x v="1"/>
    <x v="2"/>
    <x v="1"/>
    <x v="2"/>
    <x v="3"/>
    <x v="1"/>
    <n v="2"/>
    <n v="658"/>
    <n v="50"/>
    <x v="1"/>
    <n v="100"/>
  </r>
  <r>
    <n v="61"/>
    <x v="1"/>
    <s v="Married"/>
    <n v="86"/>
    <s v="1-5 years"/>
    <n v="50"/>
    <n v="1"/>
    <s v="Low"/>
    <n v="50"/>
    <s v="Full Coverage"/>
    <n v="0"/>
    <n v="2336"/>
    <s v="NO"/>
    <s v="Yes"/>
    <s v="NO"/>
    <n v="50"/>
    <x v="1"/>
    <x v="1"/>
    <x v="0"/>
    <x v="2"/>
    <x v="0"/>
    <x v="2"/>
    <n v="99"/>
    <n v="725"/>
    <n v="-50"/>
    <x v="1"/>
    <n v="100"/>
  </r>
  <r>
    <n v="32"/>
    <x v="0"/>
    <s v="Married"/>
    <n v="86"/>
    <s v="1-5 years"/>
    <n v="50"/>
    <n v="0"/>
    <s v="Low"/>
    <n v="0"/>
    <s v="Liability-Only"/>
    <n v="-200"/>
    <n v="2186"/>
    <s v="NO"/>
    <s v="NO"/>
    <s v="NO"/>
    <n v="0"/>
    <x v="1"/>
    <x v="5"/>
    <x v="1"/>
    <x v="4"/>
    <x v="3"/>
    <x v="2"/>
    <n v="14"/>
    <n v="682"/>
    <n v="50"/>
    <x v="0"/>
    <n v="50"/>
  </r>
  <r>
    <n v="40"/>
    <x v="0"/>
    <s v="Married"/>
    <n v="86"/>
    <s v="&lt;1 year"/>
    <n v="100"/>
    <n v="1"/>
    <s v="High"/>
    <n v="200"/>
    <s v="Full Coverage"/>
    <n v="0"/>
    <n v="2486"/>
    <s v="NO"/>
    <s v="NO"/>
    <s v="NO"/>
    <n v="0"/>
    <x v="1"/>
    <x v="1"/>
    <x v="1"/>
    <x v="11"/>
    <x v="2"/>
    <x v="2"/>
    <n v="3"/>
    <n v="721"/>
    <n v="-50"/>
    <x v="2"/>
    <n v="0"/>
  </r>
  <r>
    <n v="35"/>
    <x v="0"/>
    <s v="Single"/>
    <n v="0"/>
    <s v="&gt;5 years"/>
    <n v="0"/>
    <n v="1"/>
    <s v="Low"/>
    <n v="50"/>
    <s v="Full Coverage"/>
    <n v="0"/>
    <n v="2150"/>
    <s v="Yes"/>
    <s v="NO"/>
    <s v="NO"/>
    <n v="50"/>
    <x v="0"/>
    <x v="17"/>
    <x v="0"/>
    <x v="7"/>
    <x v="2"/>
    <x v="1"/>
    <n v="99"/>
    <n v="751"/>
    <n v="-50"/>
    <x v="0"/>
    <n v="50"/>
  </r>
  <r>
    <n v="57"/>
    <x v="1"/>
    <s v="Married"/>
    <n v="86"/>
    <s v="1-5 years"/>
    <n v="50"/>
    <n v="1"/>
    <s v="Low"/>
    <n v="50"/>
    <s v="Full Coverage"/>
    <n v="0"/>
    <n v="2336"/>
    <s v="NO"/>
    <s v="Yes"/>
    <s v="NO"/>
    <n v="50"/>
    <x v="1"/>
    <x v="3"/>
    <x v="1"/>
    <x v="1"/>
    <x v="3"/>
    <x v="0"/>
    <n v="1"/>
    <n v="737"/>
    <n v="-50"/>
    <x v="1"/>
    <n v="100"/>
  </r>
  <r>
    <n v="18"/>
    <x v="0"/>
    <s v="Single"/>
    <n v="0"/>
    <s v="1-5 years"/>
    <n v="50"/>
    <n v="0"/>
    <s v="Medium"/>
    <n v="0"/>
    <s v="Full Coverage"/>
    <n v="0"/>
    <n v="2250"/>
    <s v="NO"/>
    <s v="NO"/>
    <s v="NO"/>
    <n v="0"/>
    <x v="0"/>
    <x v="3"/>
    <x v="1"/>
    <x v="4"/>
    <x v="5"/>
    <x v="0"/>
    <n v="1"/>
    <n v="718"/>
    <n v="-50"/>
    <x v="1"/>
    <n v="100"/>
  </r>
  <r>
    <n v="39"/>
    <x v="0"/>
    <s v="Single"/>
    <n v="0"/>
    <s v="&gt;5 years"/>
    <n v="0"/>
    <n v="0"/>
    <s v="Low"/>
    <n v="0"/>
    <s v="Liability-Only"/>
    <n v="-200"/>
    <n v="1950"/>
    <s v="NO"/>
    <s v="NO"/>
    <s v="NO"/>
    <n v="0"/>
    <x v="2"/>
    <x v="26"/>
    <x v="0"/>
    <x v="0"/>
    <x v="0"/>
    <x v="2"/>
    <n v="99"/>
    <n v="736"/>
    <n v="-50"/>
    <x v="0"/>
    <n v="50"/>
  </r>
  <r>
    <n v="38"/>
    <x v="0"/>
    <s v="Married"/>
    <n v="86"/>
    <s v="&gt;5 years"/>
    <n v="0"/>
    <n v="1"/>
    <s v="Low"/>
    <n v="50"/>
    <s v="Full Coverage"/>
    <n v="0"/>
    <n v="2336"/>
    <s v="NO"/>
    <s v="NO"/>
    <s v="NO"/>
    <n v="0"/>
    <x v="1"/>
    <x v="4"/>
    <x v="0"/>
    <x v="1"/>
    <x v="3"/>
    <x v="2"/>
    <n v="99"/>
    <n v="724"/>
    <n v="-50"/>
    <x v="1"/>
    <n v="100"/>
  </r>
  <r>
    <n v="33"/>
    <x v="0"/>
    <s v="Single"/>
    <n v="0"/>
    <s v="&gt;5 years"/>
    <n v="0"/>
    <n v="0"/>
    <s v="Low"/>
    <n v="0"/>
    <s v="Liability-Only"/>
    <n v="-200"/>
    <n v="1800"/>
    <s v="Yes"/>
    <s v="NO"/>
    <s v="Yes"/>
    <n v="100"/>
    <x v="2"/>
    <x v="26"/>
    <x v="1"/>
    <x v="1"/>
    <x v="0"/>
    <x v="0"/>
    <n v="8"/>
    <n v="708"/>
    <n v="-50"/>
    <x v="2"/>
    <n v="0"/>
  </r>
  <r>
    <n v="65"/>
    <x v="1"/>
    <s v="Single"/>
    <n v="0"/>
    <s v="&lt;1 year"/>
    <n v="100"/>
    <n v="1"/>
    <s v="Medium"/>
    <n v="100"/>
    <s v="Full Coverage"/>
    <n v="0"/>
    <n v="2300"/>
    <s v="NO"/>
    <s v="Yes"/>
    <s v="NO"/>
    <n v="50"/>
    <x v="0"/>
    <x v="14"/>
    <x v="1"/>
    <x v="0"/>
    <x v="3"/>
    <x v="0"/>
    <n v="12"/>
    <n v="722"/>
    <n v="-50"/>
    <x v="0"/>
    <n v="50"/>
  </r>
  <r>
    <n v="26"/>
    <x v="0"/>
    <s v="Married"/>
    <n v="86"/>
    <s v="&gt;5 years"/>
    <n v="0"/>
    <n v="1"/>
    <s v="Low"/>
    <n v="50"/>
    <s v="Liability-Only"/>
    <n v="-200"/>
    <n v="2036"/>
    <s v="Yes"/>
    <s v="NO"/>
    <s v="NO"/>
    <n v="50"/>
    <x v="1"/>
    <x v="7"/>
    <x v="0"/>
    <x v="1"/>
    <x v="6"/>
    <x v="1"/>
    <n v="99"/>
    <n v="712"/>
    <n v="-50"/>
    <x v="0"/>
    <n v="50"/>
  </r>
  <r>
    <n v="51"/>
    <x v="0"/>
    <s v="Divorced"/>
    <n v="0"/>
    <s v="1-5 years"/>
    <n v="50"/>
    <n v="0"/>
    <s v="Low"/>
    <n v="0"/>
    <s v="Full Coverage"/>
    <n v="0"/>
    <n v="2250"/>
    <s v="NO"/>
    <s v="NO"/>
    <s v="NO"/>
    <n v="0"/>
    <x v="2"/>
    <x v="25"/>
    <x v="1"/>
    <x v="2"/>
    <x v="4"/>
    <x v="2"/>
    <n v="3"/>
    <n v="720"/>
    <n v="-50"/>
    <x v="1"/>
    <n v="100"/>
  </r>
  <r>
    <n v="45"/>
    <x v="0"/>
    <s v="Married"/>
    <n v="86"/>
    <s v="&lt;1 year"/>
    <n v="100"/>
    <n v="0"/>
    <s v="Low"/>
    <n v="0"/>
    <s v="Full Coverage"/>
    <n v="0"/>
    <n v="2386"/>
    <s v="NO"/>
    <s v="NO"/>
    <s v="NO"/>
    <n v="0"/>
    <x v="1"/>
    <x v="8"/>
    <x v="1"/>
    <x v="1"/>
    <x v="2"/>
    <x v="1"/>
    <n v="3"/>
    <n v="637"/>
    <n v="50"/>
    <x v="2"/>
    <n v="0"/>
  </r>
  <r>
    <n v="58"/>
    <x v="1"/>
    <s v="Divorced"/>
    <n v="0"/>
    <s v="1-5 years"/>
    <n v="50"/>
    <n v="0"/>
    <s v="Medium"/>
    <n v="0"/>
    <s v="Full Coverage"/>
    <n v="0"/>
    <n v="2300"/>
    <s v="NO"/>
    <s v="NO"/>
    <s v="NO"/>
    <n v="0"/>
    <x v="0"/>
    <x v="4"/>
    <x v="0"/>
    <x v="7"/>
    <x v="2"/>
    <x v="0"/>
    <n v="99"/>
    <n v="651"/>
    <n v="50"/>
    <x v="0"/>
    <n v="50"/>
  </r>
  <r>
    <n v="29"/>
    <x v="0"/>
    <s v="Single"/>
    <n v="0"/>
    <s v="1-5 years"/>
    <n v="50"/>
    <n v="1"/>
    <s v="Low"/>
    <n v="50"/>
    <s v="Full Coverage"/>
    <n v="0"/>
    <n v="2400"/>
    <s v="NO"/>
    <s v="NO"/>
    <s v="NO"/>
    <n v="0"/>
    <x v="0"/>
    <x v="12"/>
    <x v="0"/>
    <x v="0"/>
    <x v="4"/>
    <x v="2"/>
    <n v="99"/>
    <n v="678"/>
    <n v="50"/>
    <x v="1"/>
    <n v="100"/>
  </r>
  <r>
    <n v="29"/>
    <x v="0"/>
    <s v="Single"/>
    <n v="0"/>
    <s v="&lt;1 year"/>
    <n v="100"/>
    <n v="0"/>
    <s v="Medium"/>
    <n v="0"/>
    <s v="Full Coverage"/>
    <n v="0"/>
    <n v="2250"/>
    <s v="NO"/>
    <s v="NO"/>
    <s v="NO"/>
    <n v="0"/>
    <x v="1"/>
    <x v="20"/>
    <x v="1"/>
    <x v="2"/>
    <x v="0"/>
    <x v="0"/>
    <n v="5"/>
    <n v="739"/>
    <n v="-50"/>
    <x v="0"/>
    <n v="50"/>
  </r>
  <r>
    <n v="56"/>
    <x v="1"/>
    <s v="Divorced"/>
    <n v="0"/>
    <s v="1-5 years"/>
    <n v="50"/>
    <n v="0"/>
    <s v="Low"/>
    <n v="0"/>
    <s v="Full Coverage"/>
    <n v="0"/>
    <n v="2250"/>
    <s v="NO"/>
    <s v="NO"/>
    <s v="NO"/>
    <n v="0"/>
    <x v="1"/>
    <x v="3"/>
    <x v="0"/>
    <x v="0"/>
    <x v="0"/>
    <x v="0"/>
    <n v="99"/>
    <n v="747"/>
    <n v="-50"/>
    <x v="1"/>
    <n v="100"/>
  </r>
  <r>
    <n v="46"/>
    <x v="0"/>
    <s v="Divorced"/>
    <n v="0"/>
    <s v="&gt;5 years"/>
    <n v="0"/>
    <n v="0"/>
    <s v="Medium"/>
    <n v="0"/>
    <s v="Full Coverage"/>
    <n v="0"/>
    <n v="2200"/>
    <s v="NO"/>
    <s v="NO"/>
    <s v="NO"/>
    <n v="0"/>
    <x v="1"/>
    <x v="19"/>
    <x v="1"/>
    <x v="4"/>
    <x v="4"/>
    <x v="0"/>
    <n v="13"/>
    <n v="605"/>
    <n v="50"/>
    <x v="2"/>
    <n v="0"/>
  </r>
  <r>
    <n v="18"/>
    <x v="0"/>
    <s v="Single"/>
    <n v="0"/>
    <s v="1-5 years"/>
    <n v="50"/>
    <n v="2"/>
    <s v="Low"/>
    <n v="100"/>
    <s v="Full Coverage"/>
    <n v="0"/>
    <n v="2450"/>
    <s v="NO"/>
    <s v="NO"/>
    <s v="NO"/>
    <n v="0"/>
    <x v="2"/>
    <x v="14"/>
    <x v="0"/>
    <x v="4"/>
    <x v="0"/>
    <x v="2"/>
    <n v="99"/>
    <n v="691"/>
    <n v="50"/>
    <x v="1"/>
    <n v="100"/>
  </r>
  <r>
    <n v="31"/>
    <x v="0"/>
    <s v="Single"/>
    <n v="0"/>
    <s v="1-5 years"/>
    <n v="50"/>
    <n v="1"/>
    <s v="Low"/>
    <n v="50"/>
    <s v="Full Coverage"/>
    <n v="0"/>
    <n v="2250"/>
    <s v="Yes"/>
    <s v="Yes"/>
    <s v="NO"/>
    <n v="100"/>
    <x v="1"/>
    <x v="6"/>
    <x v="0"/>
    <x v="1"/>
    <x v="4"/>
    <x v="1"/>
    <n v="99"/>
    <n v="690"/>
    <n v="50"/>
    <x v="0"/>
    <n v="50"/>
  </r>
  <r>
    <n v="45"/>
    <x v="0"/>
    <s v="Married"/>
    <n v="86"/>
    <s v="1-5 years"/>
    <n v="50"/>
    <n v="1"/>
    <s v="Medium"/>
    <n v="100"/>
    <s v="Full Coverage"/>
    <n v="0"/>
    <n v="2336"/>
    <s v="NO"/>
    <s v="NO"/>
    <s v="NO"/>
    <n v="0"/>
    <x v="2"/>
    <x v="19"/>
    <x v="1"/>
    <x v="5"/>
    <x v="3"/>
    <x v="0"/>
    <n v="10"/>
    <n v="705"/>
    <n v="-50"/>
    <x v="2"/>
    <n v="0"/>
  </r>
  <r>
    <n v="52"/>
    <x v="0"/>
    <s v="Single"/>
    <n v="0"/>
    <s v="&gt;5 years"/>
    <n v="0"/>
    <n v="0"/>
    <s v="Medium"/>
    <n v="0"/>
    <s v="Full Coverage"/>
    <n v="0"/>
    <n v="2050"/>
    <s v="NO"/>
    <s v="Yes"/>
    <s v="NO"/>
    <n v="50"/>
    <x v="2"/>
    <x v="26"/>
    <x v="1"/>
    <x v="2"/>
    <x v="2"/>
    <x v="2"/>
    <n v="1"/>
    <n v="752"/>
    <n v="-50"/>
    <x v="2"/>
    <n v="0"/>
  </r>
  <r>
    <n v="29"/>
    <x v="0"/>
    <s v="Married"/>
    <n v="86"/>
    <s v="&lt;1 year"/>
    <n v="100"/>
    <n v="2"/>
    <s v="High"/>
    <n v="400"/>
    <s v="Liability-Only"/>
    <n v="-200"/>
    <n v="2486"/>
    <s v="NO"/>
    <s v="NO"/>
    <s v="NO"/>
    <n v="0"/>
    <x v="1"/>
    <x v="3"/>
    <x v="1"/>
    <x v="4"/>
    <x v="5"/>
    <x v="0"/>
    <n v="11"/>
    <n v="764"/>
    <n v="-50"/>
    <x v="2"/>
    <n v="0"/>
  </r>
  <r>
    <n v="18"/>
    <x v="0"/>
    <s v="Married"/>
    <n v="86"/>
    <s v="1-5 years"/>
    <n v="50"/>
    <n v="1"/>
    <s v="Low"/>
    <n v="50"/>
    <s v="Full Coverage"/>
    <n v="0"/>
    <n v="2336"/>
    <s v="NO"/>
    <s v="Yes"/>
    <s v="NO"/>
    <n v="50"/>
    <x v="1"/>
    <x v="6"/>
    <x v="0"/>
    <x v="1"/>
    <x v="2"/>
    <x v="0"/>
    <n v="99"/>
    <n v="769"/>
    <n v="-50"/>
    <x v="1"/>
    <n v="100"/>
  </r>
  <r>
    <n v="47"/>
    <x v="0"/>
    <s v="Divorced"/>
    <n v="0"/>
    <s v="1-5 years"/>
    <n v="50"/>
    <n v="0"/>
    <s v="Low"/>
    <n v="0"/>
    <s v="Liability-Only"/>
    <n v="-200"/>
    <n v="2100"/>
    <s v="NO"/>
    <s v="NO"/>
    <s v="NO"/>
    <n v="0"/>
    <x v="1"/>
    <x v="13"/>
    <x v="0"/>
    <x v="8"/>
    <x v="0"/>
    <x v="1"/>
    <n v="99"/>
    <n v="679"/>
    <n v="50"/>
    <x v="0"/>
    <n v="50"/>
  </r>
  <r>
    <n v="21"/>
    <x v="0"/>
    <s v="Married"/>
    <n v="86"/>
    <s v="&gt;5 years"/>
    <n v="0"/>
    <n v="0"/>
    <s v="Medium"/>
    <n v="0"/>
    <s v="Full Coverage"/>
    <n v="0"/>
    <n v="2186"/>
    <s v="Yes"/>
    <s v="NO"/>
    <s v="Yes"/>
    <n v="100"/>
    <x v="1"/>
    <x v="28"/>
    <x v="1"/>
    <x v="4"/>
    <x v="2"/>
    <x v="1"/>
    <n v="13"/>
    <n v="745"/>
    <n v="-50"/>
    <x v="1"/>
    <n v="100"/>
  </r>
  <r>
    <n v="18"/>
    <x v="0"/>
    <s v="Married"/>
    <n v="86"/>
    <s v="&lt;1 year"/>
    <n v="100"/>
    <n v="0"/>
    <s v="Low"/>
    <n v="0"/>
    <s v="Full Coverage"/>
    <n v="0"/>
    <n v="2286"/>
    <s v="NO"/>
    <s v="NO"/>
    <s v="NO"/>
    <n v="0"/>
    <x v="0"/>
    <x v="16"/>
    <x v="0"/>
    <x v="0"/>
    <x v="1"/>
    <x v="1"/>
    <n v="99"/>
    <n v="707"/>
    <n v="-50"/>
    <x v="2"/>
    <n v="0"/>
  </r>
  <r>
    <n v="18"/>
    <x v="0"/>
    <s v="Single"/>
    <n v="0"/>
    <s v="1-5 years"/>
    <n v="50"/>
    <n v="2"/>
    <s v="High"/>
    <n v="400"/>
    <s v="Liability-Only"/>
    <n v="-200"/>
    <n v="2350"/>
    <s v="NO"/>
    <s v="NO"/>
    <s v="NO"/>
    <n v="0"/>
    <x v="1"/>
    <x v="13"/>
    <x v="0"/>
    <x v="1"/>
    <x v="1"/>
    <x v="1"/>
    <n v="99"/>
    <n v="738"/>
    <n v="-50"/>
    <x v="2"/>
    <n v="0"/>
  </r>
  <r>
    <n v="52"/>
    <x v="0"/>
    <s v="Married"/>
    <n v="86"/>
    <s v="1-5 years"/>
    <n v="50"/>
    <n v="1"/>
    <s v="Low"/>
    <n v="50"/>
    <s v="Liability-Only"/>
    <n v="-200"/>
    <n v="2286"/>
    <s v="NO"/>
    <s v="NO"/>
    <s v="NO"/>
    <n v="0"/>
    <x v="1"/>
    <x v="29"/>
    <x v="1"/>
    <x v="0"/>
    <x v="4"/>
    <x v="1"/>
    <n v="4"/>
    <n v="663"/>
    <n v="50"/>
    <x v="1"/>
    <n v="100"/>
  </r>
  <r>
    <n v="41"/>
    <x v="0"/>
    <s v="Married"/>
    <n v="86"/>
    <s v="&gt;5 years"/>
    <n v="0"/>
    <n v="0"/>
    <s v="Low"/>
    <n v="0"/>
    <s v="Liability-Only"/>
    <n v="-200"/>
    <n v="2136"/>
    <s v="Yes"/>
    <s v="NO"/>
    <s v="NO"/>
    <n v="50"/>
    <x v="0"/>
    <x v="11"/>
    <x v="0"/>
    <x v="1"/>
    <x v="4"/>
    <x v="2"/>
    <n v="99"/>
    <n v="632"/>
    <n v="50"/>
    <x v="1"/>
    <n v="100"/>
  </r>
  <r>
    <n v="36"/>
    <x v="0"/>
    <s v="Single"/>
    <n v="0"/>
    <s v="1-5 years"/>
    <n v="50"/>
    <n v="0"/>
    <s v="Low"/>
    <n v="0"/>
    <s v="Full Coverage"/>
    <n v="0"/>
    <n v="2200"/>
    <s v="Yes"/>
    <s v="NO"/>
    <s v="NO"/>
    <n v="50"/>
    <x v="1"/>
    <x v="17"/>
    <x v="1"/>
    <x v="4"/>
    <x v="3"/>
    <x v="0"/>
    <n v="11"/>
    <n v="784"/>
    <n v="-50"/>
    <x v="1"/>
    <n v="100"/>
  </r>
  <r>
    <n v="60"/>
    <x v="1"/>
    <s v="Single"/>
    <n v="0"/>
    <s v="1-5 years"/>
    <n v="50"/>
    <n v="0"/>
    <s v="Low"/>
    <n v="0"/>
    <s v="Liability-Only"/>
    <n v="-200"/>
    <n v="2100"/>
    <s v="NO"/>
    <s v="NO"/>
    <s v="NO"/>
    <n v="0"/>
    <x v="1"/>
    <x v="28"/>
    <x v="0"/>
    <x v="0"/>
    <x v="0"/>
    <x v="2"/>
    <n v="99"/>
    <n v="664"/>
    <n v="50"/>
    <x v="0"/>
    <n v="50"/>
  </r>
  <r>
    <n v="49"/>
    <x v="0"/>
    <s v="Single"/>
    <n v="0"/>
    <s v="&lt;1 year"/>
    <n v="100"/>
    <n v="0"/>
    <s v="Low"/>
    <n v="0"/>
    <s v="Full Coverage"/>
    <n v="0"/>
    <n v="2300"/>
    <s v="NO"/>
    <s v="NO"/>
    <s v="NO"/>
    <n v="0"/>
    <x v="1"/>
    <x v="2"/>
    <x v="1"/>
    <x v="5"/>
    <x v="4"/>
    <x v="2"/>
    <n v="11"/>
    <n v="726"/>
    <n v="-50"/>
    <x v="1"/>
    <n v="100"/>
  </r>
  <r>
    <n v="64"/>
    <x v="1"/>
    <s v="Single"/>
    <n v="0"/>
    <s v="&gt;5 years"/>
    <n v="0"/>
    <n v="1"/>
    <s v="Low"/>
    <n v="50"/>
    <s v="Liability-Only"/>
    <n v="-200"/>
    <n v="2000"/>
    <s v="NO"/>
    <s v="NO"/>
    <s v="NO"/>
    <n v="0"/>
    <x v="1"/>
    <x v="27"/>
    <x v="0"/>
    <x v="3"/>
    <x v="2"/>
    <x v="1"/>
    <n v="99"/>
    <n v="718"/>
    <n v="-50"/>
    <x v="0"/>
    <n v="50"/>
  </r>
  <r>
    <n v="19"/>
    <x v="0"/>
    <s v="Single"/>
    <n v="0"/>
    <s v="1-5 years"/>
    <n v="50"/>
    <n v="0"/>
    <s v="Low"/>
    <n v="0"/>
    <s v="Full Coverage"/>
    <n v="0"/>
    <n v="2250"/>
    <s v="NO"/>
    <s v="NO"/>
    <s v="NO"/>
    <n v="0"/>
    <x v="1"/>
    <x v="10"/>
    <x v="1"/>
    <x v="2"/>
    <x v="1"/>
    <x v="1"/>
    <n v="3"/>
    <n v="726"/>
    <n v="-50"/>
    <x v="1"/>
    <n v="100"/>
  </r>
  <r>
    <n v="39"/>
    <x v="0"/>
    <s v="Single"/>
    <n v="0"/>
    <s v="1-5 years"/>
    <n v="50"/>
    <n v="1"/>
    <s v="Low"/>
    <n v="50"/>
    <s v="Full Coverage"/>
    <n v="0"/>
    <n v="2250"/>
    <s v="NO"/>
    <s v="Yes"/>
    <s v="Yes"/>
    <n v="100"/>
    <x v="1"/>
    <x v="10"/>
    <x v="0"/>
    <x v="1"/>
    <x v="0"/>
    <x v="0"/>
    <n v="99"/>
    <n v="694"/>
    <n v="50"/>
    <x v="0"/>
    <n v="50"/>
  </r>
  <r>
    <n v="18"/>
    <x v="0"/>
    <s v="Married"/>
    <n v="86"/>
    <s v="1-5 years"/>
    <n v="50"/>
    <n v="0"/>
    <s v="Medium"/>
    <n v="0"/>
    <s v="Full Coverage"/>
    <n v="0"/>
    <n v="2186"/>
    <s v="NO"/>
    <s v="Yes"/>
    <s v="NO"/>
    <n v="50"/>
    <x v="2"/>
    <x v="16"/>
    <x v="1"/>
    <x v="5"/>
    <x v="0"/>
    <x v="0"/>
    <n v="1"/>
    <n v="777"/>
    <n v="-50"/>
    <x v="2"/>
    <n v="0"/>
  </r>
  <r>
    <n v="36"/>
    <x v="0"/>
    <s v="Single"/>
    <n v="0"/>
    <s v="1-5 years"/>
    <n v="50"/>
    <n v="0"/>
    <s v="Low"/>
    <n v="0"/>
    <s v="Liability-Only"/>
    <n v="-200"/>
    <n v="2000"/>
    <s v="Yes"/>
    <s v="NO"/>
    <s v="NO"/>
    <n v="50"/>
    <x v="1"/>
    <x v="20"/>
    <x v="0"/>
    <x v="0"/>
    <x v="5"/>
    <x v="2"/>
    <n v="99"/>
    <n v="686"/>
    <n v="50"/>
    <x v="2"/>
    <n v="0"/>
  </r>
  <r>
    <n v="36"/>
    <x v="0"/>
    <s v="Divorced"/>
    <n v="0"/>
    <s v="1-5 years"/>
    <n v="50"/>
    <n v="0"/>
    <s v="Low"/>
    <n v="0"/>
    <s v="Liability-Only"/>
    <n v="-200"/>
    <n v="2150"/>
    <s v="NO"/>
    <s v="NO"/>
    <s v="NO"/>
    <n v="0"/>
    <x v="1"/>
    <x v="13"/>
    <x v="0"/>
    <x v="2"/>
    <x v="3"/>
    <x v="2"/>
    <n v="99"/>
    <n v="670"/>
    <n v="50"/>
    <x v="1"/>
    <n v="100"/>
  </r>
  <r>
    <n v="49"/>
    <x v="0"/>
    <s v="Married"/>
    <n v="86"/>
    <s v="1-5 years"/>
    <n v="50"/>
    <n v="1"/>
    <s v="Low"/>
    <n v="50"/>
    <s v="Full Coverage"/>
    <n v="0"/>
    <n v="2486"/>
    <s v="NO"/>
    <s v="NO"/>
    <s v="NO"/>
    <n v="0"/>
    <x v="1"/>
    <x v="29"/>
    <x v="1"/>
    <x v="9"/>
    <x v="1"/>
    <x v="2"/>
    <n v="7"/>
    <n v="698"/>
    <n v="50"/>
    <x v="1"/>
    <n v="100"/>
  </r>
  <r>
    <n v="40"/>
    <x v="0"/>
    <s v="Married"/>
    <n v="86"/>
    <s v="&gt;5 years"/>
    <n v="0"/>
    <n v="1"/>
    <s v="Low"/>
    <n v="50"/>
    <s v="Full Coverage"/>
    <n v="0"/>
    <n v="2336"/>
    <s v="NO"/>
    <s v="NO"/>
    <s v="NO"/>
    <n v="0"/>
    <x v="0"/>
    <x v="23"/>
    <x v="1"/>
    <x v="0"/>
    <x v="6"/>
    <x v="1"/>
    <n v="10"/>
    <n v="738"/>
    <n v="-50"/>
    <x v="1"/>
    <n v="100"/>
  </r>
  <r>
    <n v="49"/>
    <x v="0"/>
    <s v="Married"/>
    <n v="86"/>
    <s v="1-5 years"/>
    <n v="50"/>
    <n v="0"/>
    <s v="Low"/>
    <n v="0"/>
    <s v="Full Coverage"/>
    <n v="0"/>
    <n v="2286"/>
    <s v="Yes"/>
    <s v="NO"/>
    <s v="Yes"/>
    <n v="100"/>
    <x v="1"/>
    <x v="11"/>
    <x v="0"/>
    <x v="0"/>
    <x v="2"/>
    <x v="1"/>
    <n v="99"/>
    <n v="691"/>
    <n v="50"/>
    <x v="0"/>
    <n v="50"/>
  </r>
  <r>
    <n v="50"/>
    <x v="0"/>
    <s v="Single"/>
    <n v="0"/>
    <s v="&gt;5 years"/>
    <n v="0"/>
    <n v="0"/>
    <s v="Low"/>
    <n v="0"/>
    <s v="Liability-Only"/>
    <n v="-200"/>
    <n v="1900"/>
    <s v="NO"/>
    <s v="NO"/>
    <s v="NO"/>
    <n v="0"/>
    <x v="1"/>
    <x v="9"/>
    <x v="1"/>
    <x v="3"/>
    <x v="3"/>
    <x v="1"/>
    <n v="13"/>
    <n v="713"/>
    <n v="-50"/>
    <x v="2"/>
    <n v="0"/>
  </r>
  <r>
    <n v="72"/>
    <x v="1"/>
    <s v="Married"/>
    <n v="86"/>
    <s v="&lt;1 year"/>
    <n v="100"/>
    <n v="1"/>
    <s v="Low"/>
    <n v="50"/>
    <s v="Full Coverage"/>
    <n v="0"/>
    <n v="2486"/>
    <s v="NO"/>
    <s v="NO"/>
    <s v="Yes"/>
    <n v="50"/>
    <x v="2"/>
    <x v="27"/>
    <x v="1"/>
    <x v="1"/>
    <x v="2"/>
    <x v="1"/>
    <n v="14"/>
    <n v="664"/>
    <n v="50"/>
    <x v="1"/>
    <n v="100"/>
  </r>
  <r>
    <n v="35"/>
    <x v="0"/>
    <s v="Single"/>
    <n v="0"/>
    <s v="&gt;5 years"/>
    <n v="0"/>
    <n v="0"/>
    <s v="Medium"/>
    <n v="0"/>
    <s v="Liability-Only"/>
    <n v="-200"/>
    <n v="1950"/>
    <s v="NO"/>
    <s v="Yes"/>
    <s v="NO"/>
    <n v="50"/>
    <x v="1"/>
    <x v="21"/>
    <x v="1"/>
    <x v="2"/>
    <x v="4"/>
    <x v="0"/>
    <n v="14"/>
    <n v="734"/>
    <n v="-50"/>
    <x v="1"/>
    <n v="100"/>
  </r>
  <r>
    <n v="25"/>
    <x v="0"/>
    <s v="Divorced"/>
    <n v="0"/>
    <s v="1-5 years"/>
    <n v="50"/>
    <n v="1"/>
    <s v="Low"/>
    <n v="50"/>
    <s v="Full Coverage"/>
    <n v="0"/>
    <n v="2250"/>
    <s v="Yes"/>
    <s v="NO"/>
    <s v="NO"/>
    <n v="50"/>
    <x v="1"/>
    <x v="15"/>
    <x v="0"/>
    <x v="4"/>
    <x v="4"/>
    <x v="2"/>
    <n v="99"/>
    <n v="763"/>
    <n v="-50"/>
    <x v="1"/>
    <n v="100"/>
  </r>
  <r>
    <n v="43"/>
    <x v="0"/>
    <s v="Single"/>
    <n v="0"/>
    <s v="1-5 years"/>
    <n v="50"/>
    <n v="0"/>
    <s v="Low"/>
    <n v="0"/>
    <s v="Liability-Only"/>
    <n v="-200"/>
    <n v="2050"/>
    <s v="NO"/>
    <s v="NO"/>
    <s v="NO"/>
    <n v="0"/>
    <x v="1"/>
    <x v="14"/>
    <x v="1"/>
    <x v="5"/>
    <x v="6"/>
    <x v="2"/>
    <n v="8"/>
    <n v="740"/>
    <n v="-50"/>
    <x v="1"/>
    <n v="100"/>
  </r>
  <r>
    <n v="27"/>
    <x v="0"/>
    <s v="Married"/>
    <n v="86"/>
    <s v="1-5 years"/>
    <n v="50"/>
    <n v="0"/>
    <s v="Low"/>
    <n v="0"/>
    <s v="Liability-Only"/>
    <n v="-200"/>
    <n v="2236"/>
    <s v="NO"/>
    <s v="NO"/>
    <s v="NO"/>
    <n v="0"/>
    <x v="1"/>
    <x v="15"/>
    <x v="1"/>
    <x v="2"/>
    <x v="2"/>
    <x v="2"/>
    <n v="8"/>
    <n v="663"/>
    <n v="50"/>
    <x v="1"/>
    <n v="100"/>
  </r>
  <r>
    <n v="62"/>
    <x v="1"/>
    <s v="Single"/>
    <n v="0"/>
    <s v="&gt;5 years"/>
    <n v="0"/>
    <n v="2"/>
    <s v="Low"/>
    <n v="100"/>
    <s v="Full Coverage"/>
    <n v="0"/>
    <n v="2250"/>
    <s v="NO"/>
    <s v="Yes"/>
    <s v="NO"/>
    <n v="50"/>
    <x v="0"/>
    <x v="24"/>
    <x v="1"/>
    <x v="1"/>
    <x v="3"/>
    <x v="2"/>
    <n v="5"/>
    <n v="730"/>
    <n v="-50"/>
    <x v="1"/>
    <n v="100"/>
  </r>
  <r>
    <n v="35"/>
    <x v="0"/>
    <s v="Married"/>
    <n v="86"/>
    <s v="&gt;5 years"/>
    <n v="0"/>
    <n v="0"/>
    <s v="Low"/>
    <n v="0"/>
    <s v="Full Coverage"/>
    <n v="0"/>
    <n v="2286"/>
    <s v="NO"/>
    <s v="NO"/>
    <s v="NO"/>
    <n v="0"/>
    <x v="1"/>
    <x v="20"/>
    <x v="1"/>
    <x v="9"/>
    <x v="2"/>
    <x v="1"/>
    <n v="4"/>
    <n v="755"/>
    <n v="-50"/>
    <x v="1"/>
    <n v="100"/>
  </r>
  <r>
    <n v="31"/>
    <x v="0"/>
    <s v="Single"/>
    <n v="0"/>
    <s v="1-5 years"/>
    <n v="50"/>
    <n v="0"/>
    <s v="Low"/>
    <n v="0"/>
    <s v="Liability-Only"/>
    <n v="-200"/>
    <n v="2050"/>
    <s v="NO"/>
    <s v="NO"/>
    <s v="NO"/>
    <n v="0"/>
    <x v="1"/>
    <x v="13"/>
    <x v="1"/>
    <x v="4"/>
    <x v="1"/>
    <x v="2"/>
    <n v="1"/>
    <n v="668"/>
    <n v="50"/>
    <x v="2"/>
    <n v="0"/>
  </r>
  <r>
    <n v="32"/>
    <x v="0"/>
    <s v="Single"/>
    <n v="0"/>
    <s v="1-5 years"/>
    <n v="50"/>
    <n v="1"/>
    <s v="Low"/>
    <n v="50"/>
    <s v="Liability-Only"/>
    <n v="-200"/>
    <n v="2100"/>
    <s v="Yes"/>
    <s v="Yes"/>
    <s v="NO"/>
    <n v="100"/>
    <x v="1"/>
    <x v="9"/>
    <x v="0"/>
    <x v="4"/>
    <x v="2"/>
    <x v="0"/>
    <n v="99"/>
    <n v="672"/>
    <n v="50"/>
    <x v="1"/>
    <n v="100"/>
  </r>
  <r>
    <n v="50"/>
    <x v="0"/>
    <s v="Married"/>
    <n v="86"/>
    <s v="&lt;1 year"/>
    <n v="100"/>
    <n v="0"/>
    <s v="Medium"/>
    <n v="0"/>
    <s v="Full Coverage"/>
    <n v="0"/>
    <n v="2336"/>
    <s v="NO"/>
    <s v="Yes"/>
    <s v="NO"/>
    <n v="50"/>
    <x v="1"/>
    <x v="12"/>
    <x v="1"/>
    <x v="1"/>
    <x v="3"/>
    <x v="2"/>
    <n v="8"/>
    <n v="715"/>
    <n v="-50"/>
    <x v="1"/>
    <n v="100"/>
  </r>
  <r>
    <n v="37"/>
    <x v="0"/>
    <s v="Widowed"/>
    <n v="0"/>
    <s v="1-5 years"/>
    <n v="50"/>
    <n v="1"/>
    <s v="Medium"/>
    <n v="100"/>
    <s v="Full Coverage"/>
    <n v="0"/>
    <n v="2250"/>
    <s v="NO"/>
    <s v="Yes"/>
    <s v="NO"/>
    <n v="50"/>
    <x v="0"/>
    <x v="17"/>
    <x v="1"/>
    <x v="1"/>
    <x v="4"/>
    <x v="0"/>
    <n v="6"/>
    <n v="781"/>
    <n v="-50"/>
    <x v="0"/>
    <n v="50"/>
  </r>
  <r>
    <n v="30"/>
    <x v="0"/>
    <s v="Married"/>
    <n v="86"/>
    <s v="1-5 years"/>
    <n v="50"/>
    <n v="0"/>
    <s v="Low"/>
    <n v="0"/>
    <s v="Full Coverage"/>
    <n v="0"/>
    <n v="2286"/>
    <s v="NO"/>
    <s v="Yes"/>
    <s v="NO"/>
    <n v="50"/>
    <x v="0"/>
    <x v="4"/>
    <x v="1"/>
    <x v="4"/>
    <x v="0"/>
    <x v="1"/>
    <n v="8"/>
    <n v="811"/>
    <n v="-50"/>
    <x v="1"/>
    <n v="100"/>
  </r>
  <r>
    <n v="64"/>
    <x v="1"/>
    <s v="Widowed"/>
    <n v="0"/>
    <s v="1-5 years"/>
    <n v="50"/>
    <n v="2"/>
    <s v="Low"/>
    <n v="100"/>
    <s v="Liability-Only"/>
    <n v="-200"/>
    <n v="2250"/>
    <s v="NO"/>
    <s v="NO"/>
    <s v="NO"/>
    <n v="0"/>
    <x v="1"/>
    <x v="5"/>
    <x v="0"/>
    <x v="1"/>
    <x v="0"/>
    <x v="0"/>
    <n v="99"/>
    <n v="685"/>
    <n v="50"/>
    <x v="1"/>
    <n v="100"/>
  </r>
  <r>
    <n v="27"/>
    <x v="0"/>
    <s v="Married"/>
    <n v="86"/>
    <s v="1-5 years"/>
    <n v="50"/>
    <n v="0"/>
    <s v="Medium"/>
    <n v="0"/>
    <s v="Full Coverage"/>
    <n v="0"/>
    <n v="2336"/>
    <s v="NO"/>
    <s v="NO"/>
    <s v="NO"/>
    <n v="0"/>
    <x v="1"/>
    <x v="28"/>
    <x v="0"/>
    <x v="11"/>
    <x v="2"/>
    <x v="0"/>
    <n v="99"/>
    <n v="664"/>
    <n v="50"/>
    <x v="2"/>
    <n v="0"/>
  </r>
  <r>
    <n v="40"/>
    <x v="0"/>
    <s v="Married"/>
    <n v="86"/>
    <s v="&gt;5 years"/>
    <n v="0"/>
    <n v="0"/>
    <s v="Medium"/>
    <n v="0"/>
    <s v="Full Coverage"/>
    <n v="0"/>
    <n v="2386"/>
    <s v="NO"/>
    <s v="NO"/>
    <s v="NO"/>
    <n v="0"/>
    <x v="0"/>
    <x v="20"/>
    <x v="1"/>
    <x v="4"/>
    <x v="0"/>
    <x v="1"/>
    <n v="4"/>
    <n v="665"/>
    <n v="50"/>
    <x v="1"/>
    <n v="100"/>
  </r>
  <r>
    <n v="49"/>
    <x v="0"/>
    <s v="Married"/>
    <n v="86"/>
    <s v="&gt;5 years"/>
    <n v="0"/>
    <n v="0"/>
    <s v="Medium"/>
    <n v="0"/>
    <s v="Full Coverage"/>
    <n v="0"/>
    <n v="2136"/>
    <s v="Yes"/>
    <s v="NO"/>
    <s v="NO"/>
    <n v="50"/>
    <x v="0"/>
    <x v="26"/>
    <x v="0"/>
    <x v="0"/>
    <x v="6"/>
    <x v="1"/>
    <n v="99"/>
    <n v="702"/>
    <n v="-50"/>
    <x v="2"/>
    <n v="0"/>
  </r>
  <r>
    <n v="18"/>
    <x v="0"/>
    <s v="Married"/>
    <n v="86"/>
    <s v="1-5 years"/>
    <n v="50"/>
    <n v="2"/>
    <s v="Low"/>
    <n v="100"/>
    <s v="Liability-Only"/>
    <n v="-200"/>
    <n v="2236"/>
    <s v="NO"/>
    <s v="NO"/>
    <s v="NO"/>
    <n v="0"/>
    <x v="0"/>
    <x v="22"/>
    <x v="0"/>
    <x v="2"/>
    <x v="4"/>
    <x v="0"/>
    <n v="99"/>
    <n v="705"/>
    <n v="-50"/>
    <x v="1"/>
    <n v="100"/>
  </r>
  <r>
    <n v="47"/>
    <x v="0"/>
    <s v="Single"/>
    <n v="0"/>
    <s v="&gt;5 years"/>
    <n v="0"/>
    <n v="0"/>
    <s v="Medium"/>
    <n v="0"/>
    <s v="Full Coverage"/>
    <n v="0"/>
    <n v="2250"/>
    <s v="NO"/>
    <s v="Yes"/>
    <s v="NO"/>
    <n v="50"/>
    <x v="1"/>
    <x v="28"/>
    <x v="1"/>
    <x v="0"/>
    <x v="4"/>
    <x v="2"/>
    <n v="8"/>
    <n v="699"/>
    <n v="50"/>
    <x v="1"/>
    <n v="100"/>
  </r>
  <r>
    <n v="24"/>
    <x v="0"/>
    <s v="Single"/>
    <n v="0"/>
    <s v="&lt;1 year"/>
    <n v="100"/>
    <n v="0"/>
    <s v="Medium"/>
    <n v="0"/>
    <s v="Full Coverage"/>
    <n v="0"/>
    <n v="2250"/>
    <s v="NO"/>
    <s v="Yes"/>
    <s v="NO"/>
    <n v="50"/>
    <x v="0"/>
    <x v="22"/>
    <x v="0"/>
    <x v="2"/>
    <x v="2"/>
    <x v="0"/>
    <n v="99"/>
    <n v="702"/>
    <n v="-50"/>
    <x v="1"/>
    <n v="100"/>
  </r>
  <r>
    <n v="52"/>
    <x v="0"/>
    <s v="Single"/>
    <n v="0"/>
    <s v="&gt;5 years"/>
    <n v="0"/>
    <n v="0"/>
    <s v="Low"/>
    <n v="0"/>
    <s v="Full Coverage"/>
    <n v="0"/>
    <n v="2250"/>
    <s v="Yes"/>
    <s v="NO"/>
    <s v="NO"/>
    <n v="50"/>
    <x v="1"/>
    <x v="6"/>
    <x v="0"/>
    <x v="2"/>
    <x v="0"/>
    <x v="2"/>
    <n v="99"/>
    <n v="693"/>
    <n v="50"/>
    <x v="1"/>
    <n v="100"/>
  </r>
  <r>
    <n v="25"/>
    <x v="0"/>
    <s v="Married"/>
    <n v="86"/>
    <s v="&lt;1 year"/>
    <n v="100"/>
    <n v="0"/>
    <s v="Medium"/>
    <n v="0"/>
    <s v="Liability-Only"/>
    <n v="-200"/>
    <n v="2086"/>
    <s v="Yes"/>
    <s v="Yes"/>
    <s v="NO"/>
    <n v="100"/>
    <x v="1"/>
    <x v="11"/>
    <x v="1"/>
    <x v="0"/>
    <x v="0"/>
    <x v="0"/>
    <n v="10"/>
    <n v="639"/>
    <n v="50"/>
    <x v="2"/>
    <n v="0"/>
  </r>
  <r>
    <n v="50"/>
    <x v="0"/>
    <s v="Married"/>
    <n v="86"/>
    <s v="&gt;5 years"/>
    <n v="0"/>
    <n v="0"/>
    <s v="Medium"/>
    <n v="0"/>
    <s v="Full Coverage"/>
    <n v="0"/>
    <n v="2336"/>
    <s v="NO"/>
    <s v="NO"/>
    <s v="Yes"/>
    <n v="50"/>
    <x v="1"/>
    <x v="6"/>
    <x v="0"/>
    <x v="4"/>
    <x v="2"/>
    <x v="2"/>
    <n v="99"/>
    <n v="688"/>
    <n v="50"/>
    <x v="1"/>
    <n v="100"/>
  </r>
  <r>
    <n v="56"/>
    <x v="1"/>
    <s v="Single"/>
    <n v="0"/>
    <s v="1-5 years"/>
    <n v="50"/>
    <n v="0"/>
    <s v="Low"/>
    <n v="0"/>
    <s v="Full Coverage"/>
    <n v="0"/>
    <n v="2350"/>
    <s v="NO"/>
    <s v="NO"/>
    <s v="NO"/>
    <n v="0"/>
    <x v="1"/>
    <x v="4"/>
    <x v="1"/>
    <x v="2"/>
    <x v="1"/>
    <x v="1"/>
    <n v="10"/>
    <n v="596"/>
    <n v="50"/>
    <x v="1"/>
    <n v="100"/>
  </r>
  <r>
    <n v="52"/>
    <x v="0"/>
    <s v="Married"/>
    <n v="86"/>
    <s v="1-5 years"/>
    <n v="50"/>
    <n v="0"/>
    <s v="Medium"/>
    <n v="0"/>
    <s v="Full Coverage"/>
    <n v="0"/>
    <n v="2336"/>
    <s v="NO"/>
    <s v="NO"/>
    <s v="NO"/>
    <n v="0"/>
    <x v="2"/>
    <x v="4"/>
    <x v="0"/>
    <x v="7"/>
    <x v="2"/>
    <x v="2"/>
    <n v="99"/>
    <n v="769"/>
    <n v="-50"/>
    <x v="1"/>
    <n v="100"/>
  </r>
  <r>
    <n v="43"/>
    <x v="0"/>
    <s v="Single"/>
    <n v="0"/>
    <s v="1-5 years"/>
    <n v="50"/>
    <n v="0"/>
    <s v="Medium"/>
    <n v="0"/>
    <s v="Full Coverage"/>
    <n v="0"/>
    <n v="2250"/>
    <s v="NO"/>
    <s v="NO"/>
    <s v="NO"/>
    <n v="0"/>
    <x v="1"/>
    <x v="13"/>
    <x v="1"/>
    <x v="6"/>
    <x v="4"/>
    <x v="1"/>
    <n v="7"/>
    <n v="789"/>
    <n v="-50"/>
    <x v="1"/>
    <n v="100"/>
  </r>
  <r>
    <n v="36"/>
    <x v="0"/>
    <s v="Single"/>
    <n v="0"/>
    <s v="&lt;1 year"/>
    <n v="100"/>
    <n v="0"/>
    <s v="High"/>
    <n v="0"/>
    <s v="Full Coverage"/>
    <n v="0"/>
    <n v="2300"/>
    <s v="NO"/>
    <s v="NO"/>
    <s v="NO"/>
    <n v="0"/>
    <x v="1"/>
    <x v="16"/>
    <x v="1"/>
    <x v="7"/>
    <x v="0"/>
    <x v="1"/>
    <n v="9"/>
    <n v="707"/>
    <n v="-50"/>
    <x v="1"/>
    <n v="100"/>
  </r>
  <r>
    <n v="31"/>
    <x v="0"/>
    <s v="Married"/>
    <n v="86"/>
    <s v="1-5 years"/>
    <n v="50"/>
    <n v="0"/>
    <s v="High"/>
    <n v="0"/>
    <s v="Liability-Only"/>
    <n v="-200"/>
    <n v="2186"/>
    <s v="NO"/>
    <s v="Yes"/>
    <s v="NO"/>
    <n v="50"/>
    <x v="1"/>
    <x v="24"/>
    <x v="1"/>
    <x v="2"/>
    <x v="4"/>
    <x v="0"/>
    <n v="8"/>
    <n v="619"/>
    <n v="50"/>
    <x v="1"/>
    <n v="100"/>
  </r>
  <r>
    <n v="62"/>
    <x v="1"/>
    <s v="Single"/>
    <n v="0"/>
    <s v="1-5 years"/>
    <n v="50"/>
    <n v="0"/>
    <s v="Low"/>
    <n v="0"/>
    <s v="Full Coverage"/>
    <n v="0"/>
    <n v="2250"/>
    <s v="NO"/>
    <s v="NO"/>
    <s v="NO"/>
    <n v="0"/>
    <x v="1"/>
    <x v="2"/>
    <x v="0"/>
    <x v="3"/>
    <x v="2"/>
    <x v="2"/>
    <n v="99"/>
    <n v="710"/>
    <n v="-50"/>
    <x v="1"/>
    <n v="100"/>
  </r>
  <r>
    <n v="29"/>
    <x v="0"/>
    <s v="Single"/>
    <n v="0"/>
    <s v="&gt;5 years"/>
    <n v="0"/>
    <n v="0"/>
    <s v="Low"/>
    <n v="0"/>
    <s v="Full Coverage"/>
    <n v="0"/>
    <n v="2100"/>
    <s v="NO"/>
    <s v="NO"/>
    <s v="NO"/>
    <n v="0"/>
    <x v="1"/>
    <x v="0"/>
    <x v="1"/>
    <x v="0"/>
    <x v="0"/>
    <x v="1"/>
    <n v="12"/>
    <n v="727"/>
    <n v="-50"/>
    <x v="2"/>
    <n v="0"/>
  </r>
  <r>
    <n v="24"/>
    <x v="0"/>
    <s v="Single"/>
    <n v="0"/>
    <s v="1-5 years"/>
    <n v="50"/>
    <n v="0"/>
    <s v="Low"/>
    <n v="0"/>
    <s v="Liability-Only"/>
    <n v="-200"/>
    <n v="2000"/>
    <s v="NO"/>
    <s v="Yes"/>
    <s v="NO"/>
    <n v="50"/>
    <x v="0"/>
    <x v="6"/>
    <x v="1"/>
    <x v="5"/>
    <x v="4"/>
    <x v="0"/>
    <n v="11"/>
    <n v="688"/>
    <n v="50"/>
    <x v="2"/>
    <n v="0"/>
  </r>
  <r>
    <n v="49"/>
    <x v="0"/>
    <s v="Married"/>
    <n v="86"/>
    <s v="1-5 years"/>
    <n v="50"/>
    <n v="1"/>
    <s v="High"/>
    <n v="200"/>
    <s v="Full Coverage"/>
    <n v="0"/>
    <n v="2436"/>
    <s v="Yes"/>
    <s v="Yes"/>
    <s v="NO"/>
    <n v="100"/>
    <x v="1"/>
    <x v="29"/>
    <x v="1"/>
    <x v="1"/>
    <x v="2"/>
    <x v="0"/>
    <n v="5"/>
    <n v="752"/>
    <n v="-50"/>
    <x v="1"/>
    <n v="100"/>
  </r>
  <r>
    <n v="28"/>
    <x v="0"/>
    <s v="Married"/>
    <n v="86"/>
    <s v="1-5 years"/>
    <n v="50"/>
    <n v="2"/>
    <s v="Low"/>
    <n v="100"/>
    <s v="Liability-Only"/>
    <n v="-200"/>
    <n v="2236"/>
    <s v="NO"/>
    <s v="NO"/>
    <s v="NO"/>
    <n v="0"/>
    <x v="1"/>
    <x v="10"/>
    <x v="0"/>
    <x v="4"/>
    <x v="2"/>
    <x v="1"/>
    <n v="99"/>
    <n v="731"/>
    <n v="-50"/>
    <x v="1"/>
    <n v="100"/>
  </r>
  <r>
    <n v="25"/>
    <x v="0"/>
    <s v="Married"/>
    <n v="86"/>
    <s v="1-5 years"/>
    <n v="50"/>
    <n v="0"/>
    <s v="Low"/>
    <n v="0"/>
    <s v="Full Coverage"/>
    <n v="0"/>
    <n v="2336"/>
    <s v="NO"/>
    <s v="NO"/>
    <s v="NO"/>
    <n v="0"/>
    <x v="1"/>
    <x v="8"/>
    <x v="1"/>
    <x v="1"/>
    <x v="2"/>
    <x v="1"/>
    <n v="10"/>
    <n v="699"/>
    <n v="50"/>
    <x v="2"/>
    <n v="0"/>
  </r>
  <r>
    <n v="18"/>
    <x v="0"/>
    <s v="Married"/>
    <n v="86"/>
    <s v="1-5 years"/>
    <n v="50"/>
    <n v="0"/>
    <s v="Low"/>
    <n v="0"/>
    <s v="Liability-Only"/>
    <n v="-200"/>
    <n v="2136"/>
    <s v="NO"/>
    <s v="NO"/>
    <s v="NO"/>
    <n v="0"/>
    <x v="0"/>
    <x v="7"/>
    <x v="1"/>
    <x v="4"/>
    <x v="1"/>
    <x v="0"/>
    <n v="9"/>
    <n v="768"/>
    <n v="-50"/>
    <x v="1"/>
    <n v="100"/>
  </r>
  <r>
    <n v="32"/>
    <x v="0"/>
    <s v="Married"/>
    <n v="86"/>
    <s v="&gt;5 years"/>
    <n v="0"/>
    <n v="0"/>
    <s v="Low"/>
    <n v="0"/>
    <s v="Full Coverage"/>
    <n v="0"/>
    <n v="2236"/>
    <s v="NO"/>
    <s v="NO"/>
    <s v="NO"/>
    <n v="0"/>
    <x v="1"/>
    <x v="25"/>
    <x v="1"/>
    <x v="1"/>
    <x v="0"/>
    <x v="0"/>
    <n v="2"/>
    <n v="733"/>
    <n v="-50"/>
    <x v="0"/>
    <n v="50"/>
  </r>
  <r>
    <n v="38"/>
    <x v="0"/>
    <s v="Divorced"/>
    <n v="0"/>
    <s v="1-5 years"/>
    <n v="50"/>
    <n v="0"/>
    <s v="Low"/>
    <n v="0"/>
    <s v="Full Coverage"/>
    <n v="0"/>
    <n v="2250"/>
    <s v="Yes"/>
    <s v="Yes"/>
    <s v="NO"/>
    <n v="100"/>
    <x v="1"/>
    <x v="16"/>
    <x v="0"/>
    <x v="8"/>
    <x v="0"/>
    <x v="0"/>
    <n v="99"/>
    <n v="667"/>
    <n v="50"/>
    <x v="1"/>
    <n v="100"/>
  </r>
  <r>
    <n v="43"/>
    <x v="0"/>
    <s v="Single"/>
    <n v="0"/>
    <s v="&lt;1 year"/>
    <n v="100"/>
    <n v="1"/>
    <s v="Medium"/>
    <n v="100"/>
    <s v="Liability-Only"/>
    <n v="-200"/>
    <n v="2200"/>
    <s v="NO"/>
    <s v="Yes"/>
    <s v="NO"/>
    <n v="50"/>
    <x v="1"/>
    <x v="5"/>
    <x v="0"/>
    <x v="4"/>
    <x v="4"/>
    <x v="1"/>
    <n v="99"/>
    <n v="619"/>
    <n v="50"/>
    <x v="0"/>
    <n v="50"/>
  </r>
  <r>
    <n v="54"/>
    <x v="0"/>
    <s v="Single"/>
    <n v="0"/>
    <s v="1-5 years"/>
    <n v="50"/>
    <n v="2"/>
    <s v="Low"/>
    <n v="100"/>
    <s v="Full Coverage"/>
    <n v="0"/>
    <n v="2350"/>
    <s v="NO"/>
    <s v="NO"/>
    <s v="NO"/>
    <n v="0"/>
    <x v="0"/>
    <x v="27"/>
    <x v="1"/>
    <x v="7"/>
    <x v="2"/>
    <x v="0"/>
    <n v="4"/>
    <n v="785"/>
    <n v="-50"/>
    <x v="1"/>
    <n v="100"/>
  </r>
  <r>
    <n v="47"/>
    <x v="0"/>
    <s v="Married"/>
    <n v="86"/>
    <s v="1-5 years"/>
    <n v="50"/>
    <n v="0"/>
    <s v="Medium"/>
    <n v="0"/>
    <s v="Full Coverage"/>
    <n v="0"/>
    <n v="2386"/>
    <s v="NO"/>
    <s v="Yes"/>
    <s v="NO"/>
    <n v="50"/>
    <x v="1"/>
    <x v="9"/>
    <x v="0"/>
    <x v="1"/>
    <x v="2"/>
    <x v="0"/>
    <n v="99"/>
    <n v="668"/>
    <n v="50"/>
    <x v="1"/>
    <n v="100"/>
  </r>
  <r>
    <n v="37"/>
    <x v="0"/>
    <s v="Widowed"/>
    <n v="0"/>
    <s v="1-5 years"/>
    <n v="50"/>
    <n v="0"/>
    <s v="Low"/>
    <n v="0"/>
    <s v="Full Coverage"/>
    <n v="0"/>
    <n v="2250"/>
    <s v="NO"/>
    <s v="NO"/>
    <s v="NO"/>
    <n v="0"/>
    <x v="1"/>
    <x v="29"/>
    <x v="1"/>
    <x v="3"/>
    <x v="4"/>
    <x v="1"/>
    <n v="12"/>
    <n v="788"/>
    <n v="-50"/>
    <x v="1"/>
    <n v="100"/>
  </r>
  <r>
    <n v="37"/>
    <x v="0"/>
    <s v="Married"/>
    <n v="86"/>
    <s v="1-5 years"/>
    <n v="50"/>
    <n v="0"/>
    <s v="Low"/>
    <n v="0"/>
    <s v="Liability-Only"/>
    <n v="-200"/>
    <n v="2136"/>
    <s v="NO"/>
    <s v="Yes"/>
    <s v="NO"/>
    <n v="50"/>
    <x v="1"/>
    <x v="7"/>
    <x v="1"/>
    <x v="4"/>
    <x v="3"/>
    <x v="2"/>
    <n v="8"/>
    <n v="655"/>
    <n v="50"/>
    <x v="0"/>
    <n v="50"/>
  </r>
  <r>
    <n v="47"/>
    <x v="0"/>
    <s v="Single"/>
    <n v="0"/>
    <s v="&gt;5 years"/>
    <n v="0"/>
    <n v="0"/>
    <s v="Low"/>
    <n v="0"/>
    <s v="Liability-Only"/>
    <n v="-200"/>
    <n v="2000"/>
    <s v="NO"/>
    <s v="NO"/>
    <s v="NO"/>
    <n v="0"/>
    <x v="0"/>
    <x v="29"/>
    <x v="1"/>
    <x v="1"/>
    <x v="3"/>
    <x v="0"/>
    <n v="1"/>
    <n v="731"/>
    <n v="-50"/>
    <x v="1"/>
    <n v="100"/>
  </r>
  <r>
    <n v="59"/>
    <x v="1"/>
    <s v="Widowed"/>
    <n v="0"/>
    <s v="1-5 years"/>
    <n v="50"/>
    <n v="1"/>
    <s v="Medium"/>
    <n v="100"/>
    <s v="Full Coverage"/>
    <n v="0"/>
    <n v="2300"/>
    <s v="Yes"/>
    <s v="NO"/>
    <s v="NO"/>
    <n v="50"/>
    <x v="1"/>
    <x v="19"/>
    <x v="1"/>
    <x v="2"/>
    <x v="0"/>
    <x v="0"/>
    <n v="14"/>
    <n v="717"/>
    <n v="-50"/>
    <x v="1"/>
    <n v="100"/>
  </r>
  <r>
    <n v="41"/>
    <x v="0"/>
    <s v="Single"/>
    <n v="0"/>
    <s v="1-5 years"/>
    <n v="50"/>
    <n v="0"/>
    <s v="Low"/>
    <n v="0"/>
    <s v="Full Coverage"/>
    <n v="0"/>
    <n v="2250"/>
    <s v="NO"/>
    <s v="NO"/>
    <s v="NO"/>
    <n v="0"/>
    <x v="0"/>
    <x v="20"/>
    <x v="1"/>
    <x v="4"/>
    <x v="0"/>
    <x v="0"/>
    <n v="12"/>
    <n v="732"/>
    <n v="-50"/>
    <x v="1"/>
    <n v="100"/>
  </r>
  <r>
    <n v="32"/>
    <x v="0"/>
    <s v="Widowed"/>
    <n v="0"/>
    <s v="&lt;1 year"/>
    <n v="100"/>
    <n v="1"/>
    <s v="Low"/>
    <n v="50"/>
    <s v="Liability-Only"/>
    <n v="-200"/>
    <n v="2100"/>
    <s v="NO"/>
    <s v="Yes"/>
    <s v="NO"/>
    <n v="50"/>
    <x v="1"/>
    <x v="22"/>
    <x v="1"/>
    <x v="4"/>
    <x v="0"/>
    <x v="2"/>
    <n v="5"/>
    <n v="665"/>
    <n v="50"/>
    <x v="2"/>
    <n v="0"/>
  </r>
  <r>
    <n v="25"/>
    <x v="0"/>
    <s v="Single"/>
    <n v="0"/>
    <s v="&gt;5 years"/>
    <n v="0"/>
    <n v="0"/>
    <s v="Low"/>
    <n v="0"/>
    <s v="Liability-Only"/>
    <n v="-200"/>
    <n v="1900"/>
    <s v="Yes"/>
    <s v="NO"/>
    <s v="NO"/>
    <n v="50"/>
    <x v="0"/>
    <x v="15"/>
    <x v="1"/>
    <x v="1"/>
    <x v="3"/>
    <x v="0"/>
    <n v="9"/>
    <n v="796"/>
    <n v="-50"/>
    <x v="0"/>
    <n v="50"/>
  </r>
  <r>
    <n v="18"/>
    <x v="0"/>
    <s v="Married"/>
    <n v="86"/>
    <s v="1-5 years"/>
    <n v="50"/>
    <n v="0"/>
    <s v="High"/>
    <n v="0"/>
    <s v="Full Coverage"/>
    <n v="0"/>
    <n v="2286"/>
    <s v="Yes"/>
    <s v="Yes"/>
    <s v="NO"/>
    <n v="100"/>
    <x v="1"/>
    <x v="11"/>
    <x v="0"/>
    <x v="1"/>
    <x v="0"/>
    <x v="1"/>
    <n v="99"/>
    <n v="589"/>
    <n v="50"/>
    <x v="0"/>
    <n v="50"/>
  </r>
  <r>
    <n v="49"/>
    <x v="0"/>
    <s v="Married"/>
    <n v="86"/>
    <s v="&lt;1 year"/>
    <n v="100"/>
    <n v="0"/>
    <s v="Low"/>
    <n v="0"/>
    <s v="Liability-Only"/>
    <n v="-200"/>
    <n v="2086"/>
    <s v="NO"/>
    <s v="Yes"/>
    <s v="NO"/>
    <n v="50"/>
    <x v="2"/>
    <x v="11"/>
    <x v="1"/>
    <x v="4"/>
    <x v="5"/>
    <x v="1"/>
    <n v="5"/>
    <n v="702"/>
    <n v="-50"/>
    <x v="0"/>
    <n v="50"/>
  </r>
  <r>
    <n v="48"/>
    <x v="0"/>
    <s v="Married"/>
    <n v="86"/>
    <s v="&gt;5 years"/>
    <n v="0"/>
    <n v="2"/>
    <s v="Medium"/>
    <n v="200"/>
    <s v="Liability-Only"/>
    <n v="-200"/>
    <n v="2286"/>
    <s v="NO"/>
    <s v="NO"/>
    <s v="NO"/>
    <n v="0"/>
    <x v="0"/>
    <x v="12"/>
    <x v="1"/>
    <x v="9"/>
    <x v="2"/>
    <x v="0"/>
    <n v="3"/>
    <n v="769"/>
    <n v="-50"/>
    <x v="1"/>
    <n v="100"/>
  </r>
  <r>
    <n v="48"/>
    <x v="0"/>
    <s v="Married"/>
    <n v="86"/>
    <s v="1-5 years"/>
    <n v="50"/>
    <n v="0"/>
    <s v="Low"/>
    <n v="0"/>
    <s v="Liability-Only"/>
    <n v="-200"/>
    <n v="2036"/>
    <s v="Yes"/>
    <s v="Yes"/>
    <s v="NO"/>
    <n v="100"/>
    <x v="1"/>
    <x v="25"/>
    <x v="1"/>
    <x v="1"/>
    <x v="2"/>
    <x v="0"/>
    <n v="10"/>
    <n v="658"/>
    <n v="50"/>
    <x v="2"/>
    <n v="0"/>
  </r>
  <r>
    <n v="38"/>
    <x v="0"/>
    <s v="Single"/>
    <n v="0"/>
    <s v="1-5 years"/>
    <n v="50"/>
    <n v="0"/>
    <s v="Low"/>
    <n v="0"/>
    <s v="Full Coverage"/>
    <n v="0"/>
    <n v="2200"/>
    <s v="NO"/>
    <s v="NO"/>
    <s v="NO"/>
    <n v="0"/>
    <x v="1"/>
    <x v="13"/>
    <x v="1"/>
    <x v="6"/>
    <x v="0"/>
    <x v="1"/>
    <n v="12"/>
    <n v="716"/>
    <n v="-50"/>
    <x v="0"/>
    <n v="50"/>
  </r>
  <r>
    <n v="61"/>
    <x v="1"/>
    <s v="Married"/>
    <n v="86"/>
    <s v="&gt;5 years"/>
    <n v="0"/>
    <n v="1"/>
    <s v="Low"/>
    <n v="50"/>
    <s v="Liability-Only"/>
    <n v="-200"/>
    <n v="2086"/>
    <s v="NO"/>
    <s v="NO"/>
    <s v="Yes"/>
    <n v="50"/>
    <x v="1"/>
    <x v="28"/>
    <x v="1"/>
    <x v="7"/>
    <x v="2"/>
    <x v="0"/>
    <n v="6"/>
    <n v="684"/>
    <n v="50"/>
    <x v="2"/>
    <n v="0"/>
  </r>
  <r>
    <n v="32"/>
    <x v="0"/>
    <s v="Divorced"/>
    <n v="0"/>
    <s v="&gt;5 years"/>
    <n v="0"/>
    <n v="0"/>
    <s v="Low"/>
    <n v="0"/>
    <s v="Liability-Only"/>
    <n v="-200"/>
    <n v="1950"/>
    <s v="NO"/>
    <s v="Yes"/>
    <s v="NO"/>
    <n v="50"/>
    <x v="0"/>
    <x v="25"/>
    <x v="1"/>
    <x v="4"/>
    <x v="0"/>
    <x v="2"/>
    <n v="6"/>
    <n v="722"/>
    <n v="-50"/>
    <x v="1"/>
    <n v="100"/>
  </r>
  <r>
    <n v="54"/>
    <x v="0"/>
    <s v="Married"/>
    <n v="86"/>
    <s v="&gt;5 years"/>
    <n v="0"/>
    <n v="0"/>
    <s v="Low"/>
    <n v="0"/>
    <s v="Liability-Only"/>
    <n v="-200"/>
    <n v="2086"/>
    <s v="NO"/>
    <s v="NO"/>
    <s v="NO"/>
    <n v="0"/>
    <x v="0"/>
    <x v="28"/>
    <x v="0"/>
    <x v="5"/>
    <x v="4"/>
    <x v="0"/>
    <n v="99"/>
    <n v="760"/>
    <n v="-50"/>
    <x v="1"/>
    <n v="100"/>
  </r>
  <r>
    <n v="39"/>
    <x v="0"/>
    <s v="Married"/>
    <n v="86"/>
    <s v="&gt;5 years"/>
    <n v="0"/>
    <n v="1"/>
    <s v="Low"/>
    <n v="50"/>
    <s v="Full Coverage"/>
    <n v="0"/>
    <n v="2286"/>
    <s v="NO"/>
    <s v="Yes"/>
    <s v="NO"/>
    <n v="50"/>
    <x v="1"/>
    <x v="12"/>
    <x v="0"/>
    <x v="1"/>
    <x v="2"/>
    <x v="1"/>
    <n v="99"/>
    <n v="666"/>
    <n v="50"/>
    <x v="2"/>
    <n v="0"/>
  </r>
  <r>
    <n v="30"/>
    <x v="0"/>
    <s v="Widowed"/>
    <n v="0"/>
    <s v="&gt;5 years"/>
    <n v="0"/>
    <n v="1"/>
    <s v="Low"/>
    <n v="50"/>
    <s v="Full Coverage"/>
    <n v="0"/>
    <n v="2200"/>
    <s v="Yes"/>
    <s v="NO"/>
    <s v="NO"/>
    <n v="50"/>
    <x v="1"/>
    <x v="14"/>
    <x v="1"/>
    <x v="3"/>
    <x v="4"/>
    <x v="0"/>
    <n v="6"/>
    <n v="695"/>
    <n v="50"/>
    <x v="2"/>
    <n v="0"/>
  </r>
  <r>
    <n v="48"/>
    <x v="0"/>
    <s v="Married"/>
    <n v="86"/>
    <s v="&lt;1 year"/>
    <n v="100"/>
    <n v="0"/>
    <s v="Medium"/>
    <n v="0"/>
    <s v="Full Coverage"/>
    <n v="0"/>
    <n v="2386"/>
    <s v="NO"/>
    <s v="NO"/>
    <s v="NO"/>
    <n v="0"/>
    <x v="0"/>
    <x v="7"/>
    <x v="0"/>
    <x v="2"/>
    <x v="4"/>
    <x v="2"/>
    <n v="99"/>
    <n v="716"/>
    <n v="-50"/>
    <x v="1"/>
    <n v="100"/>
  </r>
  <r>
    <n v="46"/>
    <x v="0"/>
    <s v="Single"/>
    <n v="0"/>
    <s v="1-5 years"/>
    <n v="50"/>
    <n v="1"/>
    <s v="High"/>
    <n v="200"/>
    <s v="Full Coverage"/>
    <n v="0"/>
    <n v="2400"/>
    <s v="NO"/>
    <s v="Yes"/>
    <s v="NO"/>
    <n v="50"/>
    <x v="0"/>
    <x v="7"/>
    <x v="1"/>
    <x v="4"/>
    <x v="2"/>
    <x v="1"/>
    <n v="9"/>
    <n v="704"/>
    <n v="-50"/>
    <x v="1"/>
    <n v="100"/>
  </r>
  <r>
    <n v="45"/>
    <x v="0"/>
    <s v="Single"/>
    <n v="0"/>
    <s v="1-5 years"/>
    <n v="50"/>
    <n v="1"/>
    <s v="Low"/>
    <n v="50"/>
    <s v="Full Coverage"/>
    <n v="0"/>
    <n v="2200"/>
    <s v="NO"/>
    <s v="NO"/>
    <s v="NO"/>
    <n v="0"/>
    <x v="1"/>
    <x v="2"/>
    <x v="1"/>
    <x v="4"/>
    <x v="4"/>
    <x v="0"/>
    <n v="10"/>
    <n v="716"/>
    <n v="-50"/>
    <x v="2"/>
    <n v="0"/>
  </r>
  <r>
    <n v="41"/>
    <x v="0"/>
    <s v="Married"/>
    <n v="86"/>
    <s v="&gt;5 years"/>
    <n v="0"/>
    <n v="0"/>
    <s v="Low"/>
    <n v="0"/>
    <s v="Full Coverage"/>
    <n v="0"/>
    <n v="2336"/>
    <s v="NO"/>
    <s v="Yes"/>
    <s v="NO"/>
    <n v="50"/>
    <x v="1"/>
    <x v="15"/>
    <x v="1"/>
    <x v="3"/>
    <x v="4"/>
    <x v="2"/>
    <n v="8"/>
    <n v="684"/>
    <n v="50"/>
    <x v="1"/>
    <n v="100"/>
  </r>
  <r>
    <n v="39"/>
    <x v="0"/>
    <s v="Single"/>
    <n v="0"/>
    <s v="1-5 years"/>
    <n v="50"/>
    <n v="0"/>
    <s v="Low"/>
    <n v="0"/>
    <s v="Full Coverage"/>
    <n v="0"/>
    <n v="2350"/>
    <s v="NO"/>
    <s v="NO"/>
    <s v="NO"/>
    <n v="0"/>
    <x v="0"/>
    <x v="5"/>
    <x v="1"/>
    <x v="0"/>
    <x v="1"/>
    <x v="0"/>
    <n v="2"/>
    <n v="670"/>
    <n v="50"/>
    <x v="1"/>
    <n v="100"/>
  </r>
  <r>
    <n v="75"/>
    <x v="1"/>
    <s v="Married"/>
    <n v="86"/>
    <s v="&lt;1 year"/>
    <n v="100"/>
    <n v="1"/>
    <s v="Low"/>
    <n v="50"/>
    <s v="Liability-Only"/>
    <n v="-200"/>
    <n v="2186"/>
    <s v="NO"/>
    <s v="NO"/>
    <s v="Yes"/>
    <n v="50"/>
    <x v="0"/>
    <x v="14"/>
    <x v="0"/>
    <x v="1"/>
    <x v="2"/>
    <x v="2"/>
    <n v="99"/>
    <n v="747"/>
    <n v="-50"/>
    <x v="1"/>
    <n v="100"/>
  </r>
  <r>
    <n v="57"/>
    <x v="1"/>
    <s v="Single"/>
    <n v="0"/>
    <s v="&gt;5 years"/>
    <n v="0"/>
    <n v="0"/>
    <s v="Low"/>
    <n v="0"/>
    <s v="Liability-Only"/>
    <n v="-200"/>
    <n v="1950"/>
    <s v="NO"/>
    <s v="NO"/>
    <s v="NO"/>
    <n v="0"/>
    <x v="1"/>
    <x v="15"/>
    <x v="1"/>
    <x v="4"/>
    <x v="4"/>
    <x v="1"/>
    <n v="3"/>
    <n v="724"/>
    <n v="-50"/>
    <x v="0"/>
    <n v="50"/>
  </r>
  <r>
    <n v="50"/>
    <x v="0"/>
    <s v="Single"/>
    <n v="0"/>
    <s v="&gt;5 years"/>
    <n v="0"/>
    <n v="0"/>
    <s v="Low"/>
    <n v="0"/>
    <s v="Liability-Only"/>
    <n v="-200"/>
    <n v="1950"/>
    <s v="NO"/>
    <s v="NO"/>
    <s v="NO"/>
    <n v="0"/>
    <x v="0"/>
    <x v="23"/>
    <x v="1"/>
    <x v="5"/>
    <x v="4"/>
    <x v="0"/>
    <n v="9"/>
    <n v="850"/>
    <n v="-50"/>
    <x v="0"/>
    <n v="50"/>
  </r>
  <r>
    <n v="41"/>
    <x v="0"/>
    <s v="Married"/>
    <n v="86"/>
    <s v="1-5 years"/>
    <n v="50"/>
    <n v="0"/>
    <s v="Low"/>
    <n v="0"/>
    <s v="Full Coverage"/>
    <n v="0"/>
    <n v="2236"/>
    <s v="Yes"/>
    <s v="Yes"/>
    <s v="NO"/>
    <n v="100"/>
    <x v="1"/>
    <x v="8"/>
    <x v="0"/>
    <x v="4"/>
    <x v="2"/>
    <x v="1"/>
    <n v="99"/>
    <n v="649"/>
    <n v="50"/>
    <x v="2"/>
    <n v="0"/>
  </r>
  <r>
    <n v="55"/>
    <x v="1"/>
    <s v="Single"/>
    <n v="0"/>
    <s v="1-5 years"/>
    <n v="50"/>
    <n v="1"/>
    <s v="Low"/>
    <n v="50"/>
    <s v="Full Coverage"/>
    <n v="0"/>
    <n v="2250"/>
    <s v="NO"/>
    <s v="NO"/>
    <s v="Yes"/>
    <n v="50"/>
    <x v="1"/>
    <x v="8"/>
    <x v="0"/>
    <x v="1"/>
    <x v="3"/>
    <x v="2"/>
    <n v="99"/>
    <n v="669"/>
    <n v="50"/>
    <x v="2"/>
    <n v="0"/>
  </r>
  <r>
    <n v="47"/>
    <x v="0"/>
    <s v="Married"/>
    <n v="86"/>
    <s v="&lt;1 year"/>
    <n v="100"/>
    <n v="2"/>
    <s v="Low"/>
    <n v="100"/>
    <s v="Liability-Only"/>
    <n v="-200"/>
    <n v="2186"/>
    <s v="NO"/>
    <s v="NO"/>
    <s v="Yes"/>
    <n v="50"/>
    <x v="1"/>
    <x v="21"/>
    <x v="1"/>
    <x v="5"/>
    <x v="2"/>
    <x v="2"/>
    <n v="9"/>
    <n v="753"/>
    <n v="-50"/>
    <x v="0"/>
    <n v="50"/>
  </r>
  <r>
    <n v="40"/>
    <x v="0"/>
    <s v="Single"/>
    <n v="0"/>
    <s v="1-5 years"/>
    <n v="50"/>
    <n v="1"/>
    <s v="Medium"/>
    <n v="100"/>
    <s v="Full Coverage"/>
    <n v="0"/>
    <n v="2300"/>
    <s v="NO"/>
    <s v="Yes"/>
    <s v="NO"/>
    <n v="50"/>
    <x v="0"/>
    <x v="18"/>
    <x v="0"/>
    <x v="3"/>
    <x v="0"/>
    <x v="0"/>
    <n v="99"/>
    <n v="729"/>
    <n v="-50"/>
    <x v="1"/>
    <n v="100"/>
  </r>
  <r>
    <n v="35"/>
    <x v="0"/>
    <s v="Divorced"/>
    <n v="0"/>
    <s v="1-5 years"/>
    <n v="50"/>
    <n v="0"/>
    <s v="High"/>
    <n v="0"/>
    <s v="Full Coverage"/>
    <n v="0"/>
    <n v="2100"/>
    <s v="Yes"/>
    <s v="Yes"/>
    <s v="NO"/>
    <n v="100"/>
    <x v="1"/>
    <x v="11"/>
    <x v="0"/>
    <x v="1"/>
    <x v="2"/>
    <x v="2"/>
    <n v="99"/>
    <n v="791"/>
    <n v="-50"/>
    <x v="0"/>
    <n v="50"/>
  </r>
  <r>
    <n v="38"/>
    <x v="0"/>
    <s v="Divorced"/>
    <n v="0"/>
    <s v="&gt;5 years"/>
    <n v="0"/>
    <n v="2"/>
    <s v="Medium"/>
    <n v="200"/>
    <s v="Full Coverage"/>
    <n v="0"/>
    <n v="2250"/>
    <s v="NO"/>
    <s v="Yes"/>
    <s v="NO"/>
    <n v="50"/>
    <x v="1"/>
    <x v="14"/>
    <x v="1"/>
    <x v="0"/>
    <x v="2"/>
    <x v="2"/>
    <n v="6"/>
    <n v="739"/>
    <n v="-50"/>
    <x v="2"/>
    <n v="0"/>
  </r>
  <r>
    <n v="18"/>
    <x v="0"/>
    <s v="Single"/>
    <n v="0"/>
    <s v="&lt;1 year"/>
    <n v="100"/>
    <n v="3"/>
    <s v="Low"/>
    <n v="150"/>
    <s v="Liability-Only"/>
    <n v="-200"/>
    <n v="2250"/>
    <s v="NO"/>
    <s v="NO"/>
    <s v="NO"/>
    <n v="0"/>
    <x v="1"/>
    <x v="16"/>
    <x v="1"/>
    <x v="6"/>
    <x v="0"/>
    <x v="2"/>
    <n v="14"/>
    <n v="701"/>
    <n v="-50"/>
    <x v="1"/>
    <n v="100"/>
  </r>
  <r>
    <n v="43"/>
    <x v="0"/>
    <s v="Married"/>
    <n v="86"/>
    <s v="1-5 years"/>
    <n v="50"/>
    <n v="2"/>
    <s v="Medium"/>
    <n v="200"/>
    <s v="Liability-Only"/>
    <n v="-200"/>
    <n v="2236"/>
    <s v="NO"/>
    <s v="Yes"/>
    <s v="NO"/>
    <n v="50"/>
    <x v="1"/>
    <x v="1"/>
    <x v="0"/>
    <x v="1"/>
    <x v="2"/>
    <x v="1"/>
    <n v="99"/>
    <n v="750"/>
    <n v="-50"/>
    <x v="0"/>
    <n v="50"/>
  </r>
  <r>
    <n v="32"/>
    <x v="0"/>
    <s v="Widowed"/>
    <n v="0"/>
    <s v="1-5 years"/>
    <n v="50"/>
    <n v="1"/>
    <s v="Low"/>
    <n v="50"/>
    <s v="Liability-Only"/>
    <n v="-200"/>
    <n v="2000"/>
    <s v="Yes"/>
    <s v="NO"/>
    <s v="NO"/>
    <n v="50"/>
    <x v="1"/>
    <x v="29"/>
    <x v="1"/>
    <x v="5"/>
    <x v="2"/>
    <x v="0"/>
    <n v="7"/>
    <n v="718"/>
    <n v="-50"/>
    <x v="0"/>
    <n v="50"/>
  </r>
  <r>
    <n v="63"/>
    <x v="1"/>
    <s v="Married"/>
    <n v="86"/>
    <s v="1-5 years"/>
    <n v="50"/>
    <n v="0"/>
    <s v="Medium"/>
    <n v="0"/>
    <s v="Full Coverage"/>
    <n v="0"/>
    <n v="2436"/>
    <s v="NO"/>
    <s v="NO"/>
    <s v="NO"/>
    <n v="0"/>
    <x v="1"/>
    <x v="23"/>
    <x v="1"/>
    <x v="7"/>
    <x v="3"/>
    <x v="2"/>
    <n v="11"/>
    <n v="686"/>
    <n v="50"/>
    <x v="1"/>
    <n v="100"/>
  </r>
  <r>
    <n v="40"/>
    <x v="0"/>
    <s v="Single"/>
    <n v="0"/>
    <s v="1-5 years"/>
    <n v="50"/>
    <n v="1"/>
    <s v="Medium"/>
    <n v="100"/>
    <s v="Liability-Only"/>
    <n v="-200"/>
    <n v="2150"/>
    <s v="NO"/>
    <s v="NO"/>
    <s v="NO"/>
    <n v="0"/>
    <x v="0"/>
    <x v="3"/>
    <x v="0"/>
    <x v="1"/>
    <x v="4"/>
    <x v="1"/>
    <n v="99"/>
    <n v="687"/>
    <n v="50"/>
    <x v="2"/>
    <n v="0"/>
  </r>
  <r>
    <n v="22"/>
    <x v="0"/>
    <s v="Married"/>
    <n v="86"/>
    <s v="&gt;5 years"/>
    <n v="0"/>
    <n v="1"/>
    <s v="Low"/>
    <n v="50"/>
    <s v="Full Coverage"/>
    <n v="0"/>
    <n v="2336"/>
    <s v="NO"/>
    <s v="NO"/>
    <s v="NO"/>
    <n v="0"/>
    <x v="1"/>
    <x v="17"/>
    <x v="1"/>
    <x v="1"/>
    <x v="1"/>
    <x v="1"/>
    <n v="5"/>
    <n v="682"/>
    <n v="50"/>
    <x v="2"/>
    <n v="0"/>
  </r>
  <r>
    <n v="39"/>
    <x v="0"/>
    <s v="Widowed"/>
    <n v="0"/>
    <s v="&gt;5 years"/>
    <n v="0"/>
    <n v="0"/>
    <s v="Low"/>
    <n v="0"/>
    <s v="Full Coverage"/>
    <n v="0"/>
    <n v="2100"/>
    <s v="NO"/>
    <s v="Yes"/>
    <s v="NO"/>
    <n v="50"/>
    <x v="0"/>
    <x v="19"/>
    <x v="1"/>
    <x v="0"/>
    <x v="0"/>
    <x v="2"/>
    <n v="7"/>
    <n v="704"/>
    <n v="-50"/>
    <x v="0"/>
    <n v="50"/>
  </r>
  <r>
    <n v="24"/>
    <x v="0"/>
    <s v="Single"/>
    <n v="0"/>
    <s v="1-5 years"/>
    <n v="50"/>
    <n v="0"/>
    <s v="Low"/>
    <n v="0"/>
    <s v="Full Coverage"/>
    <n v="0"/>
    <n v="2300"/>
    <s v="NO"/>
    <s v="Yes"/>
    <s v="NO"/>
    <n v="50"/>
    <x v="1"/>
    <x v="15"/>
    <x v="1"/>
    <x v="2"/>
    <x v="1"/>
    <x v="0"/>
    <n v="5"/>
    <n v="650"/>
    <n v="50"/>
    <x v="1"/>
    <n v="100"/>
  </r>
  <r>
    <n v="47"/>
    <x v="0"/>
    <s v="Single"/>
    <n v="0"/>
    <s v="&gt;5 years"/>
    <n v="0"/>
    <n v="0"/>
    <s v="Low"/>
    <n v="0"/>
    <s v="Full Coverage"/>
    <n v="0"/>
    <n v="2250"/>
    <s v="NO"/>
    <s v="Yes"/>
    <s v="NO"/>
    <n v="50"/>
    <x v="1"/>
    <x v="13"/>
    <x v="1"/>
    <x v="1"/>
    <x v="4"/>
    <x v="0"/>
    <n v="7"/>
    <n v="658"/>
    <n v="50"/>
    <x v="1"/>
    <n v="100"/>
  </r>
  <r>
    <n v="44"/>
    <x v="0"/>
    <s v="Married"/>
    <n v="86"/>
    <s v="1-5 years"/>
    <n v="50"/>
    <n v="1"/>
    <s v="Low"/>
    <n v="50"/>
    <s v="Liability-Only"/>
    <n v="-200"/>
    <n v="2186"/>
    <s v="Yes"/>
    <s v="NO"/>
    <s v="NO"/>
    <n v="50"/>
    <x v="1"/>
    <x v="25"/>
    <x v="1"/>
    <x v="7"/>
    <x v="2"/>
    <x v="0"/>
    <n v="5"/>
    <n v="654"/>
    <n v="50"/>
    <x v="0"/>
    <n v="50"/>
  </r>
  <r>
    <n v="54"/>
    <x v="0"/>
    <s v="Single"/>
    <n v="0"/>
    <s v="1-5 years"/>
    <n v="50"/>
    <n v="0"/>
    <s v="Medium"/>
    <n v="0"/>
    <s v="Full Coverage"/>
    <n v="0"/>
    <n v="2150"/>
    <s v="NO"/>
    <s v="NO"/>
    <s v="NO"/>
    <n v="0"/>
    <x v="0"/>
    <x v="9"/>
    <x v="0"/>
    <x v="4"/>
    <x v="2"/>
    <x v="0"/>
    <n v="99"/>
    <n v="748"/>
    <n v="-50"/>
    <x v="2"/>
    <n v="0"/>
  </r>
  <r>
    <n v="28"/>
    <x v="0"/>
    <s v="Single"/>
    <n v="0"/>
    <s v="&lt;1 year"/>
    <n v="100"/>
    <n v="0"/>
    <s v="Low"/>
    <n v="0"/>
    <s v="Full Coverage"/>
    <n v="0"/>
    <n v="2250"/>
    <s v="NO"/>
    <s v="NO"/>
    <s v="NO"/>
    <n v="0"/>
    <x v="1"/>
    <x v="2"/>
    <x v="0"/>
    <x v="8"/>
    <x v="0"/>
    <x v="2"/>
    <n v="99"/>
    <n v="797"/>
    <n v="-50"/>
    <x v="0"/>
    <n v="50"/>
  </r>
  <r>
    <n v="40"/>
    <x v="0"/>
    <s v="Single"/>
    <n v="0"/>
    <s v="1-5 years"/>
    <n v="50"/>
    <n v="1"/>
    <s v="Low"/>
    <n v="50"/>
    <s v="Full Coverage"/>
    <n v="0"/>
    <n v="2250"/>
    <s v="NO"/>
    <s v="NO"/>
    <s v="NO"/>
    <n v="0"/>
    <x v="1"/>
    <x v="5"/>
    <x v="1"/>
    <x v="5"/>
    <x v="6"/>
    <x v="2"/>
    <n v="14"/>
    <n v="733"/>
    <n v="-50"/>
    <x v="0"/>
    <n v="50"/>
  </r>
  <r>
    <n v="19"/>
    <x v="0"/>
    <s v="Married"/>
    <n v="86"/>
    <s v="&lt;1 year"/>
    <n v="100"/>
    <n v="1"/>
    <s v="Low"/>
    <n v="50"/>
    <s v="Full Coverage"/>
    <n v="0"/>
    <n v="2386"/>
    <s v="NO"/>
    <s v="NO"/>
    <s v="NO"/>
    <n v="0"/>
    <x v="0"/>
    <x v="9"/>
    <x v="1"/>
    <x v="1"/>
    <x v="0"/>
    <x v="1"/>
    <n v="12"/>
    <n v="708"/>
    <n v="-50"/>
    <x v="0"/>
    <n v="50"/>
  </r>
  <r>
    <n v="50"/>
    <x v="0"/>
    <s v="Married"/>
    <n v="86"/>
    <s v="1-5 years"/>
    <n v="50"/>
    <n v="0"/>
    <s v="Low"/>
    <n v="0"/>
    <s v="Full Coverage"/>
    <n v="0"/>
    <n v="2236"/>
    <s v="Yes"/>
    <s v="Yes"/>
    <s v="NO"/>
    <n v="100"/>
    <x v="1"/>
    <x v="20"/>
    <x v="1"/>
    <x v="10"/>
    <x v="0"/>
    <x v="0"/>
    <n v="2"/>
    <n v="702"/>
    <n v="-50"/>
    <x v="1"/>
    <n v="100"/>
  </r>
  <r>
    <n v="47"/>
    <x v="0"/>
    <s v="Married"/>
    <n v="86"/>
    <s v="1-5 years"/>
    <n v="50"/>
    <n v="1"/>
    <s v="Medium"/>
    <n v="100"/>
    <s v="Full Coverage"/>
    <n v="0"/>
    <n v="2386"/>
    <s v="Yes"/>
    <s v="Yes"/>
    <s v="NO"/>
    <n v="100"/>
    <x v="0"/>
    <x v="6"/>
    <x v="1"/>
    <x v="4"/>
    <x v="0"/>
    <x v="1"/>
    <n v="14"/>
    <n v="603"/>
    <n v="50"/>
    <x v="0"/>
    <n v="50"/>
  </r>
  <r>
    <n v="47"/>
    <x v="0"/>
    <s v="Married"/>
    <n v="86"/>
    <s v="1-5 years"/>
    <n v="50"/>
    <n v="0"/>
    <s v="Low"/>
    <n v="0"/>
    <s v="Full Coverage"/>
    <n v="0"/>
    <n v="2386"/>
    <s v="NO"/>
    <s v="NO"/>
    <s v="NO"/>
    <n v="0"/>
    <x v="1"/>
    <x v="21"/>
    <x v="0"/>
    <x v="6"/>
    <x v="3"/>
    <x v="1"/>
    <n v="99"/>
    <n v="636"/>
    <n v="50"/>
    <x v="0"/>
    <n v="50"/>
  </r>
  <r>
    <n v="40"/>
    <x v="0"/>
    <s v="Married"/>
    <n v="86"/>
    <s v="&lt;1 year"/>
    <n v="100"/>
    <n v="1"/>
    <s v="Low"/>
    <n v="50"/>
    <s v="Full Coverage"/>
    <n v="0"/>
    <n v="2436"/>
    <s v="NO"/>
    <s v="NO"/>
    <s v="NO"/>
    <n v="0"/>
    <x v="0"/>
    <x v="14"/>
    <x v="0"/>
    <x v="5"/>
    <x v="2"/>
    <x v="0"/>
    <n v="99"/>
    <n v="705"/>
    <n v="-50"/>
    <x v="1"/>
    <n v="100"/>
  </r>
  <r>
    <n v="46"/>
    <x v="0"/>
    <s v="Married"/>
    <n v="86"/>
    <s v="1-5 years"/>
    <n v="50"/>
    <n v="1"/>
    <s v="Medium"/>
    <n v="100"/>
    <s v="Full Coverage"/>
    <n v="0"/>
    <n v="2436"/>
    <s v="NO"/>
    <s v="NO"/>
    <s v="NO"/>
    <n v="0"/>
    <x v="1"/>
    <x v="25"/>
    <x v="1"/>
    <x v="6"/>
    <x v="0"/>
    <x v="1"/>
    <n v="4"/>
    <n v="709"/>
    <n v="-50"/>
    <x v="1"/>
    <n v="100"/>
  </r>
  <r>
    <n v="64"/>
    <x v="1"/>
    <s v="Married"/>
    <n v="86"/>
    <s v="1-5 years"/>
    <n v="50"/>
    <n v="0"/>
    <s v="Low"/>
    <n v="0"/>
    <s v="Full Coverage"/>
    <n v="0"/>
    <n v="2186"/>
    <s v="Yes"/>
    <s v="NO"/>
    <s v="NO"/>
    <n v="50"/>
    <x v="2"/>
    <x v="0"/>
    <x v="0"/>
    <x v="1"/>
    <x v="4"/>
    <x v="0"/>
    <n v="99"/>
    <n v="706"/>
    <n v="-50"/>
    <x v="2"/>
    <n v="0"/>
  </r>
  <r>
    <n v="35"/>
    <x v="0"/>
    <s v="Married"/>
    <n v="86"/>
    <s v="1-5 years"/>
    <n v="50"/>
    <n v="0"/>
    <s v="Low"/>
    <n v="0"/>
    <s v="Full Coverage"/>
    <n v="0"/>
    <n v="2436"/>
    <s v="NO"/>
    <s v="NO"/>
    <s v="NO"/>
    <n v="0"/>
    <x v="1"/>
    <x v="20"/>
    <x v="1"/>
    <x v="1"/>
    <x v="0"/>
    <x v="1"/>
    <n v="10"/>
    <n v="687"/>
    <n v="50"/>
    <x v="1"/>
    <n v="100"/>
  </r>
  <r>
    <n v="42"/>
    <x v="0"/>
    <s v="Married"/>
    <n v="86"/>
    <s v="1-5 years"/>
    <n v="50"/>
    <n v="0"/>
    <s v="Medium"/>
    <n v="0"/>
    <s v="Liability-Only"/>
    <n v="-200"/>
    <n v="2086"/>
    <s v="NO"/>
    <s v="NO"/>
    <s v="NO"/>
    <n v="0"/>
    <x v="1"/>
    <x v="17"/>
    <x v="0"/>
    <x v="3"/>
    <x v="4"/>
    <x v="0"/>
    <n v="99"/>
    <n v="711"/>
    <n v="-50"/>
    <x v="0"/>
    <n v="50"/>
  </r>
  <r>
    <n v="23"/>
    <x v="0"/>
    <s v="Widowed"/>
    <n v="0"/>
    <s v="&gt;5 years"/>
    <n v="0"/>
    <n v="2"/>
    <s v="Low"/>
    <n v="100"/>
    <s v="Full Coverage"/>
    <n v="0"/>
    <n v="2300"/>
    <s v="NO"/>
    <s v="Yes"/>
    <s v="NO"/>
    <n v="50"/>
    <x v="1"/>
    <x v="2"/>
    <x v="0"/>
    <x v="0"/>
    <x v="2"/>
    <x v="0"/>
    <n v="99"/>
    <n v="683"/>
    <n v="50"/>
    <x v="0"/>
    <n v="50"/>
  </r>
  <r>
    <n v="26"/>
    <x v="0"/>
    <s v="Single"/>
    <n v="0"/>
    <s v="&lt;1 year"/>
    <n v="100"/>
    <n v="0"/>
    <s v="Medium"/>
    <n v="0"/>
    <s v="Liability-Only"/>
    <n v="-200"/>
    <n v="2150"/>
    <s v="NO"/>
    <s v="NO"/>
    <s v="NO"/>
    <n v="0"/>
    <x v="2"/>
    <x v="3"/>
    <x v="1"/>
    <x v="7"/>
    <x v="0"/>
    <x v="0"/>
    <n v="12"/>
    <n v="692"/>
    <n v="50"/>
    <x v="0"/>
    <n v="50"/>
  </r>
  <r>
    <n v="41"/>
    <x v="0"/>
    <s v="Married"/>
    <n v="86"/>
    <s v="1-5 years"/>
    <n v="50"/>
    <n v="0"/>
    <s v="Low"/>
    <n v="0"/>
    <s v="Full Coverage"/>
    <n v="0"/>
    <n v="2336"/>
    <s v="NO"/>
    <s v="NO"/>
    <s v="NO"/>
    <n v="0"/>
    <x v="1"/>
    <x v="25"/>
    <x v="1"/>
    <x v="2"/>
    <x v="2"/>
    <x v="1"/>
    <n v="7"/>
    <n v="825"/>
    <n v="-50"/>
    <x v="1"/>
    <n v="100"/>
  </r>
  <r>
    <n v="56"/>
    <x v="1"/>
    <s v="Single"/>
    <n v="0"/>
    <s v="&lt;1 year"/>
    <n v="100"/>
    <n v="1"/>
    <s v="Low"/>
    <n v="50"/>
    <s v="Full Coverage"/>
    <n v="0"/>
    <n v="2350"/>
    <s v="NO"/>
    <s v="NO"/>
    <s v="NO"/>
    <n v="0"/>
    <x v="0"/>
    <x v="5"/>
    <x v="0"/>
    <x v="7"/>
    <x v="0"/>
    <x v="1"/>
    <n v="99"/>
    <n v="727"/>
    <n v="-50"/>
    <x v="1"/>
    <n v="100"/>
  </r>
  <r>
    <n v="36"/>
    <x v="0"/>
    <s v="Single"/>
    <n v="0"/>
    <s v="&lt;1 year"/>
    <n v="100"/>
    <n v="3"/>
    <s v="Medium"/>
    <n v="300"/>
    <s v="Liability-Only"/>
    <n v="-200"/>
    <n v="2350"/>
    <s v="NO"/>
    <s v="Yes"/>
    <s v="NO"/>
    <n v="50"/>
    <x v="1"/>
    <x v="8"/>
    <x v="1"/>
    <x v="4"/>
    <x v="4"/>
    <x v="0"/>
    <n v="2"/>
    <n v="740"/>
    <n v="-50"/>
    <x v="1"/>
    <n v="100"/>
  </r>
  <r>
    <n v="36"/>
    <x v="0"/>
    <s v="Widowed"/>
    <n v="0"/>
    <s v="&gt;5 years"/>
    <n v="0"/>
    <n v="2"/>
    <s v="Low"/>
    <n v="100"/>
    <s v="Liability-Only"/>
    <n v="-200"/>
    <n v="2100"/>
    <s v="NO"/>
    <s v="NO"/>
    <s v="NO"/>
    <n v="0"/>
    <x v="1"/>
    <x v="29"/>
    <x v="1"/>
    <x v="2"/>
    <x v="2"/>
    <x v="2"/>
    <n v="1"/>
    <n v="850"/>
    <n v="-50"/>
    <x v="1"/>
    <n v="100"/>
  </r>
  <r>
    <n v="33"/>
    <x v="0"/>
    <s v="Married"/>
    <n v="86"/>
    <s v="1-5 years"/>
    <n v="50"/>
    <n v="0"/>
    <s v="Low"/>
    <n v="0"/>
    <s v="Liability-Only"/>
    <n v="-200"/>
    <n v="2136"/>
    <s v="NO"/>
    <s v="NO"/>
    <s v="NO"/>
    <n v="0"/>
    <x v="1"/>
    <x v="10"/>
    <x v="0"/>
    <x v="2"/>
    <x v="1"/>
    <x v="0"/>
    <n v="99"/>
    <n v="833"/>
    <n v="-50"/>
    <x v="1"/>
    <n v="100"/>
  </r>
  <r>
    <n v="31"/>
    <x v="0"/>
    <s v="Married"/>
    <n v="86"/>
    <s v="1-5 years"/>
    <n v="50"/>
    <n v="2"/>
    <s v="Low"/>
    <n v="100"/>
    <s v="Liability-Only"/>
    <n v="-200"/>
    <n v="2236"/>
    <s v="NO"/>
    <s v="NO"/>
    <s v="NO"/>
    <n v="0"/>
    <x v="1"/>
    <x v="22"/>
    <x v="0"/>
    <x v="2"/>
    <x v="1"/>
    <x v="0"/>
    <n v="99"/>
    <n v="769"/>
    <n v="-50"/>
    <x v="1"/>
    <n v="100"/>
  </r>
  <r>
    <n v="44"/>
    <x v="0"/>
    <s v="Widowed"/>
    <n v="0"/>
    <s v="&gt;5 years"/>
    <n v="0"/>
    <n v="0"/>
    <s v="Low"/>
    <n v="0"/>
    <s v="Liability-Only"/>
    <n v="-200"/>
    <n v="2100"/>
    <s v="NO"/>
    <s v="NO"/>
    <s v="NO"/>
    <n v="0"/>
    <x v="0"/>
    <x v="16"/>
    <x v="0"/>
    <x v="8"/>
    <x v="1"/>
    <x v="0"/>
    <n v="99"/>
    <n v="602"/>
    <n v="50"/>
    <x v="1"/>
    <n v="100"/>
  </r>
  <r>
    <n v="18"/>
    <x v="0"/>
    <s v="Married"/>
    <n v="86"/>
    <s v="&lt;1 year"/>
    <n v="100"/>
    <n v="0"/>
    <s v="Low"/>
    <n v="0"/>
    <s v="Full Coverage"/>
    <n v="0"/>
    <n v="2286"/>
    <s v="Yes"/>
    <s v="Yes"/>
    <s v="NO"/>
    <n v="100"/>
    <x v="1"/>
    <x v="16"/>
    <x v="0"/>
    <x v="1"/>
    <x v="3"/>
    <x v="2"/>
    <n v="99"/>
    <n v="705"/>
    <n v="-50"/>
    <x v="1"/>
    <n v="100"/>
  </r>
  <r>
    <n v="59"/>
    <x v="1"/>
    <s v="Married"/>
    <n v="86"/>
    <s v="1-5 years"/>
    <n v="50"/>
    <n v="2"/>
    <s v="Low"/>
    <n v="100"/>
    <s v="Full Coverage"/>
    <n v="0"/>
    <n v="2386"/>
    <s v="NO"/>
    <s v="NO"/>
    <s v="NO"/>
    <n v="0"/>
    <x v="0"/>
    <x v="27"/>
    <x v="0"/>
    <x v="9"/>
    <x v="3"/>
    <x v="1"/>
    <n v="99"/>
    <n v="752"/>
    <n v="-50"/>
    <x v="0"/>
    <n v="50"/>
  </r>
  <r>
    <n v="30"/>
    <x v="0"/>
    <s v="Married"/>
    <n v="86"/>
    <s v="&gt;5 years"/>
    <n v="0"/>
    <n v="0"/>
    <s v="Low"/>
    <n v="0"/>
    <s v="Full Coverage"/>
    <n v="0"/>
    <n v="2286"/>
    <s v="NO"/>
    <s v="NO"/>
    <s v="NO"/>
    <n v="0"/>
    <x v="0"/>
    <x v="26"/>
    <x v="0"/>
    <x v="7"/>
    <x v="0"/>
    <x v="2"/>
    <n v="99"/>
    <n v="744"/>
    <n v="-50"/>
    <x v="1"/>
    <n v="100"/>
  </r>
  <r>
    <n v="50"/>
    <x v="0"/>
    <s v="Married"/>
    <n v="86"/>
    <s v="&gt;5 years"/>
    <n v="0"/>
    <n v="3"/>
    <s v="Low"/>
    <n v="150"/>
    <s v="Liability-Only"/>
    <n v="-200"/>
    <n v="2136"/>
    <s v="NO"/>
    <s v="Yes"/>
    <s v="NO"/>
    <n v="50"/>
    <x v="2"/>
    <x v="19"/>
    <x v="1"/>
    <x v="2"/>
    <x v="3"/>
    <x v="1"/>
    <n v="13"/>
    <n v="722"/>
    <n v="-50"/>
    <x v="0"/>
    <n v="50"/>
  </r>
  <r>
    <n v="20"/>
    <x v="0"/>
    <s v="Married"/>
    <n v="86"/>
    <s v="1-5 years"/>
    <n v="50"/>
    <n v="0"/>
    <s v="High"/>
    <n v="0"/>
    <s v="Full Coverage"/>
    <n v="0"/>
    <n v="2336"/>
    <s v="NO"/>
    <s v="NO"/>
    <s v="NO"/>
    <n v="0"/>
    <x v="1"/>
    <x v="28"/>
    <x v="0"/>
    <x v="9"/>
    <x v="3"/>
    <x v="0"/>
    <n v="99"/>
    <n v="788"/>
    <n v="-50"/>
    <x v="1"/>
    <n v="100"/>
  </r>
  <r>
    <n v="50"/>
    <x v="0"/>
    <s v="Married"/>
    <n v="86"/>
    <s v="1-5 years"/>
    <n v="50"/>
    <n v="1"/>
    <s v="Low"/>
    <n v="50"/>
    <s v="Liability-Only"/>
    <n v="-200"/>
    <n v="2286"/>
    <s v="NO"/>
    <s v="NO"/>
    <s v="NO"/>
    <n v="0"/>
    <x v="1"/>
    <x v="19"/>
    <x v="1"/>
    <x v="8"/>
    <x v="2"/>
    <x v="2"/>
    <n v="8"/>
    <n v="687"/>
    <n v="50"/>
    <x v="1"/>
    <n v="100"/>
  </r>
  <r>
    <n v="50"/>
    <x v="0"/>
    <s v="Widowed"/>
    <n v="0"/>
    <s v="&gt;5 years"/>
    <n v="0"/>
    <n v="1"/>
    <s v="Medium"/>
    <n v="100"/>
    <s v="Liability-Only"/>
    <n v="-200"/>
    <n v="2150"/>
    <s v="NO"/>
    <s v="NO"/>
    <s v="NO"/>
    <n v="0"/>
    <x v="1"/>
    <x v="4"/>
    <x v="0"/>
    <x v="2"/>
    <x v="2"/>
    <x v="0"/>
    <n v="99"/>
    <n v="683"/>
    <n v="50"/>
    <x v="0"/>
    <n v="50"/>
  </r>
  <r>
    <n v="45"/>
    <x v="0"/>
    <s v="Widowed"/>
    <n v="0"/>
    <s v="1-5 years"/>
    <n v="50"/>
    <n v="2"/>
    <s v="Low"/>
    <n v="100"/>
    <s v="Full Coverage"/>
    <n v="0"/>
    <n v="2200"/>
    <s v="NO"/>
    <s v="Yes"/>
    <s v="NO"/>
    <n v="50"/>
    <x v="1"/>
    <x v="1"/>
    <x v="0"/>
    <x v="2"/>
    <x v="4"/>
    <x v="2"/>
    <n v="99"/>
    <n v="718"/>
    <n v="-50"/>
    <x v="2"/>
    <n v="0"/>
  </r>
  <r>
    <n v="25"/>
    <x v="0"/>
    <s v="Single"/>
    <n v="0"/>
    <s v="&lt;1 year"/>
    <n v="100"/>
    <n v="0"/>
    <s v="Medium"/>
    <n v="0"/>
    <s v="Liability-Only"/>
    <n v="-200"/>
    <n v="2000"/>
    <s v="NO"/>
    <s v="Yes"/>
    <s v="NO"/>
    <n v="50"/>
    <x v="1"/>
    <x v="24"/>
    <x v="1"/>
    <x v="7"/>
    <x v="5"/>
    <x v="1"/>
    <n v="2"/>
    <n v="716"/>
    <n v="-50"/>
    <x v="0"/>
    <n v="50"/>
  </r>
  <r>
    <n v="43"/>
    <x v="0"/>
    <s v="Married"/>
    <n v="86"/>
    <s v="1-5 years"/>
    <n v="50"/>
    <n v="0"/>
    <s v="Low"/>
    <n v="0"/>
    <s v="Liability-Only"/>
    <n v="-200"/>
    <n v="2086"/>
    <s v="NO"/>
    <s v="Yes"/>
    <s v="NO"/>
    <n v="50"/>
    <x v="0"/>
    <x v="17"/>
    <x v="1"/>
    <x v="4"/>
    <x v="2"/>
    <x v="0"/>
    <n v="12"/>
    <n v="712"/>
    <n v="-50"/>
    <x v="1"/>
    <n v="100"/>
  </r>
  <r>
    <n v="22"/>
    <x v="0"/>
    <s v="Married"/>
    <n v="86"/>
    <s v="1-5 years"/>
    <n v="50"/>
    <n v="3"/>
    <s v="Low"/>
    <n v="150"/>
    <s v="Liability-Only"/>
    <n v="-200"/>
    <n v="2236"/>
    <s v="NO"/>
    <s v="NO"/>
    <s v="NO"/>
    <n v="0"/>
    <x v="1"/>
    <x v="10"/>
    <x v="0"/>
    <x v="7"/>
    <x v="3"/>
    <x v="0"/>
    <n v="99"/>
    <n v="780"/>
    <n v="-50"/>
    <x v="0"/>
    <n v="50"/>
  </r>
  <r>
    <n v="36"/>
    <x v="0"/>
    <s v="Married"/>
    <n v="86"/>
    <s v="&lt;1 year"/>
    <n v="100"/>
    <n v="0"/>
    <s v="Low"/>
    <n v="0"/>
    <s v="Full Coverage"/>
    <n v="0"/>
    <n v="2236"/>
    <s v="NO"/>
    <s v="Yes"/>
    <s v="NO"/>
    <n v="50"/>
    <x v="1"/>
    <x v="11"/>
    <x v="1"/>
    <x v="2"/>
    <x v="2"/>
    <x v="1"/>
    <n v="13"/>
    <n v="707"/>
    <n v="-50"/>
    <x v="2"/>
    <n v="0"/>
  </r>
  <r>
    <n v="55"/>
    <x v="1"/>
    <s v="Married"/>
    <n v="86"/>
    <s v="1-5 years"/>
    <n v="50"/>
    <n v="0"/>
    <s v="Low"/>
    <n v="0"/>
    <s v="Liability-Only"/>
    <n v="-200"/>
    <n v="2086"/>
    <s v="NO"/>
    <s v="NO"/>
    <s v="Yes"/>
    <n v="50"/>
    <x v="1"/>
    <x v="9"/>
    <x v="0"/>
    <x v="3"/>
    <x v="0"/>
    <x v="0"/>
    <n v="99"/>
    <n v="733"/>
    <n v="-50"/>
    <x v="1"/>
    <n v="100"/>
  </r>
  <r>
    <n v="51"/>
    <x v="0"/>
    <s v="Single"/>
    <n v="0"/>
    <s v="&gt;5 years"/>
    <n v="0"/>
    <n v="0"/>
    <s v="Low"/>
    <n v="0"/>
    <s v="Liability-Only"/>
    <n v="-200"/>
    <n v="1900"/>
    <s v="Yes"/>
    <s v="Yes"/>
    <s v="NO"/>
    <n v="100"/>
    <x v="0"/>
    <x v="21"/>
    <x v="1"/>
    <x v="1"/>
    <x v="1"/>
    <x v="1"/>
    <n v="2"/>
    <n v="700"/>
    <n v="50"/>
    <x v="2"/>
    <n v="0"/>
  </r>
  <r>
    <n v="40"/>
    <x v="0"/>
    <s v="Married"/>
    <n v="86"/>
    <s v="1-5 years"/>
    <n v="50"/>
    <n v="2"/>
    <s v="Low"/>
    <n v="100"/>
    <s v="Full Coverage"/>
    <n v="0"/>
    <n v="2536"/>
    <s v="NO"/>
    <s v="NO"/>
    <s v="NO"/>
    <n v="0"/>
    <x v="0"/>
    <x v="7"/>
    <x v="1"/>
    <x v="1"/>
    <x v="2"/>
    <x v="0"/>
    <n v="13"/>
    <n v="618"/>
    <n v="50"/>
    <x v="1"/>
    <n v="100"/>
  </r>
  <r>
    <n v="25"/>
    <x v="0"/>
    <s v="Widowed"/>
    <n v="0"/>
    <s v="&lt;1 year"/>
    <n v="100"/>
    <n v="1"/>
    <s v="Low"/>
    <n v="50"/>
    <s v="Liability-Only"/>
    <n v="-200"/>
    <n v="2050"/>
    <s v="NO"/>
    <s v="NO"/>
    <s v="NO"/>
    <n v="0"/>
    <x v="0"/>
    <x v="21"/>
    <x v="0"/>
    <x v="8"/>
    <x v="1"/>
    <x v="0"/>
    <n v="99"/>
    <n v="755"/>
    <n v="-50"/>
    <x v="2"/>
    <n v="0"/>
  </r>
  <r>
    <n v="49"/>
    <x v="0"/>
    <s v="Single"/>
    <n v="0"/>
    <s v="1-5 years"/>
    <n v="50"/>
    <n v="0"/>
    <s v="Medium"/>
    <n v="0"/>
    <s v="Liability-Only"/>
    <n v="-200"/>
    <n v="2000"/>
    <s v="NO"/>
    <s v="Yes"/>
    <s v="NO"/>
    <n v="50"/>
    <x v="1"/>
    <x v="17"/>
    <x v="0"/>
    <x v="0"/>
    <x v="1"/>
    <x v="0"/>
    <n v="99"/>
    <n v="767"/>
    <n v="-50"/>
    <x v="1"/>
    <n v="100"/>
  </r>
  <r>
    <n v="40"/>
    <x v="0"/>
    <s v="Single"/>
    <n v="0"/>
    <s v="&gt;5 years"/>
    <n v="0"/>
    <n v="0"/>
    <s v="High"/>
    <n v="0"/>
    <s v="Liability-Only"/>
    <n v="-200"/>
    <n v="1950"/>
    <s v="NO"/>
    <s v="NO"/>
    <s v="NO"/>
    <n v="0"/>
    <x v="0"/>
    <x v="20"/>
    <x v="1"/>
    <x v="0"/>
    <x v="2"/>
    <x v="1"/>
    <n v="12"/>
    <n v="723"/>
    <n v="-50"/>
    <x v="0"/>
    <n v="50"/>
  </r>
  <r>
    <n v="18"/>
    <x v="0"/>
    <s v="Single"/>
    <n v="0"/>
    <s v="&lt;1 year"/>
    <n v="100"/>
    <n v="0"/>
    <s v="Low"/>
    <n v="0"/>
    <s v="Full Coverage"/>
    <n v="0"/>
    <n v="2300"/>
    <s v="NO"/>
    <s v="NO"/>
    <s v="NO"/>
    <n v="0"/>
    <x v="1"/>
    <x v="21"/>
    <x v="1"/>
    <x v="5"/>
    <x v="0"/>
    <x v="0"/>
    <n v="11"/>
    <n v="765"/>
    <n v="-50"/>
    <x v="1"/>
    <n v="100"/>
  </r>
  <r>
    <n v="51"/>
    <x v="0"/>
    <s v="Married"/>
    <n v="86"/>
    <s v="&lt;1 year"/>
    <n v="100"/>
    <n v="1"/>
    <s v="Low"/>
    <n v="50"/>
    <s v="Full Coverage"/>
    <n v="0"/>
    <n v="2436"/>
    <s v="NO"/>
    <s v="NO"/>
    <s v="NO"/>
    <n v="0"/>
    <x v="0"/>
    <x v="7"/>
    <x v="0"/>
    <x v="0"/>
    <x v="2"/>
    <x v="2"/>
    <n v="99"/>
    <n v="639"/>
    <n v="50"/>
    <x v="2"/>
    <n v="0"/>
  </r>
  <r>
    <n v="39"/>
    <x v="0"/>
    <s v="Married"/>
    <n v="86"/>
    <s v="1-5 years"/>
    <n v="50"/>
    <n v="0"/>
    <s v="Low"/>
    <n v="0"/>
    <s v="Full Coverage"/>
    <n v="0"/>
    <n v="2236"/>
    <s v="Yes"/>
    <s v="Yes"/>
    <s v="NO"/>
    <n v="100"/>
    <x v="1"/>
    <x v="14"/>
    <x v="1"/>
    <x v="2"/>
    <x v="3"/>
    <x v="0"/>
    <n v="3"/>
    <n v="741"/>
    <n v="-50"/>
    <x v="1"/>
    <n v="100"/>
  </r>
  <r>
    <n v="58"/>
    <x v="1"/>
    <s v="Married"/>
    <n v="86"/>
    <s v="&lt;1 year"/>
    <n v="100"/>
    <n v="2"/>
    <s v="Low"/>
    <n v="100"/>
    <s v="Liability-Only"/>
    <n v="-200"/>
    <n v="2136"/>
    <s v="NO"/>
    <s v="Yes"/>
    <s v="NO"/>
    <n v="50"/>
    <x v="1"/>
    <x v="5"/>
    <x v="1"/>
    <x v="1"/>
    <x v="3"/>
    <x v="2"/>
    <n v="2"/>
    <n v="745"/>
    <n v="-50"/>
    <x v="2"/>
    <n v="0"/>
  </r>
  <r>
    <n v="23"/>
    <x v="0"/>
    <s v="Married"/>
    <n v="86"/>
    <s v="&gt;5 years"/>
    <n v="0"/>
    <n v="0"/>
    <s v="Low"/>
    <n v="0"/>
    <s v="Full Coverage"/>
    <n v="0"/>
    <n v="2236"/>
    <s v="NO"/>
    <s v="Yes"/>
    <s v="NO"/>
    <n v="50"/>
    <x v="0"/>
    <x v="8"/>
    <x v="1"/>
    <x v="0"/>
    <x v="1"/>
    <x v="0"/>
    <n v="12"/>
    <n v="705"/>
    <n v="-50"/>
    <x v="1"/>
    <n v="100"/>
  </r>
  <r>
    <n v="18"/>
    <x v="0"/>
    <s v="Single"/>
    <n v="0"/>
    <s v="1-5 years"/>
    <n v="50"/>
    <n v="0"/>
    <s v="Medium"/>
    <n v="0"/>
    <s v="Full Coverage"/>
    <n v="0"/>
    <n v="2150"/>
    <s v="Yes"/>
    <s v="NO"/>
    <s v="NO"/>
    <n v="50"/>
    <x v="1"/>
    <x v="6"/>
    <x v="1"/>
    <x v="3"/>
    <x v="4"/>
    <x v="1"/>
    <n v="9"/>
    <n v="764"/>
    <n v="-50"/>
    <x v="0"/>
    <n v="50"/>
  </r>
  <r>
    <n v="44"/>
    <x v="0"/>
    <s v="Married"/>
    <n v="86"/>
    <s v="1-5 years"/>
    <n v="50"/>
    <n v="0"/>
    <s v="Low"/>
    <n v="0"/>
    <s v="Liability-Only"/>
    <n v="-200"/>
    <n v="2036"/>
    <s v="NO"/>
    <s v="Yes"/>
    <s v="NO"/>
    <n v="50"/>
    <x v="0"/>
    <x v="8"/>
    <x v="1"/>
    <x v="4"/>
    <x v="4"/>
    <x v="1"/>
    <n v="8"/>
    <n v="724"/>
    <n v="-50"/>
    <x v="0"/>
    <n v="50"/>
  </r>
  <r>
    <n v="44"/>
    <x v="0"/>
    <s v="Married"/>
    <n v="86"/>
    <s v="&gt;5 years"/>
    <n v="0"/>
    <n v="0"/>
    <s v="Medium"/>
    <n v="0"/>
    <s v="Full Coverage"/>
    <n v="0"/>
    <n v="2236"/>
    <s v="NO"/>
    <s v="NO"/>
    <s v="NO"/>
    <n v="0"/>
    <x v="0"/>
    <x v="14"/>
    <x v="0"/>
    <x v="5"/>
    <x v="2"/>
    <x v="1"/>
    <n v="99"/>
    <n v="776"/>
    <n v="-50"/>
    <x v="0"/>
    <n v="50"/>
  </r>
  <r>
    <n v="18"/>
    <x v="0"/>
    <s v="Single"/>
    <n v="0"/>
    <s v="1-5 years"/>
    <n v="50"/>
    <n v="1"/>
    <s v="Low"/>
    <n v="50"/>
    <s v="Full Coverage"/>
    <n v="0"/>
    <n v="2250"/>
    <s v="NO"/>
    <s v="NO"/>
    <s v="Yes"/>
    <n v="50"/>
    <x v="1"/>
    <x v="28"/>
    <x v="0"/>
    <x v="5"/>
    <x v="2"/>
    <x v="0"/>
    <n v="99"/>
    <n v="740"/>
    <n v="-50"/>
    <x v="1"/>
    <n v="100"/>
  </r>
  <r>
    <n v="25"/>
    <x v="0"/>
    <s v="Married"/>
    <n v="86"/>
    <s v="&lt;1 year"/>
    <n v="100"/>
    <n v="0"/>
    <s v="Medium"/>
    <n v="0"/>
    <s v="Full Coverage"/>
    <n v="0"/>
    <n v="2286"/>
    <s v="NO"/>
    <s v="NO"/>
    <s v="NO"/>
    <n v="0"/>
    <x v="2"/>
    <x v="27"/>
    <x v="0"/>
    <x v="1"/>
    <x v="3"/>
    <x v="0"/>
    <n v="99"/>
    <n v="708"/>
    <n v="-50"/>
    <x v="2"/>
    <n v="0"/>
  </r>
  <r>
    <n v="81"/>
    <x v="1"/>
    <s v="Single"/>
    <n v="0"/>
    <s v="1-5 years"/>
    <n v="50"/>
    <n v="1"/>
    <s v="Low"/>
    <n v="50"/>
    <s v="Full Coverage"/>
    <n v="0"/>
    <n v="2250"/>
    <s v="NO"/>
    <s v="Yes"/>
    <s v="NO"/>
    <n v="50"/>
    <x v="1"/>
    <x v="3"/>
    <x v="1"/>
    <x v="1"/>
    <x v="0"/>
    <x v="0"/>
    <n v="14"/>
    <n v="787"/>
    <n v="-50"/>
    <x v="1"/>
    <n v="100"/>
  </r>
  <r>
    <n v="35"/>
    <x v="0"/>
    <s v="Married"/>
    <n v="86"/>
    <s v="1-5 years"/>
    <n v="50"/>
    <n v="0"/>
    <s v="Low"/>
    <n v="0"/>
    <s v="Full Coverage"/>
    <n v="0"/>
    <n v="2286"/>
    <s v="NO"/>
    <s v="NO"/>
    <s v="NO"/>
    <n v="0"/>
    <x v="2"/>
    <x v="6"/>
    <x v="0"/>
    <x v="2"/>
    <x v="3"/>
    <x v="1"/>
    <n v="99"/>
    <n v="701"/>
    <n v="-50"/>
    <x v="0"/>
    <n v="50"/>
  </r>
  <r>
    <n v="50"/>
    <x v="0"/>
    <s v="Married"/>
    <n v="86"/>
    <s v="&lt;1 year"/>
    <n v="100"/>
    <n v="0"/>
    <s v="Medium"/>
    <n v="0"/>
    <s v="Full Coverage"/>
    <n v="0"/>
    <n v="2386"/>
    <s v="NO"/>
    <s v="Yes"/>
    <s v="NO"/>
    <n v="50"/>
    <x v="1"/>
    <x v="2"/>
    <x v="1"/>
    <x v="4"/>
    <x v="1"/>
    <x v="2"/>
    <n v="7"/>
    <n v="691"/>
    <n v="50"/>
    <x v="0"/>
    <n v="50"/>
  </r>
  <r>
    <n v="30"/>
    <x v="0"/>
    <s v="Single"/>
    <n v="0"/>
    <s v="1-5 years"/>
    <n v="50"/>
    <n v="0"/>
    <s v="Low"/>
    <n v="0"/>
    <s v="Full Coverage"/>
    <n v="0"/>
    <n v="2050"/>
    <s v="Yes"/>
    <s v="Yes"/>
    <s v="NO"/>
    <n v="100"/>
    <x v="1"/>
    <x v="1"/>
    <x v="1"/>
    <x v="0"/>
    <x v="2"/>
    <x v="2"/>
    <n v="10"/>
    <n v="731"/>
    <n v="-50"/>
    <x v="2"/>
    <n v="0"/>
  </r>
  <r>
    <n v="18"/>
    <x v="0"/>
    <s v="Single"/>
    <n v="0"/>
    <s v="1-5 years"/>
    <n v="50"/>
    <n v="0"/>
    <s v="Low"/>
    <n v="0"/>
    <s v="Full Coverage"/>
    <n v="0"/>
    <n v="2250"/>
    <s v="NO"/>
    <s v="NO"/>
    <s v="NO"/>
    <n v="0"/>
    <x v="0"/>
    <x v="25"/>
    <x v="0"/>
    <x v="1"/>
    <x v="2"/>
    <x v="2"/>
    <n v="99"/>
    <n v="744"/>
    <n v="-50"/>
    <x v="1"/>
    <n v="100"/>
  </r>
  <r>
    <n v="37"/>
    <x v="0"/>
    <s v="Married"/>
    <n v="86"/>
    <s v="1-5 years"/>
    <n v="50"/>
    <n v="0"/>
    <s v="Low"/>
    <n v="0"/>
    <s v="Liability-Only"/>
    <n v="-200"/>
    <n v="2086"/>
    <s v="NO"/>
    <s v="Yes"/>
    <s v="NO"/>
    <n v="50"/>
    <x v="1"/>
    <x v="10"/>
    <x v="1"/>
    <x v="4"/>
    <x v="0"/>
    <x v="2"/>
    <n v="12"/>
    <n v="723"/>
    <n v="-50"/>
    <x v="1"/>
    <n v="100"/>
  </r>
  <r>
    <n v="36"/>
    <x v="0"/>
    <s v="Married"/>
    <n v="86"/>
    <s v="1-5 years"/>
    <n v="50"/>
    <n v="0"/>
    <s v="Low"/>
    <n v="0"/>
    <s v="Liability-Only"/>
    <n v="-200"/>
    <n v="2086"/>
    <s v="NO"/>
    <s v="NO"/>
    <s v="NO"/>
    <n v="0"/>
    <x v="1"/>
    <x v="2"/>
    <x v="1"/>
    <x v="2"/>
    <x v="4"/>
    <x v="0"/>
    <n v="8"/>
    <n v="849"/>
    <n v="-50"/>
    <x v="0"/>
    <n v="50"/>
  </r>
  <r>
    <n v="34"/>
    <x v="0"/>
    <s v="Married"/>
    <n v="86"/>
    <s v="&gt;5 years"/>
    <n v="0"/>
    <n v="0"/>
    <s v="Low"/>
    <n v="0"/>
    <s v="Full Coverage"/>
    <n v="0"/>
    <n v="2186"/>
    <s v="NO"/>
    <s v="NO"/>
    <s v="NO"/>
    <n v="0"/>
    <x v="2"/>
    <x v="27"/>
    <x v="1"/>
    <x v="2"/>
    <x v="0"/>
    <x v="1"/>
    <n v="6"/>
    <n v="750"/>
    <n v="-50"/>
    <x v="2"/>
    <n v="0"/>
  </r>
  <r>
    <n v="38"/>
    <x v="0"/>
    <s v="Married"/>
    <n v="86"/>
    <s v="&gt;5 years"/>
    <n v="0"/>
    <n v="0"/>
    <s v="Low"/>
    <n v="0"/>
    <s v="Full Coverage"/>
    <n v="0"/>
    <n v="2236"/>
    <s v="NO"/>
    <s v="NO"/>
    <s v="NO"/>
    <n v="0"/>
    <x v="1"/>
    <x v="23"/>
    <x v="1"/>
    <x v="5"/>
    <x v="3"/>
    <x v="0"/>
    <n v="4"/>
    <n v="723"/>
    <n v="-50"/>
    <x v="0"/>
    <n v="50"/>
  </r>
  <r>
    <n v="43"/>
    <x v="0"/>
    <s v="Married"/>
    <n v="86"/>
    <s v="1-5 years"/>
    <n v="50"/>
    <n v="0"/>
    <s v="Low"/>
    <n v="0"/>
    <s v="Liability-Only"/>
    <n v="-200"/>
    <n v="2036"/>
    <s v="Yes"/>
    <s v="NO"/>
    <s v="NO"/>
    <n v="50"/>
    <x v="1"/>
    <x v="19"/>
    <x v="0"/>
    <x v="2"/>
    <x v="1"/>
    <x v="0"/>
    <n v="99"/>
    <n v="750"/>
    <n v="-50"/>
    <x v="0"/>
    <n v="50"/>
  </r>
  <r>
    <n v="37"/>
    <x v="0"/>
    <s v="Single"/>
    <n v="0"/>
    <s v="&gt;5 years"/>
    <n v="0"/>
    <n v="1"/>
    <s v="Low"/>
    <n v="50"/>
    <s v="Full Coverage"/>
    <n v="0"/>
    <n v="2250"/>
    <s v="NO"/>
    <s v="NO"/>
    <s v="NO"/>
    <n v="0"/>
    <x v="1"/>
    <x v="17"/>
    <x v="1"/>
    <x v="7"/>
    <x v="4"/>
    <x v="0"/>
    <n v="8"/>
    <n v="710"/>
    <n v="-50"/>
    <x v="1"/>
    <n v="100"/>
  </r>
  <r>
    <n v="21"/>
    <x v="0"/>
    <s v="Married"/>
    <n v="86"/>
    <s v="&lt;1 year"/>
    <n v="100"/>
    <n v="1"/>
    <s v="High"/>
    <n v="200"/>
    <s v="Full Coverage"/>
    <n v="0"/>
    <n v="2586"/>
    <s v="NO"/>
    <s v="NO"/>
    <s v="NO"/>
    <n v="0"/>
    <x v="1"/>
    <x v="7"/>
    <x v="0"/>
    <x v="2"/>
    <x v="2"/>
    <x v="1"/>
    <n v="99"/>
    <n v="703"/>
    <n v="-50"/>
    <x v="1"/>
    <n v="100"/>
  </r>
  <r>
    <n v="47"/>
    <x v="0"/>
    <s v="Married"/>
    <n v="86"/>
    <s v="&lt;1 year"/>
    <n v="100"/>
    <n v="1"/>
    <s v="Medium"/>
    <n v="100"/>
    <s v="Liability-Only"/>
    <n v="-200"/>
    <n v="2236"/>
    <s v="Yes"/>
    <s v="NO"/>
    <s v="NO"/>
    <n v="50"/>
    <x v="2"/>
    <x v="19"/>
    <x v="1"/>
    <x v="0"/>
    <x v="1"/>
    <x v="1"/>
    <n v="4"/>
    <n v="704"/>
    <n v="-50"/>
    <x v="1"/>
    <n v="100"/>
  </r>
  <r>
    <n v="18"/>
    <x v="0"/>
    <s v="Single"/>
    <n v="0"/>
    <s v="1-5 years"/>
    <n v="50"/>
    <n v="0"/>
    <s v="Low"/>
    <n v="0"/>
    <s v="Full Coverage"/>
    <n v="0"/>
    <n v="2250"/>
    <s v="NO"/>
    <s v="NO"/>
    <s v="NO"/>
    <n v="0"/>
    <x v="0"/>
    <x v="6"/>
    <x v="0"/>
    <x v="1"/>
    <x v="2"/>
    <x v="0"/>
    <n v="99"/>
    <n v="738"/>
    <n v="-50"/>
    <x v="1"/>
    <n v="100"/>
  </r>
  <r>
    <n v="18"/>
    <x v="0"/>
    <s v="Married"/>
    <n v="86"/>
    <s v="1-5 years"/>
    <n v="50"/>
    <n v="1"/>
    <s v="Medium"/>
    <n v="100"/>
    <s v="Full Coverage"/>
    <n v="0"/>
    <n v="2386"/>
    <s v="Yes"/>
    <s v="NO"/>
    <s v="NO"/>
    <n v="50"/>
    <x v="1"/>
    <x v="12"/>
    <x v="1"/>
    <x v="0"/>
    <x v="2"/>
    <x v="1"/>
    <n v="7"/>
    <n v="713"/>
    <n v="-50"/>
    <x v="1"/>
    <n v="100"/>
  </r>
  <r>
    <n v="51"/>
    <x v="0"/>
    <s v="Married"/>
    <n v="86"/>
    <s v="1-5 years"/>
    <n v="50"/>
    <n v="2"/>
    <s v="Low"/>
    <n v="100"/>
    <s v="Liability-Only"/>
    <n v="-200"/>
    <n v="2136"/>
    <s v="NO"/>
    <s v="NO"/>
    <s v="NO"/>
    <n v="0"/>
    <x v="0"/>
    <x v="27"/>
    <x v="1"/>
    <x v="0"/>
    <x v="3"/>
    <x v="2"/>
    <n v="1"/>
    <n v="791"/>
    <n v="-50"/>
    <x v="2"/>
    <n v="0"/>
  </r>
  <r>
    <n v="47"/>
    <x v="0"/>
    <s v="Widowed"/>
    <n v="0"/>
    <s v="1-5 years"/>
    <n v="50"/>
    <n v="0"/>
    <s v="Low"/>
    <n v="0"/>
    <s v="Liability-Only"/>
    <n v="-200"/>
    <n v="1950"/>
    <s v="NO"/>
    <s v="NO"/>
    <s v="NO"/>
    <n v="0"/>
    <x v="1"/>
    <x v="0"/>
    <x v="1"/>
    <x v="4"/>
    <x v="4"/>
    <x v="0"/>
    <n v="11"/>
    <n v="764"/>
    <n v="-50"/>
    <x v="2"/>
    <n v="0"/>
  </r>
  <r>
    <n v="39"/>
    <x v="0"/>
    <s v="Married"/>
    <n v="86"/>
    <s v="&lt;1 year"/>
    <n v="100"/>
    <n v="0"/>
    <s v="Low"/>
    <n v="0"/>
    <s v="Full Coverage"/>
    <n v="0"/>
    <n v="2286"/>
    <s v="NO"/>
    <s v="Yes"/>
    <s v="NO"/>
    <n v="50"/>
    <x v="1"/>
    <x v="7"/>
    <x v="1"/>
    <x v="1"/>
    <x v="3"/>
    <x v="1"/>
    <n v="8"/>
    <n v="841"/>
    <n v="-50"/>
    <x v="0"/>
    <n v="50"/>
  </r>
  <r>
    <n v="19"/>
    <x v="0"/>
    <s v="Single"/>
    <n v="0"/>
    <s v="1-5 years"/>
    <n v="50"/>
    <n v="0"/>
    <s v="High"/>
    <n v="0"/>
    <s v="Full Coverage"/>
    <n v="0"/>
    <n v="2150"/>
    <s v="Yes"/>
    <s v="NO"/>
    <s v="NO"/>
    <n v="50"/>
    <x v="1"/>
    <x v="19"/>
    <x v="1"/>
    <x v="2"/>
    <x v="2"/>
    <x v="2"/>
    <n v="5"/>
    <n v="718"/>
    <n v="-50"/>
    <x v="0"/>
    <n v="50"/>
  </r>
  <r>
    <n v="29"/>
    <x v="0"/>
    <s v="Married"/>
    <n v="86"/>
    <s v="&gt;5 years"/>
    <n v="0"/>
    <n v="1"/>
    <s v="Medium"/>
    <n v="100"/>
    <s v="Full Coverage"/>
    <n v="0"/>
    <n v="2436"/>
    <s v="NO"/>
    <s v="NO"/>
    <s v="NO"/>
    <n v="0"/>
    <x v="1"/>
    <x v="23"/>
    <x v="0"/>
    <x v="2"/>
    <x v="0"/>
    <x v="2"/>
    <n v="99"/>
    <n v="641"/>
    <n v="50"/>
    <x v="0"/>
    <n v="50"/>
  </r>
  <r>
    <n v="36"/>
    <x v="0"/>
    <s v="Married"/>
    <n v="86"/>
    <s v="1-5 years"/>
    <n v="50"/>
    <n v="1"/>
    <s v="Medium"/>
    <n v="100"/>
    <s v="Liability-Only"/>
    <n v="-200"/>
    <n v="2186"/>
    <s v="NO"/>
    <s v="NO"/>
    <s v="NO"/>
    <n v="0"/>
    <x v="1"/>
    <x v="10"/>
    <x v="1"/>
    <x v="4"/>
    <x v="3"/>
    <x v="0"/>
    <n v="8"/>
    <n v="816"/>
    <n v="-50"/>
    <x v="0"/>
    <n v="50"/>
  </r>
  <r>
    <n v="18"/>
    <x v="0"/>
    <s v="Married"/>
    <n v="86"/>
    <s v="&lt;1 year"/>
    <n v="100"/>
    <n v="0"/>
    <s v="Low"/>
    <n v="0"/>
    <s v="Liability-Only"/>
    <n v="-200"/>
    <n v="2236"/>
    <s v="NO"/>
    <s v="NO"/>
    <s v="NO"/>
    <n v="0"/>
    <x v="1"/>
    <x v="10"/>
    <x v="0"/>
    <x v="2"/>
    <x v="1"/>
    <x v="0"/>
    <n v="99"/>
    <n v="693"/>
    <n v="50"/>
    <x v="0"/>
    <n v="50"/>
  </r>
  <r>
    <n v="28"/>
    <x v="0"/>
    <s v="Married"/>
    <n v="86"/>
    <s v="&gt;5 years"/>
    <n v="0"/>
    <n v="0"/>
    <s v="Low"/>
    <n v="0"/>
    <s v="Full Coverage"/>
    <n v="0"/>
    <n v="2236"/>
    <s v="NO"/>
    <s v="Yes"/>
    <s v="NO"/>
    <n v="50"/>
    <x v="0"/>
    <x v="0"/>
    <x v="1"/>
    <x v="5"/>
    <x v="1"/>
    <x v="0"/>
    <n v="7"/>
    <n v="782"/>
    <n v="-50"/>
    <x v="1"/>
    <n v="100"/>
  </r>
  <r>
    <n v="49"/>
    <x v="0"/>
    <s v="Married"/>
    <n v="86"/>
    <s v="1-5 years"/>
    <n v="50"/>
    <n v="0"/>
    <s v="Low"/>
    <n v="0"/>
    <s v="Full Coverage"/>
    <n v="0"/>
    <n v="2236"/>
    <s v="NO"/>
    <s v="NO"/>
    <s v="NO"/>
    <n v="0"/>
    <x v="2"/>
    <x v="8"/>
    <x v="0"/>
    <x v="2"/>
    <x v="0"/>
    <x v="1"/>
    <n v="99"/>
    <n v="778"/>
    <n v="-50"/>
    <x v="2"/>
    <n v="0"/>
  </r>
  <r>
    <n v="61"/>
    <x v="1"/>
    <s v="Married"/>
    <n v="86"/>
    <s v="1-5 years"/>
    <n v="50"/>
    <n v="2"/>
    <s v="Medium"/>
    <n v="200"/>
    <s v="Full Coverage"/>
    <n v="0"/>
    <n v="2436"/>
    <s v="NO"/>
    <s v="NO"/>
    <s v="Yes"/>
    <n v="50"/>
    <x v="1"/>
    <x v="4"/>
    <x v="1"/>
    <x v="4"/>
    <x v="1"/>
    <x v="0"/>
    <n v="8"/>
    <n v="726"/>
    <n v="-50"/>
    <x v="0"/>
    <n v="50"/>
  </r>
  <r>
    <n v="33"/>
    <x v="0"/>
    <s v="Divorced"/>
    <n v="0"/>
    <s v="1-5 years"/>
    <n v="50"/>
    <n v="1"/>
    <s v="Medium"/>
    <n v="100"/>
    <s v="Liability-Only"/>
    <n v="-200"/>
    <n v="2150"/>
    <s v="NO"/>
    <s v="Yes"/>
    <s v="NO"/>
    <n v="50"/>
    <x v="1"/>
    <x v="26"/>
    <x v="1"/>
    <x v="7"/>
    <x v="0"/>
    <x v="2"/>
    <n v="1"/>
    <n v="653"/>
    <n v="50"/>
    <x v="0"/>
    <n v="50"/>
  </r>
  <r>
    <n v="51"/>
    <x v="0"/>
    <s v="Single"/>
    <n v="0"/>
    <s v="&gt;5 years"/>
    <n v="0"/>
    <n v="1"/>
    <s v="Low"/>
    <n v="50"/>
    <s v="Full Coverage"/>
    <n v="0"/>
    <n v="2250"/>
    <s v="NO"/>
    <s v="NO"/>
    <s v="NO"/>
    <n v="0"/>
    <x v="0"/>
    <x v="23"/>
    <x v="0"/>
    <x v="5"/>
    <x v="0"/>
    <x v="0"/>
    <n v="99"/>
    <n v="701"/>
    <n v="-50"/>
    <x v="1"/>
    <n v="100"/>
  </r>
  <r>
    <n v="18"/>
    <x v="0"/>
    <s v="Married"/>
    <n v="86"/>
    <s v="1-5 years"/>
    <n v="50"/>
    <n v="0"/>
    <s v="Low"/>
    <n v="0"/>
    <s v="Full Coverage"/>
    <n v="0"/>
    <n v="2336"/>
    <s v="NO"/>
    <s v="NO"/>
    <s v="NO"/>
    <n v="0"/>
    <x v="1"/>
    <x v="1"/>
    <x v="1"/>
    <x v="9"/>
    <x v="0"/>
    <x v="0"/>
    <n v="1"/>
    <n v="745"/>
    <n v="-50"/>
    <x v="1"/>
    <n v="100"/>
  </r>
  <r>
    <n v="49"/>
    <x v="0"/>
    <s v="Single"/>
    <n v="0"/>
    <s v="1-5 years"/>
    <n v="50"/>
    <n v="0"/>
    <s v="Low"/>
    <n v="0"/>
    <s v="Full Coverage"/>
    <n v="0"/>
    <n v="2150"/>
    <s v="NO"/>
    <s v="NO"/>
    <s v="NO"/>
    <n v="0"/>
    <x v="0"/>
    <x v="1"/>
    <x v="1"/>
    <x v="0"/>
    <x v="1"/>
    <x v="2"/>
    <n v="2"/>
    <n v="733"/>
    <n v="-50"/>
    <x v="2"/>
    <n v="0"/>
  </r>
  <r>
    <n v="27"/>
    <x v="0"/>
    <s v="Divorced"/>
    <n v="0"/>
    <s v="1-5 years"/>
    <n v="50"/>
    <n v="0"/>
    <s v="Low"/>
    <n v="0"/>
    <s v="Full Coverage"/>
    <n v="0"/>
    <n v="2300"/>
    <s v="Yes"/>
    <s v="NO"/>
    <s v="NO"/>
    <n v="50"/>
    <x v="1"/>
    <x v="2"/>
    <x v="0"/>
    <x v="7"/>
    <x v="0"/>
    <x v="0"/>
    <n v="99"/>
    <n v="618"/>
    <n v="50"/>
    <x v="1"/>
    <n v="100"/>
  </r>
  <r>
    <n v="44"/>
    <x v="0"/>
    <s v="Single"/>
    <n v="0"/>
    <s v="1-5 years"/>
    <n v="50"/>
    <n v="0"/>
    <s v="Low"/>
    <n v="0"/>
    <s v="Full Coverage"/>
    <n v="0"/>
    <n v="2200"/>
    <s v="NO"/>
    <s v="Yes"/>
    <s v="NO"/>
    <n v="50"/>
    <x v="1"/>
    <x v="29"/>
    <x v="0"/>
    <x v="4"/>
    <x v="1"/>
    <x v="2"/>
    <n v="99"/>
    <n v="707"/>
    <n v="-50"/>
    <x v="1"/>
    <n v="100"/>
  </r>
  <r>
    <n v="36"/>
    <x v="0"/>
    <s v="Married"/>
    <n v="86"/>
    <s v="&lt;1 year"/>
    <n v="100"/>
    <n v="0"/>
    <s v="Medium"/>
    <n v="0"/>
    <s v="Full Coverage"/>
    <n v="0"/>
    <n v="2436"/>
    <s v="NO"/>
    <s v="NO"/>
    <s v="NO"/>
    <n v="0"/>
    <x v="1"/>
    <x v="10"/>
    <x v="0"/>
    <x v="1"/>
    <x v="4"/>
    <x v="2"/>
    <n v="99"/>
    <n v="685"/>
    <n v="50"/>
    <x v="0"/>
    <n v="50"/>
  </r>
  <r>
    <n v="59"/>
    <x v="1"/>
    <s v="Divorced"/>
    <n v="0"/>
    <s v="&gt;5 years"/>
    <n v="0"/>
    <n v="1"/>
    <s v="High"/>
    <n v="200"/>
    <s v="Liability-Only"/>
    <n v="-200"/>
    <n v="2150"/>
    <s v="NO"/>
    <s v="NO"/>
    <s v="NO"/>
    <n v="0"/>
    <x v="1"/>
    <x v="28"/>
    <x v="1"/>
    <x v="2"/>
    <x v="4"/>
    <x v="1"/>
    <n v="13"/>
    <n v="760"/>
    <n v="-50"/>
    <x v="0"/>
    <n v="50"/>
  </r>
  <r>
    <n v="26"/>
    <x v="0"/>
    <s v="Married"/>
    <n v="86"/>
    <s v="1-5 years"/>
    <n v="50"/>
    <n v="1"/>
    <s v="Medium"/>
    <n v="100"/>
    <s v="Liability-Only"/>
    <n v="-200"/>
    <n v="2236"/>
    <s v="NO"/>
    <s v="NO"/>
    <s v="NO"/>
    <n v="0"/>
    <x v="0"/>
    <x v="2"/>
    <x v="0"/>
    <x v="3"/>
    <x v="2"/>
    <x v="1"/>
    <n v="99"/>
    <n v="745"/>
    <n v="-50"/>
    <x v="1"/>
    <n v="100"/>
  </r>
  <r>
    <n v="49"/>
    <x v="0"/>
    <s v="Married"/>
    <n v="86"/>
    <s v="&lt;1 year"/>
    <n v="100"/>
    <n v="1"/>
    <s v="Low"/>
    <n v="50"/>
    <s v="Full Coverage"/>
    <n v="0"/>
    <n v="2436"/>
    <s v="NO"/>
    <s v="Yes"/>
    <s v="Yes"/>
    <n v="100"/>
    <x v="0"/>
    <x v="18"/>
    <x v="0"/>
    <x v="1"/>
    <x v="0"/>
    <x v="1"/>
    <n v="99"/>
    <n v="674"/>
    <n v="50"/>
    <x v="1"/>
    <n v="100"/>
  </r>
  <r>
    <n v="35"/>
    <x v="0"/>
    <s v="Single"/>
    <n v="0"/>
    <s v="1-5 years"/>
    <n v="50"/>
    <n v="0"/>
    <s v="Low"/>
    <n v="0"/>
    <s v="Liability-Only"/>
    <n v="-200"/>
    <n v="1900"/>
    <s v="Yes"/>
    <s v="Yes"/>
    <s v="NO"/>
    <n v="100"/>
    <x v="1"/>
    <x v="1"/>
    <x v="1"/>
    <x v="4"/>
    <x v="3"/>
    <x v="0"/>
    <n v="6"/>
    <n v="730"/>
    <n v="-50"/>
    <x v="0"/>
    <n v="50"/>
  </r>
  <r>
    <n v="37"/>
    <x v="0"/>
    <s v="Divorced"/>
    <n v="0"/>
    <s v="1-5 years"/>
    <n v="50"/>
    <n v="0"/>
    <s v="Low"/>
    <n v="0"/>
    <s v="Full Coverage"/>
    <n v="0"/>
    <n v="2150"/>
    <s v="NO"/>
    <s v="Yes"/>
    <s v="NO"/>
    <n v="50"/>
    <x v="1"/>
    <x v="10"/>
    <x v="0"/>
    <x v="0"/>
    <x v="0"/>
    <x v="0"/>
    <n v="99"/>
    <n v="724"/>
    <n v="-50"/>
    <x v="0"/>
    <n v="50"/>
  </r>
  <r>
    <n v="37"/>
    <x v="0"/>
    <s v="Widowed"/>
    <n v="0"/>
    <s v="&gt;5 years"/>
    <n v="0"/>
    <n v="0"/>
    <s v="Low"/>
    <n v="0"/>
    <s v="Full Coverage"/>
    <n v="0"/>
    <n v="2200"/>
    <s v="NO"/>
    <s v="NO"/>
    <s v="NO"/>
    <n v="0"/>
    <x v="1"/>
    <x v="27"/>
    <x v="0"/>
    <x v="7"/>
    <x v="4"/>
    <x v="1"/>
    <n v="99"/>
    <n v="708"/>
    <n v="-50"/>
    <x v="1"/>
    <n v="100"/>
  </r>
  <r>
    <n v="27"/>
    <x v="0"/>
    <s v="Widowed"/>
    <n v="0"/>
    <s v="&gt;5 years"/>
    <n v="0"/>
    <n v="1"/>
    <s v="Medium"/>
    <n v="100"/>
    <s v="Full Coverage"/>
    <n v="0"/>
    <n v="2350"/>
    <s v="NO"/>
    <s v="Yes"/>
    <s v="NO"/>
    <n v="50"/>
    <x v="1"/>
    <x v="2"/>
    <x v="1"/>
    <x v="4"/>
    <x v="0"/>
    <x v="2"/>
    <n v="10"/>
    <n v="694"/>
    <n v="50"/>
    <x v="1"/>
    <n v="100"/>
  </r>
  <r>
    <n v="39"/>
    <x v="0"/>
    <s v="Married"/>
    <n v="86"/>
    <s v="&lt;1 year"/>
    <n v="100"/>
    <n v="0"/>
    <s v="Medium"/>
    <n v="0"/>
    <s v="Liability-Only"/>
    <n v="-200"/>
    <n v="2236"/>
    <s v="NO"/>
    <s v="NO"/>
    <s v="NO"/>
    <n v="0"/>
    <x v="0"/>
    <x v="11"/>
    <x v="0"/>
    <x v="4"/>
    <x v="1"/>
    <x v="0"/>
    <n v="99"/>
    <n v="644"/>
    <n v="50"/>
    <x v="0"/>
    <n v="50"/>
  </r>
  <r>
    <n v="39"/>
    <x v="0"/>
    <s v="Widowed"/>
    <n v="0"/>
    <s v="&gt;5 years"/>
    <n v="0"/>
    <n v="0"/>
    <s v="Medium"/>
    <n v="0"/>
    <s v="Liability-Only"/>
    <n v="-200"/>
    <n v="2100"/>
    <s v="NO"/>
    <s v="NO"/>
    <s v="NO"/>
    <n v="0"/>
    <x v="1"/>
    <x v="9"/>
    <x v="0"/>
    <x v="5"/>
    <x v="0"/>
    <x v="1"/>
    <n v="99"/>
    <n v="672"/>
    <n v="50"/>
    <x v="1"/>
    <n v="100"/>
  </r>
  <r>
    <n v="43"/>
    <x v="0"/>
    <s v="Married"/>
    <n v="86"/>
    <s v="1-5 years"/>
    <n v="50"/>
    <n v="0"/>
    <s v="Low"/>
    <n v="0"/>
    <s v="Liability-Only"/>
    <n v="-200"/>
    <n v="2136"/>
    <s v="NO"/>
    <s v="NO"/>
    <s v="NO"/>
    <n v="0"/>
    <x v="2"/>
    <x v="28"/>
    <x v="0"/>
    <x v="8"/>
    <x v="0"/>
    <x v="2"/>
    <n v="99"/>
    <n v="716"/>
    <n v="-50"/>
    <x v="1"/>
    <n v="100"/>
  </r>
  <r>
    <n v="41"/>
    <x v="0"/>
    <s v="Married"/>
    <n v="86"/>
    <s v="&lt;1 year"/>
    <n v="100"/>
    <n v="2"/>
    <s v="Low"/>
    <n v="100"/>
    <s v="Full Coverage"/>
    <n v="0"/>
    <n v="2386"/>
    <s v="NO"/>
    <s v="NO"/>
    <s v="NO"/>
    <n v="0"/>
    <x v="0"/>
    <x v="22"/>
    <x v="0"/>
    <x v="10"/>
    <x v="0"/>
    <x v="1"/>
    <n v="99"/>
    <n v="758"/>
    <n v="-50"/>
    <x v="2"/>
    <n v="0"/>
  </r>
  <r>
    <n v="51"/>
    <x v="0"/>
    <s v="Single"/>
    <n v="0"/>
    <s v="1-5 years"/>
    <n v="50"/>
    <n v="0"/>
    <s v="High"/>
    <n v="0"/>
    <s v="Liability-Only"/>
    <n v="-200"/>
    <n v="2050"/>
    <s v="NO"/>
    <s v="NO"/>
    <s v="NO"/>
    <n v="0"/>
    <x v="0"/>
    <x v="4"/>
    <x v="0"/>
    <x v="2"/>
    <x v="0"/>
    <x v="2"/>
    <n v="99"/>
    <n v="730"/>
    <n v="-50"/>
    <x v="1"/>
    <n v="100"/>
  </r>
  <r>
    <n v="53"/>
    <x v="0"/>
    <s v="Married"/>
    <n v="86"/>
    <s v="1-5 years"/>
    <n v="50"/>
    <n v="3"/>
    <s v="Medium"/>
    <n v="300"/>
    <s v="Liability-Only"/>
    <n v="-200"/>
    <n v="2436"/>
    <s v="NO"/>
    <s v="NO"/>
    <s v="NO"/>
    <n v="0"/>
    <x v="1"/>
    <x v="7"/>
    <x v="1"/>
    <x v="1"/>
    <x v="0"/>
    <x v="1"/>
    <n v="10"/>
    <n v="646"/>
    <n v="50"/>
    <x v="2"/>
    <n v="0"/>
  </r>
  <r>
    <n v="24"/>
    <x v="0"/>
    <s v="Single"/>
    <n v="0"/>
    <s v="&lt;1 year"/>
    <n v="100"/>
    <n v="0"/>
    <s v="Low"/>
    <n v="0"/>
    <s v="Liability-Only"/>
    <n v="-200"/>
    <n v="1950"/>
    <s v="Yes"/>
    <s v="Yes"/>
    <s v="Yes"/>
    <n v="150"/>
    <x v="1"/>
    <x v="0"/>
    <x v="1"/>
    <x v="1"/>
    <x v="2"/>
    <x v="1"/>
    <n v="4"/>
    <n v="691"/>
    <n v="50"/>
    <x v="2"/>
    <n v="0"/>
  </r>
  <r>
    <n v="53"/>
    <x v="0"/>
    <s v="Married"/>
    <n v="86"/>
    <s v="1-5 years"/>
    <n v="50"/>
    <n v="0"/>
    <s v="Low"/>
    <n v="0"/>
    <s v="Full Coverage"/>
    <n v="0"/>
    <n v="2336"/>
    <s v="NO"/>
    <s v="NO"/>
    <s v="NO"/>
    <n v="0"/>
    <x v="1"/>
    <x v="8"/>
    <x v="0"/>
    <x v="1"/>
    <x v="2"/>
    <x v="0"/>
    <n v="99"/>
    <n v="774"/>
    <n v="-50"/>
    <x v="1"/>
    <n v="100"/>
  </r>
  <r>
    <n v="22"/>
    <x v="0"/>
    <s v="Widowed"/>
    <n v="0"/>
    <s v="1-5 years"/>
    <n v="50"/>
    <n v="2"/>
    <s v="Low"/>
    <n v="100"/>
    <s v="Full Coverage"/>
    <n v="0"/>
    <n v="2350"/>
    <s v="NO"/>
    <s v="NO"/>
    <s v="NO"/>
    <n v="0"/>
    <x v="2"/>
    <x v="11"/>
    <x v="1"/>
    <x v="0"/>
    <x v="2"/>
    <x v="2"/>
    <n v="2"/>
    <n v="703"/>
    <n v="-50"/>
    <x v="1"/>
    <n v="100"/>
  </r>
  <r>
    <n v="48"/>
    <x v="0"/>
    <s v="Married"/>
    <n v="86"/>
    <s v="&lt;1 year"/>
    <n v="100"/>
    <n v="0"/>
    <s v="Low"/>
    <n v="0"/>
    <s v="Full Coverage"/>
    <n v="0"/>
    <n v="2386"/>
    <s v="NO"/>
    <s v="NO"/>
    <s v="NO"/>
    <n v="0"/>
    <x v="1"/>
    <x v="16"/>
    <x v="1"/>
    <x v="0"/>
    <x v="3"/>
    <x v="1"/>
    <n v="4"/>
    <n v="747"/>
    <n v="-50"/>
    <x v="1"/>
    <n v="100"/>
  </r>
  <r>
    <n v="49"/>
    <x v="0"/>
    <s v="Married"/>
    <n v="86"/>
    <s v="1-5 years"/>
    <n v="50"/>
    <n v="1"/>
    <s v="Low"/>
    <n v="50"/>
    <s v="Liability-Only"/>
    <n v="-200"/>
    <n v="2036"/>
    <s v="NO"/>
    <s v="Yes"/>
    <s v="Yes"/>
    <n v="100"/>
    <x v="1"/>
    <x v="16"/>
    <x v="1"/>
    <x v="7"/>
    <x v="0"/>
    <x v="0"/>
    <n v="10"/>
    <n v="773"/>
    <n v="-50"/>
    <x v="0"/>
    <n v="50"/>
  </r>
  <r>
    <n v="18"/>
    <x v="0"/>
    <s v="Married"/>
    <n v="86"/>
    <s v="1-5 years"/>
    <n v="50"/>
    <n v="1"/>
    <s v="Low"/>
    <n v="50"/>
    <s v="Full Coverage"/>
    <n v="0"/>
    <n v="2236"/>
    <s v="NO"/>
    <s v="Yes"/>
    <s v="NO"/>
    <n v="50"/>
    <x v="1"/>
    <x v="23"/>
    <x v="1"/>
    <x v="0"/>
    <x v="4"/>
    <x v="1"/>
    <n v="13"/>
    <n v="703"/>
    <n v="-50"/>
    <x v="2"/>
    <n v="0"/>
  </r>
  <r>
    <n v="41"/>
    <x v="0"/>
    <s v="Married"/>
    <n v="86"/>
    <s v="&lt;1 year"/>
    <n v="100"/>
    <n v="0"/>
    <s v="Low"/>
    <n v="0"/>
    <s v="Full Coverage"/>
    <n v="0"/>
    <n v="2386"/>
    <s v="Yes"/>
    <s v="Yes"/>
    <s v="NO"/>
    <n v="100"/>
    <x v="1"/>
    <x v="3"/>
    <x v="1"/>
    <x v="2"/>
    <x v="1"/>
    <x v="2"/>
    <n v="10"/>
    <n v="700"/>
    <n v="50"/>
    <x v="1"/>
    <n v="100"/>
  </r>
  <r>
    <n v="32"/>
    <x v="0"/>
    <s v="Single"/>
    <n v="0"/>
    <s v="&gt;5 years"/>
    <n v="0"/>
    <n v="0"/>
    <s v="Low"/>
    <n v="0"/>
    <s v="Liability-Only"/>
    <n v="-200"/>
    <n v="2100"/>
    <s v="NO"/>
    <s v="NO"/>
    <s v="NO"/>
    <n v="0"/>
    <x v="1"/>
    <x v="28"/>
    <x v="1"/>
    <x v="1"/>
    <x v="4"/>
    <x v="2"/>
    <n v="12"/>
    <n v="690"/>
    <n v="50"/>
    <x v="1"/>
    <n v="100"/>
  </r>
  <r>
    <n v="28"/>
    <x v="0"/>
    <s v="Single"/>
    <n v="0"/>
    <s v="&lt;1 year"/>
    <n v="100"/>
    <n v="1"/>
    <s v="High"/>
    <n v="200"/>
    <s v="Liability-Only"/>
    <n v="-200"/>
    <n v="2400"/>
    <s v="NO"/>
    <s v="NO"/>
    <s v="NO"/>
    <n v="0"/>
    <x v="1"/>
    <x v="3"/>
    <x v="1"/>
    <x v="4"/>
    <x v="2"/>
    <x v="2"/>
    <n v="13"/>
    <n v="676"/>
    <n v="50"/>
    <x v="1"/>
    <n v="100"/>
  </r>
  <r>
    <n v="60"/>
    <x v="1"/>
    <s v="Single"/>
    <n v="0"/>
    <s v="&lt;1 year"/>
    <n v="100"/>
    <n v="0"/>
    <s v="Low"/>
    <n v="0"/>
    <s v="Liability-Only"/>
    <n v="-200"/>
    <n v="2100"/>
    <s v="NO"/>
    <s v="NO"/>
    <s v="NO"/>
    <n v="0"/>
    <x v="1"/>
    <x v="21"/>
    <x v="1"/>
    <x v="5"/>
    <x v="4"/>
    <x v="0"/>
    <n v="10"/>
    <n v="720"/>
    <n v="-50"/>
    <x v="1"/>
    <n v="100"/>
  </r>
  <r>
    <n v="30"/>
    <x v="0"/>
    <s v="Single"/>
    <n v="0"/>
    <s v="&lt;1 year"/>
    <n v="100"/>
    <n v="0"/>
    <s v="Low"/>
    <n v="0"/>
    <s v="Liability-Only"/>
    <n v="-200"/>
    <n v="2000"/>
    <s v="NO"/>
    <s v="NO"/>
    <s v="NO"/>
    <n v="0"/>
    <x v="0"/>
    <x v="3"/>
    <x v="0"/>
    <x v="1"/>
    <x v="1"/>
    <x v="1"/>
    <n v="99"/>
    <n v="755"/>
    <n v="-50"/>
    <x v="2"/>
    <n v="0"/>
  </r>
  <r>
    <n v="27"/>
    <x v="0"/>
    <s v="Married"/>
    <n v="86"/>
    <s v="1-5 years"/>
    <n v="50"/>
    <n v="1"/>
    <s v="Low"/>
    <n v="50"/>
    <s v="Full Coverage"/>
    <n v="0"/>
    <n v="2336"/>
    <s v="NO"/>
    <s v="NO"/>
    <s v="NO"/>
    <n v="0"/>
    <x v="1"/>
    <x v="26"/>
    <x v="0"/>
    <x v="3"/>
    <x v="0"/>
    <x v="1"/>
    <n v="99"/>
    <n v="727"/>
    <n v="-50"/>
    <x v="0"/>
    <n v="50"/>
  </r>
  <r>
    <n v="41"/>
    <x v="0"/>
    <s v="Divorced"/>
    <n v="0"/>
    <s v="1-5 years"/>
    <n v="50"/>
    <n v="0"/>
    <s v="Low"/>
    <n v="0"/>
    <s v="Full Coverage"/>
    <n v="0"/>
    <n v="2200"/>
    <s v="NO"/>
    <s v="Yes"/>
    <s v="NO"/>
    <n v="50"/>
    <x v="0"/>
    <x v="26"/>
    <x v="0"/>
    <x v="3"/>
    <x v="2"/>
    <x v="2"/>
    <n v="99"/>
    <n v="728"/>
    <n v="-50"/>
    <x v="1"/>
    <n v="100"/>
  </r>
  <r>
    <n v="50"/>
    <x v="0"/>
    <s v="Married"/>
    <n v="86"/>
    <s v="1-5 years"/>
    <n v="50"/>
    <n v="1"/>
    <s v="Low"/>
    <n v="50"/>
    <s v="Liability-Only"/>
    <n v="-200"/>
    <n v="2136"/>
    <s v="Yes"/>
    <s v="NO"/>
    <s v="NO"/>
    <n v="50"/>
    <x v="1"/>
    <x v="28"/>
    <x v="0"/>
    <x v="2"/>
    <x v="1"/>
    <x v="0"/>
    <n v="99"/>
    <n v="694"/>
    <n v="50"/>
    <x v="2"/>
    <n v="0"/>
  </r>
  <r>
    <n v="37"/>
    <x v="0"/>
    <s v="Married"/>
    <n v="86"/>
    <s v="1-5 years"/>
    <n v="50"/>
    <n v="1"/>
    <s v="Low"/>
    <n v="50"/>
    <s v="Full Coverage"/>
    <n v="0"/>
    <n v="2436"/>
    <s v="NO"/>
    <s v="Yes"/>
    <s v="NO"/>
    <n v="50"/>
    <x v="1"/>
    <x v="6"/>
    <x v="0"/>
    <x v="2"/>
    <x v="1"/>
    <x v="1"/>
    <n v="99"/>
    <n v="603"/>
    <n v="50"/>
    <x v="1"/>
    <n v="100"/>
  </r>
  <r>
    <n v="57"/>
    <x v="1"/>
    <s v="Married"/>
    <n v="86"/>
    <s v="&gt;5 years"/>
    <n v="0"/>
    <n v="0"/>
    <s v="Low"/>
    <n v="0"/>
    <s v="Full Coverage"/>
    <n v="0"/>
    <n v="2336"/>
    <s v="NO"/>
    <s v="NO"/>
    <s v="NO"/>
    <n v="0"/>
    <x v="1"/>
    <x v="27"/>
    <x v="0"/>
    <x v="0"/>
    <x v="6"/>
    <x v="0"/>
    <n v="99"/>
    <n v="686"/>
    <n v="50"/>
    <x v="0"/>
    <n v="50"/>
  </r>
  <r>
    <n v="47"/>
    <x v="0"/>
    <s v="Single"/>
    <n v="0"/>
    <s v="&lt;1 year"/>
    <n v="100"/>
    <n v="0"/>
    <s v="Low"/>
    <n v="0"/>
    <s v="Liability-Only"/>
    <n v="-200"/>
    <n v="2050"/>
    <s v="Yes"/>
    <s v="NO"/>
    <s v="NO"/>
    <n v="50"/>
    <x v="1"/>
    <x v="13"/>
    <x v="0"/>
    <x v="0"/>
    <x v="0"/>
    <x v="2"/>
    <n v="99"/>
    <n v="758"/>
    <n v="-50"/>
    <x v="1"/>
    <n v="100"/>
  </r>
  <r>
    <n v="18"/>
    <x v="0"/>
    <s v="Single"/>
    <n v="0"/>
    <s v="1-5 years"/>
    <n v="50"/>
    <n v="2"/>
    <s v="Low"/>
    <n v="100"/>
    <s v="Liability-Only"/>
    <n v="-200"/>
    <n v="2100"/>
    <s v="NO"/>
    <s v="NO"/>
    <s v="NO"/>
    <n v="0"/>
    <x v="1"/>
    <x v="3"/>
    <x v="0"/>
    <x v="0"/>
    <x v="3"/>
    <x v="0"/>
    <n v="99"/>
    <n v="761"/>
    <n v="-50"/>
    <x v="0"/>
    <n v="50"/>
  </r>
  <r>
    <n v="32"/>
    <x v="0"/>
    <s v="Widowed"/>
    <n v="0"/>
    <s v="&lt;1 year"/>
    <n v="100"/>
    <n v="0"/>
    <s v="Low"/>
    <n v="0"/>
    <s v="Full Coverage"/>
    <n v="0"/>
    <n v="2300"/>
    <s v="NO"/>
    <s v="NO"/>
    <s v="NO"/>
    <n v="0"/>
    <x v="1"/>
    <x v="24"/>
    <x v="1"/>
    <x v="7"/>
    <x v="2"/>
    <x v="1"/>
    <n v="13"/>
    <n v="676"/>
    <n v="50"/>
    <x v="2"/>
    <n v="0"/>
  </r>
  <r>
    <n v="31"/>
    <x v="0"/>
    <s v="Single"/>
    <n v="0"/>
    <s v="&lt;1 year"/>
    <n v="100"/>
    <n v="0"/>
    <s v="High"/>
    <n v="0"/>
    <s v="Full Coverage"/>
    <n v="0"/>
    <n v="2250"/>
    <s v="NO"/>
    <s v="Yes"/>
    <s v="NO"/>
    <n v="50"/>
    <x v="0"/>
    <x v="23"/>
    <x v="0"/>
    <x v="2"/>
    <x v="0"/>
    <x v="0"/>
    <n v="99"/>
    <n v="704"/>
    <n v="-50"/>
    <x v="1"/>
    <n v="100"/>
  </r>
  <r>
    <n v="47"/>
    <x v="0"/>
    <s v="Single"/>
    <n v="0"/>
    <s v="1-5 years"/>
    <n v="50"/>
    <n v="0"/>
    <s v="Low"/>
    <n v="0"/>
    <s v="Liability-Only"/>
    <n v="-200"/>
    <n v="2000"/>
    <s v="NO"/>
    <s v="Yes"/>
    <s v="NO"/>
    <n v="50"/>
    <x v="2"/>
    <x v="15"/>
    <x v="0"/>
    <x v="4"/>
    <x v="0"/>
    <x v="0"/>
    <n v="99"/>
    <n v="658"/>
    <n v="50"/>
    <x v="2"/>
    <n v="0"/>
  </r>
  <r>
    <n v="18"/>
    <x v="0"/>
    <s v="Single"/>
    <n v="0"/>
    <s v="&lt;1 year"/>
    <n v="100"/>
    <n v="0"/>
    <s v="Low"/>
    <n v="0"/>
    <s v="Full Coverage"/>
    <n v="0"/>
    <n v="2300"/>
    <s v="NO"/>
    <s v="NO"/>
    <s v="NO"/>
    <n v="0"/>
    <x v="0"/>
    <x v="4"/>
    <x v="0"/>
    <x v="2"/>
    <x v="3"/>
    <x v="2"/>
    <n v="99"/>
    <n v="729"/>
    <n v="-50"/>
    <x v="1"/>
    <n v="100"/>
  </r>
  <r>
    <n v="78"/>
    <x v="1"/>
    <s v="Married"/>
    <n v="86"/>
    <s v="1-5 years"/>
    <n v="50"/>
    <n v="1"/>
    <s v="High"/>
    <n v="200"/>
    <s v="Full Coverage"/>
    <n v="0"/>
    <n v="2536"/>
    <s v="Yes"/>
    <s v="Yes"/>
    <s v="NO"/>
    <n v="100"/>
    <x v="0"/>
    <x v="7"/>
    <x v="1"/>
    <x v="3"/>
    <x v="2"/>
    <x v="0"/>
    <n v="10"/>
    <n v="697"/>
    <n v="50"/>
    <x v="1"/>
    <n v="100"/>
  </r>
  <r>
    <n v="47"/>
    <x v="0"/>
    <s v="Single"/>
    <n v="0"/>
    <s v="&gt;5 years"/>
    <n v="0"/>
    <n v="1"/>
    <s v="Low"/>
    <n v="50"/>
    <s v="Full Coverage"/>
    <n v="0"/>
    <n v="2250"/>
    <s v="NO"/>
    <s v="Yes"/>
    <s v="NO"/>
    <n v="50"/>
    <x v="1"/>
    <x v="7"/>
    <x v="1"/>
    <x v="8"/>
    <x v="4"/>
    <x v="0"/>
    <n v="14"/>
    <n v="688"/>
    <n v="50"/>
    <x v="0"/>
    <n v="50"/>
  </r>
  <r>
    <n v="42"/>
    <x v="0"/>
    <s v="Single"/>
    <n v="0"/>
    <s v="&lt;1 year"/>
    <n v="100"/>
    <n v="0"/>
    <s v="Low"/>
    <n v="0"/>
    <s v="Full Coverage"/>
    <n v="0"/>
    <n v="2200"/>
    <s v="NO"/>
    <s v="Yes"/>
    <s v="NO"/>
    <n v="50"/>
    <x v="1"/>
    <x v="17"/>
    <x v="0"/>
    <x v="9"/>
    <x v="3"/>
    <x v="0"/>
    <n v="99"/>
    <n v="738"/>
    <n v="-50"/>
    <x v="0"/>
    <n v="50"/>
  </r>
  <r>
    <n v="57"/>
    <x v="1"/>
    <s v="Married"/>
    <n v="86"/>
    <s v="&gt;5 years"/>
    <n v="0"/>
    <n v="1"/>
    <s v="Low"/>
    <n v="50"/>
    <s v="Full Coverage"/>
    <n v="0"/>
    <n v="2386"/>
    <s v="NO"/>
    <s v="NO"/>
    <s v="NO"/>
    <n v="0"/>
    <x v="2"/>
    <x v="2"/>
    <x v="0"/>
    <x v="0"/>
    <x v="1"/>
    <x v="2"/>
    <n v="99"/>
    <n v="689"/>
    <n v="50"/>
    <x v="0"/>
    <n v="50"/>
  </r>
  <r>
    <n v="75"/>
    <x v="1"/>
    <s v="Divorced"/>
    <n v="0"/>
    <s v="1-5 years"/>
    <n v="50"/>
    <n v="0"/>
    <s v="Medium"/>
    <n v="0"/>
    <s v="Full Coverage"/>
    <n v="0"/>
    <n v="2250"/>
    <s v="NO"/>
    <s v="NO"/>
    <s v="NO"/>
    <n v="0"/>
    <x v="0"/>
    <x v="25"/>
    <x v="0"/>
    <x v="0"/>
    <x v="2"/>
    <x v="2"/>
    <n v="99"/>
    <n v="618"/>
    <n v="50"/>
    <x v="2"/>
    <n v="0"/>
  </r>
  <r>
    <n v="53"/>
    <x v="0"/>
    <s v="Married"/>
    <n v="86"/>
    <s v="1-5 years"/>
    <n v="50"/>
    <n v="0"/>
    <s v="Low"/>
    <n v="0"/>
    <s v="Full Coverage"/>
    <n v="0"/>
    <n v="2286"/>
    <s v="Yes"/>
    <s v="NO"/>
    <s v="NO"/>
    <n v="50"/>
    <x v="0"/>
    <x v="9"/>
    <x v="0"/>
    <x v="1"/>
    <x v="1"/>
    <x v="0"/>
    <n v="99"/>
    <n v="724"/>
    <n v="-50"/>
    <x v="1"/>
    <n v="100"/>
  </r>
  <r>
    <n v="54"/>
    <x v="0"/>
    <s v="Single"/>
    <n v="0"/>
    <s v="1-5 years"/>
    <n v="50"/>
    <n v="0"/>
    <s v="Low"/>
    <n v="0"/>
    <s v="Liability-Only"/>
    <n v="-200"/>
    <n v="2050"/>
    <s v="NO"/>
    <s v="NO"/>
    <s v="NO"/>
    <n v="0"/>
    <x v="1"/>
    <x v="6"/>
    <x v="0"/>
    <x v="3"/>
    <x v="0"/>
    <x v="1"/>
    <n v="99"/>
    <n v="638"/>
    <n v="50"/>
    <x v="2"/>
    <n v="0"/>
  </r>
  <r>
    <n v="41"/>
    <x v="0"/>
    <s v="Single"/>
    <n v="0"/>
    <s v="1-5 years"/>
    <n v="50"/>
    <n v="0"/>
    <s v="Low"/>
    <n v="0"/>
    <s v="Full Coverage"/>
    <n v="0"/>
    <n v="2300"/>
    <s v="NO"/>
    <s v="NO"/>
    <s v="NO"/>
    <n v="0"/>
    <x v="1"/>
    <x v="19"/>
    <x v="1"/>
    <x v="5"/>
    <x v="3"/>
    <x v="2"/>
    <n v="9"/>
    <n v="692"/>
    <n v="50"/>
    <x v="0"/>
    <n v="50"/>
  </r>
  <r>
    <n v="37"/>
    <x v="0"/>
    <s v="Widowed"/>
    <n v="0"/>
    <s v="&lt;1 year"/>
    <n v="100"/>
    <n v="0"/>
    <s v="Low"/>
    <n v="0"/>
    <s v="Liability-Only"/>
    <n v="-200"/>
    <n v="2050"/>
    <s v="NO"/>
    <s v="Yes"/>
    <s v="NO"/>
    <n v="50"/>
    <x v="1"/>
    <x v="19"/>
    <x v="1"/>
    <x v="8"/>
    <x v="4"/>
    <x v="2"/>
    <n v="2"/>
    <n v="744"/>
    <n v="-50"/>
    <x v="1"/>
    <n v="100"/>
  </r>
  <r>
    <n v="32"/>
    <x v="0"/>
    <s v="Divorced"/>
    <n v="0"/>
    <s v="&gt;5 years"/>
    <n v="0"/>
    <n v="0"/>
    <s v="Low"/>
    <n v="0"/>
    <s v="Full Coverage"/>
    <n v="0"/>
    <n v="2050"/>
    <s v="Yes"/>
    <s v="NO"/>
    <s v="NO"/>
    <n v="50"/>
    <x v="1"/>
    <x v="8"/>
    <x v="1"/>
    <x v="5"/>
    <x v="2"/>
    <x v="0"/>
    <n v="9"/>
    <n v="790"/>
    <n v="-50"/>
    <x v="2"/>
    <n v="0"/>
  </r>
  <r>
    <n v="27"/>
    <x v="0"/>
    <s v="Single"/>
    <n v="0"/>
    <s v="1-5 years"/>
    <n v="50"/>
    <n v="1"/>
    <s v="Medium"/>
    <n v="100"/>
    <s v="Liability-Only"/>
    <n v="-200"/>
    <n v="2200"/>
    <s v="NO"/>
    <s v="NO"/>
    <s v="NO"/>
    <n v="0"/>
    <x v="1"/>
    <x v="26"/>
    <x v="1"/>
    <x v="2"/>
    <x v="2"/>
    <x v="0"/>
    <n v="11"/>
    <n v="652"/>
    <n v="50"/>
    <x v="0"/>
    <n v="50"/>
  </r>
  <r>
    <n v="29"/>
    <x v="0"/>
    <s v="Single"/>
    <n v="0"/>
    <s v="&gt;5 years"/>
    <n v="0"/>
    <n v="0"/>
    <s v="Low"/>
    <n v="0"/>
    <s v="Liability-Only"/>
    <n v="-200"/>
    <n v="1850"/>
    <s v="NO"/>
    <s v="Yes"/>
    <s v="NO"/>
    <n v="50"/>
    <x v="1"/>
    <x v="10"/>
    <x v="1"/>
    <x v="5"/>
    <x v="2"/>
    <x v="0"/>
    <n v="2"/>
    <n v="731"/>
    <n v="-50"/>
    <x v="2"/>
    <n v="0"/>
  </r>
  <r>
    <n v="19"/>
    <x v="0"/>
    <s v="Married"/>
    <n v="86"/>
    <s v="1-5 years"/>
    <n v="50"/>
    <n v="2"/>
    <s v="Low"/>
    <n v="100"/>
    <s v="Liability-Only"/>
    <n v="-200"/>
    <n v="2186"/>
    <s v="NO"/>
    <s v="NO"/>
    <s v="NO"/>
    <n v="0"/>
    <x v="1"/>
    <x v="29"/>
    <x v="1"/>
    <x v="3"/>
    <x v="1"/>
    <x v="2"/>
    <n v="4"/>
    <n v="772"/>
    <n v="-50"/>
    <x v="0"/>
    <n v="50"/>
  </r>
  <r>
    <n v="38"/>
    <x v="0"/>
    <s v="Married"/>
    <n v="86"/>
    <s v="&lt;1 year"/>
    <n v="100"/>
    <n v="0"/>
    <s v="Medium"/>
    <n v="0"/>
    <s v="Full Coverage"/>
    <n v="0"/>
    <n v="2236"/>
    <s v="NO"/>
    <s v="Yes"/>
    <s v="NO"/>
    <n v="50"/>
    <x v="2"/>
    <x v="23"/>
    <x v="1"/>
    <x v="1"/>
    <x v="0"/>
    <x v="2"/>
    <n v="5"/>
    <n v="715"/>
    <n v="-50"/>
    <x v="2"/>
    <n v="0"/>
  </r>
  <r>
    <n v="18"/>
    <x v="0"/>
    <s v="Single"/>
    <n v="0"/>
    <s v="1-5 years"/>
    <n v="50"/>
    <n v="1"/>
    <s v="Low"/>
    <n v="50"/>
    <s v="Full Coverage"/>
    <n v="0"/>
    <n v="2300"/>
    <s v="NO"/>
    <s v="NO"/>
    <s v="NO"/>
    <n v="0"/>
    <x v="1"/>
    <x v="25"/>
    <x v="0"/>
    <x v="0"/>
    <x v="2"/>
    <x v="2"/>
    <n v="99"/>
    <n v="708"/>
    <n v="-50"/>
    <x v="1"/>
    <n v="100"/>
  </r>
  <r>
    <n v="42"/>
    <x v="0"/>
    <s v="Widowed"/>
    <n v="0"/>
    <s v="&lt;1 year"/>
    <n v="100"/>
    <n v="0"/>
    <s v="Low"/>
    <n v="0"/>
    <s v="Full Coverage"/>
    <n v="0"/>
    <n v="2250"/>
    <s v="NO"/>
    <s v="Yes"/>
    <s v="NO"/>
    <n v="50"/>
    <x v="0"/>
    <x v="28"/>
    <x v="1"/>
    <x v="0"/>
    <x v="3"/>
    <x v="1"/>
    <n v="11"/>
    <n v="789"/>
    <n v="-50"/>
    <x v="1"/>
    <n v="100"/>
  </r>
  <r>
    <n v="39"/>
    <x v="0"/>
    <s v="Divorced"/>
    <n v="0"/>
    <s v="&gt;5 years"/>
    <n v="0"/>
    <n v="0"/>
    <s v="Low"/>
    <n v="0"/>
    <s v="Full Coverage"/>
    <n v="0"/>
    <n v="2100"/>
    <s v="Yes"/>
    <s v="NO"/>
    <s v="NO"/>
    <n v="50"/>
    <x v="1"/>
    <x v="21"/>
    <x v="0"/>
    <x v="0"/>
    <x v="0"/>
    <x v="0"/>
    <n v="99"/>
    <n v="745"/>
    <n v="-50"/>
    <x v="0"/>
    <n v="50"/>
  </r>
  <r>
    <n v="42"/>
    <x v="0"/>
    <s v="Married"/>
    <n v="86"/>
    <s v="&gt;5 years"/>
    <n v="0"/>
    <n v="1"/>
    <s v="Low"/>
    <n v="50"/>
    <s v="Full Coverage"/>
    <n v="0"/>
    <n v="2336"/>
    <s v="NO"/>
    <s v="Yes"/>
    <s v="NO"/>
    <n v="50"/>
    <x v="1"/>
    <x v="4"/>
    <x v="0"/>
    <x v="5"/>
    <x v="0"/>
    <x v="1"/>
    <n v="99"/>
    <n v="684"/>
    <n v="50"/>
    <x v="0"/>
    <n v="50"/>
  </r>
  <r>
    <n v="32"/>
    <x v="0"/>
    <s v="Divorced"/>
    <n v="0"/>
    <s v="1-5 years"/>
    <n v="50"/>
    <n v="0"/>
    <s v="Medium"/>
    <n v="0"/>
    <s v="Full Coverage"/>
    <n v="0"/>
    <n v="2200"/>
    <s v="Yes"/>
    <s v="NO"/>
    <s v="NO"/>
    <n v="50"/>
    <x v="1"/>
    <x v="0"/>
    <x v="1"/>
    <x v="1"/>
    <x v="5"/>
    <x v="2"/>
    <n v="1"/>
    <n v="805"/>
    <n v="-50"/>
    <x v="1"/>
    <n v="100"/>
  </r>
  <r>
    <n v="86"/>
    <x v="1"/>
    <s v="Widowed"/>
    <n v="0"/>
    <s v="&lt;1 year"/>
    <n v="100"/>
    <n v="0"/>
    <s v="Low"/>
    <n v="0"/>
    <s v="Full Coverage"/>
    <n v="0"/>
    <n v="2400"/>
    <s v="NO"/>
    <s v="NO"/>
    <s v="NO"/>
    <n v="0"/>
    <x v="1"/>
    <x v="12"/>
    <x v="1"/>
    <x v="0"/>
    <x v="0"/>
    <x v="1"/>
    <n v="1"/>
    <n v="585"/>
    <n v="50"/>
    <x v="1"/>
    <n v="100"/>
  </r>
  <r>
    <n v="60"/>
    <x v="1"/>
    <s v="Married"/>
    <n v="86"/>
    <s v="&lt;1 year"/>
    <n v="100"/>
    <n v="1"/>
    <s v="Low"/>
    <n v="50"/>
    <s v="Full Coverage"/>
    <n v="0"/>
    <n v="2486"/>
    <s v="Yes"/>
    <s v="NO"/>
    <s v="NO"/>
    <n v="50"/>
    <x v="1"/>
    <x v="9"/>
    <x v="1"/>
    <x v="7"/>
    <x v="4"/>
    <x v="0"/>
    <n v="7"/>
    <n v="645"/>
    <n v="50"/>
    <x v="1"/>
    <n v="100"/>
  </r>
  <r>
    <n v="21"/>
    <x v="0"/>
    <s v="Single"/>
    <n v="0"/>
    <s v="&gt;5 years"/>
    <n v="0"/>
    <n v="1"/>
    <s v="Low"/>
    <n v="50"/>
    <s v="Liability-Only"/>
    <n v="-200"/>
    <n v="1950"/>
    <s v="Yes"/>
    <s v="Yes"/>
    <s v="NO"/>
    <n v="100"/>
    <x v="1"/>
    <x v="18"/>
    <x v="1"/>
    <x v="7"/>
    <x v="2"/>
    <x v="2"/>
    <n v="10"/>
    <n v="770"/>
    <n v="-50"/>
    <x v="1"/>
    <n v="100"/>
  </r>
  <r>
    <n v="43"/>
    <x v="0"/>
    <s v="Single"/>
    <n v="0"/>
    <s v="&gt;5 years"/>
    <n v="0"/>
    <n v="1"/>
    <s v="Low"/>
    <n v="50"/>
    <s v="Full Coverage"/>
    <n v="0"/>
    <n v="2350"/>
    <s v="NO"/>
    <s v="NO"/>
    <s v="NO"/>
    <n v="0"/>
    <x v="1"/>
    <x v="28"/>
    <x v="1"/>
    <x v="7"/>
    <x v="4"/>
    <x v="1"/>
    <n v="1"/>
    <n v="676"/>
    <n v="50"/>
    <x v="1"/>
    <n v="100"/>
  </r>
  <r>
    <n v="30"/>
    <x v="0"/>
    <s v="Single"/>
    <n v="0"/>
    <s v="&lt;1 year"/>
    <n v="100"/>
    <n v="0"/>
    <s v="Low"/>
    <n v="0"/>
    <s v="Full Coverage"/>
    <n v="0"/>
    <n v="2350"/>
    <s v="NO"/>
    <s v="Yes"/>
    <s v="NO"/>
    <n v="50"/>
    <x v="2"/>
    <x v="2"/>
    <x v="1"/>
    <x v="0"/>
    <x v="2"/>
    <x v="0"/>
    <n v="6"/>
    <n v="659"/>
    <n v="50"/>
    <x v="1"/>
    <n v="100"/>
  </r>
  <r>
    <n v="24"/>
    <x v="0"/>
    <s v="Widowed"/>
    <n v="0"/>
    <s v="&lt;1 year"/>
    <n v="100"/>
    <n v="3"/>
    <s v="Low"/>
    <n v="150"/>
    <s v="Full Coverage"/>
    <n v="0"/>
    <n v="2350"/>
    <s v="NO"/>
    <s v="Yes"/>
    <s v="NO"/>
    <n v="50"/>
    <x v="1"/>
    <x v="25"/>
    <x v="0"/>
    <x v="3"/>
    <x v="4"/>
    <x v="0"/>
    <n v="99"/>
    <n v="762"/>
    <n v="-50"/>
    <x v="0"/>
    <n v="50"/>
  </r>
  <r>
    <n v="19"/>
    <x v="0"/>
    <s v="Married"/>
    <n v="86"/>
    <s v="1-5 years"/>
    <n v="50"/>
    <n v="0"/>
    <s v="Low"/>
    <n v="0"/>
    <s v="Liability-Only"/>
    <n v="-200"/>
    <n v="2136"/>
    <s v="NO"/>
    <s v="NO"/>
    <s v="NO"/>
    <n v="0"/>
    <x v="1"/>
    <x v="14"/>
    <x v="0"/>
    <x v="1"/>
    <x v="4"/>
    <x v="1"/>
    <n v="99"/>
    <n v="742"/>
    <n v="-50"/>
    <x v="1"/>
    <n v="100"/>
  </r>
  <r>
    <n v="46"/>
    <x v="0"/>
    <s v="Single"/>
    <n v="0"/>
    <s v="&lt;1 year"/>
    <n v="100"/>
    <n v="0"/>
    <s v="Low"/>
    <n v="0"/>
    <s v="Liability-Only"/>
    <n v="-200"/>
    <n v="2050"/>
    <s v="NO"/>
    <s v="Yes"/>
    <s v="NO"/>
    <n v="50"/>
    <x v="1"/>
    <x v="17"/>
    <x v="1"/>
    <x v="4"/>
    <x v="2"/>
    <x v="0"/>
    <n v="11"/>
    <n v="746"/>
    <n v="-50"/>
    <x v="1"/>
    <n v="100"/>
  </r>
  <r>
    <n v="29"/>
    <x v="0"/>
    <s v="Single"/>
    <n v="0"/>
    <s v="&gt;5 years"/>
    <n v="0"/>
    <n v="0"/>
    <s v="Low"/>
    <n v="0"/>
    <s v="Full Coverage"/>
    <n v="0"/>
    <n v="2100"/>
    <s v="Yes"/>
    <s v="NO"/>
    <s v="NO"/>
    <n v="50"/>
    <x v="0"/>
    <x v="6"/>
    <x v="0"/>
    <x v="3"/>
    <x v="0"/>
    <x v="0"/>
    <n v="99"/>
    <n v="711"/>
    <n v="-50"/>
    <x v="0"/>
    <n v="50"/>
  </r>
  <r>
    <n v="54"/>
    <x v="0"/>
    <s v="Married"/>
    <n v="86"/>
    <s v="1-5 years"/>
    <n v="50"/>
    <n v="0"/>
    <s v="Low"/>
    <n v="0"/>
    <s v="Liability-Only"/>
    <n v="-200"/>
    <n v="2086"/>
    <s v="NO"/>
    <s v="Yes"/>
    <s v="NO"/>
    <n v="50"/>
    <x v="1"/>
    <x v="23"/>
    <x v="0"/>
    <x v="1"/>
    <x v="3"/>
    <x v="0"/>
    <n v="99"/>
    <n v="758"/>
    <n v="-50"/>
    <x v="1"/>
    <n v="100"/>
  </r>
  <r>
    <n v="54"/>
    <x v="0"/>
    <s v="Divorced"/>
    <n v="0"/>
    <s v="1-5 years"/>
    <n v="50"/>
    <n v="0"/>
    <s v="Low"/>
    <n v="0"/>
    <s v="Full Coverage"/>
    <n v="0"/>
    <n v="2300"/>
    <s v="NO"/>
    <s v="Yes"/>
    <s v="NO"/>
    <n v="50"/>
    <x v="0"/>
    <x v="17"/>
    <x v="1"/>
    <x v="5"/>
    <x v="2"/>
    <x v="2"/>
    <n v="7"/>
    <n v="694"/>
    <n v="50"/>
    <x v="1"/>
    <n v="100"/>
  </r>
  <r>
    <n v="60"/>
    <x v="1"/>
    <s v="Single"/>
    <n v="0"/>
    <s v="1-5 years"/>
    <n v="50"/>
    <n v="0"/>
    <s v="Low"/>
    <n v="0"/>
    <s v="Liability-Only"/>
    <n v="-200"/>
    <n v="1950"/>
    <s v="NO"/>
    <s v="NO"/>
    <s v="NO"/>
    <n v="0"/>
    <x v="2"/>
    <x v="7"/>
    <x v="1"/>
    <x v="8"/>
    <x v="0"/>
    <x v="2"/>
    <n v="5"/>
    <n v="711"/>
    <n v="-50"/>
    <x v="2"/>
    <n v="0"/>
  </r>
  <r>
    <n v="27"/>
    <x v="0"/>
    <s v="Married"/>
    <n v="86"/>
    <s v="1-5 years"/>
    <n v="50"/>
    <n v="1"/>
    <s v="Low"/>
    <n v="50"/>
    <s v="Full Coverage"/>
    <n v="0"/>
    <n v="2286"/>
    <s v="Yes"/>
    <s v="Yes"/>
    <s v="NO"/>
    <n v="100"/>
    <x v="1"/>
    <x v="13"/>
    <x v="1"/>
    <x v="5"/>
    <x v="0"/>
    <x v="1"/>
    <n v="7"/>
    <n v="707"/>
    <n v="-50"/>
    <x v="1"/>
    <n v="100"/>
  </r>
  <r>
    <n v="47"/>
    <x v="0"/>
    <s v="Married"/>
    <n v="86"/>
    <s v="1-5 years"/>
    <n v="50"/>
    <n v="0"/>
    <s v="Low"/>
    <n v="0"/>
    <s v="Full Coverage"/>
    <n v="0"/>
    <n v="2286"/>
    <s v="NO"/>
    <s v="NO"/>
    <s v="Yes"/>
    <n v="50"/>
    <x v="1"/>
    <x v="25"/>
    <x v="0"/>
    <x v="4"/>
    <x v="1"/>
    <x v="0"/>
    <n v="99"/>
    <n v="719"/>
    <n v="-50"/>
    <x v="1"/>
    <n v="100"/>
  </r>
  <r>
    <n v="49"/>
    <x v="0"/>
    <s v="Married"/>
    <n v="86"/>
    <s v="&gt;5 years"/>
    <n v="0"/>
    <n v="0"/>
    <s v="Low"/>
    <n v="0"/>
    <s v="Liability-Only"/>
    <n v="-200"/>
    <n v="2136"/>
    <s v="NO"/>
    <s v="Yes"/>
    <s v="NO"/>
    <n v="50"/>
    <x v="1"/>
    <x v="17"/>
    <x v="1"/>
    <x v="1"/>
    <x v="2"/>
    <x v="0"/>
    <n v="12"/>
    <n v="584"/>
    <n v="50"/>
    <x v="1"/>
    <n v="100"/>
  </r>
  <r>
    <n v="32"/>
    <x v="0"/>
    <s v="Single"/>
    <n v="0"/>
    <s v="1-5 years"/>
    <n v="50"/>
    <n v="2"/>
    <s v="Medium"/>
    <n v="200"/>
    <s v="Liability-Only"/>
    <n v="-200"/>
    <n v="2150"/>
    <s v="NO"/>
    <s v="Yes"/>
    <s v="NO"/>
    <n v="50"/>
    <x v="0"/>
    <x v="0"/>
    <x v="0"/>
    <x v="8"/>
    <x v="4"/>
    <x v="0"/>
    <n v="99"/>
    <n v="742"/>
    <n v="-50"/>
    <x v="0"/>
    <n v="50"/>
  </r>
  <r>
    <n v="28"/>
    <x v="0"/>
    <s v="Widowed"/>
    <n v="0"/>
    <s v="1-5 years"/>
    <n v="50"/>
    <n v="3"/>
    <s v="Low"/>
    <n v="150"/>
    <s v="Liability-Only"/>
    <n v="-200"/>
    <n v="2150"/>
    <s v="NO"/>
    <s v="Yes"/>
    <s v="NO"/>
    <n v="50"/>
    <x v="1"/>
    <x v="28"/>
    <x v="1"/>
    <x v="4"/>
    <x v="0"/>
    <x v="1"/>
    <n v="5"/>
    <n v="703"/>
    <n v="-50"/>
    <x v="1"/>
    <n v="100"/>
  </r>
  <r>
    <n v="64"/>
    <x v="1"/>
    <s v="Married"/>
    <n v="86"/>
    <s v="1-5 years"/>
    <n v="50"/>
    <n v="0"/>
    <s v="Low"/>
    <n v="0"/>
    <s v="Full Coverage"/>
    <n v="0"/>
    <n v="2286"/>
    <s v="NO"/>
    <s v="NO"/>
    <s v="Yes"/>
    <n v="50"/>
    <x v="1"/>
    <x v="2"/>
    <x v="1"/>
    <x v="2"/>
    <x v="0"/>
    <x v="0"/>
    <n v="13"/>
    <n v="740"/>
    <n v="-50"/>
    <x v="1"/>
    <n v="100"/>
  </r>
  <r>
    <n v="43"/>
    <x v="0"/>
    <s v="Married"/>
    <n v="86"/>
    <s v="&lt;1 year"/>
    <n v="100"/>
    <n v="0"/>
    <s v="Low"/>
    <n v="0"/>
    <s v="Full Coverage"/>
    <n v="0"/>
    <n v="2336"/>
    <s v="Yes"/>
    <s v="NO"/>
    <s v="NO"/>
    <n v="50"/>
    <x v="0"/>
    <x v="14"/>
    <x v="0"/>
    <x v="7"/>
    <x v="2"/>
    <x v="2"/>
    <n v="99"/>
    <n v="800"/>
    <n v="-50"/>
    <x v="1"/>
    <n v="100"/>
  </r>
  <r>
    <n v="49"/>
    <x v="0"/>
    <s v="Married"/>
    <n v="86"/>
    <s v="&lt;1 year"/>
    <n v="100"/>
    <n v="3"/>
    <s v="Low"/>
    <n v="150"/>
    <s v="Full Coverage"/>
    <n v="0"/>
    <n v="2486"/>
    <s v="Yes"/>
    <s v="NO"/>
    <s v="NO"/>
    <n v="50"/>
    <x v="0"/>
    <x v="15"/>
    <x v="1"/>
    <x v="0"/>
    <x v="3"/>
    <x v="0"/>
    <n v="5"/>
    <n v="730"/>
    <n v="-50"/>
    <x v="1"/>
    <n v="100"/>
  </r>
  <r>
    <n v="27"/>
    <x v="0"/>
    <s v="Single"/>
    <n v="0"/>
    <s v="1-5 years"/>
    <n v="50"/>
    <n v="0"/>
    <s v="Low"/>
    <n v="0"/>
    <s v="Liability-Only"/>
    <n v="-200"/>
    <n v="2100"/>
    <s v="NO"/>
    <s v="NO"/>
    <s v="Yes"/>
    <n v="50"/>
    <x v="1"/>
    <x v="27"/>
    <x v="0"/>
    <x v="4"/>
    <x v="2"/>
    <x v="2"/>
    <n v="99"/>
    <n v="698"/>
    <n v="50"/>
    <x v="1"/>
    <n v="100"/>
  </r>
  <r>
    <n v="21"/>
    <x v="0"/>
    <s v="Widowed"/>
    <n v="0"/>
    <s v="1-5 years"/>
    <n v="50"/>
    <n v="0"/>
    <s v="Medium"/>
    <n v="0"/>
    <s v="Liability-Only"/>
    <n v="-200"/>
    <n v="2150"/>
    <s v="NO"/>
    <s v="NO"/>
    <s v="NO"/>
    <n v="0"/>
    <x v="2"/>
    <x v="8"/>
    <x v="1"/>
    <x v="0"/>
    <x v="0"/>
    <x v="1"/>
    <n v="6"/>
    <n v="616"/>
    <n v="50"/>
    <x v="1"/>
    <n v="100"/>
  </r>
  <r>
    <n v="31"/>
    <x v="0"/>
    <s v="Single"/>
    <n v="0"/>
    <s v="1-5 years"/>
    <n v="50"/>
    <n v="0"/>
    <s v="Low"/>
    <n v="0"/>
    <s v="Full Coverage"/>
    <n v="0"/>
    <n v="2250"/>
    <s v="NO"/>
    <s v="Yes"/>
    <s v="NO"/>
    <n v="50"/>
    <x v="1"/>
    <x v="19"/>
    <x v="0"/>
    <x v="5"/>
    <x v="0"/>
    <x v="1"/>
    <n v="99"/>
    <n v="684"/>
    <n v="50"/>
    <x v="0"/>
    <n v="50"/>
  </r>
  <r>
    <n v="38"/>
    <x v="0"/>
    <s v="Single"/>
    <n v="0"/>
    <s v="&gt;5 years"/>
    <n v="0"/>
    <n v="0"/>
    <s v="Medium"/>
    <n v="0"/>
    <s v="Liability-Only"/>
    <n v="-200"/>
    <n v="1950"/>
    <s v="NO"/>
    <s v="Yes"/>
    <s v="Yes"/>
    <n v="100"/>
    <x v="0"/>
    <x v="11"/>
    <x v="1"/>
    <x v="5"/>
    <x v="0"/>
    <x v="1"/>
    <n v="8"/>
    <n v="699"/>
    <n v="50"/>
    <x v="0"/>
    <n v="50"/>
  </r>
  <r>
    <n v="24"/>
    <x v="0"/>
    <s v="Single"/>
    <n v="0"/>
    <s v="1-5 years"/>
    <n v="50"/>
    <n v="0"/>
    <s v="High"/>
    <n v="0"/>
    <s v="Liability-Only"/>
    <n v="-200"/>
    <n v="2000"/>
    <s v="NO"/>
    <s v="NO"/>
    <s v="Yes"/>
    <n v="50"/>
    <x v="0"/>
    <x v="16"/>
    <x v="1"/>
    <x v="2"/>
    <x v="4"/>
    <x v="0"/>
    <n v="14"/>
    <n v="792"/>
    <n v="-50"/>
    <x v="1"/>
    <n v="100"/>
  </r>
  <r>
    <n v="39"/>
    <x v="0"/>
    <s v="Married"/>
    <n v="86"/>
    <s v="1-5 years"/>
    <n v="50"/>
    <n v="1"/>
    <s v="High"/>
    <n v="200"/>
    <s v="Full Coverage"/>
    <n v="0"/>
    <n v="2586"/>
    <s v="Yes"/>
    <s v="NO"/>
    <s v="NO"/>
    <n v="50"/>
    <x v="0"/>
    <x v="15"/>
    <x v="1"/>
    <x v="2"/>
    <x v="2"/>
    <x v="1"/>
    <n v="8"/>
    <n v="637"/>
    <n v="50"/>
    <x v="1"/>
    <n v="100"/>
  </r>
  <r>
    <n v="18"/>
    <x v="0"/>
    <s v="Single"/>
    <n v="0"/>
    <s v="&lt;1 year"/>
    <n v="100"/>
    <n v="2"/>
    <s v="Low"/>
    <n v="100"/>
    <s v="Full Coverage"/>
    <n v="0"/>
    <n v="2400"/>
    <s v="NO"/>
    <s v="NO"/>
    <s v="NO"/>
    <n v="0"/>
    <x v="1"/>
    <x v="10"/>
    <x v="0"/>
    <x v="10"/>
    <x v="1"/>
    <x v="0"/>
    <n v="99"/>
    <n v="744"/>
    <n v="-50"/>
    <x v="1"/>
    <n v="100"/>
  </r>
  <r>
    <n v="23"/>
    <x v="0"/>
    <s v="Single"/>
    <n v="0"/>
    <s v="&gt;5 years"/>
    <n v="0"/>
    <n v="0"/>
    <s v="Medium"/>
    <n v="0"/>
    <s v="Liability-Only"/>
    <n v="-200"/>
    <n v="1900"/>
    <s v="Yes"/>
    <s v="NO"/>
    <s v="NO"/>
    <n v="50"/>
    <x v="1"/>
    <x v="9"/>
    <x v="1"/>
    <x v="5"/>
    <x v="2"/>
    <x v="2"/>
    <n v="13"/>
    <n v="733"/>
    <n v="-50"/>
    <x v="0"/>
    <n v="50"/>
  </r>
  <r>
    <n v="50"/>
    <x v="0"/>
    <s v="Single"/>
    <n v="0"/>
    <s v="1-5 years"/>
    <n v="50"/>
    <n v="2"/>
    <s v="Low"/>
    <n v="100"/>
    <s v="Liability-Only"/>
    <n v="-200"/>
    <n v="2100"/>
    <s v="Yes"/>
    <s v="NO"/>
    <s v="NO"/>
    <n v="50"/>
    <x v="1"/>
    <x v="29"/>
    <x v="1"/>
    <x v="2"/>
    <x v="4"/>
    <x v="0"/>
    <n v="4"/>
    <n v="773"/>
    <n v="-50"/>
    <x v="1"/>
    <n v="100"/>
  </r>
  <r>
    <n v="49"/>
    <x v="0"/>
    <s v="Divorced"/>
    <n v="0"/>
    <s v="&lt;1 year"/>
    <n v="100"/>
    <n v="0"/>
    <s v="Low"/>
    <n v="0"/>
    <s v="Full Coverage"/>
    <n v="0"/>
    <n v="2350"/>
    <s v="NO"/>
    <s v="NO"/>
    <s v="NO"/>
    <n v="0"/>
    <x v="1"/>
    <x v="5"/>
    <x v="1"/>
    <x v="5"/>
    <x v="2"/>
    <x v="1"/>
    <n v="9"/>
    <n v="685"/>
    <n v="50"/>
    <x v="0"/>
    <n v="50"/>
  </r>
  <r>
    <n v="34"/>
    <x v="0"/>
    <s v="Single"/>
    <n v="0"/>
    <s v="1-5 years"/>
    <n v="50"/>
    <n v="1"/>
    <s v="Low"/>
    <n v="50"/>
    <s v="Full Coverage"/>
    <n v="0"/>
    <n v="2200"/>
    <s v="Yes"/>
    <s v="NO"/>
    <s v="NO"/>
    <n v="50"/>
    <x v="0"/>
    <x v="29"/>
    <x v="1"/>
    <x v="2"/>
    <x v="0"/>
    <x v="2"/>
    <n v="3"/>
    <n v="721"/>
    <n v="-50"/>
    <x v="0"/>
    <n v="50"/>
  </r>
  <r>
    <n v="24"/>
    <x v="0"/>
    <s v="Single"/>
    <n v="0"/>
    <s v="1-5 years"/>
    <n v="50"/>
    <n v="0"/>
    <s v="High"/>
    <n v="0"/>
    <s v="Liability-Only"/>
    <n v="-200"/>
    <n v="2150"/>
    <s v="NO"/>
    <s v="NO"/>
    <s v="NO"/>
    <n v="0"/>
    <x v="0"/>
    <x v="14"/>
    <x v="0"/>
    <x v="3"/>
    <x v="3"/>
    <x v="1"/>
    <n v="99"/>
    <n v="630"/>
    <n v="50"/>
    <x v="1"/>
    <n v="100"/>
  </r>
  <r>
    <n v="24"/>
    <x v="0"/>
    <s v="Widowed"/>
    <n v="0"/>
    <s v="&gt;5 years"/>
    <n v="0"/>
    <n v="1"/>
    <s v="Medium"/>
    <n v="100"/>
    <s v="Liability-Only"/>
    <n v="-200"/>
    <n v="2100"/>
    <s v="NO"/>
    <s v="NO"/>
    <s v="NO"/>
    <n v="0"/>
    <x v="0"/>
    <x v="17"/>
    <x v="1"/>
    <x v="8"/>
    <x v="2"/>
    <x v="1"/>
    <n v="13"/>
    <n v="693"/>
    <n v="50"/>
    <x v="2"/>
    <n v="0"/>
  </r>
  <r>
    <n v="34"/>
    <x v="0"/>
    <s v="Widowed"/>
    <n v="0"/>
    <s v="&gt;5 years"/>
    <n v="0"/>
    <n v="0"/>
    <s v="Low"/>
    <n v="0"/>
    <s v="Full Coverage"/>
    <n v="0"/>
    <n v="2150"/>
    <s v="NO"/>
    <s v="NO"/>
    <s v="NO"/>
    <n v="0"/>
    <x v="0"/>
    <x v="1"/>
    <x v="1"/>
    <x v="2"/>
    <x v="4"/>
    <x v="2"/>
    <n v="2"/>
    <n v="706"/>
    <n v="-50"/>
    <x v="0"/>
    <n v="50"/>
  </r>
  <r>
    <n v="49"/>
    <x v="0"/>
    <s v="Single"/>
    <n v="0"/>
    <s v="1-5 years"/>
    <n v="50"/>
    <n v="2"/>
    <s v="Low"/>
    <n v="100"/>
    <s v="Full Coverage"/>
    <n v="0"/>
    <n v="2350"/>
    <s v="NO"/>
    <s v="Yes"/>
    <s v="NO"/>
    <n v="50"/>
    <x v="1"/>
    <x v="15"/>
    <x v="0"/>
    <x v="1"/>
    <x v="1"/>
    <x v="1"/>
    <n v="99"/>
    <n v="649"/>
    <n v="50"/>
    <x v="0"/>
    <n v="50"/>
  </r>
  <r>
    <n v="53"/>
    <x v="0"/>
    <s v="Married"/>
    <n v="86"/>
    <s v="&gt;5 years"/>
    <n v="0"/>
    <n v="0"/>
    <s v="Low"/>
    <n v="0"/>
    <s v="Liability-Only"/>
    <n v="-200"/>
    <n v="2086"/>
    <s v="Yes"/>
    <s v="Yes"/>
    <s v="NO"/>
    <n v="100"/>
    <x v="1"/>
    <x v="19"/>
    <x v="1"/>
    <x v="6"/>
    <x v="0"/>
    <x v="2"/>
    <n v="4"/>
    <n v="697"/>
    <n v="50"/>
    <x v="1"/>
    <n v="100"/>
  </r>
  <r>
    <n v="32"/>
    <x v="0"/>
    <s v="Married"/>
    <n v="86"/>
    <s v="&lt;1 year"/>
    <n v="100"/>
    <n v="0"/>
    <s v="Low"/>
    <n v="0"/>
    <s v="Full Coverage"/>
    <n v="0"/>
    <n v="2286"/>
    <s v="NO"/>
    <s v="NO"/>
    <s v="NO"/>
    <n v="0"/>
    <x v="0"/>
    <x v="18"/>
    <x v="0"/>
    <x v="0"/>
    <x v="0"/>
    <x v="2"/>
    <n v="99"/>
    <n v="718"/>
    <n v="-50"/>
    <x v="2"/>
    <n v="0"/>
  </r>
  <r>
    <n v="22"/>
    <x v="0"/>
    <s v="Single"/>
    <n v="0"/>
    <s v="1-5 years"/>
    <n v="50"/>
    <n v="0"/>
    <s v="Low"/>
    <n v="0"/>
    <s v="Full Coverage"/>
    <n v="0"/>
    <n v="2250"/>
    <s v="NO"/>
    <s v="NO"/>
    <s v="NO"/>
    <n v="0"/>
    <x v="1"/>
    <x v="3"/>
    <x v="1"/>
    <x v="2"/>
    <x v="0"/>
    <x v="0"/>
    <n v="2"/>
    <n v="717"/>
    <n v="-50"/>
    <x v="1"/>
    <n v="100"/>
  </r>
  <r>
    <n v="44"/>
    <x v="0"/>
    <s v="Married"/>
    <n v="86"/>
    <s v="&gt;5 years"/>
    <n v="0"/>
    <n v="0"/>
    <s v="Low"/>
    <n v="0"/>
    <s v="Liability-Only"/>
    <n v="-200"/>
    <n v="2086"/>
    <s v="NO"/>
    <s v="NO"/>
    <s v="Yes"/>
    <n v="50"/>
    <x v="1"/>
    <x v="5"/>
    <x v="1"/>
    <x v="2"/>
    <x v="7"/>
    <x v="1"/>
    <n v="7"/>
    <n v="684"/>
    <n v="50"/>
    <x v="0"/>
    <n v="50"/>
  </r>
  <r>
    <n v="27"/>
    <x v="0"/>
    <s v="Married"/>
    <n v="86"/>
    <s v="1-5 years"/>
    <n v="50"/>
    <n v="3"/>
    <s v="Low"/>
    <n v="150"/>
    <s v="Full Coverage"/>
    <n v="0"/>
    <n v="2436"/>
    <s v="NO"/>
    <s v="NO"/>
    <s v="NO"/>
    <n v="0"/>
    <x v="1"/>
    <x v="13"/>
    <x v="1"/>
    <x v="2"/>
    <x v="6"/>
    <x v="0"/>
    <n v="10"/>
    <n v="799"/>
    <n v="-50"/>
    <x v="0"/>
    <n v="50"/>
  </r>
  <r>
    <n v="32"/>
    <x v="0"/>
    <s v="Married"/>
    <n v="86"/>
    <s v="1-5 years"/>
    <n v="50"/>
    <n v="1"/>
    <s v="Medium"/>
    <n v="100"/>
    <s v="Full Coverage"/>
    <n v="0"/>
    <n v="2436"/>
    <s v="Yes"/>
    <s v="Yes"/>
    <s v="NO"/>
    <n v="100"/>
    <x v="1"/>
    <x v="29"/>
    <x v="1"/>
    <x v="2"/>
    <x v="4"/>
    <x v="2"/>
    <n v="4"/>
    <n v="679"/>
    <n v="50"/>
    <x v="1"/>
    <n v="100"/>
  </r>
  <r>
    <n v="59"/>
    <x v="1"/>
    <s v="Single"/>
    <n v="0"/>
    <s v="&gt;5 years"/>
    <n v="0"/>
    <n v="0"/>
    <s v="Low"/>
    <n v="0"/>
    <s v="Liability-Only"/>
    <n v="-200"/>
    <n v="2000"/>
    <s v="Yes"/>
    <s v="Yes"/>
    <s v="NO"/>
    <n v="100"/>
    <x v="1"/>
    <x v="3"/>
    <x v="1"/>
    <x v="11"/>
    <x v="2"/>
    <x v="1"/>
    <n v="10"/>
    <n v="682"/>
    <n v="50"/>
    <x v="1"/>
    <n v="100"/>
  </r>
  <r>
    <n v="52"/>
    <x v="0"/>
    <s v="Single"/>
    <n v="0"/>
    <s v="&lt;1 year"/>
    <n v="100"/>
    <n v="0"/>
    <s v="Low"/>
    <n v="0"/>
    <s v="Liability-Only"/>
    <n v="-200"/>
    <n v="2050"/>
    <s v="NO"/>
    <s v="NO"/>
    <s v="NO"/>
    <n v="0"/>
    <x v="1"/>
    <x v="24"/>
    <x v="0"/>
    <x v="2"/>
    <x v="0"/>
    <x v="2"/>
    <n v="99"/>
    <n v="726"/>
    <n v="-50"/>
    <x v="0"/>
    <n v="50"/>
  </r>
  <r>
    <n v="42"/>
    <x v="0"/>
    <s v="Married"/>
    <n v="86"/>
    <s v="&lt;1 year"/>
    <n v="100"/>
    <n v="0"/>
    <s v="Low"/>
    <n v="0"/>
    <s v="Full Coverage"/>
    <n v="0"/>
    <n v="2286"/>
    <s v="NO"/>
    <s v="Yes"/>
    <s v="NO"/>
    <n v="50"/>
    <x v="0"/>
    <x v="28"/>
    <x v="1"/>
    <x v="6"/>
    <x v="2"/>
    <x v="2"/>
    <n v="2"/>
    <n v="742"/>
    <n v="-50"/>
    <x v="0"/>
    <n v="50"/>
  </r>
  <r>
    <n v="20"/>
    <x v="0"/>
    <s v="Married"/>
    <n v="86"/>
    <s v="1-5 years"/>
    <n v="50"/>
    <n v="0"/>
    <s v="Medium"/>
    <n v="0"/>
    <s v="Full Coverage"/>
    <n v="0"/>
    <n v="2386"/>
    <s v="Yes"/>
    <s v="NO"/>
    <s v="NO"/>
    <n v="50"/>
    <x v="0"/>
    <x v="28"/>
    <x v="1"/>
    <x v="0"/>
    <x v="3"/>
    <x v="0"/>
    <n v="4"/>
    <n v="690"/>
    <n v="50"/>
    <x v="1"/>
    <n v="100"/>
  </r>
  <r>
    <n v="43"/>
    <x v="0"/>
    <s v="Single"/>
    <n v="0"/>
    <s v="&gt;5 years"/>
    <n v="0"/>
    <n v="0"/>
    <s v="High"/>
    <n v="0"/>
    <s v="Liability-Only"/>
    <n v="-200"/>
    <n v="1800"/>
    <s v="Yes"/>
    <s v="Yes"/>
    <s v="NO"/>
    <n v="100"/>
    <x v="1"/>
    <x v="4"/>
    <x v="1"/>
    <x v="7"/>
    <x v="0"/>
    <x v="1"/>
    <n v="7"/>
    <n v="777"/>
    <n v="-50"/>
    <x v="2"/>
    <n v="0"/>
  </r>
  <r>
    <n v="55"/>
    <x v="1"/>
    <s v="Married"/>
    <n v="86"/>
    <s v="&gt;5 years"/>
    <n v="0"/>
    <n v="0"/>
    <s v="Medium"/>
    <n v="0"/>
    <s v="Full Coverage"/>
    <n v="0"/>
    <n v="2286"/>
    <s v="NO"/>
    <s v="NO"/>
    <s v="NO"/>
    <n v="0"/>
    <x v="1"/>
    <x v="15"/>
    <x v="1"/>
    <x v="4"/>
    <x v="1"/>
    <x v="1"/>
    <n v="5"/>
    <n v="734"/>
    <n v="-50"/>
    <x v="1"/>
    <n v="100"/>
  </r>
  <r>
    <n v="34"/>
    <x v="0"/>
    <s v="Married"/>
    <n v="86"/>
    <s v="1-5 years"/>
    <n v="50"/>
    <n v="1"/>
    <s v="Low"/>
    <n v="50"/>
    <s v="Liability-Only"/>
    <n v="-200"/>
    <n v="2236"/>
    <s v="NO"/>
    <s v="NO"/>
    <s v="NO"/>
    <n v="0"/>
    <x v="2"/>
    <x v="4"/>
    <x v="1"/>
    <x v="4"/>
    <x v="4"/>
    <x v="2"/>
    <n v="5"/>
    <n v="699"/>
    <n v="50"/>
    <x v="0"/>
    <n v="50"/>
  </r>
  <r>
    <n v="60"/>
    <x v="1"/>
    <s v="Single"/>
    <n v="0"/>
    <s v="&gt;5 years"/>
    <n v="0"/>
    <n v="1"/>
    <s v="Low"/>
    <n v="50"/>
    <s v="Full Coverage"/>
    <n v="0"/>
    <n v="2150"/>
    <s v="NO"/>
    <s v="NO"/>
    <s v="NO"/>
    <n v="0"/>
    <x v="1"/>
    <x v="14"/>
    <x v="1"/>
    <x v="5"/>
    <x v="2"/>
    <x v="2"/>
    <n v="9"/>
    <n v="732"/>
    <n v="-50"/>
    <x v="2"/>
    <n v="0"/>
  </r>
  <r>
    <n v="59"/>
    <x v="1"/>
    <s v="Single"/>
    <n v="0"/>
    <s v="&gt;5 years"/>
    <n v="0"/>
    <n v="0"/>
    <s v="Low"/>
    <n v="0"/>
    <s v="Full Coverage"/>
    <n v="0"/>
    <n v="2200"/>
    <s v="NO"/>
    <s v="NO"/>
    <s v="NO"/>
    <n v="0"/>
    <x v="1"/>
    <x v="21"/>
    <x v="1"/>
    <x v="9"/>
    <x v="1"/>
    <x v="0"/>
    <n v="12"/>
    <n v="786"/>
    <n v="-50"/>
    <x v="1"/>
    <n v="100"/>
  </r>
  <r>
    <n v="64"/>
    <x v="1"/>
    <s v="Married"/>
    <n v="86"/>
    <s v="&lt;1 year"/>
    <n v="100"/>
    <n v="1"/>
    <s v="Low"/>
    <n v="50"/>
    <s v="Liability-Only"/>
    <n v="-200"/>
    <n v="2186"/>
    <s v="NO"/>
    <s v="Yes"/>
    <s v="NO"/>
    <n v="50"/>
    <x v="1"/>
    <x v="0"/>
    <x v="0"/>
    <x v="0"/>
    <x v="2"/>
    <x v="2"/>
    <n v="99"/>
    <n v="746"/>
    <n v="-50"/>
    <x v="1"/>
    <n v="100"/>
  </r>
  <r>
    <n v="44"/>
    <x v="0"/>
    <s v="Single"/>
    <n v="0"/>
    <s v="&gt;5 years"/>
    <n v="0"/>
    <n v="0"/>
    <s v="Low"/>
    <n v="0"/>
    <s v="Liability-Only"/>
    <n v="-200"/>
    <n v="1950"/>
    <s v="NO"/>
    <s v="Yes"/>
    <s v="NO"/>
    <n v="50"/>
    <x v="1"/>
    <x v="12"/>
    <x v="0"/>
    <x v="3"/>
    <x v="2"/>
    <x v="2"/>
    <n v="99"/>
    <n v="653"/>
    <n v="50"/>
    <x v="2"/>
    <n v="0"/>
  </r>
  <r>
    <n v="48"/>
    <x v="0"/>
    <s v="Married"/>
    <n v="86"/>
    <s v="&lt;1 year"/>
    <n v="100"/>
    <n v="1"/>
    <s v="Low"/>
    <n v="50"/>
    <s v="Full Coverage"/>
    <n v="0"/>
    <n v="2336"/>
    <s v="Yes"/>
    <s v="Yes"/>
    <s v="NO"/>
    <n v="100"/>
    <x v="1"/>
    <x v="14"/>
    <x v="1"/>
    <x v="4"/>
    <x v="2"/>
    <x v="2"/>
    <n v="3"/>
    <n v="811"/>
    <n v="-50"/>
    <x v="1"/>
    <n v="100"/>
  </r>
  <r>
    <n v="61"/>
    <x v="1"/>
    <s v="Single"/>
    <n v="0"/>
    <s v="1-5 years"/>
    <n v="50"/>
    <n v="1"/>
    <s v="High"/>
    <n v="200"/>
    <s v="Full Coverage"/>
    <n v="0"/>
    <n v="2400"/>
    <s v="NO"/>
    <s v="NO"/>
    <s v="NO"/>
    <n v="0"/>
    <x v="1"/>
    <x v="17"/>
    <x v="0"/>
    <x v="2"/>
    <x v="3"/>
    <x v="0"/>
    <n v="99"/>
    <n v="719"/>
    <n v="-50"/>
    <x v="0"/>
    <n v="50"/>
  </r>
  <r>
    <n v="46"/>
    <x v="0"/>
    <s v="Married"/>
    <n v="86"/>
    <s v="1-5 years"/>
    <n v="50"/>
    <n v="0"/>
    <s v="Medium"/>
    <n v="0"/>
    <s v="Full Coverage"/>
    <n v="0"/>
    <n v="2286"/>
    <s v="NO"/>
    <s v="NO"/>
    <s v="NO"/>
    <n v="0"/>
    <x v="1"/>
    <x v="20"/>
    <x v="1"/>
    <x v="2"/>
    <x v="3"/>
    <x v="2"/>
    <n v="1"/>
    <n v="764"/>
    <n v="-50"/>
    <x v="0"/>
    <n v="50"/>
  </r>
  <r>
    <n v="32"/>
    <x v="0"/>
    <s v="Married"/>
    <n v="86"/>
    <s v="1-5 years"/>
    <n v="50"/>
    <n v="1"/>
    <s v="Low"/>
    <n v="50"/>
    <s v="Full Coverage"/>
    <n v="0"/>
    <n v="2436"/>
    <s v="Yes"/>
    <s v="NO"/>
    <s v="NO"/>
    <n v="50"/>
    <x v="0"/>
    <x v="24"/>
    <x v="1"/>
    <x v="11"/>
    <x v="4"/>
    <x v="0"/>
    <n v="2"/>
    <n v="682"/>
    <n v="50"/>
    <x v="1"/>
    <n v="100"/>
  </r>
  <r>
    <n v="33"/>
    <x v="0"/>
    <s v="Single"/>
    <n v="0"/>
    <s v="1-5 years"/>
    <n v="50"/>
    <n v="0"/>
    <s v="Low"/>
    <n v="0"/>
    <s v="Full Coverage"/>
    <n v="0"/>
    <n v="2100"/>
    <s v="NO"/>
    <s v="Yes"/>
    <s v="NO"/>
    <n v="50"/>
    <x v="1"/>
    <x v="22"/>
    <x v="1"/>
    <x v="7"/>
    <x v="2"/>
    <x v="1"/>
    <n v="4"/>
    <n v="798"/>
    <n v="-50"/>
    <x v="2"/>
    <n v="0"/>
  </r>
  <r>
    <n v="43"/>
    <x v="0"/>
    <s v="Single"/>
    <n v="0"/>
    <s v="&lt;1 year"/>
    <n v="100"/>
    <n v="0"/>
    <s v="Low"/>
    <n v="0"/>
    <s v="Full Coverage"/>
    <n v="0"/>
    <n v="2350"/>
    <s v="Yes"/>
    <s v="NO"/>
    <s v="NO"/>
    <n v="50"/>
    <x v="1"/>
    <x v="12"/>
    <x v="1"/>
    <x v="1"/>
    <x v="0"/>
    <x v="0"/>
    <n v="4"/>
    <n v="650"/>
    <n v="50"/>
    <x v="1"/>
    <n v="100"/>
  </r>
  <r>
    <n v="20"/>
    <x v="0"/>
    <s v="Married"/>
    <n v="86"/>
    <s v="1-5 years"/>
    <n v="50"/>
    <n v="0"/>
    <s v="Low"/>
    <n v="0"/>
    <s v="Liability-Only"/>
    <n v="-200"/>
    <n v="2036"/>
    <s v="Yes"/>
    <s v="Yes"/>
    <s v="NO"/>
    <n v="100"/>
    <x v="1"/>
    <x v="3"/>
    <x v="1"/>
    <x v="6"/>
    <x v="0"/>
    <x v="0"/>
    <n v="6"/>
    <n v="671"/>
    <n v="50"/>
    <x v="2"/>
    <n v="0"/>
  </r>
  <r>
    <n v="37"/>
    <x v="0"/>
    <s v="Married"/>
    <n v="86"/>
    <s v="&lt;1 year"/>
    <n v="100"/>
    <n v="2"/>
    <s v="Medium"/>
    <n v="200"/>
    <s v="Full Coverage"/>
    <n v="0"/>
    <n v="2486"/>
    <s v="NO"/>
    <s v="NO"/>
    <s v="NO"/>
    <n v="0"/>
    <x v="0"/>
    <x v="8"/>
    <x v="0"/>
    <x v="0"/>
    <x v="2"/>
    <x v="0"/>
    <n v="99"/>
    <n v="787"/>
    <n v="-50"/>
    <x v="2"/>
    <n v="0"/>
  </r>
  <r>
    <n v="56"/>
    <x v="1"/>
    <s v="Divorced"/>
    <n v="0"/>
    <s v="1-5 years"/>
    <n v="50"/>
    <n v="0"/>
    <s v="Low"/>
    <n v="0"/>
    <s v="Full Coverage"/>
    <n v="0"/>
    <n v="2200"/>
    <s v="NO"/>
    <s v="NO"/>
    <s v="NO"/>
    <n v="0"/>
    <x v="0"/>
    <x v="24"/>
    <x v="1"/>
    <x v="0"/>
    <x v="4"/>
    <x v="1"/>
    <n v="2"/>
    <n v="735"/>
    <n v="-50"/>
    <x v="0"/>
    <n v="50"/>
  </r>
  <r>
    <n v="18"/>
    <x v="0"/>
    <s v="Single"/>
    <n v="0"/>
    <s v="&lt;1 year"/>
    <n v="100"/>
    <n v="1"/>
    <s v="Low"/>
    <n v="50"/>
    <s v="Liability-Only"/>
    <n v="-200"/>
    <n v="2100"/>
    <s v="NO"/>
    <s v="Yes"/>
    <s v="Yes"/>
    <n v="100"/>
    <x v="0"/>
    <x v="28"/>
    <x v="1"/>
    <x v="0"/>
    <x v="2"/>
    <x v="0"/>
    <n v="1"/>
    <n v="694"/>
    <n v="50"/>
    <x v="0"/>
    <n v="50"/>
  </r>
  <r>
    <n v="63"/>
    <x v="1"/>
    <s v="Married"/>
    <n v="86"/>
    <s v="&gt;5 years"/>
    <n v="0"/>
    <n v="1"/>
    <s v="Low"/>
    <n v="50"/>
    <s v="Liability-Only"/>
    <n v="-200"/>
    <n v="2036"/>
    <s v="NO"/>
    <s v="Yes"/>
    <s v="NO"/>
    <n v="50"/>
    <x v="1"/>
    <x v="14"/>
    <x v="1"/>
    <x v="2"/>
    <x v="0"/>
    <x v="0"/>
    <n v="6"/>
    <n v="773"/>
    <n v="-50"/>
    <x v="0"/>
    <n v="50"/>
  </r>
  <r>
    <n v="56"/>
    <x v="1"/>
    <s v="Single"/>
    <n v="0"/>
    <s v="&gt;5 years"/>
    <n v="0"/>
    <n v="0"/>
    <s v="Low"/>
    <n v="0"/>
    <s v="Liability-Only"/>
    <n v="-200"/>
    <n v="2050"/>
    <s v="NO"/>
    <s v="NO"/>
    <s v="NO"/>
    <n v="0"/>
    <x v="2"/>
    <x v="19"/>
    <x v="0"/>
    <x v="0"/>
    <x v="4"/>
    <x v="0"/>
    <n v="99"/>
    <n v="660"/>
    <n v="50"/>
    <x v="0"/>
    <n v="50"/>
  </r>
  <r>
    <n v="33"/>
    <x v="0"/>
    <s v="Married"/>
    <n v="86"/>
    <s v="1-5 years"/>
    <n v="50"/>
    <n v="3"/>
    <s v="Low"/>
    <n v="150"/>
    <s v="Liability-Only"/>
    <n v="-200"/>
    <n v="2236"/>
    <s v="NO"/>
    <s v="NO"/>
    <s v="NO"/>
    <n v="0"/>
    <x v="0"/>
    <x v="13"/>
    <x v="0"/>
    <x v="5"/>
    <x v="3"/>
    <x v="0"/>
    <n v="99"/>
    <n v="719"/>
    <n v="-50"/>
    <x v="0"/>
    <n v="50"/>
  </r>
  <r>
    <n v="48"/>
    <x v="0"/>
    <s v="Single"/>
    <n v="0"/>
    <s v="&gt;5 years"/>
    <n v="0"/>
    <n v="2"/>
    <s v="Low"/>
    <n v="100"/>
    <s v="Full Coverage"/>
    <n v="0"/>
    <n v="2400"/>
    <s v="NO"/>
    <s v="NO"/>
    <s v="NO"/>
    <n v="0"/>
    <x v="1"/>
    <x v="22"/>
    <x v="1"/>
    <x v="1"/>
    <x v="5"/>
    <x v="0"/>
    <n v="3"/>
    <n v="683"/>
    <n v="50"/>
    <x v="1"/>
    <n v="100"/>
  </r>
  <r>
    <n v="40"/>
    <x v="0"/>
    <s v="Married"/>
    <n v="86"/>
    <s v="1-5 years"/>
    <n v="50"/>
    <n v="0"/>
    <s v="Low"/>
    <n v="0"/>
    <s v="Liability-Only"/>
    <n v="-200"/>
    <n v="2036"/>
    <s v="Yes"/>
    <s v="Yes"/>
    <s v="NO"/>
    <n v="100"/>
    <x v="2"/>
    <x v="15"/>
    <x v="1"/>
    <x v="2"/>
    <x v="2"/>
    <x v="1"/>
    <n v="7"/>
    <n v="752"/>
    <n v="-50"/>
    <x v="1"/>
    <n v="100"/>
  </r>
  <r>
    <n v="58"/>
    <x v="1"/>
    <s v="Married"/>
    <n v="86"/>
    <s v="&lt;1 year"/>
    <n v="100"/>
    <n v="1"/>
    <s v="Low"/>
    <n v="50"/>
    <s v="Full Coverage"/>
    <n v="0"/>
    <n v="2486"/>
    <s v="Yes"/>
    <s v="NO"/>
    <s v="NO"/>
    <n v="50"/>
    <x v="1"/>
    <x v="28"/>
    <x v="1"/>
    <x v="5"/>
    <x v="0"/>
    <x v="1"/>
    <n v="2"/>
    <n v="673"/>
    <n v="50"/>
    <x v="1"/>
    <n v="100"/>
  </r>
  <r>
    <n v="54"/>
    <x v="0"/>
    <s v="Married"/>
    <n v="86"/>
    <s v="1-5 years"/>
    <n v="50"/>
    <n v="2"/>
    <s v="Low"/>
    <n v="100"/>
    <s v="Liability-Only"/>
    <n v="-200"/>
    <n v="2336"/>
    <s v="NO"/>
    <s v="NO"/>
    <s v="NO"/>
    <n v="0"/>
    <x v="0"/>
    <x v="6"/>
    <x v="0"/>
    <x v="0"/>
    <x v="3"/>
    <x v="2"/>
    <n v="99"/>
    <n v="637"/>
    <n v="50"/>
    <x v="1"/>
    <n v="100"/>
  </r>
  <r>
    <n v="18"/>
    <x v="0"/>
    <s v="Married"/>
    <n v="86"/>
    <s v="1-5 years"/>
    <n v="50"/>
    <n v="2"/>
    <s v="Low"/>
    <n v="100"/>
    <s v="Full Coverage"/>
    <n v="0"/>
    <n v="2386"/>
    <s v="NO"/>
    <s v="NO"/>
    <s v="NO"/>
    <n v="0"/>
    <x v="1"/>
    <x v="20"/>
    <x v="0"/>
    <x v="2"/>
    <x v="0"/>
    <x v="1"/>
    <n v="99"/>
    <n v="740"/>
    <n v="-50"/>
    <x v="0"/>
    <n v="50"/>
  </r>
  <r>
    <n v="48"/>
    <x v="0"/>
    <s v="Married"/>
    <n v="86"/>
    <s v="&gt;5 years"/>
    <n v="0"/>
    <n v="0"/>
    <s v="High"/>
    <n v="0"/>
    <s v="Full Coverage"/>
    <n v="0"/>
    <n v="2186"/>
    <s v="Yes"/>
    <s v="NO"/>
    <s v="NO"/>
    <n v="50"/>
    <x v="1"/>
    <x v="7"/>
    <x v="0"/>
    <x v="4"/>
    <x v="0"/>
    <x v="1"/>
    <n v="99"/>
    <n v="722"/>
    <n v="-50"/>
    <x v="0"/>
    <n v="50"/>
  </r>
  <r>
    <n v="36"/>
    <x v="0"/>
    <s v="Married"/>
    <n v="86"/>
    <s v="1-5 years"/>
    <n v="50"/>
    <n v="0"/>
    <s v="Low"/>
    <n v="0"/>
    <s v="Liability-Only"/>
    <n v="-200"/>
    <n v="2136"/>
    <s v="NO"/>
    <s v="NO"/>
    <s v="NO"/>
    <n v="0"/>
    <x v="0"/>
    <x v="23"/>
    <x v="0"/>
    <x v="10"/>
    <x v="3"/>
    <x v="1"/>
    <n v="99"/>
    <n v="745"/>
    <n v="-50"/>
    <x v="1"/>
    <n v="100"/>
  </r>
  <r>
    <n v="41"/>
    <x v="0"/>
    <s v="Married"/>
    <n v="86"/>
    <s v="&lt;1 year"/>
    <n v="100"/>
    <n v="1"/>
    <s v="Low"/>
    <n v="50"/>
    <s v="Full Coverage"/>
    <n v="0"/>
    <n v="2336"/>
    <s v="Yes"/>
    <s v="NO"/>
    <s v="NO"/>
    <n v="50"/>
    <x v="0"/>
    <x v="13"/>
    <x v="1"/>
    <x v="4"/>
    <x v="0"/>
    <x v="2"/>
    <n v="4"/>
    <n v="717"/>
    <n v="-50"/>
    <x v="0"/>
    <n v="50"/>
  </r>
  <r>
    <n v="29"/>
    <x v="0"/>
    <s v="Married"/>
    <n v="86"/>
    <s v="&gt;5 years"/>
    <n v="0"/>
    <n v="1"/>
    <s v="Low"/>
    <n v="50"/>
    <s v="Full Coverage"/>
    <n v="0"/>
    <n v="2236"/>
    <s v="NO"/>
    <s v="NO"/>
    <s v="NO"/>
    <n v="0"/>
    <x v="2"/>
    <x v="11"/>
    <x v="1"/>
    <x v="7"/>
    <x v="2"/>
    <x v="1"/>
    <n v="6"/>
    <n v="716"/>
    <n v="-50"/>
    <x v="2"/>
    <n v="0"/>
  </r>
  <r>
    <n v="66"/>
    <x v="1"/>
    <s v="Single"/>
    <n v="0"/>
    <s v="1-5 years"/>
    <n v="50"/>
    <n v="0"/>
    <s v="Low"/>
    <n v="0"/>
    <s v="Full Coverage"/>
    <n v="0"/>
    <n v="2350"/>
    <s v="NO"/>
    <s v="NO"/>
    <s v="NO"/>
    <n v="0"/>
    <x v="2"/>
    <x v="13"/>
    <x v="1"/>
    <x v="1"/>
    <x v="0"/>
    <x v="2"/>
    <n v="3"/>
    <n v="689"/>
    <n v="50"/>
    <x v="1"/>
    <n v="100"/>
  </r>
  <r>
    <n v="55"/>
    <x v="1"/>
    <s v="Married"/>
    <n v="86"/>
    <s v="&gt;5 years"/>
    <n v="0"/>
    <n v="0"/>
    <s v="Low"/>
    <n v="0"/>
    <s v="Full Coverage"/>
    <n v="0"/>
    <n v="2186"/>
    <s v="NO"/>
    <s v="NO"/>
    <s v="NO"/>
    <n v="0"/>
    <x v="1"/>
    <x v="21"/>
    <x v="1"/>
    <x v="3"/>
    <x v="0"/>
    <x v="2"/>
    <n v="8"/>
    <n v="713"/>
    <n v="-50"/>
    <x v="2"/>
    <n v="0"/>
  </r>
  <r>
    <n v="28"/>
    <x v="0"/>
    <s v="Single"/>
    <n v="0"/>
    <s v="&gt;5 years"/>
    <n v="0"/>
    <n v="0"/>
    <s v="Low"/>
    <n v="0"/>
    <s v="Full Coverage"/>
    <n v="0"/>
    <n v="2300"/>
    <s v="NO"/>
    <s v="NO"/>
    <s v="NO"/>
    <n v="0"/>
    <x v="1"/>
    <x v="13"/>
    <x v="0"/>
    <x v="1"/>
    <x v="0"/>
    <x v="2"/>
    <n v="99"/>
    <n v="700"/>
    <n v="50"/>
    <x v="1"/>
    <n v="100"/>
  </r>
  <r>
    <n v="19"/>
    <x v="0"/>
    <s v="Married"/>
    <n v="86"/>
    <s v="1-5 years"/>
    <n v="50"/>
    <n v="0"/>
    <s v="Medium"/>
    <n v="0"/>
    <s v="Full Coverage"/>
    <n v="0"/>
    <n v="2386"/>
    <s v="Yes"/>
    <s v="NO"/>
    <s v="NO"/>
    <n v="50"/>
    <x v="1"/>
    <x v="20"/>
    <x v="1"/>
    <x v="0"/>
    <x v="0"/>
    <x v="0"/>
    <n v="9"/>
    <n v="684"/>
    <n v="50"/>
    <x v="1"/>
    <n v="100"/>
  </r>
  <r>
    <n v="34"/>
    <x v="0"/>
    <s v="Married"/>
    <n v="86"/>
    <s v="&lt;1 year"/>
    <n v="100"/>
    <n v="0"/>
    <s v="Medium"/>
    <n v="0"/>
    <s v="Liability-Only"/>
    <n v="-200"/>
    <n v="2186"/>
    <s v="NO"/>
    <s v="NO"/>
    <s v="NO"/>
    <n v="0"/>
    <x v="1"/>
    <x v="1"/>
    <x v="0"/>
    <x v="0"/>
    <x v="3"/>
    <x v="0"/>
    <n v="99"/>
    <n v="732"/>
    <n v="-50"/>
    <x v="1"/>
    <n v="100"/>
  </r>
  <r>
    <n v="46"/>
    <x v="0"/>
    <s v="Single"/>
    <n v="0"/>
    <s v="&lt;1 year"/>
    <n v="100"/>
    <n v="1"/>
    <s v="Low"/>
    <n v="50"/>
    <s v="Full Coverage"/>
    <n v="0"/>
    <n v="2300"/>
    <s v="NO"/>
    <s v="Yes"/>
    <s v="NO"/>
    <n v="50"/>
    <x v="0"/>
    <x v="14"/>
    <x v="1"/>
    <x v="0"/>
    <x v="2"/>
    <x v="2"/>
    <n v="11"/>
    <n v="688"/>
    <n v="50"/>
    <x v="2"/>
    <n v="0"/>
  </r>
  <r>
    <n v="43"/>
    <x v="0"/>
    <s v="Widowed"/>
    <n v="0"/>
    <s v="&lt;1 year"/>
    <n v="100"/>
    <n v="1"/>
    <s v="Low"/>
    <n v="50"/>
    <s v="Liability-Only"/>
    <n v="-200"/>
    <n v="2050"/>
    <s v="NO"/>
    <s v="NO"/>
    <s v="Yes"/>
    <n v="50"/>
    <x v="1"/>
    <x v="6"/>
    <x v="0"/>
    <x v="2"/>
    <x v="4"/>
    <x v="0"/>
    <n v="99"/>
    <n v="719"/>
    <n v="-50"/>
    <x v="0"/>
    <n v="50"/>
  </r>
  <r>
    <n v="58"/>
    <x v="1"/>
    <s v="Married"/>
    <n v="86"/>
    <s v="1-5 years"/>
    <n v="50"/>
    <n v="0"/>
    <s v="Low"/>
    <n v="0"/>
    <s v="Full Coverage"/>
    <n v="0"/>
    <n v="2336"/>
    <s v="NO"/>
    <s v="NO"/>
    <s v="NO"/>
    <n v="0"/>
    <x v="1"/>
    <x v="2"/>
    <x v="1"/>
    <x v="3"/>
    <x v="4"/>
    <x v="2"/>
    <n v="5"/>
    <n v="685"/>
    <n v="50"/>
    <x v="2"/>
    <n v="0"/>
  </r>
  <r>
    <n v="51"/>
    <x v="0"/>
    <s v="Married"/>
    <n v="86"/>
    <s v="1-5 years"/>
    <n v="50"/>
    <n v="0"/>
    <s v="Low"/>
    <n v="0"/>
    <s v="Liability-Only"/>
    <n v="-200"/>
    <n v="2086"/>
    <s v="NO"/>
    <s v="Yes"/>
    <s v="NO"/>
    <n v="50"/>
    <x v="0"/>
    <x v="3"/>
    <x v="0"/>
    <x v="4"/>
    <x v="2"/>
    <x v="0"/>
    <n v="99"/>
    <n v="694"/>
    <n v="50"/>
    <x v="2"/>
    <n v="0"/>
  </r>
  <r>
    <n v="54"/>
    <x v="0"/>
    <s v="Single"/>
    <n v="0"/>
    <s v="&gt;5 years"/>
    <n v="0"/>
    <n v="1"/>
    <s v="Medium"/>
    <n v="100"/>
    <s v="Liability-Only"/>
    <n v="-200"/>
    <n v="2100"/>
    <s v="Yes"/>
    <s v="NO"/>
    <s v="NO"/>
    <n v="50"/>
    <x v="2"/>
    <x v="29"/>
    <x v="0"/>
    <x v="0"/>
    <x v="0"/>
    <x v="0"/>
    <n v="99"/>
    <n v="648"/>
    <n v="50"/>
    <x v="0"/>
    <n v="50"/>
  </r>
  <r>
    <n v="44"/>
    <x v="0"/>
    <s v="Widowed"/>
    <n v="0"/>
    <s v="&gt;5 years"/>
    <n v="0"/>
    <n v="0"/>
    <s v="Low"/>
    <n v="0"/>
    <s v="Full Coverage"/>
    <n v="0"/>
    <n v="2000"/>
    <s v="Yes"/>
    <s v="Yes"/>
    <s v="NO"/>
    <n v="100"/>
    <x v="0"/>
    <x v="0"/>
    <x v="1"/>
    <x v="2"/>
    <x v="3"/>
    <x v="2"/>
    <n v="11"/>
    <n v="705"/>
    <n v="-50"/>
    <x v="2"/>
    <n v="0"/>
  </r>
  <r>
    <n v="19"/>
    <x v="0"/>
    <s v="Married"/>
    <n v="86"/>
    <s v="&lt;1 year"/>
    <n v="100"/>
    <n v="2"/>
    <s v="Low"/>
    <n v="100"/>
    <s v="Liability-Only"/>
    <n v="-200"/>
    <n v="2186"/>
    <s v="Yes"/>
    <s v="NO"/>
    <s v="NO"/>
    <n v="50"/>
    <x v="1"/>
    <x v="23"/>
    <x v="1"/>
    <x v="4"/>
    <x v="5"/>
    <x v="1"/>
    <n v="2"/>
    <n v="816"/>
    <n v="-50"/>
    <x v="0"/>
    <n v="50"/>
  </r>
  <r>
    <n v="37"/>
    <x v="0"/>
    <s v="Married"/>
    <n v="86"/>
    <s v="&lt;1 year"/>
    <n v="100"/>
    <n v="1"/>
    <s v="Low"/>
    <n v="50"/>
    <s v="Liability-Only"/>
    <n v="-200"/>
    <n v="2336"/>
    <s v="NO"/>
    <s v="NO"/>
    <s v="NO"/>
    <n v="0"/>
    <x v="1"/>
    <x v="20"/>
    <x v="1"/>
    <x v="2"/>
    <x v="2"/>
    <x v="1"/>
    <n v="8"/>
    <n v="698"/>
    <n v="50"/>
    <x v="1"/>
    <n v="100"/>
  </r>
  <r>
    <n v="55"/>
    <x v="1"/>
    <s v="Married"/>
    <n v="86"/>
    <s v="1-5 years"/>
    <n v="50"/>
    <n v="1"/>
    <s v="High"/>
    <n v="200"/>
    <s v="Full Coverage"/>
    <n v="0"/>
    <n v="2536"/>
    <s v="NO"/>
    <s v="NO"/>
    <s v="NO"/>
    <n v="0"/>
    <x v="0"/>
    <x v="10"/>
    <x v="0"/>
    <x v="1"/>
    <x v="2"/>
    <x v="2"/>
    <n v="99"/>
    <n v="725"/>
    <n v="-50"/>
    <x v="1"/>
    <n v="100"/>
  </r>
  <r>
    <n v="39"/>
    <x v="0"/>
    <s v="Single"/>
    <n v="0"/>
    <s v="1-5 years"/>
    <n v="50"/>
    <n v="0"/>
    <s v="Low"/>
    <n v="0"/>
    <s v="Full Coverage"/>
    <n v="0"/>
    <n v="2250"/>
    <s v="NO"/>
    <s v="Yes"/>
    <s v="Yes"/>
    <n v="100"/>
    <x v="0"/>
    <x v="2"/>
    <x v="1"/>
    <x v="5"/>
    <x v="2"/>
    <x v="0"/>
    <n v="8"/>
    <n v="646"/>
    <n v="50"/>
    <x v="1"/>
    <n v="100"/>
  </r>
  <r>
    <n v="47"/>
    <x v="0"/>
    <s v="Single"/>
    <n v="0"/>
    <s v="&lt;1 year"/>
    <n v="100"/>
    <n v="1"/>
    <s v="Medium"/>
    <n v="100"/>
    <s v="Full Coverage"/>
    <n v="0"/>
    <n v="2250"/>
    <s v="NO"/>
    <s v="Yes"/>
    <s v="NO"/>
    <n v="50"/>
    <x v="1"/>
    <x v="27"/>
    <x v="1"/>
    <x v="4"/>
    <x v="4"/>
    <x v="1"/>
    <n v="9"/>
    <n v="756"/>
    <n v="-50"/>
    <x v="2"/>
    <n v="0"/>
  </r>
  <r>
    <n v="35"/>
    <x v="0"/>
    <s v="Single"/>
    <n v="0"/>
    <s v="&gt;5 years"/>
    <n v="0"/>
    <n v="1"/>
    <s v="Low"/>
    <n v="50"/>
    <s v="Liability-Only"/>
    <n v="-200"/>
    <n v="2000"/>
    <s v="NO"/>
    <s v="NO"/>
    <s v="Yes"/>
    <n v="50"/>
    <x v="1"/>
    <x v="2"/>
    <x v="1"/>
    <x v="2"/>
    <x v="5"/>
    <x v="1"/>
    <n v="14"/>
    <n v="729"/>
    <n v="-50"/>
    <x v="1"/>
    <n v="100"/>
  </r>
  <r>
    <n v="24"/>
    <x v="0"/>
    <s v="Divorced"/>
    <n v="0"/>
    <s v="&gt;5 years"/>
    <n v="0"/>
    <n v="0"/>
    <s v="Low"/>
    <n v="0"/>
    <s v="Full Coverage"/>
    <n v="0"/>
    <n v="2100"/>
    <s v="NO"/>
    <s v="NO"/>
    <s v="NO"/>
    <n v="0"/>
    <x v="1"/>
    <x v="28"/>
    <x v="0"/>
    <x v="6"/>
    <x v="2"/>
    <x v="1"/>
    <n v="99"/>
    <n v="725"/>
    <n v="-50"/>
    <x v="2"/>
    <n v="0"/>
  </r>
  <r>
    <n v="38"/>
    <x v="0"/>
    <s v="Single"/>
    <n v="0"/>
    <s v="1-5 years"/>
    <n v="50"/>
    <n v="1"/>
    <s v="Low"/>
    <n v="50"/>
    <s v="Full Coverage"/>
    <n v="0"/>
    <n v="2400"/>
    <s v="NO"/>
    <s v="NO"/>
    <s v="NO"/>
    <n v="0"/>
    <x v="0"/>
    <x v="9"/>
    <x v="0"/>
    <x v="4"/>
    <x v="3"/>
    <x v="2"/>
    <n v="99"/>
    <n v="642"/>
    <n v="50"/>
    <x v="1"/>
    <n v="100"/>
  </r>
  <r>
    <n v="44"/>
    <x v="0"/>
    <s v="Married"/>
    <n v="86"/>
    <s v="&gt;5 years"/>
    <n v="0"/>
    <n v="0"/>
    <s v="Medium"/>
    <n v="0"/>
    <s v="Full Coverage"/>
    <n v="0"/>
    <n v="2186"/>
    <s v="Yes"/>
    <s v="NO"/>
    <s v="NO"/>
    <n v="50"/>
    <x v="0"/>
    <x v="2"/>
    <x v="0"/>
    <x v="7"/>
    <x v="0"/>
    <x v="0"/>
    <n v="99"/>
    <n v="810"/>
    <n v="-50"/>
    <x v="0"/>
    <n v="50"/>
  </r>
  <r>
    <n v="30"/>
    <x v="0"/>
    <s v="Married"/>
    <n v="86"/>
    <s v="&lt;1 year"/>
    <n v="100"/>
    <n v="1"/>
    <s v="Medium"/>
    <n v="100"/>
    <s v="Full Coverage"/>
    <n v="0"/>
    <n v="2436"/>
    <s v="NO"/>
    <s v="NO"/>
    <s v="NO"/>
    <n v="0"/>
    <x v="0"/>
    <x v="21"/>
    <x v="1"/>
    <x v="5"/>
    <x v="3"/>
    <x v="0"/>
    <n v="6"/>
    <n v="764"/>
    <n v="-50"/>
    <x v="0"/>
    <n v="50"/>
  </r>
  <r>
    <n v="36"/>
    <x v="0"/>
    <s v="Single"/>
    <n v="0"/>
    <s v="1-5 years"/>
    <n v="50"/>
    <n v="1"/>
    <s v="Low"/>
    <n v="50"/>
    <s v="Full Coverage"/>
    <n v="0"/>
    <n v="2200"/>
    <s v="NO"/>
    <s v="NO"/>
    <s v="NO"/>
    <n v="0"/>
    <x v="0"/>
    <x v="11"/>
    <x v="1"/>
    <x v="7"/>
    <x v="0"/>
    <x v="2"/>
    <n v="9"/>
    <n v="789"/>
    <n v="-50"/>
    <x v="2"/>
    <n v="0"/>
  </r>
  <r>
    <n v="25"/>
    <x v="0"/>
    <s v="Married"/>
    <n v="86"/>
    <s v="&lt;1 year"/>
    <n v="100"/>
    <n v="0"/>
    <s v="Low"/>
    <n v="0"/>
    <s v="Full Coverage"/>
    <n v="0"/>
    <n v="2386"/>
    <s v="NO"/>
    <s v="Yes"/>
    <s v="NO"/>
    <n v="50"/>
    <x v="0"/>
    <x v="16"/>
    <x v="1"/>
    <x v="2"/>
    <x v="4"/>
    <x v="0"/>
    <n v="12"/>
    <n v="679"/>
    <n v="50"/>
    <x v="0"/>
    <n v="50"/>
  </r>
  <r>
    <n v="56"/>
    <x v="1"/>
    <s v="Married"/>
    <n v="86"/>
    <s v="&lt;1 year"/>
    <n v="100"/>
    <n v="0"/>
    <s v="Low"/>
    <n v="0"/>
    <s v="Full Coverage"/>
    <n v="0"/>
    <n v="2236"/>
    <s v="NO"/>
    <s v="Yes"/>
    <s v="NO"/>
    <n v="50"/>
    <x v="1"/>
    <x v="27"/>
    <x v="1"/>
    <x v="0"/>
    <x v="4"/>
    <x v="0"/>
    <n v="10"/>
    <n v="716"/>
    <n v="-50"/>
    <x v="2"/>
    <n v="0"/>
  </r>
  <r>
    <n v="35"/>
    <x v="0"/>
    <s v="Married"/>
    <n v="86"/>
    <s v="&gt;5 years"/>
    <n v="0"/>
    <n v="1"/>
    <s v="Low"/>
    <n v="50"/>
    <s v="Full Coverage"/>
    <n v="0"/>
    <n v="2286"/>
    <s v="Yes"/>
    <s v="NO"/>
    <s v="NO"/>
    <n v="50"/>
    <x v="0"/>
    <x v="11"/>
    <x v="0"/>
    <x v="0"/>
    <x v="0"/>
    <x v="1"/>
    <n v="99"/>
    <n v="715"/>
    <n v="-50"/>
    <x v="1"/>
    <n v="100"/>
  </r>
  <r>
    <n v="61"/>
    <x v="1"/>
    <s v="Married"/>
    <n v="86"/>
    <s v="&gt;5 years"/>
    <n v="0"/>
    <n v="0"/>
    <s v="Low"/>
    <n v="0"/>
    <s v="Liability-Only"/>
    <n v="-200"/>
    <n v="1986"/>
    <s v="Yes"/>
    <s v="Yes"/>
    <s v="NO"/>
    <n v="100"/>
    <x v="1"/>
    <x v="16"/>
    <x v="1"/>
    <x v="3"/>
    <x v="3"/>
    <x v="0"/>
    <n v="7"/>
    <n v="730"/>
    <n v="-50"/>
    <x v="1"/>
    <n v="100"/>
  </r>
  <r>
    <n v="62"/>
    <x v="1"/>
    <s v="Married"/>
    <n v="86"/>
    <s v="1-5 years"/>
    <n v="50"/>
    <n v="2"/>
    <s v="Low"/>
    <n v="100"/>
    <s v="Liability-Only"/>
    <n v="-200"/>
    <n v="2236"/>
    <s v="NO"/>
    <s v="Yes"/>
    <s v="Yes"/>
    <n v="100"/>
    <x v="2"/>
    <x v="4"/>
    <x v="1"/>
    <x v="2"/>
    <x v="2"/>
    <x v="2"/>
    <n v="1"/>
    <n v="658"/>
    <n v="50"/>
    <x v="1"/>
    <n v="100"/>
  </r>
  <r>
    <n v="38"/>
    <x v="0"/>
    <s v="Divorced"/>
    <n v="0"/>
    <s v="1-5 years"/>
    <n v="50"/>
    <n v="0"/>
    <s v="Medium"/>
    <n v="0"/>
    <s v="Liability-Only"/>
    <n v="-200"/>
    <n v="2000"/>
    <s v="NO"/>
    <s v="Yes"/>
    <s v="NO"/>
    <n v="50"/>
    <x v="0"/>
    <x v="27"/>
    <x v="1"/>
    <x v="4"/>
    <x v="2"/>
    <x v="2"/>
    <n v="6"/>
    <n v="641"/>
    <n v="50"/>
    <x v="2"/>
    <n v="0"/>
  </r>
  <r>
    <n v="24"/>
    <x v="0"/>
    <s v="Married"/>
    <n v="86"/>
    <s v="1-5 years"/>
    <n v="50"/>
    <n v="0"/>
    <s v="Low"/>
    <n v="0"/>
    <s v="Full Coverage"/>
    <n v="0"/>
    <n v="2236"/>
    <s v="Yes"/>
    <s v="NO"/>
    <s v="NO"/>
    <n v="50"/>
    <x v="1"/>
    <x v="15"/>
    <x v="1"/>
    <x v="0"/>
    <x v="0"/>
    <x v="1"/>
    <n v="8"/>
    <n v="703"/>
    <n v="-50"/>
    <x v="0"/>
    <n v="50"/>
  </r>
  <r>
    <n v="18"/>
    <x v="0"/>
    <s v="Single"/>
    <n v="0"/>
    <s v="&lt;1 year"/>
    <n v="100"/>
    <n v="1"/>
    <s v="Low"/>
    <n v="50"/>
    <s v="Liability-Only"/>
    <n v="-200"/>
    <n v="2100"/>
    <s v="NO"/>
    <s v="NO"/>
    <s v="Yes"/>
    <n v="50"/>
    <x v="2"/>
    <x v="11"/>
    <x v="1"/>
    <x v="3"/>
    <x v="2"/>
    <x v="2"/>
    <n v="6"/>
    <n v="728"/>
    <n v="-50"/>
    <x v="1"/>
    <n v="100"/>
  </r>
  <r>
    <n v="18"/>
    <x v="0"/>
    <s v="Married"/>
    <n v="86"/>
    <s v="1-5 years"/>
    <n v="50"/>
    <n v="3"/>
    <s v="Low"/>
    <n v="150"/>
    <s v="Liability-Only"/>
    <n v="-200"/>
    <n v="2236"/>
    <s v="Yes"/>
    <s v="NO"/>
    <s v="NO"/>
    <n v="50"/>
    <x v="1"/>
    <x v="13"/>
    <x v="0"/>
    <x v="9"/>
    <x v="0"/>
    <x v="2"/>
    <n v="99"/>
    <n v="732"/>
    <n v="-50"/>
    <x v="1"/>
    <n v="100"/>
  </r>
  <r>
    <n v="19"/>
    <x v="0"/>
    <s v="Married"/>
    <n v="86"/>
    <s v="1-5 years"/>
    <n v="50"/>
    <n v="2"/>
    <s v="Low"/>
    <n v="100"/>
    <s v="Full Coverage"/>
    <n v="0"/>
    <n v="2386"/>
    <s v="NO"/>
    <s v="NO"/>
    <s v="NO"/>
    <n v="0"/>
    <x v="1"/>
    <x v="28"/>
    <x v="0"/>
    <x v="4"/>
    <x v="0"/>
    <x v="2"/>
    <n v="99"/>
    <n v="740"/>
    <n v="-50"/>
    <x v="0"/>
    <n v="50"/>
  </r>
  <r>
    <n v="60"/>
    <x v="1"/>
    <s v="Widowed"/>
    <n v="0"/>
    <s v="&gt;5 years"/>
    <n v="0"/>
    <n v="1"/>
    <s v="Low"/>
    <n v="50"/>
    <s v="Liability-Only"/>
    <n v="-200"/>
    <n v="2000"/>
    <s v="NO"/>
    <s v="NO"/>
    <s v="NO"/>
    <n v="0"/>
    <x v="1"/>
    <x v="17"/>
    <x v="1"/>
    <x v="1"/>
    <x v="0"/>
    <x v="2"/>
    <n v="11"/>
    <n v="801"/>
    <n v="-50"/>
    <x v="0"/>
    <n v="50"/>
  </r>
  <r>
    <n v="41"/>
    <x v="0"/>
    <s v="Divorced"/>
    <n v="0"/>
    <s v="1-5 years"/>
    <n v="50"/>
    <n v="1"/>
    <s v="Medium"/>
    <n v="100"/>
    <s v="Full Coverage"/>
    <n v="0"/>
    <n v="2200"/>
    <s v="Yes"/>
    <s v="NO"/>
    <s v="NO"/>
    <n v="50"/>
    <x v="0"/>
    <x v="3"/>
    <x v="1"/>
    <x v="0"/>
    <x v="0"/>
    <x v="1"/>
    <n v="9"/>
    <n v="736"/>
    <n v="-50"/>
    <x v="2"/>
    <n v="0"/>
  </r>
  <r>
    <n v="45"/>
    <x v="0"/>
    <s v="Married"/>
    <n v="86"/>
    <s v="1-5 years"/>
    <n v="50"/>
    <n v="0"/>
    <s v="Medium"/>
    <n v="0"/>
    <s v="Full Coverage"/>
    <n v="0"/>
    <n v="2336"/>
    <s v="NO"/>
    <s v="NO"/>
    <s v="NO"/>
    <n v="0"/>
    <x v="1"/>
    <x v="4"/>
    <x v="0"/>
    <x v="0"/>
    <x v="1"/>
    <x v="0"/>
    <n v="99"/>
    <n v="717"/>
    <n v="-50"/>
    <x v="1"/>
    <n v="100"/>
  </r>
  <r>
    <n v="18"/>
    <x v="0"/>
    <s v="Single"/>
    <n v="0"/>
    <s v="&lt;1 year"/>
    <n v="100"/>
    <n v="0"/>
    <s v="Medium"/>
    <n v="0"/>
    <s v="Full Coverage"/>
    <n v="0"/>
    <n v="2350"/>
    <s v="NO"/>
    <s v="Yes"/>
    <s v="NO"/>
    <n v="50"/>
    <x v="1"/>
    <x v="14"/>
    <x v="1"/>
    <x v="0"/>
    <x v="4"/>
    <x v="2"/>
    <n v="12"/>
    <n v="678"/>
    <n v="50"/>
    <x v="1"/>
    <n v="100"/>
  </r>
  <r>
    <n v="22"/>
    <x v="0"/>
    <s v="Married"/>
    <n v="86"/>
    <s v="&lt;1 year"/>
    <n v="100"/>
    <n v="3"/>
    <s v="Low"/>
    <n v="150"/>
    <s v="Liability-Only"/>
    <n v="-200"/>
    <n v="2336"/>
    <s v="NO"/>
    <s v="NO"/>
    <s v="NO"/>
    <n v="0"/>
    <x v="1"/>
    <x v="27"/>
    <x v="1"/>
    <x v="2"/>
    <x v="0"/>
    <x v="2"/>
    <n v="5"/>
    <n v="743"/>
    <n v="-50"/>
    <x v="1"/>
    <n v="100"/>
  </r>
  <r>
    <n v="53"/>
    <x v="0"/>
    <s v="Widowed"/>
    <n v="0"/>
    <s v="&gt;5 years"/>
    <n v="0"/>
    <n v="0"/>
    <s v="Low"/>
    <n v="0"/>
    <s v="Liability-Only"/>
    <n v="-200"/>
    <n v="1900"/>
    <s v="NO"/>
    <s v="NO"/>
    <s v="NO"/>
    <n v="0"/>
    <x v="1"/>
    <x v="24"/>
    <x v="1"/>
    <x v="2"/>
    <x v="2"/>
    <x v="0"/>
    <n v="7"/>
    <n v="748"/>
    <n v="-50"/>
    <x v="2"/>
    <n v="0"/>
  </r>
  <r>
    <n v="44"/>
    <x v="0"/>
    <s v="Married"/>
    <n v="86"/>
    <s v="&gt;5 years"/>
    <n v="0"/>
    <n v="1"/>
    <s v="Low"/>
    <n v="50"/>
    <s v="Full Coverage"/>
    <n v="0"/>
    <n v="2286"/>
    <s v="NO"/>
    <s v="Yes"/>
    <s v="NO"/>
    <n v="50"/>
    <x v="1"/>
    <x v="11"/>
    <x v="1"/>
    <x v="4"/>
    <x v="0"/>
    <x v="0"/>
    <n v="4"/>
    <n v="649"/>
    <n v="50"/>
    <x v="2"/>
    <n v="0"/>
  </r>
  <r>
    <n v="37"/>
    <x v="0"/>
    <s v="Married"/>
    <n v="86"/>
    <s v="1-5 years"/>
    <n v="50"/>
    <n v="0"/>
    <s v="Low"/>
    <n v="0"/>
    <s v="Full Coverage"/>
    <n v="0"/>
    <n v="2286"/>
    <s v="Yes"/>
    <s v="NO"/>
    <s v="NO"/>
    <n v="50"/>
    <x v="1"/>
    <x v="9"/>
    <x v="0"/>
    <x v="1"/>
    <x v="0"/>
    <x v="1"/>
    <n v="99"/>
    <n v="710"/>
    <n v="-50"/>
    <x v="1"/>
    <n v="100"/>
  </r>
  <r>
    <n v="48"/>
    <x v="0"/>
    <s v="Single"/>
    <n v="0"/>
    <s v="1-5 years"/>
    <n v="50"/>
    <n v="1"/>
    <s v="Low"/>
    <n v="50"/>
    <s v="Full Coverage"/>
    <n v="0"/>
    <n v="2250"/>
    <s v="NO"/>
    <s v="Yes"/>
    <s v="NO"/>
    <n v="50"/>
    <x v="1"/>
    <x v="28"/>
    <x v="0"/>
    <x v="2"/>
    <x v="3"/>
    <x v="2"/>
    <n v="99"/>
    <n v="741"/>
    <n v="-50"/>
    <x v="1"/>
    <n v="100"/>
  </r>
  <r>
    <n v="64"/>
    <x v="1"/>
    <s v="Divorced"/>
    <n v="0"/>
    <s v="&lt;1 year"/>
    <n v="100"/>
    <n v="0"/>
    <s v="Low"/>
    <n v="0"/>
    <s v="Full Coverage"/>
    <n v="0"/>
    <n v="2150"/>
    <s v="Yes"/>
    <s v="NO"/>
    <s v="Yes"/>
    <n v="100"/>
    <x v="2"/>
    <x v="10"/>
    <x v="1"/>
    <x v="3"/>
    <x v="2"/>
    <x v="1"/>
    <n v="11"/>
    <n v="709"/>
    <n v="-50"/>
    <x v="0"/>
    <n v="50"/>
  </r>
  <r>
    <n v="36"/>
    <x v="0"/>
    <s v="Married"/>
    <n v="86"/>
    <s v="1-5 years"/>
    <n v="50"/>
    <n v="0"/>
    <s v="Low"/>
    <n v="0"/>
    <s v="Liability-Only"/>
    <n v="-200"/>
    <n v="2136"/>
    <s v="NO"/>
    <s v="NO"/>
    <s v="NO"/>
    <n v="0"/>
    <x v="0"/>
    <x v="11"/>
    <x v="1"/>
    <x v="1"/>
    <x v="3"/>
    <x v="0"/>
    <n v="3"/>
    <n v="708"/>
    <n v="-50"/>
    <x v="1"/>
    <n v="100"/>
  </r>
  <r>
    <n v="41"/>
    <x v="0"/>
    <s v="Single"/>
    <n v="0"/>
    <s v="1-5 years"/>
    <n v="50"/>
    <n v="3"/>
    <s v="Low"/>
    <n v="150"/>
    <s v="Full Coverage"/>
    <n v="0"/>
    <n v="2350"/>
    <s v="NO"/>
    <s v="Yes"/>
    <s v="NO"/>
    <n v="50"/>
    <x v="1"/>
    <x v="21"/>
    <x v="0"/>
    <x v="1"/>
    <x v="0"/>
    <x v="1"/>
    <n v="99"/>
    <n v="779"/>
    <n v="-50"/>
    <x v="1"/>
    <n v="100"/>
  </r>
  <r>
    <n v="42"/>
    <x v="0"/>
    <s v="Married"/>
    <n v="86"/>
    <s v="1-5 years"/>
    <n v="50"/>
    <n v="0"/>
    <s v="Low"/>
    <n v="0"/>
    <s v="Full Coverage"/>
    <n v="0"/>
    <n v="2336"/>
    <s v="NO"/>
    <s v="NO"/>
    <s v="NO"/>
    <n v="0"/>
    <x v="2"/>
    <x v="6"/>
    <x v="1"/>
    <x v="8"/>
    <x v="0"/>
    <x v="2"/>
    <n v="8"/>
    <n v="767"/>
    <n v="-50"/>
    <x v="1"/>
    <n v="100"/>
  </r>
  <r>
    <n v="75"/>
    <x v="1"/>
    <s v="Widowed"/>
    <n v="0"/>
    <s v="&gt;5 years"/>
    <n v="0"/>
    <n v="1"/>
    <s v="Low"/>
    <n v="50"/>
    <s v="Liability-Only"/>
    <n v="-200"/>
    <n v="2100"/>
    <s v="NO"/>
    <s v="NO"/>
    <s v="NO"/>
    <n v="0"/>
    <x v="1"/>
    <x v="0"/>
    <x v="0"/>
    <x v="1"/>
    <x v="4"/>
    <x v="1"/>
    <n v="99"/>
    <n v="660"/>
    <n v="50"/>
    <x v="0"/>
    <n v="50"/>
  </r>
  <r>
    <n v="18"/>
    <x v="0"/>
    <s v="Married"/>
    <n v="86"/>
    <s v="&lt;1 year"/>
    <n v="100"/>
    <n v="0"/>
    <s v="Low"/>
    <n v="0"/>
    <s v="Full Coverage"/>
    <n v="0"/>
    <n v="2436"/>
    <s v="Yes"/>
    <s v="NO"/>
    <s v="NO"/>
    <n v="50"/>
    <x v="0"/>
    <x v="6"/>
    <x v="1"/>
    <x v="5"/>
    <x v="2"/>
    <x v="2"/>
    <n v="7"/>
    <n v="689"/>
    <n v="50"/>
    <x v="1"/>
    <n v="100"/>
  </r>
  <r>
    <n v="50"/>
    <x v="0"/>
    <s v="Widowed"/>
    <n v="0"/>
    <s v="1-5 years"/>
    <n v="50"/>
    <n v="0"/>
    <s v="Medium"/>
    <n v="0"/>
    <s v="Liability-Only"/>
    <n v="-200"/>
    <n v="2050"/>
    <s v="NO"/>
    <s v="NO"/>
    <s v="Yes"/>
    <n v="50"/>
    <x v="1"/>
    <x v="14"/>
    <x v="1"/>
    <x v="13"/>
    <x v="0"/>
    <x v="2"/>
    <n v="13"/>
    <n v="632"/>
    <n v="50"/>
    <x v="0"/>
    <n v="50"/>
  </r>
  <r>
    <n v="38"/>
    <x v="0"/>
    <s v="Married"/>
    <n v="86"/>
    <s v="1-5 years"/>
    <n v="50"/>
    <n v="2"/>
    <s v="Low"/>
    <n v="100"/>
    <s v="Liability-Only"/>
    <n v="-200"/>
    <n v="2186"/>
    <s v="NO"/>
    <s v="Yes"/>
    <s v="NO"/>
    <n v="50"/>
    <x v="0"/>
    <x v="28"/>
    <x v="0"/>
    <x v="6"/>
    <x v="3"/>
    <x v="0"/>
    <n v="99"/>
    <n v="718"/>
    <n v="-50"/>
    <x v="1"/>
    <n v="100"/>
  </r>
  <r>
    <n v="48"/>
    <x v="0"/>
    <s v="Married"/>
    <n v="86"/>
    <s v="&gt;5 years"/>
    <n v="0"/>
    <n v="0"/>
    <s v="Low"/>
    <n v="0"/>
    <s v="Liability-Only"/>
    <n v="-200"/>
    <n v="2136"/>
    <s v="NO"/>
    <s v="Yes"/>
    <s v="NO"/>
    <n v="50"/>
    <x v="0"/>
    <x v="25"/>
    <x v="0"/>
    <x v="1"/>
    <x v="4"/>
    <x v="0"/>
    <n v="99"/>
    <n v="638"/>
    <n v="50"/>
    <x v="1"/>
    <n v="100"/>
  </r>
  <r>
    <n v="30"/>
    <x v="0"/>
    <s v="Widowed"/>
    <n v="0"/>
    <s v="&gt;5 years"/>
    <n v="0"/>
    <n v="1"/>
    <s v="Medium"/>
    <n v="100"/>
    <s v="Liability-Only"/>
    <n v="-200"/>
    <n v="2200"/>
    <s v="NO"/>
    <s v="NO"/>
    <s v="NO"/>
    <n v="0"/>
    <x v="1"/>
    <x v="1"/>
    <x v="0"/>
    <x v="1"/>
    <x v="5"/>
    <x v="2"/>
    <n v="99"/>
    <n v="643"/>
    <n v="50"/>
    <x v="1"/>
    <n v="100"/>
  </r>
  <r>
    <n v="39"/>
    <x v="0"/>
    <s v="Widowed"/>
    <n v="0"/>
    <s v="1-5 years"/>
    <n v="50"/>
    <n v="1"/>
    <s v="Low"/>
    <n v="50"/>
    <s v="Full Coverage"/>
    <n v="0"/>
    <n v="2250"/>
    <s v="NO"/>
    <s v="NO"/>
    <s v="Yes"/>
    <n v="50"/>
    <x v="2"/>
    <x v="4"/>
    <x v="1"/>
    <x v="2"/>
    <x v="2"/>
    <x v="0"/>
    <n v="10"/>
    <n v="734"/>
    <n v="-50"/>
    <x v="1"/>
    <n v="100"/>
  </r>
  <r>
    <n v="50"/>
    <x v="0"/>
    <s v="Single"/>
    <n v="0"/>
    <s v="&gt;5 years"/>
    <n v="0"/>
    <n v="0"/>
    <s v="Medium"/>
    <n v="0"/>
    <s v="Full Coverage"/>
    <n v="0"/>
    <n v="2200"/>
    <s v="NO"/>
    <s v="NO"/>
    <s v="NO"/>
    <n v="0"/>
    <x v="0"/>
    <x v="8"/>
    <x v="1"/>
    <x v="5"/>
    <x v="2"/>
    <x v="2"/>
    <n v="12"/>
    <n v="727"/>
    <n v="-50"/>
    <x v="1"/>
    <n v="100"/>
  </r>
  <r>
    <n v="86"/>
    <x v="1"/>
    <s v="Married"/>
    <n v="86"/>
    <s v="1-5 years"/>
    <n v="50"/>
    <n v="0"/>
    <s v="Low"/>
    <n v="0"/>
    <s v="Liability-Only"/>
    <n v="-200"/>
    <n v="1986"/>
    <s v="NO"/>
    <s v="Yes"/>
    <s v="NO"/>
    <n v="50"/>
    <x v="1"/>
    <x v="29"/>
    <x v="1"/>
    <x v="3"/>
    <x v="4"/>
    <x v="0"/>
    <n v="11"/>
    <n v="778"/>
    <n v="-50"/>
    <x v="2"/>
    <n v="0"/>
  </r>
  <r>
    <n v="52"/>
    <x v="0"/>
    <s v="Single"/>
    <n v="0"/>
    <s v="&lt;1 year"/>
    <n v="100"/>
    <n v="0"/>
    <s v="Low"/>
    <n v="0"/>
    <s v="Full Coverage"/>
    <n v="0"/>
    <n v="2250"/>
    <s v="NO"/>
    <s v="NO"/>
    <s v="Yes"/>
    <n v="50"/>
    <x v="1"/>
    <x v="25"/>
    <x v="0"/>
    <x v="7"/>
    <x v="4"/>
    <x v="0"/>
    <n v="99"/>
    <n v="703"/>
    <n v="-50"/>
    <x v="1"/>
    <n v="100"/>
  </r>
  <r>
    <n v="27"/>
    <x v="0"/>
    <s v="Single"/>
    <n v="0"/>
    <s v="1-5 years"/>
    <n v="50"/>
    <n v="2"/>
    <s v="Low"/>
    <n v="100"/>
    <s v="Full Coverage"/>
    <n v="0"/>
    <n v="2300"/>
    <s v="NO"/>
    <s v="NO"/>
    <s v="NO"/>
    <n v="0"/>
    <x v="0"/>
    <x v="5"/>
    <x v="1"/>
    <x v="9"/>
    <x v="4"/>
    <x v="0"/>
    <n v="1"/>
    <n v="757"/>
    <n v="-50"/>
    <x v="0"/>
    <n v="50"/>
  </r>
  <r>
    <n v="33"/>
    <x v="0"/>
    <s v="Single"/>
    <n v="0"/>
    <s v="1-5 years"/>
    <n v="50"/>
    <n v="2"/>
    <s v="Low"/>
    <n v="100"/>
    <s v="Liability-Only"/>
    <n v="-200"/>
    <n v="2000"/>
    <s v="NO"/>
    <s v="Yes"/>
    <s v="NO"/>
    <n v="50"/>
    <x v="0"/>
    <x v="0"/>
    <x v="1"/>
    <x v="2"/>
    <x v="7"/>
    <x v="0"/>
    <n v="13"/>
    <n v="760"/>
    <n v="-50"/>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C9C5F9-B0D3-494B-917D-AE9BCF048967}" name="PivotTable10" cacheId="1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D5:E9"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Claims Frequency" fld="0" baseField="0" baseItem="0"/>
  </dataFields>
  <formats count="1">
    <format dxfId="35">
      <pivotArea outline="0" collapsedLevelsAreSubtotals="1" fieldPosition="0"/>
    </format>
  </formats>
  <chartFormats count="3">
    <chartFormat chart="1"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76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emium Amount"/>
    <pivotHierarchy dragToData="1"/>
    <pivotHierarchy dragToData="1"/>
    <pivotHierarchy dragToData="1"/>
    <pivotHierarchy dragToData="1" caption="Sum of Claims Frequency"/>
    <pivotHierarchy dragToData="1" caption="Count of Claims Frequenc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9DBB41-E873-40B0-AD46-F406C20AEDED}" name="PivotTable15"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23:E28" firstHeaderRow="1" firstDataRow="1" firstDataCol="1"/>
  <pivotFields count="3">
    <pivotField axis="axisRow" allDrilled="1" subtotalTop="0" showAll="0" sortType="descending" defaultSubtotal="0" defaultAttributeDrillState="1">
      <items count="4">
        <item x="3"/>
        <item x="2"/>
        <item x="1"/>
        <item x="0"/>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Count" fld="1" baseField="0" baseItem="0"/>
  </dataField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team 9 (1).xlsx!Table3">
        <x15:activeTabTopLevelEntity name="[Table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7420FF-0F5E-405A-A58B-D2F0AC4D7C23}" name="PivotTable20"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B38:F42" firstHeaderRow="0"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4">
    <i>
      <x/>
    </i>
    <i i="1">
      <x v="1"/>
    </i>
    <i i="2">
      <x v="2"/>
    </i>
    <i i="3">
      <x v="3"/>
    </i>
  </colItems>
  <dataFields count="4">
    <dataField name="Sum of Not Purchased" fld="4" showDataAs="percentOfTotal" baseField="0" baseItem="0" numFmtId="10"/>
    <dataField name="Sum of Purchased" fld="1" showDataAs="percentOfTotal" baseField="0" baseItem="0" numFmtId="10"/>
    <dataField name="Sum of Total Leads" fld="2" showDataAs="percentOfTotal" baseField="0" baseItem="0" numFmtId="10"/>
    <dataField name="Sum of Conversion Rate (%)" fld="3" showDataAs="percentOfTotal" baseField="0" baseItem="0" numFmtId="10"/>
  </dataFields>
  <formats count="5">
    <format dxfId="40">
      <pivotArea outline="0" fieldPosition="0">
        <references count="1">
          <reference field="4294967294" count="1">
            <x v="3"/>
          </reference>
        </references>
      </pivotArea>
    </format>
    <format dxfId="39">
      <pivotArea outline="0" fieldPosition="0">
        <references count="1">
          <reference field="4294967294" count="1">
            <x v="2"/>
          </reference>
        </references>
      </pivotArea>
    </format>
    <format dxfId="38">
      <pivotArea outline="0" fieldPosition="0">
        <references count="1">
          <reference field="4294967294" count="1">
            <x v="1"/>
          </reference>
        </references>
      </pivotArea>
    </format>
    <format dxfId="37">
      <pivotArea outline="0" fieldPosition="0">
        <references count="1">
          <reference field="4294967294" count="1">
            <x v="0"/>
          </reference>
        </references>
      </pivotArea>
    </format>
    <format dxfId="36">
      <pivotArea collapsedLevelsAreSubtotals="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3" series="1">
      <pivotArea type="data" outline="0" fieldPosition="0">
        <references count="1">
          <reference field="4294967294" count="1" selected="0">
            <x v="3"/>
          </reference>
        </references>
      </pivotArea>
    </chartFormat>
    <chartFormat chart="1" format="4">
      <pivotArea type="data" outline="0" fieldPosition="0">
        <references count="2">
          <reference field="4294967294" count="1" selected="0">
            <x v="1"/>
          </reference>
          <reference field="0"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1">
          <reference field="4294967294" count="1" selected="0">
            <x v="1"/>
          </reference>
        </references>
      </pivotArea>
    </chartFormat>
    <chartFormat chart="3" format="12">
      <pivotArea type="data" outline="0" fieldPosition="0">
        <references count="2">
          <reference field="4294967294" count="1" selected="0">
            <x v="1"/>
          </reference>
          <reference field="0" count="1" selected="0">
            <x v="0"/>
          </reference>
        </references>
      </pivotArea>
    </chartFormat>
    <chartFormat chart="3" format="13" series="1">
      <pivotArea type="data" outline="0" fieldPosition="0">
        <references count="1">
          <reference field="4294967294" count="1" selected="0">
            <x v="2"/>
          </reference>
        </references>
      </pivotArea>
    </chartFormat>
    <chartFormat chart="3" format="14" series="1">
      <pivotArea type="data" outline="0" fieldPosition="0">
        <references count="1">
          <reference field="4294967294" count="1" selected="0">
            <x v="3"/>
          </reference>
        </references>
      </pivotArea>
    </chartFormat>
  </chart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Not Purchased"/>
    <pivotHierarchy dragToData="1"/>
    <pivotHierarchy dragToData="1"/>
    <pivotHierarchy dragToData="1"/>
    <pivotHierarchy dragToData="1" caption="Count of Not Purchas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team 9 (1).xlsx!Table4" relNeededHidden="1">
        <x15:activeTabTopLevelEntity name="[Table4]"/>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B93E72-0416-42A5-98F5-DB4DE88882E3}" name="PivotTable18" cacheId="2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5:B34" firstHeaderRow="1" firstDataRow="1" firstDataCol="1"/>
  <pivotFields count="3">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s>
  <rowFields count="2">
    <field x="0"/>
    <field x="1"/>
  </rowFields>
  <rowItems count="29">
    <i>
      <x/>
    </i>
    <i r="1">
      <x/>
    </i>
    <i r="1">
      <x v="1"/>
    </i>
    <i r="1">
      <x v="2"/>
    </i>
    <i r="1">
      <x v="3"/>
    </i>
    <i r="1">
      <x v="4"/>
    </i>
    <i r="1">
      <x v="5"/>
    </i>
    <i r="1">
      <x v="6"/>
    </i>
    <i r="1">
      <x v="7"/>
    </i>
    <i>
      <x v="1"/>
    </i>
    <i r="1">
      <x/>
    </i>
    <i r="1">
      <x v="1"/>
    </i>
    <i r="1">
      <x v="2"/>
    </i>
    <i r="1">
      <x v="3"/>
    </i>
    <i r="1">
      <x v="4"/>
    </i>
    <i r="1">
      <x v="5"/>
    </i>
    <i r="1">
      <x v="6"/>
    </i>
    <i r="1">
      <x v="7"/>
    </i>
    <i>
      <x v="2"/>
    </i>
    <i r="1">
      <x/>
    </i>
    <i r="1">
      <x v="1"/>
    </i>
    <i r="1">
      <x v="2"/>
    </i>
    <i r="1">
      <x v="3"/>
    </i>
    <i r="1">
      <x v="4"/>
    </i>
    <i r="1">
      <x v="5"/>
    </i>
    <i r="1">
      <x v="6"/>
    </i>
    <i r="1">
      <x v="7"/>
    </i>
    <i r="1">
      <x v="8"/>
    </i>
    <i t="grand">
      <x/>
    </i>
  </rowItems>
  <colItems count="1">
    <i/>
  </colItems>
  <dataFields count="1">
    <dataField name="Sum of Premium Amount" fld="2" baseField="0" baseItem="0"/>
  </dataFields>
  <formats count="7">
    <format dxfId="47">
      <pivotArea outline="0" collapsedLevelsAreSubtotals="1" fieldPosition="0"/>
    </format>
    <format dxfId="46">
      <pivotArea collapsedLevelsAreSubtotals="1" fieldPosition="0">
        <references count="2">
          <reference field="0" count="1" selected="0">
            <x v="0"/>
          </reference>
          <reference field="1" count="8">
            <x v="0"/>
            <x v="1"/>
            <x v="2"/>
            <x v="3"/>
            <x v="4"/>
            <x v="5"/>
            <x v="6"/>
            <x v="7"/>
          </reference>
        </references>
      </pivotArea>
    </format>
    <format dxfId="45">
      <pivotArea collapsedLevelsAreSubtotals="1" fieldPosition="0">
        <references count="1">
          <reference field="0" count="1">
            <x v="1"/>
          </reference>
        </references>
      </pivotArea>
    </format>
    <format dxfId="44">
      <pivotArea collapsedLevelsAreSubtotals="1" fieldPosition="0">
        <references count="2">
          <reference field="0" count="1" selected="0">
            <x v="1"/>
          </reference>
          <reference field="1" count="8">
            <x v="0"/>
            <x v="1"/>
            <x v="2"/>
            <x v="3"/>
            <x v="4"/>
            <x v="5"/>
            <x v="6"/>
            <x v="7"/>
          </reference>
        </references>
      </pivotArea>
    </format>
    <format dxfId="43">
      <pivotArea collapsedLevelsAreSubtotals="1" fieldPosition="0">
        <references count="1">
          <reference field="0" count="1">
            <x v="2"/>
          </reference>
        </references>
      </pivotArea>
    </format>
    <format dxfId="42">
      <pivotArea collapsedLevelsAreSubtotals="1" fieldPosition="0">
        <references count="2">
          <reference field="0" count="1" selected="0">
            <x v="2"/>
          </reference>
          <reference field="1" count="0"/>
        </references>
      </pivotArea>
    </format>
    <format dxfId="41">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0" count="1" selected="0">
            <x v="1"/>
          </reference>
          <reference field="1" count="1" selected="0">
            <x v="5"/>
          </reference>
        </references>
      </pivotArea>
    </chartFormat>
    <chartFormat chart="0" format="2">
      <pivotArea type="data" outline="0" fieldPosition="0">
        <references count="3">
          <reference field="4294967294" count="1" selected="0">
            <x v="0"/>
          </reference>
          <reference field="0" count="1" selected="0">
            <x v="1"/>
          </reference>
          <reference field="1" count="1" selected="0">
            <x v="4"/>
          </reference>
        </references>
      </pivotArea>
    </chartFormat>
    <chartFormat chart="0" format="3">
      <pivotArea type="data" outline="0" fieldPosition="0">
        <references count="3">
          <reference field="4294967294" count="1" selected="0">
            <x v="0"/>
          </reference>
          <reference field="0" count="1" selected="0">
            <x v="1"/>
          </reference>
          <reference field="1" count="1" selected="0">
            <x v="3"/>
          </reference>
        </references>
      </pivotArea>
    </chartFormat>
    <chartFormat chart="0" format="4">
      <pivotArea type="data" outline="0" fieldPosition="0">
        <references count="3">
          <reference field="4294967294" count="1" selected="0">
            <x v="0"/>
          </reference>
          <reference field="0" count="1" selected="0">
            <x v="1"/>
          </reference>
          <reference field="1" count="1" selected="0">
            <x v="2"/>
          </reference>
        </references>
      </pivotArea>
    </chartFormat>
    <chartFormat chart="4" format="6" series="1">
      <pivotArea type="data" outline="0" fieldPosition="0">
        <references count="1">
          <reference field="4294967294" count="1" selected="0">
            <x v="0"/>
          </reference>
        </references>
      </pivotArea>
    </chartFormat>
  </chartFormats>
  <pivotHierarchies count="76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65A35C-BA2E-4A60-ABA8-4C74619C894C}" name="PivotTable13" cacheId="2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H15:I19"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Count of Claims Severity" fld="1" subtotal="count" baseField="0" baseItem="0"/>
  </dataFields>
  <formats count="1">
    <format dxfId="48">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964435-2200-4EFB-9ED5-A2EC75CDBF7B}" name="PivotTable14" cacheId="21" dataOnRows="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H25:I51" firstHeaderRow="1" firstDataRow="1" firstDataCol="1" rowPageCount="1" colPageCount="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9">
        <item x="0"/>
        <item x="1"/>
        <item x="2"/>
        <item x="3"/>
        <item x="4"/>
        <item x="5"/>
        <item x="6"/>
        <item x="7"/>
        <item x="8"/>
      </items>
    </pivotField>
    <pivotField axis="axisPage" allDrilled="1" subtotalTop="0" showAll="0" dataSourceSort="1" defaultSubtotal="0" defaultAttributeDrillState="1"/>
    <pivotField dataField="1" subtotalTop="0" showAll="0" defaultSubtotal="0"/>
  </pivotFields>
  <rowFields count="2">
    <field x="0"/>
    <field x="1"/>
  </rowFields>
  <rowItems count="26">
    <i>
      <x/>
    </i>
    <i r="1">
      <x/>
    </i>
    <i r="1">
      <x v="1"/>
    </i>
    <i r="1">
      <x v="2"/>
    </i>
    <i r="1">
      <x v="3"/>
    </i>
    <i r="1">
      <x v="4"/>
    </i>
    <i r="1">
      <x v="5"/>
    </i>
    <i r="1">
      <x v="6"/>
    </i>
    <i r="1">
      <x v="7"/>
    </i>
    <i>
      <x v="1"/>
    </i>
    <i r="1">
      <x/>
    </i>
    <i r="1">
      <x v="1"/>
    </i>
    <i r="1">
      <x v="2"/>
    </i>
    <i r="1">
      <x v="3"/>
    </i>
    <i r="1">
      <x v="4"/>
    </i>
    <i r="1">
      <x v="5"/>
    </i>
    <i>
      <x v="2"/>
    </i>
    <i r="1">
      <x/>
    </i>
    <i r="1">
      <x v="1"/>
    </i>
    <i r="1">
      <x v="2"/>
    </i>
    <i r="1">
      <x v="3"/>
    </i>
    <i r="1">
      <x v="4"/>
    </i>
    <i r="1">
      <x v="5"/>
    </i>
    <i r="1">
      <x v="6"/>
    </i>
    <i r="1">
      <x v="8"/>
    </i>
    <i t="grand">
      <x/>
    </i>
  </rowItems>
  <colItems count="1">
    <i/>
  </colItems>
  <pageFields count="1">
    <pageField fld="2" hier="7" name="[Table1].[Claims Severity].&amp;[High]" cap="High"/>
  </pageFields>
  <dataFields count="1">
    <dataField name="Count of Claims Severity" fld="3" subtotal="count" baseField="0" baseItem="0"/>
  </dataFields>
  <formats count="1">
    <format dxfId="49">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Claims Severity].&amp;[High]"/>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25"/>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C8698F5-AE5B-4486-99FB-8D978322E8DF}" name="PivotTable8" cacheId="2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H5:I8"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Total Discounts" fld="1" showDataAs="percentOfTotal" baseField="0" baseItem="0" numFmtId="10"/>
  </dataFields>
  <formats count="2">
    <format dxfId="51">
      <pivotArea outline="0" collapsedLevelsAreSubtotals="1" fieldPosition="0"/>
    </format>
    <format dxfId="50">
      <pivotArea outline="0" fieldPosition="0">
        <references count="1">
          <reference field="4294967294" count="1">
            <x v="0"/>
          </reference>
        </references>
      </pivotArea>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 format="3" series="1">
      <pivotArea type="data" outline="0" fieldPosition="0">
        <references count="1">
          <reference field="4294967294" count="1" selected="0">
            <x v="0"/>
          </reference>
        </references>
      </pivotArea>
    </chartFormat>
    <chartFormat chart="1" format="4">
      <pivotArea type="data" outline="0" fieldPosition="0">
        <references count="2">
          <reference field="4294967294" count="1" selected="0">
            <x v="0"/>
          </reference>
          <reference field="0" count="1" selected="0">
            <x v="0"/>
          </reference>
        </references>
      </pivotArea>
    </chartFormat>
    <chartFormat chart="1" format="5">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s>
  <pivotHierarchies count="76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01D053-3776-4A4C-9A7F-3AD0CD792115}" name="PivotTable11"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K5:L36" firstHeaderRow="1" firstDataRow="1" firstDataCol="1"/>
  <pivotFields count="3">
    <pivotField axis="axisRow" allDrilled="1" subtotalTop="0" showAll="0" dataSourceSort="1" defaultSubtotal="0" defaultAttributeDrillState="1">
      <items count="30">
        <item x="0"/>
        <item x="1"/>
        <item x="2"/>
        <item x="3"/>
        <item x="4"/>
        <item x="5"/>
        <item x="6"/>
        <item x="7"/>
        <item x="8"/>
        <item x="9"/>
        <item x="10"/>
        <item x="11"/>
        <item x="12"/>
        <item x="13"/>
        <item x="14"/>
        <item x="15"/>
        <item x="16"/>
        <item x="17"/>
        <item x="18"/>
        <item x="19"/>
        <item x="20"/>
        <item x="21"/>
        <item x="22"/>
        <item x="23"/>
        <item x="24"/>
        <item x="25"/>
        <item x="26"/>
        <item x="27"/>
        <item x="28"/>
        <item x="29"/>
      </items>
    </pivotField>
    <pivotField dataField="1" subtotalTop="0" showAll="0" defaultSubtotal="0"/>
    <pivotField allDrilled="1" subtotalTop="0" showAll="0" dataSourceSort="1" defaultSubtotal="0" defaultAttributeDrillState="1"/>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Time to Conversion" fld="1" subtotal="count" baseField="0" baseItem="0"/>
  </dataFields>
  <formats count="2">
    <format dxfId="53">
      <pivotArea outline="0" collapsedLevelsAreSubtotals="1" fieldPosition="0"/>
    </format>
    <format dxfId="52">
      <pivotArea outline="0" fieldPosition="0">
        <references count="1">
          <reference field="4294967294" count="1">
            <x v="0"/>
          </reference>
        </references>
      </pivotArea>
    </format>
  </format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768">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caption="Count of Time to Conversion"/>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C5A74A0-457C-48C7-A9CC-3D58E6AA6CB5}" name="PivotTable12" cacheId="1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15:F18" firstHeaderRow="0" firstDataRow="1" firstDataCol="1"/>
  <pivotFields count="4">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3">
    <i>
      <x/>
    </i>
    <i>
      <x v="1"/>
    </i>
    <i t="grand">
      <x/>
    </i>
  </rowItems>
  <colFields count="1">
    <field x="-2"/>
  </colFields>
  <colItems count="2">
    <i>
      <x/>
    </i>
    <i i="1">
      <x v="1"/>
    </i>
  </colItems>
  <dataFields count="2">
    <dataField name="Sum of Average Premium" fld="1" baseField="0" baseItem="0"/>
    <dataField name="Sum of Median Premium" fld="2" baseField="0" baseItem="0"/>
  </dataFields>
  <formats count="1">
    <format dxfId="54">
      <pivotArea collapsedLevelsAreSubtotals="1" fieldPosition="0">
        <references count="1">
          <reference field="0" count="0"/>
        </references>
      </pivotArea>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team 9 (1).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0CFB8FD-3A0B-443F-9FD3-20381F69B242}" name="PivotTable19" cacheId="1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19:H22" firstHeaderRow="0" firstDataRow="1" firstDataCol="1"/>
  <pivotFields count="3">
    <pivotField dataField="1" subtotalTop="0" showAll="0" defaultSubtotal="0"/>
    <pivotField dataField="1" subtotalTop="0" showAll="0" defaultSubtotal="0"/>
    <pivotField axis="axisRow" allDrilled="1" subtotalTop="0" showAll="0" dataSourceSort="1" defaultSubtotal="0" defaultAttributeDrillState="1">
      <items count="2">
        <item x="0"/>
        <item x="1"/>
      </items>
    </pivotField>
  </pivotFields>
  <rowFields count="1">
    <field x="2"/>
  </rowFields>
  <rowItems count="3">
    <i>
      <x/>
    </i>
    <i>
      <x v="1"/>
    </i>
    <i t="grand">
      <x/>
    </i>
  </rowItems>
  <colFields count="1">
    <field x="-2"/>
  </colFields>
  <colItems count="2">
    <i>
      <x/>
    </i>
    <i i="1">
      <x v="1"/>
    </i>
  </colItems>
  <dataFields count="2">
    <dataField name="Sum of Claims Frequency" fld="0" baseField="0" baseItem="0"/>
    <dataField name="Count of Claims Severity" fld="1" subtotal="count" baseField="0" baseItem="0"/>
  </dataFields>
  <formats count="1">
    <format dxfId="18">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3">
        <x15:activeTabTopLevelEntity name="[Table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7631F5-4CCD-4D23-9E55-3393D473AD40}" name="PivotTable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E40:BF43"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Average of Premium Amount" fld="0" subtotal="average" baseField="1" baseItem="0" numFmtId="1"/>
  </dataFields>
  <formats count="1">
    <format dxfId="19">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4">
        <x15:activeTabTopLevelEntity name="[Table1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615EFBE-387C-4113-A606-C482C90659A2}" name="PivotTable20" cacheId="1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BA9:BB81" firstHeaderRow="1" firstDataRow="1" firstDataCol="1"/>
  <pivotFields count="2">
    <pivotField axis="axisRow" allDrilled="1" subtotalTop="0" showAll="0" dataSourceSort="1" defaultSubtotal="0" defaultAttributeDrillState="1">
      <items count="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s>
    </pivotField>
    <pivotField dataField="1" subtotalTop="0" showAll="0" defaultSubtotal="0"/>
  </pivotFields>
  <rowFields count="1">
    <field x="0"/>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Items count="1">
    <i/>
  </colItems>
  <dataFields count="1">
    <dataField name="Average of Premium Amount" fld="1" subtotal="average" baseField="0" baseItem="5"/>
  </dataFields>
  <formats count="1">
    <format dxfId="20">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9">
        <x15:activeTabTopLevelEntity name="[Table19]"/>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EDC41C8-B70B-4737-84C7-59DE54E20C32}" name="PivotTable1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Z10:AC13" firstHeaderRow="0"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numFmtId="8" showAll="0"/>
    <pivotField showAll="0"/>
    <pivotField showAll="0"/>
    <pivotField showAll="0"/>
    <pivotField showAll="0"/>
    <pivotField showAll="0"/>
    <pivotField showAll="0"/>
    <pivotField axis="axisRow" multipleItemSelectionAllowed="1" showAll="0">
      <items count="3">
        <item x="0"/>
        <item x="1"/>
        <item t="default"/>
      </items>
    </pivotField>
    <pivotField dataField="1" showAll="0">
      <items count="17">
        <item x="10"/>
        <item x="8"/>
        <item x="7"/>
        <item x="4"/>
        <item x="1"/>
        <item x="0"/>
        <item x="2"/>
        <item x="5"/>
        <item x="3"/>
        <item x="6"/>
        <item x="9"/>
        <item x="11"/>
        <item x="12"/>
        <item x="13"/>
        <item x="14"/>
        <item x="15"/>
        <item t="default"/>
      </items>
    </pivotField>
    <pivotField dataField="1" showAll="0">
      <items count="11">
        <item x="3"/>
        <item x="0"/>
        <item x="2"/>
        <item x="4"/>
        <item x="1"/>
        <item x="5"/>
        <item x="6"/>
        <item x="7"/>
        <item x="8"/>
        <item x="9"/>
        <item t="default"/>
      </items>
    </pivotField>
    <pivotField dataField="1" multipleItemSelectionAllowed="1" showAll="0">
      <items count="4">
        <item x="1"/>
        <item x="0"/>
        <item x="2"/>
        <item t="default"/>
      </items>
    </pivotField>
    <pivotField showAll="0"/>
    <pivotField showAll="0"/>
    <pivotField showAll="0"/>
    <pivotField showAll="0"/>
    <pivotField showAll="0"/>
  </pivotFields>
  <rowFields count="1">
    <field x="18"/>
  </rowFields>
  <rowItems count="3">
    <i>
      <x/>
    </i>
    <i>
      <x v="1"/>
    </i>
    <i t="grand">
      <x/>
    </i>
  </rowItems>
  <colFields count="1">
    <field x="-2"/>
  </colFields>
  <colItems count="3">
    <i>
      <x/>
    </i>
    <i i="1">
      <x v="1"/>
    </i>
    <i i="2">
      <x v="2"/>
    </i>
  </colItems>
  <dataFields count="3">
    <dataField name="Count of Inquiries" fld="20" subtotal="count" baseField="18" baseItem="0"/>
    <dataField name="Count of Quotes Requested" fld="21" subtotal="count" baseField="18" baseItem="0"/>
    <dataField name="Count of Website Visits" fld="19" subtotal="count"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EA55808-0F70-4701-97BC-B1369E370195}" name="PivotTable1"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34:G39"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Sum of Claims Adjustment" fld="0" baseField="0" baseItem="0"/>
  </dataFields>
  <formats count="1">
    <format dxfId="21">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caption="Sum of Claims Adjustment"/>
    <pivotHierarchy dragToData="1" caption="Average of Claims Adjus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5">
        <x15:activeTabTopLevelEntity name="[Table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AF1DF2A-20B3-4C17-BD09-5351DC4C77EB}"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7:V11"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numFmtId="8" showAll="0"/>
    <pivotField showAll="0"/>
    <pivotField showAll="0"/>
    <pivotField showAll="0"/>
    <pivotField showAll="0"/>
    <pivotField axis="axisRow" showAll="0">
      <items count="4">
        <item x="0"/>
        <item x="1"/>
        <item x="2"/>
        <item t="default"/>
      </items>
    </pivotField>
    <pivotField showAll="0"/>
    <pivotField dataField="1" showAll="0"/>
    <pivotField showAll="0"/>
    <pivotField showAll="0"/>
    <pivotField showAll="0"/>
    <pivotField showAll="0"/>
    <pivotField showAll="0"/>
    <pivotField showAll="0"/>
    <pivotField showAll="0"/>
    <pivotField showAll="0"/>
  </pivotFields>
  <rowFields count="1">
    <field x="16"/>
  </rowFields>
  <rowItems count="4">
    <i>
      <x/>
    </i>
    <i>
      <x v="1"/>
    </i>
    <i>
      <x v="2"/>
    </i>
    <i t="grand">
      <x/>
    </i>
  </rowItems>
  <colItems count="1">
    <i/>
  </colItems>
  <dataFields count="1">
    <dataField name="Count of Conversion Status" fld="18" subtotal="count" baseField="1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9190EE8-9C4B-4191-AA6B-360341ADB5A7}" name="PivotTable1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E33:BF3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Sum of Premium Adjustment Credit" fld="0" baseField="0" baseItem="0"/>
  </dataFields>
  <formats count="1">
    <format dxfId="22">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3">
        <x15:activeTabTopLevelEntity name="[Table113]"/>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8C25641-D0C5-40C9-A05F-60FFAE5F63AF}" name="PivotTable8" cacheId="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E17:BF20"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Premium Adjustment Credit" fld="1" baseField="0" baseItem="0"/>
  </dataFields>
  <formats count="1">
    <format dxfId="23">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1">
        <x15:activeTabTopLevelEntity name="[Table11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8DDABE5-080A-4E83-8ACC-1DAFC61B1EF7}" name="PivotTable1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21:AJ25" firstHeaderRow="1" firstDataRow="1" firstDataCol="1"/>
  <pivotFields count="27">
    <pivotField showAll="0"/>
    <pivotField showAll="0"/>
    <pivotField showAll="0"/>
    <pivotField showAll="0"/>
    <pivotField showAll="0"/>
    <pivotField showAll="0"/>
    <pivotField showAll="0"/>
    <pivotField showAll="0"/>
    <pivotField showAll="0"/>
    <pivotField dataField="1" showAll="0"/>
    <pivotField showAll="0"/>
    <pivotField numFmtId="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25"/>
  </rowFields>
  <rowItems count="4">
    <i>
      <x/>
    </i>
    <i>
      <x v="1"/>
    </i>
    <i>
      <x v="2"/>
    </i>
    <i t="grand">
      <x/>
    </i>
  </rowItems>
  <colItems count="1">
    <i/>
  </colItems>
  <dataFields count="1">
    <dataField name="Count of Policy Type"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7D464BB-107B-4764-A8D1-00D4F5773436}" name="PivotTable3"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C78" firstHeaderRow="0" firstDataRow="1" firstDataCol="1"/>
  <pivotFields count="3">
    <pivotField axis="axisRow" allDrilled="1" subtotalTop="0" showAll="0" dataSourceSort="1" defaultSubtotal="0" defaultAttributeDrillState="1">
      <items count="7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s>
    </pivotField>
    <pivotField dataField="1" subtotalTop="0" showAll="0" defaultSubtotal="0"/>
    <pivotField dataField="1" subtotalTop="0" showAll="0" defaultSubtotal="0"/>
  </pivotFields>
  <rowFields count="1">
    <field x="0"/>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2"/>
  </colFields>
  <colItems count="2">
    <i>
      <x/>
    </i>
    <i i="1">
      <x v="1"/>
    </i>
  </colItems>
  <dataFields count="2">
    <dataField name="Sum of Claims Frequency" fld="1" baseField="0" baseItem="0"/>
    <dataField name="Count of Claims Severity" fld="2" subtotal="count" baseField="0" baseItem="0"/>
  </dataFields>
  <formats count="1">
    <format dxfId="24">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
        <x15:activeTabTopLevelEntity name="[Table1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6E7BB4A-D6EC-4692-88BE-9C9C95686D05}" name="PivotTable1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E24:BF2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Average of Premium Amount" fld="1" subtotal="average" baseField="0" baseItem="0" numFmtId="1"/>
  </dataFields>
  <formats count="1">
    <format dxfId="25">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2">
        <x15:activeTabTopLevelEntity name="[Table1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9BFFF2EB-A37F-4CB4-A4C7-3EC90D95E6D2}" name="PivotTable7"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E47:BF50"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Sum of Premium Adjustment Credit" fld="0" baseField="0" baseItem="0"/>
  </dataFields>
  <formats count="1">
    <format dxfId="26">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5">
        <x15:activeTabTopLevelEntity name="[Table115]"/>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5EB7B499-A229-45C2-ABAB-DE51229FD540}" name="PivotTable15"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E9:BF13"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Average of Premium Amount" fld="1" subtotal="average" baseField="0" baseItem="1" numFmtId="1"/>
  </dataFields>
  <formats count="1">
    <format dxfId="27">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0">
        <x15:activeTabTopLevelEntity name="[Table110]"/>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411DDA0-0131-406B-9655-4E24C02FA7E7}" name="PivotTable2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10:AK13" firstHeaderRow="0" firstDataRow="1" firstDataCol="1"/>
  <pivotFields count="27">
    <pivotField showAll="0"/>
    <pivotField axis="axisRow" showAll="0">
      <items count="3">
        <item x="0"/>
        <item x="1"/>
        <item t="default"/>
      </items>
    </pivotField>
    <pivotField showAll="0"/>
    <pivotField showAll="0"/>
    <pivotField showAll="0"/>
    <pivotField showAll="0"/>
    <pivotField dataField="1" showAll="0"/>
    <pivotField showAll="0"/>
    <pivotField showAll="0"/>
    <pivotField showAll="0"/>
    <pivotField showAll="0"/>
    <pivotField dataField="1" numFmtId="8"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3">
    <i>
      <x/>
    </i>
    <i>
      <x v="1"/>
    </i>
    <i t="grand">
      <x/>
    </i>
  </rowItems>
  <colFields count="1">
    <field x="-2"/>
  </colFields>
  <colItems count="2">
    <i>
      <x/>
    </i>
    <i i="1">
      <x v="1"/>
    </i>
  </colItems>
  <dataFields count="2">
    <dataField name="Average of Premium Amount" fld="11" subtotal="average" baseField="1" baseItem="0" numFmtId="8"/>
    <dataField name="Average of Claims Frequency" fld="6"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F24F6AC-7E85-414E-9AE5-C85B45B5F0F0}" name="PivotTable16" cacheId="1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I32:AJ48" firstHeaderRow="1" firstDataRow="1" firstDataCol="1"/>
  <pivotFields count="2">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1">
    <field x="0"/>
  </rowFields>
  <rowItems count="16">
    <i>
      <x/>
    </i>
    <i>
      <x v="1"/>
    </i>
    <i>
      <x v="2"/>
    </i>
    <i>
      <x v="3"/>
    </i>
    <i>
      <x v="4"/>
    </i>
    <i>
      <x v="5"/>
    </i>
    <i>
      <x v="6"/>
    </i>
    <i>
      <x v="7"/>
    </i>
    <i>
      <x v="8"/>
    </i>
    <i>
      <x v="9"/>
    </i>
    <i>
      <x v="10"/>
    </i>
    <i>
      <x v="11"/>
    </i>
    <i>
      <x v="12"/>
    </i>
    <i>
      <x v="13"/>
    </i>
    <i>
      <x v="14"/>
    </i>
    <i t="grand">
      <x/>
    </i>
  </rowItems>
  <colItems count="1">
    <i/>
  </colItems>
  <dataFields count="1">
    <dataField name="Count of Policy Type" fld="1" subtotal="count" baseField="0" baseItem="0"/>
  </dataFields>
  <formats count="1">
    <format dxfId="28">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caption="Sum of Claims Adjustment"/>
    <pivotHierarchy dragToData="1" caption="Average of Claims Adjus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0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7">
        <x15:activeTabTopLevelEntity name="[Table17]"/>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C1809661-8D4C-4F6E-828D-31575A81FA8A}" name="PivotTable1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6:V47"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pivotField numFmtId="8" showAll="0"/>
    <pivotField showAll="0"/>
    <pivotField showAll="0"/>
    <pivotField showAll="0"/>
    <pivotField showAll="0"/>
    <pivotField showAll="0"/>
    <pivotField axis="axisRow" showAll="0">
      <items count="31">
        <item x="7"/>
        <item x="6"/>
        <item x="18"/>
        <item x="3"/>
        <item x="23"/>
        <item x="25"/>
        <item x="11"/>
        <item x="13"/>
        <item x="28"/>
        <item x="0"/>
        <item x="14"/>
        <item x="27"/>
        <item x="5"/>
        <item x="4"/>
        <item x="21"/>
        <item x="8"/>
        <item x="16"/>
        <item x="17"/>
        <item x="29"/>
        <item x="26"/>
        <item x="20"/>
        <item x="1"/>
        <item x="12"/>
        <item x="19"/>
        <item x="15"/>
        <item x="22"/>
        <item x="9"/>
        <item x="2"/>
        <item x="10"/>
        <item x="24"/>
        <item t="default"/>
      </items>
    </pivotField>
    <pivotField dataField="1" showAll="0"/>
    <pivotField showAll="0"/>
    <pivotField showAll="0"/>
    <pivotField showAll="0"/>
    <pivotField showAll="0"/>
    <pivotField showAll="0"/>
    <pivotField showAll="0"/>
    <pivotField showAll="0"/>
    <pivotField showAll="0"/>
  </pivotFields>
  <rowFields count="1">
    <field x="17"/>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Count of Conversion Status"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99AE555-EDF0-478F-A2F6-6D446829912A}" name="PivotTable4"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Q10:AR290" firstHeaderRow="1" firstDataRow="1" firstDataCol="1"/>
  <pivotFields count="2">
    <pivotField dataField="1" subtotalTop="0" showAll="0" defaultSubtotal="0"/>
    <pivotField axis="axisRow" allDrilled="1" subtotalTop="0" showAll="0" dataSourceSort="1" defaultSubtotal="0" defaultAttributeDrillState="1">
      <items count="2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s>
    </pivotField>
  </pivotFields>
  <rowFields count="1">
    <field x="1"/>
  </rowFields>
  <rowItems count="2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t="grand">
      <x/>
    </i>
  </rowItems>
  <colItems count="1">
    <i/>
  </colItems>
  <dataFields count="1">
    <dataField name="Count of Policy Type" fld="0" subtotal="count" baseField="0" baseItem="0"/>
  </dataFields>
  <formats count="2">
    <format dxfId="30">
      <pivotArea outline="0" collapsedLevelsAreSubtotals="1" fieldPosition="0"/>
    </format>
    <format dxfId="29">
      <pivotArea field="1" type="button" dataOnly="0" labelOnly="1" outline="0" axis="axisRow"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caption="Sum of Claims Adjustment"/>
    <pivotHierarchy dragToData="1" caption="Average of Claims Adjus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8">
        <x15:activeTabTopLevelEntity name="[Table1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EAF7D7F2-1E56-4894-8BF6-12E1930A531C}" name="PivotTable13"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9:H14"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name="Sum of Claims Frequency" fld="1" baseField="0" baseItem="0"/>
    <dataField name="Count of Claims Severity" fld="2" subtotal="count" baseField="0" baseItem="0"/>
  </dataFields>
  <formats count="1">
    <format dxfId="31">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2">
        <x15:activeTabTopLevelEntity name="[Table1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BFD236B2-A382-41C7-ABF8-77BBBEEA0F75}" name="PivotTable9" cacheId="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F27:G31"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4">
    <i>
      <x/>
    </i>
    <i>
      <x v="1"/>
    </i>
    <i>
      <x v="2"/>
    </i>
    <i t="grand">
      <x/>
    </i>
  </rowItems>
  <colItems count="1">
    <i/>
  </colItems>
  <dataFields count="1">
    <dataField name="Sum of Claims Frequency" fld="0" baseField="0" baseItem="0"/>
  </dataFields>
  <formats count="1">
    <format dxfId="32">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4">
        <x15:activeTabTopLevelEntity name="[Table14]"/>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31A7314-1965-4FB6-837B-DDB6AE535A03}" name="PivotTable6"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E54:BF58"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Claims Frequency" fld="1" baseField="0" baseItem="0"/>
  </dataFields>
  <formats count="1">
    <format dxfId="33">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caption="Sum of Claims Frequency"/>
    <pivotHierarchy dragToData="1" caption="Count of Claims Frequency"/>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18">
        <x15:activeTabTopLevelEntity name="[Table118]"/>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61A09A72-CB2D-4DFF-9B08-CC4848344B59}" name="PivotTable2"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J9:K50" firstHeaderRow="1" firstDataRow="1" firstDataCol="1"/>
  <pivotFields count="2">
    <pivotField axis="axisRow"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 dataField="1" subtotalTop="0" showAll="0" defaultSubtotal="0"/>
  </pivotFields>
  <rowFields count="1">
    <field x="0"/>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Claims Adjustment" fld="1" baseField="0" baseItem="0"/>
  </dataFields>
  <formats count="1">
    <format dxfId="34">
      <pivotArea outline="0" collapsedLevelsAreSubtotals="1" fieldPosition="0"/>
    </format>
  </formats>
  <pivotHierarchies count="76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emium Amount"/>
    <pivotHierarchy dragToData="1"/>
    <pivotHierarchy dragToData="1"/>
    <pivotHierarchy dragToData="1"/>
    <pivotHierarchy dragToData="1"/>
    <pivotHierarchy dragToData="1"/>
    <pivotHierarchy dragToData="1"/>
    <pivotHierarchy dragToData="1"/>
    <pivotHierarchy dragToData="1"/>
    <pivotHierarchy dragToData="1" caption="Sum of Claims Adjustment"/>
    <pivotHierarchy dragToData="1" caption="Average of Claims Adjustme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ynthetic_insurance_data project 1.xlsx!Table16">
        <x15:activeTabTopLevelEntity name="[Table16]"/>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olicy_Type" xr10:uid="{11812D9D-2BE7-4685-9A90-8CC2550BE52C}" sourceName="[Table1].[Policy Type]">
  <pivotTables>
    <pivotTable tabId="4" name="PivotTable10"/>
    <pivotTable tabId="4" name="PivotTable11"/>
    <pivotTable tabId="4" name="PivotTable12"/>
    <pivotTable tabId="4" name="PivotTable13"/>
    <pivotTable tabId="4" name="PivotTable14"/>
    <pivotTable tabId="4" name="PivotTable15"/>
    <pivotTable tabId="4" name="PivotTable18"/>
    <pivotTable tabId="4" name="PivotTable20"/>
    <pivotTable tabId="4" name="PivotTable8"/>
  </pivotTables>
  <data>
    <olap pivotCacheId="1592203512">
      <levels count="2">
        <level uniqueName="[Table1].[Policy Type].[(All)]" sourceCaption="(All)" count="0"/>
        <level uniqueName="[Table1].[Policy Type].[Policy Type]" sourceCaption="Policy Type" count="2">
          <ranges>
            <range startItem="0">
              <i n="[Table1].[Policy Type].&amp;[Full Coverage]" c="Full Coverage"/>
              <i n="[Table1].[Policy Type].&amp;[Liability-Only]" c="Liability-Only"/>
            </range>
          </ranges>
        </level>
      </levels>
      <selections count="1">
        <selection n="[Table1].[Policy 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830EC3-827C-47D8-8D03-CBACEB0AF862}" sourceName="[Table1].[Region]">
  <pivotTables>
    <pivotTable tabId="4" name="PivotTable10"/>
    <pivotTable tabId="4" name="PivotTable11"/>
    <pivotTable tabId="4" name="PivotTable12"/>
    <pivotTable tabId="4" name="PivotTable13"/>
    <pivotTable tabId="4" name="PivotTable14"/>
    <pivotTable tabId="4" name="PivotTable15"/>
    <pivotTable tabId="4" name="PivotTable18"/>
    <pivotTable tabId="4" name="PivotTable20"/>
    <pivotTable tabId="4" name="PivotTable8"/>
  </pivotTables>
  <data>
    <olap pivotCacheId="1592203512">
      <levels count="2">
        <level uniqueName="[Table1].[Region].[(All)]" sourceCaption="(All)" count="0"/>
        <level uniqueName="[Table1].[Region].[Region]" sourceCaption="Region" count="3">
          <ranges>
            <range startItem="0">
              <i n="[Table1].[Region].&amp;[Rural]" c="Rural"/>
              <i n="[Table1].[Region].&amp;[Suburban]" c="Suburban"/>
              <i n="[Table1].[Region].&amp;[Urban]" c="Urban"/>
            </range>
          </ranges>
        </level>
      </levels>
      <selections count="1">
        <selection n="[Table1].[Region].[All]"/>
      </selections>
    </olap>
  </data>
  <extLst>
    <x:ext xmlns:x15="http://schemas.microsoft.com/office/spreadsheetml/2010/11/main" uri="{470722E0-AACD-4C17-9CDC-17EF765DBC7E}">
      <x15:slicerCacheHideItemsWithNoData count="1">
        <x15:slicerCacheOlapLevelName uniqueName="[Table1].[Region].[Region]"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1" xr10:uid="{EBCABD6F-A0F5-4865-A481-BFDFDEAAD27D}" cache="Slicer_Policy_Type" caption="Policy Type" columnCount="2" level="1" style="SlicerStyleDark1" rowHeight="234950"/>
  <slicer name="Region 1" xr10:uid="{5BE451BD-8003-421F-B939-DB8855D87EE7}" cache="Slicer_Region" caption="Region" columnCount="3" level="1"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olicy Type" xr10:uid="{E22F7895-1B51-41B7-ADAE-F7BBAEF15545}" cache="Slicer_Policy_Type" caption="Policy Type" level="1" rowHeight="234950"/>
  <slicer name="Region" xr10:uid="{1DB673C7-E21C-4AAA-953F-D4052B5F5703}" cache="Slicer_Region" caption="Region" columnCount="3"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3184E0-0A40-4A3C-AA05-5BE09C258C73}" name="Table1" displayName="Table1" ref="A1:AB5002" totalsRowShown="0" headerRowDxfId="17">
  <autoFilter ref="A1:AB5002" xr:uid="{443184E0-0A40-4A3C-AA05-5BE09C258C73}"/>
  <tableColumns count="28">
    <tableColumn id="1" xr3:uid="{37627431-0B7A-4D81-9595-5AC6B3C7DEAE}" name="Age"/>
    <tableColumn id="2" xr3:uid="{2036F581-8521-48BA-B5D4-BAF0FCE1C476}" name="Senior Status"/>
    <tableColumn id="3" xr3:uid="{58935C72-F761-4F4B-BBF2-FF201D0FFD89}" name="Marital Status"/>
    <tableColumn id="4" xr3:uid="{131A3867-F12E-4915-A488-6ED70AEFEC4C}" name="Married Premium Discount"/>
    <tableColumn id="5" xr3:uid="{2067F2D9-7219-4C10-9D78-6C698F397354}" name="Prior Insurance"/>
    <tableColumn id="6" xr3:uid="{4BE14E0B-1C50-4BC9-9760-F0F19132F4A2}" name="Prior Insurance Premium Adjustment"/>
    <tableColumn id="7" xr3:uid="{FA8B22E5-1512-42B0-AB90-D1161B89A9C8}" name="Claims Frequency"/>
    <tableColumn id="8" xr3:uid="{FC56BB89-D868-4EE6-A7A3-2135DCB91424}" name="Claims Severity"/>
    <tableColumn id="9" xr3:uid="{4BEEB247-A44E-458B-BCF4-73CFD73C7CF1}" name="Claims Adjustment"/>
    <tableColumn id="10" xr3:uid="{D152289A-F7A9-402C-BC71-5E6B14A14757}" name="Policy Type"/>
    <tableColumn id="11" xr3:uid="{C4E6BE4A-A89C-4711-A238-CB665A90E1E0}" name="Policy Adjustment"/>
    <tableColumn id="12" xr3:uid="{9E212C0B-0CD6-4717-83CD-7D2AC31D8408}" name="Premium Amount" dataDxfId="16"/>
    <tableColumn id="13" xr3:uid="{9B467180-8D34-4612-9BD9-893DF9162FB8}" name="Safe Driver Discount"/>
    <tableColumn id="14" xr3:uid="{42DFEC02-DDBF-4F73-B930-046E2E1121C4}" name="Multi-Policy Discount"/>
    <tableColumn id="15" xr3:uid="{4ACA4C82-1352-4930-AF2C-5D4542B453DA}" name="Bundling Discount"/>
    <tableColumn id="16" xr3:uid="{FD03BA7C-BB5C-45B5-B011-E3805B54E485}" name="Total Discounts"/>
    <tableColumn id="17" xr3:uid="{A111B2B0-DBF1-4DE5-A742-F782FBCEAD75}" name="Source of Lead"/>
    <tableColumn id="18" xr3:uid="{CFDA3D74-A8D8-44E7-BD44-00A2788D6E99}" name="Time Since First Contact"/>
    <tableColumn id="19" xr3:uid="{CCEC9835-8FC7-4C0B-8792-2F25E5BEE4F5}" name="Conversion Status"/>
    <tableColumn id="20" xr3:uid="{A880F04F-D4B3-4F90-983B-0970ED81E17F}" name="Website Visits"/>
    <tableColumn id="21" xr3:uid="{23805E3D-0C38-4999-8F79-885EF1B921B8}" name="Inquiries"/>
    <tableColumn id="22" xr3:uid="{F1248064-EC56-4FAD-9F54-B683495EEF86}" name="Quotes Requested"/>
    <tableColumn id="23" xr3:uid="{F01093DD-E27C-43C5-B6B4-0E1B00AC21EB}" name="Time to Conversion"/>
    <tableColumn id="24" xr3:uid="{09689741-BCED-4019-96F1-743C63727049}" name="Credit Score"/>
    <tableColumn id="25" xr3:uid="{8B1B271C-2FA1-44AA-B455-AA09F71A949D}" name="Premium Adjustment Credit"/>
    <tableColumn id="26" xr3:uid="{8B5A893A-70FF-49FB-B0D0-ADB9867A8CB1}" name="Region"/>
    <tableColumn id="27" xr3:uid="{F26828DC-DA8F-471C-981E-53DBBA5A57FC}" name="Premium Adjustment Region"/>
    <tableColumn id="28" xr3:uid="{6B3143A9-E2C7-419F-846B-A7759888596B}" name="Age By Group" dataDxfId="15">
      <calculatedColumnFormula>FLOOR(A2,10) &amp; "-" &amp; (FLOOR(A2,10)+9)</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8EFA9-FAF2-4B98-9756-B541E8CB5E23}" name="Table2" displayName="Table2" ref="AE7:AG9" totalsRowShown="0">
  <autoFilter ref="AE7:AG9" xr:uid="{94E8EFA9-FAF2-4B98-9756-B541E8CB5E23}"/>
  <tableColumns count="3">
    <tableColumn id="1" xr3:uid="{C4EA88AA-EB1A-46F8-8132-54DA333E1900}" name="Region"/>
    <tableColumn id="2" xr3:uid="{DF26A9C6-F57C-4317-B2F3-63ACCEA20516}" name="Average Premium" dataDxfId="14">
      <calculatedColumnFormula>AVERAGEIF(Z:Z, "Suburban", L:L)</calculatedColumnFormula>
    </tableColumn>
    <tableColumn id="3" xr3:uid="{D3925CE3-AA69-4A39-AE6C-20741AE66260}" name="Median Premium">
      <calculatedColumnFormula array="1">MEDIAN(IF(Z:Z= "Suburban", L:L))</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66C0363-8B34-48A6-8080-B3192367D2FC}" name="Table3" displayName="Table3" ref="AE12:AF16" totalsRowShown="0">
  <autoFilter ref="AE12:AF16" xr:uid="{D66C0363-8B34-48A6-8080-B3192367D2FC}"/>
  <sortState xmlns:xlrd2="http://schemas.microsoft.com/office/spreadsheetml/2017/richdata2" ref="AE13:AF16">
    <sortCondition descending="1" ref="AF13:AF16"/>
  </sortState>
  <tableColumns count="2">
    <tableColumn id="1" xr3:uid="{3DDE8E3A-4513-49A2-8DBB-68ED8A6AB853}" name="Stage" dataDxfId="13"/>
    <tableColumn id="2" xr3:uid="{9B4415A0-4803-4ABA-924D-24676E9ADA20}" name="Count" dataDxfId="1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26838F9-8171-4150-8C54-5E53AA709187}" name="Table4" displayName="Table4" ref="AE19:AI22" totalsRowShown="0" headerRowDxfId="11" dataDxfId="10">
  <autoFilter ref="AE19:AI22" xr:uid="{C26838F9-8171-4150-8C54-5E53AA709187}"/>
  <tableColumns count="5">
    <tableColumn id="1" xr3:uid="{22892D84-EAA6-4DF8-B457-E6C11D524EDB}" name="Lead Source" dataDxfId="9"/>
    <tableColumn id="2" xr3:uid="{0E9F24EC-90DC-406E-B18E-60B1A5E3CA01}" name="Not Purchased" dataDxfId="8"/>
    <tableColumn id="3" xr3:uid="{79D057D7-BAA7-4C43-8075-9AE42D2A219F}" name="Purchased" dataDxfId="7"/>
    <tableColumn id="4" xr3:uid="{E965745A-C079-4558-80BE-35D9F1A5D102}" name="Total Leads" dataDxfId="6"/>
    <tableColumn id="5" xr3:uid="{8F127382-0B2A-4994-9FBF-C97EBF0B32ED}" name="Conversion Rate (%)" dataDxfId="5">
      <calculatedColumnFormula>(AG20 / AH20) * 100</calculatedColumn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466DFD0-C3B6-45B6-9C2A-DF16EBE03B37}" name="Table5" displayName="Table5" ref="AE25:AF27" totalsRowShown="0" headerRowDxfId="4" dataDxfId="3">
  <autoFilter ref="AE25:AF27" xr:uid="{5466DFD0-C3B6-45B6-9C2A-DF16EBE03B37}"/>
  <tableColumns count="2">
    <tableColumn id="1" xr3:uid="{84D684D2-368A-4F91-9305-7618FA43D9D8}" name="Metric" dataDxfId="2"/>
    <tableColumn id="2" xr3:uid="{5298D1D4-E5A9-4068-A093-FC58897544DE}" name="Value" dataDxfId="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3CBBA23-748F-4470-AF7B-56E99810A5C4}" name="Table6" displayName="Table6" ref="AE29:AE30" totalsRowShown="0" headerRowDxfId="0">
  <autoFilter ref="AE29:AE30" xr:uid="{A3CBBA23-748F-4470-AF7B-56E99810A5C4}"/>
  <tableColumns count="1">
    <tableColumn id="1" xr3:uid="{E8D67B52-B280-48A0-80B6-EF4EC9E84DA4}" name="Total Policies Issued">
      <calculatedColumnFormula>COUNTA(A2:A5002)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5.xml"/><Relationship Id="rId5" Type="http://schemas.openxmlformats.org/officeDocument/2006/relationships/pivotTable" Target="../pivotTables/pivotTable5.xml"/><Relationship Id="rId10" Type="http://schemas.openxmlformats.org/officeDocument/2006/relationships/printerSettings" Target="../printerSettings/printerSettings2.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7.xml"/><Relationship Id="rId13" Type="http://schemas.openxmlformats.org/officeDocument/2006/relationships/pivotTable" Target="../pivotTables/pivotTable22.xml"/><Relationship Id="rId18" Type="http://schemas.openxmlformats.org/officeDocument/2006/relationships/pivotTable" Target="../pivotTables/pivotTable27.xml"/><Relationship Id="rId3" Type="http://schemas.openxmlformats.org/officeDocument/2006/relationships/pivotTable" Target="../pivotTables/pivotTable12.xml"/><Relationship Id="rId21" Type="http://schemas.openxmlformats.org/officeDocument/2006/relationships/pivotTable" Target="../pivotTables/pivotTable30.xml"/><Relationship Id="rId7" Type="http://schemas.openxmlformats.org/officeDocument/2006/relationships/pivotTable" Target="../pivotTables/pivotTable16.xml"/><Relationship Id="rId12" Type="http://schemas.openxmlformats.org/officeDocument/2006/relationships/pivotTable" Target="../pivotTables/pivotTable21.xml"/><Relationship Id="rId17" Type="http://schemas.openxmlformats.org/officeDocument/2006/relationships/pivotTable" Target="../pivotTables/pivotTable26.xml"/><Relationship Id="rId2" Type="http://schemas.openxmlformats.org/officeDocument/2006/relationships/pivotTable" Target="../pivotTables/pivotTable11.xml"/><Relationship Id="rId16" Type="http://schemas.openxmlformats.org/officeDocument/2006/relationships/pivotTable" Target="../pivotTables/pivotTable25.xml"/><Relationship Id="rId20" Type="http://schemas.openxmlformats.org/officeDocument/2006/relationships/pivotTable" Target="../pivotTables/pivotTable29.xml"/><Relationship Id="rId1" Type="http://schemas.openxmlformats.org/officeDocument/2006/relationships/pivotTable" Target="../pivotTables/pivotTable10.xml"/><Relationship Id="rId6" Type="http://schemas.openxmlformats.org/officeDocument/2006/relationships/pivotTable" Target="../pivotTables/pivotTable15.xml"/><Relationship Id="rId11" Type="http://schemas.openxmlformats.org/officeDocument/2006/relationships/pivotTable" Target="../pivotTables/pivotTable20.xml"/><Relationship Id="rId5" Type="http://schemas.openxmlformats.org/officeDocument/2006/relationships/pivotTable" Target="../pivotTables/pivotTable14.xml"/><Relationship Id="rId15" Type="http://schemas.openxmlformats.org/officeDocument/2006/relationships/pivotTable" Target="../pivotTables/pivotTable24.xml"/><Relationship Id="rId10" Type="http://schemas.openxmlformats.org/officeDocument/2006/relationships/pivotTable" Target="../pivotTables/pivotTable19.xml"/><Relationship Id="rId19" Type="http://schemas.openxmlformats.org/officeDocument/2006/relationships/pivotTable" Target="../pivotTables/pivotTable28.xml"/><Relationship Id="rId4" Type="http://schemas.openxmlformats.org/officeDocument/2006/relationships/pivotTable" Target="../pivotTables/pivotTable13.xml"/><Relationship Id="rId9" Type="http://schemas.openxmlformats.org/officeDocument/2006/relationships/pivotTable" Target="../pivotTables/pivotTable18.xml"/><Relationship Id="rId14" Type="http://schemas.openxmlformats.org/officeDocument/2006/relationships/pivotTable" Target="../pivotTables/pivotTable23.xml"/><Relationship Id="rId22" Type="http://schemas.openxmlformats.org/officeDocument/2006/relationships/drawing" Target="../drawings/drawing8.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3.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144F3-29FC-48B2-A6B4-45FBB9FA1328}">
  <dimension ref="Y14:AA32"/>
  <sheetViews>
    <sheetView showGridLines="0" zoomScale="49" zoomScaleNormal="44" workbookViewId="0">
      <selection activeCell="AD33" sqref="AD33"/>
    </sheetView>
  </sheetViews>
  <sheetFormatPr defaultRowHeight="14.4" x14ac:dyDescent="0.3"/>
  <cols>
    <col min="2" max="2" width="8.88671875" customWidth="1"/>
  </cols>
  <sheetData>
    <row r="14" spans="27:27" x14ac:dyDescent="0.3">
      <c r="AA14" t="s">
        <v>88</v>
      </c>
    </row>
    <row r="32" spans="25:25" ht="18" x14ac:dyDescent="0.35">
      <c r="Y32" s="1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DD526-8C15-4F78-99F7-F70E58EA6815}">
  <dimension ref="A5:L70"/>
  <sheetViews>
    <sheetView zoomScale="83" zoomScaleNormal="100" workbookViewId="0">
      <selection activeCell="F41" sqref="B38:F42"/>
    </sheetView>
  </sheetViews>
  <sheetFormatPr defaultRowHeight="14.4" x14ac:dyDescent="0.3"/>
  <cols>
    <col min="1" max="2" width="12.5546875" bestFit="1" customWidth="1"/>
    <col min="3" max="3" width="20" bestFit="1" customWidth="1"/>
    <col min="4" max="4" width="16.33203125" bestFit="1" customWidth="1"/>
    <col min="5" max="5" width="17" bestFit="1" customWidth="1"/>
    <col min="6" max="6" width="24.6640625" bestFit="1" customWidth="1"/>
    <col min="7" max="7" width="23.88671875" customWidth="1"/>
    <col min="8" max="8" width="12.5546875" bestFit="1" customWidth="1"/>
    <col min="9" max="9" width="20.44140625" bestFit="1" customWidth="1"/>
    <col min="10" max="10" width="24.6640625" customWidth="1"/>
    <col min="11" max="11" width="12.5546875" bestFit="1" customWidth="1"/>
    <col min="12" max="12" width="25.44140625" bestFit="1" customWidth="1"/>
    <col min="13" max="13" width="24.77734375" customWidth="1"/>
    <col min="14" max="14" width="28" bestFit="1" customWidth="1"/>
    <col min="15" max="15" width="19.5546875" bestFit="1" customWidth="1"/>
  </cols>
  <sheetData>
    <row r="5" spans="1:12" x14ac:dyDescent="0.3">
      <c r="A5" s="3" t="s">
        <v>47</v>
      </c>
      <c r="B5" t="s">
        <v>62</v>
      </c>
      <c r="D5" s="3" t="s">
        <v>47</v>
      </c>
      <c r="E5" t="s">
        <v>50</v>
      </c>
      <c r="H5" s="3" t="s">
        <v>47</v>
      </c>
      <c r="I5" t="s">
        <v>49</v>
      </c>
      <c r="K5" s="3" t="s">
        <v>47</v>
      </c>
      <c r="L5" t="s">
        <v>51</v>
      </c>
    </row>
    <row r="6" spans="1:12" x14ac:dyDescent="0.3">
      <c r="A6" s="4" t="s">
        <v>41</v>
      </c>
      <c r="B6" s="5"/>
      <c r="D6" s="4" t="s">
        <v>43</v>
      </c>
      <c r="E6" s="5">
        <v>214</v>
      </c>
      <c r="H6" s="4" t="s">
        <v>31</v>
      </c>
      <c r="I6" s="13">
        <v>0.587396351575456</v>
      </c>
      <c r="K6" s="4">
        <v>1</v>
      </c>
      <c r="L6">
        <v>172</v>
      </c>
    </row>
    <row r="7" spans="1:12" x14ac:dyDescent="0.3">
      <c r="A7" s="6" t="s">
        <v>53</v>
      </c>
      <c r="B7" s="15">
        <v>226816</v>
      </c>
      <c r="D7" s="4" t="s">
        <v>30</v>
      </c>
      <c r="E7" s="5">
        <v>1806</v>
      </c>
      <c r="H7" s="4" t="s">
        <v>40</v>
      </c>
      <c r="I7" s="13">
        <v>0.41260364842454395</v>
      </c>
      <c r="K7" s="4">
        <v>2</v>
      </c>
      <c r="L7">
        <v>173</v>
      </c>
    </row>
    <row r="8" spans="1:12" x14ac:dyDescent="0.3">
      <c r="A8" s="6" t="s">
        <v>54</v>
      </c>
      <c r="B8" s="15">
        <v>378210</v>
      </c>
      <c r="D8" s="4" t="s">
        <v>39</v>
      </c>
      <c r="E8" s="5">
        <v>473</v>
      </c>
      <c r="H8" s="4" t="s">
        <v>48</v>
      </c>
      <c r="I8" s="13">
        <v>1</v>
      </c>
      <c r="K8" s="4">
        <v>3</v>
      </c>
      <c r="L8">
        <v>149</v>
      </c>
    </row>
    <row r="9" spans="1:12" x14ac:dyDescent="0.3">
      <c r="A9" s="6" t="s">
        <v>55</v>
      </c>
      <c r="B9" s="15">
        <v>557514</v>
      </c>
      <c r="D9" s="4" t="s">
        <v>48</v>
      </c>
      <c r="E9" s="5">
        <v>2493</v>
      </c>
      <c r="K9" s="4">
        <v>4</v>
      </c>
      <c r="L9">
        <v>161</v>
      </c>
    </row>
    <row r="10" spans="1:12" x14ac:dyDescent="0.3">
      <c r="A10" s="6" t="s">
        <v>56</v>
      </c>
      <c r="B10" s="15">
        <v>517810</v>
      </c>
      <c r="K10" s="4">
        <v>5</v>
      </c>
      <c r="L10">
        <v>183</v>
      </c>
    </row>
    <row r="11" spans="1:12" x14ac:dyDescent="0.3">
      <c r="A11" s="6" t="s">
        <v>57</v>
      </c>
      <c r="B11" s="15">
        <v>407842</v>
      </c>
      <c r="K11" s="4">
        <v>6</v>
      </c>
      <c r="L11">
        <v>180</v>
      </c>
    </row>
    <row r="12" spans="1:12" x14ac:dyDescent="0.3">
      <c r="A12" s="6" t="s">
        <v>58</v>
      </c>
      <c r="B12" s="15">
        <v>142968</v>
      </c>
      <c r="K12" s="4">
        <v>7</v>
      </c>
      <c r="L12">
        <v>156</v>
      </c>
    </row>
    <row r="13" spans="1:12" x14ac:dyDescent="0.3">
      <c r="A13" s="6" t="s">
        <v>59</v>
      </c>
      <c r="B13" s="15">
        <v>41952</v>
      </c>
      <c r="K13" s="4">
        <v>8</v>
      </c>
      <c r="L13">
        <v>165</v>
      </c>
    </row>
    <row r="14" spans="1:12" x14ac:dyDescent="0.3">
      <c r="A14" s="6" t="s">
        <v>60</v>
      </c>
      <c r="B14" s="15">
        <v>8686</v>
      </c>
      <c r="K14" s="4">
        <v>9</v>
      </c>
      <c r="L14">
        <v>162</v>
      </c>
    </row>
    <row r="15" spans="1:12" x14ac:dyDescent="0.3">
      <c r="A15" s="4" t="s">
        <v>33</v>
      </c>
      <c r="B15" s="5"/>
      <c r="D15" s="3" t="s">
        <v>47</v>
      </c>
      <c r="E15" t="s">
        <v>67</v>
      </c>
      <c r="F15" t="s">
        <v>68</v>
      </c>
      <c r="H15" s="3" t="s">
        <v>47</v>
      </c>
      <c r="I15" t="s">
        <v>69</v>
      </c>
      <c r="K15" s="4">
        <v>10</v>
      </c>
      <c r="L15">
        <v>164</v>
      </c>
    </row>
    <row r="16" spans="1:12" x14ac:dyDescent="0.3">
      <c r="A16" s="6" t="s">
        <v>53</v>
      </c>
      <c r="B16" s="15">
        <v>305092</v>
      </c>
      <c r="D16" s="4" t="s">
        <v>33</v>
      </c>
      <c r="E16" s="5">
        <v>2195.7152361942781</v>
      </c>
      <c r="F16" s="5">
        <v>2200</v>
      </c>
      <c r="H16" s="4" t="s">
        <v>43</v>
      </c>
      <c r="I16" s="5">
        <v>464</v>
      </c>
      <c r="K16" s="4">
        <v>11</v>
      </c>
      <c r="L16">
        <v>176</v>
      </c>
    </row>
    <row r="17" spans="1:12" x14ac:dyDescent="0.3">
      <c r="A17" s="6" t="s">
        <v>54</v>
      </c>
      <c r="B17" s="15">
        <v>486666</v>
      </c>
      <c r="D17" s="4" t="s">
        <v>35</v>
      </c>
      <c r="E17" s="5">
        <v>2257.392124692371</v>
      </c>
      <c r="F17" s="5">
        <v>2250</v>
      </c>
      <c r="H17" s="4" t="s">
        <v>30</v>
      </c>
      <c r="I17" s="5">
        <v>3514</v>
      </c>
      <c r="K17" s="4">
        <v>12</v>
      </c>
      <c r="L17">
        <v>168</v>
      </c>
    </row>
    <row r="18" spans="1:12" x14ac:dyDescent="0.3">
      <c r="A18" s="6" t="s">
        <v>55</v>
      </c>
      <c r="B18" s="15">
        <v>810068</v>
      </c>
      <c r="D18" s="4" t="s">
        <v>48</v>
      </c>
      <c r="E18">
        <v>4453.1073608866491</v>
      </c>
      <c r="F18">
        <v>4450</v>
      </c>
      <c r="H18" s="4" t="s">
        <v>39</v>
      </c>
      <c r="I18" s="5">
        <v>1023</v>
      </c>
      <c r="K18" s="4">
        <v>13</v>
      </c>
      <c r="L18">
        <v>174</v>
      </c>
    </row>
    <row r="19" spans="1:12" x14ac:dyDescent="0.3">
      <c r="A19" s="6" t="s">
        <v>56</v>
      </c>
      <c r="B19" s="15">
        <v>902958</v>
      </c>
      <c r="H19" s="4" t="s">
        <v>48</v>
      </c>
      <c r="I19" s="5">
        <v>5001</v>
      </c>
      <c r="K19" s="4">
        <v>14</v>
      </c>
      <c r="L19">
        <v>161</v>
      </c>
    </row>
    <row r="20" spans="1:12" x14ac:dyDescent="0.3">
      <c r="A20" s="6" t="s">
        <v>57</v>
      </c>
      <c r="B20" s="15">
        <v>478386</v>
      </c>
      <c r="K20" s="4">
        <v>15</v>
      </c>
      <c r="L20">
        <v>162</v>
      </c>
    </row>
    <row r="21" spans="1:12" x14ac:dyDescent="0.3">
      <c r="A21" s="6" t="s">
        <v>58</v>
      </c>
      <c r="B21" s="15">
        <v>244242</v>
      </c>
      <c r="K21" s="4">
        <v>16</v>
      </c>
      <c r="L21">
        <v>160</v>
      </c>
    </row>
    <row r="22" spans="1:12" x14ac:dyDescent="0.3">
      <c r="A22" s="6" t="s">
        <v>59</v>
      </c>
      <c r="B22" s="15">
        <v>62076</v>
      </c>
      <c r="K22" s="4">
        <v>17</v>
      </c>
      <c r="L22">
        <v>174</v>
      </c>
    </row>
    <row r="23" spans="1:12" x14ac:dyDescent="0.3">
      <c r="A23" s="6" t="s">
        <v>60</v>
      </c>
      <c r="B23" s="15">
        <v>10672</v>
      </c>
      <c r="D23" s="3" t="s">
        <v>47</v>
      </c>
      <c r="E23" t="s">
        <v>73</v>
      </c>
      <c r="H23" s="3" t="s">
        <v>7</v>
      </c>
      <c r="I23" t="s" vm="1">
        <v>43</v>
      </c>
      <c r="K23" s="4">
        <v>18</v>
      </c>
      <c r="L23">
        <v>186</v>
      </c>
    </row>
    <row r="24" spans="1:12" x14ac:dyDescent="0.3">
      <c r="A24" s="4" t="s">
        <v>35</v>
      </c>
      <c r="B24" s="5"/>
      <c r="D24" s="4" t="s">
        <v>19</v>
      </c>
      <c r="E24">
        <v>24958</v>
      </c>
      <c r="F24" s="4" t="s">
        <v>19</v>
      </c>
      <c r="G24">
        <v>24958</v>
      </c>
      <c r="K24" s="4">
        <v>19</v>
      </c>
      <c r="L24">
        <v>141</v>
      </c>
    </row>
    <row r="25" spans="1:12" x14ac:dyDescent="0.3">
      <c r="A25" s="6" t="s">
        <v>53</v>
      </c>
      <c r="B25" s="15">
        <v>479896</v>
      </c>
      <c r="D25" s="4" t="s">
        <v>21</v>
      </c>
      <c r="E25">
        <v>10005</v>
      </c>
      <c r="F25" s="4" t="s">
        <v>21</v>
      </c>
      <c r="G25">
        <v>10005</v>
      </c>
      <c r="H25" s="3" t="s">
        <v>47</v>
      </c>
      <c r="I25" t="s">
        <v>69</v>
      </c>
      <c r="K25" s="4">
        <v>20</v>
      </c>
      <c r="L25">
        <v>131</v>
      </c>
    </row>
    <row r="26" spans="1:12" x14ac:dyDescent="0.3">
      <c r="A26" s="6" t="s">
        <v>54</v>
      </c>
      <c r="B26" s="15">
        <v>886468</v>
      </c>
      <c r="D26" s="4" t="s">
        <v>20</v>
      </c>
      <c r="E26">
        <v>9870</v>
      </c>
      <c r="F26" s="4" t="s">
        <v>20</v>
      </c>
      <c r="G26">
        <v>9870</v>
      </c>
      <c r="H26" s="4" t="s">
        <v>41</v>
      </c>
      <c r="I26" s="5"/>
      <c r="K26" s="4">
        <v>21</v>
      </c>
      <c r="L26">
        <v>179</v>
      </c>
    </row>
    <row r="27" spans="1:12" x14ac:dyDescent="0.3">
      <c r="A27" s="6" t="s">
        <v>55</v>
      </c>
      <c r="B27" s="15">
        <v>1359236</v>
      </c>
      <c r="D27" s="4" t="s">
        <v>72</v>
      </c>
      <c r="E27">
        <v>2858</v>
      </c>
      <c r="F27" s="4" t="s">
        <v>72</v>
      </c>
      <c r="G27">
        <v>2858</v>
      </c>
      <c r="H27" s="6" t="s">
        <v>53</v>
      </c>
      <c r="I27" s="5">
        <v>15</v>
      </c>
      <c r="K27" s="4">
        <v>22</v>
      </c>
      <c r="L27">
        <v>169</v>
      </c>
    </row>
    <row r="28" spans="1:12" x14ac:dyDescent="0.3">
      <c r="A28" s="6" t="s">
        <v>56</v>
      </c>
      <c r="B28" s="15">
        <v>1411728</v>
      </c>
      <c r="D28" s="4" t="s">
        <v>48</v>
      </c>
      <c r="E28">
        <v>47691</v>
      </c>
      <c r="H28" s="6" t="s">
        <v>54</v>
      </c>
      <c r="I28" s="5">
        <v>18</v>
      </c>
      <c r="K28" s="4">
        <v>23</v>
      </c>
      <c r="L28">
        <v>167</v>
      </c>
    </row>
    <row r="29" spans="1:12" x14ac:dyDescent="0.3">
      <c r="A29" s="6" t="s">
        <v>57</v>
      </c>
      <c r="B29" s="15">
        <v>878058</v>
      </c>
      <c r="H29" s="6" t="s">
        <v>55</v>
      </c>
      <c r="I29" s="5">
        <v>22</v>
      </c>
      <c r="K29" s="4">
        <v>24</v>
      </c>
      <c r="L29">
        <v>164</v>
      </c>
    </row>
    <row r="30" spans="1:12" x14ac:dyDescent="0.3">
      <c r="A30" s="6" t="s">
        <v>58</v>
      </c>
      <c r="B30" s="15">
        <v>363750</v>
      </c>
      <c r="H30" s="6" t="s">
        <v>56</v>
      </c>
      <c r="I30" s="5">
        <v>29</v>
      </c>
      <c r="K30" s="4">
        <v>25</v>
      </c>
      <c r="L30">
        <v>178</v>
      </c>
    </row>
    <row r="31" spans="1:12" x14ac:dyDescent="0.3">
      <c r="A31" s="6" t="s">
        <v>59</v>
      </c>
      <c r="B31" s="15">
        <v>104264</v>
      </c>
      <c r="H31" s="6" t="s">
        <v>57</v>
      </c>
      <c r="I31" s="5">
        <v>19</v>
      </c>
      <c r="K31" s="4">
        <v>26</v>
      </c>
      <c r="L31">
        <v>177</v>
      </c>
    </row>
    <row r="32" spans="1:12" x14ac:dyDescent="0.3">
      <c r="A32" s="6" t="s">
        <v>60</v>
      </c>
      <c r="B32" s="15">
        <v>15736</v>
      </c>
      <c r="H32" s="6" t="s">
        <v>58</v>
      </c>
      <c r="I32" s="5">
        <v>5</v>
      </c>
      <c r="K32" s="4">
        <v>27</v>
      </c>
      <c r="L32">
        <v>162</v>
      </c>
    </row>
    <row r="33" spans="1:12" x14ac:dyDescent="0.3">
      <c r="A33" s="6" t="s">
        <v>61</v>
      </c>
      <c r="B33" s="15">
        <v>4386</v>
      </c>
      <c r="H33" s="6" t="s">
        <v>59</v>
      </c>
      <c r="I33" s="5">
        <v>1</v>
      </c>
      <c r="K33" s="4">
        <v>28</v>
      </c>
      <c r="L33">
        <v>170</v>
      </c>
    </row>
    <row r="34" spans="1:12" x14ac:dyDescent="0.3">
      <c r="A34" s="4" t="s">
        <v>48</v>
      </c>
      <c r="B34" s="15">
        <v>11085480</v>
      </c>
      <c r="H34" s="6" t="s">
        <v>60</v>
      </c>
      <c r="I34" s="5">
        <v>2</v>
      </c>
      <c r="K34" s="4">
        <v>29</v>
      </c>
      <c r="L34">
        <v>163</v>
      </c>
    </row>
    <row r="35" spans="1:12" x14ac:dyDescent="0.3">
      <c r="H35" s="4" t="s">
        <v>33</v>
      </c>
      <c r="I35" s="5"/>
      <c r="K35" s="4">
        <v>30</v>
      </c>
      <c r="L35">
        <v>174</v>
      </c>
    </row>
    <row r="36" spans="1:12" x14ac:dyDescent="0.3">
      <c r="H36" s="6" t="s">
        <v>53</v>
      </c>
      <c r="I36" s="5">
        <v>12</v>
      </c>
      <c r="K36" s="4" t="s">
        <v>48</v>
      </c>
      <c r="L36">
        <v>5001</v>
      </c>
    </row>
    <row r="37" spans="1:12" x14ac:dyDescent="0.3">
      <c r="H37" s="6" t="s">
        <v>54</v>
      </c>
      <c r="I37" s="5">
        <v>15</v>
      </c>
    </row>
    <row r="38" spans="1:12" x14ac:dyDescent="0.3">
      <c r="B38" s="3" t="s">
        <v>47</v>
      </c>
      <c r="C38" t="s">
        <v>79</v>
      </c>
      <c r="D38" t="s">
        <v>80</v>
      </c>
      <c r="E38" t="s">
        <v>81</v>
      </c>
      <c r="F38" t="s">
        <v>82</v>
      </c>
      <c r="H38" s="6" t="s">
        <v>55</v>
      </c>
      <c r="I38" s="5">
        <v>24</v>
      </c>
    </row>
    <row r="39" spans="1:12" x14ac:dyDescent="0.3">
      <c r="B39" s="4" t="s">
        <v>32</v>
      </c>
      <c r="C39" s="16">
        <v>0.31731217918805416</v>
      </c>
      <c r="D39" s="16">
        <v>0.28306508047585727</v>
      </c>
      <c r="E39" s="16">
        <v>0.29774045190961806</v>
      </c>
      <c r="F39" s="16">
        <v>0.31317071170759625</v>
      </c>
      <c r="H39" s="6" t="s">
        <v>56</v>
      </c>
      <c r="I39" s="5">
        <v>37</v>
      </c>
    </row>
    <row r="40" spans="1:12" x14ac:dyDescent="0.3">
      <c r="B40" s="4" t="s">
        <v>34</v>
      </c>
      <c r="C40" s="16">
        <v>0.59542697153523094</v>
      </c>
      <c r="D40" s="16">
        <v>0.61336599020293914</v>
      </c>
      <c r="E40" s="16">
        <v>0.60567886422715456</v>
      </c>
      <c r="F40" s="16">
        <v>0.33358764559046922</v>
      </c>
      <c r="H40" s="6" t="s">
        <v>57</v>
      </c>
      <c r="I40" s="5">
        <v>22</v>
      </c>
    </row>
    <row r="41" spans="1:12" x14ac:dyDescent="0.3">
      <c r="B41" s="4" t="s">
        <v>44</v>
      </c>
      <c r="C41" s="16">
        <v>8.7260849276714889E-2</v>
      </c>
      <c r="D41" s="16">
        <v>0.10356892932120364</v>
      </c>
      <c r="E41" s="16">
        <v>9.6580683863227351E-2</v>
      </c>
      <c r="F41" s="16">
        <v>0.35324164270193453</v>
      </c>
      <c r="H41" s="6" t="s">
        <v>58</v>
      </c>
      <c r="I41" s="5">
        <v>8</v>
      </c>
    </row>
    <row r="42" spans="1:12" x14ac:dyDescent="0.3">
      <c r="B42" s="4" t="s">
        <v>48</v>
      </c>
      <c r="C42" s="13">
        <v>1</v>
      </c>
      <c r="D42" s="13">
        <v>1</v>
      </c>
      <c r="E42" s="13">
        <v>1</v>
      </c>
      <c r="F42" s="13">
        <v>1</v>
      </c>
      <c r="H42" s="4" t="s">
        <v>35</v>
      </c>
      <c r="I42" s="5"/>
    </row>
    <row r="43" spans="1:12" x14ac:dyDescent="0.3">
      <c r="H43" s="6" t="s">
        <v>53</v>
      </c>
      <c r="I43" s="5">
        <v>14</v>
      </c>
    </row>
    <row r="44" spans="1:12" x14ac:dyDescent="0.3">
      <c r="H44" s="6" t="s">
        <v>54</v>
      </c>
      <c r="I44" s="5">
        <v>45</v>
      </c>
    </row>
    <row r="45" spans="1:12" x14ac:dyDescent="0.3">
      <c r="H45" s="6" t="s">
        <v>55</v>
      </c>
      <c r="I45" s="5">
        <v>53</v>
      </c>
    </row>
    <row r="46" spans="1:12" x14ac:dyDescent="0.3">
      <c r="H46" s="6" t="s">
        <v>56</v>
      </c>
      <c r="I46" s="5">
        <v>62</v>
      </c>
    </row>
    <row r="47" spans="1:12" x14ac:dyDescent="0.3">
      <c r="H47" s="6" t="s">
        <v>57</v>
      </c>
      <c r="I47" s="5">
        <v>42</v>
      </c>
    </row>
    <row r="48" spans="1:12" x14ac:dyDescent="0.3">
      <c r="H48" s="6" t="s">
        <v>58</v>
      </c>
      <c r="I48" s="5">
        <v>13</v>
      </c>
    </row>
    <row r="49" spans="8:9" x14ac:dyDescent="0.3">
      <c r="H49" s="6" t="s">
        <v>59</v>
      </c>
      <c r="I49" s="5">
        <v>5</v>
      </c>
    </row>
    <row r="50" spans="8:9" x14ac:dyDescent="0.3">
      <c r="H50" s="6" t="s">
        <v>61</v>
      </c>
      <c r="I50" s="5">
        <v>1</v>
      </c>
    </row>
    <row r="51" spans="8:9" x14ac:dyDescent="0.3">
      <c r="H51" s="4" t="s">
        <v>48</v>
      </c>
      <c r="I51" s="5">
        <v>464</v>
      </c>
    </row>
    <row r="70" spans="8:8" x14ac:dyDescent="0.3">
      <c r="H70" t="s">
        <v>88</v>
      </c>
    </row>
  </sheetData>
  <sortState xmlns:xlrd2="http://schemas.microsoft.com/office/spreadsheetml/2017/richdata2" ref="G24:G27">
    <sortCondition ref="G24:G27"/>
  </sortState>
  <conditionalFormatting sqref="D5:E5 D7:D9">
    <cfRule type="colorScale" priority="9">
      <colorScale>
        <cfvo type="min"/>
        <cfvo type="percentile" val="50"/>
        <cfvo type="max"/>
        <color rgb="FF5A8AC6"/>
        <color rgb="FFFCFCFF"/>
        <color rgb="FFF8696B"/>
      </colorScale>
    </cfRule>
    <cfRule type="colorScale" priority="10">
      <colorScale>
        <cfvo type="min"/>
        <cfvo type="percentile" val="50"/>
        <cfvo type="max"/>
        <color rgb="FF5A8AC6"/>
        <color rgb="FFFCFCFF"/>
        <color rgb="FFF8696B"/>
      </colorScale>
    </cfRule>
    <cfRule type="colorScale" priority="11">
      <colorScale>
        <cfvo type="min"/>
        <cfvo type="percentile" val="50"/>
        <cfvo type="max"/>
        <color rgb="FFF8696B"/>
        <color rgb="FFFFEB84"/>
        <color rgb="FF63BE7B"/>
      </colorScale>
    </cfRule>
    <cfRule type="colorScale" priority="12">
      <colorScale>
        <cfvo type="min"/>
        <cfvo type="max"/>
        <color rgb="FFFF7128"/>
        <color rgb="FFFFEF9C"/>
      </colorScale>
    </cfRule>
  </conditionalFormatting>
  <pageMargins left="0.7" right="0.7" top="0.75" bottom="0.75" header="0.3" footer="0.3"/>
  <pageSetup paperSize="9" orientation="portrait" horizontalDpi="4294967293" verticalDpi="0" r:id="rId10"/>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4D4D1-0449-4F13-B7F5-2CA8C2E67F77}">
  <dimension ref="A6:BF290"/>
  <sheetViews>
    <sheetView topLeftCell="T1" zoomScale="43" workbookViewId="0">
      <selection activeCell="AJ113" sqref="AJ113"/>
    </sheetView>
  </sheetViews>
  <sheetFormatPr defaultRowHeight="14.4" x14ac:dyDescent="0.3"/>
  <cols>
    <col min="1" max="1" width="11.109375" bestFit="1" customWidth="1"/>
    <col min="2" max="2" width="23.109375" bestFit="1" customWidth="1"/>
    <col min="3" max="3" width="22.5546875" bestFit="1" customWidth="1"/>
    <col min="6" max="6" width="14.77734375" bestFit="1" customWidth="1"/>
    <col min="7" max="7" width="24.44140625" bestFit="1" customWidth="1"/>
    <col min="8" max="8" width="22.5546875" bestFit="1" customWidth="1"/>
    <col min="10" max="10" width="11.109375" bestFit="1" customWidth="1"/>
    <col min="11" max="11" width="24.44140625" bestFit="1" customWidth="1"/>
    <col min="21" max="21" width="11.109375" bestFit="1" customWidth="1"/>
    <col min="22" max="22" width="25.109375" bestFit="1" customWidth="1"/>
    <col min="26" max="26" width="11.109375" bestFit="1" customWidth="1"/>
    <col min="27" max="27" width="16.6640625" bestFit="1" customWidth="1"/>
    <col min="28" max="28" width="25.77734375" bestFit="1" customWidth="1"/>
    <col min="29" max="29" width="21.77734375" bestFit="1" customWidth="1"/>
    <col min="35" max="35" width="11.109375" bestFit="1" customWidth="1"/>
    <col min="36" max="36" width="27.21875" bestFit="1" customWidth="1"/>
    <col min="37" max="37" width="26.5546875" bestFit="1" customWidth="1"/>
    <col min="43" max="43" width="11.109375" bestFit="1" customWidth="1"/>
    <col min="44" max="44" width="18.77734375" bestFit="1" customWidth="1"/>
    <col min="53" max="53" width="11.109375" bestFit="1" customWidth="1"/>
    <col min="54" max="54" width="27.21875" bestFit="1" customWidth="1"/>
    <col min="57" max="57" width="13" bestFit="1" customWidth="1"/>
    <col min="58" max="58" width="33.21875" bestFit="1" customWidth="1"/>
    <col min="59" max="59" width="12.88671875" bestFit="1" customWidth="1"/>
    <col min="60" max="60" width="8.6640625" bestFit="1" customWidth="1"/>
    <col min="61" max="61" width="16.109375" bestFit="1" customWidth="1"/>
  </cols>
  <sheetData>
    <row r="6" spans="1:58" x14ac:dyDescent="0.3">
      <c r="A6" s="3" t="s">
        <v>47</v>
      </c>
      <c r="B6" s="3" t="s">
        <v>50</v>
      </c>
      <c r="C6" t="s">
        <v>69</v>
      </c>
    </row>
    <row r="7" spans="1:58" x14ac:dyDescent="0.3">
      <c r="A7" s="4">
        <v>18</v>
      </c>
      <c r="B7" s="5">
        <v>202</v>
      </c>
      <c r="C7" s="5">
        <v>390</v>
      </c>
      <c r="U7" s="3" t="s">
        <v>47</v>
      </c>
      <c r="V7" t="s">
        <v>90</v>
      </c>
    </row>
    <row r="8" spans="1:58" x14ac:dyDescent="0.3">
      <c r="A8" s="4">
        <v>19</v>
      </c>
      <c r="B8" s="5">
        <v>36</v>
      </c>
      <c r="C8" s="5">
        <v>63</v>
      </c>
      <c r="U8" s="4" t="s">
        <v>32</v>
      </c>
      <c r="V8">
        <v>1489</v>
      </c>
    </row>
    <row r="9" spans="1:58" x14ac:dyDescent="0.3">
      <c r="A9" s="4">
        <v>20</v>
      </c>
      <c r="B9" s="5">
        <v>24</v>
      </c>
      <c r="C9" s="5">
        <v>48</v>
      </c>
      <c r="F9" s="3" t="s">
        <v>47</v>
      </c>
      <c r="G9" s="3" t="s">
        <v>50</v>
      </c>
      <c r="H9" t="s">
        <v>69</v>
      </c>
      <c r="J9" s="3" t="s">
        <v>47</v>
      </c>
      <c r="K9" t="s">
        <v>91</v>
      </c>
      <c r="U9" s="4" t="s">
        <v>34</v>
      </c>
      <c r="V9">
        <v>3029</v>
      </c>
      <c r="BA9" s="3" t="s">
        <v>47</v>
      </c>
      <c r="BB9" t="s">
        <v>92</v>
      </c>
      <c r="BE9" s="3" t="s">
        <v>47</v>
      </c>
      <c r="BF9" t="s">
        <v>92</v>
      </c>
    </row>
    <row r="10" spans="1:58" x14ac:dyDescent="0.3">
      <c r="A10" s="4">
        <v>21</v>
      </c>
      <c r="B10" s="5">
        <v>21</v>
      </c>
      <c r="C10" s="5">
        <v>56</v>
      </c>
      <c r="F10" s="4" t="s">
        <v>46</v>
      </c>
      <c r="G10" s="5">
        <v>221</v>
      </c>
      <c r="H10" s="5">
        <v>464</v>
      </c>
      <c r="J10" s="4">
        <v>1800</v>
      </c>
      <c r="K10" s="5">
        <v>0</v>
      </c>
      <c r="U10" s="4" t="s">
        <v>44</v>
      </c>
      <c r="V10">
        <v>483</v>
      </c>
      <c r="Z10" s="3" t="s">
        <v>47</v>
      </c>
      <c r="AA10" s="3" t="s">
        <v>93</v>
      </c>
      <c r="AB10" t="s">
        <v>94</v>
      </c>
      <c r="AC10" t="s">
        <v>95</v>
      </c>
      <c r="AI10" s="3" t="s">
        <v>47</v>
      </c>
      <c r="AJ10" s="3" t="s">
        <v>92</v>
      </c>
      <c r="AK10" t="s">
        <v>96</v>
      </c>
      <c r="AQ10" s="20" t="s">
        <v>47</v>
      </c>
      <c r="AR10" t="s">
        <v>97</v>
      </c>
      <c r="BA10" s="4">
        <v>18</v>
      </c>
      <c r="BB10" s="5">
        <v>2234.2871794871794</v>
      </c>
      <c r="BE10" s="4" t="s">
        <v>41</v>
      </c>
      <c r="BF10" s="5">
        <v>2152.6396226415095</v>
      </c>
    </row>
    <row r="11" spans="1:58" x14ac:dyDescent="0.3">
      <c r="A11" s="4">
        <v>22</v>
      </c>
      <c r="B11" s="5">
        <v>40</v>
      </c>
      <c r="C11" s="5">
        <v>62</v>
      </c>
      <c r="F11" s="4" t="s">
        <v>28</v>
      </c>
      <c r="G11" s="5">
        <v>1266</v>
      </c>
      <c r="H11" s="5">
        <v>2480</v>
      </c>
      <c r="J11" s="4">
        <v>1850</v>
      </c>
      <c r="K11" s="5">
        <v>0</v>
      </c>
      <c r="U11" s="4" t="s">
        <v>48</v>
      </c>
      <c r="V11">
        <v>5001</v>
      </c>
      <c r="Z11" s="4" t="s">
        <v>27</v>
      </c>
      <c r="AA11">
        <v>2143</v>
      </c>
      <c r="AB11">
        <v>2143</v>
      </c>
      <c r="AC11">
        <v>2143</v>
      </c>
      <c r="AI11" s="4" t="s">
        <v>27</v>
      </c>
      <c r="AJ11" s="1">
        <v>2216.8647365923111</v>
      </c>
      <c r="AK11">
        <v>0.49952539155196962</v>
      </c>
      <c r="AQ11" s="4">
        <v>549</v>
      </c>
      <c r="AR11" s="5">
        <v>1</v>
      </c>
      <c r="BA11" s="4">
        <v>19</v>
      </c>
      <c r="BB11" s="5">
        <v>2229.0793650793653</v>
      </c>
      <c r="BE11" s="4" t="s">
        <v>33</v>
      </c>
      <c r="BF11" s="5">
        <v>2195.7152361942781</v>
      </c>
    </row>
    <row r="12" spans="1:58" x14ac:dyDescent="0.3">
      <c r="A12" s="4">
        <v>23</v>
      </c>
      <c r="B12" s="5">
        <v>32</v>
      </c>
      <c r="C12" s="5">
        <v>82</v>
      </c>
      <c r="F12" s="4" t="s">
        <v>38</v>
      </c>
      <c r="G12" s="5">
        <v>774</v>
      </c>
      <c r="H12" s="5">
        <v>1606</v>
      </c>
      <c r="J12" s="4">
        <v>1886</v>
      </c>
      <c r="K12" s="5">
        <v>0</v>
      </c>
      <c r="Z12" s="4" t="s">
        <v>36</v>
      </c>
      <c r="AA12">
        <v>2858</v>
      </c>
      <c r="AB12">
        <v>2858</v>
      </c>
      <c r="AC12">
        <v>2858</v>
      </c>
      <c r="AI12" s="4" t="s">
        <v>36</v>
      </c>
      <c r="AJ12" s="1">
        <v>2215.5171537484116</v>
      </c>
      <c r="AK12">
        <v>0.49301143583227447</v>
      </c>
      <c r="AQ12" s="4">
        <v>558</v>
      </c>
      <c r="AR12" s="5">
        <v>1</v>
      </c>
      <c r="BA12" s="4">
        <v>20</v>
      </c>
      <c r="BB12" s="5">
        <v>2250.75</v>
      </c>
      <c r="BE12" s="4" t="s">
        <v>35</v>
      </c>
      <c r="BF12" s="5">
        <v>2257.392124692371</v>
      </c>
    </row>
    <row r="13" spans="1:58" x14ac:dyDescent="0.3">
      <c r="A13" s="4">
        <v>24</v>
      </c>
      <c r="B13" s="5">
        <v>37</v>
      </c>
      <c r="C13" s="5">
        <v>75</v>
      </c>
      <c r="F13" s="4" t="s">
        <v>45</v>
      </c>
      <c r="G13" s="5">
        <v>232</v>
      </c>
      <c r="H13" s="5">
        <v>451</v>
      </c>
      <c r="J13" s="4">
        <v>1900</v>
      </c>
      <c r="K13" s="5">
        <v>350</v>
      </c>
      <c r="Z13" s="4" t="s">
        <v>48</v>
      </c>
      <c r="AA13">
        <v>5001</v>
      </c>
      <c r="AB13">
        <v>5001</v>
      </c>
      <c r="AC13">
        <v>5001</v>
      </c>
      <c r="AI13" s="4" t="s">
        <v>48</v>
      </c>
      <c r="AJ13" s="1">
        <v>2216.652669466107</v>
      </c>
      <c r="AK13">
        <v>0.49850029994001199</v>
      </c>
      <c r="AQ13" s="4">
        <v>561</v>
      </c>
      <c r="AR13" s="5">
        <v>1</v>
      </c>
      <c r="BA13" s="4">
        <v>21</v>
      </c>
      <c r="BB13" s="5">
        <v>2197.2142857142858</v>
      </c>
      <c r="BE13" s="4" t="s">
        <v>48</v>
      </c>
      <c r="BF13" s="5">
        <v>2216.652669466107</v>
      </c>
    </row>
    <row r="14" spans="1:58" x14ac:dyDescent="0.3">
      <c r="A14" s="4">
        <v>25</v>
      </c>
      <c r="B14" s="5">
        <v>45</v>
      </c>
      <c r="C14" s="5">
        <v>95</v>
      </c>
      <c r="F14" s="4" t="s">
        <v>48</v>
      </c>
      <c r="G14" s="5">
        <v>2493</v>
      </c>
      <c r="H14" s="5">
        <v>5001</v>
      </c>
      <c r="J14" s="4">
        <v>1936</v>
      </c>
      <c r="K14" s="5">
        <v>0</v>
      </c>
      <c r="AQ14" s="4">
        <v>562</v>
      </c>
      <c r="AR14" s="5">
        <v>1</v>
      </c>
      <c r="BA14" s="4">
        <v>22</v>
      </c>
      <c r="BB14" s="5">
        <v>2238.8709677419356</v>
      </c>
    </row>
    <row r="15" spans="1:58" x14ac:dyDescent="0.3">
      <c r="A15" s="4">
        <v>26</v>
      </c>
      <c r="B15" s="5">
        <v>40</v>
      </c>
      <c r="C15" s="5">
        <v>79</v>
      </c>
      <c r="J15" s="4">
        <v>1950</v>
      </c>
      <c r="K15" s="5">
        <v>1100</v>
      </c>
      <c r="AQ15" s="4">
        <v>563</v>
      </c>
      <c r="AR15" s="5">
        <v>1</v>
      </c>
      <c r="BA15" s="4">
        <v>23</v>
      </c>
      <c r="BB15" s="5">
        <v>2212.9512195121952</v>
      </c>
    </row>
    <row r="16" spans="1:58" x14ac:dyDescent="0.3">
      <c r="A16" s="4">
        <v>27</v>
      </c>
      <c r="B16" s="5">
        <v>52</v>
      </c>
      <c r="C16" s="5">
        <v>104</v>
      </c>
      <c r="J16" s="4">
        <v>1986</v>
      </c>
      <c r="K16" s="5">
        <v>300</v>
      </c>
      <c r="U16" s="3" t="s">
        <v>47</v>
      </c>
      <c r="V16" t="s">
        <v>90</v>
      </c>
      <c r="AQ16" s="4">
        <v>568</v>
      </c>
      <c r="AR16" s="5">
        <v>1</v>
      </c>
      <c r="BA16" s="4">
        <v>24</v>
      </c>
      <c r="BB16" s="5">
        <v>2214.5066666666667</v>
      </c>
    </row>
    <row r="17" spans="1:58" x14ac:dyDescent="0.3">
      <c r="A17" s="4">
        <v>28</v>
      </c>
      <c r="B17" s="5">
        <v>56</v>
      </c>
      <c r="C17" s="5">
        <v>89</v>
      </c>
      <c r="J17" s="4">
        <v>2000</v>
      </c>
      <c r="K17" s="5">
        <v>3050</v>
      </c>
      <c r="U17" s="4">
        <v>1</v>
      </c>
      <c r="V17">
        <v>172</v>
      </c>
      <c r="AQ17" s="4">
        <v>569</v>
      </c>
      <c r="AR17" s="5">
        <v>1</v>
      </c>
      <c r="BA17" s="4">
        <v>25</v>
      </c>
      <c r="BB17" s="5">
        <v>2184.3368421052633</v>
      </c>
      <c r="BE17" s="3" t="s">
        <v>47</v>
      </c>
      <c r="BF17" t="s">
        <v>98</v>
      </c>
    </row>
    <row r="18" spans="1:58" x14ac:dyDescent="0.3">
      <c r="A18" s="4">
        <v>29</v>
      </c>
      <c r="B18" s="5">
        <v>50</v>
      </c>
      <c r="C18" s="5">
        <v>99</v>
      </c>
      <c r="J18" s="4">
        <v>2036</v>
      </c>
      <c r="K18" s="5">
        <v>1400</v>
      </c>
      <c r="U18" s="4">
        <v>2</v>
      </c>
      <c r="V18">
        <v>173</v>
      </c>
      <c r="AQ18" s="4">
        <v>571</v>
      </c>
      <c r="AR18" s="5">
        <v>1</v>
      </c>
      <c r="BA18" s="4">
        <v>26</v>
      </c>
      <c r="BB18" s="5">
        <v>2202.2025316455697</v>
      </c>
      <c r="BE18" s="4" t="s">
        <v>27</v>
      </c>
      <c r="BF18" s="5">
        <v>-51650</v>
      </c>
    </row>
    <row r="19" spans="1:58" x14ac:dyDescent="0.3">
      <c r="A19" s="4">
        <v>30</v>
      </c>
      <c r="B19" s="5">
        <v>59</v>
      </c>
      <c r="C19" s="5">
        <v>116</v>
      </c>
      <c r="F19" s="3" t="s">
        <v>47</v>
      </c>
      <c r="G19" s="3" t="s">
        <v>50</v>
      </c>
      <c r="H19" t="s">
        <v>69</v>
      </c>
      <c r="J19" s="4">
        <v>2050</v>
      </c>
      <c r="K19" s="5">
        <v>4600</v>
      </c>
      <c r="U19" s="4">
        <v>3</v>
      </c>
      <c r="V19">
        <v>149</v>
      </c>
      <c r="AQ19" s="4">
        <v>572</v>
      </c>
      <c r="AR19" s="5">
        <v>1</v>
      </c>
      <c r="BA19" s="4">
        <v>27</v>
      </c>
      <c r="BB19" s="5">
        <v>2240.1730769230771</v>
      </c>
      <c r="BE19" s="4" t="s">
        <v>36</v>
      </c>
      <c r="BF19" s="5">
        <v>-10700</v>
      </c>
    </row>
    <row r="20" spans="1:58" x14ac:dyDescent="0.3">
      <c r="A20" s="4">
        <v>31</v>
      </c>
      <c r="B20" s="5">
        <v>54</v>
      </c>
      <c r="C20" s="5">
        <v>120</v>
      </c>
      <c r="F20" s="4" t="s">
        <v>31</v>
      </c>
      <c r="G20" s="5">
        <v>1495</v>
      </c>
      <c r="H20" s="5">
        <v>2987</v>
      </c>
      <c r="J20" s="4">
        <v>2086</v>
      </c>
      <c r="K20" s="5">
        <v>3200</v>
      </c>
      <c r="U20" s="4">
        <v>4</v>
      </c>
      <c r="V20">
        <v>161</v>
      </c>
      <c r="AQ20" s="4">
        <v>573</v>
      </c>
      <c r="AR20" s="5">
        <v>1</v>
      </c>
      <c r="BA20" s="4">
        <v>28</v>
      </c>
      <c r="BB20" s="5">
        <v>2237.1235955056181</v>
      </c>
      <c r="BE20" s="4" t="s">
        <v>48</v>
      </c>
      <c r="BF20" s="5">
        <v>-62350</v>
      </c>
    </row>
    <row r="21" spans="1:58" x14ac:dyDescent="0.3">
      <c r="A21" s="4">
        <v>32</v>
      </c>
      <c r="B21" s="5">
        <v>66</v>
      </c>
      <c r="C21" s="5">
        <v>125</v>
      </c>
      <c r="F21" s="4" t="s">
        <v>40</v>
      </c>
      <c r="G21" s="5">
        <v>998</v>
      </c>
      <c r="H21" s="5">
        <v>2014</v>
      </c>
      <c r="J21" s="4">
        <v>2100</v>
      </c>
      <c r="K21" s="5">
        <v>6700</v>
      </c>
      <c r="U21" s="4">
        <v>5</v>
      </c>
      <c r="V21">
        <v>183</v>
      </c>
      <c r="AI21" s="3" t="s">
        <v>47</v>
      </c>
      <c r="AJ21" t="s">
        <v>97</v>
      </c>
      <c r="AQ21" s="4">
        <v>574</v>
      </c>
      <c r="AR21" s="5">
        <v>1</v>
      </c>
      <c r="BA21" s="4">
        <v>29</v>
      </c>
      <c r="BB21" s="5">
        <v>2225.6161616161617</v>
      </c>
    </row>
    <row r="22" spans="1:58" x14ac:dyDescent="0.3">
      <c r="A22" s="4">
        <v>33</v>
      </c>
      <c r="B22" s="5">
        <v>58</v>
      </c>
      <c r="C22" s="5">
        <v>110</v>
      </c>
      <c r="F22" s="4" t="s">
        <v>48</v>
      </c>
      <c r="G22" s="5">
        <v>2493</v>
      </c>
      <c r="H22" s="5">
        <v>5001</v>
      </c>
      <c r="J22" s="4">
        <v>2136</v>
      </c>
      <c r="K22" s="5">
        <v>5950</v>
      </c>
      <c r="U22" s="4">
        <v>6</v>
      </c>
      <c r="V22">
        <v>180</v>
      </c>
      <c r="AI22" s="4" t="s">
        <v>41</v>
      </c>
      <c r="AJ22">
        <v>1060</v>
      </c>
      <c r="AQ22" s="4">
        <v>576</v>
      </c>
      <c r="AR22" s="5">
        <v>1</v>
      </c>
      <c r="BA22" s="4">
        <v>30</v>
      </c>
      <c r="BB22" s="5">
        <v>2228.6724137931033</v>
      </c>
    </row>
    <row r="23" spans="1:58" x14ac:dyDescent="0.3">
      <c r="A23" s="4">
        <v>34</v>
      </c>
      <c r="B23" s="5">
        <v>50</v>
      </c>
      <c r="C23" s="5">
        <v>111</v>
      </c>
      <c r="J23" s="4">
        <v>2150</v>
      </c>
      <c r="K23" s="5">
        <v>7600</v>
      </c>
      <c r="U23" s="4">
        <v>7</v>
      </c>
      <c r="V23">
        <v>156</v>
      </c>
      <c r="AI23" s="4" t="s">
        <v>33</v>
      </c>
      <c r="AJ23">
        <v>1503</v>
      </c>
      <c r="AQ23" s="4">
        <v>577</v>
      </c>
      <c r="AR23" s="5">
        <v>1</v>
      </c>
      <c r="BA23" s="4">
        <v>31</v>
      </c>
      <c r="BB23" s="5">
        <v>2220.0833333333335</v>
      </c>
    </row>
    <row r="24" spans="1:58" x14ac:dyDescent="0.3">
      <c r="A24" s="4">
        <v>35</v>
      </c>
      <c r="B24" s="5">
        <v>63</v>
      </c>
      <c r="C24" s="5">
        <v>118</v>
      </c>
      <c r="J24" s="4">
        <v>2186</v>
      </c>
      <c r="K24" s="5">
        <v>6350</v>
      </c>
      <c r="U24" s="4">
        <v>8</v>
      </c>
      <c r="V24">
        <v>165</v>
      </c>
      <c r="AI24" s="4" t="s">
        <v>35</v>
      </c>
      <c r="AJ24">
        <v>2438</v>
      </c>
      <c r="AQ24" s="4">
        <v>579</v>
      </c>
      <c r="AR24" s="5">
        <v>1</v>
      </c>
      <c r="BA24" s="4">
        <v>32</v>
      </c>
      <c r="BB24" s="5">
        <v>2198.4319999999998</v>
      </c>
      <c r="BE24" s="3" t="s">
        <v>47</v>
      </c>
      <c r="BF24" t="s">
        <v>92</v>
      </c>
    </row>
    <row r="25" spans="1:58" x14ac:dyDescent="0.3">
      <c r="A25" s="4">
        <v>36</v>
      </c>
      <c r="B25" s="5">
        <v>57</v>
      </c>
      <c r="C25" s="5">
        <v>139</v>
      </c>
      <c r="J25" s="4">
        <v>2200</v>
      </c>
      <c r="K25" s="5">
        <v>6750</v>
      </c>
      <c r="U25" s="4">
        <v>9</v>
      </c>
      <c r="V25">
        <v>162</v>
      </c>
      <c r="AI25" s="4" t="s">
        <v>48</v>
      </c>
      <c r="AJ25">
        <v>5001</v>
      </c>
      <c r="AQ25" s="4">
        <v>580</v>
      </c>
      <c r="AR25" s="5">
        <v>3</v>
      </c>
      <c r="BA25" s="4">
        <v>33</v>
      </c>
      <c r="BB25" s="5">
        <v>2205.9272727272728</v>
      </c>
      <c r="BE25" s="4" t="s">
        <v>46</v>
      </c>
      <c r="BF25" s="5">
        <v>2169.8275862068967</v>
      </c>
    </row>
    <row r="26" spans="1:58" x14ac:dyDescent="0.3">
      <c r="A26" s="4">
        <v>37</v>
      </c>
      <c r="B26" s="5">
        <v>60</v>
      </c>
      <c r="C26" s="5">
        <v>126</v>
      </c>
      <c r="J26" s="4">
        <v>2236</v>
      </c>
      <c r="K26" s="5">
        <v>6600</v>
      </c>
      <c r="U26" s="4">
        <v>10</v>
      </c>
      <c r="V26">
        <v>164</v>
      </c>
      <c r="AQ26" s="4">
        <v>581</v>
      </c>
      <c r="AR26" s="5">
        <v>1</v>
      </c>
      <c r="BA26" s="4">
        <v>34</v>
      </c>
      <c r="BB26" s="5">
        <v>2185.1891891891892</v>
      </c>
      <c r="BE26" s="4" t="s">
        <v>28</v>
      </c>
      <c r="BF26" s="5">
        <v>2261.2419354838707</v>
      </c>
    </row>
    <row r="27" spans="1:58" x14ac:dyDescent="0.3">
      <c r="A27" s="4">
        <v>38</v>
      </c>
      <c r="B27" s="5">
        <v>53</v>
      </c>
      <c r="C27" s="5">
        <v>125</v>
      </c>
      <c r="F27" s="3" t="s">
        <v>47</v>
      </c>
      <c r="G27" t="s">
        <v>50</v>
      </c>
      <c r="J27" s="4">
        <v>2250</v>
      </c>
      <c r="K27" s="5">
        <v>12600</v>
      </c>
      <c r="U27" s="4">
        <v>11</v>
      </c>
      <c r="V27">
        <v>176</v>
      </c>
      <c r="AQ27" s="4">
        <v>583</v>
      </c>
      <c r="AR27" s="5">
        <v>1</v>
      </c>
      <c r="BA27" s="4">
        <v>35</v>
      </c>
      <c r="BB27" s="5">
        <v>2232.1694915254238</v>
      </c>
      <c r="BE27" s="4" t="s">
        <v>38</v>
      </c>
      <c r="BF27" s="5">
        <v>2173.5990037359902</v>
      </c>
    </row>
    <row r="28" spans="1:58" x14ac:dyDescent="0.3">
      <c r="A28" s="4">
        <v>39</v>
      </c>
      <c r="B28" s="5">
        <v>62</v>
      </c>
      <c r="C28" s="5">
        <v>143</v>
      </c>
      <c r="F28" s="4" t="s">
        <v>42</v>
      </c>
      <c r="G28" s="5">
        <v>510</v>
      </c>
      <c r="J28" s="4">
        <v>2286</v>
      </c>
      <c r="K28" s="5">
        <v>11100</v>
      </c>
      <c r="U28" s="4">
        <v>12</v>
      </c>
      <c r="V28">
        <v>168</v>
      </c>
      <c r="AQ28" s="4">
        <v>584</v>
      </c>
      <c r="AR28" s="5">
        <v>3</v>
      </c>
      <c r="BA28" s="4">
        <v>36</v>
      </c>
      <c r="BB28" s="5">
        <v>2222.2302158273383</v>
      </c>
      <c r="BE28" s="4" t="s">
        <v>45</v>
      </c>
      <c r="BF28" s="5">
        <v>2172.9490022172949</v>
      </c>
    </row>
    <row r="29" spans="1:58" x14ac:dyDescent="0.3">
      <c r="A29" s="4">
        <v>40</v>
      </c>
      <c r="B29" s="5">
        <v>67</v>
      </c>
      <c r="C29" s="5">
        <v>124</v>
      </c>
      <c r="F29" s="4" t="s">
        <v>37</v>
      </c>
      <c r="G29" s="5">
        <v>649</v>
      </c>
      <c r="J29" s="4">
        <v>2300</v>
      </c>
      <c r="K29" s="5">
        <v>10900</v>
      </c>
      <c r="U29" s="4">
        <v>13</v>
      </c>
      <c r="V29">
        <v>174</v>
      </c>
      <c r="AQ29" s="4">
        <v>585</v>
      </c>
      <c r="AR29" s="5">
        <v>3</v>
      </c>
      <c r="BA29" s="4">
        <v>37</v>
      </c>
      <c r="BB29" s="5">
        <v>2214.3174603174602</v>
      </c>
      <c r="BE29" s="4" t="s">
        <v>48</v>
      </c>
      <c r="BF29" s="5">
        <v>2216.652669466107</v>
      </c>
    </row>
    <row r="30" spans="1:58" x14ac:dyDescent="0.3">
      <c r="A30" s="4">
        <v>41</v>
      </c>
      <c r="B30" s="5">
        <v>70</v>
      </c>
      <c r="C30" s="5">
        <v>121</v>
      </c>
      <c r="F30" s="4" t="s">
        <v>29</v>
      </c>
      <c r="G30" s="5">
        <v>1334</v>
      </c>
      <c r="J30" s="4">
        <v>2336</v>
      </c>
      <c r="K30" s="5">
        <v>11600</v>
      </c>
      <c r="U30" s="4">
        <v>14</v>
      </c>
      <c r="V30">
        <v>161</v>
      </c>
      <c r="AQ30" s="4">
        <v>586</v>
      </c>
      <c r="AR30" s="5">
        <v>1</v>
      </c>
      <c r="BA30" s="4">
        <v>38</v>
      </c>
      <c r="BB30" s="5">
        <v>2209.2800000000002</v>
      </c>
    </row>
    <row r="31" spans="1:58" x14ac:dyDescent="0.3">
      <c r="A31" s="4">
        <v>42</v>
      </c>
      <c r="B31" s="5">
        <v>70</v>
      </c>
      <c r="C31" s="5">
        <v>138</v>
      </c>
      <c r="F31" s="4" t="s">
        <v>48</v>
      </c>
      <c r="G31" s="5">
        <v>2493</v>
      </c>
      <c r="J31" s="4">
        <v>2350</v>
      </c>
      <c r="K31" s="5">
        <v>12000</v>
      </c>
      <c r="U31" s="4">
        <v>15</v>
      </c>
      <c r="V31">
        <v>162</v>
      </c>
      <c r="AQ31" s="4">
        <v>587</v>
      </c>
      <c r="AR31" s="5">
        <v>3</v>
      </c>
      <c r="BA31" s="4">
        <v>39</v>
      </c>
      <c r="BB31" s="5">
        <v>2198.7412587412587</v>
      </c>
    </row>
    <row r="32" spans="1:58" x14ac:dyDescent="0.3">
      <c r="A32" s="4">
        <v>43</v>
      </c>
      <c r="B32" s="5">
        <v>63</v>
      </c>
      <c r="C32" s="5">
        <v>142</v>
      </c>
      <c r="J32" s="4">
        <v>2386</v>
      </c>
      <c r="K32" s="5">
        <v>11050</v>
      </c>
      <c r="U32" s="4">
        <v>16</v>
      </c>
      <c r="V32">
        <v>160</v>
      </c>
      <c r="AI32" s="3" t="s">
        <v>47</v>
      </c>
      <c r="AJ32" t="s">
        <v>97</v>
      </c>
      <c r="AQ32" s="4">
        <v>588</v>
      </c>
      <c r="AR32" s="5">
        <v>2</v>
      </c>
      <c r="BA32" s="4">
        <v>40</v>
      </c>
      <c r="BB32" s="5">
        <v>2236.6612903225805</v>
      </c>
    </row>
    <row r="33" spans="1:58" x14ac:dyDescent="0.3">
      <c r="A33" s="4">
        <v>44</v>
      </c>
      <c r="B33" s="5">
        <v>50</v>
      </c>
      <c r="C33" s="5">
        <v>135</v>
      </c>
      <c r="J33" s="4">
        <v>2400</v>
      </c>
      <c r="K33" s="5">
        <v>9050</v>
      </c>
      <c r="U33" s="4">
        <v>17</v>
      </c>
      <c r="V33">
        <v>174</v>
      </c>
      <c r="AI33" s="4">
        <v>1</v>
      </c>
      <c r="AJ33" s="5">
        <v>222</v>
      </c>
      <c r="AQ33" s="4">
        <v>589</v>
      </c>
      <c r="AR33" s="5">
        <v>1</v>
      </c>
      <c r="BA33" s="4">
        <v>41</v>
      </c>
      <c r="BB33" s="5">
        <v>2228.1157024793388</v>
      </c>
      <c r="BE33" s="3" t="s">
        <v>47</v>
      </c>
      <c r="BF33" t="s">
        <v>98</v>
      </c>
    </row>
    <row r="34" spans="1:58" x14ac:dyDescent="0.3">
      <c r="A34" s="4">
        <v>45</v>
      </c>
      <c r="B34" s="5">
        <v>77</v>
      </c>
      <c r="C34" s="5">
        <v>123</v>
      </c>
      <c r="F34" s="3" t="s">
        <v>47</v>
      </c>
      <c r="G34" t="s">
        <v>91</v>
      </c>
      <c r="J34" s="4">
        <v>2436</v>
      </c>
      <c r="K34" s="5">
        <v>10250</v>
      </c>
      <c r="U34" s="4">
        <v>18</v>
      </c>
      <c r="V34">
        <v>186</v>
      </c>
      <c r="AI34" s="4">
        <v>2</v>
      </c>
      <c r="AJ34" s="5">
        <v>233</v>
      </c>
      <c r="AQ34" s="4">
        <v>590</v>
      </c>
      <c r="AR34" s="5">
        <v>5</v>
      </c>
      <c r="BA34" s="4">
        <v>42</v>
      </c>
      <c r="BB34" s="5">
        <v>2206.6521739130435</v>
      </c>
      <c r="BE34" s="4" t="s">
        <v>27</v>
      </c>
      <c r="BF34" s="5">
        <v>-45000</v>
      </c>
    </row>
    <row r="35" spans="1:58" x14ac:dyDescent="0.3">
      <c r="A35" s="4">
        <v>46</v>
      </c>
      <c r="B35" s="5">
        <v>67</v>
      </c>
      <c r="C35" s="5">
        <v>119</v>
      </c>
      <c r="F35" s="4">
        <v>0</v>
      </c>
      <c r="G35" s="5">
        <v>87700</v>
      </c>
      <c r="J35" s="4">
        <v>2450</v>
      </c>
      <c r="K35" s="5">
        <v>5200</v>
      </c>
      <c r="U35" s="4">
        <v>19</v>
      </c>
      <c r="V35">
        <v>141</v>
      </c>
      <c r="AI35" s="4">
        <v>3</v>
      </c>
      <c r="AJ35" s="5">
        <v>203</v>
      </c>
      <c r="AQ35" s="4">
        <v>591</v>
      </c>
      <c r="AR35" s="5">
        <v>2</v>
      </c>
      <c r="BA35" s="4">
        <v>43</v>
      </c>
      <c r="BB35" s="5">
        <v>2201.9577464788731</v>
      </c>
      <c r="BE35" s="4" t="s">
        <v>36</v>
      </c>
      <c r="BF35" s="5">
        <v>-17350</v>
      </c>
    </row>
    <row r="36" spans="1:58" x14ac:dyDescent="0.3">
      <c r="A36" s="4">
        <v>47</v>
      </c>
      <c r="B36" s="5">
        <v>65</v>
      </c>
      <c r="C36" s="5">
        <v>143</v>
      </c>
      <c r="F36" s="4">
        <v>50</v>
      </c>
      <c r="G36" s="5">
        <v>75200</v>
      </c>
      <c r="J36" s="4">
        <v>2486</v>
      </c>
      <c r="K36" s="5">
        <v>8600</v>
      </c>
      <c r="U36" s="4">
        <v>20</v>
      </c>
      <c r="V36">
        <v>131</v>
      </c>
      <c r="AI36" s="4">
        <v>4</v>
      </c>
      <c r="AJ36" s="5">
        <v>232</v>
      </c>
      <c r="AQ36" s="4">
        <v>592</v>
      </c>
      <c r="AR36" s="5">
        <v>2</v>
      </c>
      <c r="BA36" s="4">
        <v>44</v>
      </c>
      <c r="BB36" s="5">
        <v>2202.474074074074</v>
      </c>
      <c r="BE36" s="4" t="s">
        <v>48</v>
      </c>
      <c r="BF36" s="5">
        <v>-62350</v>
      </c>
    </row>
    <row r="37" spans="1:58" x14ac:dyDescent="0.3">
      <c r="A37" s="4">
        <v>48</v>
      </c>
      <c r="B37" s="5">
        <v>63</v>
      </c>
      <c r="C37" s="5">
        <v>123</v>
      </c>
      <c r="F37" s="4">
        <v>100</v>
      </c>
      <c r="G37" s="5">
        <v>16850</v>
      </c>
      <c r="J37" s="4">
        <v>2500</v>
      </c>
      <c r="K37" s="5">
        <v>1850</v>
      </c>
      <c r="U37" s="4">
        <v>21</v>
      </c>
      <c r="V37">
        <v>179</v>
      </c>
      <c r="AI37" s="4">
        <v>5</v>
      </c>
      <c r="AJ37" s="5">
        <v>228</v>
      </c>
      <c r="AQ37" s="4">
        <v>593</v>
      </c>
      <c r="AR37" s="5">
        <v>4</v>
      </c>
      <c r="BA37" s="4">
        <v>45</v>
      </c>
      <c r="BB37" s="5">
        <v>2209.4146341463415</v>
      </c>
    </row>
    <row r="38" spans="1:58" x14ac:dyDescent="0.3">
      <c r="A38" s="4">
        <v>49</v>
      </c>
      <c r="B38" s="5">
        <v>50</v>
      </c>
      <c r="C38" s="5">
        <v>110</v>
      </c>
      <c r="F38" s="4">
        <v>150</v>
      </c>
      <c r="G38" s="5">
        <v>500</v>
      </c>
      <c r="J38" s="4">
        <v>2536</v>
      </c>
      <c r="K38" s="5">
        <v>6700</v>
      </c>
      <c r="U38" s="4">
        <v>22</v>
      </c>
      <c r="V38">
        <v>169</v>
      </c>
      <c r="AI38" s="4">
        <v>6</v>
      </c>
      <c r="AJ38" s="5">
        <v>213</v>
      </c>
      <c r="AQ38" s="4">
        <v>594</v>
      </c>
      <c r="AR38" s="5">
        <v>2</v>
      </c>
      <c r="BA38" s="4">
        <v>46</v>
      </c>
      <c r="BB38" s="5">
        <v>2229.9327731092435</v>
      </c>
    </row>
    <row r="39" spans="1:58" x14ac:dyDescent="0.3">
      <c r="A39" s="4">
        <v>50</v>
      </c>
      <c r="B39" s="5">
        <v>53</v>
      </c>
      <c r="C39" s="5">
        <v>111</v>
      </c>
      <c r="F39" s="4" t="s">
        <v>48</v>
      </c>
      <c r="G39" s="5">
        <v>180250</v>
      </c>
      <c r="J39" s="4">
        <v>2550</v>
      </c>
      <c r="K39" s="5">
        <v>1600</v>
      </c>
      <c r="U39" s="4">
        <v>23</v>
      </c>
      <c r="V39">
        <v>167</v>
      </c>
      <c r="AI39" s="4">
        <v>7</v>
      </c>
      <c r="AJ39" s="5">
        <v>214</v>
      </c>
      <c r="AQ39" s="4">
        <v>595</v>
      </c>
      <c r="AR39" s="5">
        <v>1</v>
      </c>
      <c r="BA39" s="4">
        <v>47</v>
      </c>
      <c r="BB39" s="5">
        <v>2205.0209790209792</v>
      </c>
    </row>
    <row r="40" spans="1:58" x14ac:dyDescent="0.3">
      <c r="A40" s="4">
        <v>51</v>
      </c>
      <c r="B40" s="5">
        <v>48</v>
      </c>
      <c r="C40" s="5">
        <v>89</v>
      </c>
      <c r="J40" s="4">
        <v>2586</v>
      </c>
      <c r="K40" s="5">
        <v>3050</v>
      </c>
      <c r="U40" s="4">
        <v>24</v>
      </c>
      <c r="V40">
        <v>164</v>
      </c>
      <c r="AI40" s="4">
        <v>8</v>
      </c>
      <c r="AJ40" s="5">
        <v>207</v>
      </c>
      <c r="AQ40" s="4">
        <v>596</v>
      </c>
      <c r="AR40" s="5">
        <v>2</v>
      </c>
      <c r="BA40" s="4">
        <v>48</v>
      </c>
      <c r="BB40" s="5">
        <v>2215.2195121951218</v>
      </c>
      <c r="BE40" s="3" t="s">
        <v>47</v>
      </c>
      <c r="BF40" t="s">
        <v>92</v>
      </c>
    </row>
    <row r="41" spans="1:58" x14ac:dyDescent="0.3">
      <c r="A41" s="4">
        <v>52</v>
      </c>
      <c r="B41" s="5">
        <v>51</v>
      </c>
      <c r="C41" s="5">
        <v>93</v>
      </c>
      <c r="J41" s="4">
        <v>2600</v>
      </c>
      <c r="K41" s="5">
        <v>1400</v>
      </c>
      <c r="U41" s="4">
        <v>25</v>
      </c>
      <c r="V41">
        <v>178</v>
      </c>
      <c r="AI41" s="4">
        <v>9</v>
      </c>
      <c r="AJ41" s="5">
        <v>175</v>
      </c>
      <c r="AQ41" s="4">
        <v>598</v>
      </c>
      <c r="AR41" s="5">
        <v>3</v>
      </c>
      <c r="BA41" s="4">
        <v>49</v>
      </c>
      <c r="BB41" s="5">
        <v>2237.3454545454547</v>
      </c>
      <c r="BE41" s="4" t="s">
        <v>31</v>
      </c>
      <c r="BF41" s="5">
        <v>2298.7900903916975</v>
      </c>
    </row>
    <row r="42" spans="1:58" x14ac:dyDescent="0.3">
      <c r="A42" s="4">
        <v>53</v>
      </c>
      <c r="B42" s="5">
        <v>47</v>
      </c>
      <c r="C42" s="5">
        <v>87</v>
      </c>
      <c r="J42" s="4">
        <v>2636</v>
      </c>
      <c r="K42" s="5">
        <v>1750</v>
      </c>
      <c r="U42" s="4">
        <v>26</v>
      </c>
      <c r="V42">
        <v>177</v>
      </c>
      <c r="AI42" s="4">
        <v>10</v>
      </c>
      <c r="AJ42" s="5">
        <v>202</v>
      </c>
      <c r="AQ42" s="4">
        <v>599</v>
      </c>
      <c r="AR42" s="5">
        <v>2</v>
      </c>
      <c r="BA42" s="4">
        <v>50</v>
      </c>
      <c r="BB42" s="5">
        <v>2200.198198198198</v>
      </c>
      <c r="BE42" s="4" t="s">
        <v>40</v>
      </c>
      <c r="BF42" s="5">
        <v>2094.8331678252234</v>
      </c>
    </row>
    <row r="43" spans="1:58" x14ac:dyDescent="0.3">
      <c r="A43" s="4">
        <v>54</v>
      </c>
      <c r="B43" s="5">
        <v>47</v>
      </c>
      <c r="C43" s="5">
        <v>81</v>
      </c>
      <c r="J43" s="4">
        <v>2650</v>
      </c>
      <c r="K43" s="5">
        <v>1200</v>
      </c>
      <c r="U43" s="4">
        <v>27</v>
      </c>
      <c r="V43">
        <v>162</v>
      </c>
      <c r="AI43" s="4">
        <v>11</v>
      </c>
      <c r="AJ43" s="5">
        <v>193</v>
      </c>
      <c r="AQ43" s="4">
        <v>600</v>
      </c>
      <c r="AR43" s="5">
        <v>2</v>
      </c>
      <c r="BA43" s="4">
        <v>51</v>
      </c>
      <c r="BB43" s="5">
        <v>2219.0786516853932</v>
      </c>
      <c r="BE43" s="4" t="s">
        <v>48</v>
      </c>
      <c r="BF43" s="5">
        <v>2216.652669466107</v>
      </c>
    </row>
    <row r="44" spans="1:58" x14ac:dyDescent="0.3">
      <c r="A44" s="4">
        <v>55</v>
      </c>
      <c r="B44" s="5">
        <v>30</v>
      </c>
      <c r="C44" s="5">
        <v>74</v>
      </c>
      <c r="J44" s="4">
        <v>2686</v>
      </c>
      <c r="K44" s="5">
        <v>1400</v>
      </c>
      <c r="U44" s="4">
        <v>28</v>
      </c>
      <c r="V44">
        <v>170</v>
      </c>
      <c r="AI44" s="4">
        <v>12</v>
      </c>
      <c r="AJ44" s="5">
        <v>171</v>
      </c>
      <c r="AQ44" s="4">
        <v>601</v>
      </c>
      <c r="AR44" s="5">
        <v>4</v>
      </c>
      <c r="BA44" s="4">
        <v>52</v>
      </c>
      <c r="BB44" s="5">
        <v>2202.2795698924733</v>
      </c>
    </row>
    <row r="45" spans="1:58" x14ac:dyDescent="0.3">
      <c r="A45" s="4">
        <v>56</v>
      </c>
      <c r="B45" s="5">
        <v>32</v>
      </c>
      <c r="C45" s="5">
        <v>72</v>
      </c>
      <c r="J45" s="4">
        <v>2700</v>
      </c>
      <c r="K45" s="5">
        <v>600</v>
      </c>
      <c r="U45" s="4">
        <v>29</v>
      </c>
      <c r="V45">
        <v>163</v>
      </c>
      <c r="AI45" s="4">
        <v>13</v>
      </c>
      <c r="AJ45" s="5">
        <v>185</v>
      </c>
      <c r="AQ45" s="4">
        <v>602</v>
      </c>
      <c r="AR45" s="5">
        <v>7</v>
      </c>
      <c r="BA45" s="4">
        <v>53</v>
      </c>
      <c r="BB45" s="5">
        <v>2221.0804597701149</v>
      </c>
    </row>
    <row r="46" spans="1:58" x14ac:dyDescent="0.3">
      <c r="A46" s="4">
        <v>57</v>
      </c>
      <c r="B46" s="5">
        <v>35</v>
      </c>
      <c r="C46" s="5">
        <v>76</v>
      </c>
      <c r="J46" s="4">
        <v>2736</v>
      </c>
      <c r="K46" s="5">
        <v>1800</v>
      </c>
      <c r="U46" s="4">
        <v>30</v>
      </c>
      <c r="V46">
        <v>174</v>
      </c>
      <c r="AI46" s="4">
        <v>14</v>
      </c>
      <c r="AJ46" s="5">
        <v>180</v>
      </c>
      <c r="AQ46" s="4">
        <v>603</v>
      </c>
      <c r="AR46" s="5">
        <v>6</v>
      </c>
      <c r="BA46" s="4">
        <v>54</v>
      </c>
      <c r="BB46" s="5">
        <v>2217.7777777777778</v>
      </c>
    </row>
    <row r="47" spans="1:58" x14ac:dyDescent="0.3">
      <c r="A47" s="4">
        <v>58</v>
      </c>
      <c r="B47" s="5">
        <v>26</v>
      </c>
      <c r="C47" s="5">
        <v>59</v>
      </c>
      <c r="J47" s="4">
        <v>2750</v>
      </c>
      <c r="K47" s="5">
        <v>800</v>
      </c>
      <c r="U47" s="4" t="s">
        <v>48</v>
      </c>
      <c r="V47">
        <v>5001</v>
      </c>
      <c r="AI47" s="4">
        <v>99</v>
      </c>
      <c r="AJ47" s="5">
        <v>2143</v>
      </c>
      <c r="AQ47" s="4">
        <v>604</v>
      </c>
      <c r="AR47" s="5">
        <v>6</v>
      </c>
      <c r="BA47" s="4">
        <v>55</v>
      </c>
      <c r="BB47" s="5">
        <v>2209.7837837837837</v>
      </c>
      <c r="BE47" s="3" t="s">
        <v>47</v>
      </c>
      <c r="BF47" t="s">
        <v>98</v>
      </c>
    </row>
    <row r="48" spans="1:58" x14ac:dyDescent="0.3">
      <c r="A48" s="4">
        <v>59</v>
      </c>
      <c r="B48" s="5">
        <v>27</v>
      </c>
      <c r="C48" s="5">
        <v>55</v>
      </c>
      <c r="J48" s="4">
        <v>2836</v>
      </c>
      <c r="K48" s="5">
        <v>600</v>
      </c>
      <c r="AI48" s="4" t="s">
        <v>48</v>
      </c>
      <c r="AJ48" s="5">
        <v>5001</v>
      </c>
      <c r="AQ48" s="4">
        <v>605</v>
      </c>
      <c r="AR48" s="5">
        <v>4</v>
      </c>
      <c r="BA48" s="4">
        <v>56</v>
      </c>
      <c r="BB48" s="5">
        <v>2207.1666666666665</v>
      </c>
      <c r="BE48" s="4" t="s">
        <v>27</v>
      </c>
      <c r="BF48" s="5">
        <v>-57650</v>
      </c>
    </row>
    <row r="49" spans="1:58" x14ac:dyDescent="0.3">
      <c r="A49" s="4">
        <v>60</v>
      </c>
      <c r="B49" s="5">
        <v>20</v>
      </c>
      <c r="C49" s="5">
        <v>47</v>
      </c>
      <c r="J49" s="4">
        <v>2936</v>
      </c>
      <c r="K49" s="5">
        <v>1200</v>
      </c>
      <c r="AQ49" s="4">
        <v>606</v>
      </c>
      <c r="AR49" s="5">
        <v>1</v>
      </c>
      <c r="BA49" s="4">
        <v>57</v>
      </c>
      <c r="BB49" s="5">
        <v>2212.2105263157896</v>
      </c>
      <c r="BE49" s="4" t="s">
        <v>36</v>
      </c>
      <c r="BF49" s="5">
        <v>-4700</v>
      </c>
    </row>
    <row r="50" spans="1:58" x14ac:dyDescent="0.3">
      <c r="A50" s="4">
        <v>61</v>
      </c>
      <c r="B50" s="5">
        <v>21</v>
      </c>
      <c r="C50" s="5">
        <v>46</v>
      </c>
      <c r="J50" s="4" t="s">
        <v>48</v>
      </c>
      <c r="K50" s="5">
        <v>180250</v>
      </c>
      <c r="AQ50" s="4">
        <v>607</v>
      </c>
      <c r="AR50" s="5">
        <v>7</v>
      </c>
      <c r="BA50" s="4">
        <v>58</v>
      </c>
      <c r="BB50" s="5">
        <v>2228.1355932203392</v>
      </c>
      <c r="BE50" s="4" t="s">
        <v>48</v>
      </c>
      <c r="BF50" s="5">
        <v>-62350</v>
      </c>
    </row>
    <row r="51" spans="1:58" x14ac:dyDescent="0.3">
      <c r="A51" s="4">
        <v>62</v>
      </c>
      <c r="B51" s="5">
        <v>26</v>
      </c>
      <c r="C51" s="5">
        <v>45</v>
      </c>
      <c r="AQ51" s="4">
        <v>608</v>
      </c>
      <c r="AR51" s="5">
        <v>3</v>
      </c>
      <c r="BA51" s="4">
        <v>59</v>
      </c>
      <c r="BB51" s="5">
        <v>2233.6727272727271</v>
      </c>
    </row>
    <row r="52" spans="1:58" x14ac:dyDescent="0.3">
      <c r="A52" s="4">
        <v>63</v>
      </c>
      <c r="B52" s="5">
        <v>19</v>
      </c>
      <c r="C52" s="5">
        <v>36</v>
      </c>
      <c r="AQ52" s="4">
        <v>609</v>
      </c>
      <c r="AR52" s="5">
        <v>4</v>
      </c>
      <c r="BA52" s="4">
        <v>60</v>
      </c>
      <c r="BB52" s="5">
        <v>2189.0638297872342</v>
      </c>
    </row>
    <row r="53" spans="1:58" x14ac:dyDescent="0.3">
      <c r="A53" s="4">
        <v>64</v>
      </c>
      <c r="B53" s="5">
        <v>21</v>
      </c>
      <c r="C53" s="5">
        <v>41</v>
      </c>
      <c r="AQ53" s="4">
        <v>610</v>
      </c>
      <c r="AR53" s="5">
        <v>5</v>
      </c>
      <c r="BA53" s="4">
        <v>61</v>
      </c>
      <c r="BB53" s="5">
        <v>2246.7391304347825</v>
      </c>
    </row>
    <row r="54" spans="1:58" x14ac:dyDescent="0.3">
      <c r="A54" s="4">
        <v>65</v>
      </c>
      <c r="B54" s="5">
        <v>19</v>
      </c>
      <c r="C54" s="5">
        <v>34</v>
      </c>
      <c r="AQ54" s="4">
        <v>611</v>
      </c>
      <c r="AR54" s="5">
        <v>4</v>
      </c>
      <c r="BA54" s="4">
        <v>62</v>
      </c>
      <c r="BB54" s="5">
        <v>2216.6222222222223</v>
      </c>
      <c r="BE54" s="3" t="s">
        <v>47</v>
      </c>
      <c r="BF54" t="s">
        <v>50</v>
      </c>
    </row>
    <row r="55" spans="1:58" x14ac:dyDescent="0.3">
      <c r="A55" s="4">
        <v>66</v>
      </c>
      <c r="B55" s="5">
        <v>11</v>
      </c>
      <c r="C55" s="5">
        <v>26</v>
      </c>
      <c r="AQ55" s="4">
        <v>612</v>
      </c>
      <c r="AR55" s="5">
        <v>5</v>
      </c>
      <c r="BA55" s="4">
        <v>63</v>
      </c>
      <c r="BB55" s="5">
        <v>2255.1111111111113</v>
      </c>
      <c r="BE55" s="4" t="s">
        <v>43</v>
      </c>
      <c r="BF55" s="5">
        <v>214</v>
      </c>
    </row>
    <row r="56" spans="1:58" x14ac:dyDescent="0.3">
      <c r="A56" s="4">
        <v>67</v>
      </c>
      <c r="B56" s="5">
        <v>12</v>
      </c>
      <c r="C56" s="5">
        <v>25</v>
      </c>
      <c r="AQ56" s="4">
        <v>613</v>
      </c>
      <c r="AR56" s="5">
        <v>5</v>
      </c>
      <c r="BA56" s="4">
        <v>64</v>
      </c>
      <c r="BB56" s="5">
        <v>2198.731707317073</v>
      </c>
      <c r="BE56" s="4" t="s">
        <v>30</v>
      </c>
      <c r="BF56" s="5">
        <v>1806</v>
      </c>
    </row>
    <row r="57" spans="1:58" x14ac:dyDescent="0.3">
      <c r="A57" s="4">
        <v>68</v>
      </c>
      <c r="B57" s="5">
        <v>14</v>
      </c>
      <c r="C57" s="5">
        <v>22</v>
      </c>
      <c r="AQ57" s="4">
        <v>614</v>
      </c>
      <c r="AR57" s="5">
        <v>5</v>
      </c>
      <c r="BA57" s="4">
        <v>65</v>
      </c>
      <c r="BB57" s="5">
        <v>2206</v>
      </c>
      <c r="BE57" s="4" t="s">
        <v>39</v>
      </c>
      <c r="BF57" s="5">
        <v>473</v>
      </c>
    </row>
    <row r="58" spans="1:58" x14ac:dyDescent="0.3">
      <c r="A58" s="4">
        <v>69</v>
      </c>
      <c r="B58" s="5">
        <v>2</v>
      </c>
      <c r="C58" s="5">
        <v>17</v>
      </c>
      <c r="AQ58" s="4">
        <v>615</v>
      </c>
      <c r="AR58" s="5">
        <v>4</v>
      </c>
      <c r="BA58" s="4">
        <v>66</v>
      </c>
      <c r="BB58" s="5">
        <v>2252.0769230769229</v>
      </c>
      <c r="BE58" s="4" t="s">
        <v>48</v>
      </c>
      <c r="BF58" s="5">
        <v>2493</v>
      </c>
    </row>
    <row r="59" spans="1:58" x14ac:dyDescent="0.3">
      <c r="A59" s="4">
        <v>70</v>
      </c>
      <c r="B59" s="5">
        <v>9</v>
      </c>
      <c r="C59" s="5">
        <v>18</v>
      </c>
      <c r="AQ59" s="4">
        <v>616</v>
      </c>
      <c r="AR59" s="5">
        <v>6</v>
      </c>
      <c r="BA59" s="4">
        <v>67</v>
      </c>
      <c r="BB59" s="5">
        <v>2202.4</v>
      </c>
    </row>
    <row r="60" spans="1:58" x14ac:dyDescent="0.3">
      <c r="A60" s="4">
        <v>71</v>
      </c>
      <c r="B60" s="5">
        <v>15</v>
      </c>
      <c r="C60" s="5">
        <v>18</v>
      </c>
      <c r="AQ60" s="4">
        <v>617</v>
      </c>
      <c r="AR60" s="5">
        <v>5</v>
      </c>
      <c r="BA60" s="4">
        <v>68</v>
      </c>
      <c r="BB60" s="5">
        <v>2213.7272727272725</v>
      </c>
    </row>
    <row r="61" spans="1:58" x14ac:dyDescent="0.3">
      <c r="A61" s="4">
        <v>72</v>
      </c>
      <c r="B61" s="5">
        <v>7</v>
      </c>
      <c r="C61" s="5">
        <v>15</v>
      </c>
      <c r="AQ61" s="4">
        <v>618</v>
      </c>
      <c r="AR61" s="5">
        <v>5</v>
      </c>
      <c r="BA61" s="4">
        <v>69</v>
      </c>
      <c r="BB61" s="5">
        <v>2136.705882352941</v>
      </c>
    </row>
    <row r="62" spans="1:58" x14ac:dyDescent="0.3">
      <c r="A62" s="4">
        <v>73</v>
      </c>
      <c r="B62" s="5">
        <v>4</v>
      </c>
      <c r="C62" s="5">
        <v>5</v>
      </c>
      <c r="AQ62" s="4">
        <v>619</v>
      </c>
      <c r="AR62" s="5">
        <v>8</v>
      </c>
      <c r="BA62" s="4">
        <v>70</v>
      </c>
      <c r="BB62" s="5">
        <v>2208.8888888888887</v>
      </c>
    </row>
    <row r="63" spans="1:58" x14ac:dyDescent="0.3">
      <c r="A63" s="4">
        <v>74</v>
      </c>
      <c r="B63" s="5">
        <v>4</v>
      </c>
      <c r="C63" s="5">
        <v>11</v>
      </c>
      <c r="AQ63" s="4">
        <v>620</v>
      </c>
      <c r="AR63" s="5">
        <v>9</v>
      </c>
      <c r="BA63" s="4">
        <v>71</v>
      </c>
      <c r="BB63" s="5">
        <v>2259.2222222222222</v>
      </c>
    </row>
    <row r="64" spans="1:58" x14ac:dyDescent="0.3">
      <c r="A64" s="4">
        <v>75</v>
      </c>
      <c r="B64" s="5">
        <v>2</v>
      </c>
      <c r="C64" s="5">
        <v>5</v>
      </c>
      <c r="AQ64" s="4">
        <v>621</v>
      </c>
      <c r="AR64" s="5">
        <v>7</v>
      </c>
      <c r="BA64" s="4">
        <v>72</v>
      </c>
      <c r="BB64" s="5">
        <v>2186.8000000000002</v>
      </c>
    </row>
    <row r="65" spans="1:54" x14ac:dyDescent="0.3">
      <c r="A65" s="4">
        <v>76</v>
      </c>
      <c r="B65" s="5">
        <v>7</v>
      </c>
      <c r="C65" s="5">
        <v>8</v>
      </c>
      <c r="AQ65" s="4">
        <v>622</v>
      </c>
      <c r="AR65" s="5">
        <v>4</v>
      </c>
      <c r="BA65" s="4">
        <v>73</v>
      </c>
      <c r="BB65" s="5">
        <v>2268.8000000000002</v>
      </c>
    </row>
    <row r="66" spans="1:54" x14ac:dyDescent="0.3">
      <c r="A66" s="4">
        <v>77</v>
      </c>
      <c r="B66" s="5">
        <v>9</v>
      </c>
      <c r="C66" s="5">
        <v>4</v>
      </c>
      <c r="AQ66" s="4">
        <v>623</v>
      </c>
      <c r="AR66" s="5">
        <v>7</v>
      </c>
      <c r="BA66" s="4">
        <v>74</v>
      </c>
      <c r="BB66" s="5">
        <v>2180.7272727272725</v>
      </c>
    </row>
    <row r="67" spans="1:54" x14ac:dyDescent="0.3">
      <c r="A67" s="4">
        <v>78</v>
      </c>
      <c r="B67" s="5">
        <v>3</v>
      </c>
      <c r="C67" s="5">
        <v>6</v>
      </c>
      <c r="AQ67" s="4">
        <v>624</v>
      </c>
      <c r="AR67" s="5">
        <v>11</v>
      </c>
      <c r="BA67" s="4">
        <v>75</v>
      </c>
      <c r="BB67" s="5">
        <v>2107.1999999999998</v>
      </c>
    </row>
    <row r="68" spans="1:54" x14ac:dyDescent="0.3">
      <c r="A68" s="4">
        <v>79</v>
      </c>
      <c r="B68" s="5">
        <v>1</v>
      </c>
      <c r="C68" s="5">
        <v>4</v>
      </c>
      <c r="AQ68" s="4">
        <v>625</v>
      </c>
      <c r="AR68" s="5">
        <v>5</v>
      </c>
      <c r="BA68" s="4">
        <v>76</v>
      </c>
      <c r="BB68" s="5">
        <v>2227.75</v>
      </c>
    </row>
    <row r="69" spans="1:54" x14ac:dyDescent="0.3">
      <c r="A69" s="4">
        <v>80</v>
      </c>
      <c r="B69" s="5">
        <v>1</v>
      </c>
      <c r="C69" s="5">
        <v>2</v>
      </c>
      <c r="AQ69" s="4">
        <v>626</v>
      </c>
      <c r="AR69" s="5">
        <v>7</v>
      </c>
      <c r="BA69" s="4">
        <v>77</v>
      </c>
      <c r="BB69" s="5">
        <v>2180.5</v>
      </c>
    </row>
    <row r="70" spans="1:54" x14ac:dyDescent="0.3">
      <c r="A70" s="4">
        <v>81</v>
      </c>
      <c r="B70" s="5">
        <v>2</v>
      </c>
      <c r="C70" s="5">
        <v>2</v>
      </c>
      <c r="AQ70" s="4">
        <v>627</v>
      </c>
      <c r="AR70" s="5">
        <v>11</v>
      </c>
      <c r="BA70" s="4">
        <v>78</v>
      </c>
      <c r="BB70" s="5">
        <v>2299</v>
      </c>
    </row>
    <row r="71" spans="1:54" x14ac:dyDescent="0.3">
      <c r="A71" s="4">
        <v>82</v>
      </c>
      <c r="B71" s="5">
        <v>0</v>
      </c>
      <c r="C71" s="5">
        <v>1</v>
      </c>
      <c r="AQ71" s="4">
        <v>628</v>
      </c>
      <c r="AR71" s="5">
        <v>5</v>
      </c>
      <c r="BA71" s="4">
        <v>79</v>
      </c>
      <c r="BB71" s="5">
        <v>2214.5</v>
      </c>
    </row>
    <row r="72" spans="1:54" x14ac:dyDescent="0.3">
      <c r="A72" s="4">
        <v>83</v>
      </c>
      <c r="B72" s="5">
        <v>1</v>
      </c>
      <c r="C72" s="5">
        <v>1</v>
      </c>
      <c r="AQ72" s="4">
        <v>629</v>
      </c>
      <c r="AR72" s="5">
        <v>8</v>
      </c>
      <c r="BA72" s="4">
        <v>80</v>
      </c>
      <c r="BB72" s="5">
        <v>2125</v>
      </c>
    </row>
    <row r="73" spans="1:54" x14ac:dyDescent="0.3">
      <c r="A73" s="4">
        <v>84</v>
      </c>
      <c r="B73" s="5">
        <v>2</v>
      </c>
      <c r="C73" s="5">
        <v>2</v>
      </c>
      <c r="AQ73" s="4">
        <v>630</v>
      </c>
      <c r="AR73" s="5">
        <v>10</v>
      </c>
      <c r="BA73" s="4">
        <v>81</v>
      </c>
      <c r="BB73" s="5">
        <v>2325</v>
      </c>
    </row>
    <row r="74" spans="1:54" x14ac:dyDescent="0.3">
      <c r="A74" s="4">
        <v>86</v>
      </c>
      <c r="B74" s="5">
        <v>0</v>
      </c>
      <c r="C74" s="5">
        <v>4</v>
      </c>
      <c r="AQ74" s="4">
        <v>631</v>
      </c>
      <c r="AR74" s="5">
        <v>9</v>
      </c>
      <c r="BA74" s="4">
        <v>82</v>
      </c>
      <c r="BB74" s="5">
        <v>2100</v>
      </c>
    </row>
    <row r="75" spans="1:54" x14ac:dyDescent="0.3">
      <c r="A75" s="4">
        <v>87</v>
      </c>
      <c r="B75" s="5">
        <v>5</v>
      </c>
      <c r="C75" s="5">
        <v>3</v>
      </c>
      <c r="AQ75" s="4">
        <v>632</v>
      </c>
      <c r="AR75" s="5">
        <v>10</v>
      </c>
      <c r="BA75" s="4">
        <v>83</v>
      </c>
      <c r="BB75" s="5">
        <v>2136</v>
      </c>
    </row>
    <row r="76" spans="1:54" x14ac:dyDescent="0.3">
      <c r="A76" s="4">
        <v>88</v>
      </c>
      <c r="B76" s="5">
        <v>0</v>
      </c>
      <c r="C76" s="5">
        <v>1</v>
      </c>
      <c r="AQ76" s="4">
        <v>633</v>
      </c>
      <c r="AR76" s="5">
        <v>4</v>
      </c>
      <c r="BA76" s="4">
        <v>84</v>
      </c>
      <c r="BB76" s="5">
        <v>2225</v>
      </c>
    </row>
    <row r="77" spans="1:54" x14ac:dyDescent="0.3">
      <c r="A77" s="4">
        <v>90</v>
      </c>
      <c r="B77" s="5">
        <v>1</v>
      </c>
      <c r="C77" s="5">
        <v>2</v>
      </c>
      <c r="AQ77" s="4">
        <v>634</v>
      </c>
      <c r="AR77" s="5">
        <v>13</v>
      </c>
      <c r="BA77" s="4">
        <v>86</v>
      </c>
      <c r="BB77" s="5">
        <v>2155.5</v>
      </c>
    </row>
    <row r="78" spans="1:54" x14ac:dyDescent="0.3">
      <c r="A78" s="4" t="s">
        <v>48</v>
      </c>
      <c r="B78" s="5">
        <v>2493</v>
      </c>
      <c r="C78" s="5">
        <v>5001</v>
      </c>
      <c r="AQ78" s="4">
        <v>635</v>
      </c>
      <c r="AR78" s="5">
        <v>11</v>
      </c>
      <c r="BA78" s="4">
        <v>87</v>
      </c>
      <c r="BB78" s="5">
        <v>2278.6666666666665</v>
      </c>
    </row>
    <row r="79" spans="1:54" x14ac:dyDescent="0.3">
      <c r="AQ79" s="4">
        <v>636</v>
      </c>
      <c r="AR79" s="5">
        <v>9</v>
      </c>
      <c r="BA79" s="4">
        <v>88</v>
      </c>
      <c r="BB79" s="5">
        <v>2050</v>
      </c>
    </row>
    <row r="80" spans="1:54" x14ac:dyDescent="0.3">
      <c r="AQ80" s="4">
        <v>637</v>
      </c>
      <c r="AR80" s="5">
        <v>13</v>
      </c>
      <c r="BA80" s="4">
        <v>90</v>
      </c>
      <c r="BB80" s="5">
        <v>2193</v>
      </c>
    </row>
    <row r="81" spans="43:54" x14ac:dyDescent="0.3">
      <c r="AQ81" s="4">
        <v>638</v>
      </c>
      <c r="AR81" s="5">
        <v>15</v>
      </c>
      <c r="BA81" s="4" t="s">
        <v>48</v>
      </c>
      <c r="BB81">
        <v>2216.652669466107</v>
      </c>
    </row>
    <row r="82" spans="43:54" x14ac:dyDescent="0.3">
      <c r="AQ82" s="4">
        <v>639</v>
      </c>
      <c r="AR82" s="5">
        <v>13</v>
      </c>
    </row>
    <row r="83" spans="43:54" x14ac:dyDescent="0.3">
      <c r="AQ83" s="4">
        <v>640</v>
      </c>
      <c r="AR83" s="5">
        <v>15</v>
      </c>
    </row>
    <row r="84" spans="43:54" x14ac:dyDescent="0.3">
      <c r="AQ84" s="4">
        <v>641</v>
      </c>
      <c r="AR84" s="5">
        <v>18</v>
      </c>
    </row>
    <row r="85" spans="43:54" x14ac:dyDescent="0.3">
      <c r="AQ85" s="4">
        <v>642</v>
      </c>
      <c r="AR85" s="5">
        <v>14</v>
      </c>
    </row>
    <row r="86" spans="43:54" x14ac:dyDescent="0.3">
      <c r="AQ86" s="4">
        <v>643</v>
      </c>
      <c r="AR86" s="5">
        <v>15</v>
      </c>
    </row>
    <row r="87" spans="43:54" x14ac:dyDescent="0.3">
      <c r="AQ87" s="4">
        <v>644</v>
      </c>
      <c r="AR87" s="5">
        <v>8</v>
      </c>
    </row>
    <row r="88" spans="43:54" x14ac:dyDescent="0.3">
      <c r="AQ88" s="4">
        <v>645</v>
      </c>
      <c r="AR88" s="5">
        <v>20</v>
      </c>
    </row>
    <row r="89" spans="43:54" x14ac:dyDescent="0.3">
      <c r="AQ89" s="4">
        <v>646</v>
      </c>
      <c r="AR89" s="5">
        <v>16</v>
      </c>
    </row>
    <row r="90" spans="43:54" x14ac:dyDescent="0.3">
      <c r="AQ90" s="4">
        <v>647</v>
      </c>
      <c r="AR90" s="5">
        <v>12</v>
      </c>
    </row>
    <row r="91" spans="43:54" x14ac:dyDescent="0.3">
      <c r="AQ91" s="4">
        <v>648</v>
      </c>
      <c r="AR91" s="5">
        <v>14</v>
      </c>
    </row>
    <row r="92" spans="43:54" x14ac:dyDescent="0.3">
      <c r="AQ92" s="4">
        <v>649</v>
      </c>
      <c r="AR92" s="5">
        <v>16</v>
      </c>
    </row>
    <row r="93" spans="43:54" x14ac:dyDescent="0.3">
      <c r="AQ93" s="4">
        <v>650</v>
      </c>
      <c r="AR93" s="5">
        <v>26</v>
      </c>
    </row>
    <row r="94" spans="43:54" x14ac:dyDescent="0.3">
      <c r="AQ94" s="4">
        <v>651</v>
      </c>
      <c r="AR94" s="5">
        <v>24</v>
      </c>
    </row>
    <row r="95" spans="43:54" x14ac:dyDescent="0.3">
      <c r="AQ95" s="4">
        <v>652</v>
      </c>
      <c r="AR95" s="5">
        <v>13</v>
      </c>
    </row>
    <row r="96" spans="43:54" x14ac:dyDescent="0.3">
      <c r="AQ96" s="4">
        <v>653</v>
      </c>
      <c r="AR96" s="5">
        <v>21</v>
      </c>
    </row>
    <row r="97" spans="43:44" x14ac:dyDescent="0.3">
      <c r="AQ97" s="4">
        <v>654</v>
      </c>
      <c r="AR97" s="5">
        <v>24</v>
      </c>
    </row>
    <row r="98" spans="43:44" x14ac:dyDescent="0.3">
      <c r="AQ98" s="4">
        <v>655</v>
      </c>
      <c r="AR98" s="5">
        <v>17</v>
      </c>
    </row>
    <row r="99" spans="43:44" x14ac:dyDescent="0.3">
      <c r="AQ99" s="4">
        <v>656</v>
      </c>
      <c r="AR99" s="5">
        <v>15</v>
      </c>
    </row>
    <row r="100" spans="43:44" x14ac:dyDescent="0.3">
      <c r="AQ100" s="4">
        <v>657</v>
      </c>
      <c r="AR100" s="5">
        <v>17</v>
      </c>
    </row>
    <row r="101" spans="43:44" x14ac:dyDescent="0.3">
      <c r="AQ101" s="4">
        <v>658</v>
      </c>
      <c r="AR101" s="5">
        <v>20</v>
      </c>
    </row>
    <row r="102" spans="43:44" x14ac:dyDescent="0.3">
      <c r="AQ102" s="4">
        <v>659</v>
      </c>
      <c r="AR102" s="5">
        <v>20</v>
      </c>
    </row>
    <row r="103" spans="43:44" x14ac:dyDescent="0.3">
      <c r="AQ103" s="4">
        <v>660</v>
      </c>
      <c r="AR103" s="5">
        <v>29</v>
      </c>
    </row>
    <row r="104" spans="43:44" x14ac:dyDescent="0.3">
      <c r="AQ104" s="4">
        <v>661</v>
      </c>
      <c r="AR104" s="5">
        <v>20</v>
      </c>
    </row>
    <row r="105" spans="43:44" x14ac:dyDescent="0.3">
      <c r="AQ105" s="4">
        <v>662</v>
      </c>
      <c r="AR105" s="5">
        <v>23</v>
      </c>
    </row>
    <row r="106" spans="43:44" x14ac:dyDescent="0.3">
      <c r="AQ106" s="4">
        <v>663</v>
      </c>
      <c r="AR106" s="5">
        <v>24</v>
      </c>
    </row>
    <row r="107" spans="43:44" x14ac:dyDescent="0.3">
      <c r="AQ107" s="4">
        <v>664</v>
      </c>
      <c r="AR107" s="5">
        <v>19</v>
      </c>
    </row>
    <row r="108" spans="43:44" x14ac:dyDescent="0.3">
      <c r="AQ108" s="4">
        <v>665</v>
      </c>
      <c r="AR108" s="5">
        <v>24</v>
      </c>
    </row>
    <row r="109" spans="43:44" x14ac:dyDescent="0.3">
      <c r="AQ109" s="4">
        <v>666</v>
      </c>
      <c r="AR109" s="5">
        <v>26</v>
      </c>
    </row>
    <row r="110" spans="43:44" x14ac:dyDescent="0.3">
      <c r="AQ110" s="4">
        <v>667</v>
      </c>
      <c r="AR110" s="5">
        <v>26</v>
      </c>
    </row>
    <row r="111" spans="43:44" x14ac:dyDescent="0.3">
      <c r="AQ111" s="4">
        <v>668</v>
      </c>
      <c r="AR111" s="5">
        <v>34</v>
      </c>
    </row>
    <row r="112" spans="43:44" x14ac:dyDescent="0.3">
      <c r="AQ112" s="4">
        <v>669</v>
      </c>
      <c r="AR112" s="5">
        <v>24</v>
      </c>
    </row>
    <row r="113" spans="43:44" x14ac:dyDescent="0.3">
      <c r="AQ113" s="4">
        <v>670</v>
      </c>
      <c r="AR113" s="5">
        <v>23</v>
      </c>
    </row>
    <row r="114" spans="43:44" x14ac:dyDescent="0.3">
      <c r="AQ114" s="4">
        <v>671</v>
      </c>
      <c r="AR114" s="5">
        <v>22</v>
      </c>
    </row>
    <row r="115" spans="43:44" x14ac:dyDescent="0.3">
      <c r="AQ115" s="4">
        <v>672</v>
      </c>
      <c r="AR115" s="5">
        <v>27</v>
      </c>
    </row>
    <row r="116" spans="43:44" x14ac:dyDescent="0.3">
      <c r="AQ116" s="4">
        <v>673</v>
      </c>
      <c r="AR116" s="5">
        <v>30</v>
      </c>
    </row>
    <row r="117" spans="43:44" x14ac:dyDescent="0.3">
      <c r="AQ117" s="4">
        <v>674</v>
      </c>
      <c r="AR117" s="5">
        <v>24</v>
      </c>
    </row>
    <row r="118" spans="43:44" x14ac:dyDescent="0.3">
      <c r="AQ118" s="4">
        <v>675</v>
      </c>
      <c r="AR118" s="5">
        <v>26</v>
      </c>
    </row>
    <row r="119" spans="43:44" x14ac:dyDescent="0.3">
      <c r="AQ119" s="4">
        <v>676</v>
      </c>
      <c r="AR119" s="5">
        <v>26</v>
      </c>
    </row>
    <row r="120" spans="43:44" x14ac:dyDescent="0.3">
      <c r="AQ120" s="4">
        <v>677</v>
      </c>
      <c r="AR120" s="5">
        <v>29</v>
      </c>
    </row>
    <row r="121" spans="43:44" x14ac:dyDescent="0.3">
      <c r="AQ121" s="4">
        <v>678</v>
      </c>
      <c r="AR121" s="5">
        <v>31</v>
      </c>
    </row>
    <row r="122" spans="43:44" x14ac:dyDescent="0.3">
      <c r="AQ122" s="4">
        <v>679</v>
      </c>
      <c r="AR122" s="5">
        <v>25</v>
      </c>
    </row>
    <row r="123" spans="43:44" x14ac:dyDescent="0.3">
      <c r="AQ123" s="4">
        <v>680</v>
      </c>
      <c r="AR123" s="5">
        <v>21</v>
      </c>
    </row>
    <row r="124" spans="43:44" x14ac:dyDescent="0.3">
      <c r="AQ124" s="4">
        <v>681</v>
      </c>
      <c r="AR124" s="5">
        <v>26</v>
      </c>
    </row>
    <row r="125" spans="43:44" x14ac:dyDescent="0.3">
      <c r="AQ125" s="4">
        <v>682</v>
      </c>
      <c r="AR125" s="5">
        <v>28</v>
      </c>
    </row>
    <row r="126" spans="43:44" x14ac:dyDescent="0.3">
      <c r="AQ126" s="4">
        <v>683</v>
      </c>
      <c r="AR126" s="5">
        <v>28</v>
      </c>
    </row>
    <row r="127" spans="43:44" x14ac:dyDescent="0.3">
      <c r="AQ127" s="4">
        <v>684</v>
      </c>
      <c r="AR127" s="5">
        <v>29</v>
      </c>
    </row>
    <row r="128" spans="43:44" x14ac:dyDescent="0.3">
      <c r="AQ128" s="4">
        <v>685</v>
      </c>
      <c r="AR128" s="5">
        <v>32</v>
      </c>
    </row>
    <row r="129" spans="43:44" x14ac:dyDescent="0.3">
      <c r="AQ129" s="4">
        <v>686</v>
      </c>
      <c r="AR129" s="5">
        <v>48</v>
      </c>
    </row>
    <row r="130" spans="43:44" x14ac:dyDescent="0.3">
      <c r="AQ130" s="4">
        <v>687</v>
      </c>
      <c r="AR130" s="5">
        <v>27</v>
      </c>
    </row>
    <row r="131" spans="43:44" x14ac:dyDescent="0.3">
      <c r="AQ131" s="4">
        <v>688</v>
      </c>
      <c r="AR131" s="5">
        <v>38</v>
      </c>
    </row>
    <row r="132" spans="43:44" x14ac:dyDescent="0.3">
      <c r="AQ132" s="4">
        <v>689</v>
      </c>
      <c r="AR132" s="5">
        <v>37</v>
      </c>
    </row>
    <row r="133" spans="43:44" x14ac:dyDescent="0.3">
      <c r="AQ133" s="4">
        <v>690</v>
      </c>
      <c r="AR133" s="5">
        <v>45</v>
      </c>
    </row>
    <row r="134" spans="43:44" x14ac:dyDescent="0.3">
      <c r="AQ134" s="4">
        <v>691</v>
      </c>
      <c r="AR134" s="5">
        <v>27</v>
      </c>
    </row>
    <row r="135" spans="43:44" x14ac:dyDescent="0.3">
      <c r="AQ135" s="4">
        <v>692</v>
      </c>
      <c r="AR135" s="5">
        <v>29</v>
      </c>
    </row>
    <row r="136" spans="43:44" x14ac:dyDescent="0.3">
      <c r="AQ136" s="4">
        <v>693</v>
      </c>
      <c r="AR136" s="5">
        <v>37</v>
      </c>
    </row>
    <row r="137" spans="43:44" x14ac:dyDescent="0.3">
      <c r="AQ137" s="4">
        <v>694</v>
      </c>
      <c r="AR137" s="5">
        <v>32</v>
      </c>
    </row>
    <row r="138" spans="43:44" x14ac:dyDescent="0.3">
      <c r="AQ138" s="4">
        <v>695</v>
      </c>
      <c r="AR138" s="5">
        <v>21</v>
      </c>
    </row>
    <row r="139" spans="43:44" x14ac:dyDescent="0.3">
      <c r="AQ139" s="4">
        <v>696</v>
      </c>
      <c r="AR139" s="5">
        <v>35</v>
      </c>
    </row>
    <row r="140" spans="43:44" x14ac:dyDescent="0.3">
      <c r="AQ140" s="4">
        <v>697</v>
      </c>
      <c r="AR140" s="5">
        <v>28</v>
      </c>
    </row>
    <row r="141" spans="43:44" x14ac:dyDescent="0.3">
      <c r="AQ141" s="4">
        <v>698</v>
      </c>
      <c r="AR141" s="5">
        <v>39</v>
      </c>
    </row>
    <row r="142" spans="43:44" x14ac:dyDescent="0.3">
      <c r="AQ142" s="4">
        <v>699</v>
      </c>
      <c r="AR142" s="5">
        <v>41</v>
      </c>
    </row>
    <row r="143" spans="43:44" x14ac:dyDescent="0.3">
      <c r="AQ143" s="4">
        <v>700</v>
      </c>
      <c r="AR143" s="5">
        <v>40</v>
      </c>
    </row>
    <row r="144" spans="43:44" x14ac:dyDescent="0.3">
      <c r="AQ144" s="4">
        <v>701</v>
      </c>
      <c r="AR144" s="5">
        <v>49</v>
      </c>
    </row>
    <row r="145" spans="43:44" x14ac:dyDescent="0.3">
      <c r="AQ145" s="4">
        <v>702</v>
      </c>
      <c r="AR145" s="5">
        <v>38</v>
      </c>
    </row>
    <row r="146" spans="43:44" x14ac:dyDescent="0.3">
      <c r="AQ146" s="4">
        <v>703</v>
      </c>
      <c r="AR146" s="5">
        <v>44</v>
      </c>
    </row>
    <row r="147" spans="43:44" x14ac:dyDescent="0.3">
      <c r="AQ147" s="4">
        <v>704</v>
      </c>
      <c r="AR147" s="5">
        <v>40</v>
      </c>
    </row>
    <row r="148" spans="43:44" x14ac:dyDescent="0.3">
      <c r="AQ148" s="4">
        <v>705</v>
      </c>
      <c r="AR148" s="5">
        <v>51</v>
      </c>
    </row>
    <row r="149" spans="43:44" x14ac:dyDescent="0.3">
      <c r="AQ149" s="4">
        <v>706</v>
      </c>
      <c r="AR149" s="5">
        <v>37</v>
      </c>
    </row>
    <row r="150" spans="43:44" x14ac:dyDescent="0.3">
      <c r="AQ150" s="4">
        <v>707</v>
      </c>
      <c r="AR150" s="5">
        <v>45</v>
      </c>
    </row>
    <row r="151" spans="43:44" x14ac:dyDescent="0.3">
      <c r="AQ151" s="4">
        <v>708</v>
      </c>
      <c r="AR151" s="5">
        <v>45</v>
      </c>
    </row>
    <row r="152" spans="43:44" x14ac:dyDescent="0.3">
      <c r="AQ152" s="4">
        <v>709</v>
      </c>
      <c r="AR152" s="5">
        <v>50</v>
      </c>
    </row>
    <row r="153" spans="43:44" x14ac:dyDescent="0.3">
      <c r="AQ153" s="4">
        <v>710</v>
      </c>
      <c r="AR153" s="5">
        <v>37</v>
      </c>
    </row>
    <row r="154" spans="43:44" x14ac:dyDescent="0.3">
      <c r="AQ154" s="4">
        <v>711</v>
      </c>
      <c r="AR154" s="5">
        <v>28</v>
      </c>
    </row>
    <row r="155" spans="43:44" x14ac:dyDescent="0.3">
      <c r="AQ155" s="4">
        <v>712</v>
      </c>
      <c r="AR155" s="5">
        <v>30</v>
      </c>
    </row>
    <row r="156" spans="43:44" x14ac:dyDescent="0.3">
      <c r="AQ156" s="4">
        <v>713</v>
      </c>
      <c r="AR156" s="5">
        <v>48</v>
      </c>
    </row>
    <row r="157" spans="43:44" x14ac:dyDescent="0.3">
      <c r="AQ157" s="4">
        <v>714</v>
      </c>
      <c r="AR157" s="5">
        <v>34</v>
      </c>
    </row>
    <row r="158" spans="43:44" x14ac:dyDescent="0.3">
      <c r="AQ158" s="4">
        <v>715</v>
      </c>
      <c r="AR158" s="5">
        <v>44</v>
      </c>
    </row>
    <row r="159" spans="43:44" x14ac:dyDescent="0.3">
      <c r="AQ159" s="4">
        <v>716</v>
      </c>
      <c r="AR159" s="5">
        <v>49</v>
      </c>
    </row>
    <row r="160" spans="43:44" x14ac:dyDescent="0.3">
      <c r="AQ160" s="4">
        <v>717</v>
      </c>
      <c r="AR160" s="5">
        <v>40</v>
      </c>
    </row>
    <row r="161" spans="43:44" x14ac:dyDescent="0.3">
      <c r="AQ161" s="4">
        <v>718</v>
      </c>
      <c r="AR161" s="5">
        <v>46</v>
      </c>
    </row>
    <row r="162" spans="43:44" x14ac:dyDescent="0.3">
      <c r="AQ162" s="4">
        <v>719</v>
      </c>
      <c r="AR162" s="5">
        <v>31</v>
      </c>
    </row>
    <row r="163" spans="43:44" x14ac:dyDescent="0.3">
      <c r="AQ163" s="4">
        <v>720</v>
      </c>
      <c r="AR163" s="5">
        <v>46</v>
      </c>
    </row>
    <row r="164" spans="43:44" x14ac:dyDescent="0.3">
      <c r="AQ164" s="4">
        <v>721</v>
      </c>
      <c r="AR164" s="5">
        <v>42</v>
      </c>
    </row>
    <row r="165" spans="43:44" x14ac:dyDescent="0.3">
      <c r="AQ165" s="4">
        <v>722</v>
      </c>
      <c r="AR165" s="5">
        <v>26</v>
      </c>
    </row>
    <row r="166" spans="43:44" x14ac:dyDescent="0.3">
      <c r="AQ166" s="4">
        <v>723</v>
      </c>
      <c r="AR166" s="5">
        <v>47</v>
      </c>
    </row>
    <row r="167" spans="43:44" x14ac:dyDescent="0.3">
      <c r="AQ167" s="4">
        <v>724</v>
      </c>
      <c r="AR167" s="5">
        <v>41</v>
      </c>
    </row>
    <row r="168" spans="43:44" x14ac:dyDescent="0.3">
      <c r="AQ168" s="4">
        <v>725</v>
      </c>
      <c r="AR168" s="5">
        <v>37</v>
      </c>
    </row>
    <row r="169" spans="43:44" x14ac:dyDescent="0.3">
      <c r="AQ169" s="4">
        <v>726</v>
      </c>
      <c r="AR169" s="5">
        <v>46</v>
      </c>
    </row>
    <row r="170" spans="43:44" x14ac:dyDescent="0.3">
      <c r="AQ170" s="4">
        <v>727</v>
      </c>
      <c r="AR170" s="5">
        <v>34</v>
      </c>
    </row>
    <row r="171" spans="43:44" x14ac:dyDescent="0.3">
      <c r="AQ171" s="4">
        <v>728</v>
      </c>
      <c r="AR171" s="5">
        <v>35</v>
      </c>
    </row>
    <row r="172" spans="43:44" x14ac:dyDescent="0.3">
      <c r="AQ172" s="4">
        <v>729</v>
      </c>
      <c r="AR172" s="5">
        <v>50</v>
      </c>
    </row>
    <row r="173" spans="43:44" x14ac:dyDescent="0.3">
      <c r="AQ173" s="4">
        <v>730</v>
      </c>
      <c r="AR173" s="5">
        <v>43</v>
      </c>
    </row>
    <row r="174" spans="43:44" x14ac:dyDescent="0.3">
      <c r="AQ174" s="4">
        <v>731</v>
      </c>
      <c r="AR174" s="5">
        <v>29</v>
      </c>
    </row>
    <row r="175" spans="43:44" x14ac:dyDescent="0.3">
      <c r="AQ175" s="4">
        <v>732</v>
      </c>
      <c r="AR175" s="5">
        <v>35</v>
      </c>
    </row>
    <row r="176" spans="43:44" x14ac:dyDescent="0.3">
      <c r="AQ176" s="4">
        <v>733</v>
      </c>
      <c r="AR176" s="5">
        <v>30</v>
      </c>
    </row>
    <row r="177" spans="43:44" x14ac:dyDescent="0.3">
      <c r="AQ177" s="4">
        <v>734</v>
      </c>
      <c r="AR177" s="5">
        <v>29</v>
      </c>
    </row>
    <row r="178" spans="43:44" x14ac:dyDescent="0.3">
      <c r="AQ178" s="4">
        <v>735</v>
      </c>
      <c r="AR178" s="5">
        <v>38</v>
      </c>
    </row>
    <row r="179" spans="43:44" x14ac:dyDescent="0.3">
      <c r="AQ179" s="4">
        <v>736</v>
      </c>
      <c r="AR179" s="5">
        <v>37</v>
      </c>
    </row>
    <row r="180" spans="43:44" x14ac:dyDescent="0.3">
      <c r="AQ180" s="4">
        <v>737</v>
      </c>
      <c r="AR180" s="5">
        <v>30</v>
      </c>
    </row>
    <row r="181" spans="43:44" x14ac:dyDescent="0.3">
      <c r="AQ181" s="4">
        <v>738</v>
      </c>
      <c r="AR181" s="5">
        <v>40</v>
      </c>
    </row>
    <row r="182" spans="43:44" x14ac:dyDescent="0.3">
      <c r="AQ182" s="4">
        <v>739</v>
      </c>
      <c r="AR182" s="5">
        <v>46</v>
      </c>
    </row>
    <row r="183" spans="43:44" x14ac:dyDescent="0.3">
      <c r="AQ183" s="4">
        <v>740</v>
      </c>
      <c r="AR183" s="5">
        <v>42</v>
      </c>
    </row>
    <row r="184" spans="43:44" x14ac:dyDescent="0.3">
      <c r="AQ184" s="4">
        <v>741</v>
      </c>
      <c r="AR184" s="5">
        <v>38</v>
      </c>
    </row>
    <row r="185" spans="43:44" x14ac:dyDescent="0.3">
      <c r="AQ185" s="4">
        <v>742</v>
      </c>
      <c r="AR185" s="5">
        <v>37</v>
      </c>
    </row>
    <row r="186" spans="43:44" x14ac:dyDescent="0.3">
      <c r="AQ186" s="4">
        <v>743</v>
      </c>
      <c r="AR186" s="5">
        <v>34</v>
      </c>
    </row>
    <row r="187" spans="43:44" x14ac:dyDescent="0.3">
      <c r="AQ187" s="4">
        <v>744</v>
      </c>
      <c r="AR187" s="5">
        <v>43</v>
      </c>
    </row>
    <row r="188" spans="43:44" x14ac:dyDescent="0.3">
      <c r="AQ188" s="4">
        <v>745</v>
      </c>
      <c r="AR188" s="5">
        <v>36</v>
      </c>
    </row>
    <row r="189" spans="43:44" x14ac:dyDescent="0.3">
      <c r="AQ189" s="4">
        <v>746</v>
      </c>
      <c r="AR189" s="5">
        <v>35</v>
      </c>
    </row>
    <row r="190" spans="43:44" x14ac:dyDescent="0.3">
      <c r="AQ190" s="4">
        <v>747</v>
      </c>
      <c r="AR190" s="5">
        <v>39</v>
      </c>
    </row>
    <row r="191" spans="43:44" x14ac:dyDescent="0.3">
      <c r="AQ191" s="4">
        <v>748</v>
      </c>
      <c r="AR191" s="5">
        <v>41</v>
      </c>
    </row>
    <row r="192" spans="43:44" x14ac:dyDescent="0.3">
      <c r="AQ192" s="4">
        <v>749</v>
      </c>
      <c r="AR192" s="5">
        <v>34</v>
      </c>
    </row>
    <row r="193" spans="43:44" x14ac:dyDescent="0.3">
      <c r="AQ193" s="4">
        <v>750</v>
      </c>
      <c r="AR193" s="5">
        <v>45</v>
      </c>
    </row>
    <row r="194" spans="43:44" x14ac:dyDescent="0.3">
      <c r="AQ194" s="4">
        <v>751</v>
      </c>
      <c r="AR194" s="5">
        <v>27</v>
      </c>
    </row>
    <row r="195" spans="43:44" x14ac:dyDescent="0.3">
      <c r="AQ195" s="4">
        <v>752</v>
      </c>
      <c r="AR195" s="5">
        <v>34</v>
      </c>
    </row>
    <row r="196" spans="43:44" x14ac:dyDescent="0.3">
      <c r="AQ196" s="4">
        <v>753</v>
      </c>
      <c r="AR196" s="5">
        <v>26</v>
      </c>
    </row>
    <row r="197" spans="43:44" x14ac:dyDescent="0.3">
      <c r="AQ197" s="4">
        <v>754</v>
      </c>
      <c r="AR197" s="5">
        <v>22</v>
      </c>
    </row>
    <row r="198" spans="43:44" x14ac:dyDescent="0.3">
      <c r="AQ198" s="4">
        <v>755</v>
      </c>
      <c r="AR198" s="5">
        <v>32</v>
      </c>
    </row>
    <row r="199" spans="43:44" x14ac:dyDescent="0.3">
      <c r="AQ199" s="4">
        <v>756</v>
      </c>
      <c r="AR199" s="5">
        <v>32</v>
      </c>
    </row>
    <row r="200" spans="43:44" x14ac:dyDescent="0.3">
      <c r="AQ200" s="4">
        <v>757</v>
      </c>
      <c r="AR200" s="5">
        <v>22</v>
      </c>
    </row>
    <row r="201" spans="43:44" x14ac:dyDescent="0.3">
      <c r="AQ201" s="4">
        <v>758</v>
      </c>
      <c r="AR201" s="5">
        <v>36</v>
      </c>
    </row>
    <row r="202" spans="43:44" x14ac:dyDescent="0.3">
      <c r="AQ202" s="4">
        <v>759</v>
      </c>
      <c r="AR202" s="5">
        <v>27</v>
      </c>
    </row>
    <row r="203" spans="43:44" x14ac:dyDescent="0.3">
      <c r="AQ203" s="4">
        <v>760</v>
      </c>
      <c r="AR203" s="5">
        <v>28</v>
      </c>
    </row>
    <row r="204" spans="43:44" x14ac:dyDescent="0.3">
      <c r="AQ204" s="4">
        <v>761</v>
      </c>
      <c r="AR204" s="5">
        <v>26</v>
      </c>
    </row>
    <row r="205" spans="43:44" x14ac:dyDescent="0.3">
      <c r="AQ205" s="4">
        <v>762</v>
      </c>
      <c r="AR205" s="5">
        <v>21</v>
      </c>
    </row>
    <row r="206" spans="43:44" x14ac:dyDescent="0.3">
      <c r="AQ206" s="4">
        <v>763</v>
      </c>
      <c r="AR206" s="5">
        <v>28</v>
      </c>
    </row>
    <row r="207" spans="43:44" x14ac:dyDescent="0.3">
      <c r="AQ207" s="4">
        <v>764</v>
      </c>
      <c r="AR207" s="5">
        <v>26</v>
      </c>
    </row>
    <row r="208" spans="43:44" x14ac:dyDescent="0.3">
      <c r="AQ208" s="4">
        <v>765</v>
      </c>
      <c r="AR208" s="5">
        <v>22</v>
      </c>
    </row>
    <row r="209" spans="43:44" x14ac:dyDescent="0.3">
      <c r="AQ209" s="4">
        <v>766</v>
      </c>
      <c r="AR209" s="5">
        <v>27</v>
      </c>
    </row>
    <row r="210" spans="43:44" x14ac:dyDescent="0.3">
      <c r="AQ210" s="4">
        <v>767</v>
      </c>
      <c r="AR210" s="5">
        <v>21</v>
      </c>
    </row>
    <row r="211" spans="43:44" x14ac:dyDescent="0.3">
      <c r="AQ211" s="4">
        <v>768</v>
      </c>
      <c r="AR211" s="5">
        <v>24</v>
      </c>
    </row>
    <row r="212" spans="43:44" x14ac:dyDescent="0.3">
      <c r="AQ212" s="4">
        <v>769</v>
      </c>
      <c r="AR212" s="5">
        <v>24</v>
      </c>
    </row>
    <row r="213" spans="43:44" x14ac:dyDescent="0.3">
      <c r="AQ213" s="4">
        <v>770</v>
      </c>
      <c r="AR213" s="5">
        <v>16</v>
      </c>
    </row>
    <row r="214" spans="43:44" x14ac:dyDescent="0.3">
      <c r="AQ214" s="4">
        <v>771</v>
      </c>
      <c r="AR214" s="5">
        <v>9</v>
      </c>
    </row>
    <row r="215" spans="43:44" x14ac:dyDescent="0.3">
      <c r="AQ215" s="4">
        <v>772</v>
      </c>
      <c r="AR215" s="5">
        <v>26</v>
      </c>
    </row>
    <row r="216" spans="43:44" x14ac:dyDescent="0.3">
      <c r="AQ216" s="4">
        <v>773</v>
      </c>
      <c r="AR216" s="5">
        <v>19</v>
      </c>
    </row>
    <row r="217" spans="43:44" x14ac:dyDescent="0.3">
      <c r="AQ217" s="4">
        <v>774</v>
      </c>
      <c r="AR217" s="5">
        <v>19</v>
      </c>
    </row>
    <row r="218" spans="43:44" x14ac:dyDescent="0.3">
      <c r="AQ218" s="4">
        <v>775</v>
      </c>
      <c r="AR218" s="5">
        <v>22</v>
      </c>
    </row>
    <row r="219" spans="43:44" x14ac:dyDescent="0.3">
      <c r="AQ219" s="4">
        <v>776</v>
      </c>
      <c r="AR219" s="5">
        <v>23</v>
      </c>
    </row>
    <row r="220" spans="43:44" x14ac:dyDescent="0.3">
      <c r="AQ220" s="4">
        <v>777</v>
      </c>
      <c r="AR220" s="5">
        <v>19</v>
      </c>
    </row>
    <row r="221" spans="43:44" x14ac:dyDescent="0.3">
      <c r="AQ221" s="4">
        <v>778</v>
      </c>
      <c r="AR221" s="5">
        <v>19</v>
      </c>
    </row>
    <row r="222" spans="43:44" x14ac:dyDescent="0.3">
      <c r="AQ222" s="4">
        <v>779</v>
      </c>
      <c r="AR222" s="5">
        <v>12</v>
      </c>
    </row>
    <row r="223" spans="43:44" x14ac:dyDescent="0.3">
      <c r="AQ223" s="4">
        <v>780</v>
      </c>
      <c r="AR223" s="5">
        <v>13</v>
      </c>
    </row>
    <row r="224" spans="43:44" x14ac:dyDescent="0.3">
      <c r="AQ224" s="4">
        <v>781</v>
      </c>
      <c r="AR224" s="5">
        <v>19</v>
      </c>
    </row>
    <row r="225" spans="43:44" x14ac:dyDescent="0.3">
      <c r="AQ225" s="4">
        <v>782</v>
      </c>
      <c r="AR225" s="5">
        <v>16</v>
      </c>
    </row>
    <row r="226" spans="43:44" x14ac:dyDescent="0.3">
      <c r="AQ226" s="4">
        <v>783</v>
      </c>
      <c r="AR226" s="5">
        <v>11</v>
      </c>
    </row>
    <row r="227" spans="43:44" x14ac:dyDescent="0.3">
      <c r="AQ227" s="4">
        <v>784</v>
      </c>
      <c r="AR227" s="5">
        <v>16</v>
      </c>
    </row>
    <row r="228" spans="43:44" x14ac:dyDescent="0.3">
      <c r="AQ228" s="4">
        <v>785</v>
      </c>
      <c r="AR228" s="5">
        <v>13</v>
      </c>
    </row>
    <row r="229" spans="43:44" x14ac:dyDescent="0.3">
      <c r="AQ229" s="4">
        <v>786</v>
      </c>
      <c r="AR229" s="5">
        <v>14</v>
      </c>
    </row>
    <row r="230" spans="43:44" x14ac:dyDescent="0.3">
      <c r="AQ230" s="4">
        <v>787</v>
      </c>
      <c r="AR230" s="5">
        <v>10</v>
      </c>
    </row>
    <row r="231" spans="43:44" x14ac:dyDescent="0.3">
      <c r="AQ231" s="4">
        <v>788</v>
      </c>
      <c r="AR231" s="5">
        <v>17</v>
      </c>
    </row>
    <row r="232" spans="43:44" x14ac:dyDescent="0.3">
      <c r="AQ232" s="4">
        <v>789</v>
      </c>
      <c r="AR232" s="5">
        <v>10</v>
      </c>
    </row>
    <row r="233" spans="43:44" x14ac:dyDescent="0.3">
      <c r="AQ233" s="4">
        <v>790</v>
      </c>
      <c r="AR233" s="5">
        <v>12</v>
      </c>
    </row>
    <row r="234" spans="43:44" x14ac:dyDescent="0.3">
      <c r="AQ234" s="4">
        <v>791</v>
      </c>
      <c r="AR234" s="5">
        <v>13</v>
      </c>
    </row>
    <row r="235" spans="43:44" x14ac:dyDescent="0.3">
      <c r="AQ235" s="4">
        <v>792</v>
      </c>
      <c r="AR235" s="5">
        <v>8</v>
      </c>
    </row>
    <row r="236" spans="43:44" x14ac:dyDescent="0.3">
      <c r="AQ236" s="4">
        <v>793</v>
      </c>
      <c r="AR236" s="5">
        <v>13</v>
      </c>
    </row>
    <row r="237" spans="43:44" x14ac:dyDescent="0.3">
      <c r="AQ237" s="4">
        <v>794</v>
      </c>
      <c r="AR237" s="5">
        <v>11</v>
      </c>
    </row>
    <row r="238" spans="43:44" x14ac:dyDescent="0.3">
      <c r="AQ238" s="4">
        <v>795</v>
      </c>
      <c r="AR238" s="5">
        <v>10</v>
      </c>
    </row>
    <row r="239" spans="43:44" x14ac:dyDescent="0.3">
      <c r="AQ239" s="4">
        <v>796</v>
      </c>
      <c r="AR239" s="5">
        <v>16</v>
      </c>
    </row>
    <row r="240" spans="43:44" x14ac:dyDescent="0.3">
      <c r="AQ240" s="4">
        <v>797</v>
      </c>
      <c r="AR240" s="5">
        <v>6</v>
      </c>
    </row>
    <row r="241" spans="43:44" x14ac:dyDescent="0.3">
      <c r="AQ241" s="4">
        <v>798</v>
      </c>
      <c r="AR241" s="5">
        <v>9</v>
      </c>
    </row>
    <row r="242" spans="43:44" x14ac:dyDescent="0.3">
      <c r="AQ242" s="4">
        <v>799</v>
      </c>
      <c r="AR242" s="5">
        <v>7</v>
      </c>
    </row>
    <row r="243" spans="43:44" x14ac:dyDescent="0.3">
      <c r="AQ243" s="4">
        <v>800</v>
      </c>
      <c r="AR243" s="5">
        <v>11</v>
      </c>
    </row>
    <row r="244" spans="43:44" x14ac:dyDescent="0.3">
      <c r="AQ244" s="4">
        <v>801</v>
      </c>
      <c r="AR244" s="5">
        <v>11</v>
      </c>
    </row>
    <row r="245" spans="43:44" x14ac:dyDescent="0.3">
      <c r="AQ245" s="4">
        <v>802</v>
      </c>
      <c r="AR245" s="5">
        <v>11</v>
      </c>
    </row>
    <row r="246" spans="43:44" x14ac:dyDescent="0.3">
      <c r="AQ246" s="4">
        <v>803</v>
      </c>
      <c r="AR246" s="5">
        <v>11</v>
      </c>
    </row>
    <row r="247" spans="43:44" x14ac:dyDescent="0.3">
      <c r="AQ247" s="4">
        <v>804</v>
      </c>
      <c r="AR247" s="5">
        <v>9</v>
      </c>
    </row>
    <row r="248" spans="43:44" x14ac:dyDescent="0.3">
      <c r="AQ248" s="4">
        <v>805</v>
      </c>
      <c r="AR248" s="5">
        <v>9</v>
      </c>
    </row>
    <row r="249" spans="43:44" x14ac:dyDescent="0.3">
      <c r="AQ249" s="4">
        <v>806</v>
      </c>
      <c r="AR249" s="5">
        <v>6</v>
      </c>
    </row>
    <row r="250" spans="43:44" x14ac:dyDescent="0.3">
      <c r="AQ250" s="4">
        <v>807</v>
      </c>
      <c r="AR250" s="5">
        <v>6</v>
      </c>
    </row>
    <row r="251" spans="43:44" x14ac:dyDescent="0.3">
      <c r="AQ251" s="4">
        <v>808</v>
      </c>
      <c r="AR251" s="5">
        <v>10</v>
      </c>
    </row>
    <row r="252" spans="43:44" x14ac:dyDescent="0.3">
      <c r="AQ252" s="4">
        <v>809</v>
      </c>
      <c r="AR252" s="5">
        <v>4</v>
      </c>
    </row>
    <row r="253" spans="43:44" x14ac:dyDescent="0.3">
      <c r="AQ253" s="4">
        <v>810</v>
      </c>
      <c r="AR253" s="5">
        <v>5</v>
      </c>
    </row>
    <row r="254" spans="43:44" x14ac:dyDescent="0.3">
      <c r="AQ254" s="4">
        <v>811</v>
      </c>
      <c r="AR254" s="5">
        <v>6</v>
      </c>
    </row>
    <row r="255" spans="43:44" x14ac:dyDescent="0.3">
      <c r="AQ255" s="4">
        <v>812</v>
      </c>
      <c r="AR255" s="5">
        <v>3</v>
      </c>
    </row>
    <row r="256" spans="43:44" x14ac:dyDescent="0.3">
      <c r="AQ256" s="4">
        <v>813</v>
      </c>
      <c r="AR256" s="5">
        <v>3</v>
      </c>
    </row>
    <row r="257" spans="43:44" x14ac:dyDescent="0.3">
      <c r="AQ257" s="4">
        <v>814</v>
      </c>
      <c r="AR257" s="5">
        <v>6</v>
      </c>
    </row>
    <row r="258" spans="43:44" x14ac:dyDescent="0.3">
      <c r="AQ258" s="4">
        <v>815</v>
      </c>
      <c r="AR258" s="5">
        <v>5</v>
      </c>
    </row>
    <row r="259" spans="43:44" x14ac:dyDescent="0.3">
      <c r="AQ259" s="4">
        <v>816</v>
      </c>
      <c r="AR259" s="5">
        <v>4</v>
      </c>
    </row>
    <row r="260" spans="43:44" x14ac:dyDescent="0.3">
      <c r="AQ260" s="4">
        <v>817</v>
      </c>
      <c r="AR260" s="5">
        <v>4</v>
      </c>
    </row>
    <row r="261" spans="43:44" x14ac:dyDescent="0.3">
      <c r="AQ261" s="4">
        <v>818</v>
      </c>
      <c r="AR261" s="5">
        <v>6</v>
      </c>
    </row>
    <row r="262" spans="43:44" x14ac:dyDescent="0.3">
      <c r="AQ262" s="4">
        <v>819</v>
      </c>
      <c r="AR262" s="5">
        <v>3</v>
      </c>
    </row>
    <row r="263" spans="43:44" x14ac:dyDescent="0.3">
      <c r="AQ263" s="4">
        <v>820</v>
      </c>
      <c r="AR263" s="5">
        <v>4</v>
      </c>
    </row>
    <row r="264" spans="43:44" x14ac:dyDescent="0.3">
      <c r="AQ264" s="4">
        <v>821</v>
      </c>
      <c r="AR264" s="5">
        <v>5</v>
      </c>
    </row>
    <row r="265" spans="43:44" x14ac:dyDescent="0.3">
      <c r="AQ265" s="4">
        <v>822</v>
      </c>
      <c r="AR265" s="5">
        <v>2</v>
      </c>
    </row>
    <row r="266" spans="43:44" x14ac:dyDescent="0.3">
      <c r="AQ266" s="4">
        <v>824</v>
      </c>
      <c r="AR266" s="5">
        <v>2</v>
      </c>
    </row>
    <row r="267" spans="43:44" x14ac:dyDescent="0.3">
      <c r="AQ267" s="4">
        <v>825</v>
      </c>
      <c r="AR267" s="5">
        <v>4</v>
      </c>
    </row>
    <row r="268" spans="43:44" x14ac:dyDescent="0.3">
      <c r="AQ268" s="4">
        <v>826</v>
      </c>
      <c r="AR268" s="5">
        <v>2</v>
      </c>
    </row>
    <row r="269" spans="43:44" x14ac:dyDescent="0.3">
      <c r="AQ269" s="4">
        <v>827</v>
      </c>
      <c r="AR269" s="5">
        <v>6</v>
      </c>
    </row>
    <row r="270" spans="43:44" x14ac:dyDescent="0.3">
      <c r="AQ270" s="4">
        <v>828</v>
      </c>
      <c r="AR270" s="5">
        <v>3</v>
      </c>
    </row>
    <row r="271" spans="43:44" x14ac:dyDescent="0.3">
      <c r="AQ271" s="4">
        <v>829</v>
      </c>
      <c r="AR271" s="5">
        <v>5</v>
      </c>
    </row>
    <row r="272" spans="43:44" x14ac:dyDescent="0.3">
      <c r="AQ272" s="4">
        <v>831</v>
      </c>
      <c r="AR272" s="5">
        <v>3</v>
      </c>
    </row>
    <row r="273" spans="43:44" x14ac:dyDescent="0.3">
      <c r="AQ273" s="4">
        <v>832</v>
      </c>
      <c r="AR273" s="5">
        <v>1</v>
      </c>
    </row>
    <row r="274" spans="43:44" x14ac:dyDescent="0.3">
      <c r="AQ274" s="4">
        <v>833</v>
      </c>
      <c r="AR274" s="5">
        <v>5</v>
      </c>
    </row>
    <row r="275" spans="43:44" x14ac:dyDescent="0.3">
      <c r="AQ275" s="4">
        <v>834</v>
      </c>
      <c r="AR275" s="5">
        <v>2</v>
      </c>
    </row>
    <row r="276" spans="43:44" x14ac:dyDescent="0.3">
      <c r="AQ276" s="4">
        <v>835</v>
      </c>
      <c r="AR276" s="5">
        <v>1</v>
      </c>
    </row>
    <row r="277" spans="43:44" x14ac:dyDescent="0.3">
      <c r="AQ277" s="4">
        <v>836</v>
      </c>
      <c r="AR277" s="5">
        <v>2</v>
      </c>
    </row>
    <row r="278" spans="43:44" x14ac:dyDescent="0.3">
      <c r="AQ278" s="4">
        <v>837</v>
      </c>
      <c r="AR278" s="5">
        <v>5</v>
      </c>
    </row>
    <row r="279" spans="43:44" x14ac:dyDescent="0.3">
      <c r="AQ279" s="4">
        <v>838</v>
      </c>
      <c r="AR279" s="5">
        <v>1</v>
      </c>
    </row>
    <row r="280" spans="43:44" x14ac:dyDescent="0.3">
      <c r="AQ280" s="4">
        <v>839</v>
      </c>
      <c r="AR280" s="5">
        <v>2</v>
      </c>
    </row>
    <row r="281" spans="43:44" x14ac:dyDescent="0.3">
      <c r="AQ281" s="4">
        <v>840</v>
      </c>
      <c r="AR281" s="5">
        <v>5</v>
      </c>
    </row>
    <row r="282" spans="43:44" x14ac:dyDescent="0.3">
      <c r="AQ282" s="4">
        <v>841</v>
      </c>
      <c r="AR282" s="5">
        <v>1</v>
      </c>
    </row>
    <row r="283" spans="43:44" x14ac:dyDescent="0.3">
      <c r="AQ283" s="4">
        <v>842</v>
      </c>
      <c r="AR283" s="5">
        <v>1</v>
      </c>
    </row>
    <row r="284" spans="43:44" x14ac:dyDescent="0.3">
      <c r="AQ284" s="4">
        <v>843</v>
      </c>
      <c r="AR284" s="5">
        <v>2</v>
      </c>
    </row>
    <row r="285" spans="43:44" x14ac:dyDescent="0.3">
      <c r="AQ285" s="4">
        <v>844</v>
      </c>
      <c r="AR285" s="5">
        <v>1</v>
      </c>
    </row>
    <row r="286" spans="43:44" x14ac:dyDescent="0.3">
      <c r="AQ286" s="4">
        <v>845</v>
      </c>
      <c r="AR286" s="5">
        <v>1</v>
      </c>
    </row>
    <row r="287" spans="43:44" x14ac:dyDescent="0.3">
      <c r="AQ287" s="4">
        <v>848</v>
      </c>
      <c r="AR287" s="5">
        <v>1</v>
      </c>
    </row>
    <row r="288" spans="43:44" x14ac:dyDescent="0.3">
      <c r="AQ288" s="4">
        <v>849</v>
      </c>
      <c r="AR288" s="5">
        <v>1</v>
      </c>
    </row>
    <row r="289" spans="43:44" x14ac:dyDescent="0.3">
      <c r="AQ289" s="4">
        <v>850</v>
      </c>
      <c r="AR289" s="5">
        <v>19</v>
      </c>
    </row>
    <row r="290" spans="43:44" x14ac:dyDescent="0.3">
      <c r="AQ290" s="4" t="s">
        <v>48</v>
      </c>
      <c r="AR290" s="5">
        <v>5001</v>
      </c>
    </row>
  </sheetData>
  <conditionalFormatting sqref="BE54:BF54 BE55:BE58">
    <cfRule type="colorScale" priority="1">
      <colorScale>
        <cfvo type="min"/>
        <cfvo type="percentile" val="50"/>
        <cfvo type="max"/>
        <color rgb="FF5A8AC6"/>
        <color rgb="FFFCFCFF"/>
        <color rgb="FFF8696B"/>
      </colorScale>
    </cfRule>
    <cfRule type="colorScale" priority="2">
      <colorScale>
        <cfvo type="min"/>
        <cfvo type="percentile" val="50"/>
        <cfvo type="max"/>
        <color rgb="FF5A8AC6"/>
        <color rgb="FFFCFCFF"/>
        <color rgb="FFF8696B"/>
      </colorScale>
    </cfRule>
    <cfRule type="colorScale" priority="3">
      <colorScale>
        <cfvo type="min"/>
        <cfvo type="percentile" val="50"/>
        <cfvo type="max"/>
        <color rgb="FFF8696B"/>
        <color rgb="FFFFEB84"/>
        <color rgb="FF63BE7B"/>
      </colorScale>
    </cfRule>
    <cfRule type="colorScale" priority="4">
      <colorScale>
        <cfvo type="min"/>
        <cfvo type="max"/>
        <color rgb="FFFF7128"/>
        <color rgb="FFFFEF9C"/>
      </colorScale>
    </cfRule>
  </conditionalFormatting>
  <pageMargins left="0.7" right="0.7" top="0.75" bottom="0.75" header="0.3" footer="0.3"/>
  <drawing r:id="rId2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183B10-4D41-44FF-9626-CE9AE77E3B03}">
  <dimension ref="A1:AI5002"/>
  <sheetViews>
    <sheetView tabSelected="1" topLeftCell="A13" zoomScale="49" workbookViewId="0">
      <selection activeCell="AH61" sqref="AH61"/>
    </sheetView>
  </sheetViews>
  <sheetFormatPr defaultRowHeight="14.4" x14ac:dyDescent="0.3"/>
  <cols>
    <col min="1" max="1" width="6.109375" customWidth="1"/>
    <col min="2" max="2" width="13.88671875" customWidth="1"/>
    <col min="3" max="3" width="14.5546875" customWidth="1"/>
    <col min="4" max="4" width="25.44140625" customWidth="1"/>
    <col min="5" max="5" width="15.5546875" customWidth="1"/>
    <col min="6" max="6" width="34" customWidth="1"/>
    <col min="7" max="7" width="17.5546875" customWidth="1"/>
    <col min="8" max="8" width="15.5546875" customWidth="1"/>
    <col min="9" max="9" width="18.6640625" customWidth="1"/>
    <col min="10" max="10" width="12.44140625" customWidth="1"/>
    <col min="11" max="11" width="18.21875" customWidth="1"/>
    <col min="12" max="12" width="17.88671875" customWidth="1"/>
    <col min="13" max="13" width="19.77734375" customWidth="1"/>
    <col min="14" max="14" width="20.77734375" customWidth="1"/>
    <col min="15" max="15" width="18.109375" customWidth="1"/>
    <col min="16" max="16" width="15.6640625" customWidth="1"/>
    <col min="17" max="17" width="15.33203125" customWidth="1"/>
    <col min="18" max="18" width="22.77734375" customWidth="1"/>
    <col min="19" max="19" width="18" customWidth="1"/>
    <col min="20" max="20" width="14.44140625" customWidth="1"/>
    <col min="21" max="21" width="10.109375" customWidth="1"/>
    <col min="22" max="22" width="18.21875" customWidth="1"/>
    <col min="23" max="23" width="19.109375" customWidth="1"/>
    <col min="24" max="24" width="13" customWidth="1"/>
    <col min="25" max="25" width="26.33203125" customWidth="1"/>
    <col min="26" max="26" width="8.6640625" customWidth="1"/>
    <col min="27" max="27" width="27.109375" customWidth="1"/>
    <col min="28" max="28" width="14.44140625" customWidth="1"/>
    <col min="31" max="31" width="24.6640625" customWidth="1"/>
    <col min="32" max="32" width="17.88671875" customWidth="1"/>
    <col min="33" max="33" width="17.44140625" customWidth="1"/>
    <col min="34" max="34" width="12.33203125" customWidth="1"/>
    <col min="35" max="35" width="19.77734375" customWidth="1"/>
  </cols>
  <sheetData>
    <row r="1" spans="1:33"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52</v>
      </c>
      <c r="AE1" s="2" t="s">
        <v>63</v>
      </c>
    </row>
    <row r="2" spans="1:33" x14ac:dyDescent="0.3">
      <c r="A2">
        <v>47</v>
      </c>
      <c r="B2" t="s">
        <v>27</v>
      </c>
      <c r="C2" t="s">
        <v>28</v>
      </c>
      <c r="D2">
        <v>86</v>
      </c>
      <c r="E2" t="s">
        <v>29</v>
      </c>
      <c r="F2">
        <v>50</v>
      </c>
      <c r="G2">
        <v>0</v>
      </c>
      <c r="H2" t="s">
        <v>30</v>
      </c>
      <c r="I2">
        <v>0</v>
      </c>
      <c r="J2" t="s">
        <v>31</v>
      </c>
      <c r="K2">
        <v>0</v>
      </c>
      <c r="L2" s="1">
        <v>2286</v>
      </c>
      <c r="M2" t="s">
        <v>27</v>
      </c>
      <c r="N2" t="s">
        <v>27</v>
      </c>
      <c r="O2" t="s">
        <v>27</v>
      </c>
      <c r="P2">
        <v>0</v>
      </c>
      <c r="Q2" t="s">
        <v>32</v>
      </c>
      <c r="R2">
        <v>10</v>
      </c>
      <c r="S2" t="s">
        <v>27</v>
      </c>
      <c r="T2">
        <v>5</v>
      </c>
      <c r="U2">
        <v>1</v>
      </c>
      <c r="V2">
        <v>2</v>
      </c>
      <c r="W2">
        <v>99</v>
      </c>
      <c r="X2">
        <v>704</v>
      </c>
      <c r="Y2">
        <v>-50</v>
      </c>
      <c r="Z2" t="s">
        <v>33</v>
      </c>
      <c r="AA2">
        <v>50</v>
      </c>
      <c r="AB2" t="str">
        <f>FLOOR(A2,10) &amp; "-" &amp; (FLOOR(A2,10)+9)</f>
        <v>40-49</v>
      </c>
      <c r="AE2" s="18">
        <f>AVERAGE(L:L)</f>
        <v>2216.652669466107</v>
      </c>
    </row>
    <row r="3" spans="1:33" x14ac:dyDescent="0.3">
      <c r="A3">
        <v>37</v>
      </c>
      <c r="B3" t="s">
        <v>27</v>
      </c>
      <c r="C3" t="s">
        <v>28</v>
      </c>
      <c r="D3">
        <v>86</v>
      </c>
      <c r="E3" t="s">
        <v>29</v>
      </c>
      <c r="F3">
        <v>50</v>
      </c>
      <c r="G3">
        <v>0</v>
      </c>
      <c r="H3" t="s">
        <v>30</v>
      </c>
      <c r="I3">
        <v>0</v>
      </c>
      <c r="J3" t="s">
        <v>31</v>
      </c>
      <c r="K3">
        <v>0</v>
      </c>
      <c r="L3" s="1">
        <v>2336</v>
      </c>
      <c r="M3" t="s">
        <v>27</v>
      </c>
      <c r="N3" t="s">
        <v>27</v>
      </c>
      <c r="O3" t="s">
        <v>27</v>
      </c>
      <c r="P3">
        <v>0</v>
      </c>
      <c r="Q3" t="s">
        <v>34</v>
      </c>
      <c r="R3">
        <v>22</v>
      </c>
      <c r="S3" t="s">
        <v>27</v>
      </c>
      <c r="T3">
        <v>5</v>
      </c>
      <c r="U3">
        <v>1</v>
      </c>
      <c r="V3">
        <v>2</v>
      </c>
      <c r="W3">
        <v>99</v>
      </c>
      <c r="X3">
        <v>726</v>
      </c>
      <c r="Y3">
        <v>-50</v>
      </c>
      <c r="Z3" t="s">
        <v>35</v>
      </c>
      <c r="AA3">
        <v>100</v>
      </c>
      <c r="AB3" t="str">
        <f t="shared" ref="AB3:AB65" si="0">FLOOR(A3,10) &amp; "-" &amp; (FLOOR(A3,10)+9)</f>
        <v>30-39</v>
      </c>
    </row>
    <row r="4" spans="1:33" x14ac:dyDescent="0.3">
      <c r="A4">
        <v>49</v>
      </c>
      <c r="B4" t="s">
        <v>27</v>
      </c>
      <c r="C4" t="s">
        <v>28</v>
      </c>
      <c r="D4">
        <v>86</v>
      </c>
      <c r="E4" t="s">
        <v>29</v>
      </c>
      <c r="F4">
        <v>50</v>
      </c>
      <c r="G4">
        <v>1</v>
      </c>
      <c r="H4" t="s">
        <v>30</v>
      </c>
      <c r="I4">
        <v>50</v>
      </c>
      <c r="J4" t="s">
        <v>31</v>
      </c>
      <c r="K4">
        <v>0</v>
      </c>
      <c r="L4" s="1">
        <v>2386</v>
      </c>
      <c r="M4" t="s">
        <v>27</v>
      </c>
      <c r="N4" t="s">
        <v>27</v>
      </c>
      <c r="O4" t="s">
        <v>27</v>
      </c>
      <c r="P4">
        <v>0</v>
      </c>
      <c r="Q4" t="s">
        <v>34</v>
      </c>
      <c r="R4">
        <v>28</v>
      </c>
      <c r="S4" t="s">
        <v>27</v>
      </c>
      <c r="T4">
        <v>4</v>
      </c>
      <c r="U4">
        <v>4</v>
      </c>
      <c r="V4">
        <v>1</v>
      </c>
      <c r="W4">
        <v>99</v>
      </c>
      <c r="X4">
        <v>772</v>
      </c>
      <c r="Y4">
        <v>-50</v>
      </c>
      <c r="Z4" t="s">
        <v>35</v>
      </c>
      <c r="AA4">
        <v>100</v>
      </c>
      <c r="AB4" t="str">
        <f t="shared" si="0"/>
        <v>40-49</v>
      </c>
      <c r="AE4" s="2" t="s">
        <v>64</v>
      </c>
    </row>
    <row r="5" spans="1:33" x14ac:dyDescent="0.3">
      <c r="A5">
        <v>62</v>
      </c>
      <c r="B5" t="s">
        <v>36</v>
      </c>
      <c r="C5" t="s">
        <v>28</v>
      </c>
      <c r="D5">
        <v>86</v>
      </c>
      <c r="E5" t="s">
        <v>37</v>
      </c>
      <c r="F5">
        <v>0</v>
      </c>
      <c r="G5">
        <v>1</v>
      </c>
      <c r="H5" t="s">
        <v>30</v>
      </c>
      <c r="I5">
        <v>50</v>
      </c>
      <c r="J5" t="s">
        <v>31</v>
      </c>
      <c r="K5">
        <v>0</v>
      </c>
      <c r="L5" s="1">
        <v>2336</v>
      </c>
      <c r="M5" t="s">
        <v>27</v>
      </c>
      <c r="N5" t="s">
        <v>27</v>
      </c>
      <c r="O5" t="s">
        <v>27</v>
      </c>
      <c r="P5">
        <v>0</v>
      </c>
      <c r="Q5" t="s">
        <v>34</v>
      </c>
      <c r="R5">
        <v>4</v>
      </c>
      <c r="S5" t="s">
        <v>36</v>
      </c>
      <c r="T5">
        <v>6</v>
      </c>
      <c r="U5">
        <v>2</v>
      </c>
      <c r="V5">
        <v>2</v>
      </c>
      <c r="W5">
        <v>2</v>
      </c>
      <c r="X5">
        <v>809</v>
      </c>
      <c r="Y5">
        <v>-50</v>
      </c>
      <c r="Z5" t="s">
        <v>35</v>
      </c>
      <c r="AA5">
        <v>100</v>
      </c>
      <c r="AB5" t="str">
        <f t="shared" si="0"/>
        <v>60-69</v>
      </c>
      <c r="AE5">
        <f>MEDIAN(L:L)</f>
        <v>2236</v>
      </c>
    </row>
    <row r="6" spans="1:33" x14ac:dyDescent="0.3">
      <c r="A6">
        <v>36</v>
      </c>
      <c r="B6" t="s">
        <v>27</v>
      </c>
      <c r="C6" t="s">
        <v>38</v>
      </c>
      <c r="D6">
        <v>0</v>
      </c>
      <c r="E6" t="s">
        <v>37</v>
      </c>
      <c r="F6">
        <v>0</v>
      </c>
      <c r="G6">
        <v>2</v>
      </c>
      <c r="H6" t="s">
        <v>30</v>
      </c>
      <c r="I6">
        <v>100</v>
      </c>
      <c r="J6" t="s">
        <v>31</v>
      </c>
      <c r="K6">
        <v>0</v>
      </c>
      <c r="L6" s="1">
        <v>2350</v>
      </c>
      <c r="M6" t="s">
        <v>27</v>
      </c>
      <c r="N6" t="s">
        <v>27</v>
      </c>
      <c r="O6" t="s">
        <v>27</v>
      </c>
      <c r="P6">
        <v>0</v>
      </c>
      <c r="Q6" t="s">
        <v>32</v>
      </c>
      <c r="R6">
        <v>14</v>
      </c>
      <c r="S6" t="s">
        <v>36</v>
      </c>
      <c r="T6">
        <v>8</v>
      </c>
      <c r="U6">
        <v>4</v>
      </c>
      <c r="V6">
        <v>2</v>
      </c>
      <c r="W6">
        <v>10</v>
      </c>
      <c r="X6">
        <v>662</v>
      </c>
      <c r="Y6">
        <v>50</v>
      </c>
      <c r="Z6" t="s">
        <v>33</v>
      </c>
      <c r="AA6">
        <v>50</v>
      </c>
      <c r="AB6" t="str">
        <f t="shared" si="0"/>
        <v>30-39</v>
      </c>
    </row>
    <row r="7" spans="1:33" x14ac:dyDescent="0.3">
      <c r="A7">
        <v>36</v>
      </c>
      <c r="B7" t="s">
        <v>27</v>
      </c>
      <c r="C7" t="s">
        <v>28</v>
      </c>
      <c r="D7">
        <v>86</v>
      </c>
      <c r="E7" t="s">
        <v>37</v>
      </c>
      <c r="F7">
        <v>0</v>
      </c>
      <c r="G7">
        <v>0</v>
      </c>
      <c r="H7" t="s">
        <v>39</v>
      </c>
      <c r="I7">
        <v>0</v>
      </c>
      <c r="J7" t="s">
        <v>40</v>
      </c>
      <c r="K7">
        <v>-200</v>
      </c>
      <c r="L7" s="1">
        <v>1936</v>
      </c>
      <c r="M7" t="s">
        <v>27</v>
      </c>
      <c r="N7" t="s">
        <v>27</v>
      </c>
      <c r="O7" t="s">
        <v>36</v>
      </c>
      <c r="P7">
        <v>50</v>
      </c>
      <c r="Q7" t="s">
        <v>34</v>
      </c>
      <c r="R7">
        <v>13</v>
      </c>
      <c r="S7" t="s">
        <v>36</v>
      </c>
      <c r="T7">
        <v>4</v>
      </c>
      <c r="U7">
        <v>1</v>
      </c>
      <c r="V7">
        <v>1</v>
      </c>
      <c r="W7">
        <v>7</v>
      </c>
      <c r="X7">
        <v>729</v>
      </c>
      <c r="Y7">
        <v>-50</v>
      </c>
      <c r="Z7" t="s">
        <v>41</v>
      </c>
      <c r="AA7">
        <v>0</v>
      </c>
      <c r="AB7" t="str">
        <f t="shared" si="0"/>
        <v>30-39</v>
      </c>
      <c r="AE7" s="9" t="s">
        <v>25</v>
      </c>
      <c r="AF7" s="2" t="s">
        <v>65</v>
      </c>
      <c r="AG7" s="2" t="s">
        <v>66</v>
      </c>
    </row>
    <row r="8" spans="1:33" x14ac:dyDescent="0.3">
      <c r="A8">
        <v>63</v>
      </c>
      <c r="B8" t="s">
        <v>36</v>
      </c>
      <c r="C8" t="s">
        <v>28</v>
      </c>
      <c r="D8">
        <v>86</v>
      </c>
      <c r="E8" t="s">
        <v>29</v>
      </c>
      <c r="F8">
        <v>50</v>
      </c>
      <c r="G8">
        <v>0</v>
      </c>
      <c r="H8" t="s">
        <v>30</v>
      </c>
      <c r="I8">
        <v>0</v>
      </c>
      <c r="J8" t="s">
        <v>31</v>
      </c>
      <c r="K8">
        <v>0</v>
      </c>
      <c r="L8" s="1">
        <v>2286</v>
      </c>
      <c r="M8" t="s">
        <v>36</v>
      </c>
      <c r="N8" t="s">
        <v>27</v>
      </c>
      <c r="O8" t="s">
        <v>27</v>
      </c>
      <c r="P8">
        <v>50</v>
      </c>
      <c r="Q8" t="s">
        <v>34</v>
      </c>
      <c r="R8">
        <v>2</v>
      </c>
      <c r="S8" t="s">
        <v>36</v>
      </c>
      <c r="T8">
        <v>5</v>
      </c>
      <c r="U8">
        <v>1</v>
      </c>
      <c r="V8">
        <v>2</v>
      </c>
      <c r="W8">
        <v>1</v>
      </c>
      <c r="X8">
        <v>795</v>
      </c>
      <c r="Y8">
        <v>-50</v>
      </c>
      <c r="Z8" t="s">
        <v>35</v>
      </c>
      <c r="AA8">
        <v>100</v>
      </c>
      <c r="AB8" t="str">
        <f t="shared" si="0"/>
        <v>60-69</v>
      </c>
      <c r="AE8" t="s">
        <v>35</v>
      </c>
      <c r="AF8" s="5">
        <f>AVERAGEIF(Z:Z, "Urban", L:L)</f>
        <v>2257.392124692371</v>
      </c>
      <c r="AG8" cm="1">
        <f t="array" ref="AG8">MEDIAN(IF(Z:Z= "Urban", L:L))</f>
        <v>2250</v>
      </c>
    </row>
    <row r="9" spans="1:33" x14ac:dyDescent="0.3">
      <c r="A9">
        <v>51</v>
      </c>
      <c r="B9" t="s">
        <v>27</v>
      </c>
      <c r="C9" t="s">
        <v>38</v>
      </c>
      <c r="D9">
        <v>0</v>
      </c>
      <c r="E9" t="s">
        <v>42</v>
      </c>
      <c r="F9">
        <v>100</v>
      </c>
      <c r="G9">
        <v>0</v>
      </c>
      <c r="H9" t="s">
        <v>30</v>
      </c>
      <c r="I9">
        <v>0</v>
      </c>
      <c r="J9" t="s">
        <v>31</v>
      </c>
      <c r="K9">
        <v>0</v>
      </c>
      <c r="L9" s="1">
        <v>2300</v>
      </c>
      <c r="M9" t="s">
        <v>27</v>
      </c>
      <c r="N9" t="s">
        <v>36</v>
      </c>
      <c r="O9" t="s">
        <v>27</v>
      </c>
      <c r="P9">
        <v>50</v>
      </c>
      <c r="Q9" t="s">
        <v>34</v>
      </c>
      <c r="R9">
        <v>1</v>
      </c>
      <c r="S9" t="s">
        <v>27</v>
      </c>
      <c r="T9">
        <v>3</v>
      </c>
      <c r="U9">
        <v>0</v>
      </c>
      <c r="V9">
        <v>2</v>
      </c>
      <c r="W9">
        <v>99</v>
      </c>
      <c r="X9">
        <v>639</v>
      </c>
      <c r="Y9">
        <v>50</v>
      </c>
      <c r="Z9" t="s">
        <v>33</v>
      </c>
      <c r="AA9">
        <v>50</v>
      </c>
      <c r="AB9" t="str">
        <f t="shared" si="0"/>
        <v>50-59</v>
      </c>
      <c r="AE9" t="s">
        <v>33</v>
      </c>
      <c r="AF9" s="5">
        <f>AVERAGEIF(Z:Z, "Suburban", L:L)</f>
        <v>2195.7152361942781</v>
      </c>
      <c r="AG9" cm="1">
        <f t="array" ref="AG9">MEDIAN(IF(Z:Z= "Suburban", L:L))</f>
        <v>2200</v>
      </c>
    </row>
    <row r="10" spans="1:33" x14ac:dyDescent="0.3">
      <c r="A10">
        <v>32</v>
      </c>
      <c r="B10" t="s">
        <v>27</v>
      </c>
      <c r="C10" t="s">
        <v>28</v>
      </c>
      <c r="D10">
        <v>86</v>
      </c>
      <c r="E10" t="s">
        <v>37</v>
      </c>
      <c r="F10">
        <v>0</v>
      </c>
      <c r="G10">
        <v>0</v>
      </c>
      <c r="H10" t="s">
        <v>30</v>
      </c>
      <c r="I10">
        <v>0</v>
      </c>
      <c r="J10" t="s">
        <v>40</v>
      </c>
      <c r="K10">
        <v>-200</v>
      </c>
      <c r="L10" s="1">
        <v>1936</v>
      </c>
      <c r="M10" t="s">
        <v>27</v>
      </c>
      <c r="N10" t="s">
        <v>36</v>
      </c>
      <c r="O10" t="s">
        <v>27</v>
      </c>
      <c r="P10">
        <v>50</v>
      </c>
      <c r="Q10" t="s">
        <v>34</v>
      </c>
      <c r="R10">
        <v>16</v>
      </c>
      <c r="S10" t="s">
        <v>36</v>
      </c>
      <c r="T10">
        <v>5</v>
      </c>
      <c r="U10">
        <v>1</v>
      </c>
      <c r="V10">
        <v>3</v>
      </c>
      <c r="W10">
        <v>3</v>
      </c>
      <c r="X10">
        <v>724</v>
      </c>
      <c r="Y10">
        <v>-50</v>
      </c>
      <c r="Z10" t="s">
        <v>41</v>
      </c>
      <c r="AA10">
        <v>0</v>
      </c>
      <c r="AB10" t="str">
        <f t="shared" si="0"/>
        <v>30-39</v>
      </c>
    </row>
    <row r="11" spans="1:33" x14ac:dyDescent="0.3">
      <c r="A11">
        <v>48</v>
      </c>
      <c r="B11" t="s">
        <v>27</v>
      </c>
      <c r="C11" t="s">
        <v>38</v>
      </c>
      <c r="D11">
        <v>0</v>
      </c>
      <c r="E11" t="s">
        <v>37</v>
      </c>
      <c r="F11">
        <v>0</v>
      </c>
      <c r="G11">
        <v>1</v>
      </c>
      <c r="H11" t="s">
        <v>43</v>
      </c>
      <c r="I11">
        <v>200</v>
      </c>
      <c r="J11" t="s">
        <v>31</v>
      </c>
      <c r="K11">
        <v>0</v>
      </c>
      <c r="L11" s="1">
        <v>2350</v>
      </c>
      <c r="M11" t="s">
        <v>36</v>
      </c>
      <c r="N11" t="s">
        <v>27</v>
      </c>
      <c r="O11" t="s">
        <v>27</v>
      </c>
      <c r="P11">
        <v>50</v>
      </c>
      <c r="Q11" t="s">
        <v>34</v>
      </c>
      <c r="R11">
        <v>27</v>
      </c>
      <c r="S11" t="s">
        <v>27</v>
      </c>
      <c r="T11">
        <v>5</v>
      </c>
      <c r="U11">
        <v>3</v>
      </c>
      <c r="V11">
        <v>2</v>
      </c>
      <c r="W11">
        <v>99</v>
      </c>
      <c r="X11">
        <v>710</v>
      </c>
      <c r="Y11">
        <v>-50</v>
      </c>
      <c r="Z11" t="s">
        <v>35</v>
      </c>
      <c r="AA11">
        <v>100</v>
      </c>
      <c r="AB11" t="str">
        <f t="shared" si="0"/>
        <v>40-49</v>
      </c>
    </row>
    <row r="12" spans="1:33" x14ac:dyDescent="0.3">
      <c r="A12">
        <v>33</v>
      </c>
      <c r="B12" t="s">
        <v>27</v>
      </c>
      <c r="C12" t="s">
        <v>38</v>
      </c>
      <c r="D12">
        <v>0</v>
      </c>
      <c r="E12" t="s">
        <v>37</v>
      </c>
      <c r="F12">
        <v>0</v>
      </c>
      <c r="G12">
        <v>1</v>
      </c>
      <c r="H12" t="s">
        <v>43</v>
      </c>
      <c r="I12">
        <v>50</v>
      </c>
      <c r="J12" t="s">
        <v>40</v>
      </c>
      <c r="K12">
        <v>-200</v>
      </c>
      <c r="L12" s="1">
        <v>2050</v>
      </c>
      <c r="M12" t="s">
        <v>27</v>
      </c>
      <c r="N12" t="s">
        <v>36</v>
      </c>
      <c r="O12" t="s">
        <v>27</v>
      </c>
      <c r="P12">
        <v>50</v>
      </c>
      <c r="Q12" t="s">
        <v>34</v>
      </c>
      <c r="R12">
        <v>22</v>
      </c>
      <c r="S12" t="s">
        <v>36</v>
      </c>
      <c r="T12">
        <v>3</v>
      </c>
      <c r="U12">
        <v>2</v>
      </c>
      <c r="V12">
        <v>1</v>
      </c>
      <c r="W12">
        <v>13</v>
      </c>
      <c r="X12">
        <v>688</v>
      </c>
      <c r="Y12">
        <v>50</v>
      </c>
      <c r="Z12" t="s">
        <v>33</v>
      </c>
      <c r="AA12">
        <v>50</v>
      </c>
      <c r="AB12" t="str">
        <f t="shared" si="0"/>
        <v>30-39</v>
      </c>
      <c r="AE12" s="8" t="s">
        <v>70</v>
      </c>
      <c r="AF12" s="7" t="s">
        <v>71</v>
      </c>
    </row>
    <row r="13" spans="1:33" x14ac:dyDescent="0.3">
      <c r="A13">
        <v>33</v>
      </c>
      <c r="B13" t="s">
        <v>27</v>
      </c>
      <c r="C13" t="s">
        <v>28</v>
      </c>
      <c r="D13">
        <v>86</v>
      </c>
      <c r="E13" t="s">
        <v>42</v>
      </c>
      <c r="F13">
        <v>100</v>
      </c>
      <c r="G13">
        <v>1</v>
      </c>
      <c r="H13" t="s">
        <v>30</v>
      </c>
      <c r="I13">
        <v>50</v>
      </c>
      <c r="J13" t="s">
        <v>40</v>
      </c>
      <c r="K13">
        <v>-200</v>
      </c>
      <c r="L13" s="1">
        <v>2236</v>
      </c>
      <c r="M13" t="s">
        <v>27</v>
      </c>
      <c r="N13" t="s">
        <v>27</v>
      </c>
      <c r="O13" t="s">
        <v>27</v>
      </c>
      <c r="P13">
        <v>0</v>
      </c>
      <c r="Q13" t="s">
        <v>44</v>
      </c>
      <c r="R13">
        <v>16</v>
      </c>
      <c r="S13" t="s">
        <v>36</v>
      </c>
      <c r="T13">
        <v>3</v>
      </c>
      <c r="U13">
        <v>1</v>
      </c>
      <c r="V13">
        <v>3</v>
      </c>
      <c r="W13">
        <v>6</v>
      </c>
      <c r="X13">
        <v>659</v>
      </c>
      <c r="Y13">
        <v>50</v>
      </c>
      <c r="Z13" t="s">
        <v>41</v>
      </c>
      <c r="AA13">
        <v>0</v>
      </c>
      <c r="AB13" t="str">
        <f t="shared" si="0"/>
        <v>30-39</v>
      </c>
      <c r="AE13" s="10" t="s">
        <v>19</v>
      </c>
      <c r="AF13" s="11">
        <f>SUM(T:T)</f>
        <v>24958</v>
      </c>
    </row>
    <row r="14" spans="1:33" x14ac:dyDescent="0.3">
      <c r="A14">
        <v>43</v>
      </c>
      <c r="B14" t="s">
        <v>27</v>
      </c>
      <c r="C14" t="s">
        <v>38</v>
      </c>
      <c r="D14">
        <v>0</v>
      </c>
      <c r="E14" t="s">
        <v>29</v>
      </c>
      <c r="F14">
        <v>50</v>
      </c>
      <c r="G14">
        <v>1</v>
      </c>
      <c r="H14" t="s">
        <v>43</v>
      </c>
      <c r="I14">
        <v>200</v>
      </c>
      <c r="J14" t="s">
        <v>40</v>
      </c>
      <c r="K14">
        <v>-200</v>
      </c>
      <c r="L14" s="1">
        <v>2200</v>
      </c>
      <c r="M14" t="s">
        <v>27</v>
      </c>
      <c r="N14" t="s">
        <v>36</v>
      </c>
      <c r="O14" t="s">
        <v>27</v>
      </c>
      <c r="P14">
        <v>50</v>
      </c>
      <c r="Q14" t="s">
        <v>34</v>
      </c>
      <c r="R14">
        <v>29</v>
      </c>
      <c r="S14" t="s">
        <v>27</v>
      </c>
      <c r="T14">
        <v>4</v>
      </c>
      <c r="U14">
        <v>1</v>
      </c>
      <c r="V14">
        <v>3</v>
      </c>
      <c r="W14">
        <v>99</v>
      </c>
      <c r="X14">
        <v>745</v>
      </c>
      <c r="Y14">
        <v>-50</v>
      </c>
      <c r="Z14" t="s">
        <v>35</v>
      </c>
      <c r="AA14">
        <v>100</v>
      </c>
      <c r="AB14" t="str">
        <f t="shared" si="0"/>
        <v>40-49</v>
      </c>
      <c r="AE14" s="10" t="s">
        <v>21</v>
      </c>
      <c r="AF14" s="11">
        <f>SUM(V:V)</f>
        <v>10005</v>
      </c>
    </row>
    <row r="15" spans="1:33" x14ac:dyDescent="0.3">
      <c r="A15">
        <v>18</v>
      </c>
      <c r="B15" t="s">
        <v>27</v>
      </c>
      <c r="C15" t="s">
        <v>38</v>
      </c>
      <c r="D15">
        <v>0</v>
      </c>
      <c r="E15" t="s">
        <v>29</v>
      </c>
      <c r="F15">
        <v>50</v>
      </c>
      <c r="G15">
        <v>1</v>
      </c>
      <c r="H15" t="s">
        <v>30</v>
      </c>
      <c r="I15">
        <v>50</v>
      </c>
      <c r="J15" t="s">
        <v>40</v>
      </c>
      <c r="K15">
        <v>-200</v>
      </c>
      <c r="L15" s="1">
        <v>1950</v>
      </c>
      <c r="M15" t="s">
        <v>36</v>
      </c>
      <c r="N15" t="s">
        <v>27</v>
      </c>
      <c r="O15" t="s">
        <v>36</v>
      </c>
      <c r="P15">
        <v>100</v>
      </c>
      <c r="Q15" t="s">
        <v>34</v>
      </c>
      <c r="R15">
        <v>22</v>
      </c>
      <c r="S15" t="s">
        <v>36</v>
      </c>
      <c r="T15">
        <v>7</v>
      </c>
      <c r="U15">
        <v>0</v>
      </c>
      <c r="V15">
        <v>3</v>
      </c>
      <c r="W15">
        <v>9</v>
      </c>
      <c r="X15">
        <v>777</v>
      </c>
      <c r="Y15">
        <v>-50</v>
      </c>
      <c r="Z15" t="s">
        <v>33</v>
      </c>
      <c r="AA15">
        <v>50</v>
      </c>
      <c r="AB15" t="str">
        <f t="shared" si="0"/>
        <v>10-19</v>
      </c>
      <c r="AE15" s="10" t="s">
        <v>20</v>
      </c>
      <c r="AF15" s="11">
        <f>SUM(U:U)</f>
        <v>9870</v>
      </c>
    </row>
    <row r="16" spans="1:33" x14ac:dyDescent="0.3">
      <c r="A16">
        <v>18</v>
      </c>
      <c r="B16" t="s">
        <v>27</v>
      </c>
      <c r="C16" t="s">
        <v>28</v>
      </c>
      <c r="D16">
        <v>86</v>
      </c>
      <c r="E16" t="s">
        <v>29</v>
      </c>
      <c r="F16">
        <v>50</v>
      </c>
      <c r="G16">
        <v>1</v>
      </c>
      <c r="H16" t="s">
        <v>30</v>
      </c>
      <c r="I16">
        <v>50</v>
      </c>
      <c r="J16" t="s">
        <v>31</v>
      </c>
      <c r="K16">
        <v>0</v>
      </c>
      <c r="L16" s="1">
        <v>2386</v>
      </c>
      <c r="M16" t="s">
        <v>36</v>
      </c>
      <c r="N16" t="s">
        <v>27</v>
      </c>
      <c r="O16" t="s">
        <v>27</v>
      </c>
      <c r="P16">
        <v>50</v>
      </c>
      <c r="Q16" t="s">
        <v>34</v>
      </c>
      <c r="R16">
        <v>7</v>
      </c>
      <c r="S16" t="s">
        <v>36</v>
      </c>
      <c r="T16">
        <v>3</v>
      </c>
      <c r="U16">
        <v>3</v>
      </c>
      <c r="V16">
        <v>2</v>
      </c>
      <c r="W16">
        <v>8</v>
      </c>
      <c r="X16">
        <v>668</v>
      </c>
      <c r="Y16">
        <v>50</v>
      </c>
      <c r="Z16" t="s">
        <v>33</v>
      </c>
      <c r="AA16">
        <v>50</v>
      </c>
      <c r="AB16" t="str">
        <f t="shared" si="0"/>
        <v>10-19</v>
      </c>
      <c r="AE16" s="10" t="s">
        <v>72</v>
      </c>
      <c r="AF16">
        <f>COUNTIF(S:S, "Yes")</f>
        <v>2858</v>
      </c>
    </row>
    <row r="17" spans="1:35" x14ac:dyDescent="0.3">
      <c r="A17">
        <v>31</v>
      </c>
      <c r="B17" t="s">
        <v>27</v>
      </c>
      <c r="C17" t="s">
        <v>28</v>
      </c>
      <c r="D17">
        <v>86</v>
      </c>
      <c r="E17" t="s">
        <v>29</v>
      </c>
      <c r="F17">
        <v>50</v>
      </c>
      <c r="G17">
        <v>0</v>
      </c>
      <c r="H17" t="s">
        <v>30</v>
      </c>
      <c r="I17">
        <v>0</v>
      </c>
      <c r="J17" t="s">
        <v>31</v>
      </c>
      <c r="K17">
        <v>0</v>
      </c>
      <c r="L17" s="1">
        <v>2286</v>
      </c>
      <c r="M17" t="s">
        <v>27</v>
      </c>
      <c r="N17" t="s">
        <v>36</v>
      </c>
      <c r="O17" t="s">
        <v>27</v>
      </c>
      <c r="P17">
        <v>50</v>
      </c>
      <c r="Q17" t="s">
        <v>34</v>
      </c>
      <c r="R17">
        <v>23</v>
      </c>
      <c r="S17" t="s">
        <v>27</v>
      </c>
      <c r="T17">
        <v>3</v>
      </c>
      <c r="U17">
        <v>3</v>
      </c>
      <c r="V17">
        <v>2</v>
      </c>
      <c r="W17">
        <v>99</v>
      </c>
      <c r="X17">
        <v>775</v>
      </c>
      <c r="Y17">
        <v>-50</v>
      </c>
      <c r="Z17" t="s">
        <v>35</v>
      </c>
      <c r="AA17">
        <v>100</v>
      </c>
      <c r="AB17" t="str">
        <f t="shared" si="0"/>
        <v>30-39</v>
      </c>
    </row>
    <row r="18" spans="1:35" x14ac:dyDescent="0.3">
      <c r="A18">
        <v>24</v>
      </c>
      <c r="B18" t="s">
        <v>27</v>
      </c>
      <c r="C18" t="s">
        <v>38</v>
      </c>
      <c r="D18">
        <v>0</v>
      </c>
      <c r="E18" t="s">
        <v>29</v>
      </c>
      <c r="F18">
        <v>50</v>
      </c>
      <c r="G18">
        <v>0</v>
      </c>
      <c r="H18" t="s">
        <v>30</v>
      </c>
      <c r="I18">
        <v>0</v>
      </c>
      <c r="J18" t="s">
        <v>31</v>
      </c>
      <c r="K18">
        <v>0</v>
      </c>
      <c r="L18" s="1">
        <v>2300</v>
      </c>
      <c r="M18" t="s">
        <v>27</v>
      </c>
      <c r="N18" t="s">
        <v>27</v>
      </c>
      <c r="O18" t="s">
        <v>27</v>
      </c>
      <c r="P18">
        <v>0</v>
      </c>
      <c r="Q18" t="s">
        <v>34</v>
      </c>
      <c r="R18">
        <v>8</v>
      </c>
      <c r="S18" t="s">
        <v>36</v>
      </c>
      <c r="T18">
        <v>3</v>
      </c>
      <c r="U18">
        <v>2</v>
      </c>
      <c r="V18">
        <v>3</v>
      </c>
      <c r="W18">
        <v>10</v>
      </c>
      <c r="X18">
        <v>695</v>
      </c>
      <c r="Y18">
        <v>50</v>
      </c>
      <c r="Z18" t="s">
        <v>33</v>
      </c>
      <c r="AA18">
        <v>50</v>
      </c>
      <c r="AB18" t="str">
        <f t="shared" si="0"/>
        <v>20-29</v>
      </c>
    </row>
    <row r="19" spans="1:35" ht="13.8" customHeight="1" x14ac:dyDescent="0.3">
      <c r="A19">
        <v>44</v>
      </c>
      <c r="B19" t="s">
        <v>27</v>
      </c>
      <c r="C19" t="s">
        <v>45</v>
      </c>
      <c r="D19">
        <v>0</v>
      </c>
      <c r="E19" t="s">
        <v>29</v>
      </c>
      <c r="F19">
        <v>50</v>
      </c>
      <c r="G19">
        <v>1</v>
      </c>
      <c r="H19" t="s">
        <v>30</v>
      </c>
      <c r="I19">
        <v>50</v>
      </c>
      <c r="J19" t="s">
        <v>31</v>
      </c>
      <c r="K19">
        <v>0</v>
      </c>
      <c r="L19" s="1">
        <v>2250</v>
      </c>
      <c r="M19" t="s">
        <v>36</v>
      </c>
      <c r="N19" t="s">
        <v>27</v>
      </c>
      <c r="O19" t="s">
        <v>27</v>
      </c>
      <c r="P19">
        <v>50</v>
      </c>
      <c r="Q19" t="s">
        <v>34</v>
      </c>
      <c r="R19">
        <v>4</v>
      </c>
      <c r="S19" t="s">
        <v>36</v>
      </c>
      <c r="T19">
        <v>3</v>
      </c>
      <c r="U19">
        <v>1</v>
      </c>
      <c r="V19">
        <v>3</v>
      </c>
      <c r="W19">
        <v>7</v>
      </c>
      <c r="X19">
        <v>739</v>
      </c>
      <c r="Y19">
        <v>-50</v>
      </c>
      <c r="Z19" t="s">
        <v>35</v>
      </c>
      <c r="AA19">
        <v>100</v>
      </c>
      <c r="AB19" t="str">
        <f t="shared" si="0"/>
        <v>40-49</v>
      </c>
      <c r="AE19" s="8" t="s">
        <v>74</v>
      </c>
      <c r="AF19" s="8" t="s">
        <v>75</v>
      </c>
      <c r="AG19" s="8" t="s">
        <v>76</v>
      </c>
      <c r="AH19" s="8" t="s">
        <v>77</v>
      </c>
      <c r="AI19" s="8" t="s">
        <v>78</v>
      </c>
    </row>
    <row r="20" spans="1:35" x14ac:dyDescent="0.3">
      <c r="A20">
        <v>26</v>
      </c>
      <c r="B20" t="s">
        <v>27</v>
      </c>
      <c r="C20" t="s">
        <v>38</v>
      </c>
      <c r="D20">
        <v>0</v>
      </c>
      <c r="E20" t="s">
        <v>42</v>
      </c>
      <c r="F20">
        <v>100</v>
      </c>
      <c r="G20">
        <v>0</v>
      </c>
      <c r="H20" t="s">
        <v>30</v>
      </c>
      <c r="I20">
        <v>0</v>
      </c>
      <c r="J20" t="s">
        <v>31</v>
      </c>
      <c r="K20">
        <v>0</v>
      </c>
      <c r="L20" s="1">
        <v>2250</v>
      </c>
      <c r="M20" t="s">
        <v>36</v>
      </c>
      <c r="N20" t="s">
        <v>27</v>
      </c>
      <c r="O20" t="s">
        <v>27</v>
      </c>
      <c r="P20">
        <v>50</v>
      </c>
      <c r="Q20" t="s">
        <v>34</v>
      </c>
      <c r="R20">
        <v>14</v>
      </c>
      <c r="S20" t="s">
        <v>36</v>
      </c>
      <c r="T20">
        <v>5</v>
      </c>
      <c r="U20">
        <v>2</v>
      </c>
      <c r="V20">
        <v>1</v>
      </c>
      <c r="W20">
        <v>8</v>
      </c>
      <c r="X20">
        <v>750</v>
      </c>
      <c r="Y20">
        <v>-50</v>
      </c>
      <c r="Z20" t="s">
        <v>35</v>
      </c>
      <c r="AA20">
        <v>100</v>
      </c>
      <c r="AB20" t="str">
        <f t="shared" si="0"/>
        <v>20-29</v>
      </c>
      <c r="AE20" s="10" t="s">
        <v>32</v>
      </c>
      <c r="AF20" s="12">
        <f>COUNTIFS(Q:Q, "Agent", S:S, "No")</f>
        <v>680</v>
      </c>
      <c r="AG20" s="12">
        <f>COUNTIFS(Q:Q, "Agent", S:S, "Yes")</f>
        <v>809</v>
      </c>
      <c r="AH20" s="12">
        <f>COUNTIF(Q:Q, "Agent")</f>
        <v>1489</v>
      </c>
      <c r="AI20" s="14">
        <f>(AG20 / AH20) * 100</f>
        <v>54.331766286098052</v>
      </c>
    </row>
    <row r="21" spans="1:35" x14ac:dyDescent="0.3">
      <c r="A21">
        <v>18</v>
      </c>
      <c r="B21" t="s">
        <v>27</v>
      </c>
      <c r="C21" t="s">
        <v>28</v>
      </c>
      <c r="D21">
        <v>86</v>
      </c>
      <c r="E21" t="s">
        <v>29</v>
      </c>
      <c r="F21">
        <v>50</v>
      </c>
      <c r="G21">
        <v>0</v>
      </c>
      <c r="H21" t="s">
        <v>30</v>
      </c>
      <c r="I21">
        <v>0</v>
      </c>
      <c r="J21" t="s">
        <v>40</v>
      </c>
      <c r="K21">
        <v>-200</v>
      </c>
      <c r="L21" s="1">
        <v>2136</v>
      </c>
      <c r="M21" t="s">
        <v>36</v>
      </c>
      <c r="N21" t="s">
        <v>36</v>
      </c>
      <c r="O21" t="s">
        <v>27</v>
      </c>
      <c r="P21">
        <v>100</v>
      </c>
      <c r="Q21" t="s">
        <v>34</v>
      </c>
      <c r="R21">
        <v>11</v>
      </c>
      <c r="S21" t="s">
        <v>36</v>
      </c>
      <c r="T21">
        <v>3</v>
      </c>
      <c r="U21">
        <v>2</v>
      </c>
      <c r="V21">
        <v>1</v>
      </c>
      <c r="W21">
        <v>11</v>
      </c>
      <c r="X21">
        <v>625</v>
      </c>
      <c r="Y21">
        <v>50</v>
      </c>
      <c r="Z21" t="s">
        <v>35</v>
      </c>
      <c r="AA21">
        <v>100</v>
      </c>
      <c r="AB21" t="str">
        <f t="shared" si="0"/>
        <v>10-19</v>
      </c>
      <c r="AE21" s="10" t="s">
        <v>34</v>
      </c>
      <c r="AF21" s="12">
        <f>COUNTIFS(Q:Q, "Online", S:S, "No")</f>
        <v>1276</v>
      </c>
      <c r="AG21" s="12">
        <f>COUNTIFS(Q:Q, "Online", S:S, "Yes")</f>
        <v>1753</v>
      </c>
      <c r="AH21" s="12">
        <f>COUNTIF(Q:Q, "Online")</f>
        <v>3029</v>
      </c>
      <c r="AI21" s="14">
        <f>(AG21/AH21)*100</f>
        <v>57.873885770881486</v>
      </c>
    </row>
    <row r="22" spans="1:35" x14ac:dyDescent="0.3">
      <c r="A22">
        <v>61</v>
      </c>
      <c r="B22" t="s">
        <v>36</v>
      </c>
      <c r="C22" t="s">
        <v>38</v>
      </c>
      <c r="D22">
        <v>0</v>
      </c>
      <c r="E22" t="s">
        <v>42</v>
      </c>
      <c r="F22">
        <v>100</v>
      </c>
      <c r="G22">
        <v>0</v>
      </c>
      <c r="H22" t="s">
        <v>30</v>
      </c>
      <c r="I22">
        <v>0</v>
      </c>
      <c r="J22" t="s">
        <v>31</v>
      </c>
      <c r="K22">
        <v>0</v>
      </c>
      <c r="L22" s="1">
        <v>2300</v>
      </c>
      <c r="M22" t="s">
        <v>27</v>
      </c>
      <c r="N22" t="s">
        <v>36</v>
      </c>
      <c r="O22" t="s">
        <v>27</v>
      </c>
      <c r="P22">
        <v>50</v>
      </c>
      <c r="Q22" t="s">
        <v>34</v>
      </c>
      <c r="R22">
        <v>25</v>
      </c>
      <c r="S22" t="s">
        <v>36</v>
      </c>
      <c r="T22">
        <v>6</v>
      </c>
      <c r="U22">
        <v>4</v>
      </c>
      <c r="V22">
        <v>2</v>
      </c>
      <c r="W22">
        <v>5</v>
      </c>
      <c r="X22">
        <v>698</v>
      </c>
      <c r="Y22">
        <v>50</v>
      </c>
      <c r="Z22" t="s">
        <v>33</v>
      </c>
      <c r="AA22">
        <v>50</v>
      </c>
      <c r="AB22" t="str">
        <f t="shared" si="0"/>
        <v>60-69</v>
      </c>
      <c r="AE22" s="10" t="s">
        <v>44</v>
      </c>
      <c r="AF22" s="12">
        <f>COUNTIFS(Q:Q, "Referral", S:S, "No")</f>
        <v>187</v>
      </c>
      <c r="AG22" s="12">
        <f>COUNTIFS(Q:Q, "Referral", S:S, "Yes")</f>
        <v>296</v>
      </c>
      <c r="AH22" s="12">
        <f>COUNTIF(Q:Q, "Referral")</f>
        <v>483</v>
      </c>
      <c r="AI22" s="14">
        <f>(AG22 / AH22) * 100</f>
        <v>61.283643892339548</v>
      </c>
    </row>
    <row r="23" spans="1:35" x14ac:dyDescent="0.3">
      <c r="A23">
        <v>36</v>
      </c>
      <c r="B23" t="s">
        <v>27</v>
      </c>
      <c r="C23" t="s">
        <v>28</v>
      </c>
      <c r="D23">
        <v>86</v>
      </c>
      <c r="E23" t="s">
        <v>29</v>
      </c>
      <c r="F23">
        <v>50</v>
      </c>
      <c r="G23">
        <v>0</v>
      </c>
      <c r="H23" t="s">
        <v>39</v>
      </c>
      <c r="I23">
        <v>0</v>
      </c>
      <c r="J23" t="s">
        <v>31</v>
      </c>
      <c r="K23">
        <v>0</v>
      </c>
      <c r="L23" s="1">
        <v>2236</v>
      </c>
      <c r="M23" t="s">
        <v>27</v>
      </c>
      <c r="N23" t="s">
        <v>36</v>
      </c>
      <c r="O23" t="s">
        <v>27</v>
      </c>
      <c r="P23">
        <v>50</v>
      </c>
      <c r="Q23" t="s">
        <v>32</v>
      </c>
      <c r="R23">
        <v>17</v>
      </c>
      <c r="S23" t="s">
        <v>36</v>
      </c>
      <c r="T23">
        <v>7</v>
      </c>
      <c r="U23">
        <v>1</v>
      </c>
      <c r="V23">
        <v>3</v>
      </c>
      <c r="W23">
        <v>1</v>
      </c>
      <c r="X23">
        <v>760</v>
      </c>
      <c r="Y23">
        <v>-50</v>
      </c>
      <c r="Z23" t="s">
        <v>33</v>
      </c>
      <c r="AA23">
        <v>50</v>
      </c>
      <c r="AB23" t="str">
        <f t="shared" si="0"/>
        <v>30-39</v>
      </c>
    </row>
    <row r="24" spans="1:35" x14ac:dyDescent="0.3">
      <c r="A24">
        <v>41</v>
      </c>
      <c r="B24" t="s">
        <v>27</v>
      </c>
      <c r="C24" t="s">
        <v>38</v>
      </c>
      <c r="D24">
        <v>0</v>
      </c>
      <c r="E24" t="s">
        <v>37</v>
      </c>
      <c r="F24">
        <v>0</v>
      </c>
      <c r="G24">
        <v>0</v>
      </c>
      <c r="H24" t="s">
        <v>43</v>
      </c>
      <c r="I24">
        <v>0</v>
      </c>
      <c r="J24" t="s">
        <v>31</v>
      </c>
      <c r="K24">
        <v>0</v>
      </c>
      <c r="L24" s="1">
        <v>2150</v>
      </c>
      <c r="M24" t="s">
        <v>27</v>
      </c>
      <c r="N24" t="s">
        <v>36</v>
      </c>
      <c r="O24" t="s">
        <v>27</v>
      </c>
      <c r="P24">
        <v>50</v>
      </c>
      <c r="Q24" t="s">
        <v>34</v>
      </c>
      <c r="R24">
        <v>1</v>
      </c>
      <c r="S24" t="s">
        <v>36</v>
      </c>
      <c r="T24">
        <v>9</v>
      </c>
      <c r="U24">
        <v>3</v>
      </c>
      <c r="V24">
        <v>1</v>
      </c>
      <c r="W24">
        <v>3</v>
      </c>
      <c r="X24">
        <v>749</v>
      </c>
      <c r="Y24">
        <v>-50</v>
      </c>
      <c r="Z24" t="s">
        <v>35</v>
      </c>
      <c r="AA24">
        <v>100</v>
      </c>
      <c r="AB24" t="str">
        <f t="shared" si="0"/>
        <v>40-49</v>
      </c>
    </row>
    <row r="25" spans="1:35" x14ac:dyDescent="0.3">
      <c r="A25">
        <v>18</v>
      </c>
      <c r="B25" t="s">
        <v>27</v>
      </c>
      <c r="C25" t="s">
        <v>38</v>
      </c>
      <c r="D25">
        <v>0</v>
      </c>
      <c r="E25" t="s">
        <v>42</v>
      </c>
      <c r="F25">
        <v>100</v>
      </c>
      <c r="G25">
        <v>0</v>
      </c>
      <c r="H25" t="s">
        <v>30</v>
      </c>
      <c r="I25">
        <v>0</v>
      </c>
      <c r="J25" t="s">
        <v>31</v>
      </c>
      <c r="K25">
        <v>0</v>
      </c>
      <c r="L25" s="1">
        <v>2150</v>
      </c>
      <c r="M25" t="s">
        <v>27</v>
      </c>
      <c r="N25" t="s">
        <v>36</v>
      </c>
      <c r="O25" t="s">
        <v>36</v>
      </c>
      <c r="P25">
        <v>100</v>
      </c>
      <c r="Q25" t="s">
        <v>34</v>
      </c>
      <c r="R25">
        <v>17</v>
      </c>
      <c r="S25" t="s">
        <v>27</v>
      </c>
      <c r="T25">
        <v>3</v>
      </c>
      <c r="U25">
        <v>1</v>
      </c>
      <c r="V25">
        <v>2</v>
      </c>
      <c r="W25">
        <v>99</v>
      </c>
      <c r="X25">
        <v>723</v>
      </c>
      <c r="Y25">
        <v>-50</v>
      </c>
      <c r="Z25" t="s">
        <v>33</v>
      </c>
      <c r="AA25">
        <v>50</v>
      </c>
      <c r="AB25" t="str">
        <f t="shared" si="0"/>
        <v>10-19</v>
      </c>
      <c r="AE25" s="8" t="s">
        <v>83</v>
      </c>
      <c r="AF25" s="8" t="s">
        <v>84</v>
      </c>
    </row>
    <row r="26" spans="1:35" ht="26.4" customHeight="1" x14ac:dyDescent="0.3">
      <c r="A26">
        <v>31</v>
      </c>
      <c r="B26" t="s">
        <v>27</v>
      </c>
      <c r="C26" t="s">
        <v>38</v>
      </c>
      <c r="D26">
        <v>0</v>
      </c>
      <c r="E26" t="s">
        <v>29</v>
      </c>
      <c r="F26">
        <v>50</v>
      </c>
      <c r="G26">
        <v>1</v>
      </c>
      <c r="H26" t="s">
        <v>30</v>
      </c>
      <c r="I26">
        <v>50</v>
      </c>
      <c r="J26" t="s">
        <v>31</v>
      </c>
      <c r="K26">
        <v>0</v>
      </c>
      <c r="L26" s="1">
        <v>2300</v>
      </c>
      <c r="M26" t="s">
        <v>27</v>
      </c>
      <c r="N26" t="s">
        <v>27</v>
      </c>
      <c r="O26" t="s">
        <v>27</v>
      </c>
      <c r="P26">
        <v>0</v>
      </c>
      <c r="Q26" t="s">
        <v>34</v>
      </c>
      <c r="R26">
        <v>2</v>
      </c>
      <c r="S26" t="s">
        <v>27</v>
      </c>
      <c r="T26">
        <v>2</v>
      </c>
      <c r="U26">
        <v>4</v>
      </c>
      <c r="V26">
        <v>2</v>
      </c>
      <c r="W26">
        <v>99</v>
      </c>
      <c r="X26">
        <v>697</v>
      </c>
      <c r="Y26">
        <v>50</v>
      </c>
      <c r="Z26" t="s">
        <v>41</v>
      </c>
      <c r="AA26">
        <v>0</v>
      </c>
      <c r="AB26" t="str">
        <f t="shared" si="0"/>
        <v>30-39</v>
      </c>
      <c r="AE26" s="10" t="s">
        <v>85</v>
      </c>
      <c r="AF26" s="10" t="s">
        <v>86</v>
      </c>
    </row>
    <row r="27" spans="1:35" ht="27.6" customHeight="1" x14ac:dyDescent="0.3">
      <c r="A27">
        <v>41</v>
      </c>
      <c r="B27" t="s">
        <v>27</v>
      </c>
      <c r="C27" t="s">
        <v>46</v>
      </c>
      <c r="D27">
        <v>0</v>
      </c>
      <c r="E27" t="s">
        <v>37</v>
      </c>
      <c r="F27">
        <v>0</v>
      </c>
      <c r="G27">
        <v>1</v>
      </c>
      <c r="H27" t="s">
        <v>39</v>
      </c>
      <c r="I27">
        <v>100</v>
      </c>
      <c r="J27" t="s">
        <v>40</v>
      </c>
      <c r="K27">
        <v>-200</v>
      </c>
      <c r="L27" s="1">
        <v>2200</v>
      </c>
      <c r="M27" t="s">
        <v>27</v>
      </c>
      <c r="N27" t="s">
        <v>27</v>
      </c>
      <c r="O27" t="s">
        <v>27</v>
      </c>
      <c r="P27">
        <v>0</v>
      </c>
      <c r="Q27" t="s">
        <v>32</v>
      </c>
      <c r="R27">
        <v>18</v>
      </c>
      <c r="S27" t="s">
        <v>36</v>
      </c>
      <c r="T27">
        <v>9</v>
      </c>
      <c r="U27">
        <v>2</v>
      </c>
      <c r="V27">
        <v>2</v>
      </c>
      <c r="W27">
        <v>11</v>
      </c>
      <c r="X27">
        <v>676</v>
      </c>
      <c r="Y27">
        <v>50</v>
      </c>
      <c r="Z27" t="s">
        <v>35</v>
      </c>
      <c r="AA27">
        <v>100</v>
      </c>
      <c r="AB27" t="str">
        <f t="shared" si="0"/>
        <v>40-49</v>
      </c>
      <c r="AE27" s="10" t="s">
        <v>87</v>
      </c>
      <c r="AF27" s="10">
        <v>-2.8E-3</v>
      </c>
    </row>
    <row r="28" spans="1:35" x14ac:dyDescent="0.3">
      <c r="A28">
        <v>22</v>
      </c>
      <c r="B28" t="s">
        <v>27</v>
      </c>
      <c r="C28" t="s">
        <v>38</v>
      </c>
      <c r="D28">
        <v>0</v>
      </c>
      <c r="E28" t="s">
        <v>29</v>
      </c>
      <c r="F28">
        <v>50</v>
      </c>
      <c r="G28">
        <v>1</v>
      </c>
      <c r="H28" t="s">
        <v>30</v>
      </c>
      <c r="I28">
        <v>50</v>
      </c>
      <c r="J28" t="s">
        <v>40</v>
      </c>
      <c r="K28">
        <v>-200</v>
      </c>
      <c r="L28" s="1">
        <v>2050</v>
      </c>
      <c r="M28" t="s">
        <v>27</v>
      </c>
      <c r="N28" t="s">
        <v>27</v>
      </c>
      <c r="O28" t="s">
        <v>27</v>
      </c>
      <c r="P28">
        <v>0</v>
      </c>
      <c r="Q28" t="s">
        <v>32</v>
      </c>
      <c r="R28">
        <v>3</v>
      </c>
      <c r="S28" t="s">
        <v>27</v>
      </c>
      <c r="T28">
        <v>6</v>
      </c>
      <c r="U28">
        <v>1</v>
      </c>
      <c r="V28">
        <v>3</v>
      </c>
      <c r="W28">
        <v>99</v>
      </c>
      <c r="X28">
        <v>733</v>
      </c>
      <c r="Y28">
        <v>-50</v>
      </c>
      <c r="Z28" t="s">
        <v>33</v>
      </c>
      <c r="AA28">
        <v>50</v>
      </c>
      <c r="AB28" t="str">
        <f t="shared" si="0"/>
        <v>20-29</v>
      </c>
    </row>
    <row r="29" spans="1:35" ht="15.6" x14ac:dyDescent="0.3">
      <c r="A29">
        <v>45</v>
      </c>
      <c r="B29" t="s">
        <v>27</v>
      </c>
      <c r="C29" t="s">
        <v>38</v>
      </c>
      <c r="D29">
        <v>0</v>
      </c>
      <c r="E29" t="s">
        <v>37</v>
      </c>
      <c r="F29">
        <v>0</v>
      </c>
      <c r="G29">
        <v>0</v>
      </c>
      <c r="H29" t="s">
        <v>39</v>
      </c>
      <c r="I29">
        <v>0</v>
      </c>
      <c r="J29" t="s">
        <v>31</v>
      </c>
      <c r="K29">
        <v>0</v>
      </c>
      <c r="L29" s="1">
        <v>2150</v>
      </c>
      <c r="M29" t="s">
        <v>36</v>
      </c>
      <c r="N29" t="s">
        <v>27</v>
      </c>
      <c r="O29" t="s">
        <v>27</v>
      </c>
      <c r="P29">
        <v>50</v>
      </c>
      <c r="Q29" t="s">
        <v>32</v>
      </c>
      <c r="R29">
        <v>24</v>
      </c>
      <c r="S29" t="s">
        <v>27</v>
      </c>
      <c r="T29">
        <v>6</v>
      </c>
      <c r="U29">
        <v>1</v>
      </c>
      <c r="V29">
        <v>1</v>
      </c>
      <c r="W29">
        <v>99</v>
      </c>
      <c r="X29">
        <v>710</v>
      </c>
      <c r="Y29">
        <v>-50</v>
      </c>
      <c r="Z29" t="s">
        <v>35</v>
      </c>
      <c r="AA29">
        <v>100</v>
      </c>
      <c r="AB29" t="str">
        <f t="shared" si="0"/>
        <v>40-49</v>
      </c>
      <c r="AE29" s="17" t="s">
        <v>89</v>
      </c>
    </row>
    <row r="30" spans="1:35" x14ac:dyDescent="0.3">
      <c r="A30">
        <v>30</v>
      </c>
      <c r="B30" t="s">
        <v>27</v>
      </c>
      <c r="C30" t="s">
        <v>28</v>
      </c>
      <c r="D30">
        <v>86</v>
      </c>
      <c r="E30" t="s">
        <v>37</v>
      </c>
      <c r="F30">
        <v>0</v>
      </c>
      <c r="G30">
        <v>0</v>
      </c>
      <c r="H30" t="s">
        <v>30</v>
      </c>
      <c r="I30">
        <v>0</v>
      </c>
      <c r="J30" t="s">
        <v>31</v>
      </c>
      <c r="K30">
        <v>0</v>
      </c>
      <c r="L30" s="1">
        <v>2286</v>
      </c>
      <c r="M30" t="s">
        <v>27</v>
      </c>
      <c r="N30" t="s">
        <v>27</v>
      </c>
      <c r="O30" t="s">
        <v>27</v>
      </c>
      <c r="P30">
        <v>0</v>
      </c>
      <c r="Q30" t="s">
        <v>34</v>
      </c>
      <c r="R30">
        <v>21</v>
      </c>
      <c r="S30" t="s">
        <v>36</v>
      </c>
      <c r="T30">
        <v>6</v>
      </c>
      <c r="U30">
        <v>1</v>
      </c>
      <c r="V30">
        <v>2</v>
      </c>
      <c r="W30">
        <v>5</v>
      </c>
      <c r="X30">
        <v>728</v>
      </c>
      <c r="Y30">
        <v>-50</v>
      </c>
      <c r="Z30" t="s">
        <v>35</v>
      </c>
      <c r="AA30">
        <v>100</v>
      </c>
      <c r="AB30" t="str">
        <f t="shared" si="0"/>
        <v>30-39</v>
      </c>
      <c r="AE30">
        <f>COUNTA(A2:A5002)</f>
        <v>5001</v>
      </c>
    </row>
    <row r="31" spans="1:35" x14ac:dyDescent="0.3">
      <c r="A31">
        <v>35</v>
      </c>
      <c r="B31" t="s">
        <v>27</v>
      </c>
      <c r="C31" t="s">
        <v>46</v>
      </c>
      <c r="D31">
        <v>0</v>
      </c>
      <c r="E31" t="s">
        <v>42</v>
      </c>
      <c r="F31">
        <v>100</v>
      </c>
      <c r="G31">
        <v>0</v>
      </c>
      <c r="H31" t="s">
        <v>43</v>
      </c>
      <c r="I31">
        <v>0</v>
      </c>
      <c r="J31" t="s">
        <v>40</v>
      </c>
      <c r="K31">
        <v>-200</v>
      </c>
      <c r="L31" s="1">
        <v>2000</v>
      </c>
      <c r="M31" t="s">
        <v>27</v>
      </c>
      <c r="N31" t="s">
        <v>36</v>
      </c>
      <c r="O31" t="s">
        <v>27</v>
      </c>
      <c r="P31">
        <v>50</v>
      </c>
      <c r="Q31" t="s">
        <v>32</v>
      </c>
      <c r="R31">
        <v>13</v>
      </c>
      <c r="S31" t="s">
        <v>27</v>
      </c>
      <c r="T31">
        <v>3</v>
      </c>
      <c r="U31">
        <v>1</v>
      </c>
      <c r="V31">
        <v>2</v>
      </c>
      <c r="W31">
        <v>99</v>
      </c>
      <c r="X31">
        <v>738</v>
      </c>
      <c r="Y31">
        <v>-50</v>
      </c>
      <c r="Z31" t="s">
        <v>33</v>
      </c>
      <c r="AA31">
        <v>50</v>
      </c>
      <c r="AB31" t="str">
        <f t="shared" si="0"/>
        <v>30-39</v>
      </c>
    </row>
    <row r="32" spans="1:35" x14ac:dyDescent="0.3">
      <c r="A32">
        <v>30</v>
      </c>
      <c r="B32" t="s">
        <v>27</v>
      </c>
      <c r="C32" t="s">
        <v>45</v>
      </c>
      <c r="D32">
        <v>0</v>
      </c>
      <c r="E32" t="s">
        <v>29</v>
      </c>
      <c r="F32">
        <v>50</v>
      </c>
      <c r="G32">
        <v>0</v>
      </c>
      <c r="H32" t="s">
        <v>30</v>
      </c>
      <c r="I32">
        <v>0</v>
      </c>
      <c r="J32" t="s">
        <v>31</v>
      </c>
      <c r="K32">
        <v>0</v>
      </c>
      <c r="L32" s="1">
        <v>2350</v>
      </c>
      <c r="M32" t="s">
        <v>27</v>
      </c>
      <c r="N32" t="s">
        <v>27</v>
      </c>
      <c r="O32" t="s">
        <v>27</v>
      </c>
      <c r="P32">
        <v>0</v>
      </c>
      <c r="Q32" t="s">
        <v>32</v>
      </c>
      <c r="R32">
        <v>17</v>
      </c>
      <c r="S32" t="s">
        <v>36</v>
      </c>
      <c r="T32">
        <v>8</v>
      </c>
      <c r="U32">
        <v>2</v>
      </c>
      <c r="V32">
        <v>1</v>
      </c>
      <c r="W32">
        <v>4</v>
      </c>
      <c r="X32">
        <v>688</v>
      </c>
      <c r="Y32">
        <v>50</v>
      </c>
      <c r="Z32" t="s">
        <v>35</v>
      </c>
      <c r="AA32">
        <v>100</v>
      </c>
      <c r="AB32" t="str">
        <f t="shared" si="0"/>
        <v>30-39</v>
      </c>
    </row>
    <row r="33" spans="1:28" x14ac:dyDescent="0.3">
      <c r="A33">
        <v>67</v>
      </c>
      <c r="B33" t="s">
        <v>36</v>
      </c>
      <c r="C33" t="s">
        <v>28</v>
      </c>
      <c r="D33">
        <v>86</v>
      </c>
      <c r="E33" t="s">
        <v>29</v>
      </c>
      <c r="F33">
        <v>50</v>
      </c>
      <c r="G33">
        <v>0</v>
      </c>
      <c r="H33" t="s">
        <v>30</v>
      </c>
      <c r="I33">
        <v>0</v>
      </c>
      <c r="J33" t="s">
        <v>31</v>
      </c>
      <c r="K33">
        <v>0</v>
      </c>
      <c r="L33" s="1">
        <v>2236</v>
      </c>
      <c r="M33" t="s">
        <v>27</v>
      </c>
      <c r="N33" t="s">
        <v>27</v>
      </c>
      <c r="O33" t="s">
        <v>27</v>
      </c>
      <c r="P33">
        <v>0</v>
      </c>
      <c r="Q33" t="s">
        <v>32</v>
      </c>
      <c r="R33">
        <v>15</v>
      </c>
      <c r="S33" t="s">
        <v>36</v>
      </c>
      <c r="T33">
        <v>3</v>
      </c>
      <c r="U33">
        <v>1</v>
      </c>
      <c r="V33">
        <v>3</v>
      </c>
      <c r="W33">
        <v>3</v>
      </c>
      <c r="X33">
        <v>740</v>
      </c>
      <c r="Y33">
        <v>-50</v>
      </c>
      <c r="Z33" t="s">
        <v>41</v>
      </c>
      <c r="AA33">
        <v>0</v>
      </c>
      <c r="AB33" t="str">
        <f t="shared" si="0"/>
        <v>60-69</v>
      </c>
    </row>
    <row r="34" spans="1:28" x14ac:dyDescent="0.3">
      <c r="A34">
        <v>39</v>
      </c>
      <c r="B34" t="s">
        <v>27</v>
      </c>
      <c r="C34" t="s">
        <v>28</v>
      </c>
      <c r="D34">
        <v>86</v>
      </c>
      <c r="E34" t="s">
        <v>37</v>
      </c>
      <c r="F34">
        <v>0</v>
      </c>
      <c r="G34">
        <v>0</v>
      </c>
      <c r="H34" t="s">
        <v>30</v>
      </c>
      <c r="I34">
        <v>0</v>
      </c>
      <c r="J34" t="s">
        <v>31</v>
      </c>
      <c r="K34">
        <v>0</v>
      </c>
      <c r="L34" s="1">
        <v>2236</v>
      </c>
      <c r="M34" t="s">
        <v>27</v>
      </c>
      <c r="N34" t="s">
        <v>27</v>
      </c>
      <c r="O34" t="s">
        <v>36</v>
      </c>
      <c r="P34">
        <v>50</v>
      </c>
      <c r="Q34" t="s">
        <v>32</v>
      </c>
      <c r="R34">
        <v>27</v>
      </c>
      <c r="S34" t="s">
        <v>27</v>
      </c>
      <c r="T34">
        <v>5</v>
      </c>
      <c r="U34">
        <v>2</v>
      </c>
      <c r="V34">
        <v>2</v>
      </c>
      <c r="W34">
        <v>99</v>
      </c>
      <c r="X34">
        <v>706</v>
      </c>
      <c r="Y34">
        <v>-50</v>
      </c>
      <c r="Z34" t="s">
        <v>35</v>
      </c>
      <c r="AA34">
        <v>100</v>
      </c>
      <c r="AB34" t="str">
        <f t="shared" si="0"/>
        <v>30-39</v>
      </c>
    </row>
    <row r="35" spans="1:28" x14ac:dyDescent="0.3">
      <c r="A35">
        <v>24</v>
      </c>
      <c r="B35" t="s">
        <v>27</v>
      </c>
      <c r="C35" t="s">
        <v>28</v>
      </c>
      <c r="D35">
        <v>86</v>
      </c>
      <c r="E35" t="s">
        <v>29</v>
      </c>
      <c r="F35">
        <v>50</v>
      </c>
      <c r="G35">
        <v>0</v>
      </c>
      <c r="H35" t="s">
        <v>30</v>
      </c>
      <c r="I35">
        <v>0</v>
      </c>
      <c r="J35" t="s">
        <v>31</v>
      </c>
      <c r="K35">
        <v>0</v>
      </c>
      <c r="L35" s="1">
        <v>2436</v>
      </c>
      <c r="M35" t="s">
        <v>27</v>
      </c>
      <c r="N35" t="s">
        <v>27</v>
      </c>
      <c r="O35" t="s">
        <v>27</v>
      </c>
      <c r="P35">
        <v>0</v>
      </c>
      <c r="Q35" t="s">
        <v>34</v>
      </c>
      <c r="R35">
        <v>26</v>
      </c>
      <c r="S35" t="s">
        <v>27</v>
      </c>
      <c r="T35">
        <v>4</v>
      </c>
      <c r="U35">
        <v>2</v>
      </c>
      <c r="V35">
        <v>1</v>
      </c>
      <c r="W35">
        <v>99</v>
      </c>
      <c r="X35">
        <v>690</v>
      </c>
      <c r="Y35">
        <v>50</v>
      </c>
      <c r="Z35" t="s">
        <v>35</v>
      </c>
      <c r="AA35">
        <v>100</v>
      </c>
      <c r="AB35" t="str">
        <f t="shared" si="0"/>
        <v>20-29</v>
      </c>
    </row>
    <row r="36" spans="1:28" x14ac:dyDescent="0.3">
      <c r="A36">
        <v>52</v>
      </c>
      <c r="B36" t="s">
        <v>27</v>
      </c>
      <c r="C36" t="s">
        <v>38</v>
      </c>
      <c r="D36">
        <v>0</v>
      </c>
      <c r="E36" t="s">
        <v>29</v>
      </c>
      <c r="F36">
        <v>50</v>
      </c>
      <c r="G36">
        <v>0</v>
      </c>
      <c r="H36" t="s">
        <v>43</v>
      </c>
      <c r="I36">
        <v>0</v>
      </c>
      <c r="J36" t="s">
        <v>31</v>
      </c>
      <c r="K36">
        <v>0</v>
      </c>
      <c r="L36" s="1">
        <v>2200</v>
      </c>
      <c r="M36" t="s">
        <v>36</v>
      </c>
      <c r="N36" t="s">
        <v>27</v>
      </c>
      <c r="O36" t="s">
        <v>27</v>
      </c>
      <c r="P36">
        <v>50</v>
      </c>
      <c r="Q36" t="s">
        <v>34</v>
      </c>
      <c r="R36">
        <v>28</v>
      </c>
      <c r="S36" t="s">
        <v>27</v>
      </c>
      <c r="T36">
        <v>4</v>
      </c>
      <c r="U36">
        <v>2</v>
      </c>
      <c r="V36">
        <v>1</v>
      </c>
      <c r="W36">
        <v>99</v>
      </c>
      <c r="X36">
        <v>701</v>
      </c>
      <c r="Y36">
        <v>-50</v>
      </c>
      <c r="Z36" t="s">
        <v>35</v>
      </c>
      <c r="AA36">
        <v>100</v>
      </c>
      <c r="AB36" t="str">
        <f t="shared" si="0"/>
        <v>50-59</v>
      </c>
    </row>
    <row r="37" spans="1:28" x14ac:dyDescent="0.3">
      <c r="A37">
        <v>21</v>
      </c>
      <c r="B37" t="s">
        <v>27</v>
      </c>
      <c r="C37" t="s">
        <v>38</v>
      </c>
      <c r="D37">
        <v>0</v>
      </c>
      <c r="E37" t="s">
        <v>29</v>
      </c>
      <c r="F37">
        <v>50</v>
      </c>
      <c r="G37">
        <v>0</v>
      </c>
      <c r="H37" t="s">
        <v>43</v>
      </c>
      <c r="I37">
        <v>0</v>
      </c>
      <c r="J37" t="s">
        <v>31</v>
      </c>
      <c r="K37">
        <v>0</v>
      </c>
      <c r="L37" s="1">
        <v>2350</v>
      </c>
      <c r="M37" t="s">
        <v>27</v>
      </c>
      <c r="N37" t="s">
        <v>27</v>
      </c>
      <c r="O37" t="s">
        <v>27</v>
      </c>
      <c r="P37">
        <v>0</v>
      </c>
      <c r="Q37" t="s">
        <v>32</v>
      </c>
      <c r="R37">
        <v>3</v>
      </c>
      <c r="S37" t="s">
        <v>36</v>
      </c>
      <c r="T37">
        <v>7</v>
      </c>
      <c r="U37">
        <v>2</v>
      </c>
      <c r="V37">
        <v>2</v>
      </c>
      <c r="W37">
        <v>6</v>
      </c>
      <c r="X37">
        <v>648</v>
      </c>
      <c r="Y37">
        <v>50</v>
      </c>
      <c r="Z37" t="s">
        <v>35</v>
      </c>
      <c r="AA37">
        <v>100</v>
      </c>
      <c r="AB37" t="str">
        <f t="shared" si="0"/>
        <v>20-29</v>
      </c>
    </row>
    <row r="38" spans="1:28" x14ac:dyDescent="0.3">
      <c r="A38">
        <v>43</v>
      </c>
      <c r="B38" t="s">
        <v>27</v>
      </c>
      <c r="C38" t="s">
        <v>28</v>
      </c>
      <c r="D38">
        <v>86</v>
      </c>
      <c r="E38" t="s">
        <v>37</v>
      </c>
      <c r="F38">
        <v>0</v>
      </c>
      <c r="G38">
        <v>0</v>
      </c>
      <c r="H38" t="s">
        <v>39</v>
      </c>
      <c r="I38">
        <v>0</v>
      </c>
      <c r="J38" t="s">
        <v>31</v>
      </c>
      <c r="K38">
        <v>0</v>
      </c>
      <c r="L38" s="1">
        <v>2186</v>
      </c>
      <c r="M38" t="s">
        <v>27</v>
      </c>
      <c r="N38" t="s">
        <v>27</v>
      </c>
      <c r="O38" t="s">
        <v>27</v>
      </c>
      <c r="P38">
        <v>0</v>
      </c>
      <c r="Q38" t="s">
        <v>34</v>
      </c>
      <c r="R38">
        <v>5</v>
      </c>
      <c r="S38" t="s">
        <v>36</v>
      </c>
      <c r="T38">
        <v>6</v>
      </c>
      <c r="U38">
        <v>2</v>
      </c>
      <c r="V38">
        <v>3</v>
      </c>
      <c r="W38">
        <v>3</v>
      </c>
      <c r="X38">
        <v>844</v>
      </c>
      <c r="Y38">
        <v>-50</v>
      </c>
      <c r="Z38" t="s">
        <v>41</v>
      </c>
      <c r="AA38">
        <v>0</v>
      </c>
      <c r="AB38" t="str">
        <f t="shared" si="0"/>
        <v>40-49</v>
      </c>
    </row>
    <row r="39" spans="1:28" x14ac:dyDescent="0.3">
      <c r="A39">
        <v>18</v>
      </c>
      <c r="B39" t="s">
        <v>27</v>
      </c>
      <c r="C39" t="s">
        <v>38</v>
      </c>
      <c r="D39">
        <v>0</v>
      </c>
      <c r="E39" t="s">
        <v>29</v>
      </c>
      <c r="F39">
        <v>50</v>
      </c>
      <c r="G39">
        <v>0</v>
      </c>
      <c r="H39" t="s">
        <v>30</v>
      </c>
      <c r="I39">
        <v>0</v>
      </c>
      <c r="J39" t="s">
        <v>31</v>
      </c>
      <c r="K39">
        <v>0</v>
      </c>
      <c r="L39" s="1">
        <v>2250</v>
      </c>
      <c r="M39" t="s">
        <v>27</v>
      </c>
      <c r="N39" t="s">
        <v>27</v>
      </c>
      <c r="O39" t="s">
        <v>27</v>
      </c>
      <c r="P39">
        <v>0</v>
      </c>
      <c r="Q39" t="s">
        <v>32</v>
      </c>
      <c r="R39">
        <v>30</v>
      </c>
      <c r="S39" t="s">
        <v>27</v>
      </c>
      <c r="T39">
        <v>4</v>
      </c>
      <c r="U39">
        <v>3</v>
      </c>
      <c r="V39">
        <v>2</v>
      </c>
      <c r="W39">
        <v>99</v>
      </c>
      <c r="X39">
        <v>670</v>
      </c>
      <c r="Y39">
        <v>50</v>
      </c>
      <c r="Z39" t="s">
        <v>41</v>
      </c>
      <c r="AA39">
        <v>0</v>
      </c>
      <c r="AB39" t="str">
        <f t="shared" si="0"/>
        <v>10-19</v>
      </c>
    </row>
    <row r="40" spans="1:28" x14ac:dyDescent="0.3">
      <c r="A40">
        <v>20</v>
      </c>
      <c r="B40" t="s">
        <v>27</v>
      </c>
      <c r="C40" t="s">
        <v>28</v>
      </c>
      <c r="D40">
        <v>86</v>
      </c>
      <c r="E40" t="s">
        <v>29</v>
      </c>
      <c r="F40">
        <v>50</v>
      </c>
      <c r="G40">
        <v>1</v>
      </c>
      <c r="H40" t="s">
        <v>39</v>
      </c>
      <c r="I40">
        <v>100</v>
      </c>
      <c r="J40" t="s">
        <v>40</v>
      </c>
      <c r="K40">
        <v>-200</v>
      </c>
      <c r="L40" s="1">
        <v>2186</v>
      </c>
      <c r="M40" t="s">
        <v>27</v>
      </c>
      <c r="N40" t="s">
        <v>36</v>
      </c>
      <c r="O40" t="s">
        <v>27</v>
      </c>
      <c r="P40">
        <v>50</v>
      </c>
      <c r="Q40" t="s">
        <v>44</v>
      </c>
      <c r="R40">
        <v>25</v>
      </c>
      <c r="S40" t="s">
        <v>36</v>
      </c>
      <c r="T40">
        <v>3</v>
      </c>
      <c r="U40">
        <v>2</v>
      </c>
      <c r="V40">
        <v>3</v>
      </c>
      <c r="W40">
        <v>3</v>
      </c>
      <c r="X40">
        <v>718</v>
      </c>
      <c r="Y40">
        <v>-50</v>
      </c>
      <c r="Z40" t="s">
        <v>35</v>
      </c>
      <c r="AA40">
        <v>100</v>
      </c>
      <c r="AB40" t="str">
        <f t="shared" si="0"/>
        <v>20-29</v>
      </c>
    </row>
    <row r="41" spans="1:28" x14ac:dyDescent="0.3">
      <c r="A41">
        <v>42</v>
      </c>
      <c r="B41" t="s">
        <v>27</v>
      </c>
      <c r="C41" t="s">
        <v>38</v>
      </c>
      <c r="D41">
        <v>0</v>
      </c>
      <c r="E41" t="s">
        <v>37</v>
      </c>
      <c r="F41">
        <v>0</v>
      </c>
      <c r="G41">
        <v>1</v>
      </c>
      <c r="H41" t="s">
        <v>30</v>
      </c>
      <c r="I41">
        <v>50</v>
      </c>
      <c r="J41" t="s">
        <v>31</v>
      </c>
      <c r="K41">
        <v>0</v>
      </c>
      <c r="L41" s="1">
        <v>2100</v>
      </c>
      <c r="M41" t="s">
        <v>36</v>
      </c>
      <c r="N41" t="s">
        <v>36</v>
      </c>
      <c r="O41" t="s">
        <v>27</v>
      </c>
      <c r="P41">
        <v>100</v>
      </c>
      <c r="Q41" t="s">
        <v>34</v>
      </c>
      <c r="R41">
        <v>5</v>
      </c>
      <c r="S41" t="s">
        <v>36</v>
      </c>
      <c r="T41">
        <v>4</v>
      </c>
      <c r="U41">
        <v>4</v>
      </c>
      <c r="V41">
        <v>1</v>
      </c>
      <c r="W41">
        <v>6</v>
      </c>
      <c r="X41">
        <v>739</v>
      </c>
      <c r="Y41">
        <v>-50</v>
      </c>
      <c r="Z41" t="s">
        <v>33</v>
      </c>
      <c r="AA41">
        <v>50</v>
      </c>
      <c r="AB41" t="str">
        <f t="shared" si="0"/>
        <v>40-49</v>
      </c>
    </row>
    <row r="42" spans="1:28" x14ac:dyDescent="0.3">
      <c r="A42">
        <v>51</v>
      </c>
      <c r="B42" t="s">
        <v>27</v>
      </c>
      <c r="C42" t="s">
        <v>28</v>
      </c>
      <c r="D42">
        <v>86</v>
      </c>
      <c r="E42" t="s">
        <v>37</v>
      </c>
      <c r="F42">
        <v>0</v>
      </c>
      <c r="G42">
        <v>0</v>
      </c>
      <c r="H42" t="s">
        <v>43</v>
      </c>
      <c r="I42">
        <v>0</v>
      </c>
      <c r="J42" t="s">
        <v>31</v>
      </c>
      <c r="K42">
        <v>0</v>
      </c>
      <c r="L42" s="1">
        <v>2286</v>
      </c>
      <c r="M42" t="s">
        <v>27</v>
      </c>
      <c r="N42" t="s">
        <v>36</v>
      </c>
      <c r="O42" t="s">
        <v>27</v>
      </c>
      <c r="P42">
        <v>50</v>
      </c>
      <c r="Q42" t="s">
        <v>32</v>
      </c>
      <c r="R42">
        <v>29</v>
      </c>
      <c r="S42" t="s">
        <v>36</v>
      </c>
      <c r="T42">
        <v>3</v>
      </c>
      <c r="U42">
        <v>3</v>
      </c>
      <c r="V42">
        <v>3</v>
      </c>
      <c r="W42">
        <v>9</v>
      </c>
      <c r="X42">
        <v>629</v>
      </c>
      <c r="Y42">
        <v>50</v>
      </c>
      <c r="Z42" t="s">
        <v>33</v>
      </c>
      <c r="AA42">
        <v>50</v>
      </c>
      <c r="AB42" t="str">
        <f t="shared" si="0"/>
        <v>50-59</v>
      </c>
    </row>
    <row r="43" spans="1:28" x14ac:dyDescent="0.3">
      <c r="A43">
        <v>42</v>
      </c>
      <c r="B43" t="s">
        <v>27</v>
      </c>
      <c r="C43" t="s">
        <v>28</v>
      </c>
      <c r="D43">
        <v>86</v>
      </c>
      <c r="E43" t="s">
        <v>37</v>
      </c>
      <c r="F43">
        <v>0</v>
      </c>
      <c r="G43">
        <v>0</v>
      </c>
      <c r="H43" t="s">
        <v>30</v>
      </c>
      <c r="I43">
        <v>0</v>
      </c>
      <c r="J43" t="s">
        <v>40</v>
      </c>
      <c r="K43">
        <v>-200</v>
      </c>
      <c r="L43" s="1">
        <v>2036</v>
      </c>
      <c r="M43" t="s">
        <v>27</v>
      </c>
      <c r="N43" t="s">
        <v>36</v>
      </c>
      <c r="O43" t="s">
        <v>27</v>
      </c>
      <c r="P43">
        <v>50</v>
      </c>
      <c r="Q43" t="s">
        <v>44</v>
      </c>
      <c r="R43">
        <v>6</v>
      </c>
      <c r="S43" t="s">
        <v>27</v>
      </c>
      <c r="T43">
        <v>4</v>
      </c>
      <c r="U43">
        <v>4</v>
      </c>
      <c r="V43">
        <v>2</v>
      </c>
      <c r="W43">
        <v>99</v>
      </c>
      <c r="X43">
        <v>735</v>
      </c>
      <c r="Y43">
        <v>-50</v>
      </c>
      <c r="Z43" t="s">
        <v>35</v>
      </c>
      <c r="AA43">
        <v>100</v>
      </c>
      <c r="AB43" t="str">
        <f t="shared" si="0"/>
        <v>40-49</v>
      </c>
    </row>
    <row r="44" spans="1:28" x14ac:dyDescent="0.3">
      <c r="A44">
        <v>38</v>
      </c>
      <c r="B44" t="s">
        <v>27</v>
      </c>
      <c r="C44" t="s">
        <v>28</v>
      </c>
      <c r="D44">
        <v>86</v>
      </c>
      <c r="E44" t="s">
        <v>42</v>
      </c>
      <c r="F44">
        <v>100</v>
      </c>
      <c r="G44">
        <v>0</v>
      </c>
      <c r="H44" t="s">
        <v>30</v>
      </c>
      <c r="I44">
        <v>0</v>
      </c>
      <c r="J44" t="s">
        <v>31</v>
      </c>
      <c r="K44">
        <v>0</v>
      </c>
      <c r="L44" s="1">
        <v>2186</v>
      </c>
      <c r="M44" t="s">
        <v>36</v>
      </c>
      <c r="N44" t="s">
        <v>36</v>
      </c>
      <c r="O44" t="s">
        <v>27</v>
      </c>
      <c r="P44">
        <v>100</v>
      </c>
      <c r="Q44" t="s">
        <v>34</v>
      </c>
      <c r="R44">
        <v>16</v>
      </c>
      <c r="S44" t="s">
        <v>36</v>
      </c>
      <c r="T44">
        <v>2</v>
      </c>
      <c r="U44">
        <v>2</v>
      </c>
      <c r="V44">
        <v>1</v>
      </c>
      <c r="W44">
        <v>3</v>
      </c>
      <c r="X44">
        <v>850</v>
      </c>
      <c r="Y44">
        <v>-50</v>
      </c>
      <c r="Z44" t="s">
        <v>41</v>
      </c>
      <c r="AA44">
        <v>0</v>
      </c>
      <c r="AB44" t="str">
        <f t="shared" si="0"/>
        <v>30-39</v>
      </c>
    </row>
    <row r="45" spans="1:28" x14ac:dyDescent="0.3">
      <c r="A45">
        <v>35</v>
      </c>
      <c r="B45" t="s">
        <v>27</v>
      </c>
      <c r="C45" t="s">
        <v>28</v>
      </c>
      <c r="D45">
        <v>86</v>
      </c>
      <c r="E45" t="s">
        <v>29</v>
      </c>
      <c r="F45">
        <v>50</v>
      </c>
      <c r="G45">
        <v>1</v>
      </c>
      <c r="H45" t="s">
        <v>39</v>
      </c>
      <c r="I45">
        <v>100</v>
      </c>
      <c r="J45" t="s">
        <v>31</v>
      </c>
      <c r="K45">
        <v>0</v>
      </c>
      <c r="L45" s="1">
        <v>2386</v>
      </c>
      <c r="M45" t="s">
        <v>27</v>
      </c>
      <c r="N45" t="s">
        <v>27</v>
      </c>
      <c r="O45" t="s">
        <v>27</v>
      </c>
      <c r="P45">
        <v>0</v>
      </c>
      <c r="Q45" t="s">
        <v>34</v>
      </c>
      <c r="R45">
        <v>2</v>
      </c>
      <c r="S45" t="s">
        <v>27</v>
      </c>
      <c r="T45">
        <v>4</v>
      </c>
      <c r="U45">
        <v>2</v>
      </c>
      <c r="V45">
        <v>2</v>
      </c>
      <c r="W45">
        <v>99</v>
      </c>
      <c r="X45">
        <v>727</v>
      </c>
      <c r="Y45">
        <v>-50</v>
      </c>
      <c r="Z45" t="s">
        <v>33</v>
      </c>
      <c r="AA45">
        <v>50</v>
      </c>
      <c r="AB45" t="str">
        <f t="shared" si="0"/>
        <v>30-39</v>
      </c>
    </row>
    <row r="46" spans="1:28" x14ac:dyDescent="0.3">
      <c r="A46">
        <v>18</v>
      </c>
      <c r="B46" t="s">
        <v>27</v>
      </c>
      <c r="C46" t="s">
        <v>38</v>
      </c>
      <c r="D46">
        <v>0</v>
      </c>
      <c r="E46" t="s">
        <v>29</v>
      </c>
      <c r="F46">
        <v>50</v>
      </c>
      <c r="G46">
        <v>1</v>
      </c>
      <c r="H46" t="s">
        <v>39</v>
      </c>
      <c r="I46">
        <v>100</v>
      </c>
      <c r="J46" t="s">
        <v>31</v>
      </c>
      <c r="K46">
        <v>0</v>
      </c>
      <c r="L46" s="1">
        <v>2400</v>
      </c>
      <c r="M46" t="s">
        <v>27</v>
      </c>
      <c r="N46" t="s">
        <v>36</v>
      </c>
      <c r="O46" t="s">
        <v>27</v>
      </c>
      <c r="P46">
        <v>50</v>
      </c>
      <c r="Q46" t="s">
        <v>34</v>
      </c>
      <c r="R46">
        <v>30</v>
      </c>
      <c r="S46" t="s">
        <v>27</v>
      </c>
      <c r="T46">
        <v>3</v>
      </c>
      <c r="U46">
        <v>2</v>
      </c>
      <c r="V46">
        <v>1</v>
      </c>
      <c r="W46">
        <v>99</v>
      </c>
      <c r="X46">
        <v>692</v>
      </c>
      <c r="Y46">
        <v>50</v>
      </c>
      <c r="Z46" t="s">
        <v>35</v>
      </c>
      <c r="AA46">
        <v>100</v>
      </c>
      <c r="AB46" t="str">
        <f t="shared" si="0"/>
        <v>10-19</v>
      </c>
    </row>
    <row r="47" spans="1:28" x14ac:dyDescent="0.3">
      <c r="A47">
        <v>29</v>
      </c>
      <c r="B47" t="s">
        <v>27</v>
      </c>
      <c r="C47" t="s">
        <v>38</v>
      </c>
      <c r="D47">
        <v>0</v>
      </c>
      <c r="E47" t="s">
        <v>29</v>
      </c>
      <c r="F47">
        <v>50</v>
      </c>
      <c r="G47">
        <v>1</v>
      </c>
      <c r="H47" t="s">
        <v>39</v>
      </c>
      <c r="I47">
        <v>100</v>
      </c>
      <c r="J47" t="s">
        <v>40</v>
      </c>
      <c r="K47">
        <v>-200</v>
      </c>
      <c r="L47" s="1">
        <v>2050</v>
      </c>
      <c r="M47" t="s">
        <v>27</v>
      </c>
      <c r="N47" t="s">
        <v>27</v>
      </c>
      <c r="O47" t="s">
        <v>27</v>
      </c>
      <c r="P47">
        <v>0</v>
      </c>
      <c r="Q47" t="s">
        <v>34</v>
      </c>
      <c r="R47">
        <v>6</v>
      </c>
      <c r="S47" t="s">
        <v>27</v>
      </c>
      <c r="T47">
        <v>4</v>
      </c>
      <c r="U47">
        <v>5</v>
      </c>
      <c r="V47">
        <v>1</v>
      </c>
      <c r="W47">
        <v>99</v>
      </c>
      <c r="X47">
        <v>764</v>
      </c>
      <c r="Y47">
        <v>-50</v>
      </c>
      <c r="Z47" t="s">
        <v>41</v>
      </c>
      <c r="AA47">
        <v>0</v>
      </c>
      <c r="AB47" t="str">
        <f t="shared" si="0"/>
        <v>20-29</v>
      </c>
    </row>
    <row r="48" spans="1:28" x14ac:dyDescent="0.3">
      <c r="A48">
        <v>33</v>
      </c>
      <c r="B48" t="s">
        <v>27</v>
      </c>
      <c r="C48" t="s">
        <v>28</v>
      </c>
      <c r="D48">
        <v>86</v>
      </c>
      <c r="E48" t="s">
        <v>42</v>
      </c>
      <c r="F48">
        <v>100</v>
      </c>
      <c r="G48">
        <v>0</v>
      </c>
      <c r="H48" t="s">
        <v>30</v>
      </c>
      <c r="I48">
        <v>0</v>
      </c>
      <c r="J48" t="s">
        <v>31</v>
      </c>
      <c r="K48">
        <v>0</v>
      </c>
      <c r="L48" s="1">
        <v>2386</v>
      </c>
      <c r="M48" t="s">
        <v>27</v>
      </c>
      <c r="N48" t="s">
        <v>27</v>
      </c>
      <c r="O48" t="s">
        <v>27</v>
      </c>
      <c r="P48">
        <v>0</v>
      </c>
      <c r="Q48" t="s">
        <v>32</v>
      </c>
      <c r="R48">
        <v>27</v>
      </c>
      <c r="S48" t="s">
        <v>27</v>
      </c>
      <c r="T48">
        <v>9</v>
      </c>
      <c r="U48">
        <v>6</v>
      </c>
      <c r="V48">
        <v>2</v>
      </c>
      <c r="W48">
        <v>99</v>
      </c>
      <c r="X48">
        <v>733</v>
      </c>
      <c r="Y48">
        <v>-50</v>
      </c>
      <c r="Z48" t="s">
        <v>35</v>
      </c>
      <c r="AA48">
        <v>100</v>
      </c>
      <c r="AB48" t="str">
        <f t="shared" si="0"/>
        <v>30-39</v>
      </c>
    </row>
    <row r="49" spans="1:28" x14ac:dyDescent="0.3">
      <c r="A49">
        <v>55</v>
      </c>
      <c r="B49" t="s">
        <v>36</v>
      </c>
      <c r="C49" t="s">
        <v>28</v>
      </c>
      <c r="D49">
        <v>86</v>
      </c>
      <c r="E49" t="s">
        <v>29</v>
      </c>
      <c r="F49">
        <v>50</v>
      </c>
      <c r="G49">
        <v>0</v>
      </c>
      <c r="H49" t="s">
        <v>39</v>
      </c>
      <c r="I49">
        <v>0</v>
      </c>
      <c r="J49" t="s">
        <v>31</v>
      </c>
      <c r="K49">
        <v>0</v>
      </c>
      <c r="L49" s="1">
        <v>2236</v>
      </c>
      <c r="M49" t="s">
        <v>27</v>
      </c>
      <c r="N49" t="s">
        <v>36</v>
      </c>
      <c r="O49" t="s">
        <v>27</v>
      </c>
      <c r="P49">
        <v>50</v>
      </c>
      <c r="Q49" t="s">
        <v>32</v>
      </c>
      <c r="R49">
        <v>13</v>
      </c>
      <c r="S49" t="s">
        <v>36</v>
      </c>
      <c r="T49">
        <v>3</v>
      </c>
      <c r="U49">
        <v>0</v>
      </c>
      <c r="V49">
        <v>2</v>
      </c>
      <c r="W49">
        <v>1</v>
      </c>
      <c r="X49">
        <v>745</v>
      </c>
      <c r="Y49">
        <v>-50</v>
      </c>
      <c r="Z49" t="s">
        <v>33</v>
      </c>
      <c r="AA49">
        <v>50</v>
      </c>
      <c r="AB49" t="str">
        <f t="shared" si="0"/>
        <v>50-59</v>
      </c>
    </row>
    <row r="50" spans="1:28" x14ac:dyDescent="0.3">
      <c r="A50">
        <v>45</v>
      </c>
      <c r="B50" t="s">
        <v>27</v>
      </c>
      <c r="C50" t="s">
        <v>28</v>
      </c>
      <c r="D50">
        <v>86</v>
      </c>
      <c r="E50" t="s">
        <v>29</v>
      </c>
      <c r="F50">
        <v>50</v>
      </c>
      <c r="G50">
        <v>0</v>
      </c>
      <c r="H50" t="s">
        <v>30</v>
      </c>
      <c r="I50">
        <v>0</v>
      </c>
      <c r="J50" t="s">
        <v>40</v>
      </c>
      <c r="K50">
        <v>-200</v>
      </c>
      <c r="L50" s="1">
        <v>2186</v>
      </c>
      <c r="M50" t="s">
        <v>36</v>
      </c>
      <c r="N50" t="s">
        <v>27</v>
      </c>
      <c r="O50" t="s">
        <v>27</v>
      </c>
      <c r="P50">
        <v>50</v>
      </c>
      <c r="Q50" t="s">
        <v>44</v>
      </c>
      <c r="R50">
        <v>5</v>
      </c>
      <c r="S50" t="s">
        <v>27</v>
      </c>
      <c r="T50">
        <v>6</v>
      </c>
      <c r="U50">
        <v>1</v>
      </c>
      <c r="V50">
        <v>3</v>
      </c>
      <c r="W50">
        <v>99</v>
      </c>
      <c r="X50">
        <v>650</v>
      </c>
      <c r="Y50">
        <v>50</v>
      </c>
      <c r="Z50" t="s">
        <v>35</v>
      </c>
      <c r="AA50">
        <v>100</v>
      </c>
      <c r="AB50" t="str">
        <f t="shared" si="0"/>
        <v>40-49</v>
      </c>
    </row>
    <row r="51" spans="1:28" x14ac:dyDescent="0.3">
      <c r="A51">
        <v>18</v>
      </c>
      <c r="B51" t="s">
        <v>27</v>
      </c>
      <c r="C51" t="s">
        <v>38</v>
      </c>
      <c r="D51">
        <v>0</v>
      </c>
      <c r="E51" t="s">
        <v>29</v>
      </c>
      <c r="F51">
        <v>50</v>
      </c>
      <c r="G51">
        <v>1</v>
      </c>
      <c r="H51" t="s">
        <v>30</v>
      </c>
      <c r="I51">
        <v>50</v>
      </c>
      <c r="J51" t="s">
        <v>40</v>
      </c>
      <c r="K51">
        <v>-200</v>
      </c>
      <c r="L51" s="1">
        <v>2100</v>
      </c>
      <c r="M51" t="s">
        <v>27</v>
      </c>
      <c r="N51" t="s">
        <v>27</v>
      </c>
      <c r="O51" t="s">
        <v>27</v>
      </c>
      <c r="P51">
        <v>0</v>
      </c>
      <c r="Q51" t="s">
        <v>34</v>
      </c>
      <c r="R51">
        <v>20</v>
      </c>
      <c r="S51" t="s">
        <v>27</v>
      </c>
      <c r="T51">
        <v>3</v>
      </c>
      <c r="U51">
        <v>2</v>
      </c>
      <c r="V51">
        <v>1</v>
      </c>
      <c r="W51">
        <v>99</v>
      </c>
      <c r="X51">
        <v>721</v>
      </c>
      <c r="Y51">
        <v>-50</v>
      </c>
      <c r="Z51" t="s">
        <v>35</v>
      </c>
      <c r="AA51">
        <v>100</v>
      </c>
      <c r="AB51" t="str">
        <f t="shared" si="0"/>
        <v>10-19</v>
      </c>
    </row>
    <row r="52" spans="1:28" x14ac:dyDescent="0.3">
      <c r="A52">
        <v>44</v>
      </c>
      <c r="B52" t="s">
        <v>27</v>
      </c>
      <c r="C52" t="s">
        <v>38</v>
      </c>
      <c r="D52">
        <v>0</v>
      </c>
      <c r="E52" t="s">
        <v>29</v>
      </c>
      <c r="F52">
        <v>50</v>
      </c>
      <c r="G52">
        <v>0</v>
      </c>
      <c r="H52" t="s">
        <v>30</v>
      </c>
      <c r="I52">
        <v>0</v>
      </c>
      <c r="J52" t="s">
        <v>40</v>
      </c>
      <c r="K52">
        <v>-200</v>
      </c>
      <c r="L52" s="1">
        <v>1950</v>
      </c>
      <c r="M52" t="s">
        <v>36</v>
      </c>
      <c r="N52" t="s">
        <v>36</v>
      </c>
      <c r="O52" t="s">
        <v>27</v>
      </c>
      <c r="P52">
        <v>100</v>
      </c>
      <c r="Q52" t="s">
        <v>32</v>
      </c>
      <c r="R52">
        <v>26</v>
      </c>
      <c r="S52" t="s">
        <v>36</v>
      </c>
      <c r="T52">
        <v>8</v>
      </c>
      <c r="U52">
        <v>2</v>
      </c>
      <c r="V52">
        <v>1</v>
      </c>
      <c r="W52">
        <v>9</v>
      </c>
      <c r="X52">
        <v>748</v>
      </c>
      <c r="Y52">
        <v>-50</v>
      </c>
      <c r="Z52" t="s">
        <v>35</v>
      </c>
      <c r="AA52">
        <v>100</v>
      </c>
      <c r="AB52" t="str">
        <f t="shared" si="0"/>
        <v>40-49</v>
      </c>
    </row>
    <row r="53" spans="1:28" x14ac:dyDescent="0.3">
      <c r="A53">
        <v>34</v>
      </c>
      <c r="B53" t="s">
        <v>27</v>
      </c>
      <c r="C53" t="s">
        <v>28</v>
      </c>
      <c r="D53">
        <v>86</v>
      </c>
      <c r="E53" t="s">
        <v>42</v>
      </c>
      <c r="F53">
        <v>100</v>
      </c>
      <c r="G53">
        <v>0</v>
      </c>
      <c r="H53" t="s">
        <v>39</v>
      </c>
      <c r="I53">
        <v>0</v>
      </c>
      <c r="J53" t="s">
        <v>40</v>
      </c>
      <c r="K53">
        <v>-200</v>
      </c>
      <c r="L53" s="1">
        <v>2086</v>
      </c>
      <c r="M53" t="s">
        <v>27</v>
      </c>
      <c r="N53" t="s">
        <v>27</v>
      </c>
      <c r="O53" t="s">
        <v>36</v>
      </c>
      <c r="P53">
        <v>50</v>
      </c>
      <c r="Q53" t="s">
        <v>32</v>
      </c>
      <c r="R53">
        <v>25</v>
      </c>
      <c r="S53" t="s">
        <v>27</v>
      </c>
      <c r="T53">
        <v>3</v>
      </c>
      <c r="U53">
        <v>3</v>
      </c>
      <c r="V53">
        <v>1</v>
      </c>
      <c r="W53">
        <v>99</v>
      </c>
      <c r="X53">
        <v>761</v>
      </c>
      <c r="Y53">
        <v>-50</v>
      </c>
      <c r="Z53" t="s">
        <v>33</v>
      </c>
      <c r="AA53">
        <v>50</v>
      </c>
      <c r="AB53" t="str">
        <f t="shared" si="0"/>
        <v>30-39</v>
      </c>
    </row>
    <row r="54" spans="1:28" x14ac:dyDescent="0.3">
      <c r="A54">
        <v>29</v>
      </c>
      <c r="B54" t="s">
        <v>27</v>
      </c>
      <c r="C54" t="s">
        <v>38</v>
      </c>
      <c r="D54">
        <v>0</v>
      </c>
      <c r="E54" t="s">
        <v>37</v>
      </c>
      <c r="F54">
        <v>0</v>
      </c>
      <c r="G54">
        <v>0</v>
      </c>
      <c r="H54" t="s">
        <v>30</v>
      </c>
      <c r="I54">
        <v>0</v>
      </c>
      <c r="J54" t="s">
        <v>40</v>
      </c>
      <c r="K54">
        <v>-200</v>
      </c>
      <c r="L54" s="1">
        <v>2050</v>
      </c>
      <c r="M54" t="s">
        <v>36</v>
      </c>
      <c r="N54" t="s">
        <v>27</v>
      </c>
      <c r="O54" t="s">
        <v>27</v>
      </c>
      <c r="P54">
        <v>50</v>
      </c>
      <c r="Q54" t="s">
        <v>34</v>
      </c>
      <c r="R54">
        <v>24</v>
      </c>
      <c r="S54" t="s">
        <v>36</v>
      </c>
      <c r="T54">
        <v>8</v>
      </c>
      <c r="U54">
        <v>1</v>
      </c>
      <c r="V54">
        <v>2</v>
      </c>
      <c r="W54">
        <v>5</v>
      </c>
      <c r="X54">
        <v>668</v>
      </c>
      <c r="Y54">
        <v>50</v>
      </c>
      <c r="Z54" t="s">
        <v>35</v>
      </c>
      <c r="AA54">
        <v>100</v>
      </c>
      <c r="AB54" t="str">
        <f t="shared" si="0"/>
        <v>20-29</v>
      </c>
    </row>
    <row r="55" spans="1:28" x14ac:dyDescent="0.3">
      <c r="A55">
        <v>49</v>
      </c>
      <c r="B55" t="s">
        <v>27</v>
      </c>
      <c r="C55" t="s">
        <v>28</v>
      </c>
      <c r="D55">
        <v>86</v>
      </c>
      <c r="E55" t="s">
        <v>37</v>
      </c>
      <c r="F55">
        <v>0</v>
      </c>
      <c r="G55">
        <v>0</v>
      </c>
      <c r="H55" t="s">
        <v>30</v>
      </c>
      <c r="I55">
        <v>0</v>
      </c>
      <c r="J55" t="s">
        <v>31</v>
      </c>
      <c r="K55">
        <v>0</v>
      </c>
      <c r="L55" s="1">
        <v>2286</v>
      </c>
      <c r="M55" t="s">
        <v>36</v>
      </c>
      <c r="N55" t="s">
        <v>36</v>
      </c>
      <c r="O55" t="s">
        <v>27</v>
      </c>
      <c r="P55">
        <v>100</v>
      </c>
      <c r="Q55" t="s">
        <v>34</v>
      </c>
      <c r="R55">
        <v>27</v>
      </c>
      <c r="S55" t="s">
        <v>36</v>
      </c>
      <c r="T55">
        <v>2</v>
      </c>
      <c r="U55">
        <v>2</v>
      </c>
      <c r="V55">
        <v>1</v>
      </c>
      <c r="W55">
        <v>9</v>
      </c>
      <c r="X55">
        <v>674</v>
      </c>
      <c r="Y55">
        <v>50</v>
      </c>
      <c r="Z55" t="s">
        <v>35</v>
      </c>
      <c r="AA55">
        <v>100</v>
      </c>
      <c r="AB55" t="str">
        <f t="shared" si="0"/>
        <v>40-49</v>
      </c>
    </row>
    <row r="56" spans="1:28" x14ac:dyDescent="0.3">
      <c r="A56">
        <v>55</v>
      </c>
      <c r="B56" t="s">
        <v>36</v>
      </c>
      <c r="C56" t="s">
        <v>45</v>
      </c>
      <c r="D56">
        <v>0</v>
      </c>
      <c r="E56" t="s">
        <v>29</v>
      </c>
      <c r="F56">
        <v>50</v>
      </c>
      <c r="G56">
        <v>0</v>
      </c>
      <c r="H56" t="s">
        <v>30</v>
      </c>
      <c r="I56">
        <v>0</v>
      </c>
      <c r="J56" t="s">
        <v>40</v>
      </c>
      <c r="K56">
        <v>-200</v>
      </c>
      <c r="L56" s="1">
        <v>2150</v>
      </c>
      <c r="M56" t="s">
        <v>27</v>
      </c>
      <c r="N56" t="s">
        <v>27</v>
      </c>
      <c r="O56" t="s">
        <v>27</v>
      </c>
      <c r="P56">
        <v>0</v>
      </c>
      <c r="Q56" t="s">
        <v>32</v>
      </c>
      <c r="R56">
        <v>30</v>
      </c>
      <c r="S56" t="s">
        <v>27</v>
      </c>
      <c r="T56">
        <v>8</v>
      </c>
      <c r="U56">
        <v>4</v>
      </c>
      <c r="V56">
        <v>3</v>
      </c>
      <c r="W56">
        <v>99</v>
      </c>
      <c r="X56">
        <v>670</v>
      </c>
      <c r="Y56">
        <v>50</v>
      </c>
      <c r="Z56" t="s">
        <v>35</v>
      </c>
      <c r="AA56">
        <v>100</v>
      </c>
      <c r="AB56" t="str">
        <f t="shared" si="0"/>
        <v>50-59</v>
      </c>
    </row>
    <row r="57" spans="1:28" x14ac:dyDescent="0.3">
      <c r="A57">
        <v>53</v>
      </c>
      <c r="B57" t="s">
        <v>27</v>
      </c>
      <c r="C57" t="s">
        <v>45</v>
      </c>
      <c r="D57">
        <v>0</v>
      </c>
      <c r="E57" t="s">
        <v>37</v>
      </c>
      <c r="F57">
        <v>0</v>
      </c>
      <c r="G57">
        <v>1</v>
      </c>
      <c r="H57" t="s">
        <v>39</v>
      </c>
      <c r="I57">
        <v>100</v>
      </c>
      <c r="J57" t="s">
        <v>31</v>
      </c>
      <c r="K57">
        <v>0</v>
      </c>
      <c r="L57" s="1">
        <v>2150</v>
      </c>
      <c r="M57" t="s">
        <v>27</v>
      </c>
      <c r="N57" t="s">
        <v>36</v>
      </c>
      <c r="O57" t="s">
        <v>27</v>
      </c>
      <c r="P57">
        <v>50</v>
      </c>
      <c r="Q57" t="s">
        <v>34</v>
      </c>
      <c r="R57">
        <v>16</v>
      </c>
      <c r="S57" t="s">
        <v>27</v>
      </c>
      <c r="T57">
        <v>6</v>
      </c>
      <c r="U57">
        <v>3</v>
      </c>
      <c r="V57">
        <v>2</v>
      </c>
      <c r="W57">
        <v>99</v>
      </c>
      <c r="X57">
        <v>761</v>
      </c>
      <c r="Y57">
        <v>-50</v>
      </c>
      <c r="Z57" t="s">
        <v>41</v>
      </c>
      <c r="AA57">
        <v>0</v>
      </c>
      <c r="AB57" t="str">
        <f t="shared" si="0"/>
        <v>50-59</v>
      </c>
    </row>
    <row r="58" spans="1:28" x14ac:dyDescent="0.3">
      <c r="A58">
        <v>27</v>
      </c>
      <c r="B58" t="s">
        <v>27</v>
      </c>
      <c r="C58" t="s">
        <v>38</v>
      </c>
      <c r="D58">
        <v>0</v>
      </c>
      <c r="E58" t="s">
        <v>42</v>
      </c>
      <c r="F58">
        <v>100</v>
      </c>
      <c r="G58">
        <v>0</v>
      </c>
      <c r="H58" t="s">
        <v>30</v>
      </c>
      <c r="I58">
        <v>0</v>
      </c>
      <c r="J58" t="s">
        <v>31</v>
      </c>
      <c r="K58">
        <v>0</v>
      </c>
      <c r="L58" s="1">
        <v>2200</v>
      </c>
      <c r="M58" t="s">
        <v>27</v>
      </c>
      <c r="N58" t="s">
        <v>27</v>
      </c>
      <c r="O58" t="s">
        <v>27</v>
      </c>
      <c r="P58">
        <v>0</v>
      </c>
      <c r="Q58" t="s">
        <v>32</v>
      </c>
      <c r="R58">
        <v>16</v>
      </c>
      <c r="S58" t="s">
        <v>36</v>
      </c>
      <c r="T58">
        <v>4</v>
      </c>
      <c r="U58">
        <v>2</v>
      </c>
      <c r="V58">
        <v>2</v>
      </c>
      <c r="W58">
        <v>3</v>
      </c>
      <c r="X58">
        <v>769</v>
      </c>
      <c r="Y58">
        <v>-50</v>
      </c>
      <c r="Z58" t="s">
        <v>41</v>
      </c>
      <c r="AA58">
        <v>0</v>
      </c>
      <c r="AB58" t="str">
        <f t="shared" si="0"/>
        <v>20-29</v>
      </c>
    </row>
    <row r="59" spans="1:28" x14ac:dyDescent="0.3">
      <c r="A59">
        <v>35</v>
      </c>
      <c r="B59" t="s">
        <v>27</v>
      </c>
      <c r="C59" t="s">
        <v>45</v>
      </c>
      <c r="D59">
        <v>0</v>
      </c>
      <c r="E59" t="s">
        <v>37</v>
      </c>
      <c r="F59">
        <v>0</v>
      </c>
      <c r="G59">
        <v>0</v>
      </c>
      <c r="H59" t="s">
        <v>30</v>
      </c>
      <c r="I59">
        <v>0</v>
      </c>
      <c r="J59" t="s">
        <v>31</v>
      </c>
      <c r="K59">
        <v>0</v>
      </c>
      <c r="L59" s="1">
        <v>2050</v>
      </c>
      <c r="M59" t="s">
        <v>27</v>
      </c>
      <c r="N59" t="s">
        <v>36</v>
      </c>
      <c r="O59" t="s">
        <v>27</v>
      </c>
      <c r="P59">
        <v>50</v>
      </c>
      <c r="Q59" t="s">
        <v>34</v>
      </c>
      <c r="R59">
        <v>7</v>
      </c>
      <c r="S59" t="s">
        <v>36</v>
      </c>
      <c r="T59">
        <v>5</v>
      </c>
      <c r="U59">
        <v>1</v>
      </c>
      <c r="V59">
        <v>3</v>
      </c>
      <c r="W59">
        <v>1</v>
      </c>
      <c r="X59">
        <v>750</v>
      </c>
      <c r="Y59">
        <v>-50</v>
      </c>
      <c r="Z59" t="s">
        <v>41</v>
      </c>
      <c r="AA59">
        <v>0</v>
      </c>
      <c r="AB59" t="str">
        <f t="shared" si="0"/>
        <v>30-39</v>
      </c>
    </row>
    <row r="60" spans="1:28" x14ac:dyDescent="0.3">
      <c r="A60">
        <v>44</v>
      </c>
      <c r="B60" t="s">
        <v>27</v>
      </c>
      <c r="C60" t="s">
        <v>46</v>
      </c>
      <c r="D60">
        <v>0</v>
      </c>
      <c r="E60" t="s">
        <v>42</v>
      </c>
      <c r="F60">
        <v>100</v>
      </c>
      <c r="G60">
        <v>0</v>
      </c>
      <c r="H60" t="s">
        <v>30</v>
      </c>
      <c r="I60">
        <v>0</v>
      </c>
      <c r="J60" t="s">
        <v>40</v>
      </c>
      <c r="K60">
        <v>-200</v>
      </c>
      <c r="L60" s="1">
        <v>2050</v>
      </c>
      <c r="M60" t="s">
        <v>27</v>
      </c>
      <c r="N60" t="s">
        <v>27</v>
      </c>
      <c r="O60" t="s">
        <v>27</v>
      </c>
      <c r="P60">
        <v>0</v>
      </c>
      <c r="Q60" t="s">
        <v>34</v>
      </c>
      <c r="R60">
        <v>20</v>
      </c>
      <c r="S60" t="s">
        <v>36</v>
      </c>
      <c r="T60">
        <v>6</v>
      </c>
      <c r="U60">
        <v>2</v>
      </c>
      <c r="V60">
        <v>2</v>
      </c>
      <c r="W60">
        <v>7</v>
      </c>
      <c r="X60">
        <v>755</v>
      </c>
      <c r="Y60">
        <v>-50</v>
      </c>
      <c r="Z60" t="s">
        <v>33</v>
      </c>
      <c r="AA60">
        <v>50</v>
      </c>
      <c r="AB60" t="str">
        <f t="shared" si="0"/>
        <v>40-49</v>
      </c>
    </row>
    <row r="61" spans="1:28" x14ac:dyDescent="0.3">
      <c r="A61">
        <v>54</v>
      </c>
      <c r="B61" t="s">
        <v>27</v>
      </c>
      <c r="C61" t="s">
        <v>46</v>
      </c>
      <c r="D61">
        <v>0</v>
      </c>
      <c r="E61" t="s">
        <v>29</v>
      </c>
      <c r="F61">
        <v>50</v>
      </c>
      <c r="G61">
        <v>1</v>
      </c>
      <c r="H61" t="s">
        <v>30</v>
      </c>
      <c r="I61">
        <v>50</v>
      </c>
      <c r="J61" t="s">
        <v>31</v>
      </c>
      <c r="K61">
        <v>0</v>
      </c>
      <c r="L61" s="1">
        <v>2250</v>
      </c>
      <c r="M61" t="s">
        <v>27</v>
      </c>
      <c r="N61" t="s">
        <v>27</v>
      </c>
      <c r="O61" t="s">
        <v>27</v>
      </c>
      <c r="P61">
        <v>0</v>
      </c>
      <c r="Q61" t="s">
        <v>32</v>
      </c>
      <c r="R61">
        <v>11</v>
      </c>
      <c r="S61" t="s">
        <v>36</v>
      </c>
      <c r="T61">
        <v>4</v>
      </c>
      <c r="U61">
        <v>0</v>
      </c>
      <c r="V61">
        <v>1</v>
      </c>
      <c r="W61">
        <v>7</v>
      </c>
      <c r="X61">
        <v>768</v>
      </c>
      <c r="Y61">
        <v>-50</v>
      </c>
      <c r="Z61" t="s">
        <v>33</v>
      </c>
      <c r="AA61">
        <v>50</v>
      </c>
      <c r="AB61" t="str">
        <f t="shared" si="0"/>
        <v>50-59</v>
      </c>
    </row>
    <row r="62" spans="1:28" x14ac:dyDescent="0.3">
      <c r="A62">
        <v>32</v>
      </c>
      <c r="B62" t="s">
        <v>27</v>
      </c>
      <c r="C62" t="s">
        <v>38</v>
      </c>
      <c r="D62">
        <v>0</v>
      </c>
      <c r="E62" t="s">
        <v>29</v>
      </c>
      <c r="F62">
        <v>50</v>
      </c>
      <c r="G62">
        <v>1</v>
      </c>
      <c r="H62" t="s">
        <v>30</v>
      </c>
      <c r="I62">
        <v>50</v>
      </c>
      <c r="J62" t="s">
        <v>40</v>
      </c>
      <c r="K62">
        <v>-200</v>
      </c>
      <c r="L62" s="1">
        <v>2100</v>
      </c>
      <c r="M62" t="s">
        <v>27</v>
      </c>
      <c r="N62" t="s">
        <v>27</v>
      </c>
      <c r="O62" t="s">
        <v>27</v>
      </c>
      <c r="P62">
        <v>0</v>
      </c>
      <c r="Q62" t="s">
        <v>34</v>
      </c>
      <c r="R62">
        <v>3</v>
      </c>
      <c r="S62" t="s">
        <v>36</v>
      </c>
      <c r="T62">
        <v>3</v>
      </c>
      <c r="U62">
        <v>4</v>
      </c>
      <c r="V62">
        <v>3</v>
      </c>
      <c r="W62">
        <v>5</v>
      </c>
      <c r="X62">
        <v>681</v>
      </c>
      <c r="Y62">
        <v>50</v>
      </c>
      <c r="Z62" t="s">
        <v>41</v>
      </c>
      <c r="AA62">
        <v>0</v>
      </c>
      <c r="AB62" t="str">
        <f t="shared" si="0"/>
        <v>30-39</v>
      </c>
    </row>
    <row r="63" spans="1:28" x14ac:dyDescent="0.3">
      <c r="A63">
        <v>37</v>
      </c>
      <c r="B63" t="s">
        <v>27</v>
      </c>
      <c r="C63" t="s">
        <v>28</v>
      </c>
      <c r="D63">
        <v>86</v>
      </c>
      <c r="E63" t="s">
        <v>29</v>
      </c>
      <c r="F63">
        <v>50</v>
      </c>
      <c r="G63">
        <v>0</v>
      </c>
      <c r="H63" t="s">
        <v>39</v>
      </c>
      <c r="I63">
        <v>0</v>
      </c>
      <c r="J63" t="s">
        <v>40</v>
      </c>
      <c r="K63">
        <v>-200</v>
      </c>
      <c r="L63" s="1">
        <v>2036</v>
      </c>
      <c r="M63" t="s">
        <v>27</v>
      </c>
      <c r="N63" t="s">
        <v>36</v>
      </c>
      <c r="O63" t="s">
        <v>27</v>
      </c>
      <c r="P63">
        <v>50</v>
      </c>
      <c r="Q63" t="s">
        <v>34</v>
      </c>
      <c r="R63">
        <v>15</v>
      </c>
      <c r="S63" t="s">
        <v>36</v>
      </c>
      <c r="T63">
        <v>5</v>
      </c>
      <c r="U63">
        <v>1</v>
      </c>
      <c r="V63">
        <v>1</v>
      </c>
      <c r="W63">
        <v>3</v>
      </c>
      <c r="X63">
        <v>744</v>
      </c>
      <c r="Y63">
        <v>-50</v>
      </c>
      <c r="Z63" t="s">
        <v>33</v>
      </c>
      <c r="AA63">
        <v>50</v>
      </c>
      <c r="AB63" t="str">
        <f t="shared" si="0"/>
        <v>30-39</v>
      </c>
    </row>
    <row r="64" spans="1:28" x14ac:dyDescent="0.3">
      <c r="A64">
        <v>23</v>
      </c>
      <c r="B64" t="s">
        <v>27</v>
      </c>
      <c r="C64" t="s">
        <v>28</v>
      </c>
      <c r="D64">
        <v>86</v>
      </c>
      <c r="E64" t="s">
        <v>29</v>
      </c>
      <c r="F64">
        <v>50</v>
      </c>
      <c r="G64">
        <v>0</v>
      </c>
      <c r="H64" t="s">
        <v>30</v>
      </c>
      <c r="I64">
        <v>0</v>
      </c>
      <c r="J64" t="s">
        <v>31</v>
      </c>
      <c r="K64">
        <v>0</v>
      </c>
      <c r="L64" s="1">
        <v>2286</v>
      </c>
      <c r="M64" t="s">
        <v>27</v>
      </c>
      <c r="N64" t="s">
        <v>27</v>
      </c>
      <c r="O64" t="s">
        <v>27</v>
      </c>
      <c r="P64">
        <v>0</v>
      </c>
      <c r="Q64" t="s">
        <v>34</v>
      </c>
      <c r="R64">
        <v>17</v>
      </c>
      <c r="S64" t="s">
        <v>36</v>
      </c>
      <c r="T64">
        <v>4</v>
      </c>
      <c r="U64">
        <v>1</v>
      </c>
      <c r="V64">
        <v>3</v>
      </c>
      <c r="W64">
        <v>2</v>
      </c>
      <c r="X64">
        <v>781</v>
      </c>
      <c r="Y64">
        <v>-50</v>
      </c>
      <c r="Z64" t="s">
        <v>33</v>
      </c>
      <c r="AA64">
        <v>50</v>
      </c>
      <c r="AB64" t="str">
        <f t="shared" si="0"/>
        <v>20-29</v>
      </c>
    </row>
    <row r="65" spans="1:28" x14ac:dyDescent="0.3">
      <c r="A65">
        <v>22</v>
      </c>
      <c r="B65" t="s">
        <v>27</v>
      </c>
      <c r="C65" t="s">
        <v>28</v>
      </c>
      <c r="D65">
        <v>86</v>
      </c>
      <c r="E65" t="s">
        <v>29</v>
      </c>
      <c r="F65">
        <v>50</v>
      </c>
      <c r="G65">
        <v>1</v>
      </c>
      <c r="H65" t="s">
        <v>30</v>
      </c>
      <c r="I65">
        <v>50</v>
      </c>
      <c r="J65" t="s">
        <v>40</v>
      </c>
      <c r="K65">
        <v>-200</v>
      </c>
      <c r="L65" s="1">
        <v>2136</v>
      </c>
      <c r="M65" t="s">
        <v>27</v>
      </c>
      <c r="N65" t="s">
        <v>36</v>
      </c>
      <c r="O65" t="s">
        <v>27</v>
      </c>
      <c r="P65">
        <v>50</v>
      </c>
      <c r="Q65" t="s">
        <v>34</v>
      </c>
      <c r="R65">
        <v>3</v>
      </c>
      <c r="S65" t="s">
        <v>27</v>
      </c>
      <c r="T65">
        <v>1</v>
      </c>
      <c r="U65">
        <v>0</v>
      </c>
      <c r="V65">
        <v>2</v>
      </c>
      <c r="W65">
        <v>99</v>
      </c>
      <c r="X65">
        <v>735</v>
      </c>
      <c r="Y65">
        <v>-50</v>
      </c>
      <c r="Z65" t="s">
        <v>35</v>
      </c>
      <c r="AA65">
        <v>100</v>
      </c>
      <c r="AB65" t="str">
        <f t="shared" si="0"/>
        <v>20-29</v>
      </c>
    </row>
    <row r="66" spans="1:28" x14ac:dyDescent="0.3">
      <c r="A66">
        <v>52</v>
      </c>
      <c r="B66" t="s">
        <v>27</v>
      </c>
      <c r="C66" t="s">
        <v>38</v>
      </c>
      <c r="D66">
        <v>0</v>
      </c>
      <c r="E66" t="s">
        <v>29</v>
      </c>
      <c r="F66">
        <v>50</v>
      </c>
      <c r="G66">
        <v>0</v>
      </c>
      <c r="H66" t="s">
        <v>30</v>
      </c>
      <c r="I66">
        <v>0</v>
      </c>
      <c r="J66" t="s">
        <v>31</v>
      </c>
      <c r="K66">
        <v>0</v>
      </c>
      <c r="L66" s="1">
        <v>2250</v>
      </c>
      <c r="M66" t="s">
        <v>27</v>
      </c>
      <c r="N66" t="s">
        <v>27</v>
      </c>
      <c r="O66" t="s">
        <v>27</v>
      </c>
      <c r="P66">
        <v>0</v>
      </c>
      <c r="Q66" t="s">
        <v>44</v>
      </c>
      <c r="R66">
        <v>29</v>
      </c>
      <c r="S66" t="s">
        <v>27</v>
      </c>
      <c r="T66">
        <v>6</v>
      </c>
      <c r="U66">
        <v>0</v>
      </c>
      <c r="V66">
        <v>2</v>
      </c>
      <c r="W66">
        <v>99</v>
      </c>
      <c r="X66">
        <v>735</v>
      </c>
      <c r="Y66">
        <v>-50</v>
      </c>
      <c r="Z66" t="s">
        <v>35</v>
      </c>
      <c r="AA66">
        <v>100</v>
      </c>
      <c r="AB66" t="str">
        <f t="shared" ref="AB66:AB129" si="1">FLOOR(A66,10) &amp; "-" &amp; (FLOOR(A66,10)+9)</f>
        <v>50-59</v>
      </c>
    </row>
    <row r="67" spans="1:28" x14ac:dyDescent="0.3">
      <c r="A67">
        <v>60</v>
      </c>
      <c r="B67" t="s">
        <v>36</v>
      </c>
      <c r="C67" t="s">
        <v>28</v>
      </c>
      <c r="D67">
        <v>86</v>
      </c>
      <c r="E67" t="s">
        <v>37</v>
      </c>
      <c r="F67">
        <v>0</v>
      </c>
      <c r="G67">
        <v>0</v>
      </c>
      <c r="H67" t="s">
        <v>30</v>
      </c>
      <c r="I67">
        <v>0</v>
      </c>
      <c r="J67" t="s">
        <v>31</v>
      </c>
      <c r="K67">
        <v>0</v>
      </c>
      <c r="L67" s="1">
        <v>2336</v>
      </c>
      <c r="M67" t="s">
        <v>27</v>
      </c>
      <c r="N67" t="s">
        <v>36</v>
      </c>
      <c r="O67" t="s">
        <v>27</v>
      </c>
      <c r="P67">
        <v>50</v>
      </c>
      <c r="Q67" t="s">
        <v>34</v>
      </c>
      <c r="R67">
        <v>2</v>
      </c>
      <c r="S67" t="s">
        <v>36</v>
      </c>
      <c r="T67">
        <v>6</v>
      </c>
      <c r="U67">
        <v>2</v>
      </c>
      <c r="V67">
        <v>2</v>
      </c>
      <c r="W67">
        <v>1</v>
      </c>
      <c r="X67">
        <v>675</v>
      </c>
      <c r="Y67">
        <v>50</v>
      </c>
      <c r="Z67" t="s">
        <v>35</v>
      </c>
      <c r="AA67">
        <v>100</v>
      </c>
      <c r="AB67" t="str">
        <f t="shared" si="1"/>
        <v>60-69</v>
      </c>
    </row>
    <row r="68" spans="1:28" x14ac:dyDescent="0.3">
      <c r="A68">
        <v>38</v>
      </c>
      <c r="B68" t="s">
        <v>27</v>
      </c>
      <c r="C68" t="s">
        <v>28</v>
      </c>
      <c r="D68">
        <v>86</v>
      </c>
      <c r="E68" t="s">
        <v>29</v>
      </c>
      <c r="F68">
        <v>50</v>
      </c>
      <c r="G68">
        <v>0</v>
      </c>
      <c r="H68" t="s">
        <v>30</v>
      </c>
      <c r="I68">
        <v>0</v>
      </c>
      <c r="J68" t="s">
        <v>31</v>
      </c>
      <c r="K68">
        <v>0</v>
      </c>
      <c r="L68" s="1">
        <v>2336</v>
      </c>
      <c r="M68" t="s">
        <v>27</v>
      </c>
      <c r="N68" t="s">
        <v>27</v>
      </c>
      <c r="O68" t="s">
        <v>27</v>
      </c>
      <c r="P68">
        <v>0</v>
      </c>
      <c r="Q68" t="s">
        <v>34</v>
      </c>
      <c r="R68">
        <v>14</v>
      </c>
      <c r="S68" t="s">
        <v>36</v>
      </c>
      <c r="T68">
        <v>6</v>
      </c>
      <c r="U68">
        <v>2</v>
      </c>
      <c r="V68">
        <v>3</v>
      </c>
      <c r="W68">
        <v>13</v>
      </c>
      <c r="X68">
        <v>705</v>
      </c>
      <c r="Y68">
        <v>-50</v>
      </c>
      <c r="Z68" t="s">
        <v>35</v>
      </c>
      <c r="AA68">
        <v>100</v>
      </c>
      <c r="AB68" t="str">
        <f t="shared" si="1"/>
        <v>30-39</v>
      </c>
    </row>
    <row r="69" spans="1:28" x14ac:dyDescent="0.3">
      <c r="A69">
        <v>55</v>
      </c>
      <c r="B69" t="s">
        <v>36</v>
      </c>
      <c r="C69" t="s">
        <v>28</v>
      </c>
      <c r="D69">
        <v>86</v>
      </c>
      <c r="E69" t="s">
        <v>29</v>
      </c>
      <c r="F69">
        <v>50</v>
      </c>
      <c r="G69">
        <v>0</v>
      </c>
      <c r="H69" t="s">
        <v>43</v>
      </c>
      <c r="I69">
        <v>0</v>
      </c>
      <c r="J69" t="s">
        <v>40</v>
      </c>
      <c r="K69">
        <v>-200</v>
      </c>
      <c r="L69" s="1">
        <v>2086</v>
      </c>
      <c r="M69" t="s">
        <v>27</v>
      </c>
      <c r="N69" t="s">
        <v>27</v>
      </c>
      <c r="O69" t="s">
        <v>36</v>
      </c>
      <c r="P69">
        <v>50</v>
      </c>
      <c r="Q69" t="s">
        <v>32</v>
      </c>
      <c r="R69">
        <v>5</v>
      </c>
      <c r="S69" t="s">
        <v>36</v>
      </c>
      <c r="T69">
        <v>6</v>
      </c>
      <c r="U69">
        <v>3</v>
      </c>
      <c r="V69">
        <v>2</v>
      </c>
      <c r="W69">
        <v>10</v>
      </c>
      <c r="X69">
        <v>702</v>
      </c>
      <c r="Y69">
        <v>-50</v>
      </c>
      <c r="Z69" t="s">
        <v>35</v>
      </c>
      <c r="AA69">
        <v>100</v>
      </c>
      <c r="AB69" t="str">
        <f t="shared" si="1"/>
        <v>50-59</v>
      </c>
    </row>
    <row r="70" spans="1:28" x14ac:dyDescent="0.3">
      <c r="A70">
        <v>45</v>
      </c>
      <c r="B70" t="s">
        <v>27</v>
      </c>
      <c r="C70" t="s">
        <v>28</v>
      </c>
      <c r="D70">
        <v>86</v>
      </c>
      <c r="E70" t="s">
        <v>29</v>
      </c>
      <c r="F70">
        <v>50</v>
      </c>
      <c r="G70">
        <v>3</v>
      </c>
      <c r="H70" t="s">
        <v>30</v>
      </c>
      <c r="I70">
        <v>150</v>
      </c>
      <c r="J70" t="s">
        <v>40</v>
      </c>
      <c r="K70">
        <v>-200</v>
      </c>
      <c r="L70" s="1">
        <v>2136</v>
      </c>
      <c r="M70" t="s">
        <v>36</v>
      </c>
      <c r="N70" t="s">
        <v>36</v>
      </c>
      <c r="O70" t="s">
        <v>27</v>
      </c>
      <c r="P70">
        <v>100</v>
      </c>
      <c r="Q70" t="s">
        <v>34</v>
      </c>
      <c r="R70">
        <v>24</v>
      </c>
      <c r="S70" t="s">
        <v>27</v>
      </c>
      <c r="T70">
        <v>2</v>
      </c>
      <c r="U70">
        <v>4</v>
      </c>
      <c r="V70">
        <v>3</v>
      </c>
      <c r="W70">
        <v>99</v>
      </c>
      <c r="X70">
        <v>738</v>
      </c>
      <c r="Y70">
        <v>-50</v>
      </c>
      <c r="Z70" t="s">
        <v>33</v>
      </c>
      <c r="AA70">
        <v>50</v>
      </c>
      <c r="AB70" t="str">
        <f t="shared" si="1"/>
        <v>40-49</v>
      </c>
    </row>
    <row r="71" spans="1:28" x14ac:dyDescent="0.3">
      <c r="A71">
        <v>30</v>
      </c>
      <c r="B71" t="s">
        <v>27</v>
      </c>
      <c r="C71" t="s">
        <v>38</v>
      </c>
      <c r="D71">
        <v>0</v>
      </c>
      <c r="E71" t="s">
        <v>37</v>
      </c>
      <c r="F71">
        <v>0</v>
      </c>
      <c r="G71">
        <v>0</v>
      </c>
      <c r="H71" t="s">
        <v>30</v>
      </c>
      <c r="I71">
        <v>0</v>
      </c>
      <c r="J71" t="s">
        <v>31</v>
      </c>
      <c r="K71">
        <v>0</v>
      </c>
      <c r="L71" s="1">
        <v>2250</v>
      </c>
      <c r="M71" t="s">
        <v>27</v>
      </c>
      <c r="N71" t="s">
        <v>36</v>
      </c>
      <c r="O71" t="s">
        <v>27</v>
      </c>
      <c r="P71">
        <v>50</v>
      </c>
      <c r="Q71" t="s">
        <v>34</v>
      </c>
      <c r="R71">
        <v>4</v>
      </c>
      <c r="S71" t="s">
        <v>36</v>
      </c>
      <c r="T71">
        <v>2</v>
      </c>
      <c r="U71">
        <v>2</v>
      </c>
      <c r="V71">
        <v>1</v>
      </c>
      <c r="W71">
        <v>8</v>
      </c>
      <c r="X71">
        <v>639</v>
      </c>
      <c r="Y71">
        <v>50</v>
      </c>
      <c r="Z71" t="s">
        <v>35</v>
      </c>
      <c r="AA71">
        <v>100</v>
      </c>
      <c r="AB71" t="str">
        <f t="shared" si="1"/>
        <v>30-39</v>
      </c>
    </row>
    <row r="72" spans="1:28" x14ac:dyDescent="0.3">
      <c r="A72">
        <v>45</v>
      </c>
      <c r="B72" t="s">
        <v>27</v>
      </c>
      <c r="C72" t="s">
        <v>45</v>
      </c>
      <c r="D72">
        <v>0</v>
      </c>
      <c r="E72" t="s">
        <v>29</v>
      </c>
      <c r="F72">
        <v>50</v>
      </c>
      <c r="G72">
        <v>0</v>
      </c>
      <c r="H72" t="s">
        <v>30</v>
      </c>
      <c r="I72">
        <v>0</v>
      </c>
      <c r="J72" t="s">
        <v>31</v>
      </c>
      <c r="K72">
        <v>0</v>
      </c>
      <c r="L72" s="1">
        <v>2250</v>
      </c>
      <c r="M72" t="s">
        <v>27</v>
      </c>
      <c r="N72" t="s">
        <v>27</v>
      </c>
      <c r="O72" t="s">
        <v>27</v>
      </c>
      <c r="P72">
        <v>0</v>
      </c>
      <c r="Q72" t="s">
        <v>34</v>
      </c>
      <c r="R72">
        <v>12</v>
      </c>
      <c r="S72" t="s">
        <v>27</v>
      </c>
      <c r="T72">
        <v>7</v>
      </c>
      <c r="U72">
        <v>0</v>
      </c>
      <c r="V72">
        <v>2</v>
      </c>
      <c r="W72">
        <v>99</v>
      </c>
      <c r="X72">
        <v>719</v>
      </c>
      <c r="Y72">
        <v>-50</v>
      </c>
      <c r="Z72" t="s">
        <v>35</v>
      </c>
      <c r="AA72">
        <v>100</v>
      </c>
      <c r="AB72" t="str">
        <f t="shared" si="1"/>
        <v>40-49</v>
      </c>
    </row>
    <row r="73" spans="1:28" x14ac:dyDescent="0.3">
      <c r="A73">
        <v>63</v>
      </c>
      <c r="B73" t="s">
        <v>36</v>
      </c>
      <c r="C73" t="s">
        <v>38</v>
      </c>
      <c r="D73">
        <v>0</v>
      </c>
      <c r="E73" t="s">
        <v>29</v>
      </c>
      <c r="F73">
        <v>50</v>
      </c>
      <c r="G73">
        <v>0</v>
      </c>
      <c r="H73" t="s">
        <v>30</v>
      </c>
      <c r="I73">
        <v>0</v>
      </c>
      <c r="J73" t="s">
        <v>31</v>
      </c>
      <c r="K73">
        <v>0</v>
      </c>
      <c r="L73" s="1">
        <v>2300</v>
      </c>
      <c r="M73" t="s">
        <v>27</v>
      </c>
      <c r="N73" t="s">
        <v>27</v>
      </c>
      <c r="O73" t="s">
        <v>36</v>
      </c>
      <c r="P73">
        <v>50</v>
      </c>
      <c r="Q73" t="s">
        <v>34</v>
      </c>
      <c r="R73">
        <v>7</v>
      </c>
      <c r="S73" t="s">
        <v>27</v>
      </c>
      <c r="T73">
        <v>6</v>
      </c>
      <c r="U73">
        <v>3</v>
      </c>
      <c r="V73">
        <v>2</v>
      </c>
      <c r="W73">
        <v>99</v>
      </c>
      <c r="X73">
        <v>658</v>
      </c>
      <c r="Y73">
        <v>50</v>
      </c>
      <c r="Z73" t="s">
        <v>35</v>
      </c>
      <c r="AA73">
        <v>100</v>
      </c>
      <c r="AB73" t="str">
        <f t="shared" si="1"/>
        <v>60-69</v>
      </c>
    </row>
    <row r="74" spans="1:28" x14ac:dyDescent="0.3">
      <c r="A74">
        <v>39</v>
      </c>
      <c r="B74" t="s">
        <v>27</v>
      </c>
      <c r="C74" t="s">
        <v>38</v>
      </c>
      <c r="D74">
        <v>0</v>
      </c>
      <c r="E74" t="s">
        <v>29</v>
      </c>
      <c r="F74">
        <v>50</v>
      </c>
      <c r="G74">
        <v>1</v>
      </c>
      <c r="H74" t="s">
        <v>30</v>
      </c>
      <c r="I74">
        <v>50</v>
      </c>
      <c r="J74" t="s">
        <v>31</v>
      </c>
      <c r="K74">
        <v>0</v>
      </c>
      <c r="L74" s="1">
        <v>2200</v>
      </c>
      <c r="M74" t="s">
        <v>36</v>
      </c>
      <c r="N74" t="s">
        <v>27</v>
      </c>
      <c r="O74" t="s">
        <v>27</v>
      </c>
      <c r="P74">
        <v>50</v>
      </c>
      <c r="Q74" t="s">
        <v>34</v>
      </c>
      <c r="R74">
        <v>25</v>
      </c>
      <c r="S74" t="s">
        <v>27</v>
      </c>
      <c r="T74">
        <v>3</v>
      </c>
      <c r="U74">
        <v>1</v>
      </c>
      <c r="V74">
        <v>3</v>
      </c>
      <c r="W74">
        <v>99</v>
      </c>
      <c r="X74">
        <v>774</v>
      </c>
      <c r="Y74">
        <v>-50</v>
      </c>
      <c r="Z74" t="s">
        <v>33</v>
      </c>
      <c r="AA74">
        <v>50</v>
      </c>
      <c r="AB74" t="str">
        <f t="shared" si="1"/>
        <v>30-39</v>
      </c>
    </row>
    <row r="75" spans="1:28" x14ac:dyDescent="0.3">
      <c r="A75">
        <v>63</v>
      </c>
      <c r="B75" t="s">
        <v>36</v>
      </c>
      <c r="C75" t="s">
        <v>38</v>
      </c>
      <c r="D75">
        <v>0</v>
      </c>
      <c r="E75" t="s">
        <v>29</v>
      </c>
      <c r="F75">
        <v>50</v>
      </c>
      <c r="G75">
        <v>2</v>
      </c>
      <c r="H75" t="s">
        <v>43</v>
      </c>
      <c r="I75">
        <v>400</v>
      </c>
      <c r="J75" t="s">
        <v>31</v>
      </c>
      <c r="K75">
        <v>0</v>
      </c>
      <c r="L75" s="1">
        <v>2550</v>
      </c>
      <c r="M75" t="s">
        <v>27</v>
      </c>
      <c r="N75" t="s">
        <v>27</v>
      </c>
      <c r="O75" t="s">
        <v>27</v>
      </c>
      <c r="P75">
        <v>0</v>
      </c>
      <c r="Q75" t="s">
        <v>44</v>
      </c>
      <c r="R75">
        <v>11</v>
      </c>
      <c r="S75" t="s">
        <v>27</v>
      </c>
      <c r="T75">
        <v>4</v>
      </c>
      <c r="U75">
        <v>1</v>
      </c>
      <c r="V75">
        <v>2</v>
      </c>
      <c r="W75">
        <v>99</v>
      </c>
      <c r="X75">
        <v>775</v>
      </c>
      <c r="Y75">
        <v>-50</v>
      </c>
      <c r="Z75" t="s">
        <v>41</v>
      </c>
      <c r="AA75">
        <v>0</v>
      </c>
      <c r="AB75" t="str">
        <f t="shared" si="1"/>
        <v>60-69</v>
      </c>
    </row>
    <row r="76" spans="1:28" x14ac:dyDescent="0.3">
      <c r="A76">
        <v>18</v>
      </c>
      <c r="B76" t="s">
        <v>27</v>
      </c>
      <c r="C76" t="s">
        <v>28</v>
      </c>
      <c r="D76">
        <v>86</v>
      </c>
      <c r="E76" t="s">
        <v>29</v>
      </c>
      <c r="F76">
        <v>50</v>
      </c>
      <c r="G76">
        <v>1</v>
      </c>
      <c r="H76" t="s">
        <v>30</v>
      </c>
      <c r="I76">
        <v>50</v>
      </c>
      <c r="J76" t="s">
        <v>31</v>
      </c>
      <c r="K76">
        <v>0</v>
      </c>
      <c r="L76" s="1">
        <v>2336</v>
      </c>
      <c r="M76" t="s">
        <v>27</v>
      </c>
      <c r="N76" t="s">
        <v>36</v>
      </c>
      <c r="O76" t="s">
        <v>27</v>
      </c>
      <c r="P76">
        <v>50</v>
      </c>
      <c r="Q76" t="s">
        <v>34</v>
      </c>
      <c r="R76">
        <v>20</v>
      </c>
      <c r="S76" t="s">
        <v>36</v>
      </c>
      <c r="T76">
        <v>5</v>
      </c>
      <c r="U76">
        <v>0</v>
      </c>
      <c r="V76">
        <v>1</v>
      </c>
      <c r="W76">
        <v>7</v>
      </c>
      <c r="X76">
        <v>616</v>
      </c>
      <c r="Y76">
        <v>50</v>
      </c>
      <c r="Z76" t="s">
        <v>41</v>
      </c>
      <c r="AA76">
        <v>0</v>
      </c>
      <c r="AB76" t="str">
        <f t="shared" si="1"/>
        <v>10-19</v>
      </c>
    </row>
    <row r="77" spans="1:28" x14ac:dyDescent="0.3">
      <c r="A77">
        <v>52</v>
      </c>
      <c r="B77" t="s">
        <v>27</v>
      </c>
      <c r="C77" t="s">
        <v>28</v>
      </c>
      <c r="D77">
        <v>86</v>
      </c>
      <c r="E77" t="s">
        <v>29</v>
      </c>
      <c r="F77">
        <v>50</v>
      </c>
      <c r="G77">
        <v>0</v>
      </c>
      <c r="H77" t="s">
        <v>30</v>
      </c>
      <c r="I77">
        <v>0</v>
      </c>
      <c r="J77" t="s">
        <v>40</v>
      </c>
      <c r="K77">
        <v>-200</v>
      </c>
      <c r="L77" s="1">
        <v>2036</v>
      </c>
      <c r="M77" t="s">
        <v>36</v>
      </c>
      <c r="N77" t="s">
        <v>27</v>
      </c>
      <c r="O77" t="s">
        <v>27</v>
      </c>
      <c r="P77">
        <v>50</v>
      </c>
      <c r="Q77" t="s">
        <v>34</v>
      </c>
      <c r="R77">
        <v>21</v>
      </c>
      <c r="S77" t="s">
        <v>36</v>
      </c>
      <c r="T77">
        <v>5</v>
      </c>
      <c r="U77">
        <v>3</v>
      </c>
      <c r="V77">
        <v>2</v>
      </c>
      <c r="W77">
        <v>13</v>
      </c>
      <c r="X77">
        <v>775</v>
      </c>
      <c r="Y77">
        <v>-50</v>
      </c>
      <c r="Z77" t="s">
        <v>33</v>
      </c>
      <c r="AA77">
        <v>50</v>
      </c>
      <c r="AB77" t="str">
        <f t="shared" si="1"/>
        <v>50-59</v>
      </c>
    </row>
    <row r="78" spans="1:28" x14ac:dyDescent="0.3">
      <c r="A78">
        <v>41</v>
      </c>
      <c r="B78" t="s">
        <v>27</v>
      </c>
      <c r="C78" t="s">
        <v>46</v>
      </c>
      <c r="D78">
        <v>0</v>
      </c>
      <c r="E78" t="s">
        <v>29</v>
      </c>
      <c r="F78">
        <v>50</v>
      </c>
      <c r="G78">
        <v>0</v>
      </c>
      <c r="H78" t="s">
        <v>39</v>
      </c>
      <c r="I78">
        <v>0</v>
      </c>
      <c r="J78" t="s">
        <v>31</v>
      </c>
      <c r="K78">
        <v>0</v>
      </c>
      <c r="L78" s="1">
        <v>2250</v>
      </c>
      <c r="M78" t="s">
        <v>27</v>
      </c>
      <c r="N78" t="s">
        <v>27</v>
      </c>
      <c r="O78" t="s">
        <v>27</v>
      </c>
      <c r="P78">
        <v>0</v>
      </c>
      <c r="Q78" t="s">
        <v>32</v>
      </c>
      <c r="R78">
        <v>25</v>
      </c>
      <c r="S78" t="s">
        <v>27</v>
      </c>
      <c r="T78">
        <v>2</v>
      </c>
      <c r="U78">
        <v>2</v>
      </c>
      <c r="V78">
        <v>1</v>
      </c>
      <c r="W78">
        <v>99</v>
      </c>
      <c r="X78">
        <v>720</v>
      </c>
      <c r="Y78">
        <v>-50</v>
      </c>
      <c r="Z78" t="s">
        <v>35</v>
      </c>
      <c r="AA78">
        <v>100</v>
      </c>
      <c r="AB78" t="str">
        <f t="shared" si="1"/>
        <v>40-49</v>
      </c>
    </row>
    <row r="79" spans="1:28" x14ac:dyDescent="0.3">
      <c r="A79">
        <v>35</v>
      </c>
      <c r="B79" t="s">
        <v>27</v>
      </c>
      <c r="C79" t="s">
        <v>28</v>
      </c>
      <c r="D79">
        <v>86</v>
      </c>
      <c r="E79" t="s">
        <v>29</v>
      </c>
      <c r="F79">
        <v>50</v>
      </c>
      <c r="G79">
        <v>1</v>
      </c>
      <c r="H79" t="s">
        <v>39</v>
      </c>
      <c r="I79">
        <v>100</v>
      </c>
      <c r="J79" t="s">
        <v>31</v>
      </c>
      <c r="K79">
        <v>0</v>
      </c>
      <c r="L79" s="1">
        <v>2386</v>
      </c>
      <c r="M79" t="s">
        <v>27</v>
      </c>
      <c r="N79" t="s">
        <v>36</v>
      </c>
      <c r="O79" t="s">
        <v>27</v>
      </c>
      <c r="P79">
        <v>50</v>
      </c>
      <c r="Q79" t="s">
        <v>34</v>
      </c>
      <c r="R79">
        <v>2</v>
      </c>
      <c r="S79" t="s">
        <v>27</v>
      </c>
      <c r="T79">
        <v>9</v>
      </c>
      <c r="U79">
        <v>4</v>
      </c>
      <c r="V79">
        <v>1</v>
      </c>
      <c r="W79">
        <v>99</v>
      </c>
      <c r="X79">
        <v>692</v>
      </c>
      <c r="Y79">
        <v>50</v>
      </c>
      <c r="Z79" t="s">
        <v>41</v>
      </c>
      <c r="AA79">
        <v>0</v>
      </c>
      <c r="AB79" t="str">
        <f t="shared" si="1"/>
        <v>30-39</v>
      </c>
    </row>
    <row r="80" spans="1:28" x14ac:dyDescent="0.3">
      <c r="A80">
        <v>41</v>
      </c>
      <c r="B80" t="s">
        <v>27</v>
      </c>
      <c r="C80" t="s">
        <v>28</v>
      </c>
      <c r="D80">
        <v>86</v>
      </c>
      <c r="E80" t="s">
        <v>42</v>
      </c>
      <c r="F80">
        <v>100</v>
      </c>
      <c r="G80">
        <v>1</v>
      </c>
      <c r="H80" t="s">
        <v>30</v>
      </c>
      <c r="I80">
        <v>50</v>
      </c>
      <c r="J80" t="s">
        <v>40</v>
      </c>
      <c r="K80">
        <v>-200</v>
      </c>
      <c r="L80" s="1">
        <v>2186</v>
      </c>
      <c r="M80" t="s">
        <v>27</v>
      </c>
      <c r="N80" t="s">
        <v>27</v>
      </c>
      <c r="O80" t="s">
        <v>27</v>
      </c>
      <c r="P80">
        <v>0</v>
      </c>
      <c r="Q80" t="s">
        <v>34</v>
      </c>
      <c r="R80">
        <v>2</v>
      </c>
      <c r="S80" t="s">
        <v>27</v>
      </c>
      <c r="T80">
        <v>8</v>
      </c>
      <c r="U80">
        <v>1</v>
      </c>
      <c r="V80">
        <v>2</v>
      </c>
      <c r="W80">
        <v>99</v>
      </c>
      <c r="X80">
        <v>739</v>
      </c>
      <c r="Y80">
        <v>-50</v>
      </c>
      <c r="Z80" t="s">
        <v>33</v>
      </c>
      <c r="AA80">
        <v>50</v>
      </c>
      <c r="AB80" t="str">
        <f t="shared" si="1"/>
        <v>40-49</v>
      </c>
    </row>
    <row r="81" spans="1:28" x14ac:dyDescent="0.3">
      <c r="A81">
        <v>18</v>
      </c>
      <c r="B81" t="s">
        <v>27</v>
      </c>
      <c r="C81" t="s">
        <v>38</v>
      </c>
      <c r="D81">
        <v>0</v>
      </c>
      <c r="E81" t="s">
        <v>29</v>
      </c>
      <c r="F81">
        <v>50</v>
      </c>
      <c r="G81">
        <v>1</v>
      </c>
      <c r="H81" t="s">
        <v>30</v>
      </c>
      <c r="I81">
        <v>50</v>
      </c>
      <c r="J81" t="s">
        <v>31</v>
      </c>
      <c r="K81">
        <v>0</v>
      </c>
      <c r="L81" s="1">
        <v>2200</v>
      </c>
      <c r="M81" t="s">
        <v>27</v>
      </c>
      <c r="N81" t="s">
        <v>36</v>
      </c>
      <c r="O81" t="s">
        <v>36</v>
      </c>
      <c r="P81">
        <v>100</v>
      </c>
      <c r="Q81" t="s">
        <v>34</v>
      </c>
      <c r="R81">
        <v>10</v>
      </c>
      <c r="S81" t="s">
        <v>27</v>
      </c>
      <c r="T81">
        <v>4</v>
      </c>
      <c r="U81">
        <v>0</v>
      </c>
      <c r="V81">
        <v>3</v>
      </c>
      <c r="W81">
        <v>99</v>
      </c>
      <c r="X81">
        <v>709</v>
      </c>
      <c r="Y81">
        <v>-50</v>
      </c>
      <c r="Z81" t="s">
        <v>35</v>
      </c>
      <c r="AA81">
        <v>100</v>
      </c>
      <c r="AB81" t="str">
        <f t="shared" si="1"/>
        <v>10-19</v>
      </c>
    </row>
    <row r="82" spans="1:28" x14ac:dyDescent="0.3">
      <c r="A82">
        <v>36</v>
      </c>
      <c r="B82" t="s">
        <v>27</v>
      </c>
      <c r="C82" t="s">
        <v>28</v>
      </c>
      <c r="D82">
        <v>86</v>
      </c>
      <c r="E82" t="s">
        <v>29</v>
      </c>
      <c r="F82">
        <v>50</v>
      </c>
      <c r="G82">
        <v>0</v>
      </c>
      <c r="H82" t="s">
        <v>30</v>
      </c>
      <c r="I82">
        <v>0</v>
      </c>
      <c r="J82" t="s">
        <v>31</v>
      </c>
      <c r="K82">
        <v>0</v>
      </c>
      <c r="L82" s="1">
        <v>2386</v>
      </c>
      <c r="M82" t="s">
        <v>27</v>
      </c>
      <c r="N82" t="s">
        <v>27</v>
      </c>
      <c r="O82" t="s">
        <v>27</v>
      </c>
      <c r="P82">
        <v>0</v>
      </c>
      <c r="Q82" t="s">
        <v>32</v>
      </c>
      <c r="R82">
        <v>18</v>
      </c>
      <c r="S82" t="s">
        <v>27</v>
      </c>
      <c r="T82">
        <v>6</v>
      </c>
      <c r="U82">
        <v>0</v>
      </c>
      <c r="V82">
        <v>3</v>
      </c>
      <c r="W82">
        <v>99</v>
      </c>
      <c r="X82">
        <v>699</v>
      </c>
      <c r="Y82">
        <v>50</v>
      </c>
      <c r="Z82" t="s">
        <v>33</v>
      </c>
      <c r="AA82">
        <v>50</v>
      </c>
      <c r="AB82" t="str">
        <f t="shared" si="1"/>
        <v>30-39</v>
      </c>
    </row>
    <row r="83" spans="1:28" x14ac:dyDescent="0.3">
      <c r="A83">
        <v>45</v>
      </c>
      <c r="B83" t="s">
        <v>27</v>
      </c>
      <c r="C83" t="s">
        <v>28</v>
      </c>
      <c r="D83">
        <v>86</v>
      </c>
      <c r="E83" t="s">
        <v>37</v>
      </c>
      <c r="F83">
        <v>0</v>
      </c>
      <c r="G83">
        <v>1</v>
      </c>
      <c r="H83" t="s">
        <v>39</v>
      </c>
      <c r="I83">
        <v>100</v>
      </c>
      <c r="J83" t="s">
        <v>40</v>
      </c>
      <c r="K83">
        <v>-200</v>
      </c>
      <c r="L83" s="1">
        <v>2236</v>
      </c>
      <c r="M83" t="s">
        <v>27</v>
      </c>
      <c r="N83" t="s">
        <v>27</v>
      </c>
      <c r="O83" t="s">
        <v>27</v>
      </c>
      <c r="P83">
        <v>0</v>
      </c>
      <c r="Q83" t="s">
        <v>34</v>
      </c>
      <c r="R83">
        <v>17</v>
      </c>
      <c r="S83" t="s">
        <v>27</v>
      </c>
      <c r="T83">
        <v>9</v>
      </c>
      <c r="U83">
        <v>6</v>
      </c>
      <c r="V83">
        <v>3</v>
      </c>
      <c r="W83">
        <v>99</v>
      </c>
      <c r="X83">
        <v>634</v>
      </c>
      <c r="Y83">
        <v>50</v>
      </c>
      <c r="Z83" t="s">
        <v>33</v>
      </c>
      <c r="AA83">
        <v>50</v>
      </c>
      <c r="AB83" t="str">
        <f t="shared" si="1"/>
        <v>40-49</v>
      </c>
    </row>
    <row r="84" spans="1:28" x14ac:dyDescent="0.3">
      <c r="A84">
        <v>62</v>
      </c>
      <c r="B84" t="s">
        <v>36</v>
      </c>
      <c r="C84" t="s">
        <v>28</v>
      </c>
      <c r="D84">
        <v>86</v>
      </c>
      <c r="E84" t="s">
        <v>29</v>
      </c>
      <c r="F84">
        <v>50</v>
      </c>
      <c r="G84">
        <v>0</v>
      </c>
      <c r="H84" t="s">
        <v>30</v>
      </c>
      <c r="I84">
        <v>0</v>
      </c>
      <c r="J84" t="s">
        <v>31</v>
      </c>
      <c r="K84">
        <v>0</v>
      </c>
      <c r="L84" s="1">
        <v>2236</v>
      </c>
      <c r="M84" t="s">
        <v>27</v>
      </c>
      <c r="N84" t="s">
        <v>27</v>
      </c>
      <c r="O84" t="s">
        <v>27</v>
      </c>
      <c r="P84">
        <v>0</v>
      </c>
      <c r="Q84" t="s">
        <v>34</v>
      </c>
      <c r="R84">
        <v>6</v>
      </c>
      <c r="S84" t="s">
        <v>36</v>
      </c>
      <c r="T84">
        <v>4</v>
      </c>
      <c r="U84">
        <v>2</v>
      </c>
      <c r="V84">
        <v>2</v>
      </c>
      <c r="W84">
        <v>3</v>
      </c>
      <c r="X84">
        <v>725</v>
      </c>
      <c r="Y84">
        <v>-50</v>
      </c>
      <c r="Z84" t="s">
        <v>41</v>
      </c>
      <c r="AA84">
        <v>0</v>
      </c>
      <c r="AB84" t="str">
        <f t="shared" si="1"/>
        <v>60-69</v>
      </c>
    </row>
    <row r="85" spans="1:28" x14ac:dyDescent="0.3">
      <c r="A85">
        <v>32</v>
      </c>
      <c r="B85" t="s">
        <v>27</v>
      </c>
      <c r="C85" t="s">
        <v>28</v>
      </c>
      <c r="D85">
        <v>86</v>
      </c>
      <c r="E85" t="s">
        <v>37</v>
      </c>
      <c r="F85">
        <v>0</v>
      </c>
      <c r="G85">
        <v>0</v>
      </c>
      <c r="H85" t="s">
        <v>30</v>
      </c>
      <c r="I85">
        <v>0</v>
      </c>
      <c r="J85" t="s">
        <v>40</v>
      </c>
      <c r="K85">
        <v>-200</v>
      </c>
      <c r="L85" s="1">
        <v>2036</v>
      </c>
      <c r="M85" t="s">
        <v>36</v>
      </c>
      <c r="N85" t="s">
        <v>27</v>
      </c>
      <c r="O85" t="s">
        <v>27</v>
      </c>
      <c r="P85">
        <v>50</v>
      </c>
      <c r="Q85" t="s">
        <v>34</v>
      </c>
      <c r="R85">
        <v>11</v>
      </c>
      <c r="S85" t="s">
        <v>36</v>
      </c>
      <c r="T85">
        <v>4</v>
      </c>
      <c r="U85">
        <v>1</v>
      </c>
      <c r="V85">
        <v>2</v>
      </c>
      <c r="W85">
        <v>3</v>
      </c>
      <c r="X85">
        <v>747</v>
      </c>
      <c r="Y85">
        <v>-50</v>
      </c>
      <c r="Z85" t="s">
        <v>35</v>
      </c>
      <c r="AA85">
        <v>100</v>
      </c>
      <c r="AB85" t="str">
        <f t="shared" si="1"/>
        <v>30-39</v>
      </c>
    </row>
    <row r="86" spans="1:28" x14ac:dyDescent="0.3">
      <c r="A86">
        <v>27</v>
      </c>
      <c r="B86" t="s">
        <v>27</v>
      </c>
      <c r="C86" t="s">
        <v>28</v>
      </c>
      <c r="D86">
        <v>86</v>
      </c>
      <c r="E86" t="s">
        <v>42</v>
      </c>
      <c r="F86">
        <v>100</v>
      </c>
      <c r="G86">
        <v>0</v>
      </c>
      <c r="H86" t="s">
        <v>39</v>
      </c>
      <c r="I86">
        <v>0</v>
      </c>
      <c r="J86" t="s">
        <v>40</v>
      </c>
      <c r="K86">
        <v>-200</v>
      </c>
      <c r="L86" s="1">
        <v>2086</v>
      </c>
      <c r="M86" t="s">
        <v>27</v>
      </c>
      <c r="N86" t="s">
        <v>27</v>
      </c>
      <c r="O86" t="s">
        <v>27</v>
      </c>
      <c r="P86">
        <v>0</v>
      </c>
      <c r="Q86" t="s">
        <v>34</v>
      </c>
      <c r="R86">
        <v>17</v>
      </c>
      <c r="S86" t="s">
        <v>36</v>
      </c>
      <c r="T86">
        <v>6</v>
      </c>
      <c r="U86">
        <v>1</v>
      </c>
      <c r="V86">
        <v>1</v>
      </c>
      <c r="W86">
        <v>5</v>
      </c>
      <c r="X86">
        <v>719</v>
      </c>
      <c r="Y86">
        <v>-50</v>
      </c>
      <c r="Z86" t="s">
        <v>41</v>
      </c>
      <c r="AA86">
        <v>0</v>
      </c>
      <c r="AB86" t="str">
        <f t="shared" si="1"/>
        <v>20-29</v>
      </c>
    </row>
    <row r="87" spans="1:28" x14ac:dyDescent="0.3">
      <c r="A87">
        <v>32</v>
      </c>
      <c r="B87" t="s">
        <v>27</v>
      </c>
      <c r="C87" t="s">
        <v>28</v>
      </c>
      <c r="D87">
        <v>86</v>
      </c>
      <c r="E87" t="s">
        <v>42</v>
      </c>
      <c r="F87">
        <v>100</v>
      </c>
      <c r="G87">
        <v>1</v>
      </c>
      <c r="H87" t="s">
        <v>30</v>
      </c>
      <c r="I87">
        <v>50</v>
      </c>
      <c r="J87" t="s">
        <v>31</v>
      </c>
      <c r="K87">
        <v>0</v>
      </c>
      <c r="L87" s="1">
        <v>2286</v>
      </c>
      <c r="M87" t="s">
        <v>36</v>
      </c>
      <c r="N87" t="s">
        <v>36</v>
      </c>
      <c r="O87" t="s">
        <v>36</v>
      </c>
      <c r="P87">
        <v>150</v>
      </c>
      <c r="Q87" t="s">
        <v>34</v>
      </c>
      <c r="R87">
        <v>29</v>
      </c>
      <c r="S87" t="s">
        <v>36</v>
      </c>
      <c r="T87">
        <v>6</v>
      </c>
      <c r="U87">
        <v>2</v>
      </c>
      <c r="V87">
        <v>2</v>
      </c>
      <c r="W87">
        <v>3</v>
      </c>
      <c r="X87">
        <v>651</v>
      </c>
      <c r="Y87">
        <v>50</v>
      </c>
      <c r="Z87" t="s">
        <v>41</v>
      </c>
      <c r="AA87">
        <v>0</v>
      </c>
      <c r="AB87" t="str">
        <f t="shared" si="1"/>
        <v>30-39</v>
      </c>
    </row>
    <row r="88" spans="1:28" x14ac:dyDescent="0.3">
      <c r="A88">
        <v>53</v>
      </c>
      <c r="B88" t="s">
        <v>27</v>
      </c>
      <c r="C88" t="s">
        <v>38</v>
      </c>
      <c r="D88">
        <v>0</v>
      </c>
      <c r="E88" t="s">
        <v>37</v>
      </c>
      <c r="F88">
        <v>0</v>
      </c>
      <c r="G88">
        <v>0</v>
      </c>
      <c r="H88" t="s">
        <v>30</v>
      </c>
      <c r="I88">
        <v>0</v>
      </c>
      <c r="J88" t="s">
        <v>31</v>
      </c>
      <c r="K88">
        <v>0</v>
      </c>
      <c r="L88" s="1">
        <v>2300</v>
      </c>
      <c r="M88" t="s">
        <v>27</v>
      </c>
      <c r="N88" t="s">
        <v>27</v>
      </c>
      <c r="O88" t="s">
        <v>27</v>
      </c>
      <c r="P88">
        <v>0</v>
      </c>
      <c r="Q88" t="s">
        <v>34</v>
      </c>
      <c r="R88">
        <v>30</v>
      </c>
      <c r="S88" t="s">
        <v>27</v>
      </c>
      <c r="T88">
        <v>9</v>
      </c>
      <c r="U88">
        <v>4</v>
      </c>
      <c r="V88">
        <v>2</v>
      </c>
      <c r="W88">
        <v>99</v>
      </c>
      <c r="X88">
        <v>655</v>
      </c>
      <c r="Y88">
        <v>50</v>
      </c>
      <c r="Z88" t="s">
        <v>35</v>
      </c>
      <c r="AA88">
        <v>100</v>
      </c>
      <c r="AB88" t="str">
        <f t="shared" si="1"/>
        <v>50-59</v>
      </c>
    </row>
    <row r="89" spans="1:28" x14ac:dyDescent="0.3">
      <c r="A89">
        <v>44</v>
      </c>
      <c r="B89" t="s">
        <v>27</v>
      </c>
      <c r="C89" t="s">
        <v>46</v>
      </c>
      <c r="D89">
        <v>0</v>
      </c>
      <c r="E89" t="s">
        <v>29</v>
      </c>
      <c r="F89">
        <v>50</v>
      </c>
      <c r="G89">
        <v>0</v>
      </c>
      <c r="H89" t="s">
        <v>30</v>
      </c>
      <c r="I89">
        <v>0</v>
      </c>
      <c r="J89" t="s">
        <v>31</v>
      </c>
      <c r="K89">
        <v>0</v>
      </c>
      <c r="L89" s="1">
        <v>2350</v>
      </c>
      <c r="M89" t="s">
        <v>27</v>
      </c>
      <c r="N89" t="s">
        <v>27</v>
      </c>
      <c r="O89" t="s">
        <v>27</v>
      </c>
      <c r="P89">
        <v>0</v>
      </c>
      <c r="Q89" t="s">
        <v>44</v>
      </c>
      <c r="R89">
        <v>21</v>
      </c>
      <c r="S89" t="s">
        <v>36</v>
      </c>
      <c r="T89">
        <v>7</v>
      </c>
      <c r="U89">
        <v>2</v>
      </c>
      <c r="V89">
        <v>2</v>
      </c>
      <c r="W89">
        <v>7</v>
      </c>
      <c r="X89">
        <v>699</v>
      </c>
      <c r="Y89">
        <v>50</v>
      </c>
      <c r="Z89" t="s">
        <v>35</v>
      </c>
      <c r="AA89">
        <v>100</v>
      </c>
      <c r="AB89" t="str">
        <f t="shared" si="1"/>
        <v>40-49</v>
      </c>
    </row>
    <row r="90" spans="1:28" x14ac:dyDescent="0.3">
      <c r="A90">
        <v>32</v>
      </c>
      <c r="B90" t="s">
        <v>27</v>
      </c>
      <c r="C90" t="s">
        <v>28</v>
      </c>
      <c r="D90">
        <v>86</v>
      </c>
      <c r="E90" t="s">
        <v>42</v>
      </c>
      <c r="F90">
        <v>100</v>
      </c>
      <c r="G90">
        <v>0</v>
      </c>
      <c r="H90" t="s">
        <v>30</v>
      </c>
      <c r="I90">
        <v>0</v>
      </c>
      <c r="J90" t="s">
        <v>40</v>
      </c>
      <c r="K90">
        <v>-200</v>
      </c>
      <c r="L90" s="1">
        <v>2086</v>
      </c>
      <c r="M90" t="s">
        <v>27</v>
      </c>
      <c r="N90" t="s">
        <v>27</v>
      </c>
      <c r="O90" t="s">
        <v>27</v>
      </c>
      <c r="P90">
        <v>0</v>
      </c>
      <c r="Q90" t="s">
        <v>32</v>
      </c>
      <c r="R90">
        <v>27</v>
      </c>
      <c r="S90" t="s">
        <v>27</v>
      </c>
      <c r="T90">
        <v>7</v>
      </c>
      <c r="U90">
        <v>2</v>
      </c>
      <c r="V90">
        <v>2</v>
      </c>
      <c r="W90">
        <v>99</v>
      </c>
      <c r="X90">
        <v>801</v>
      </c>
      <c r="Y90">
        <v>-50</v>
      </c>
      <c r="Z90" t="s">
        <v>41</v>
      </c>
      <c r="AA90">
        <v>0</v>
      </c>
      <c r="AB90" t="str">
        <f t="shared" si="1"/>
        <v>30-39</v>
      </c>
    </row>
    <row r="91" spans="1:28" x14ac:dyDescent="0.3">
      <c r="A91">
        <v>47</v>
      </c>
      <c r="B91" t="s">
        <v>27</v>
      </c>
      <c r="C91" t="s">
        <v>46</v>
      </c>
      <c r="D91">
        <v>0</v>
      </c>
      <c r="E91" t="s">
        <v>29</v>
      </c>
      <c r="F91">
        <v>50</v>
      </c>
      <c r="G91">
        <v>0</v>
      </c>
      <c r="H91" t="s">
        <v>43</v>
      </c>
      <c r="I91">
        <v>0</v>
      </c>
      <c r="J91" t="s">
        <v>31</v>
      </c>
      <c r="K91">
        <v>0</v>
      </c>
      <c r="L91" s="1">
        <v>2150</v>
      </c>
      <c r="M91" t="s">
        <v>27</v>
      </c>
      <c r="N91" t="s">
        <v>36</v>
      </c>
      <c r="O91" t="s">
        <v>27</v>
      </c>
      <c r="P91">
        <v>50</v>
      </c>
      <c r="Q91" t="s">
        <v>32</v>
      </c>
      <c r="R91">
        <v>15</v>
      </c>
      <c r="S91" t="s">
        <v>27</v>
      </c>
      <c r="T91">
        <v>4</v>
      </c>
      <c r="U91">
        <v>1</v>
      </c>
      <c r="V91">
        <v>2</v>
      </c>
      <c r="W91">
        <v>99</v>
      </c>
      <c r="X91">
        <v>724</v>
      </c>
      <c r="Y91">
        <v>-50</v>
      </c>
      <c r="Z91" t="s">
        <v>33</v>
      </c>
      <c r="AA91">
        <v>50</v>
      </c>
      <c r="AB91" t="str">
        <f t="shared" si="1"/>
        <v>40-49</v>
      </c>
    </row>
    <row r="92" spans="1:28" x14ac:dyDescent="0.3">
      <c r="A92">
        <v>41</v>
      </c>
      <c r="B92" t="s">
        <v>27</v>
      </c>
      <c r="C92" t="s">
        <v>28</v>
      </c>
      <c r="D92">
        <v>86</v>
      </c>
      <c r="E92" t="s">
        <v>29</v>
      </c>
      <c r="F92">
        <v>50</v>
      </c>
      <c r="G92">
        <v>0</v>
      </c>
      <c r="H92" t="s">
        <v>30</v>
      </c>
      <c r="I92">
        <v>0</v>
      </c>
      <c r="J92" t="s">
        <v>31</v>
      </c>
      <c r="K92">
        <v>0</v>
      </c>
      <c r="L92" s="1">
        <v>2286</v>
      </c>
      <c r="M92" t="s">
        <v>27</v>
      </c>
      <c r="N92" t="s">
        <v>27</v>
      </c>
      <c r="O92" t="s">
        <v>27</v>
      </c>
      <c r="P92">
        <v>0</v>
      </c>
      <c r="Q92" t="s">
        <v>34</v>
      </c>
      <c r="R92">
        <v>10</v>
      </c>
      <c r="S92" t="s">
        <v>27</v>
      </c>
      <c r="T92">
        <v>3</v>
      </c>
      <c r="U92">
        <v>2</v>
      </c>
      <c r="V92">
        <v>2</v>
      </c>
      <c r="W92">
        <v>99</v>
      </c>
      <c r="X92">
        <v>756</v>
      </c>
      <c r="Y92">
        <v>-50</v>
      </c>
      <c r="Z92" t="s">
        <v>33</v>
      </c>
      <c r="AA92">
        <v>50</v>
      </c>
      <c r="AB92" t="str">
        <f t="shared" si="1"/>
        <v>40-49</v>
      </c>
    </row>
    <row r="93" spans="1:28" x14ac:dyDescent="0.3">
      <c r="A93">
        <v>54</v>
      </c>
      <c r="B93" t="s">
        <v>27</v>
      </c>
      <c r="C93" t="s">
        <v>28</v>
      </c>
      <c r="D93">
        <v>86</v>
      </c>
      <c r="E93" t="s">
        <v>37</v>
      </c>
      <c r="F93">
        <v>0</v>
      </c>
      <c r="G93">
        <v>1</v>
      </c>
      <c r="H93" t="s">
        <v>30</v>
      </c>
      <c r="I93">
        <v>50</v>
      </c>
      <c r="J93" t="s">
        <v>31</v>
      </c>
      <c r="K93">
        <v>0</v>
      </c>
      <c r="L93" s="1">
        <v>2236</v>
      </c>
      <c r="M93" t="s">
        <v>27</v>
      </c>
      <c r="N93" t="s">
        <v>36</v>
      </c>
      <c r="O93" t="s">
        <v>27</v>
      </c>
      <c r="P93">
        <v>50</v>
      </c>
      <c r="Q93" t="s">
        <v>32</v>
      </c>
      <c r="R93">
        <v>4</v>
      </c>
      <c r="S93" t="s">
        <v>36</v>
      </c>
      <c r="T93">
        <v>6</v>
      </c>
      <c r="U93">
        <v>5</v>
      </c>
      <c r="V93">
        <v>3</v>
      </c>
      <c r="W93">
        <v>3</v>
      </c>
      <c r="X93">
        <v>723</v>
      </c>
      <c r="Y93">
        <v>-50</v>
      </c>
      <c r="Z93" t="s">
        <v>33</v>
      </c>
      <c r="AA93">
        <v>50</v>
      </c>
      <c r="AB93" t="str">
        <f t="shared" si="1"/>
        <v>50-59</v>
      </c>
    </row>
    <row r="94" spans="1:28" x14ac:dyDescent="0.3">
      <c r="A94">
        <v>29</v>
      </c>
      <c r="B94" t="s">
        <v>27</v>
      </c>
      <c r="C94" t="s">
        <v>28</v>
      </c>
      <c r="D94">
        <v>86</v>
      </c>
      <c r="E94" t="s">
        <v>42</v>
      </c>
      <c r="F94">
        <v>100</v>
      </c>
      <c r="G94">
        <v>0</v>
      </c>
      <c r="H94" t="s">
        <v>43</v>
      </c>
      <c r="I94">
        <v>0</v>
      </c>
      <c r="J94" t="s">
        <v>31</v>
      </c>
      <c r="K94">
        <v>0</v>
      </c>
      <c r="L94" s="1">
        <v>2486</v>
      </c>
      <c r="M94" t="s">
        <v>27</v>
      </c>
      <c r="N94" t="s">
        <v>27</v>
      </c>
      <c r="O94" t="s">
        <v>27</v>
      </c>
      <c r="P94">
        <v>0</v>
      </c>
      <c r="Q94" t="s">
        <v>34</v>
      </c>
      <c r="R94">
        <v>13</v>
      </c>
      <c r="S94" t="s">
        <v>27</v>
      </c>
      <c r="T94">
        <v>3</v>
      </c>
      <c r="U94">
        <v>2</v>
      </c>
      <c r="V94">
        <v>3</v>
      </c>
      <c r="W94">
        <v>99</v>
      </c>
      <c r="X94">
        <v>682</v>
      </c>
      <c r="Y94">
        <v>50</v>
      </c>
      <c r="Z94" t="s">
        <v>35</v>
      </c>
      <c r="AA94">
        <v>100</v>
      </c>
      <c r="AB94" t="str">
        <f t="shared" si="1"/>
        <v>20-29</v>
      </c>
    </row>
    <row r="95" spans="1:28" x14ac:dyDescent="0.3">
      <c r="A95">
        <v>35</v>
      </c>
      <c r="B95" t="s">
        <v>27</v>
      </c>
      <c r="C95" t="s">
        <v>38</v>
      </c>
      <c r="D95">
        <v>0</v>
      </c>
      <c r="E95" t="s">
        <v>29</v>
      </c>
      <c r="F95">
        <v>50</v>
      </c>
      <c r="G95">
        <v>0</v>
      </c>
      <c r="H95" t="s">
        <v>30</v>
      </c>
      <c r="I95">
        <v>0</v>
      </c>
      <c r="J95" t="s">
        <v>31</v>
      </c>
      <c r="K95">
        <v>0</v>
      </c>
      <c r="L95" s="1">
        <v>2250</v>
      </c>
      <c r="M95" t="s">
        <v>27</v>
      </c>
      <c r="N95" t="s">
        <v>27</v>
      </c>
      <c r="O95" t="s">
        <v>27</v>
      </c>
      <c r="P95">
        <v>0</v>
      </c>
      <c r="Q95" t="s">
        <v>44</v>
      </c>
      <c r="R95">
        <v>1</v>
      </c>
      <c r="S95" t="s">
        <v>27</v>
      </c>
      <c r="T95">
        <v>4</v>
      </c>
      <c r="U95">
        <v>0</v>
      </c>
      <c r="V95">
        <v>2</v>
      </c>
      <c r="W95">
        <v>99</v>
      </c>
      <c r="X95">
        <v>663</v>
      </c>
      <c r="Y95">
        <v>50</v>
      </c>
      <c r="Z95" t="s">
        <v>41</v>
      </c>
      <c r="AA95">
        <v>0</v>
      </c>
      <c r="AB95" t="str">
        <f t="shared" si="1"/>
        <v>30-39</v>
      </c>
    </row>
    <row r="96" spans="1:28" x14ac:dyDescent="0.3">
      <c r="A96">
        <v>34</v>
      </c>
      <c r="B96" t="s">
        <v>27</v>
      </c>
      <c r="C96" t="s">
        <v>28</v>
      </c>
      <c r="D96">
        <v>86</v>
      </c>
      <c r="E96" t="s">
        <v>37</v>
      </c>
      <c r="F96">
        <v>0</v>
      </c>
      <c r="G96">
        <v>0</v>
      </c>
      <c r="H96" t="s">
        <v>30</v>
      </c>
      <c r="I96">
        <v>0</v>
      </c>
      <c r="J96" t="s">
        <v>31</v>
      </c>
      <c r="K96">
        <v>0</v>
      </c>
      <c r="L96" s="1">
        <v>2236</v>
      </c>
      <c r="M96" t="s">
        <v>36</v>
      </c>
      <c r="N96" t="s">
        <v>27</v>
      </c>
      <c r="O96" t="s">
        <v>27</v>
      </c>
      <c r="P96">
        <v>50</v>
      </c>
      <c r="Q96" t="s">
        <v>34</v>
      </c>
      <c r="R96">
        <v>15</v>
      </c>
      <c r="S96" t="s">
        <v>36</v>
      </c>
      <c r="T96">
        <v>4</v>
      </c>
      <c r="U96">
        <v>3</v>
      </c>
      <c r="V96">
        <v>2</v>
      </c>
      <c r="W96">
        <v>3</v>
      </c>
      <c r="X96">
        <v>850</v>
      </c>
      <c r="Y96">
        <v>-50</v>
      </c>
      <c r="Z96" t="s">
        <v>35</v>
      </c>
      <c r="AA96">
        <v>100</v>
      </c>
      <c r="AB96" t="str">
        <f t="shared" si="1"/>
        <v>30-39</v>
      </c>
    </row>
    <row r="97" spans="1:28" x14ac:dyDescent="0.3">
      <c r="A97">
        <v>18</v>
      </c>
      <c r="B97" t="s">
        <v>27</v>
      </c>
      <c r="C97" t="s">
        <v>38</v>
      </c>
      <c r="D97">
        <v>0</v>
      </c>
      <c r="E97" t="s">
        <v>42</v>
      </c>
      <c r="F97">
        <v>100</v>
      </c>
      <c r="G97">
        <v>1</v>
      </c>
      <c r="H97" t="s">
        <v>30</v>
      </c>
      <c r="I97">
        <v>50</v>
      </c>
      <c r="J97" t="s">
        <v>31</v>
      </c>
      <c r="K97">
        <v>0</v>
      </c>
      <c r="L97" s="1">
        <v>2300</v>
      </c>
      <c r="M97" t="s">
        <v>27</v>
      </c>
      <c r="N97" t="s">
        <v>27</v>
      </c>
      <c r="O97" t="s">
        <v>27</v>
      </c>
      <c r="P97">
        <v>0</v>
      </c>
      <c r="Q97" t="s">
        <v>34</v>
      </c>
      <c r="R97">
        <v>27</v>
      </c>
      <c r="S97" t="s">
        <v>36</v>
      </c>
      <c r="T97">
        <v>5</v>
      </c>
      <c r="U97">
        <v>1</v>
      </c>
      <c r="V97">
        <v>1</v>
      </c>
      <c r="W97">
        <v>3</v>
      </c>
      <c r="X97">
        <v>734</v>
      </c>
      <c r="Y97">
        <v>-50</v>
      </c>
      <c r="Z97" t="s">
        <v>33</v>
      </c>
      <c r="AA97">
        <v>50</v>
      </c>
      <c r="AB97" t="str">
        <f t="shared" si="1"/>
        <v>10-19</v>
      </c>
    </row>
    <row r="98" spans="1:28" x14ac:dyDescent="0.3">
      <c r="A98">
        <v>44</v>
      </c>
      <c r="B98" t="s">
        <v>27</v>
      </c>
      <c r="C98" t="s">
        <v>38</v>
      </c>
      <c r="D98">
        <v>0</v>
      </c>
      <c r="E98" t="s">
        <v>37</v>
      </c>
      <c r="F98">
        <v>0</v>
      </c>
      <c r="G98">
        <v>0</v>
      </c>
      <c r="H98" t="s">
        <v>43</v>
      </c>
      <c r="I98">
        <v>0</v>
      </c>
      <c r="J98" t="s">
        <v>31</v>
      </c>
      <c r="K98">
        <v>0</v>
      </c>
      <c r="L98" s="1">
        <v>2200</v>
      </c>
      <c r="M98" t="s">
        <v>27</v>
      </c>
      <c r="N98" t="s">
        <v>36</v>
      </c>
      <c r="O98" t="s">
        <v>27</v>
      </c>
      <c r="P98">
        <v>50</v>
      </c>
      <c r="Q98" t="s">
        <v>44</v>
      </c>
      <c r="R98">
        <v>24</v>
      </c>
      <c r="S98" t="s">
        <v>27</v>
      </c>
      <c r="T98">
        <v>3</v>
      </c>
      <c r="U98">
        <v>0</v>
      </c>
      <c r="V98">
        <v>2</v>
      </c>
      <c r="W98">
        <v>99</v>
      </c>
      <c r="X98">
        <v>687</v>
      </c>
      <c r="Y98">
        <v>50</v>
      </c>
      <c r="Z98" t="s">
        <v>33</v>
      </c>
      <c r="AA98">
        <v>50</v>
      </c>
      <c r="AB98" t="str">
        <f t="shared" si="1"/>
        <v>40-49</v>
      </c>
    </row>
    <row r="99" spans="1:28" x14ac:dyDescent="0.3">
      <c r="A99">
        <v>43</v>
      </c>
      <c r="B99" t="s">
        <v>27</v>
      </c>
      <c r="C99" t="s">
        <v>38</v>
      </c>
      <c r="D99">
        <v>0</v>
      </c>
      <c r="E99" t="s">
        <v>29</v>
      </c>
      <c r="F99">
        <v>50</v>
      </c>
      <c r="G99">
        <v>0</v>
      </c>
      <c r="H99" t="s">
        <v>39</v>
      </c>
      <c r="I99">
        <v>0</v>
      </c>
      <c r="J99" t="s">
        <v>40</v>
      </c>
      <c r="K99">
        <v>-200</v>
      </c>
      <c r="L99" s="1">
        <v>1900</v>
      </c>
      <c r="M99" t="s">
        <v>36</v>
      </c>
      <c r="N99" t="s">
        <v>27</v>
      </c>
      <c r="O99" t="s">
        <v>27</v>
      </c>
      <c r="P99">
        <v>50</v>
      </c>
      <c r="Q99" t="s">
        <v>34</v>
      </c>
      <c r="R99">
        <v>5</v>
      </c>
      <c r="S99" t="s">
        <v>36</v>
      </c>
      <c r="T99">
        <v>9</v>
      </c>
      <c r="U99">
        <v>1</v>
      </c>
      <c r="V99">
        <v>2</v>
      </c>
      <c r="W99">
        <v>7</v>
      </c>
      <c r="X99">
        <v>706</v>
      </c>
      <c r="Y99">
        <v>-50</v>
      </c>
      <c r="Z99" t="s">
        <v>41</v>
      </c>
      <c r="AA99">
        <v>0</v>
      </c>
      <c r="AB99" t="str">
        <f t="shared" si="1"/>
        <v>40-49</v>
      </c>
    </row>
    <row r="100" spans="1:28" x14ac:dyDescent="0.3">
      <c r="A100">
        <v>40</v>
      </c>
      <c r="B100" t="s">
        <v>27</v>
      </c>
      <c r="C100" t="s">
        <v>38</v>
      </c>
      <c r="D100">
        <v>0</v>
      </c>
      <c r="E100" t="s">
        <v>37</v>
      </c>
      <c r="F100">
        <v>0</v>
      </c>
      <c r="G100">
        <v>1</v>
      </c>
      <c r="H100" t="s">
        <v>30</v>
      </c>
      <c r="I100">
        <v>50</v>
      </c>
      <c r="J100" t="s">
        <v>31</v>
      </c>
      <c r="K100">
        <v>0</v>
      </c>
      <c r="L100" s="1">
        <v>2200</v>
      </c>
      <c r="M100" t="s">
        <v>27</v>
      </c>
      <c r="N100" t="s">
        <v>27</v>
      </c>
      <c r="O100" t="s">
        <v>27</v>
      </c>
      <c r="P100">
        <v>0</v>
      </c>
      <c r="Q100" t="s">
        <v>32</v>
      </c>
      <c r="R100">
        <v>6</v>
      </c>
      <c r="S100" t="s">
        <v>27</v>
      </c>
      <c r="T100">
        <v>5</v>
      </c>
      <c r="U100">
        <v>2</v>
      </c>
      <c r="V100">
        <v>2</v>
      </c>
      <c r="W100">
        <v>99</v>
      </c>
      <c r="X100">
        <v>708</v>
      </c>
      <c r="Y100">
        <v>-50</v>
      </c>
      <c r="Z100" t="s">
        <v>33</v>
      </c>
      <c r="AA100">
        <v>50</v>
      </c>
      <c r="AB100" t="str">
        <f t="shared" si="1"/>
        <v>40-49</v>
      </c>
    </row>
    <row r="101" spans="1:28" x14ac:dyDescent="0.3">
      <c r="A101">
        <v>36</v>
      </c>
      <c r="B101" t="s">
        <v>27</v>
      </c>
      <c r="C101" t="s">
        <v>45</v>
      </c>
      <c r="D101">
        <v>0</v>
      </c>
      <c r="E101" t="s">
        <v>37</v>
      </c>
      <c r="F101">
        <v>0</v>
      </c>
      <c r="G101">
        <v>0</v>
      </c>
      <c r="H101" t="s">
        <v>30</v>
      </c>
      <c r="I101">
        <v>0</v>
      </c>
      <c r="J101" t="s">
        <v>40</v>
      </c>
      <c r="K101">
        <v>-200</v>
      </c>
      <c r="L101" s="1">
        <v>1800</v>
      </c>
      <c r="M101" t="s">
        <v>36</v>
      </c>
      <c r="N101" t="s">
        <v>36</v>
      </c>
      <c r="O101" t="s">
        <v>27</v>
      </c>
      <c r="P101">
        <v>100</v>
      </c>
      <c r="Q101" t="s">
        <v>34</v>
      </c>
      <c r="R101">
        <v>7</v>
      </c>
      <c r="S101" t="s">
        <v>27</v>
      </c>
      <c r="T101">
        <v>2</v>
      </c>
      <c r="U101">
        <v>2</v>
      </c>
      <c r="V101">
        <v>1</v>
      </c>
      <c r="W101">
        <v>99</v>
      </c>
      <c r="X101">
        <v>717</v>
      </c>
      <c r="Y101">
        <v>-50</v>
      </c>
      <c r="Z101" t="s">
        <v>41</v>
      </c>
      <c r="AA101">
        <v>0</v>
      </c>
      <c r="AB101" t="str">
        <f t="shared" si="1"/>
        <v>30-39</v>
      </c>
    </row>
    <row r="102" spans="1:28" x14ac:dyDescent="0.3">
      <c r="A102">
        <v>18</v>
      </c>
      <c r="B102" t="s">
        <v>27</v>
      </c>
      <c r="C102" t="s">
        <v>28</v>
      </c>
      <c r="D102">
        <v>86</v>
      </c>
      <c r="E102" t="s">
        <v>42</v>
      </c>
      <c r="F102">
        <v>100</v>
      </c>
      <c r="G102">
        <v>0</v>
      </c>
      <c r="H102" t="s">
        <v>43</v>
      </c>
      <c r="I102">
        <v>0</v>
      </c>
      <c r="J102" t="s">
        <v>31</v>
      </c>
      <c r="K102">
        <v>0</v>
      </c>
      <c r="L102" s="1">
        <v>2186</v>
      </c>
      <c r="M102" t="s">
        <v>36</v>
      </c>
      <c r="N102" t="s">
        <v>36</v>
      </c>
      <c r="O102" t="s">
        <v>27</v>
      </c>
      <c r="P102">
        <v>100</v>
      </c>
      <c r="Q102" t="s">
        <v>32</v>
      </c>
      <c r="R102">
        <v>8</v>
      </c>
      <c r="S102" t="s">
        <v>36</v>
      </c>
      <c r="T102">
        <v>5</v>
      </c>
      <c r="U102">
        <v>1</v>
      </c>
      <c r="V102">
        <v>3</v>
      </c>
      <c r="W102">
        <v>8</v>
      </c>
      <c r="X102">
        <v>744</v>
      </c>
      <c r="Y102">
        <v>-50</v>
      </c>
      <c r="Z102" t="s">
        <v>41</v>
      </c>
      <c r="AA102">
        <v>0</v>
      </c>
      <c r="AB102" t="str">
        <f t="shared" si="1"/>
        <v>10-19</v>
      </c>
    </row>
    <row r="103" spans="1:28" x14ac:dyDescent="0.3">
      <c r="A103">
        <v>33</v>
      </c>
      <c r="B103" t="s">
        <v>27</v>
      </c>
      <c r="C103" t="s">
        <v>28</v>
      </c>
      <c r="D103">
        <v>86</v>
      </c>
      <c r="E103" t="s">
        <v>37</v>
      </c>
      <c r="F103">
        <v>0</v>
      </c>
      <c r="G103">
        <v>2</v>
      </c>
      <c r="H103" t="s">
        <v>30</v>
      </c>
      <c r="I103">
        <v>100</v>
      </c>
      <c r="J103" t="s">
        <v>31</v>
      </c>
      <c r="K103">
        <v>0</v>
      </c>
      <c r="L103" s="1">
        <v>2336</v>
      </c>
      <c r="M103" t="s">
        <v>27</v>
      </c>
      <c r="N103" t="s">
        <v>27</v>
      </c>
      <c r="O103" t="s">
        <v>27</v>
      </c>
      <c r="P103">
        <v>0</v>
      </c>
      <c r="Q103" t="s">
        <v>34</v>
      </c>
      <c r="R103">
        <v>12</v>
      </c>
      <c r="S103" t="s">
        <v>36</v>
      </c>
      <c r="T103">
        <v>7</v>
      </c>
      <c r="U103">
        <v>2</v>
      </c>
      <c r="V103">
        <v>2</v>
      </c>
      <c r="W103">
        <v>12</v>
      </c>
      <c r="X103">
        <v>796</v>
      </c>
      <c r="Y103">
        <v>-50</v>
      </c>
      <c r="Z103" t="s">
        <v>33</v>
      </c>
      <c r="AA103">
        <v>50</v>
      </c>
      <c r="AB103" t="str">
        <f t="shared" si="1"/>
        <v>30-39</v>
      </c>
    </row>
    <row r="104" spans="1:28" x14ac:dyDescent="0.3">
      <c r="A104">
        <v>34</v>
      </c>
      <c r="B104" t="s">
        <v>27</v>
      </c>
      <c r="C104" t="s">
        <v>38</v>
      </c>
      <c r="D104">
        <v>0</v>
      </c>
      <c r="E104" t="s">
        <v>37</v>
      </c>
      <c r="F104">
        <v>0</v>
      </c>
      <c r="G104">
        <v>1</v>
      </c>
      <c r="H104" t="s">
        <v>30</v>
      </c>
      <c r="I104">
        <v>50</v>
      </c>
      <c r="J104" t="s">
        <v>31</v>
      </c>
      <c r="K104">
        <v>0</v>
      </c>
      <c r="L104" s="1">
        <v>2100</v>
      </c>
      <c r="M104" t="s">
        <v>36</v>
      </c>
      <c r="N104" t="s">
        <v>27</v>
      </c>
      <c r="O104" t="s">
        <v>27</v>
      </c>
      <c r="P104">
        <v>50</v>
      </c>
      <c r="Q104" t="s">
        <v>34</v>
      </c>
      <c r="R104">
        <v>15</v>
      </c>
      <c r="S104" t="s">
        <v>27</v>
      </c>
      <c r="T104">
        <v>3</v>
      </c>
      <c r="U104">
        <v>1</v>
      </c>
      <c r="V104">
        <v>1</v>
      </c>
      <c r="W104">
        <v>99</v>
      </c>
      <c r="X104">
        <v>701</v>
      </c>
      <c r="Y104">
        <v>-50</v>
      </c>
      <c r="Z104" t="s">
        <v>41</v>
      </c>
      <c r="AA104">
        <v>0</v>
      </c>
      <c r="AB104" t="str">
        <f t="shared" si="1"/>
        <v>30-39</v>
      </c>
    </row>
    <row r="105" spans="1:28" x14ac:dyDescent="0.3">
      <c r="A105">
        <v>27</v>
      </c>
      <c r="B105" t="s">
        <v>27</v>
      </c>
      <c r="C105" t="s">
        <v>38</v>
      </c>
      <c r="D105">
        <v>0</v>
      </c>
      <c r="E105" t="s">
        <v>42</v>
      </c>
      <c r="F105">
        <v>100</v>
      </c>
      <c r="G105">
        <v>0</v>
      </c>
      <c r="H105" t="s">
        <v>30</v>
      </c>
      <c r="I105">
        <v>0</v>
      </c>
      <c r="J105" t="s">
        <v>40</v>
      </c>
      <c r="K105">
        <v>-200</v>
      </c>
      <c r="L105" s="1">
        <v>2150</v>
      </c>
      <c r="M105" t="s">
        <v>36</v>
      </c>
      <c r="N105" t="s">
        <v>27</v>
      </c>
      <c r="O105" t="s">
        <v>27</v>
      </c>
      <c r="P105">
        <v>50</v>
      </c>
      <c r="Q105" t="s">
        <v>34</v>
      </c>
      <c r="R105">
        <v>3</v>
      </c>
      <c r="S105" t="s">
        <v>27</v>
      </c>
      <c r="T105">
        <v>3</v>
      </c>
      <c r="U105">
        <v>3</v>
      </c>
      <c r="V105">
        <v>2</v>
      </c>
      <c r="W105">
        <v>99</v>
      </c>
      <c r="X105">
        <v>638</v>
      </c>
      <c r="Y105">
        <v>50</v>
      </c>
      <c r="Z105" t="s">
        <v>35</v>
      </c>
      <c r="AA105">
        <v>100</v>
      </c>
      <c r="AB105" t="str">
        <f t="shared" si="1"/>
        <v>20-29</v>
      </c>
    </row>
    <row r="106" spans="1:28" x14ac:dyDescent="0.3">
      <c r="A106">
        <v>37</v>
      </c>
      <c r="B106" t="s">
        <v>27</v>
      </c>
      <c r="C106" t="s">
        <v>28</v>
      </c>
      <c r="D106">
        <v>86</v>
      </c>
      <c r="E106" t="s">
        <v>42</v>
      </c>
      <c r="F106">
        <v>100</v>
      </c>
      <c r="G106">
        <v>0</v>
      </c>
      <c r="H106" t="s">
        <v>39</v>
      </c>
      <c r="I106">
        <v>0</v>
      </c>
      <c r="J106" t="s">
        <v>31</v>
      </c>
      <c r="K106">
        <v>0</v>
      </c>
      <c r="L106" s="1">
        <v>2236</v>
      </c>
      <c r="M106" t="s">
        <v>27</v>
      </c>
      <c r="N106" t="s">
        <v>27</v>
      </c>
      <c r="O106" t="s">
        <v>36</v>
      </c>
      <c r="P106">
        <v>50</v>
      </c>
      <c r="Q106" t="s">
        <v>32</v>
      </c>
      <c r="R106">
        <v>22</v>
      </c>
      <c r="S106" t="s">
        <v>36</v>
      </c>
      <c r="T106">
        <v>5</v>
      </c>
      <c r="U106">
        <v>4</v>
      </c>
      <c r="V106">
        <v>1</v>
      </c>
      <c r="W106">
        <v>8</v>
      </c>
      <c r="X106">
        <v>716</v>
      </c>
      <c r="Y106">
        <v>-50</v>
      </c>
      <c r="Z106" t="s">
        <v>41</v>
      </c>
      <c r="AA106">
        <v>0</v>
      </c>
      <c r="AB106" t="str">
        <f t="shared" si="1"/>
        <v>30-39</v>
      </c>
    </row>
    <row r="107" spans="1:28" x14ac:dyDescent="0.3">
      <c r="A107">
        <v>46</v>
      </c>
      <c r="B107" t="s">
        <v>27</v>
      </c>
      <c r="C107" t="s">
        <v>28</v>
      </c>
      <c r="D107">
        <v>86</v>
      </c>
      <c r="E107" t="s">
        <v>37</v>
      </c>
      <c r="F107">
        <v>0</v>
      </c>
      <c r="G107">
        <v>1</v>
      </c>
      <c r="H107" t="s">
        <v>43</v>
      </c>
      <c r="I107">
        <v>200</v>
      </c>
      <c r="J107" t="s">
        <v>31</v>
      </c>
      <c r="K107">
        <v>0</v>
      </c>
      <c r="L107" s="1">
        <v>2286</v>
      </c>
      <c r="M107" t="s">
        <v>36</v>
      </c>
      <c r="N107" t="s">
        <v>36</v>
      </c>
      <c r="O107" t="s">
        <v>27</v>
      </c>
      <c r="P107">
        <v>100</v>
      </c>
      <c r="Q107" t="s">
        <v>44</v>
      </c>
      <c r="R107">
        <v>9</v>
      </c>
      <c r="S107" t="s">
        <v>36</v>
      </c>
      <c r="T107">
        <v>7</v>
      </c>
      <c r="U107">
        <v>1</v>
      </c>
      <c r="V107">
        <v>3</v>
      </c>
      <c r="W107">
        <v>5</v>
      </c>
      <c r="X107">
        <v>726</v>
      </c>
      <c r="Y107">
        <v>-50</v>
      </c>
      <c r="Z107" t="s">
        <v>41</v>
      </c>
      <c r="AA107">
        <v>0</v>
      </c>
      <c r="AB107" t="str">
        <f t="shared" si="1"/>
        <v>40-49</v>
      </c>
    </row>
    <row r="108" spans="1:28" x14ac:dyDescent="0.3">
      <c r="A108">
        <v>68</v>
      </c>
      <c r="B108" t="s">
        <v>36</v>
      </c>
      <c r="C108" t="s">
        <v>28</v>
      </c>
      <c r="D108">
        <v>86</v>
      </c>
      <c r="E108" t="s">
        <v>29</v>
      </c>
      <c r="F108">
        <v>50</v>
      </c>
      <c r="G108">
        <v>1</v>
      </c>
      <c r="H108" t="s">
        <v>39</v>
      </c>
      <c r="I108">
        <v>100</v>
      </c>
      <c r="J108" t="s">
        <v>31</v>
      </c>
      <c r="K108">
        <v>0</v>
      </c>
      <c r="L108" s="1">
        <v>2486</v>
      </c>
      <c r="M108" t="s">
        <v>27</v>
      </c>
      <c r="N108" t="s">
        <v>27</v>
      </c>
      <c r="O108" t="s">
        <v>27</v>
      </c>
      <c r="P108">
        <v>0</v>
      </c>
      <c r="Q108" t="s">
        <v>32</v>
      </c>
      <c r="R108">
        <v>11</v>
      </c>
      <c r="S108" t="s">
        <v>36</v>
      </c>
      <c r="T108">
        <v>10</v>
      </c>
      <c r="U108">
        <v>0</v>
      </c>
      <c r="V108">
        <v>1</v>
      </c>
      <c r="W108">
        <v>2</v>
      </c>
      <c r="X108">
        <v>668</v>
      </c>
      <c r="Y108">
        <v>50</v>
      </c>
      <c r="Z108" t="s">
        <v>33</v>
      </c>
      <c r="AA108">
        <v>50</v>
      </c>
      <c r="AB108" t="str">
        <f t="shared" si="1"/>
        <v>60-69</v>
      </c>
    </row>
    <row r="109" spans="1:28" x14ac:dyDescent="0.3">
      <c r="A109">
        <v>42</v>
      </c>
      <c r="B109" t="s">
        <v>27</v>
      </c>
      <c r="C109" t="s">
        <v>28</v>
      </c>
      <c r="D109">
        <v>86</v>
      </c>
      <c r="E109" t="s">
        <v>42</v>
      </c>
      <c r="F109">
        <v>100</v>
      </c>
      <c r="G109">
        <v>1</v>
      </c>
      <c r="H109" t="s">
        <v>43</v>
      </c>
      <c r="I109">
        <v>200</v>
      </c>
      <c r="J109" t="s">
        <v>40</v>
      </c>
      <c r="K109">
        <v>-200</v>
      </c>
      <c r="L109" s="1">
        <v>2436</v>
      </c>
      <c r="M109" t="s">
        <v>36</v>
      </c>
      <c r="N109" t="s">
        <v>27</v>
      </c>
      <c r="O109" t="s">
        <v>27</v>
      </c>
      <c r="P109">
        <v>50</v>
      </c>
      <c r="Q109" t="s">
        <v>32</v>
      </c>
      <c r="R109">
        <v>20</v>
      </c>
      <c r="S109" t="s">
        <v>27</v>
      </c>
      <c r="T109">
        <v>2</v>
      </c>
      <c r="U109">
        <v>0</v>
      </c>
      <c r="V109">
        <v>1</v>
      </c>
      <c r="W109">
        <v>99</v>
      </c>
      <c r="X109">
        <v>697</v>
      </c>
      <c r="Y109">
        <v>50</v>
      </c>
      <c r="Z109" t="s">
        <v>35</v>
      </c>
      <c r="AA109">
        <v>100</v>
      </c>
      <c r="AB109" t="str">
        <f t="shared" si="1"/>
        <v>40-49</v>
      </c>
    </row>
    <row r="110" spans="1:28" x14ac:dyDescent="0.3">
      <c r="A110">
        <v>43</v>
      </c>
      <c r="B110" t="s">
        <v>27</v>
      </c>
      <c r="C110" t="s">
        <v>28</v>
      </c>
      <c r="D110">
        <v>86</v>
      </c>
      <c r="E110" t="s">
        <v>29</v>
      </c>
      <c r="F110">
        <v>50</v>
      </c>
      <c r="G110">
        <v>0</v>
      </c>
      <c r="H110" t="s">
        <v>39</v>
      </c>
      <c r="I110">
        <v>0</v>
      </c>
      <c r="J110" t="s">
        <v>31</v>
      </c>
      <c r="K110">
        <v>0</v>
      </c>
      <c r="L110" s="1">
        <v>2286</v>
      </c>
      <c r="M110" t="s">
        <v>27</v>
      </c>
      <c r="N110" t="s">
        <v>27</v>
      </c>
      <c r="O110" t="s">
        <v>27</v>
      </c>
      <c r="P110">
        <v>0</v>
      </c>
      <c r="Q110" t="s">
        <v>34</v>
      </c>
      <c r="R110">
        <v>12</v>
      </c>
      <c r="S110" t="s">
        <v>27</v>
      </c>
      <c r="T110">
        <v>3</v>
      </c>
      <c r="U110">
        <v>1</v>
      </c>
      <c r="V110">
        <v>2</v>
      </c>
      <c r="W110">
        <v>99</v>
      </c>
      <c r="X110">
        <v>721</v>
      </c>
      <c r="Y110">
        <v>-50</v>
      </c>
      <c r="Z110" t="s">
        <v>33</v>
      </c>
      <c r="AA110">
        <v>50</v>
      </c>
      <c r="AB110" t="str">
        <f t="shared" si="1"/>
        <v>40-49</v>
      </c>
    </row>
    <row r="111" spans="1:28" x14ac:dyDescent="0.3">
      <c r="A111">
        <v>38</v>
      </c>
      <c r="B111" t="s">
        <v>27</v>
      </c>
      <c r="C111" t="s">
        <v>45</v>
      </c>
      <c r="D111">
        <v>0</v>
      </c>
      <c r="E111" t="s">
        <v>37</v>
      </c>
      <c r="F111">
        <v>0</v>
      </c>
      <c r="G111">
        <v>0</v>
      </c>
      <c r="H111" t="s">
        <v>30</v>
      </c>
      <c r="I111">
        <v>0</v>
      </c>
      <c r="J111" t="s">
        <v>31</v>
      </c>
      <c r="K111">
        <v>0</v>
      </c>
      <c r="L111" s="1">
        <v>2100</v>
      </c>
      <c r="M111" t="s">
        <v>27</v>
      </c>
      <c r="N111" t="s">
        <v>27</v>
      </c>
      <c r="O111" t="s">
        <v>27</v>
      </c>
      <c r="P111">
        <v>0</v>
      </c>
      <c r="Q111" t="s">
        <v>34</v>
      </c>
      <c r="R111">
        <v>8</v>
      </c>
      <c r="S111" t="s">
        <v>36</v>
      </c>
      <c r="T111">
        <v>6</v>
      </c>
      <c r="U111">
        <v>2</v>
      </c>
      <c r="V111">
        <v>2</v>
      </c>
      <c r="W111">
        <v>4</v>
      </c>
      <c r="X111">
        <v>740</v>
      </c>
      <c r="Y111">
        <v>-50</v>
      </c>
      <c r="Z111" t="s">
        <v>41</v>
      </c>
      <c r="AA111">
        <v>0</v>
      </c>
      <c r="AB111" t="str">
        <f t="shared" si="1"/>
        <v>30-39</v>
      </c>
    </row>
    <row r="112" spans="1:28" x14ac:dyDescent="0.3">
      <c r="A112">
        <v>18</v>
      </c>
      <c r="B112" t="s">
        <v>27</v>
      </c>
      <c r="C112" t="s">
        <v>38</v>
      </c>
      <c r="D112">
        <v>0</v>
      </c>
      <c r="E112" t="s">
        <v>42</v>
      </c>
      <c r="F112">
        <v>100</v>
      </c>
      <c r="G112">
        <v>0</v>
      </c>
      <c r="H112" t="s">
        <v>30</v>
      </c>
      <c r="I112">
        <v>0</v>
      </c>
      <c r="J112" t="s">
        <v>31</v>
      </c>
      <c r="K112">
        <v>0</v>
      </c>
      <c r="L112" s="1">
        <v>2400</v>
      </c>
      <c r="M112" t="s">
        <v>27</v>
      </c>
      <c r="N112" t="s">
        <v>27</v>
      </c>
      <c r="O112" t="s">
        <v>27</v>
      </c>
      <c r="P112">
        <v>0</v>
      </c>
      <c r="Q112" t="s">
        <v>32</v>
      </c>
      <c r="R112">
        <v>14</v>
      </c>
      <c r="S112" t="s">
        <v>27</v>
      </c>
      <c r="T112">
        <v>4</v>
      </c>
      <c r="U112">
        <v>0</v>
      </c>
      <c r="V112">
        <v>3</v>
      </c>
      <c r="W112">
        <v>99</v>
      </c>
      <c r="X112">
        <v>593</v>
      </c>
      <c r="Y112">
        <v>50</v>
      </c>
      <c r="Z112" t="s">
        <v>35</v>
      </c>
      <c r="AA112">
        <v>100</v>
      </c>
      <c r="AB112" t="str">
        <f t="shared" si="1"/>
        <v>10-19</v>
      </c>
    </row>
    <row r="113" spans="1:28" x14ac:dyDescent="0.3">
      <c r="A113">
        <v>39</v>
      </c>
      <c r="B113" t="s">
        <v>27</v>
      </c>
      <c r="C113" t="s">
        <v>28</v>
      </c>
      <c r="D113">
        <v>86</v>
      </c>
      <c r="E113" t="s">
        <v>29</v>
      </c>
      <c r="F113">
        <v>50</v>
      </c>
      <c r="G113">
        <v>0</v>
      </c>
      <c r="H113" t="s">
        <v>39</v>
      </c>
      <c r="I113">
        <v>0</v>
      </c>
      <c r="J113" t="s">
        <v>40</v>
      </c>
      <c r="K113">
        <v>-200</v>
      </c>
      <c r="L113" s="1">
        <v>2136</v>
      </c>
      <c r="M113" t="s">
        <v>27</v>
      </c>
      <c r="N113" t="s">
        <v>27</v>
      </c>
      <c r="O113" t="s">
        <v>27</v>
      </c>
      <c r="P113">
        <v>0</v>
      </c>
      <c r="Q113" t="s">
        <v>32</v>
      </c>
      <c r="R113">
        <v>16</v>
      </c>
      <c r="S113" t="s">
        <v>27</v>
      </c>
      <c r="T113">
        <v>4</v>
      </c>
      <c r="U113">
        <v>3</v>
      </c>
      <c r="V113">
        <v>1</v>
      </c>
      <c r="W113">
        <v>99</v>
      </c>
      <c r="X113">
        <v>718</v>
      </c>
      <c r="Y113">
        <v>-50</v>
      </c>
      <c r="Z113" t="s">
        <v>35</v>
      </c>
      <c r="AA113">
        <v>100</v>
      </c>
      <c r="AB113" t="str">
        <f t="shared" si="1"/>
        <v>30-39</v>
      </c>
    </row>
    <row r="114" spans="1:28" x14ac:dyDescent="0.3">
      <c r="A114">
        <v>40</v>
      </c>
      <c r="B114" t="s">
        <v>27</v>
      </c>
      <c r="C114" t="s">
        <v>38</v>
      </c>
      <c r="D114">
        <v>0</v>
      </c>
      <c r="E114" t="s">
        <v>42</v>
      </c>
      <c r="F114">
        <v>100</v>
      </c>
      <c r="G114">
        <v>0</v>
      </c>
      <c r="H114" t="s">
        <v>30</v>
      </c>
      <c r="I114">
        <v>0</v>
      </c>
      <c r="J114" t="s">
        <v>40</v>
      </c>
      <c r="K114">
        <v>-200</v>
      </c>
      <c r="L114" s="1">
        <v>2050</v>
      </c>
      <c r="M114" t="s">
        <v>27</v>
      </c>
      <c r="N114" t="s">
        <v>27</v>
      </c>
      <c r="O114" t="s">
        <v>27</v>
      </c>
      <c r="P114">
        <v>0</v>
      </c>
      <c r="Q114" t="s">
        <v>34</v>
      </c>
      <c r="R114">
        <v>3</v>
      </c>
      <c r="S114" t="s">
        <v>36</v>
      </c>
      <c r="T114">
        <v>8</v>
      </c>
      <c r="U114">
        <v>1</v>
      </c>
      <c r="V114">
        <v>2</v>
      </c>
      <c r="W114">
        <v>4</v>
      </c>
      <c r="X114">
        <v>744</v>
      </c>
      <c r="Y114">
        <v>-50</v>
      </c>
      <c r="Z114" t="s">
        <v>33</v>
      </c>
      <c r="AA114">
        <v>50</v>
      </c>
      <c r="AB114" t="str">
        <f t="shared" si="1"/>
        <v>40-49</v>
      </c>
    </row>
    <row r="115" spans="1:28" x14ac:dyDescent="0.3">
      <c r="A115">
        <v>76</v>
      </c>
      <c r="B115" t="s">
        <v>36</v>
      </c>
      <c r="C115" t="s">
        <v>46</v>
      </c>
      <c r="D115">
        <v>0</v>
      </c>
      <c r="E115" t="s">
        <v>42</v>
      </c>
      <c r="F115">
        <v>100</v>
      </c>
      <c r="G115">
        <v>1</v>
      </c>
      <c r="H115" t="s">
        <v>39</v>
      </c>
      <c r="I115">
        <v>100</v>
      </c>
      <c r="J115" t="s">
        <v>31</v>
      </c>
      <c r="K115">
        <v>0</v>
      </c>
      <c r="L115" s="1">
        <v>2400</v>
      </c>
      <c r="M115" t="s">
        <v>36</v>
      </c>
      <c r="N115" t="s">
        <v>27</v>
      </c>
      <c r="O115" t="s">
        <v>27</v>
      </c>
      <c r="P115">
        <v>50</v>
      </c>
      <c r="Q115" t="s">
        <v>44</v>
      </c>
      <c r="R115">
        <v>1</v>
      </c>
      <c r="S115" t="s">
        <v>36</v>
      </c>
      <c r="T115">
        <v>9</v>
      </c>
      <c r="U115">
        <v>4</v>
      </c>
      <c r="V115">
        <v>1</v>
      </c>
      <c r="W115">
        <v>2</v>
      </c>
      <c r="X115">
        <v>673</v>
      </c>
      <c r="Y115">
        <v>50</v>
      </c>
      <c r="Z115" t="s">
        <v>33</v>
      </c>
      <c r="AA115">
        <v>50</v>
      </c>
      <c r="AB115" t="str">
        <f t="shared" si="1"/>
        <v>70-79</v>
      </c>
    </row>
    <row r="116" spans="1:28" x14ac:dyDescent="0.3">
      <c r="A116">
        <v>37</v>
      </c>
      <c r="B116" t="s">
        <v>27</v>
      </c>
      <c r="C116" t="s">
        <v>28</v>
      </c>
      <c r="D116">
        <v>86</v>
      </c>
      <c r="E116" t="s">
        <v>29</v>
      </c>
      <c r="F116">
        <v>50</v>
      </c>
      <c r="G116">
        <v>0</v>
      </c>
      <c r="H116" t="s">
        <v>39</v>
      </c>
      <c r="I116">
        <v>0</v>
      </c>
      <c r="J116" t="s">
        <v>31</v>
      </c>
      <c r="K116">
        <v>0</v>
      </c>
      <c r="L116" s="1">
        <v>2336</v>
      </c>
      <c r="M116" t="s">
        <v>27</v>
      </c>
      <c r="N116" t="s">
        <v>27</v>
      </c>
      <c r="O116" t="s">
        <v>27</v>
      </c>
      <c r="P116">
        <v>0</v>
      </c>
      <c r="Q116" t="s">
        <v>34</v>
      </c>
      <c r="R116">
        <v>18</v>
      </c>
      <c r="S116" t="s">
        <v>27</v>
      </c>
      <c r="T116">
        <v>6</v>
      </c>
      <c r="U116">
        <v>2</v>
      </c>
      <c r="V116">
        <v>3</v>
      </c>
      <c r="W116">
        <v>99</v>
      </c>
      <c r="X116">
        <v>697</v>
      </c>
      <c r="Y116">
        <v>50</v>
      </c>
      <c r="Z116" t="s">
        <v>41</v>
      </c>
      <c r="AA116">
        <v>0</v>
      </c>
      <c r="AB116" t="str">
        <f t="shared" si="1"/>
        <v>30-39</v>
      </c>
    </row>
    <row r="117" spans="1:28" x14ac:dyDescent="0.3">
      <c r="A117">
        <v>44</v>
      </c>
      <c r="B117" t="s">
        <v>27</v>
      </c>
      <c r="C117" t="s">
        <v>28</v>
      </c>
      <c r="D117">
        <v>86</v>
      </c>
      <c r="E117" t="s">
        <v>42</v>
      </c>
      <c r="F117">
        <v>100</v>
      </c>
      <c r="G117">
        <v>0</v>
      </c>
      <c r="H117" t="s">
        <v>30</v>
      </c>
      <c r="I117">
        <v>0</v>
      </c>
      <c r="J117" t="s">
        <v>31</v>
      </c>
      <c r="K117">
        <v>0</v>
      </c>
      <c r="L117" s="1">
        <v>2336</v>
      </c>
      <c r="M117" t="s">
        <v>36</v>
      </c>
      <c r="N117" t="s">
        <v>27</v>
      </c>
      <c r="O117" t="s">
        <v>27</v>
      </c>
      <c r="P117">
        <v>50</v>
      </c>
      <c r="Q117" t="s">
        <v>32</v>
      </c>
      <c r="R117">
        <v>13</v>
      </c>
      <c r="S117" t="s">
        <v>36</v>
      </c>
      <c r="T117">
        <v>6</v>
      </c>
      <c r="U117">
        <v>3</v>
      </c>
      <c r="V117">
        <v>2</v>
      </c>
      <c r="W117">
        <v>8</v>
      </c>
      <c r="X117">
        <v>745</v>
      </c>
      <c r="Y117">
        <v>-50</v>
      </c>
      <c r="Z117" t="s">
        <v>35</v>
      </c>
      <c r="AA117">
        <v>100</v>
      </c>
      <c r="AB117" t="str">
        <f t="shared" si="1"/>
        <v>40-49</v>
      </c>
    </row>
    <row r="118" spans="1:28" x14ac:dyDescent="0.3">
      <c r="A118">
        <v>39</v>
      </c>
      <c r="B118" t="s">
        <v>27</v>
      </c>
      <c r="C118" t="s">
        <v>38</v>
      </c>
      <c r="D118">
        <v>0</v>
      </c>
      <c r="E118" t="s">
        <v>37</v>
      </c>
      <c r="F118">
        <v>0</v>
      </c>
      <c r="G118">
        <v>0</v>
      </c>
      <c r="H118" t="s">
        <v>30</v>
      </c>
      <c r="I118">
        <v>0</v>
      </c>
      <c r="J118" t="s">
        <v>40</v>
      </c>
      <c r="K118">
        <v>-200</v>
      </c>
      <c r="L118" s="1">
        <v>1850</v>
      </c>
      <c r="M118" t="s">
        <v>27</v>
      </c>
      <c r="N118" t="s">
        <v>36</v>
      </c>
      <c r="O118" t="s">
        <v>27</v>
      </c>
      <c r="P118">
        <v>50</v>
      </c>
      <c r="Q118" t="s">
        <v>34</v>
      </c>
      <c r="R118">
        <v>12</v>
      </c>
      <c r="S118" t="s">
        <v>36</v>
      </c>
      <c r="T118">
        <v>7</v>
      </c>
      <c r="U118">
        <v>1</v>
      </c>
      <c r="V118">
        <v>3</v>
      </c>
      <c r="W118">
        <v>11</v>
      </c>
      <c r="X118">
        <v>740</v>
      </c>
      <c r="Y118">
        <v>-50</v>
      </c>
      <c r="Z118" t="s">
        <v>41</v>
      </c>
      <c r="AA118">
        <v>0</v>
      </c>
      <c r="AB118" t="str">
        <f t="shared" si="1"/>
        <v>30-39</v>
      </c>
    </row>
    <row r="119" spans="1:28" x14ac:dyDescent="0.3">
      <c r="A119">
        <v>22</v>
      </c>
      <c r="B119" t="s">
        <v>27</v>
      </c>
      <c r="C119" t="s">
        <v>38</v>
      </c>
      <c r="D119">
        <v>0</v>
      </c>
      <c r="E119" t="s">
        <v>37</v>
      </c>
      <c r="F119">
        <v>0</v>
      </c>
      <c r="G119">
        <v>0</v>
      </c>
      <c r="H119" t="s">
        <v>30</v>
      </c>
      <c r="I119">
        <v>0</v>
      </c>
      <c r="J119" t="s">
        <v>40</v>
      </c>
      <c r="K119">
        <v>-200</v>
      </c>
      <c r="L119" s="1">
        <v>1800</v>
      </c>
      <c r="M119" t="s">
        <v>36</v>
      </c>
      <c r="N119" t="s">
        <v>36</v>
      </c>
      <c r="O119" t="s">
        <v>27</v>
      </c>
      <c r="P119">
        <v>100</v>
      </c>
      <c r="Q119" t="s">
        <v>34</v>
      </c>
      <c r="R119">
        <v>5</v>
      </c>
      <c r="S119" t="s">
        <v>36</v>
      </c>
      <c r="T119">
        <v>6</v>
      </c>
      <c r="U119">
        <v>2</v>
      </c>
      <c r="V119">
        <v>1</v>
      </c>
      <c r="W119">
        <v>8</v>
      </c>
      <c r="X119">
        <v>727</v>
      </c>
      <c r="Y119">
        <v>-50</v>
      </c>
      <c r="Z119" t="s">
        <v>41</v>
      </c>
      <c r="AA119">
        <v>0</v>
      </c>
      <c r="AB119" t="str">
        <f t="shared" si="1"/>
        <v>20-29</v>
      </c>
    </row>
    <row r="120" spans="1:28" x14ac:dyDescent="0.3">
      <c r="A120">
        <v>57</v>
      </c>
      <c r="B120" t="s">
        <v>36</v>
      </c>
      <c r="C120" t="s">
        <v>28</v>
      </c>
      <c r="D120">
        <v>86</v>
      </c>
      <c r="E120" t="s">
        <v>37</v>
      </c>
      <c r="F120">
        <v>0</v>
      </c>
      <c r="G120">
        <v>1</v>
      </c>
      <c r="H120" t="s">
        <v>30</v>
      </c>
      <c r="I120">
        <v>50</v>
      </c>
      <c r="J120" t="s">
        <v>31</v>
      </c>
      <c r="K120">
        <v>0</v>
      </c>
      <c r="L120" s="1">
        <v>2236</v>
      </c>
      <c r="M120" t="s">
        <v>27</v>
      </c>
      <c r="N120" t="s">
        <v>36</v>
      </c>
      <c r="O120" t="s">
        <v>27</v>
      </c>
      <c r="P120">
        <v>50</v>
      </c>
      <c r="Q120" t="s">
        <v>32</v>
      </c>
      <c r="R120">
        <v>7</v>
      </c>
      <c r="S120" t="s">
        <v>36</v>
      </c>
      <c r="T120">
        <v>5</v>
      </c>
      <c r="U120">
        <v>0</v>
      </c>
      <c r="V120">
        <v>2</v>
      </c>
      <c r="W120">
        <v>4</v>
      </c>
      <c r="X120">
        <v>746</v>
      </c>
      <c r="Y120">
        <v>-50</v>
      </c>
      <c r="Z120" t="s">
        <v>33</v>
      </c>
      <c r="AA120">
        <v>50</v>
      </c>
      <c r="AB120" t="str">
        <f t="shared" si="1"/>
        <v>50-59</v>
      </c>
    </row>
    <row r="121" spans="1:28" x14ac:dyDescent="0.3">
      <c r="A121">
        <v>51</v>
      </c>
      <c r="B121" t="s">
        <v>27</v>
      </c>
      <c r="C121" t="s">
        <v>45</v>
      </c>
      <c r="D121">
        <v>0</v>
      </c>
      <c r="E121" t="s">
        <v>29</v>
      </c>
      <c r="F121">
        <v>50</v>
      </c>
      <c r="G121">
        <v>1</v>
      </c>
      <c r="H121" t="s">
        <v>39</v>
      </c>
      <c r="I121">
        <v>100</v>
      </c>
      <c r="J121" t="s">
        <v>31</v>
      </c>
      <c r="K121">
        <v>0</v>
      </c>
      <c r="L121" s="1">
        <v>2300</v>
      </c>
      <c r="M121" t="s">
        <v>27</v>
      </c>
      <c r="N121" t="s">
        <v>27</v>
      </c>
      <c r="O121" t="s">
        <v>27</v>
      </c>
      <c r="P121">
        <v>0</v>
      </c>
      <c r="Q121" t="s">
        <v>34</v>
      </c>
      <c r="R121">
        <v>6</v>
      </c>
      <c r="S121" t="s">
        <v>27</v>
      </c>
      <c r="T121">
        <v>1</v>
      </c>
      <c r="U121">
        <v>1</v>
      </c>
      <c r="V121">
        <v>3</v>
      </c>
      <c r="W121">
        <v>99</v>
      </c>
      <c r="X121">
        <v>705</v>
      </c>
      <c r="Y121">
        <v>-50</v>
      </c>
      <c r="Z121" t="s">
        <v>33</v>
      </c>
      <c r="AA121">
        <v>50</v>
      </c>
      <c r="AB121" t="str">
        <f t="shared" si="1"/>
        <v>50-59</v>
      </c>
    </row>
    <row r="122" spans="1:28" x14ac:dyDescent="0.3">
      <c r="A122">
        <v>51</v>
      </c>
      <c r="B122" t="s">
        <v>27</v>
      </c>
      <c r="C122" t="s">
        <v>28</v>
      </c>
      <c r="D122">
        <v>86</v>
      </c>
      <c r="E122" t="s">
        <v>29</v>
      </c>
      <c r="F122">
        <v>50</v>
      </c>
      <c r="G122">
        <v>1</v>
      </c>
      <c r="H122" t="s">
        <v>30</v>
      </c>
      <c r="I122">
        <v>50</v>
      </c>
      <c r="J122" t="s">
        <v>40</v>
      </c>
      <c r="K122">
        <v>-200</v>
      </c>
      <c r="L122" s="1">
        <v>2086</v>
      </c>
      <c r="M122" t="s">
        <v>27</v>
      </c>
      <c r="N122" t="s">
        <v>36</v>
      </c>
      <c r="O122" t="s">
        <v>27</v>
      </c>
      <c r="P122">
        <v>50</v>
      </c>
      <c r="Q122" t="s">
        <v>44</v>
      </c>
      <c r="R122">
        <v>9</v>
      </c>
      <c r="S122" t="s">
        <v>36</v>
      </c>
      <c r="T122">
        <v>8</v>
      </c>
      <c r="U122">
        <v>1</v>
      </c>
      <c r="V122">
        <v>1</v>
      </c>
      <c r="W122">
        <v>9</v>
      </c>
      <c r="X122">
        <v>705</v>
      </c>
      <c r="Y122">
        <v>-50</v>
      </c>
      <c r="Z122" t="s">
        <v>33</v>
      </c>
      <c r="AA122">
        <v>50</v>
      </c>
      <c r="AB122" t="str">
        <f t="shared" si="1"/>
        <v>50-59</v>
      </c>
    </row>
    <row r="123" spans="1:28" x14ac:dyDescent="0.3">
      <c r="A123">
        <v>26</v>
      </c>
      <c r="B123" t="s">
        <v>27</v>
      </c>
      <c r="C123" t="s">
        <v>28</v>
      </c>
      <c r="D123">
        <v>86</v>
      </c>
      <c r="E123" t="s">
        <v>42</v>
      </c>
      <c r="F123">
        <v>100</v>
      </c>
      <c r="G123">
        <v>0</v>
      </c>
      <c r="H123" t="s">
        <v>43</v>
      </c>
      <c r="I123">
        <v>0</v>
      </c>
      <c r="J123" t="s">
        <v>40</v>
      </c>
      <c r="K123">
        <v>-200</v>
      </c>
      <c r="L123" s="1">
        <v>2186</v>
      </c>
      <c r="M123" t="s">
        <v>27</v>
      </c>
      <c r="N123" t="s">
        <v>27</v>
      </c>
      <c r="O123" t="s">
        <v>27</v>
      </c>
      <c r="P123">
        <v>0</v>
      </c>
      <c r="Q123" t="s">
        <v>34</v>
      </c>
      <c r="R123">
        <v>4</v>
      </c>
      <c r="S123" t="s">
        <v>36</v>
      </c>
      <c r="T123">
        <v>3</v>
      </c>
      <c r="U123">
        <v>1</v>
      </c>
      <c r="V123">
        <v>2</v>
      </c>
      <c r="W123">
        <v>5</v>
      </c>
      <c r="X123">
        <v>730</v>
      </c>
      <c r="Y123">
        <v>-50</v>
      </c>
      <c r="Z123" t="s">
        <v>35</v>
      </c>
      <c r="AA123">
        <v>100</v>
      </c>
      <c r="AB123" t="str">
        <f t="shared" si="1"/>
        <v>20-29</v>
      </c>
    </row>
    <row r="124" spans="1:28" x14ac:dyDescent="0.3">
      <c r="A124">
        <v>61</v>
      </c>
      <c r="B124" t="s">
        <v>36</v>
      </c>
      <c r="C124" t="s">
        <v>28</v>
      </c>
      <c r="D124">
        <v>86</v>
      </c>
      <c r="E124" t="s">
        <v>29</v>
      </c>
      <c r="F124">
        <v>50</v>
      </c>
      <c r="G124">
        <v>0</v>
      </c>
      <c r="H124" t="s">
        <v>30</v>
      </c>
      <c r="I124">
        <v>0</v>
      </c>
      <c r="J124" t="s">
        <v>40</v>
      </c>
      <c r="K124">
        <v>-200</v>
      </c>
      <c r="L124" s="1">
        <v>2036</v>
      </c>
      <c r="M124" t="s">
        <v>36</v>
      </c>
      <c r="N124" t="s">
        <v>27</v>
      </c>
      <c r="O124" t="s">
        <v>27</v>
      </c>
      <c r="P124">
        <v>50</v>
      </c>
      <c r="Q124" t="s">
        <v>32</v>
      </c>
      <c r="R124">
        <v>23</v>
      </c>
      <c r="S124" t="s">
        <v>36</v>
      </c>
      <c r="T124">
        <v>3</v>
      </c>
      <c r="U124">
        <v>1</v>
      </c>
      <c r="V124">
        <v>2</v>
      </c>
      <c r="W124">
        <v>1</v>
      </c>
      <c r="X124">
        <v>737</v>
      </c>
      <c r="Y124">
        <v>-50</v>
      </c>
      <c r="Z124" t="s">
        <v>33</v>
      </c>
      <c r="AA124">
        <v>50</v>
      </c>
      <c r="AB124" t="str">
        <f t="shared" si="1"/>
        <v>60-69</v>
      </c>
    </row>
    <row r="125" spans="1:28" x14ac:dyDescent="0.3">
      <c r="A125">
        <v>18</v>
      </c>
      <c r="B125" t="s">
        <v>27</v>
      </c>
      <c r="C125" t="s">
        <v>28</v>
      </c>
      <c r="D125">
        <v>86</v>
      </c>
      <c r="E125" t="s">
        <v>29</v>
      </c>
      <c r="F125">
        <v>50</v>
      </c>
      <c r="G125">
        <v>2</v>
      </c>
      <c r="H125" t="s">
        <v>39</v>
      </c>
      <c r="I125">
        <v>200</v>
      </c>
      <c r="J125" t="s">
        <v>31</v>
      </c>
      <c r="K125">
        <v>0</v>
      </c>
      <c r="L125" s="1">
        <v>2436</v>
      </c>
      <c r="M125" t="s">
        <v>27</v>
      </c>
      <c r="N125" t="s">
        <v>36</v>
      </c>
      <c r="O125" t="s">
        <v>27</v>
      </c>
      <c r="P125">
        <v>50</v>
      </c>
      <c r="Q125" t="s">
        <v>34</v>
      </c>
      <c r="R125">
        <v>4</v>
      </c>
      <c r="S125" t="s">
        <v>36</v>
      </c>
      <c r="T125">
        <v>6</v>
      </c>
      <c r="U125">
        <v>3</v>
      </c>
      <c r="V125">
        <v>3</v>
      </c>
      <c r="W125">
        <v>9</v>
      </c>
      <c r="X125">
        <v>713</v>
      </c>
      <c r="Y125">
        <v>-50</v>
      </c>
      <c r="Z125" t="s">
        <v>33</v>
      </c>
      <c r="AA125">
        <v>50</v>
      </c>
      <c r="AB125" t="str">
        <f t="shared" si="1"/>
        <v>10-19</v>
      </c>
    </row>
    <row r="126" spans="1:28" x14ac:dyDescent="0.3">
      <c r="A126">
        <v>48</v>
      </c>
      <c r="B126" t="s">
        <v>27</v>
      </c>
      <c r="C126" t="s">
        <v>38</v>
      </c>
      <c r="D126">
        <v>0</v>
      </c>
      <c r="E126" t="s">
        <v>37</v>
      </c>
      <c r="F126">
        <v>0</v>
      </c>
      <c r="G126">
        <v>0</v>
      </c>
      <c r="H126" t="s">
        <v>30</v>
      </c>
      <c r="I126">
        <v>0</v>
      </c>
      <c r="J126" t="s">
        <v>31</v>
      </c>
      <c r="K126">
        <v>0</v>
      </c>
      <c r="L126" s="1">
        <v>2150</v>
      </c>
      <c r="M126" t="s">
        <v>27</v>
      </c>
      <c r="N126" t="s">
        <v>27</v>
      </c>
      <c r="O126" t="s">
        <v>27</v>
      </c>
      <c r="P126">
        <v>0</v>
      </c>
      <c r="Q126" t="s">
        <v>34</v>
      </c>
      <c r="R126">
        <v>3</v>
      </c>
      <c r="S126" t="s">
        <v>36</v>
      </c>
      <c r="T126">
        <v>6</v>
      </c>
      <c r="U126">
        <v>2</v>
      </c>
      <c r="V126">
        <v>1</v>
      </c>
      <c r="W126">
        <v>10</v>
      </c>
      <c r="X126">
        <v>763</v>
      </c>
      <c r="Y126">
        <v>-50</v>
      </c>
      <c r="Z126" t="s">
        <v>33</v>
      </c>
      <c r="AA126">
        <v>50</v>
      </c>
      <c r="AB126" t="str">
        <f t="shared" si="1"/>
        <v>40-49</v>
      </c>
    </row>
    <row r="127" spans="1:28" x14ac:dyDescent="0.3">
      <c r="A127">
        <v>72</v>
      </c>
      <c r="B127" t="s">
        <v>36</v>
      </c>
      <c r="C127" t="s">
        <v>45</v>
      </c>
      <c r="D127">
        <v>0</v>
      </c>
      <c r="E127" t="s">
        <v>42</v>
      </c>
      <c r="F127">
        <v>100</v>
      </c>
      <c r="G127">
        <v>1</v>
      </c>
      <c r="H127" t="s">
        <v>30</v>
      </c>
      <c r="I127">
        <v>50</v>
      </c>
      <c r="J127" t="s">
        <v>40</v>
      </c>
      <c r="K127">
        <v>-200</v>
      </c>
      <c r="L127" s="1">
        <v>2250</v>
      </c>
      <c r="M127" t="s">
        <v>27</v>
      </c>
      <c r="N127" t="s">
        <v>27</v>
      </c>
      <c r="O127" t="s">
        <v>27</v>
      </c>
      <c r="P127">
        <v>0</v>
      </c>
      <c r="Q127" t="s">
        <v>32</v>
      </c>
      <c r="R127">
        <v>6</v>
      </c>
      <c r="S127" t="s">
        <v>27</v>
      </c>
      <c r="T127">
        <v>7</v>
      </c>
      <c r="U127">
        <v>1</v>
      </c>
      <c r="V127">
        <v>3</v>
      </c>
      <c r="W127">
        <v>99</v>
      </c>
      <c r="X127">
        <v>685</v>
      </c>
      <c r="Y127">
        <v>50</v>
      </c>
      <c r="Z127" t="s">
        <v>35</v>
      </c>
      <c r="AA127">
        <v>100</v>
      </c>
      <c r="AB127" t="str">
        <f t="shared" si="1"/>
        <v>70-79</v>
      </c>
    </row>
    <row r="128" spans="1:28" x14ac:dyDescent="0.3">
      <c r="A128">
        <v>25</v>
      </c>
      <c r="B128" t="s">
        <v>27</v>
      </c>
      <c r="C128" t="s">
        <v>28</v>
      </c>
      <c r="D128">
        <v>86</v>
      </c>
      <c r="E128" t="s">
        <v>29</v>
      </c>
      <c r="F128">
        <v>50</v>
      </c>
      <c r="G128">
        <v>0</v>
      </c>
      <c r="H128" t="s">
        <v>30</v>
      </c>
      <c r="I128">
        <v>0</v>
      </c>
      <c r="J128" t="s">
        <v>31</v>
      </c>
      <c r="K128">
        <v>0</v>
      </c>
      <c r="L128" s="1">
        <v>2186</v>
      </c>
      <c r="M128" t="s">
        <v>36</v>
      </c>
      <c r="N128" t="s">
        <v>36</v>
      </c>
      <c r="O128" t="s">
        <v>27</v>
      </c>
      <c r="P128">
        <v>100</v>
      </c>
      <c r="Q128" t="s">
        <v>34</v>
      </c>
      <c r="R128">
        <v>27</v>
      </c>
      <c r="S128" t="s">
        <v>36</v>
      </c>
      <c r="T128">
        <v>10</v>
      </c>
      <c r="U128">
        <v>2</v>
      </c>
      <c r="V128">
        <v>2</v>
      </c>
      <c r="W128">
        <v>9</v>
      </c>
      <c r="X128">
        <v>749</v>
      </c>
      <c r="Y128">
        <v>-50</v>
      </c>
      <c r="Z128" t="s">
        <v>33</v>
      </c>
      <c r="AA128">
        <v>50</v>
      </c>
      <c r="AB128" t="str">
        <f t="shared" si="1"/>
        <v>20-29</v>
      </c>
    </row>
    <row r="129" spans="1:28" x14ac:dyDescent="0.3">
      <c r="A129">
        <v>31</v>
      </c>
      <c r="B129" t="s">
        <v>27</v>
      </c>
      <c r="C129" t="s">
        <v>45</v>
      </c>
      <c r="D129">
        <v>0</v>
      </c>
      <c r="E129" t="s">
        <v>37</v>
      </c>
      <c r="F129">
        <v>0</v>
      </c>
      <c r="G129">
        <v>2</v>
      </c>
      <c r="H129" t="s">
        <v>30</v>
      </c>
      <c r="I129">
        <v>100</v>
      </c>
      <c r="J129" t="s">
        <v>40</v>
      </c>
      <c r="K129">
        <v>-200</v>
      </c>
      <c r="L129" s="1">
        <v>2100</v>
      </c>
      <c r="M129" t="s">
        <v>27</v>
      </c>
      <c r="N129" t="s">
        <v>36</v>
      </c>
      <c r="O129" t="s">
        <v>27</v>
      </c>
      <c r="P129">
        <v>50</v>
      </c>
      <c r="Q129" t="s">
        <v>34</v>
      </c>
      <c r="R129">
        <v>11</v>
      </c>
      <c r="S129" t="s">
        <v>27</v>
      </c>
      <c r="T129">
        <v>5</v>
      </c>
      <c r="U129">
        <v>3</v>
      </c>
      <c r="V129">
        <v>3</v>
      </c>
      <c r="W129">
        <v>99</v>
      </c>
      <c r="X129">
        <v>692</v>
      </c>
      <c r="Y129">
        <v>50</v>
      </c>
      <c r="Z129" t="s">
        <v>33</v>
      </c>
      <c r="AA129">
        <v>50</v>
      </c>
      <c r="AB129" t="str">
        <f t="shared" si="1"/>
        <v>30-39</v>
      </c>
    </row>
    <row r="130" spans="1:28" x14ac:dyDescent="0.3">
      <c r="A130">
        <v>41</v>
      </c>
      <c r="B130" t="s">
        <v>27</v>
      </c>
      <c r="C130" t="s">
        <v>46</v>
      </c>
      <c r="D130">
        <v>0</v>
      </c>
      <c r="E130" t="s">
        <v>29</v>
      </c>
      <c r="F130">
        <v>50</v>
      </c>
      <c r="G130">
        <v>1</v>
      </c>
      <c r="H130" t="s">
        <v>30</v>
      </c>
      <c r="I130">
        <v>50</v>
      </c>
      <c r="J130" t="s">
        <v>40</v>
      </c>
      <c r="K130">
        <v>-200</v>
      </c>
      <c r="L130" s="1">
        <v>2200</v>
      </c>
      <c r="M130" t="s">
        <v>27</v>
      </c>
      <c r="N130" t="s">
        <v>27</v>
      </c>
      <c r="O130" t="s">
        <v>27</v>
      </c>
      <c r="P130">
        <v>0</v>
      </c>
      <c r="Q130" t="s">
        <v>32</v>
      </c>
      <c r="R130">
        <v>29</v>
      </c>
      <c r="S130" t="s">
        <v>27</v>
      </c>
      <c r="T130">
        <v>7</v>
      </c>
      <c r="U130">
        <v>2</v>
      </c>
      <c r="V130">
        <v>1</v>
      </c>
      <c r="W130">
        <v>99</v>
      </c>
      <c r="X130">
        <v>700</v>
      </c>
      <c r="Y130">
        <v>50</v>
      </c>
      <c r="Z130" t="s">
        <v>35</v>
      </c>
      <c r="AA130">
        <v>100</v>
      </c>
      <c r="AB130" t="str">
        <f t="shared" ref="AB130:AB193" si="2">FLOOR(A130,10) &amp; "-" &amp; (FLOOR(A130,10)+9)</f>
        <v>40-49</v>
      </c>
    </row>
    <row r="131" spans="1:28" x14ac:dyDescent="0.3">
      <c r="A131">
        <v>32</v>
      </c>
      <c r="B131" t="s">
        <v>27</v>
      </c>
      <c r="C131" t="s">
        <v>28</v>
      </c>
      <c r="D131">
        <v>86</v>
      </c>
      <c r="E131" t="s">
        <v>37</v>
      </c>
      <c r="F131">
        <v>0</v>
      </c>
      <c r="G131">
        <v>0</v>
      </c>
      <c r="H131" t="s">
        <v>43</v>
      </c>
      <c r="I131">
        <v>0</v>
      </c>
      <c r="J131" t="s">
        <v>31</v>
      </c>
      <c r="K131">
        <v>0</v>
      </c>
      <c r="L131" s="1">
        <v>2286</v>
      </c>
      <c r="M131" t="s">
        <v>27</v>
      </c>
      <c r="N131" t="s">
        <v>27</v>
      </c>
      <c r="O131" t="s">
        <v>27</v>
      </c>
      <c r="P131">
        <v>0</v>
      </c>
      <c r="Q131" t="s">
        <v>34</v>
      </c>
      <c r="R131">
        <v>29</v>
      </c>
      <c r="S131" t="s">
        <v>36</v>
      </c>
      <c r="T131">
        <v>6</v>
      </c>
      <c r="U131">
        <v>1</v>
      </c>
      <c r="V131">
        <v>3</v>
      </c>
      <c r="W131">
        <v>13</v>
      </c>
      <c r="X131">
        <v>804</v>
      </c>
      <c r="Y131">
        <v>-50</v>
      </c>
      <c r="Z131" t="s">
        <v>35</v>
      </c>
      <c r="AA131">
        <v>100</v>
      </c>
      <c r="AB131" t="str">
        <f t="shared" si="2"/>
        <v>30-39</v>
      </c>
    </row>
    <row r="132" spans="1:28" x14ac:dyDescent="0.3">
      <c r="A132">
        <v>18</v>
      </c>
      <c r="B132" t="s">
        <v>27</v>
      </c>
      <c r="C132" t="s">
        <v>38</v>
      </c>
      <c r="D132">
        <v>0</v>
      </c>
      <c r="E132" t="s">
        <v>42</v>
      </c>
      <c r="F132">
        <v>100</v>
      </c>
      <c r="G132">
        <v>1</v>
      </c>
      <c r="H132" t="s">
        <v>30</v>
      </c>
      <c r="I132">
        <v>50</v>
      </c>
      <c r="J132" t="s">
        <v>31</v>
      </c>
      <c r="K132">
        <v>0</v>
      </c>
      <c r="L132" s="1">
        <v>2400</v>
      </c>
      <c r="M132" t="s">
        <v>27</v>
      </c>
      <c r="N132" t="s">
        <v>27</v>
      </c>
      <c r="O132" t="s">
        <v>27</v>
      </c>
      <c r="P132">
        <v>0</v>
      </c>
      <c r="Q132" t="s">
        <v>34</v>
      </c>
      <c r="R132">
        <v>5</v>
      </c>
      <c r="S132" t="s">
        <v>27</v>
      </c>
      <c r="T132">
        <v>3</v>
      </c>
      <c r="U132">
        <v>0</v>
      </c>
      <c r="V132">
        <v>3</v>
      </c>
      <c r="W132">
        <v>99</v>
      </c>
      <c r="X132">
        <v>681</v>
      </c>
      <c r="Y132">
        <v>50</v>
      </c>
      <c r="Z132" t="s">
        <v>33</v>
      </c>
      <c r="AA132">
        <v>50</v>
      </c>
      <c r="AB132" t="str">
        <f t="shared" si="2"/>
        <v>10-19</v>
      </c>
    </row>
    <row r="133" spans="1:28" x14ac:dyDescent="0.3">
      <c r="A133">
        <v>41</v>
      </c>
      <c r="B133" t="s">
        <v>27</v>
      </c>
      <c r="C133" t="s">
        <v>28</v>
      </c>
      <c r="D133">
        <v>86</v>
      </c>
      <c r="E133" t="s">
        <v>29</v>
      </c>
      <c r="F133">
        <v>50</v>
      </c>
      <c r="G133">
        <v>2</v>
      </c>
      <c r="H133" t="s">
        <v>30</v>
      </c>
      <c r="I133">
        <v>100</v>
      </c>
      <c r="J133" t="s">
        <v>31</v>
      </c>
      <c r="K133">
        <v>0</v>
      </c>
      <c r="L133" s="1">
        <v>2336</v>
      </c>
      <c r="M133" t="s">
        <v>27</v>
      </c>
      <c r="N133" t="s">
        <v>36</v>
      </c>
      <c r="O133" t="s">
        <v>27</v>
      </c>
      <c r="P133">
        <v>50</v>
      </c>
      <c r="Q133" t="s">
        <v>44</v>
      </c>
      <c r="R133">
        <v>27</v>
      </c>
      <c r="S133" t="s">
        <v>36</v>
      </c>
      <c r="T133">
        <v>6</v>
      </c>
      <c r="U133">
        <v>1</v>
      </c>
      <c r="V133">
        <v>1</v>
      </c>
      <c r="W133">
        <v>9</v>
      </c>
      <c r="X133">
        <v>756</v>
      </c>
      <c r="Y133">
        <v>-50</v>
      </c>
      <c r="Z133" t="s">
        <v>33</v>
      </c>
      <c r="AA133">
        <v>50</v>
      </c>
      <c r="AB133" t="str">
        <f t="shared" si="2"/>
        <v>40-49</v>
      </c>
    </row>
    <row r="134" spans="1:28" x14ac:dyDescent="0.3">
      <c r="A134">
        <v>24</v>
      </c>
      <c r="B134" t="s">
        <v>27</v>
      </c>
      <c r="C134" t="s">
        <v>38</v>
      </c>
      <c r="D134">
        <v>0</v>
      </c>
      <c r="E134" t="s">
        <v>29</v>
      </c>
      <c r="F134">
        <v>50</v>
      </c>
      <c r="G134">
        <v>0</v>
      </c>
      <c r="H134" t="s">
        <v>39</v>
      </c>
      <c r="I134">
        <v>0</v>
      </c>
      <c r="J134" t="s">
        <v>40</v>
      </c>
      <c r="K134">
        <v>-200</v>
      </c>
      <c r="L134" s="1">
        <v>1850</v>
      </c>
      <c r="M134" t="s">
        <v>36</v>
      </c>
      <c r="N134" t="s">
        <v>36</v>
      </c>
      <c r="O134" t="s">
        <v>27</v>
      </c>
      <c r="P134">
        <v>100</v>
      </c>
      <c r="Q134" t="s">
        <v>44</v>
      </c>
      <c r="R134">
        <v>26</v>
      </c>
      <c r="S134" t="s">
        <v>36</v>
      </c>
      <c r="T134">
        <v>8</v>
      </c>
      <c r="U134">
        <v>2</v>
      </c>
      <c r="V134">
        <v>2</v>
      </c>
      <c r="W134">
        <v>10</v>
      </c>
      <c r="X134">
        <v>727</v>
      </c>
      <c r="Y134">
        <v>-50</v>
      </c>
      <c r="Z134" t="s">
        <v>41</v>
      </c>
      <c r="AA134">
        <v>0</v>
      </c>
      <c r="AB134" t="str">
        <f t="shared" si="2"/>
        <v>20-29</v>
      </c>
    </row>
    <row r="135" spans="1:28" x14ac:dyDescent="0.3">
      <c r="A135">
        <v>47</v>
      </c>
      <c r="B135" t="s">
        <v>27</v>
      </c>
      <c r="C135" t="s">
        <v>28</v>
      </c>
      <c r="D135">
        <v>86</v>
      </c>
      <c r="E135" t="s">
        <v>37</v>
      </c>
      <c r="F135">
        <v>0</v>
      </c>
      <c r="G135">
        <v>0</v>
      </c>
      <c r="H135" t="s">
        <v>39</v>
      </c>
      <c r="I135">
        <v>0</v>
      </c>
      <c r="J135" t="s">
        <v>40</v>
      </c>
      <c r="K135">
        <v>-200</v>
      </c>
      <c r="L135" s="1">
        <v>2136</v>
      </c>
      <c r="M135" t="s">
        <v>27</v>
      </c>
      <c r="N135" t="s">
        <v>27</v>
      </c>
      <c r="O135" t="s">
        <v>27</v>
      </c>
      <c r="P135">
        <v>0</v>
      </c>
      <c r="Q135" t="s">
        <v>34</v>
      </c>
      <c r="R135">
        <v>11</v>
      </c>
      <c r="S135" t="s">
        <v>36</v>
      </c>
      <c r="T135">
        <v>3</v>
      </c>
      <c r="U135">
        <v>2</v>
      </c>
      <c r="V135">
        <v>3</v>
      </c>
      <c r="W135">
        <v>1</v>
      </c>
      <c r="X135">
        <v>669</v>
      </c>
      <c r="Y135">
        <v>50</v>
      </c>
      <c r="Z135" t="s">
        <v>33</v>
      </c>
      <c r="AA135">
        <v>50</v>
      </c>
      <c r="AB135" t="str">
        <f t="shared" si="2"/>
        <v>40-49</v>
      </c>
    </row>
    <row r="136" spans="1:28" x14ac:dyDescent="0.3">
      <c r="A136">
        <v>26</v>
      </c>
      <c r="B136" t="s">
        <v>27</v>
      </c>
      <c r="C136" t="s">
        <v>38</v>
      </c>
      <c r="D136">
        <v>0</v>
      </c>
      <c r="E136" t="s">
        <v>42</v>
      </c>
      <c r="F136">
        <v>100</v>
      </c>
      <c r="G136">
        <v>1</v>
      </c>
      <c r="H136" t="s">
        <v>30</v>
      </c>
      <c r="I136">
        <v>50</v>
      </c>
      <c r="J136" t="s">
        <v>31</v>
      </c>
      <c r="K136">
        <v>0</v>
      </c>
      <c r="L136" s="1">
        <v>2150</v>
      </c>
      <c r="M136" t="s">
        <v>36</v>
      </c>
      <c r="N136" t="s">
        <v>36</v>
      </c>
      <c r="O136" t="s">
        <v>27</v>
      </c>
      <c r="P136">
        <v>100</v>
      </c>
      <c r="Q136" t="s">
        <v>32</v>
      </c>
      <c r="R136">
        <v>8</v>
      </c>
      <c r="S136" t="s">
        <v>27</v>
      </c>
      <c r="T136">
        <v>5</v>
      </c>
      <c r="U136">
        <v>1</v>
      </c>
      <c r="V136">
        <v>1</v>
      </c>
      <c r="W136">
        <v>99</v>
      </c>
      <c r="X136">
        <v>718</v>
      </c>
      <c r="Y136">
        <v>-50</v>
      </c>
      <c r="Z136" t="s">
        <v>41</v>
      </c>
      <c r="AA136">
        <v>0</v>
      </c>
      <c r="AB136" t="str">
        <f t="shared" si="2"/>
        <v>20-29</v>
      </c>
    </row>
    <row r="137" spans="1:28" x14ac:dyDescent="0.3">
      <c r="A137">
        <v>63</v>
      </c>
      <c r="B137" t="s">
        <v>36</v>
      </c>
      <c r="C137" t="s">
        <v>28</v>
      </c>
      <c r="D137">
        <v>86</v>
      </c>
      <c r="E137" t="s">
        <v>29</v>
      </c>
      <c r="F137">
        <v>50</v>
      </c>
      <c r="G137">
        <v>1</v>
      </c>
      <c r="H137" t="s">
        <v>30</v>
      </c>
      <c r="I137">
        <v>50</v>
      </c>
      <c r="J137" t="s">
        <v>31</v>
      </c>
      <c r="K137">
        <v>0</v>
      </c>
      <c r="L137" s="1">
        <v>2336</v>
      </c>
      <c r="M137" t="s">
        <v>27</v>
      </c>
      <c r="N137" t="s">
        <v>27</v>
      </c>
      <c r="O137" t="s">
        <v>27</v>
      </c>
      <c r="P137">
        <v>0</v>
      </c>
      <c r="Q137" t="s">
        <v>32</v>
      </c>
      <c r="R137">
        <v>26</v>
      </c>
      <c r="S137" t="s">
        <v>27</v>
      </c>
      <c r="T137">
        <v>5</v>
      </c>
      <c r="U137">
        <v>3</v>
      </c>
      <c r="V137">
        <v>1</v>
      </c>
      <c r="W137">
        <v>99</v>
      </c>
      <c r="X137">
        <v>759</v>
      </c>
      <c r="Y137">
        <v>-50</v>
      </c>
      <c r="Z137" t="s">
        <v>33</v>
      </c>
      <c r="AA137">
        <v>50</v>
      </c>
      <c r="AB137" t="str">
        <f t="shared" si="2"/>
        <v>60-69</v>
      </c>
    </row>
    <row r="138" spans="1:28" x14ac:dyDescent="0.3">
      <c r="A138">
        <v>28</v>
      </c>
      <c r="B138" t="s">
        <v>27</v>
      </c>
      <c r="C138" t="s">
        <v>46</v>
      </c>
      <c r="D138">
        <v>0</v>
      </c>
      <c r="E138" t="s">
        <v>37</v>
      </c>
      <c r="F138">
        <v>0</v>
      </c>
      <c r="G138">
        <v>0</v>
      </c>
      <c r="H138" t="s">
        <v>30</v>
      </c>
      <c r="I138">
        <v>0</v>
      </c>
      <c r="J138" t="s">
        <v>31</v>
      </c>
      <c r="K138">
        <v>0</v>
      </c>
      <c r="L138" s="1">
        <v>2150</v>
      </c>
      <c r="M138" t="s">
        <v>27</v>
      </c>
      <c r="N138" t="s">
        <v>36</v>
      </c>
      <c r="O138" t="s">
        <v>27</v>
      </c>
      <c r="P138">
        <v>50</v>
      </c>
      <c r="Q138" t="s">
        <v>34</v>
      </c>
      <c r="R138">
        <v>14</v>
      </c>
      <c r="S138" t="s">
        <v>36</v>
      </c>
      <c r="T138">
        <v>6</v>
      </c>
      <c r="U138">
        <v>0</v>
      </c>
      <c r="V138">
        <v>3</v>
      </c>
      <c r="W138">
        <v>11</v>
      </c>
      <c r="X138">
        <v>815</v>
      </c>
      <c r="Y138">
        <v>-50</v>
      </c>
      <c r="Z138" t="s">
        <v>35</v>
      </c>
      <c r="AA138">
        <v>100</v>
      </c>
      <c r="AB138" t="str">
        <f t="shared" si="2"/>
        <v>20-29</v>
      </c>
    </row>
    <row r="139" spans="1:28" x14ac:dyDescent="0.3">
      <c r="A139">
        <v>35</v>
      </c>
      <c r="B139" t="s">
        <v>27</v>
      </c>
      <c r="C139" t="s">
        <v>46</v>
      </c>
      <c r="D139">
        <v>0</v>
      </c>
      <c r="E139" t="s">
        <v>29</v>
      </c>
      <c r="F139">
        <v>50</v>
      </c>
      <c r="G139">
        <v>0</v>
      </c>
      <c r="H139" t="s">
        <v>30</v>
      </c>
      <c r="I139">
        <v>0</v>
      </c>
      <c r="J139" t="s">
        <v>31</v>
      </c>
      <c r="K139">
        <v>0</v>
      </c>
      <c r="L139" s="1">
        <v>2250</v>
      </c>
      <c r="M139" t="s">
        <v>27</v>
      </c>
      <c r="N139" t="s">
        <v>27</v>
      </c>
      <c r="O139" t="s">
        <v>27</v>
      </c>
      <c r="P139">
        <v>0</v>
      </c>
      <c r="Q139" t="s">
        <v>32</v>
      </c>
      <c r="R139">
        <v>18</v>
      </c>
      <c r="S139" t="s">
        <v>27</v>
      </c>
      <c r="T139">
        <v>4</v>
      </c>
      <c r="U139">
        <v>0</v>
      </c>
      <c r="V139">
        <v>2</v>
      </c>
      <c r="W139">
        <v>99</v>
      </c>
      <c r="X139">
        <v>727</v>
      </c>
      <c r="Y139">
        <v>-50</v>
      </c>
      <c r="Z139" t="s">
        <v>35</v>
      </c>
      <c r="AA139">
        <v>100</v>
      </c>
      <c r="AB139" t="str">
        <f t="shared" si="2"/>
        <v>30-39</v>
      </c>
    </row>
    <row r="140" spans="1:28" x14ac:dyDescent="0.3">
      <c r="A140">
        <v>52</v>
      </c>
      <c r="B140" t="s">
        <v>27</v>
      </c>
      <c r="C140" t="s">
        <v>28</v>
      </c>
      <c r="D140">
        <v>86</v>
      </c>
      <c r="E140" t="s">
        <v>29</v>
      </c>
      <c r="F140">
        <v>50</v>
      </c>
      <c r="G140">
        <v>1</v>
      </c>
      <c r="H140" t="s">
        <v>30</v>
      </c>
      <c r="I140">
        <v>50</v>
      </c>
      <c r="J140" t="s">
        <v>40</v>
      </c>
      <c r="K140">
        <v>-200</v>
      </c>
      <c r="L140" s="1">
        <v>2186</v>
      </c>
      <c r="M140" t="s">
        <v>27</v>
      </c>
      <c r="N140" t="s">
        <v>36</v>
      </c>
      <c r="O140" t="s">
        <v>27</v>
      </c>
      <c r="P140">
        <v>50</v>
      </c>
      <c r="Q140" t="s">
        <v>32</v>
      </c>
      <c r="R140">
        <v>20</v>
      </c>
      <c r="S140" t="s">
        <v>27</v>
      </c>
      <c r="T140">
        <v>5</v>
      </c>
      <c r="U140">
        <v>4</v>
      </c>
      <c r="V140">
        <v>2</v>
      </c>
      <c r="W140">
        <v>99</v>
      </c>
      <c r="X140">
        <v>699</v>
      </c>
      <c r="Y140">
        <v>50</v>
      </c>
      <c r="Z140" t="s">
        <v>33</v>
      </c>
      <c r="AA140">
        <v>50</v>
      </c>
      <c r="AB140" t="str">
        <f t="shared" si="2"/>
        <v>50-59</v>
      </c>
    </row>
    <row r="141" spans="1:28" x14ac:dyDescent="0.3">
      <c r="A141">
        <v>21</v>
      </c>
      <c r="B141" t="s">
        <v>27</v>
      </c>
      <c r="C141" t="s">
        <v>28</v>
      </c>
      <c r="D141">
        <v>86</v>
      </c>
      <c r="E141" t="s">
        <v>29</v>
      </c>
      <c r="F141">
        <v>50</v>
      </c>
      <c r="G141">
        <v>1</v>
      </c>
      <c r="H141" t="s">
        <v>30</v>
      </c>
      <c r="I141">
        <v>50</v>
      </c>
      <c r="J141" t="s">
        <v>31</v>
      </c>
      <c r="K141">
        <v>0</v>
      </c>
      <c r="L141" s="1">
        <v>2486</v>
      </c>
      <c r="M141" t="s">
        <v>27</v>
      </c>
      <c r="N141" t="s">
        <v>27</v>
      </c>
      <c r="O141" t="s">
        <v>27</v>
      </c>
      <c r="P141">
        <v>0</v>
      </c>
      <c r="Q141" t="s">
        <v>34</v>
      </c>
      <c r="R141">
        <v>24</v>
      </c>
      <c r="S141" t="s">
        <v>36</v>
      </c>
      <c r="T141">
        <v>5</v>
      </c>
      <c r="U141">
        <v>3</v>
      </c>
      <c r="V141">
        <v>2</v>
      </c>
      <c r="W141">
        <v>2</v>
      </c>
      <c r="X141">
        <v>658</v>
      </c>
      <c r="Y141">
        <v>50</v>
      </c>
      <c r="Z141" t="s">
        <v>35</v>
      </c>
      <c r="AA141">
        <v>100</v>
      </c>
      <c r="AB141" t="str">
        <f t="shared" si="2"/>
        <v>20-29</v>
      </c>
    </row>
    <row r="142" spans="1:28" x14ac:dyDescent="0.3">
      <c r="A142">
        <v>43</v>
      </c>
      <c r="B142" t="s">
        <v>27</v>
      </c>
      <c r="C142" t="s">
        <v>28</v>
      </c>
      <c r="D142">
        <v>86</v>
      </c>
      <c r="E142" t="s">
        <v>37</v>
      </c>
      <c r="F142">
        <v>0</v>
      </c>
      <c r="G142">
        <v>0</v>
      </c>
      <c r="H142" t="s">
        <v>30</v>
      </c>
      <c r="I142">
        <v>0</v>
      </c>
      <c r="J142" t="s">
        <v>31</v>
      </c>
      <c r="K142">
        <v>0</v>
      </c>
      <c r="L142" s="1">
        <v>2386</v>
      </c>
      <c r="M142" t="s">
        <v>27</v>
      </c>
      <c r="N142" t="s">
        <v>27</v>
      </c>
      <c r="O142" t="s">
        <v>27</v>
      </c>
      <c r="P142">
        <v>0</v>
      </c>
      <c r="Q142" t="s">
        <v>32</v>
      </c>
      <c r="R142">
        <v>29</v>
      </c>
      <c r="S142" t="s">
        <v>36</v>
      </c>
      <c r="T142">
        <v>6</v>
      </c>
      <c r="U142">
        <v>1</v>
      </c>
      <c r="V142">
        <v>2</v>
      </c>
      <c r="W142">
        <v>13</v>
      </c>
      <c r="X142">
        <v>675</v>
      </c>
      <c r="Y142">
        <v>50</v>
      </c>
      <c r="Z142" t="s">
        <v>35</v>
      </c>
      <c r="AA142">
        <v>100</v>
      </c>
      <c r="AB142" t="str">
        <f t="shared" si="2"/>
        <v>40-49</v>
      </c>
    </row>
    <row r="143" spans="1:28" x14ac:dyDescent="0.3">
      <c r="A143">
        <v>59</v>
      </c>
      <c r="B143" t="s">
        <v>36</v>
      </c>
      <c r="C143" t="s">
        <v>38</v>
      </c>
      <c r="D143">
        <v>0</v>
      </c>
      <c r="E143" t="s">
        <v>42</v>
      </c>
      <c r="F143">
        <v>100</v>
      </c>
      <c r="G143">
        <v>0</v>
      </c>
      <c r="H143" t="s">
        <v>30</v>
      </c>
      <c r="I143">
        <v>0</v>
      </c>
      <c r="J143" t="s">
        <v>31</v>
      </c>
      <c r="K143">
        <v>0</v>
      </c>
      <c r="L143" s="1">
        <v>2300</v>
      </c>
      <c r="M143" t="s">
        <v>27</v>
      </c>
      <c r="N143" t="s">
        <v>27</v>
      </c>
      <c r="O143" t="s">
        <v>27</v>
      </c>
      <c r="P143">
        <v>0</v>
      </c>
      <c r="Q143" t="s">
        <v>34</v>
      </c>
      <c r="R143">
        <v>28</v>
      </c>
      <c r="S143" t="s">
        <v>27</v>
      </c>
      <c r="T143">
        <v>3</v>
      </c>
      <c r="U143">
        <v>4</v>
      </c>
      <c r="V143">
        <v>1</v>
      </c>
      <c r="W143">
        <v>99</v>
      </c>
      <c r="X143">
        <v>806</v>
      </c>
      <c r="Y143">
        <v>-50</v>
      </c>
      <c r="Z143" t="s">
        <v>35</v>
      </c>
      <c r="AA143">
        <v>100</v>
      </c>
      <c r="AB143" t="str">
        <f t="shared" si="2"/>
        <v>50-59</v>
      </c>
    </row>
    <row r="144" spans="1:28" x14ac:dyDescent="0.3">
      <c r="A144">
        <v>18</v>
      </c>
      <c r="B144" t="s">
        <v>27</v>
      </c>
      <c r="C144" t="s">
        <v>28</v>
      </c>
      <c r="D144">
        <v>86</v>
      </c>
      <c r="E144" t="s">
        <v>29</v>
      </c>
      <c r="F144">
        <v>50</v>
      </c>
      <c r="G144">
        <v>1</v>
      </c>
      <c r="H144" t="s">
        <v>30</v>
      </c>
      <c r="I144">
        <v>50</v>
      </c>
      <c r="J144" t="s">
        <v>40</v>
      </c>
      <c r="K144">
        <v>-200</v>
      </c>
      <c r="L144" s="1">
        <v>2236</v>
      </c>
      <c r="M144" t="s">
        <v>27</v>
      </c>
      <c r="N144" t="s">
        <v>36</v>
      </c>
      <c r="O144" t="s">
        <v>27</v>
      </c>
      <c r="P144">
        <v>50</v>
      </c>
      <c r="Q144" t="s">
        <v>32</v>
      </c>
      <c r="R144">
        <v>1</v>
      </c>
      <c r="S144" t="s">
        <v>36</v>
      </c>
      <c r="T144">
        <v>2</v>
      </c>
      <c r="U144">
        <v>1</v>
      </c>
      <c r="V144">
        <v>1</v>
      </c>
      <c r="W144">
        <v>4</v>
      </c>
      <c r="X144">
        <v>639</v>
      </c>
      <c r="Y144">
        <v>50</v>
      </c>
      <c r="Z144" t="s">
        <v>35</v>
      </c>
      <c r="AA144">
        <v>100</v>
      </c>
      <c r="AB144" t="str">
        <f t="shared" si="2"/>
        <v>10-19</v>
      </c>
    </row>
    <row r="145" spans="1:28" x14ac:dyDescent="0.3">
      <c r="A145">
        <v>42</v>
      </c>
      <c r="B145" t="s">
        <v>27</v>
      </c>
      <c r="C145" t="s">
        <v>38</v>
      </c>
      <c r="D145">
        <v>0</v>
      </c>
      <c r="E145" t="s">
        <v>29</v>
      </c>
      <c r="F145">
        <v>50</v>
      </c>
      <c r="G145">
        <v>1</v>
      </c>
      <c r="H145" t="s">
        <v>30</v>
      </c>
      <c r="I145">
        <v>50</v>
      </c>
      <c r="J145" t="s">
        <v>31</v>
      </c>
      <c r="K145">
        <v>0</v>
      </c>
      <c r="L145" s="1">
        <v>2200</v>
      </c>
      <c r="M145" t="s">
        <v>36</v>
      </c>
      <c r="N145" t="s">
        <v>27</v>
      </c>
      <c r="O145" t="s">
        <v>27</v>
      </c>
      <c r="P145">
        <v>50</v>
      </c>
      <c r="Q145" t="s">
        <v>32</v>
      </c>
      <c r="R145">
        <v>10</v>
      </c>
      <c r="S145" t="s">
        <v>27</v>
      </c>
      <c r="T145">
        <v>5</v>
      </c>
      <c r="U145">
        <v>1</v>
      </c>
      <c r="V145">
        <v>3</v>
      </c>
      <c r="W145">
        <v>99</v>
      </c>
      <c r="X145">
        <v>707</v>
      </c>
      <c r="Y145">
        <v>-50</v>
      </c>
      <c r="Z145" t="s">
        <v>33</v>
      </c>
      <c r="AA145">
        <v>50</v>
      </c>
      <c r="AB145" t="str">
        <f t="shared" si="2"/>
        <v>40-49</v>
      </c>
    </row>
    <row r="146" spans="1:28" x14ac:dyDescent="0.3">
      <c r="A146">
        <v>43</v>
      </c>
      <c r="B146" t="s">
        <v>27</v>
      </c>
      <c r="C146" t="s">
        <v>28</v>
      </c>
      <c r="D146">
        <v>86</v>
      </c>
      <c r="E146" t="s">
        <v>29</v>
      </c>
      <c r="F146">
        <v>50</v>
      </c>
      <c r="G146">
        <v>0</v>
      </c>
      <c r="H146" t="s">
        <v>30</v>
      </c>
      <c r="I146">
        <v>0</v>
      </c>
      <c r="J146" t="s">
        <v>31</v>
      </c>
      <c r="K146">
        <v>0</v>
      </c>
      <c r="L146" s="1">
        <v>2286</v>
      </c>
      <c r="M146" t="s">
        <v>27</v>
      </c>
      <c r="N146" t="s">
        <v>27</v>
      </c>
      <c r="O146" t="s">
        <v>27</v>
      </c>
      <c r="P146">
        <v>0</v>
      </c>
      <c r="Q146" t="s">
        <v>32</v>
      </c>
      <c r="R146">
        <v>19</v>
      </c>
      <c r="S146" t="s">
        <v>36</v>
      </c>
      <c r="T146">
        <v>9</v>
      </c>
      <c r="U146">
        <v>4</v>
      </c>
      <c r="V146">
        <v>3</v>
      </c>
      <c r="W146">
        <v>13</v>
      </c>
      <c r="X146">
        <v>767</v>
      </c>
      <c r="Y146">
        <v>-50</v>
      </c>
      <c r="Z146" t="s">
        <v>33</v>
      </c>
      <c r="AA146">
        <v>50</v>
      </c>
      <c r="AB146" t="str">
        <f t="shared" si="2"/>
        <v>40-49</v>
      </c>
    </row>
    <row r="147" spans="1:28" x14ac:dyDescent="0.3">
      <c r="A147">
        <v>51</v>
      </c>
      <c r="B147" t="s">
        <v>27</v>
      </c>
      <c r="C147" t="s">
        <v>28</v>
      </c>
      <c r="D147">
        <v>86</v>
      </c>
      <c r="E147" t="s">
        <v>37</v>
      </c>
      <c r="F147">
        <v>0</v>
      </c>
      <c r="G147">
        <v>0</v>
      </c>
      <c r="H147" t="s">
        <v>30</v>
      </c>
      <c r="I147">
        <v>0</v>
      </c>
      <c r="J147" t="s">
        <v>40</v>
      </c>
      <c r="K147">
        <v>-200</v>
      </c>
      <c r="L147" s="1">
        <v>1986</v>
      </c>
      <c r="M147" t="s">
        <v>27</v>
      </c>
      <c r="N147" t="s">
        <v>36</v>
      </c>
      <c r="O147" t="s">
        <v>36</v>
      </c>
      <c r="P147">
        <v>100</v>
      </c>
      <c r="Q147" t="s">
        <v>44</v>
      </c>
      <c r="R147">
        <v>7</v>
      </c>
      <c r="S147" t="s">
        <v>27</v>
      </c>
      <c r="T147">
        <v>4</v>
      </c>
      <c r="U147">
        <v>0</v>
      </c>
      <c r="V147">
        <v>1</v>
      </c>
      <c r="W147">
        <v>99</v>
      </c>
      <c r="X147">
        <v>633</v>
      </c>
      <c r="Y147">
        <v>50</v>
      </c>
      <c r="Z147" t="s">
        <v>41</v>
      </c>
      <c r="AA147">
        <v>0</v>
      </c>
      <c r="AB147" t="str">
        <f t="shared" si="2"/>
        <v>50-59</v>
      </c>
    </row>
    <row r="148" spans="1:28" x14ac:dyDescent="0.3">
      <c r="A148">
        <v>21</v>
      </c>
      <c r="B148" t="s">
        <v>27</v>
      </c>
      <c r="C148" t="s">
        <v>28</v>
      </c>
      <c r="D148">
        <v>86</v>
      </c>
      <c r="E148" t="s">
        <v>37</v>
      </c>
      <c r="F148">
        <v>0</v>
      </c>
      <c r="G148">
        <v>0</v>
      </c>
      <c r="H148" t="s">
        <v>30</v>
      </c>
      <c r="I148">
        <v>0</v>
      </c>
      <c r="J148" t="s">
        <v>31</v>
      </c>
      <c r="K148">
        <v>0</v>
      </c>
      <c r="L148" s="1">
        <v>2336</v>
      </c>
      <c r="M148" t="s">
        <v>36</v>
      </c>
      <c r="N148" t="s">
        <v>27</v>
      </c>
      <c r="O148" t="s">
        <v>27</v>
      </c>
      <c r="P148">
        <v>50</v>
      </c>
      <c r="Q148" t="s">
        <v>44</v>
      </c>
      <c r="R148">
        <v>13</v>
      </c>
      <c r="S148" t="s">
        <v>27</v>
      </c>
      <c r="T148">
        <v>6</v>
      </c>
      <c r="U148">
        <v>3</v>
      </c>
      <c r="V148">
        <v>1</v>
      </c>
      <c r="W148">
        <v>99</v>
      </c>
      <c r="X148">
        <v>675</v>
      </c>
      <c r="Y148">
        <v>50</v>
      </c>
      <c r="Z148" t="s">
        <v>35</v>
      </c>
      <c r="AA148">
        <v>100</v>
      </c>
      <c r="AB148" t="str">
        <f t="shared" si="2"/>
        <v>20-29</v>
      </c>
    </row>
    <row r="149" spans="1:28" x14ac:dyDescent="0.3">
      <c r="A149">
        <v>20</v>
      </c>
      <c r="B149" t="s">
        <v>27</v>
      </c>
      <c r="C149" t="s">
        <v>28</v>
      </c>
      <c r="D149">
        <v>86</v>
      </c>
      <c r="E149" t="s">
        <v>29</v>
      </c>
      <c r="F149">
        <v>50</v>
      </c>
      <c r="G149">
        <v>0</v>
      </c>
      <c r="H149" t="s">
        <v>30</v>
      </c>
      <c r="I149">
        <v>0</v>
      </c>
      <c r="J149" t="s">
        <v>31</v>
      </c>
      <c r="K149">
        <v>0</v>
      </c>
      <c r="L149" s="1">
        <v>2336</v>
      </c>
      <c r="M149" t="s">
        <v>27</v>
      </c>
      <c r="N149" t="s">
        <v>27</v>
      </c>
      <c r="O149" t="s">
        <v>27</v>
      </c>
      <c r="P149">
        <v>0</v>
      </c>
      <c r="Q149" t="s">
        <v>32</v>
      </c>
      <c r="R149">
        <v>16</v>
      </c>
      <c r="S149" t="s">
        <v>36</v>
      </c>
      <c r="T149">
        <v>5</v>
      </c>
      <c r="U149">
        <v>1</v>
      </c>
      <c r="V149">
        <v>1</v>
      </c>
      <c r="W149">
        <v>11</v>
      </c>
      <c r="X149">
        <v>652</v>
      </c>
      <c r="Y149">
        <v>50</v>
      </c>
      <c r="Z149" t="s">
        <v>41</v>
      </c>
      <c r="AA149">
        <v>0</v>
      </c>
      <c r="AB149" t="str">
        <f t="shared" si="2"/>
        <v>20-29</v>
      </c>
    </row>
    <row r="150" spans="1:28" x14ac:dyDescent="0.3">
      <c r="A150">
        <v>47</v>
      </c>
      <c r="B150" t="s">
        <v>27</v>
      </c>
      <c r="C150" t="s">
        <v>38</v>
      </c>
      <c r="D150">
        <v>0</v>
      </c>
      <c r="E150" t="s">
        <v>42</v>
      </c>
      <c r="F150">
        <v>100</v>
      </c>
      <c r="G150">
        <v>0</v>
      </c>
      <c r="H150" t="s">
        <v>39</v>
      </c>
      <c r="I150">
        <v>0</v>
      </c>
      <c r="J150" t="s">
        <v>40</v>
      </c>
      <c r="K150">
        <v>-200</v>
      </c>
      <c r="L150" s="1">
        <v>2050</v>
      </c>
      <c r="M150" t="s">
        <v>27</v>
      </c>
      <c r="N150" t="s">
        <v>36</v>
      </c>
      <c r="O150" t="s">
        <v>27</v>
      </c>
      <c r="P150">
        <v>50</v>
      </c>
      <c r="Q150" t="s">
        <v>32</v>
      </c>
      <c r="R150">
        <v>18</v>
      </c>
      <c r="S150" t="s">
        <v>27</v>
      </c>
      <c r="T150">
        <v>6</v>
      </c>
      <c r="U150">
        <v>0</v>
      </c>
      <c r="V150">
        <v>1</v>
      </c>
      <c r="W150">
        <v>99</v>
      </c>
      <c r="X150">
        <v>705</v>
      </c>
      <c r="Y150">
        <v>-50</v>
      </c>
      <c r="Z150" t="s">
        <v>35</v>
      </c>
      <c r="AA150">
        <v>100</v>
      </c>
      <c r="AB150" t="str">
        <f t="shared" si="2"/>
        <v>40-49</v>
      </c>
    </row>
    <row r="151" spans="1:28" x14ac:dyDescent="0.3">
      <c r="A151">
        <v>44</v>
      </c>
      <c r="B151" t="s">
        <v>27</v>
      </c>
      <c r="C151" t="s">
        <v>45</v>
      </c>
      <c r="D151">
        <v>0</v>
      </c>
      <c r="E151" t="s">
        <v>42</v>
      </c>
      <c r="F151">
        <v>100</v>
      </c>
      <c r="G151">
        <v>1</v>
      </c>
      <c r="H151" t="s">
        <v>30</v>
      </c>
      <c r="I151">
        <v>50</v>
      </c>
      <c r="J151" t="s">
        <v>40</v>
      </c>
      <c r="K151">
        <v>-200</v>
      </c>
      <c r="L151" s="1">
        <v>2000</v>
      </c>
      <c r="M151" t="s">
        <v>36</v>
      </c>
      <c r="N151" t="s">
        <v>27</v>
      </c>
      <c r="O151" t="s">
        <v>27</v>
      </c>
      <c r="P151">
        <v>50</v>
      </c>
      <c r="Q151" t="s">
        <v>34</v>
      </c>
      <c r="R151">
        <v>23</v>
      </c>
      <c r="S151" t="s">
        <v>36</v>
      </c>
      <c r="T151">
        <v>6</v>
      </c>
      <c r="U151">
        <v>2</v>
      </c>
      <c r="V151">
        <v>2</v>
      </c>
      <c r="W151">
        <v>10</v>
      </c>
      <c r="X151">
        <v>761</v>
      </c>
      <c r="Y151">
        <v>-50</v>
      </c>
      <c r="Z151" t="s">
        <v>41</v>
      </c>
      <c r="AA151">
        <v>0</v>
      </c>
      <c r="AB151" t="str">
        <f t="shared" si="2"/>
        <v>40-49</v>
      </c>
    </row>
    <row r="152" spans="1:28" x14ac:dyDescent="0.3">
      <c r="A152">
        <v>43</v>
      </c>
      <c r="B152" t="s">
        <v>27</v>
      </c>
      <c r="C152" t="s">
        <v>28</v>
      </c>
      <c r="D152">
        <v>86</v>
      </c>
      <c r="E152" t="s">
        <v>29</v>
      </c>
      <c r="F152">
        <v>50</v>
      </c>
      <c r="G152">
        <v>0</v>
      </c>
      <c r="H152" t="s">
        <v>39</v>
      </c>
      <c r="I152">
        <v>0</v>
      </c>
      <c r="J152" t="s">
        <v>31</v>
      </c>
      <c r="K152">
        <v>0</v>
      </c>
      <c r="L152" s="1">
        <v>2436</v>
      </c>
      <c r="M152" t="s">
        <v>27</v>
      </c>
      <c r="N152" t="s">
        <v>27</v>
      </c>
      <c r="O152" t="s">
        <v>27</v>
      </c>
      <c r="P152">
        <v>0</v>
      </c>
      <c r="Q152" t="s">
        <v>34</v>
      </c>
      <c r="R152">
        <v>6</v>
      </c>
      <c r="S152" t="s">
        <v>36</v>
      </c>
      <c r="T152">
        <v>5</v>
      </c>
      <c r="U152">
        <v>0</v>
      </c>
      <c r="V152">
        <v>1</v>
      </c>
      <c r="W152">
        <v>1</v>
      </c>
      <c r="X152">
        <v>688</v>
      </c>
      <c r="Y152">
        <v>50</v>
      </c>
      <c r="Z152" t="s">
        <v>35</v>
      </c>
      <c r="AA152">
        <v>100</v>
      </c>
      <c r="AB152" t="str">
        <f t="shared" si="2"/>
        <v>40-49</v>
      </c>
    </row>
    <row r="153" spans="1:28" x14ac:dyDescent="0.3">
      <c r="A153">
        <v>45</v>
      </c>
      <c r="B153" t="s">
        <v>27</v>
      </c>
      <c r="C153" t="s">
        <v>38</v>
      </c>
      <c r="D153">
        <v>0</v>
      </c>
      <c r="E153" t="s">
        <v>29</v>
      </c>
      <c r="F153">
        <v>50</v>
      </c>
      <c r="G153">
        <v>0</v>
      </c>
      <c r="H153" t="s">
        <v>30</v>
      </c>
      <c r="I153">
        <v>0</v>
      </c>
      <c r="J153" t="s">
        <v>40</v>
      </c>
      <c r="K153">
        <v>-200</v>
      </c>
      <c r="L153" s="1">
        <v>2050</v>
      </c>
      <c r="M153" t="s">
        <v>27</v>
      </c>
      <c r="N153" t="s">
        <v>27</v>
      </c>
      <c r="O153" t="s">
        <v>27</v>
      </c>
      <c r="P153">
        <v>0</v>
      </c>
      <c r="Q153" t="s">
        <v>34</v>
      </c>
      <c r="R153">
        <v>7</v>
      </c>
      <c r="S153" t="s">
        <v>27</v>
      </c>
      <c r="T153">
        <v>7</v>
      </c>
      <c r="U153">
        <v>5</v>
      </c>
      <c r="V153">
        <v>1</v>
      </c>
      <c r="W153">
        <v>99</v>
      </c>
      <c r="X153">
        <v>721</v>
      </c>
      <c r="Y153">
        <v>-50</v>
      </c>
      <c r="Z153" t="s">
        <v>35</v>
      </c>
      <c r="AA153">
        <v>100</v>
      </c>
      <c r="AB153" t="str">
        <f t="shared" si="2"/>
        <v>40-49</v>
      </c>
    </row>
    <row r="154" spans="1:28" x14ac:dyDescent="0.3">
      <c r="A154">
        <v>29</v>
      </c>
      <c r="B154" t="s">
        <v>27</v>
      </c>
      <c r="C154" t="s">
        <v>28</v>
      </c>
      <c r="D154">
        <v>86</v>
      </c>
      <c r="E154" t="s">
        <v>42</v>
      </c>
      <c r="F154">
        <v>100</v>
      </c>
      <c r="G154">
        <v>0</v>
      </c>
      <c r="H154" t="s">
        <v>30</v>
      </c>
      <c r="I154">
        <v>0</v>
      </c>
      <c r="J154" t="s">
        <v>40</v>
      </c>
      <c r="K154">
        <v>-200</v>
      </c>
      <c r="L154" s="1">
        <v>2186</v>
      </c>
      <c r="M154" t="s">
        <v>27</v>
      </c>
      <c r="N154" t="s">
        <v>36</v>
      </c>
      <c r="O154" t="s">
        <v>27</v>
      </c>
      <c r="P154">
        <v>50</v>
      </c>
      <c r="Q154" t="s">
        <v>32</v>
      </c>
      <c r="R154">
        <v>24</v>
      </c>
      <c r="S154" t="s">
        <v>36</v>
      </c>
      <c r="T154">
        <v>10</v>
      </c>
      <c r="U154">
        <v>3</v>
      </c>
      <c r="V154">
        <v>3</v>
      </c>
      <c r="W154">
        <v>5</v>
      </c>
      <c r="X154">
        <v>666</v>
      </c>
      <c r="Y154">
        <v>50</v>
      </c>
      <c r="Z154" t="s">
        <v>33</v>
      </c>
      <c r="AA154">
        <v>50</v>
      </c>
      <c r="AB154" t="str">
        <f t="shared" si="2"/>
        <v>20-29</v>
      </c>
    </row>
    <row r="155" spans="1:28" x14ac:dyDescent="0.3">
      <c r="A155">
        <v>43</v>
      </c>
      <c r="B155" t="s">
        <v>27</v>
      </c>
      <c r="C155" t="s">
        <v>38</v>
      </c>
      <c r="D155">
        <v>0</v>
      </c>
      <c r="E155" t="s">
        <v>29</v>
      </c>
      <c r="F155">
        <v>50</v>
      </c>
      <c r="G155">
        <v>0</v>
      </c>
      <c r="H155" t="s">
        <v>30</v>
      </c>
      <c r="I155">
        <v>0</v>
      </c>
      <c r="J155" t="s">
        <v>40</v>
      </c>
      <c r="K155">
        <v>-200</v>
      </c>
      <c r="L155" s="1">
        <v>2000</v>
      </c>
      <c r="M155" t="s">
        <v>27</v>
      </c>
      <c r="N155" t="s">
        <v>27</v>
      </c>
      <c r="O155" t="s">
        <v>27</v>
      </c>
      <c r="P155">
        <v>0</v>
      </c>
      <c r="Q155" t="s">
        <v>34</v>
      </c>
      <c r="R155">
        <v>22</v>
      </c>
      <c r="S155" t="s">
        <v>36</v>
      </c>
      <c r="T155">
        <v>5</v>
      </c>
      <c r="U155">
        <v>1</v>
      </c>
      <c r="V155">
        <v>2</v>
      </c>
      <c r="W155">
        <v>4</v>
      </c>
      <c r="X155">
        <v>753</v>
      </c>
      <c r="Y155">
        <v>-50</v>
      </c>
      <c r="Z155" t="s">
        <v>33</v>
      </c>
      <c r="AA155">
        <v>50</v>
      </c>
      <c r="AB155" t="str">
        <f t="shared" si="2"/>
        <v>40-49</v>
      </c>
    </row>
    <row r="156" spans="1:28" x14ac:dyDescent="0.3">
      <c r="A156">
        <v>44</v>
      </c>
      <c r="B156" t="s">
        <v>27</v>
      </c>
      <c r="C156" t="s">
        <v>28</v>
      </c>
      <c r="D156">
        <v>86</v>
      </c>
      <c r="E156" t="s">
        <v>42</v>
      </c>
      <c r="F156">
        <v>100</v>
      </c>
      <c r="G156">
        <v>2</v>
      </c>
      <c r="H156" t="s">
        <v>30</v>
      </c>
      <c r="I156">
        <v>100</v>
      </c>
      <c r="J156" t="s">
        <v>40</v>
      </c>
      <c r="K156">
        <v>-200</v>
      </c>
      <c r="L156" s="1">
        <v>2286</v>
      </c>
      <c r="M156" t="s">
        <v>27</v>
      </c>
      <c r="N156" t="s">
        <v>27</v>
      </c>
      <c r="O156" t="s">
        <v>27</v>
      </c>
      <c r="P156">
        <v>0</v>
      </c>
      <c r="Q156" t="s">
        <v>34</v>
      </c>
      <c r="R156">
        <v>16</v>
      </c>
      <c r="S156" t="s">
        <v>36</v>
      </c>
      <c r="T156">
        <v>4</v>
      </c>
      <c r="U156">
        <v>2</v>
      </c>
      <c r="V156">
        <v>2</v>
      </c>
      <c r="W156">
        <v>2</v>
      </c>
      <c r="X156">
        <v>761</v>
      </c>
      <c r="Y156">
        <v>-50</v>
      </c>
      <c r="Z156" t="s">
        <v>35</v>
      </c>
      <c r="AA156">
        <v>100</v>
      </c>
      <c r="AB156" t="str">
        <f t="shared" si="2"/>
        <v>40-49</v>
      </c>
    </row>
    <row r="157" spans="1:28" x14ac:dyDescent="0.3">
      <c r="A157">
        <v>29</v>
      </c>
      <c r="B157" t="s">
        <v>27</v>
      </c>
      <c r="C157" t="s">
        <v>38</v>
      </c>
      <c r="D157">
        <v>0</v>
      </c>
      <c r="E157" t="s">
        <v>37</v>
      </c>
      <c r="F157">
        <v>0</v>
      </c>
      <c r="G157">
        <v>0</v>
      </c>
      <c r="H157" t="s">
        <v>30</v>
      </c>
      <c r="I157">
        <v>0</v>
      </c>
      <c r="J157" t="s">
        <v>31</v>
      </c>
      <c r="K157">
        <v>0</v>
      </c>
      <c r="L157" s="1">
        <v>2100</v>
      </c>
      <c r="M157" t="s">
        <v>36</v>
      </c>
      <c r="N157" t="s">
        <v>27</v>
      </c>
      <c r="O157" t="s">
        <v>27</v>
      </c>
      <c r="P157">
        <v>50</v>
      </c>
      <c r="Q157" t="s">
        <v>34</v>
      </c>
      <c r="R157">
        <v>6</v>
      </c>
      <c r="S157" t="s">
        <v>27</v>
      </c>
      <c r="T157">
        <v>1</v>
      </c>
      <c r="U157">
        <v>2</v>
      </c>
      <c r="V157">
        <v>3</v>
      </c>
      <c r="W157">
        <v>99</v>
      </c>
      <c r="X157">
        <v>737</v>
      </c>
      <c r="Y157">
        <v>-50</v>
      </c>
      <c r="Z157" t="s">
        <v>33</v>
      </c>
      <c r="AA157">
        <v>50</v>
      </c>
      <c r="AB157" t="str">
        <f t="shared" si="2"/>
        <v>20-29</v>
      </c>
    </row>
    <row r="158" spans="1:28" x14ac:dyDescent="0.3">
      <c r="A158">
        <v>67</v>
      </c>
      <c r="B158" t="s">
        <v>36</v>
      </c>
      <c r="C158" t="s">
        <v>45</v>
      </c>
      <c r="D158">
        <v>0</v>
      </c>
      <c r="E158" t="s">
        <v>37</v>
      </c>
      <c r="F158">
        <v>0</v>
      </c>
      <c r="G158">
        <v>0</v>
      </c>
      <c r="H158" t="s">
        <v>30</v>
      </c>
      <c r="I158">
        <v>0</v>
      </c>
      <c r="J158" t="s">
        <v>31</v>
      </c>
      <c r="K158">
        <v>0</v>
      </c>
      <c r="L158" s="1">
        <v>2150</v>
      </c>
      <c r="M158" t="s">
        <v>27</v>
      </c>
      <c r="N158" t="s">
        <v>27</v>
      </c>
      <c r="O158" t="s">
        <v>27</v>
      </c>
      <c r="P158">
        <v>0</v>
      </c>
      <c r="Q158" t="s">
        <v>34</v>
      </c>
      <c r="R158">
        <v>11</v>
      </c>
      <c r="S158" t="s">
        <v>27</v>
      </c>
      <c r="T158">
        <v>4</v>
      </c>
      <c r="U158">
        <v>5</v>
      </c>
      <c r="V158">
        <v>2</v>
      </c>
      <c r="W158">
        <v>99</v>
      </c>
      <c r="X158">
        <v>738</v>
      </c>
      <c r="Y158">
        <v>-50</v>
      </c>
      <c r="Z158" t="s">
        <v>33</v>
      </c>
      <c r="AA158">
        <v>50</v>
      </c>
      <c r="AB158" t="str">
        <f t="shared" si="2"/>
        <v>60-69</v>
      </c>
    </row>
    <row r="159" spans="1:28" x14ac:dyDescent="0.3">
      <c r="A159">
        <v>47</v>
      </c>
      <c r="B159" t="s">
        <v>27</v>
      </c>
      <c r="C159" t="s">
        <v>28</v>
      </c>
      <c r="D159">
        <v>86</v>
      </c>
      <c r="E159" t="s">
        <v>29</v>
      </c>
      <c r="F159">
        <v>50</v>
      </c>
      <c r="G159">
        <v>0</v>
      </c>
      <c r="H159" t="s">
        <v>30</v>
      </c>
      <c r="I159">
        <v>0</v>
      </c>
      <c r="J159" t="s">
        <v>40</v>
      </c>
      <c r="K159">
        <v>-200</v>
      </c>
      <c r="L159" s="1">
        <v>2036</v>
      </c>
      <c r="M159" t="s">
        <v>27</v>
      </c>
      <c r="N159" t="s">
        <v>36</v>
      </c>
      <c r="O159" t="s">
        <v>27</v>
      </c>
      <c r="P159">
        <v>50</v>
      </c>
      <c r="Q159" t="s">
        <v>44</v>
      </c>
      <c r="R159">
        <v>7</v>
      </c>
      <c r="S159" t="s">
        <v>36</v>
      </c>
      <c r="T159">
        <v>7</v>
      </c>
      <c r="U159">
        <v>3</v>
      </c>
      <c r="V159">
        <v>3</v>
      </c>
      <c r="W159">
        <v>11</v>
      </c>
      <c r="X159">
        <v>721</v>
      </c>
      <c r="Y159">
        <v>-50</v>
      </c>
      <c r="Z159" t="s">
        <v>33</v>
      </c>
      <c r="AA159">
        <v>50</v>
      </c>
      <c r="AB159" t="str">
        <f t="shared" si="2"/>
        <v>40-49</v>
      </c>
    </row>
    <row r="160" spans="1:28" x14ac:dyDescent="0.3">
      <c r="A160">
        <v>22</v>
      </c>
      <c r="B160" t="s">
        <v>27</v>
      </c>
      <c r="C160" t="s">
        <v>38</v>
      </c>
      <c r="D160">
        <v>0</v>
      </c>
      <c r="E160" t="s">
        <v>42</v>
      </c>
      <c r="F160">
        <v>100</v>
      </c>
      <c r="G160">
        <v>0</v>
      </c>
      <c r="H160" t="s">
        <v>30</v>
      </c>
      <c r="I160">
        <v>0</v>
      </c>
      <c r="J160" t="s">
        <v>31</v>
      </c>
      <c r="K160">
        <v>0</v>
      </c>
      <c r="L160" s="1">
        <v>2350</v>
      </c>
      <c r="M160" t="s">
        <v>27</v>
      </c>
      <c r="N160" t="s">
        <v>36</v>
      </c>
      <c r="O160" t="s">
        <v>27</v>
      </c>
      <c r="P160">
        <v>50</v>
      </c>
      <c r="Q160" t="s">
        <v>34</v>
      </c>
      <c r="R160">
        <v>18</v>
      </c>
      <c r="S160" t="s">
        <v>36</v>
      </c>
      <c r="T160">
        <v>3</v>
      </c>
      <c r="U160">
        <v>3</v>
      </c>
      <c r="V160">
        <v>3</v>
      </c>
      <c r="W160">
        <v>11</v>
      </c>
      <c r="X160">
        <v>660</v>
      </c>
      <c r="Y160">
        <v>50</v>
      </c>
      <c r="Z160" t="s">
        <v>35</v>
      </c>
      <c r="AA160">
        <v>100</v>
      </c>
      <c r="AB160" t="str">
        <f t="shared" si="2"/>
        <v>20-29</v>
      </c>
    </row>
    <row r="161" spans="1:28" x14ac:dyDescent="0.3">
      <c r="A161">
        <v>49</v>
      </c>
      <c r="B161" t="s">
        <v>27</v>
      </c>
      <c r="C161" t="s">
        <v>28</v>
      </c>
      <c r="D161">
        <v>86</v>
      </c>
      <c r="E161" t="s">
        <v>37</v>
      </c>
      <c r="F161">
        <v>0</v>
      </c>
      <c r="G161">
        <v>0</v>
      </c>
      <c r="H161" t="s">
        <v>30</v>
      </c>
      <c r="I161">
        <v>0</v>
      </c>
      <c r="J161" t="s">
        <v>31</v>
      </c>
      <c r="K161">
        <v>0</v>
      </c>
      <c r="L161" s="1">
        <v>2336</v>
      </c>
      <c r="M161" t="s">
        <v>27</v>
      </c>
      <c r="N161" t="s">
        <v>27</v>
      </c>
      <c r="O161" t="s">
        <v>27</v>
      </c>
      <c r="P161">
        <v>0</v>
      </c>
      <c r="Q161" t="s">
        <v>34</v>
      </c>
      <c r="R161">
        <v>3</v>
      </c>
      <c r="S161" t="s">
        <v>27</v>
      </c>
      <c r="T161">
        <v>8</v>
      </c>
      <c r="U161">
        <v>2</v>
      </c>
      <c r="V161">
        <v>2</v>
      </c>
      <c r="W161">
        <v>99</v>
      </c>
      <c r="X161">
        <v>691</v>
      </c>
      <c r="Y161">
        <v>50</v>
      </c>
      <c r="Z161" t="s">
        <v>33</v>
      </c>
      <c r="AA161">
        <v>50</v>
      </c>
      <c r="AB161" t="str">
        <f t="shared" si="2"/>
        <v>40-49</v>
      </c>
    </row>
    <row r="162" spans="1:28" x14ac:dyDescent="0.3">
      <c r="A162">
        <v>25</v>
      </c>
      <c r="B162" t="s">
        <v>27</v>
      </c>
      <c r="C162" t="s">
        <v>28</v>
      </c>
      <c r="D162">
        <v>86</v>
      </c>
      <c r="E162" t="s">
        <v>37</v>
      </c>
      <c r="F162">
        <v>0</v>
      </c>
      <c r="G162">
        <v>0</v>
      </c>
      <c r="H162" t="s">
        <v>30</v>
      </c>
      <c r="I162">
        <v>0</v>
      </c>
      <c r="J162" t="s">
        <v>31</v>
      </c>
      <c r="K162">
        <v>0</v>
      </c>
      <c r="L162" s="1">
        <v>2236</v>
      </c>
      <c r="M162" t="s">
        <v>27</v>
      </c>
      <c r="N162" t="s">
        <v>27</v>
      </c>
      <c r="O162" t="s">
        <v>27</v>
      </c>
      <c r="P162">
        <v>0</v>
      </c>
      <c r="Q162" t="s">
        <v>34</v>
      </c>
      <c r="R162">
        <v>26</v>
      </c>
      <c r="S162" t="s">
        <v>36</v>
      </c>
      <c r="T162">
        <v>9</v>
      </c>
      <c r="U162">
        <v>2</v>
      </c>
      <c r="V162">
        <v>3</v>
      </c>
      <c r="W162">
        <v>13</v>
      </c>
      <c r="X162">
        <v>765</v>
      </c>
      <c r="Y162">
        <v>-50</v>
      </c>
      <c r="Z162" t="s">
        <v>33</v>
      </c>
      <c r="AA162">
        <v>50</v>
      </c>
      <c r="AB162" t="str">
        <f t="shared" si="2"/>
        <v>20-29</v>
      </c>
    </row>
    <row r="163" spans="1:28" x14ac:dyDescent="0.3">
      <c r="A163">
        <v>51</v>
      </c>
      <c r="B163" t="s">
        <v>27</v>
      </c>
      <c r="C163" t="s">
        <v>28</v>
      </c>
      <c r="D163">
        <v>86</v>
      </c>
      <c r="E163" t="s">
        <v>29</v>
      </c>
      <c r="F163">
        <v>50</v>
      </c>
      <c r="G163">
        <v>2</v>
      </c>
      <c r="H163" t="s">
        <v>43</v>
      </c>
      <c r="I163">
        <v>400</v>
      </c>
      <c r="J163" t="s">
        <v>40</v>
      </c>
      <c r="K163">
        <v>-200</v>
      </c>
      <c r="L163" s="1">
        <v>2536</v>
      </c>
      <c r="M163" t="s">
        <v>27</v>
      </c>
      <c r="N163" t="s">
        <v>27</v>
      </c>
      <c r="O163" t="s">
        <v>36</v>
      </c>
      <c r="P163">
        <v>50</v>
      </c>
      <c r="Q163" t="s">
        <v>34</v>
      </c>
      <c r="R163">
        <v>17</v>
      </c>
      <c r="S163" t="s">
        <v>27</v>
      </c>
      <c r="T163">
        <v>6</v>
      </c>
      <c r="U163">
        <v>4</v>
      </c>
      <c r="V163">
        <v>2</v>
      </c>
      <c r="W163">
        <v>99</v>
      </c>
      <c r="X163">
        <v>680</v>
      </c>
      <c r="Y163">
        <v>50</v>
      </c>
      <c r="Z163" t="s">
        <v>33</v>
      </c>
      <c r="AA163">
        <v>50</v>
      </c>
      <c r="AB163" t="str">
        <f t="shared" si="2"/>
        <v>50-59</v>
      </c>
    </row>
    <row r="164" spans="1:28" x14ac:dyDescent="0.3">
      <c r="A164">
        <v>57</v>
      </c>
      <c r="B164" t="s">
        <v>36</v>
      </c>
      <c r="C164" t="s">
        <v>28</v>
      </c>
      <c r="D164">
        <v>86</v>
      </c>
      <c r="E164" t="s">
        <v>37</v>
      </c>
      <c r="F164">
        <v>0</v>
      </c>
      <c r="G164">
        <v>1</v>
      </c>
      <c r="H164" t="s">
        <v>30</v>
      </c>
      <c r="I164">
        <v>50</v>
      </c>
      <c r="J164" t="s">
        <v>31</v>
      </c>
      <c r="K164">
        <v>0</v>
      </c>
      <c r="L164" s="1">
        <v>2336</v>
      </c>
      <c r="M164" t="s">
        <v>27</v>
      </c>
      <c r="N164" t="s">
        <v>27</v>
      </c>
      <c r="O164" t="s">
        <v>27</v>
      </c>
      <c r="P164">
        <v>0</v>
      </c>
      <c r="Q164" t="s">
        <v>44</v>
      </c>
      <c r="R164">
        <v>30</v>
      </c>
      <c r="S164" t="s">
        <v>36</v>
      </c>
      <c r="T164">
        <v>3</v>
      </c>
      <c r="U164">
        <v>6</v>
      </c>
      <c r="V164">
        <v>2</v>
      </c>
      <c r="W164">
        <v>12</v>
      </c>
      <c r="X164">
        <v>754</v>
      </c>
      <c r="Y164">
        <v>-50</v>
      </c>
      <c r="Z164" t="s">
        <v>35</v>
      </c>
      <c r="AA164">
        <v>100</v>
      </c>
      <c r="AB164" t="str">
        <f t="shared" si="2"/>
        <v>50-59</v>
      </c>
    </row>
    <row r="165" spans="1:28" x14ac:dyDescent="0.3">
      <c r="A165">
        <v>27</v>
      </c>
      <c r="B165" t="s">
        <v>27</v>
      </c>
      <c r="C165" t="s">
        <v>28</v>
      </c>
      <c r="D165">
        <v>86</v>
      </c>
      <c r="E165" t="s">
        <v>37</v>
      </c>
      <c r="F165">
        <v>0</v>
      </c>
      <c r="G165">
        <v>0</v>
      </c>
      <c r="H165" t="s">
        <v>30</v>
      </c>
      <c r="I165">
        <v>0</v>
      </c>
      <c r="J165" t="s">
        <v>40</v>
      </c>
      <c r="K165">
        <v>-200</v>
      </c>
      <c r="L165" s="1">
        <v>2086</v>
      </c>
      <c r="M165" t="s">
        <v>27</v>
      </c>
      <c r="N165" t="s">
        <v>27</v>
      </c>
      <c r="O165" t="s">
        <v>27</v>
      </c>
      <c r="P165">
        <v>0</v>
      </c>
      <c r="Q165" t="s">
        <v>34</v>
      </c>
      <c r="R165">
        <v>24</v>
      </c>
      <c r="S165" t="s">
        <v>27</v>
      </c>
      <c r="T165">
        <v>7</v>
      </c>
      <c r="U165">
        <v>1</v>
      </c>
      <c r="V165">
        <v>1</v>
      </c>
      <c r="W165">
        <v>99</v>
      </c>
      <c r="X165">
        <v>704</v>
      </c>
      <c r="Y165">
        <v>-50</v>
      </c>
      <c r="Z165" t="s">
        <v>35</v>
      </c>
      <c r="AA165">
        <v>100</v>
      </c>
      <c r="AB165" t="str">
        <f t="shared" si="2"/>
        <v>20-29</v>
      </c>
    </row>
    <row r="166" spans="1:28" x14ac:dyDescent="0.3">
      <c r="A166">
        <v>54</v>
      </c>
      <c r="B166" t="s">
        <v>27</v>
      </c>
      <c r="C166" t="s">
        <v>28</v>
      </c>
      <c r="D166">
        <v>86</v>
      </c>
      <c r="E166" t="s">
        <v>29</v>
      </c>
      <c r="F166">
        <v>50</v>
      </c>
      <c r="G166">
        <v>1</v>
      </c>
      <c r="H166" t="s">
        <v>43</v>
      </c>
      <c r="I166">
        <v>200</v>
      </c>
      <c r="J166" t="s">
        <v>40</v>
      </c>
      <c r="K166">
        <v>-200</v>
      </c>
      <c r="L166" s="1">
        <v>2286</v>
      </c>
      <c r="M166" t="s">
        <v>36</v>
      </c>
      <c r="N166" t="s">
        <v>27</v>
      </c>
      <c r="O166" t="s">
        <v>27</v>
      </c>
      <c r="P166">
        <v>50</v>
      </c>
      <c r="Q166" t="s">
        <v>34</v>
      </c>
      <c r="R166">
        <v>16</v>
      </c>
      <c r="S166" t="s">
        <v>36</v>
      </c>
      <c r="T166">
        <v>1</v>
      </c>
      <c r="U166">
        <v>5</v>
      </c>
      <c r="V166">
        <v>3</v>
      </c>
      <c r="W166">
        <v>2</v>
      </c>
      <c r="X166">
        <v>646</v>
      </c>
      <c r="Y166">
        <v>50</v>
      </c>
      <c r="Z166" t="s">
        <v>41</v>
      </c>
      <c r="AA166">
        <v>0</v>
      </c>
      <c r="AB166" t="str">
        <f t="shared" si="2"/>
        <v>50-59</v>
      </c>
    </row>
    <row r="167" spans="1:28" x14ac:dyDescent="0.3">
      <c r="A167">
        <v>46</v>
      </c>
      <c r="B167" t="s">
        <v>27</v>
      </c>
      <c r="C167" t="s">
        <v>28</v>
      </c>
      <c r="D167">
        <v>86</v>
      </c>
      <c r="E167" t="s">
        <v>29</v>
      </c>
      <c r="F167">
        <v>50</v>
      </c>
      <c r="G167">
        <v>1</v>
      </c>
      <c r="H167" t="s">
        <v>30</v>
      </c>
      <c r="I167">
        <v>50</v>
      </c>
      <c r="J167" t="s">
        <v>40</v>
      </c>
      <c r="K167">
        <v>-200</v>
      </c>
      <c r="L167" s="1">
        <v>2186</v>
      </c>
      <c r="M167" t="s">
        <v>27</v>
      </c>
      <c r="N167" t="s">
        <v>27</v>
      </c>
      <c r="O167" t="s">
        <v>27</v>
      </c>
      <c r="P167">
        <v>0</v>
      </c>
      <c r="Q167" t="s">
        <v>34</v>
      </c>
      <c r="R167">
        <v>19</v>
      </c>
      <c r="S167" t="s">
        <v>36</v>
      </c>
      <c r="T167">
        <v>6</v>
      </c>
      <c r="U167">
        <v>1</v>
      </c>
      <c r="V167">
        <v>1</v>
      </c>
      <c r="W167">
        <v>2</v>
      </c>
      <c r="X167">
        <v>758</v>
      </c>
      <c r="Y167">
        <v>-50</v>
      </c>
      <c r="Z167" t="s">
        <v>35</v>
      </c>
      <c r="AA167">
        <v>100</v>
      </c>
      <c r="AB167" t="str">
        <f t="shared" si="2"/>
        <v>40-49</v>
      </c>
    </row>
    <row r="168" spans="1:28" x14ac:dyDescent="0.3">
      <c r="A168">
        <v>52</v>
      </c>
      <c r="B168" t="s">
        <v>27</v>
      </c>
      <c r="C168" t="s">
        <v>28</v>
      </c>
      <c r="D168">
        <v>86</v>
      </c>
      <c r="E168" t="s">
        <v>29</v>
      </c>
      <c r="F168">
        <v>50</v>
      </c>
      <c r="G168">
        <v>0</v>
      </c>
      <c r="H168" t="s">
        <v>43</v>
      </c>
      <c r="I168">
        <v>0</v>
      </c>
      <c r="J168" t="s">
        <v>40</v>
      </c>
      <c r="K168">
        <v>-200</v>
      </c>
      <c r="L168" s="1">
        <v>2136</v>
      </c>
      <c r="M168" t="s">
        <v>36</v>
      </c>
      <c r="N168" t="s">
        <v>36</v>
      </c>
      <c r="O168" t="s">
        <v>27</v>
      </c>
      <c r="P168">
        <v>100</v>
      </c>
      <c r="Q168" t="s">
        <v>32</v>
      </c>
      <c r="R168">
        <v>19</v>
      </c>
      <c r="S168" t="s">
        <v>27</v>
      </c>
      <c r="T168">
        <v>5</v>
      </c>
      <c r="U168">
        <v>3</v>
      </c>
      <c r="V168">
        <v>2</v>
      </c>
      <c r="W168">
        <v>99</v>
      </c>
      <c r="X168">
        <v>684</v>
      </c>
      <c r="Y168">
        <v>50</v>
      </c>
      <c r="Z168" t="s">
        <v>35</v>
      </c>
      <c r="AA168">
        <v>100</v>
      </c>
      <c r="AB168" t="str">
        <f t="shared" si="2"/>
        <v>50-59</v>
      </c>
    </row>
    <row r="169" spans="1:28" x14ac:dyDescent="0.3">
      <c r="A169">
        <v>68</v>
      </c>
      <c r="B169" t="s">
        <v>36</v>
      </c>
      <c r="C169" t="s">
        <v>38</v>
      </c>
      <c r="D169">
        <v>0</v>
      </c>
      <c r="E169" t="s">
        <v>29</v>
      </c>
      <c r="F169">
        <v>50</v>
      </c>
      <c r="G169">
        <v>0</v>
      </c>
      <c r="H169" t="s">
        <v>30</v>
      </c>
      <c r="I169">
        <v>0</v>
      </c>
      <c r="J169" t="s">
        <v>31</v>
      </c>
      <c r="K169">
        <v>0</v>
      </c>
      <c r="L169" s="1">
        <v>2250</v>
      </c>
      <c r="M169" t="s">
        <v>27</v>
      </c>
      <c r="N169" t="s">
        <v>27</v>
      </c>
      <c r="O169" t="s">
        <v>27</v>
      </c>
      <c r="P169">
        <v>0</v>
      </c>
      <c r="Q169" t="s">
        <v>34</v>
      </c>
      <c r="R169">
        <v>11</v>
      </c>
      <c r="S169" t="s">
        <v>36</v>
      </c>
      <c r="T169">
        <v>9</v>
      </c>
      <c r="U169">
        <v>1</v>
      </c>
      <c r="V169">
        <v>3</v>
      </c>
      <c r="W169">
        <v>6</v>
      </c>
      <c r="X169">
        <v>709</v>
      </c>
      <c r="Y169">
        <v>-50</v>
      </c>
      <c r="Z169" t="s">
        <v>35</v>
      </c>
      <c r="AA169">
        <v>100</v>
      </c>
      <c r="AB169" t="str">
        <f t="shared" si="2"/>
        <v>60-69</v>
      </c>
    </row>
    <row r="170" spans="1:28" x14ac:dyDescent="0.3">
      <c r="A170">
        <v>36</v>
      </c>
      <c r="B170" t="s">
        <v>27</v>
      </c>
      <c r="C170" t="s">
        <v>45</v>
      </c>
      <c r="D170">
        <v>0</v>
      </c>
      <c r="E170" t="s">
        <v>29</v>
      </c>
      <c r="F170">
        <v>50</v>
      </c>
      <c r="G170">
        <v>1</v>
      </c>
      <c r="H170" t="s">
        <v>30</v>
      </c>
      <c r="I170">
        <v>50</v>
      </c>
      <c r="J170" t="s">
        <v>40</v>
      </c>
      <c r="K170">
        <v>-200</v>
      </c>
      <c r="L170" s="1">
        <v>2200</v>
      </c>
      <c r="M170" t="s">
        <v>27</v>
      </c>
      <c r="N170" t="s">
        <v>27</v>
      </c>
      <c r="O170" t="s">
        <v>27</v>
      </c>
      <c r="P170">
        <v>0</v>
      </c>
      <c r="Q170" t="s">
        <v>34</v>
      </c>
      <c r="R170">
        <v>1</v>
      </c>
      <c r="S170" t="s">
        <v>27</v>
      </c>
      <c r="T170">
        <v>6</v>
      </c>
      <c r="U170">
        <v>0</v>
      </c>
      <c r="V170">
        <v>1</v>
      </c>
      <c r="W170">
        <v>99</v>
      </c>
      <c r="X170">
        <v>643</v>
      </c>
      <c r="Y170">
        <v>50</v>
      </c>
      <c r="Z170" t="s">
        <v>35</v>
      </c>
      <c r="AA170">
        <v>100</v>
      </c>
      <c r="AB170" t="str">
        <f t="shared" si="2"/>
        <v>30-39</v>
      </c>
    </row>
    <row r="171" spans="1:28" x14ac:dyDescent="0.3">
      <c r="A171">
        <v>28</v>
      </c>
      <c r="B171" t="s">
        <v>27</v>
      </c>
      <c r="C171" t="s">
        <v>28</v>
      </c>
      <c r="D171">
        <v>86</v>
      </c>
      <c r="E171" t="s">
        <v>37</v>
      </c>
      <c r="F171">
        <v>0</v>
      </c>
      <c r="G171">
        <v>0</v>
      </c>
      <c r="H171" t="s">
        <v>30</v>
      </c>
      <c r="I171">
        <v>0</v>
      </c>
      <c r="J171" t="s">
        <v>31</v>
      </c>
      <c r="K171">
        <v>0</v>
      </c>
      <c r="L171" s="1">
        <v>2236</v>
      </c>
      <c r="M171" t="s">
        <v>27</v>
      </c>
      <c r="N171" t="s">
        <v>36</v>
      </c>
      <c r="O171" t="s">
        <v>27</v>
      </c>
      <c r="P171">
        <v>50</v>
      </c>
      <c r="Q171" t="s">
        <v>44</v>
      </c>
      <c r="R171">
        <v>29</v>
      </c>
      <c r="S171" t="s">
        <v>27</v>
      </c>
      <c r="T171">
        <v>4</v>
      </c>
      <c r="U171">
        <v>1</v>
      </c>
      <c r="V171">
        <v>3</v>
      </c>
      <c r="W171">
        <v>99</v>
      </c>
      <c r="X171">
        <v>736</v>
      </c>
      <c r="Y171">
        <v>-50</v>
      </c>
      <c r="Z171" t="s">
        <v>35</v>
      </c>
      <c r="AA171">
        <v>100</v>
      </c>
      <c r="AB171" t="str">
        <f t="shared" si="2"/>
        <v>20-29</v>
      </c>
    </row>
    <row r="172" spans="1:28" x14ac:dyDescent="0.3">
      <c r="A172">
        <v>26</v>
      </c>
      <c r="B172" t="s">
        <v>27</v>
      </c>
      <c r="C172" t="s">
        <v>28</v>
      </c>
      <c r="D172">
        <v>86</v>
      </c>
      <c r="E172" t="s">
        <v>37</v>
      </c>
      <c r="F172">
        <v>0</v>
      </c>
      <c r="G172">
        <v>0</v>
      </c>
      <c r="H172" t="s">
        <v>30</v>
      </c>
      <c r="I172">
        <v>0</v>
      </c>
      <c r="J172" t="s">
        <v>40</v>
      </c>
      <c r="K172">
        <v>-200</v>
      </c>
      <c r="L172" s="1">
        <v>2086</v>
      </c>
      <c r="M172" t="s">
        <v>27</v>
      </c>
      <c r="N172" t="s">
        <v>27</v>
      </c>
      <c r="O172" t="s">
        <v>27</v>
      </c>
      <c r="P172">
        <v>0</v>
      </c>
      <c r="Q172" t="s">
        <v>34</v>
      </c>
      <c r="R172">
        <v>22</v>
      </c>
      <c r="S172" t="s">
        <v>36</v>
      </c>
      <c r="T172">
        <v>7</v>
      </c>
      <c r="U172">
        <v>4</v>
      </c>
      <c r="V172">
        <v>2</v>
      </c>
      <c r="W172">
        <v>6</v>
      </c>
      <c r="X172">
        <v>712</v>
      </c>
      <c r="Y172">
        <v>-50</v>
      </c>
      <c r="Z172" t="s">
        <v>35</v>
      </c>
      <c r="AA172">
        <v>100</v>
      </c>
      <c r="AB172" t="str">
        <f t="shared" si="2"/>
        <v>20-29</v>
      </c>
    </row>
    <row r="173" spans="1:28" x14ac:dyDescent="0.3">
      <c r="A173">
        <v>27</v>
      </c>
      <c r="B173" t="s">
        <v>27</v>
      </c>
      <c r="C173" t="s">
        <v>28</v>
      </c>
      <c r="D173">
        <v>86</v>
      </c>
      <c r="E173" t="s">
        <v>29</v>
      </c>
      <c r="F173">
        <v>50</v>
      </c>
      <c r="G173">
        <v>0</v>
      </c>
      <c r="H173" t="s">
        <v>30</v>
      </c>
      <c r="I173">
        <v>0</v>
      </c>
      <c r="J173" t="s">
        <v>31</v>
      </c>
      <c r="K173">
        <v>0</v>
      </c>
      <c r="L173" s="1">
        <v>2286</v>
      </c>
      <c r="M173" t="s">
        <v>36</v>
      </c>
      <c r="N173" t="s">
        <v>27</v>
      </c>
      <c r="O173" t="s">
        <v>27</v>
      </c>
      <c r="P173">
        <v>50</v>
      </c>
      <c r="Q173" t="s">
        <v>44</v>
      </c>
      <c r="R173">
        <v>14</v>
      </c>
      <c r="S173" t="s">
        <v>36</v>
      </c>
      <c r="T173">
        <v>7</v>
      </c>
      <c r="U173">
        <v>1</v>
      </c>
      <c r="V173">
        <v>1</v>
      </c>
      <c r="W173">
        <v>13</v>
      </c>
      <c r="X173">
        <v>773</v>
      </c>
      <c r="Y173">
        <v>-50</v>
      </c>
      <c r="Z173" t="s">
        <v>35</v>
      </c>
      <c r="AA173">
        <v>100</v>
      </c>
      <c r="AB173" t="str">
        <f t="shared" si="2"/>
        <v>20-29</v>
      </c>
    </row>
    <row r="174" spans="1:28" x14ac:dyDescent="0.3">
      <c r="A174">
        <v>38</v>
      </c>
      <c r="B174" t="s">
        <v>27</v>
      </c>
      <c r="C174" t="s">
        <v>46</v>
      </c>
      <c r="D174">
        <v>0</v>
      </c>
      <c r="E174" t="s">
        <v>29</v>
      </c>
      <c r="F174">
        <v>50</v>
      </c>
      <c r="G174">
        <v>1</v>
      </c>
      <c r="H174" t="s">
        <v>30</v>
      </c>
      <c r="I174">
        <v>50</v>
      </c>
      <c r="J174" t="s">
        <v>40</v>
      </c>
      <c r="K174">
        <v>-200</v>
      </c>
      <c r="L174" s="1">
        <v>2050</v>
      </c>
      <c r="M174" t="s">
        <v>27</v>
      </c>
      <c r="N174" t="s">
        <v>36</v>
      </c>
      <c r="O174" t="s">
        <v>27</v>
      </c>
      <c r="P174">
        <v>50</v>
      </c>
      <c r="Q174" t="s">
        <v>34</v>
      </c>
      <c r="R174">
        <v>30</v>
      </c>
      <c r="S174" t="s">
        <v>36</v>
      </c>
      <c r="T174">
        <v>5</v>
      </c>
      <c r="U174">
        <v>1</v>
      </c>
      <c r="V174">
        <v>2</v>
      </c>
      <c r="W174">
        <v>7</v>
      </c>
      <c r="X174">
        <v>757</v>
      </c>
      <c r="Y174">
        <v>-50</v>
      </c>
      <c r="Z174" t="s">
        <v>35</v>
      </c>
      <c r="AA174">
        <v>100</v>
      </c>
      <c r="AB174" t="str">
        <f t="shared" si="2"/>
        <v>30-39</v>
      </c>
    </row>
    <row r="175" spans="1:28" x14ac:dyDescent="0.3">
      <c r="A175">
        <v>45</v>
      </c>
      <c r="B175" t="s">
        <v>27</v>
      </c>
      <c r="C175" t="s">
        <v>38</v>
      </c>
      <c r="D175">
        <v>0</v>
      </c>
      <c r="E175" t="s">
        <v>29</v>
      </c>
      <c r="F175">
        <v>50</v>
      </c>
      <c r="G175">
        <v>2</v>
      </c>
      <c r="H175" t="s">
        <v>30</v>
      </c>
      <c r="I175">
        <v>100</v>
      </c>
      <c r="J175" t="s">
        <v>31</v>
      </c>
      <c r="K175">
        <v>0</v>
      </c>
      <c r="L175" s="1">
        <v>2350</v>
      </c>
      <c r="M175" t="s">
        <v>27</v>
      </c>
      <c r="N175" t="s">
        <v>27</v>
      </c>
      <c r="O175" t="s">
        <v>27</v>
      </c>
      <c r="P175">
        <v>0</v>
      </c>
      <c r="Q175" t="s">
        <v>34</v>
      </c>
      <c r="R175">
        <v>19</v>
      </c>
      <c r="S175" t="s">
        <v>36</v>
      </c>
      <c r="T175">
        <v>1</v>
      </c>
      <c r="U175">
        <v>0</v>
      </c>
      <c r="V175">
        <v>1</v>
      </c>
      <c r="W175">
        <v>13</v>
      </c>
      <c r="X175">
        <v>786</v>
      </c>
      <c r="Y175">
        <v>-50</v>
      </c>
      <c r="Z175" t="s">
        <v>35</v>
      </c>
      <c r="AA175">
        <v>100</v>
      </c>
      <c r="AB175" t="str">
        <f t="shared" si="2"/>
        <v>40-49</v>
      </c>
    </row>
    <row r="176" spans="1:28" x14ac:dyDescent="0.3">
      <c r="A176">
        <v>44</v>
      </c>
      <c r="B176" t="s">
        <v>27</v>
      </c>
      <c r="C176" t="s">
        <v>28</v>
      </c>
      <c r="D176">
        <v>86</v>
      </c>
      <c r="E176" t="s">
        <v>42</v>
      </c>
      <c r="F176">
        <v>100</v>
      </c>
      <c r="G176">
        <v>2</v>
      </c>
      <c r="H176" t="s">
        <v>30</v>
      </c>
      <c r="I176">
        <v>100</v>
      </c>
      <c r="J176" t="s">
        <v>40</v>
      </c>
      <c r="K176">
        <v>-200</v>
      </c>
      <c r="L176" s="1">
        <v>2286</v>
      </c>
      <c r="M176" t="s">
        <v>27</v>
      </c>
      <c r="N176" t="s">
        <v>36</v>
      </c>
      <c r="O176" t="s">
        <v>27</v>
      </c>
      <c r="P176">
        <v>50</v>
      </c>
      <c r="Q176" t="s">
        <v>32</v>
      </c>
      <c r="R176">
        <v>11</v>
      </c>
      <c r="S176" t="s">
        <v>36</v>
      </c>
      <c r="T176">
        <v>8</v>
      </c>
      <c r="U176">
        <v>0</v>
      </c>
      <c r="V176">
        <v>1</v>
      </c>
      <c r="W176">
        <v>2</v>
      </c>
      <c r="X176">
        <v>693</v>
      </c>
      <c r="Y176">
        <v>50</v>
      </c>
      <c r="Z176" t="s">
        <v>33</v>
      </c>
      <c r="AA176">
        <v>50</v>
      </c>
      <c r="AB176" t="str">
        <f t="shared" si="2"/>
        <v>40-49</v>
      </c>
    </row>
    <row r="177" spans="1:28" x14ac:dyDescent="0.3">
      <c r="A177">
        <v>52</v>
      </c>
      <c r="B177" t="s">
        <v>27</v>
      </c>
      <c r="C177" t="s">
        <v>28</v>
      </c>
      <c r="D177">
        <v>86</v>
      </c>
      <c r="E177" t="s">
        <v>29</v>
      </c>
      <c r="F177">
        <v>50</v>
      </c>
      <c r="G177">
        <v>0</v>
      </c>
      <c r="H177" t="s">
        <v>30</v>
      </c>
      <c r="I177">
        <v>0</v>
      </c>
      <c r="J177" t="s">
        <v>40</v>
      </c>
      <c r="K177">
        <v>-200</v>
      </c>
      <c r="L177" s="1">
        <v>1986</v>
      </c>
      <c r="M177" t="s">
        <v>27</v>
      </c>
      <c r="N177" t="s">
        <v>36</v>
      </c>
      <c r="O177" t="s">
        <v>27</v>
      </c>
      <c r="P177">
        <v>50</v>
      </c>
      <c r="Q177" t="s">
        <v>34</v>
      </c>
      <c r="R177">
        <v>20</v>
      </c>
      <c r="S177" t="s">
        <v>36</v>
      </c>
      <c r="T177">
        <v>10</v>
      </c>
      <c r="U177">
        <v>2</v>
      </c>
      <c r="V177">
        <v>1</v>
      </c>
      <c r="W177">
        <v>6</v>
      </c>
      <c r="X177">
        <v>719</v>
      </c>
      <c r="Y177">
        <v>-50</v>
      </c>
      <c r="Z177" t="s">
        <v>41</v>
      </c>
      <c r="AA177">
        <v>0</v>
      </c>
      <c r="AB177" t="str">
        <f t="shared" si="2"/>
        <v>50-59</v>
      </c>
    </row>
    <row r="178" spans="1:28" x14ac:dyDescent="0.3">
      <c r="A178">
        <v>40</v>
      </c>
      <c r="B178" t="s">
        <v>27</v>
      </c>
      <c r="C178" t="s">
        <v>28</v>
      </c>
      <c r="D178">
        <v>86</v>
      </c>
      <c r="E178" t="s">
        <v>37</v>
      </c>
      <c r="F178">
        <v>0</v>
      </c>
      <c r="G178">
        <v>2</v>
      </c>
      <c r="H178" t="s">
        <v>43</v>
      </c>
      <c r="I178">
        <v>400</v>
      </c>
      <c r="J178" t="s">
        <v>40</v>
      </c>
      <c r="K178">
        <v>-200</v>
      </c>
      <c r="L178" s="1">
        <v>2586</v>
      </c>
      <c r="M178" t="s">
        <v>27</v>
      </c>
      <c r="N178" t="s">
        <v>27</v>
      </c>
      <c r="O178" t="s">
        <v>27</v>
      </c>
      <c r="P178">
        <v>0</v>
      </c>
      <c r="Q178" t="s">
        <v>34</v>
      </c>
      <c r="R178">
        <v>17</v>
      </c>
      <c r="S178" t="s">
        <v>36</v>
      </c>
      <c r="T178">
        <v>4</v>
      </c>
      <c r="U178">
        <v>0</v>
      </c>
      <c r="V178">
        <v>2</v>
      </c>
      <c r="W178">
        <v>3</v>
      </c>
      <c r="X178">
        <v>679</v>
      </c>
      <c r="Y178">
        <v>50</v>
      </c>
      <c r="Z178" t="s">
        <v>35</v>
      </c>
      <c r="AA178">
        <v>100</v>
      </c>
      <c r="AB178" t="str">
        <f t="shared" si="2"/>
        <v>40-49</v>
      </c>
    </row>
    <row r="179" spans="1:28" x14ac:dyDescent="0.3">
      <c r="A179">
        <v>61</v>
      </c>
      <c r="B179" t="s">
        <v>36</v>
      </c>
      <c r="C179" t="s">
        <v>28</v>
      </c>
      <c r="D179">
        <v>86</v>
      </c>
      <c r="E179" t="s">
        <v>29</v>
      </c>
      <c r="F179">
        <v>50</v>
      </c>
      <c r="G179">
        <v>0</v>
      </c>
      <c r="H179" t="s">
        <v>30</v>
      </c>
      <c r="I179">
        <v>0</v>
      </c>
      <c r="J179" t="s">
        <v>31</v>
      </c>
      <c r="K179">
        <v>0</v>
      </c>
      <c r="L179" s="1">
        <v>2436</v>
      </c>
      <c r="M179" t="s">
        <v>27</v>
      </c>
      <c r="N179" t="s">
        <v>27</v>
      </c>
      <c r="O179" t="s">
        <v>27</v>
      </c>
      <c r="P179">
        <v>0</v>
      </c>
      <c r="Q179" t="s">
        <v>32</v>
      </c>
      <c r="R179">
        <v>28</v>
      </c>
      <c r="S179" t="s">
        <v>27</v>
      </c>
      <c r="T179">
        <v>1</v>
      </c>
      <c r="U179">
        <v>2</v>
      </c>
      <c r="V179">
        <v>3</v>
      </c>
      <c r="W179">
        <v>99</v>
      </c>
      <c r="X179">
        <v>614</v>
      </c>
      <c r="Y179">
        <v>50</v>
      </c>
      <c r="Z179" t="s">
        <v>35</v>
      </c>
      <c r="AA179">
        <v>100</v>
      </c>
      <c r="AB179" t="str">
        <f t="shared" si="2"/>
        <v>60-69</v>
      </c>
    </row>
    <row r="180" spans="1:28" x14ac:dyDescent="0.3">
      <c r="A180">
        <v>36</v>
      </c>
      <c r="B180" t="s">
        <v>27</v>
      </c>
      <c r="C180" t="s">
        <v>45</v>
      </c>
      <c r="D180">
        <v>0</v>
      </c>
      <c r="E180" t="s">
        <v>29</v>
      </c>
      <c r="F180">
        <v>50</v>
      </c>
      <c r="G180">
        <v>2</v>
      </c>
      <c r="H180" t="s">
        <v>39</v>
      </c>
      <c r="I180">
        <v>200</v>
      </c>
      <c r="J180" t="s">
        <v>40</v>
      </c>
      <c r="K180">
        <v>-200</v>
      </c>
      <c r="L180" s="1">
        <v>2150</v>
      </c>
      <c r="M180" t="s">
        <v>27</v>
      </c>
      <c r="N180" t="s">
        <v>27</v>
      </c>
      <c r="O180" t="s">
        <v>27</v>
      </c>
      <c r="P180">
        <v>0</v>
      </c>
      <c r="Q180" t="s">
        <v>34</v>
      </c>
      <c r="R180">
        <v>2</v>
      </c>
      <c r="S180" t="s">
        <v>36</v>
      </c>
      <c r="T180">
        <v>4</v>
      </c>
      <c r="U180">
        <v>1</v>
      </c>
      <c r="V180">
        <v>3</v>
      </c>
      <c r="W180">
        <v>4</v>
      </c>
      <c r="X180">
        <v>724</v>
      </c>
      <c r="Y180">
        <v>-50</v>
      </c>
      <c r="Z180" t="s">
        <v>41</v>
      </c>
      <c r="AA180">
        <v>0</v>
      </c>
      <c r="AB180" t="str">
        <f t="shared" si="2"/>
        <v>30-39</v>
      </c>
    </row>
    <row r="181" spans="1:28" x14ac:dyDescent="0.3">
      <c r="A181">
        <v>80</v>
      </c>
      <c r="B181" t="s">
        <v>36</v>
      </c>
      <c r="C181" t="s">
        <v>46</v>
      </c>
      <c r="D181">
        <v>0</v>
      </c>
      <c r="E181" t="s">
        <v>42</v>
      </c>
      <c r="F181">
        <v>100</v>
      </c>
      <c r="G181">
        <v>0</v>
      </c>
      <c r="H181" t="s">
        <v>30</v>
      </c>
      <c r="I181">
        <v>0</v>
      </c>
      <c r="J181" t="s">
        <v>31</v>
      </c>
      <c r="K181">
        <v>0</v>
      </c>
      <c r="L181" s="1">
        <v>2250</v>
      </c>
      <c r="M181" t="s">
        <v>36</v>
      </c>
      <c r="N181" t="s">
        <v>36</v>
      </c>
      <c r="O181" t="s">
        <v>27</v>
      </c>
      <c r="P181">
        <v>100</v>
      </c>
      <c r="Q181" t="s">
        <v>44</v>
      </c>
      <c r="R181">
        <v>30</v>
      </c>
      <c r="S181" t="s">
        <v>36</v>
      </c>
      <c r="T181">
        <v>6</v>
      </c>
      <c r="U181">
        <v>2</v>
      </c>
      <c r="V181">
        <v>3</v>
      </c>
      <c r="W181">
        <v>6</v>
      </c>
      <c r="X181">
        <v>654</v>
      </c>
      <c r="Y181">
        <v>50</v>
      </c>
      <c r="Z181" t="s">
        <v>33</v>
      </c>
      <c r="AA181">
        <v>50</v>
      </c>
      <c r="AB181" t="str">
        <f t="shared" si="2"/>
        <v>80-89</v>
      </c>
    </row>
    <row r="182" spans="1:28" x14ac:dyDescent="0.3">
      <c r="A182">
        <v>49</v>
      </c>
      <c r="B182" t="s">
        <v>27</v>
      </c>
      <c r="C182" t="s">
        <v>28</v>
      </c>
      <c r="D182">
        <v>86</v>
      </c>
      <c r="E182" t="s">
        <v>29</v>
      </c>
      <c r="F182">
        <v>50</v>
      </c>
      <c r="G182">
        <v>0</v>
      </c>
      <c r="H182" t="s">
        <v>30</v>
      </c>
      <c r="I182">
        <v>0</v>
      </c>
      <c r="J182" t="s">
        <v>40</v>
      </c>
      <c r="K182">
        <v>-200</v>
      </c>
      <c r="L182" s="1">
        <v>2136</v>
      </c>
      <c r="M182" t="s">
        <v>27</v>
      </c>
      <c r="N182" t="s">
        <v>36</v>
      </c>
      <c r="O182" t="s">
        <v>27</v>
      </c>
      <c r="P182">
        <v>50</v>
      </c>
      <c r="Q182" t="s">
        <v>34</v>
      </c>
      <c r="R182">
        <v>17</v>
      </c>
      <c r="S182" t="s">
        <v>36</v>
      </c>
      <c r="T182">
        <v>1</v>
      </c>
      <c r="U182">
        <v>1</v>
      </c>
      <c r="V182">
        <v>3</v>
      </c>
      <c r="W182">
        <v>1</v>
      </c>
      <c r="X182">
        <v>678</v>
      </c>
      <c r="Y182">
        <v>50</v>
      </c>
      <c r="Z182" t="s">
        <v>33</v>
      </c>
      <c r="AA182">
        <v>50</v>
      </c>
      <c r="AB182" t="str">
        <f t="shared" si="2"/>
        <v>40-49</v>
      </c>
    </row>
    <row r="183" spans="1:28" x14ac:dyDescent="0.3">
      <c r="A183">
        <v>27</v>
      </c>
      <c r="B183" t="s">
        <v>27</v>
      </c>
      <c r="C183" t="s">
        <v>38</v>
      </c>
      <c r="D183">
        <v>0</v>
      </c>
      <c r="E183" t="s">
        <v>29</v>
      </c>
      <c r="F183">
        <v>50</v>
      </c>
      <c r="G183">
        <v>2</v>
      </c>
      <c r="H183" t="s">
        <v>30</v>
      </c>
      <c r="I183">
        <v>100</v>
      </c>
      <c r="J183" t="s">
        <v>31</v>
      </c>
      <c r="K183">
        <v>0</v>
      </c>
      <c r="L183" s="1">
        <v>2300</v>
      </c>
      <c r="M183" t="s">
        <v>36</v>
      </c>
      <c r="N183" t="s">
        <v>27</v>
      </c>
      <c r="O183" t="s">
        <v>27</v>
      </c>
      <c r="P183">
        <v>50</v>
      </c>
      <c r="Q183" t="s">
        <v>32</v>
      </c>
      <c r="R183">
        <v>29</v>
      </c>
      <c r="S183" t="s">
        <v>27</v>
      </c>
      <c r="T183">
        <v>6</v>
      </c>
      <c r="U183">
        <v>2</v>
      </c>
      <c r="V183">
        <v>3</v>
      </c>
      <c r="W183">
        <v>99</v>
      </c>
      <c r="X183">
        <v>784</v>
      </c>
      <c r="Y183">
        <v>-50</v>
      </c>
      <c r="Z183" t="s">
        <v>35</v>
      </c>
      <c r="AA183">
        <v>100</v>
      </c>
      <c r="AB183" t="str">
        <f t="shared" si="2"/>
        <v>20-29</v>
      </c>
    </row>
    <row r="184" spans="1:28" x14ac:dyDescent="0.3">
      <c r="A184">
        <v>23</v>
      </c>
      <c r="B184" t="s">
        <v>27</v>
      </c>
      <c r="C184" t="s">
        <v>28</v>
      </c>
      <c r="D184">
        <v>86</v>
      </c>
      <c r="E184" t="s">
        <v>29</v>
      </c>
      <c r="F184">
        <v>50</v>
      </c>
      <c r="G184">
        <v>0</v>
      </c>
      <c r="H184" t="s">
        <v>39</v>
      </c>
      <c r="I184">
        <v>0</v>
      </c>
      <c r="J184" t="s">
        <v>31</v>
      </c>
      <c r="K184">
        <v>0</v>
      </c>
      <c r="L184" s="1">
        <v>2236</v>
      </c>
      <c r="M184" t="s">
        <v>27</v>
      </c>
      <c r="N184" t="s">
        <v>36</v>
      </c>
      <c r="O184" t="s">
        <v>27</v>
      </c>
      <c r="P184">
        <v>50</v>
      </c>
      <c r="Q184" t="s">
        <v>34</v>
      </c>
      <c r="R184">
        <v>6</v>
      </c>
      <c r="S184" t="s">
        <v>27</v>
      </c>
      <c r="T184">
        <v>7</v>
      </c>
      <c r="U184">
        <v>6</v>
      </c>
      <c r="V184">
        <v>2</v>
      </c>
      <c r="W184">
        <v>99</v>
      </c>
      <c r="X184">
        <v>704</v>
      </c>
      <c r="Y184">
        <v>-50</v>
      </c>
      <c r="Z184" t="s">
        <v>33</v>
      </c>
      <c r="AA184">
        <v>50</v>
      </c>
      <c r="AB184" t="str">
        <f t="shared" si="2"/>
        <v>20-29</v>
      </c>
    </row>
    <row r="185" spans="1:28" x14ac:dyDescent="0.3">
      <c r="A185">
        <v>47</v>
      </c>
      <c r="B185" t="s">
        <v>27</v>
      </c>
      <c r="C185" t="s">
        <v>28</v>
      </c>
      <c r="D185">
        <v>86</v>
      </c>
      <c r="E185" t="s">
        <v>29</v>
      </c>
      <c r="F185">
        <v>50</v>
      </c>
      <c r="G185">
        <v>1</v>
      </c>
      <c r="H185" t="s">
        <v>39</v>
      </c>
      <c r="I185">
        <v>100</v>
      </c>
      <c r="J185" t="s">
        <v>40</v>
      </c>
      <c r="K185">
        <v>-200</v>
      </c>
      <c r="L185" s="1">
        <v>2286</v>
      </c>
      <c r="M185" t="s">
        <v>27</v>
      </c>
      <c r="N185" t="s">
        <v>36</v>
      </c>
      <c r="O185" t="s">
        <v>27</v>
      </c>
      <c r="P185">
        <v>50</v>
      </c>
      <c r="Q185" t="s">
        <v>34</v>
      </c>
      <c r="R185">
        <v>16</v>
      </c>
      <c r="S185" t="s">
        <v>36</v>
      </c>
      <c r="T185">
        <v>3</v>
      </c>
      <c r="U185">
        <v>1</v>
      </c>
      <c r="V185">
        <v>2</v>
      </c>
      <c r="W185">
        <v>6</v>
      </c>
      <c r="X185">
        <v>680</v>
      </c>
      <c r="Y185">
        <v>50</v>
      </c>
      <c r="Z185" t="s">
        <v>35</v>
      </c>
      <c r="AA185">
        <v>100</v>
      </c>
      <c r="AB185" t="str">
        <f t="shared" si="2"/>
        <v>40-49</v>
      </c>
    </row>
    <row r="186" spans="1:28" x14ac:dyDescent="0.3">
      <c r="A186">
        <v>36</v>
      </c>
      <c r="B186" t="s">
        <v>27</v>
      </c>
      <c r="C186" t="s">
        <v>46</v>
      </c>
      <c r="D186">
        <v>0</v>
      </c>
      <c r="E186" t="s">
        <v>42</v>
      </c>
      <c r="F186">
        <v>100</v>
      </c>
      <c r="G186">
        <v>0</v>
      </c>
      <c r="H186" t="s">
        <v>30</v>
      </c>
      <c r="I186">
        <v>0</v>
      </c>
      <c r="J186" t="s">
        <v>40</v>
      </c>
      <c r="K186">
        <v>-200</v>
      </c>
      <c r="L186" s="1">
        <v>2200</v>
      </c>
      <c r="M186" t="s">
        <v>27</v>
      </c>
      <c r="N186" t="s">
        <v>27</v>
      </c>
      <c r="O186" t="s">
        <v>27</v>
      </c>
      <c r="P186">
        <v>0</v>
      </c>
      <c r="Q186" t="s">
        <v>44</v>
      </c>
      <c r="R186">
        <v>29</v>
      </c>
      <c r="S186" t="s">
        <v>27</v>
      </c>
      <c r="T186">
        <v>5</v>
      </c>
      <c r="U186">
        <v>3</v>
      </c>
      <c r="V186">
        <v>3</v>
      </c>
      <c r="W186">
        <v>99</v>
      </c>
      <c r="X186">
        <v>663</v>
      </c>
      <c r="Y186">
        <v>50</v>
      </c>
      <c r="Z186" t="s">
        <v>35</v>
      </c>
      <c r="AA186">
        <v>100</v>
      </c>
      <c r="AB186" t="str">
        <f t="shared" si="2"/>
        <v>30-39</v>
      </c>
    </row>
    <row r="187" spans="1:28" x14ac:dyDescent="0.3">
      <c r="A187">
        <v>50</v>
      </c>
      <c r="B187" t="s">
        <v>27</v>
      </c>
      <c r="C187" t="s">
        <v>38</v>
      </c>
      <c r="D187">
        <v>0</v>
      </c>
      <c r="E187" t="s">
        <v>42</v>
      </c>
      <c r="F187">
        <v>100</v>
      </c>
      <c r="G187">
        <v>0</v>
      </c>
      <c r="H187" t="s">
        <v>30</v>
      </c>
      <c r="I187">
        <v>0</v>
      </c>
      <c r="J187" t="s">
        <v>40</v>
      </c>
      <c r="K187">
        <v>-200</v>
      </c>
      <c r="L187" s="1">
        <v>2100</v>
      </c>
      <c r="M187" t="s">
        <v>27</v>
      </c>
      <c r="N187" t="s">
        <v>27</v>
      </c>
      <c r="O187" t="s">
        <v>27</v>
      </c>
      <c r="P187">
        <v>0</v>
      </c>
      <c r="Q187" t="s">
        <v>34</v>
      </c>
      <c r="R187">
        <v>9</v>
      </c>
      <c r="S187" t="s">
        <v>36</v>
      </c>
      <c r="T187">
        <v>3</v>
      </c>
      <c r="U187">
        <v>0</v>
      </c>
      <c r="V187">
        <v>1</v>
      </c>
      <c r="W187">
        <v>1</v>
      </c>
      <c r="X187">
        <v>707</v>
      </c>
      <c r="Y187">
        <v>-50</v>
      </c>
      <c r="Z187" t="s">
        <v>35</v>
      </c>
      <c r="AA187">
        <v>100</v>
      </c>
      <c r="AB187" t="str">
        <f t="shared" si="2"/>
        <v>50-59</v>
      </c>
    </row>
    <row r="188" spans="1:28" x14ac:dyDescent="0.3">
      <c r="A188">
        <v>47</v>
      </c>
      <c r="B188" t="s">
        <v>27</v>
      </c>
      <c r="C188" t="s">
        <v>28</v>
      </c>
      <c r="D188">
        <v>86</v>
      </c>
      <c r="E188" t="s">
        <v>29</v>
      </c>
      <c r="F188">
        <v>50</v>
      </c>
      <c r="G188">
        <v>1</v>
      </c>
      <c r="H188" t="s">
        <v>30</v>
      </c>
      <c r="I188">
        <v>50</v>
      </c>
      <c r="J188" t="s">
        <v>31</v>
      </c>
      <c r="K188">
        <v>0</v>
      </c>
      <c r="L188" s="1">
        <v>2286</v>
      </c>
      <c r="M188" t="s">
        <v>27</v>
      </c>
      <c r="N188" t="s">
        <v>36</v>
      </c>
      <c r="O188" t="s">
        <v>27</v>
      </c>
      <c r="P188">
        <v>50</v>
      </c>
      <c r="Q188" t="s">
        <v>32</v>
      </c>
      <c r="R188">
        <v>30</v>
      </c>
      <c r="S188" t="s">
        <v>27</v>
      </c>
      <c r="T188">
        <v>3</v>
      </c>
      <c r="U188">
        <v>5</v>
      </c>
      <c r="V188">
        <v>2</v>
      </c>
      <c r="W188">
        <v>99</v>
      </c>
      <c r="X188">
        <v>806</v>
      </c>
      <c r="Y188">
        <v>-50</v>
      </c>
      <c r="Z188" t="s">
        <v>33</v>
      </c>
      <c r="AA188">
        <v>50</v>
      </c>
      <c r="AB188" t="str">
        <f t="shared" si="2"/>
        <v>40-49</v>
      </c>
    </row>
    <row r="189" spans="1:28" x14ac:dyDescent="0.3">
      <c r="A189">
        <v>38</v>
      </c>
      <c r="B189" t="s">
        <v>27</v>
      </c>
      <c r="C189" t="s">
        <v>28</v>
      </c>
      <c r="D189">
        <v>86</v>
      </c>
      <c r="E189" t="s">
        <v>42</v>
      </c>
      <c r="F189">
        <v>100</v>
      </c>
      <c r="G189">
        <v>0</v>
      </c>
      <c r="H189" t="s">
        <v>30</v>
      </c>
      <c r="I189">
        <v>0</v>
      </c>
      <c r="J189" t="s">
        <v>40</v>
      </c>
      <c r="K189">
        <v>-200</v>
      </c>
      <c r="L189" s="1">
        <v>2136</v>
      </c>
      <c r="M189" t="s">
        <v>27</v>
      </c>
      <c r="N189" t="s">
        <v>27</v>
      </c>
      <c r="O189" t="s">
        <v>27</v>
      </c>
      <c r="P189">
        <v>0</v>
      </c>
      <c r="Q189" t="s">
        <v>34</v>
      </c>
      <c r="R189">
        <v>27</v>
      </c>
      <c r="S189" t="s">
        <v>27</v>
      </c>
      <c r="T189">
        <v>3</v>
      </c>
      <c r="U189">
        <v>1</v>
      </c>
      <c r="V189">
        <v>3</v>
      </c>
      <c r="W189">
        <v>99</v>
      </c>
      <c r="X189">
        <v>743</v>
      </c>
      <c r="Y189">
        <v>-50</v>
      </c>
      <c r="Z189" t="s">
        <v>33</v>
      </c>
      <c r="AA189">
        <v>50</v>
      </c>
      <c r="AB189" t="str">
        <f t="shared" si="2"/>
        <v>30-39</v>
      </c>
    </row>
    <row r="190" spans="1:28" x14ac:dyDescent="0.3">
      <c r="A190">
        <v>27</v>
      </c>
      <c r="B190" t="s">
        <v>27</v>
      </c>
      <c r="C190" t="s">
        <v>46</v>
      </c>
      <c r="D190">
        <v>0</v>
      </c>
      <c r="E190" t="s">
        <v>37</v>
      </c>
      <c r="F190">
        <v>0</v>
      </c>
      <c r="G190">
        <v>0</v>
      </c>
      <c r="H190" t="s">
        <v>30</v>
      </c>
      <c r="I190">
        <v>0</v>
      </c>
      <c r="J190" t="s">
        <v>31</v>
      </c>
      <c r="K190">
        <v>0</v>
      </c>
      <c r="L190" s="1">
        <v>2300</v>
      </c>
      <c r="M190" t="s">
        <v>27</v>
      </c>
      <c r="N190" t="s">
        <v>27</v>
      </c>
      <c r="O190" t="s">
        <v>27</v>
      </c>
      <c r="P190">
        <v>0</v>
      </c>
      <c r="Q190" t="s">
        <v>34</v>
      </c>
      <c r="R190">
        <v>9</v>
      </c>
      <c r="S190" t="s">
        <v>36</v>
      </c>
      <c r="T190">
        <v>6</v>
      </c>
      <c r="U190">
        <v>2</v>
      </c>
      <c r="V190">
        <v>2</v>
      </c>
      <c r="W190">
        <v>12</v>
      </c>
      <c r="X190">
        <v>681</v>
      </c>
      <c r="Y190">
        <v>50</v>
      </c>
      <c r="Z190" t="s">
        <v>35</v>
      </c>
      <c r="AA190">
        <v>100</v>
      </c>
      <c r="AB190" t="str">
        <f t="shared" si="2"/>
        <v>20-29</v>
      </c>
    </row>
    <row r="191" spans="1:28" x14ac:dyDescent="0.3">
      <c r="A191">
        <v>18</v>
      </c>
      <c r="B191" t="s">
        <v>27</v>
      </c>
      <c r="C191" t="s">
        <v>38</v>
      </c>
      <c r="D191">
        <v>0</v>
      </c>
      <c r="E191" t="s">
        <v>42</v>
      </c>
      <c r="F191">
        <v>100</v>
      </c>
      <c r="G191">
        <v>0</v>
      </c>
      <c r="H191" t="s">
        <v>39</v>
      </c>
      <c r="I191">
        <v>0</v>
      </c>
      <c r="J191" t="s">
        <v>31</v>
      </c>
      <c r="K191">
        <v>0</v>
      </c>
      <c r="L191" s="1">
        <v>2150</v>
      </c>
      <c r="M191" t="s">
        <v>27</v>
      </c>
      <c r="N191" t="s">
        <v>36</v>
      </c>
      <c r="O191" t="s">
        <v>27</v>
      </c>
      <c r="P191">
        <v>50</v>
      </c>
      <c r="Q191" t="s">
        <v>34</v>
      </c>
      <c r="R191">
        <v>23</v>
      </c>
      <c r="S191" t="s">
        <v>27</v>
      </c>
      <c r="T191">
        <v>9</v>
      </c>
      <c r="U191">
        <v>3</v>
      </c>
      <c r="V191">
        <v>1</v>
      </c>
      <c r="W191">
        <v>99</v>
      </c>
      <c r="X191">
        <v>739</v>
      </c>
      <c r="Y191">
        <v>-50</v>
      </c>
      <c r="Z191" t="s">
        <v>41</v>
      </c>
      <c r="AA191">
        <v>0</v>
      </c>
      <c r="AB191" t="str">
        <f t="shared" si="2"/>
        <v>10-19</v>
      </c>
    </row>
    <row r="192" spans="1:28" x14ac:dyDescent="0.3">
      <c r="A192">
        <v>33</v>
      </c>
      <c r="B192" t="s">
        <v>27</v>
      </c>
      <c r="C192" t="s">
        <v>28</v>
      </c>
      <c r="D192">
        <v>86</v>
      </c>
      <c r="E192" t="s">
        <v>29</v>
      </c>
      <c r="F192">
        <v>50</v>
      </c>
      <c r="G192">
        <v>1</v>
      </c>
      <c r="H192" t="s">
        <v>30</v>
      </c>
      <c r="I192">
        <v>50</v>
      </c>
      <c r="J192" t="s">
        <v>31</v>
      </c>
      <c r="K192">
        <v>0</v>
      </c>
      <c r="L192" s="1">
        <v>2236</v>
      </c>
      <c r="M192" t="s">
        <v>27</v>
      </c>
      <c r="N192" t="s">
        <v>36</v>
      </c>
      <c r="O192" t="s">
        <v>27</v>
      </c>
      <c r="P192">
        <v>50</v>
      </c>
      <c r="Q192" t="s">
        <v>32</v>
      </c>
      <c r="R192">
        <v>10</v>
      </c>
      <c r="S192" t="s">
        <v>27</v>
      </c>
      <c r="T192">
        <v>10</v>
      </c>
      <c r="U192">
        <v>2</v>
      </c>
      <c r="V192">
        <v>2</v>
      </c>
      <c r="W192">
        <v>99</v>
      </c>
      <c r="X192">
        <v>746</v>
      </c>
      <c r="Y192">
        <v>-50</v>
      </c>
      <c r="Z192" t="s">
        <v>41</v>
      </c>
      <c r="AA192">
        <v>0</v>
      </c>
      <c r="AB192" t="str">
        <f t="shared" si="2"/>
        <v>30-39</v>
      </c>
    </row>
    <row r="193" spans="1:28" x14ac:dyDescent="0.3">
      <c r="A193">
        <v>52</v>
      </c>
      <c r="B193" t="s">
        <v>27</v>
      </c>
      <c r="C193" t="s">
        <v>28</v>
      </c>
      <c r="D193">
        <v>86</v>
      </c>
      <c r="E193" t="s">
        <v>29</v>
      </c>
      <c r="F193">
        <v>50</v>
      </c>
      <c r="G193">
        <v>1</v>
      </c>
      <c r="H193" t="s">
        <v>39</v>
      </c>
      <c r="I193">
        <v>100</v>
      </c>
      <c r="J193" t="s">
        <v>31</v>
      </c>
      <c r="K193">
        <v>0</v>
      </c>
      <c r="L193" s="1">
        <v>2286</v>
      </c>
      <c r="M193" t="s">
        <v>36</v>
      </c>
      <c r="N193" t="s">
        <v>27</v>
      </c>
      <c r="O193" t="s">
        <v>27</v>
      </c>
      <c r="P193">
        <v>50</v>
      </c>
      <c r="Q193" t="s">
        <v>34</v>
      </c>
      <c r="R193">
        <v>10</v>
      </c>
      <c r="S193" t="s">
        <v>36</v>
      </c>
      <c r="T193">
        <v>5</v>
      </c>
      <c r="U193">
        <v>0</v>
      </c>
      <c r="V193">
        <v>2</v>
      </c>
      <c r="W193">
        <v>5</v>
      </c>
      <c r="X193">
        <v>716</v>
      </c>
      <c r="Y193">
        <v>-50</v>
      </c>
      <c r="Z193" t="s">
        <v>41</v>
      </c>
      <c r="AA193">
        <v>0</v>
      </c>
      <c r="AB193" t="str">
        <f t="shared" si="2"/>
        <v>50-59</v>
      </c>
    </row>
    <row r="194" spans="1:28" x14ac:dyDescent="0.3">
      <c r="A194">
        <v>43</v>
      </c>
      <c r="B194" t="s">
        <v>27</v>
      </c>
      <c r="C194" t="s">
        <v>28</v>
      </c>
      <c r="D194">
        <v>86</v>
      </c>
      <c r="E194" t="s">
        <v>29</v>
      </c>
      <c r="F194">
        <v>50</v>
      </c>
      <c r="G194">
        <v>0</v>
      </c>
      <c r="H194" t="s">
        <v>30</v>
      </c>
      <c r="I194">
        <v>0</v>
      </c>
      <c r="J194" t="s">
        <v>31</v>
      </c>
      <c r="K194">
        <v>0</v>
      </c>
      <c r="L194" s="1">
        <v>2336</v>
      </c>
      <c r="M194" t="s">
        <v>27</v>
      </c>
      <c r="N194" t="s">
        <v>27</v>
      </c>
      <c r="O194" t="s">
        <v>27</v>
      </c>
      <c r="P194">
        <v>0</v>
      </c>
      <c r="Q194" t="s">
        <v>34</v>
      </c>
      <c r="R194">
        <v>6</v>
      </c>
      <c r="S194" t="s">
        <v>36</v>
      </c>
      <c r="T194">
        <v>2</v>
      </c>
      <c r="U194">
        <v>5</v>
      </c>
      <c r="V194">
        <v>3</v>
      </c>
      <c r="W194">
        <v>8</v>
      </c>
      <c r="X194">
        <v>750</v>
      </c>
      <c r="Y194">
        <v>-50</v>
      </c>
      <c r="Z194" t="s">
        <v>35</v>
      </c>
      <c r="AA194">
        <v>100</v>
      </c>
      <c r="AB194" t="str">
        <f t="shared" ref="AB194:AB257" si="3">FLOOR(A194,10) &amp; "-" &amp; (FLOOR(A194,10)+9)</f>
        <v>40-49</v>
      </c>
    </row>
    <row r="195" spans="1:28" x14ac:dyDescent="0.3">
      <c r="A195">
        <v>21</v>
      </c>
      <c r="B195" t="s">
        <v>27</v>
      </c>
      <c r="C195" t="s">
        <v>45</v>
      </c>
      <c r="D195">
        <v>0</v>
      </c>
      <c r="E195" t="s">
        <v>37</v>
      </c>
      <c r="F195">
        <v>0</v>
      </c>
      <c r="G195">
        <v>1</v>
      </c>
      <c r="H195" t="s">
        <v>39</v>
      </c>
      <c r="I195">
        <v>100</v>
      </c>
      <c r="J195" t="s">
        <v>40</v>
      </c>
      <c r="K195">
        <v>-200</v>
      </c>
      <c r="L195" s="1">
        <v>2100</v>
      </c>
      <c r="M195" t="s">
        <v>27</v>
      </c>
      <c r="N195" t="s">
        <v>27</v>
      </c>
      <c r="O195" t="s">
        <v>27</v>
      </c>
      <c r="P195">
        <v>0</v>
      </c>
      <c r="Q195" t="s">
        <v>34</v>
      </c>
      <c r="R195">
        <v>1</v>
      </c>
      <c r="S195" t="s">
        <v>36</v>
      </c>
      <c r="T195">
        <v>6</v>
      </c>
      <c r="U195">
        <v>6</v>
      </c>
      <c r="V195">
        <v>1</v>
      </c>
      <c r="W195">
        <v>6</v>
      </c>
      <c r="X195">
        <v>787</v>
      </c>
      <c r="Y195">
        <v>-50</v>
      </c>
      <c r="Z195" t="s">
        <v>35</v>
      </c>
      <c r="AA195">
        <v>100</v>
      </c>
      <c r="AB195" t="str">
        <f t="shared" si="3"/>
        <v>20-29</v>
      </c>
    </row>
    <row r="196" spans="1:28" x14ac:dyDescent="0.3">
      <c r="A196">
        <v>42</v>
      </c>
      <c r="B196" t="s">
        <v>27</v>
      </c>
      <c r="C196" t="s">
        <v>38</v>
      </c>
      <c r="D196">
        <v>0</v>
      </c>
      <c r="E196" t="s">
        <v>29</v>
      </c>
      <c r="F196">
        <v>50</v>
      </c>
      <c r="G196">
        <v>1</v>
      </c>
      <c r="H196" t="s">
        <v>30</v>
      </c>
      <c r="I196">
        <v>50</v>
      </c>
      <c r="J196" t="s">
        <v>31</v>
      </c>
      <c r="K196">
        <v>0</v>
      </c>
      <c r="L196" s="1">
        <v>2300</v>
      </c>
      <c r="M196" t="s">
        <v>27</v>
      </c>
      <c r="N196" t="s">
        <v>27</v>
      </c>
      <c r="O196" t="s">
        <v>27</v>
      </c>
      <c r="P196">
        <v>0</v>
      </c>
      <c r="Q196" t="s">
        <v>34</v>
      </c>
      <c r="R196">
        <v>3</v>
      </c>
      <c r="S196" t="s">
        <v>36</v>
      </c>
      <c r="T196">
        <v>3</v>
      </c>
      <c r="U196">
        <v>1</v>
      </c>
      <c r="V196">
        <v>3</v>
      </c>
      <c r="W196">
        <v>10</v>
      </c>
      <c r="X196">
        <v>740</v>
      </c>
      <c r="Y196">
        <v>-50</v>
      </c>
      <c r="Z196" t="s">
        <v>35</v>
      </c>
      <c r="AA196">
        <v>100</v>
      </c>
      <c r="AB196" t="str">
        <f t="shared" si="3"/>
        <v>40-49</v>
      </c>
    </row>
    <row r="197" spans="1:28" x14ac:dyDescent="0.3">
      <c r="A197">
        <v>45</v>
      </c>
      <c r="B197" t="s">
        <v>27</v>
      </c>
      <c r="C197" t="s">
        <v>28</v>
      </c>
      <c r="D197">
        <v>86</v>
      </c>
      <c r="E197" t="s">
        <v>37</v>
      </c>
      <c r="F197">
        <v>0</v>
      </c>
      <c r="G197">
        <v>1</v>
      </c>
      <c r="H197" t="s">
        <v>30</v>
      </c>
      <c r="I197">
        <v>50</v>
      </c>
      <c r="J197" t="s">
        <v>40</v>
      </c>
      <c r="K197">
        <v>-200</v>
      </c>
      <c r="L197" s="1">
        <v>2086</v>
      </c>
      <c r="M197" t="s">
        <v>27</v>
      </c>
      <c r="N197" t="s">
        <v>36</v>
      </c>
      <c r="O197" t="s">
        <v>27</v>
      </c>
      <c r="P197">
        <v>50</v>
      </c>
      <c r="Q197" t="s">
        <v>34</v>
      </c>
      <c r="R197">
        <v>29</v>
      </c>
      <c r="S197" t="s">
        <v>36</v>
      </c>
      <c r="T197">
        <v>8</v>
      </c>
      <c r="U197">
        <v>4</v>
      </c>
      <c r="V197">
        <v>2</v>
      </c>
      <c r="W197">
        <v>4</v>
      </c>
      <c r="X197">
        <v>745</v>
      </c>
      <c r="Y197">
        <v>-50</v>
      </c>
      <c r="Z197" t="s">
        <v>35</v>
      </c>
      <c r="AA197">
        <v>100</v>
      </c>
      <c r="AB197" t="str">
        <f t="shared" si="3"/>
        <v>40-49</v>
      </c>
    </row>
    <row r="198" spans="1:28" x14ac:dyDescent="0.3">
      <c r="A198">
        <v>26</v>
      </c>
      <c r="B198" t="s">
        <v>27</v>
      </c>
      <c r="C198" t="s">
        <v>38</v>
      </c>
      <c r="D198">
        <v>0</v>
      </c>
      <c r="E198" t="s">
        <v>29</v>
      </c>
      <c r="F198">
        <v>50</v>
      </c>
      <c r="G198">
        <v>0</v>
      </c>
      <c r="H198" t="s">
        <v>30</v>
      </c>
      <c r="I198">
        <v>0</v>
      </c>
      <c r="J198" t="s">
        <v>40</v>
      </c>
      <c r="K198">
        <v>-200</v>
      </c>
      <c r="L198" s="1">
        <v>2050</v>
      </c>
      <c r="M198" t="s">
        <v>27</v>
      </c>
      <c r="N198" t="s">
        <v>27</v>
      </c>
      <c r="O198" t="s">
        <v>27</v>
      </c>
      <c r="P198">
        <v>0</v>
      </c>
      <c r="Q198" t="s">
        <v>34</v>
      </c>
      <c r="R198">
        <v>7</v>
      </c>
      <c r="S198" t="s">
        <v>36</v>
      </c>
      <c r="T198">
        <v>3</v>
      </c>
      <c r="U198">
        <v>3</v>
      </c>
      <c r="V198">
        <v>3</v>
      </c>
      <c r="W198">
        <v>2</v>
      </c>
      <c r="X198">
        <v>729</v>
      </c>
      <c r="Y198">
        <v>-50</v>
      </c>
      <c r="Z198" t="s">
        <v>35</v>
      </c>
      <c r="AA198">
        <v>100</v>
      </c>
      <c r="AB198" t="str">
        <f t="shared" si="3"/>
        <v>20-29</v>
      </c>
    </row>
    <row r="199" spans="1:28" x14ac:dyDescent="0.3">
      <c r="A199">
        <v>42</v>
      </c>
      <c r="B199" t="s">
        <v>27</v>
      </c>
      <c r="C199" t="s">
        <v>38</v>
      </c>
      <c r="D199">
        <v>0</v>
      </c>
      <c r="E199" t="s">
        <v>29</v>
      </c>
      <c r="F199">
        <v>50</v>
      </c>
      <c r="G199">
        <v>0</v>
      </c>
      <c r="H199" t="s">
        <v>30</v>
      </c>
      <c r="I199">
        <v>0</v>
      </c>
      <c r="J199" t="s">
        <v>31</v>
      </c>
      <c r="K199">
        <v>0</v>
      </c>
      <c r="L199" s="1">
        <v>2200</v>
      </c>
      <c r="M199" t="s">
        <v>36</v>
      </c>
      <c r="N199" t="s">
        <v>27</v>
      </c>
      <c r="O199" t="s">
        <v>27</v>
      </c>
      <c r="P199">
        <v>50</v>
      </c>
      <c r="Q199" t="s">
        <v>34</v>
      </c>
      <c r="R199">
        <v>21</v>
      </c>
      <c r="S199" t="s">
        <v>27</v>
      </c>
      <c r="T199">
        <v>10</v>
      </c>
      <c r="U199">
        <v>1</v>
      </c>
      <c r="V199">
        <v>3</v>
      </c>
      <c r="W199">
        <v>99</v>
      </c>
      <c r="X199">
        <v>837</v>
      </c>
      <c r="Y199">
        <v>-50</v>
      </c>
      <c r="Z199" t="s">
        <v>35</v>
      </c>
      <c r="AA199">
        <v>100</v>
      </c>
      <c r="AB199" t="str">
        <f t="shared" si="3"/>
        <v>40-49</v>
      </c>
    </row>
    <row r="200" spans="1:28" x14ac:dyDescent="0.3">
      <c r="A200">
        <v>40</v>
      </c>
      <c r="B200" t="s">
        <v>27</v>
      </c>
      <c r="C200" t="s">
        <v>28</v>
      </c>
      <c r="D200">
        <v>86</v>
      </c>
      <c r="E200" t="s">
        <v>37</v>
      </c>
      <c r="F200">
        <v>0</v>
      </c>
      <c r="G200">
        <v>0</v>
      </c>
      <c r="H200" t="s">
        <v>30</v>
      </c>
      <c r="I200">
        <v>0</v>
      </c>
      <c r="J200" t="s">
        <v>31</v>
      </c>
      <c r="K200">
        <v>0</v>
      </c>
      <c r="L200" s="1">
        <v>2336</v>
      </c>
      <c r="M200" t="s">
        <v>27</v>
      </c>
      <c r="N200" t="s">
        <v>27</v>
      </c>
      <c r="O200" t="s">
        <v>27</v>
      </c>
      <c r="P200">
        <v>0</v>
      </c>
      <c r="Q200" t="s">
        <v>34</v>
      </c>
      <c r="R200">
        <v>28</v>
      </c>
      <c r="S200" t="s">
        <v>27</v>
      </c>
      <c r="T200">
        <v>5</v>
      </c>
      <c r="U200">
        <v>3</v>
      </c>
      <c r="V200">
        <v>3</v>
      </c>
      <c r="W200">
        <v>99</v>
      </c>
      <c r="X200">
        <v>668</v>
      </c>
      <c r="Y200">
        <v>50</v>
      </c>
      <c r="Z200" t="s">
        <v>33</v>
      </c>
      <c r="AA200">
        <v>50</v>
      </c>
      <c r="AB200" t="str">
        <f t="shared" si="3"/>
        <v>40-49</v>
      </c>
    </row>
    <row r="201" spans="1:28" x14ac:dyDescent="0.3">
      <c r="A201">
        <v>22</v>
      </c>
      <c r="B201" t="s">
        <v>27</v>
      </c>
      <c r="C201" t="s">
        <v>28</v>
      </c>
      <c r="D201">
        <v>86</v>
      </c>
      <c r="E201" t="s">
        <v>29</v>
      </c>
      <c r="F201">
        <v>50</v>
      </c>
      <c r="G201">
        <v>0</v>
      </c>
      <c r="H201" t="s">
        <v>39</v>
      </c>
      <c r="I201">
        <v>0</v>
      </c>
      <c r="J201" t="s">
        <v>31</v>
      </c>
      <c r="K201">
        <v>0</v>
      </c>
      <c r="L201" s="1">
        <v>2286</v>
      </c>
      <c r="M201" t="s">
        <v>27</v>
      </c>
      <c r="N201" t="s">
        <v>27</v>
      </c>
      <c r="O201" t="s">
        <v>27</v>
      </c>
      <c r="P201">
        <v>0</v>
      </c>
      <c r="Q201" t="s">
        <v>34</v>
      </c>
      <c r="R201">
        <v>9</v>
      </c>
      <c r="S201" t="s">
        <v>27</v>
      </c>
      <c r="T201">
        <v>6</v>
      </c>
      <c r="U201">
        <v>1</v>
      </c>
      <c r="V201">
        <v>3</v>
      </c>
      <c r="W201">
        <v>99</v>
      </c>
      <c r="X201">
        <v>753</v>
      </c>
      <c r="Y201">
        <v>-50</v>
      </c>
      <c r="Z201" t="s">
        <v>33</v>
      </c>
      <c r="AA201">
        <v>50</v>
      </c>
      <c r="AB201" t="str">
        <f t="shared" si="3"/>
        <v>20-29</v>
      </c>
    </row>
    <row r="202" spans="1:28" x14ac:dyDescent="0.3">
      <c r="A202">
        <v>45</v>
      </c>
      <c r="B202" t="s">
        <v>27</v>
      </c>
      <c r="C202" t="s">
        <v>38</v>
      </c>
      <c r="D202">
        <v>0</v>
      </c>
      <c r="E202" t="s">
        <v>29</v>
      </c>
      <c r="F202">
        <v>50</v>
      </c>
      <c r="G202">
        <v>0</v>
      </c>
      <c r="H202" t="s">
        <v>39</v>
      </c>
      <c r="I202">
        <v>0</v>
      </c>
      <c r="J202" t="s">
        <v>31</v>
      </c>
      <c r="K202">
        <v>0</v>
      </c>
      <c r="L202" s="1">
        <v>2250</v>
      </c>
      <c r="M202" t="s">
        <v>27</v>
      </c>
      <c r="N202" t="s">
        <v>27</v>
      </c>
      <c r="O202" t="s">
        <v>27</v>
      </c>
      <c r="P202">
        <v>0</v>
      </c>
      <c r="Q202" t="s">
        <v>32</v>
      </c>
      <c r="R202">
        <v>14</v>
      </c>
      <c r="S202" t="s">
        <v>27</v>
      </c>
      <c r="T202">
        <v>8</v>
      </c>
      <c r="U202">
        <v>2</v>
      </c>
      <c r="V202">
        <v>2</v>
      </c>
      <c r="W202">
        <v>99</v>
      </c>
      <c r="X202">
        <v>767</v>
      </c>
      <c r="Y202">
        <v>-50</v>
      </c>
      <c r="Z202" t="s">
        <v>35</v>
      </c>
      <c r="AA202">
        <v>100</v>
      </c>
      <c r="AB202" t="str">
        <f t="shared" si="3"/>
        <v>40-49</v>
      </c>
    </row>
    <row r="203" spans="1:28" x14ac:dyDescent="0.3">
      <c r="A203">
        <v>48</v>
      </c>
      <c r="B203" t="s">
        <v>27</v>
      </c>
      <c r="C203" t="s">
        <v>38</v>
      </c>
      <c r="D203">
        <v>0</v>
      </c>
      <c r="E203" t="s">
        <v>37</v>
      </c>
      <c r="F203">
        <v>0</v>
      </c>
      <c r="G203">
        <v>1</v>
      </c>
      <c r="H203" t="s">
        <v>30</v>
      </c>
      <c r="I203">
        <v>50</v>
      </c>
      <c r="J203" t="s">
        <v>31</v>
      </c>
      <c r="K203">
        <v>0</v>
      </c>
      <c r="L203" s="1">
        <v>2350</v>
      </c>
      <c r="M203" t="s">
        <v>27</v>
      </c>
      <c r="N203" t="s">
        <v>27</v>
      </c>
      <c r="O203" t="s">
        <v>27</v>
      </c>
      <c r="P203">
        <v>0</v>
      </c>
      <c r="Q203" t="s">
        <v>34</v>
      </c>
      <c r="R203">
        <v>15</v>
      </c>
      <c r="S203" t="s">
        <v>36</v>
      </c>
      <c r="T203">
        <v>4</v>
      </c>
      <c r="U203">
        <v>2</v>
      </c>
      <c r="V203">
        <v>2</v>
      </c>
      <c r="W203">
        <v>9</v>
      </c>
      <c r="X203">
        <v>696</v>
      </c>
      <c r="Y203">
        <v>50</v>
      </c>
      <c r="Z203" t="s">
        <v>35</v>
      </c>
      <c r="AA203">
        <v>100</v>
      </c>
      <c r="AB203" t="str">
        <f t="shared" si="3"/>
        <v>40-49</v>
      </c>
    </row>
    <row r="204" spans="1:28" x14ac:dyDescent="0.3">
      <c r="A204">
        <v>56</v>
      </c>
      <c r="B204" t="s">
        <v>36</v>
      </c>
      <c r="C204" t="s">
        <v>38</v>
      </c>
      <c r="D204">
        <v>0</v>
      </c>
      <c r="E204" t="s">
        <v>37</v>
      </c>
      <c r="F204">
        <v>0</v>
      </c>
      <c r="G204">
        <v>0</v>
      </c>
      <c r="H204" t="s">
        <v>30</v>
      </c>
      <c r="I204">
        <v>0</v>
      </c>
      <c r="J204" t="s">
        <v>40</v>
      </c>
      <c r="K204">
        <v>-200</v>
      </c>
      <c r="L204" s="1">
        <v>2000</v>
      </c>
      <c r="M204" t="s">
        <v>27</v>
      </c>
      <c r="N204" t="s">
        <v>27</v>
      </c>
      <c r="O204" t="s">
        <v>27</v>
      </c>
      <c r="P204">
        <v>0</v>
      </c>
      <c r="Q204" t="s">
        <v>34</v>
      </c>
      <c r="R204">
        <v>23</v>
      </c>
      <c r="S204" t="s">
        <v>36</v>
      </c>
      <c r="T204">
        <v>4</v>
      </c>
      <c r="U204">
        <v>3</v>
      </c>
      <c r="V204">
        <v>3</v>
      </c>
      <c r="W204">
        <v>8</v>
      </c>
      <c r="X204">
        <v>640</v>
      </c>
      <c r="Y204">
        <v>50</v>
      </c>
      <c r="Z204" t="s">
        <v>41</v>
      </c>
      <c r="AA204">
        <v>0</v>
      </c>
      <c r="AB204" t="str">
        <f t="shared" si="3"/>
        <v>50-59</v>
      </c>
    </row>
    <row r="205" spans="1:28" x14ac:dyDescent="0.3">
      <c r="A205">
        <v>55</v>
      </c>
      <c r="B205" t="s">
        <v>36</v>
      </c>
      <c r="C205" t="s">
        <v>46</v>
      </c>
      <c r="D205">
        <v>0</v>
      </c>
      <c r="E205" t="s">
        <v>29</v>
      </c>
      <c r="F205">
        <v>50</v>
      </c>
      <c r="G205">
        <v>0</v>
      </c>
      <c r="H205" t="s">
        <v>43</v>
      </c>
      <c r="I205">
        <v>0</v>
      </c>
      <c r="J205" t="s">
        <v>31</v>
      </c>
      <c r="K205">
        <v>0</v>
      </c>
      <c r="L205" s="1">
        <v>2150</v>
      </c>
      <c r="M205" t="s">
        <v>27</v>
      </c>
      <c r="N205" t="s">
        <v>27</v>
      </c>
      <c r="O205" t="s">
        <v>27</v>
      </c>
      <c r="P205">
        <v>0</v>
      </c>
      <c r="Q205" t="s">
        <v>34</v>
      </c>
      <c r="R205">
        <v>19</v>
      </c>
      <c r="S205" t="s">
        <v>36</v>
      </c>
      <c r="T205">
        <v>3</v>
      </c>
      <c r="U205">
        <v>2</v>
      </c>
      <c r="V205">
        <v>2</v>
      </c>
      <c r="W205">
        <v>7</v>
      </c>
      <c r="X205">
        <v>752</v>
      </c>
      <c r="Y205">
        <v>-50</v>
      </c>
      <c r="Z205" t="s">
        <v>41</v>
      </c>
      <c r="AA205">
        <v>0</v>
      </c>
      <c r="AB205" t="str">
        <f t="shared" si="3"/>
        <v>50-59</v>
      </c>
    </row>
    <row r="206" spans="1:28" x14ac:dyDescent="0.3">
      <c r="A206">
        <v>19</v>
      </c>
      <c r="B206" t="s">
        <v>27</v>
      </c>
      <c r="C206" t="s">
        <v>28</v>
      </c>
      <c r="D206">
        <v>86</v>
      </c>
      <c r="E206" t="s">
        <v>29</v>
      </c>
      <c r="F206">
        <v>50</v>
      </c>
      <c r="G206">
        <v>0</v>
      </c>
      <c r="H206" t="s">
        <v>30</v>
      </c>
      <c r="I206">
        <v>0</v>
      </c>
      <c r="J206" t="s">
        <v>40</v>
      </c>
      <c r="K206">
        <v>-200</v>
      </c>
      <c r="L206" s="1">
        <v>2186</v>
      </c>
      <c r="M206" t="s">
        <v>27</v>
      </c>
      <c r="N206" t="s">
        <v>36</v>
      </c>
      <c r="O206" t="s">
        <v>27</v>
      </c>
      <c r="P206">
        <v>50</v>
      </c>
      <c r="Q206" t="s">
        <v>34</v>
      </c>
      <c r="R206">
        <v>10</v>
      </c>
      <c r="S206" t="s">
        <v>36</v>
      </c>
      <c r="T206">
        <v>3</v>
      </c>
      <c r="U206">
        <v>2</v>
      </c>
      <c r="V206">
        <v>1</v>
      </c>
      <c r="W206">
        <v>12</v>
      </c>
      <c r="X206">
        <v>661</v>
      </c>
      <c r="Y206">
        <v>50</v>
      </c>
      <c r="Z206" t="s">
        <v>35</v>
      </c>
      <c r="AA206">
        <v>100</v>
      </c>
      <c r="AB206" t="str">
        <f t="shared" si="3"/>
        <v>10-19</v>
      </c>
    </row>
    <row r="207" spans="1:28" x14ac:dyDescent="0.3">
      <c r="A207">
        <v>25</v>
      </c>
      <c r="B207" t="s">
        <v>27</v>
      </c>
      <c r="C207" t="s">
        <v>28</v>
      </c>
      <c r="D207">
        <v>86</v>
      </c>
      <c r="E207" t="s">
        <v>42</v>
      </c>
      <c r="F207">
        <v>100</v>
      </c>
      <c r="G207">
        <v>0</v>
      </c>
      <c r="H207" t="s">
        <v>39</v>
      </c>
      <c r="I207">
        <v>0</v>
      </c>
      <c r="J207" t="s">
        <v>31</v>
      </c>
      <c r="K207">
        <v>0</v>
      </c>
      <c r="L207" s="1">
        <v>2386</v>
      </c>
      <c r="M207" t="s">
        <v>27</v>
      </c>
      <c r="N207" t="s">
        <v>27</v>
      </c>
      <c r="O207" t="s">
        <v>27</v>
      </c>
      <c r="P207">
        <v>0</v>
      </c>
      <c r="Q207" t="s">
        <v>34</v>
      </c>
      <c r="R207">
        <v>16</v>
      </c>
      <c r="S207" t="s">
        <v>27</v>
      </c>
      <c r="T207">
        <v>5</v>
      </c>
      <c r="U207">
        <v>2</v>
      </c>
      <c r="V207">
        <v>2</v>
      </c>
      <c r="W207">
        <v>99</v>
      </c>
      <c r="X207">
        <v>724</v>
      </c>
      <c r="Y207">
        <v>-50</v>
      </c>
      <c r="Z207" t="s">
        <v>35</v>
      </c>
      <c r="AA207">
        <v>100</v>
      </c>
      <c r="AB207" t="str">
        <f t="shared" si="3"/>
        <v>20-29</v>
      </c>
    </row>
    <row r="208" spans="1:28" x14ac:dyDescent="0.3">
      <c r="A208">
        <v>47</v>
      </c>
      <c r="B208" t="s">
        <v>27</v>
      </c>
      <c r="C208" t="s">
        <v>45</v>
      </c>
      <c r="D208">
        <v>0</v>
      </c>
      <c r="E208" t="s">
        <v>29</v>
      </c>
      <c r="F208">
        <v>50</v>
      </c>
      <c r="G208">
        <v>2</v>
      </c>
      <c r="H208" t="s">
        <v>30</v>
      </c>
      <c r="I208">
        <v>100</v>
      </c>
      <c r="J208" t="s">
        <v>31</v>
      </c>
      <c r="K208">
        <v>0</v>
      </c>
      <c r="L208" s="1">
        <v>2400</v>
      </c>
      <c r="M208" t="s">
        <v>27</v>
      </c>
      <c r="N208" t="s">
        <v>27</v>
      </c>
      <c r="O208" t="s">
        <v>27</v>
      </c>
      <c r="P208">
        <v>0</v>
      </c>
      <c r="Q208" t="s">
        <v>34</v>
      </c>
      <c r="R208">
        <v>1</v>
      </c>
      <c r="S208" t="s">
        <v>36</v>
      </c>
      <c r="T208">
        <v>5</v>
      </c>
      <c r="U208">
        <v>1</v>
      </c>
      <c r="V208">
        <v>3</v>
      </c>
      <c r="W208">
        <v>14</v>
      </c>
      <c r="X208">
        <v>696</v>
      </c>
      <c r="Y208">
        <v>50</v>
      </c>
      <c r="Z208" t="s">
        <v>33</v>
      </c>
      <c r="AA208">
        <v>50</v>
      </c>
      <c r="AB208" t="str">
        <f t="shared" si="3"/>
        <v>40-49</v>
      </c>
    </row>
    <row r="209" spans="1:28" x14ac:dyDescent="0.3">
      <c r="A209">
        <v>47</v>
      </c>
      <c r="B209" t="s">
        <v>27</v>
      </c>
      <c r="C209" t="s">
        <v>28</v>
      </c>
      <c r="D209">
        <v>86</v>
      </c>
      <c r="E209" t="s">
        <v>29</v>
      </c>
      <c r="F209">
        <v>50</v>
      </c>
      <c r="G209">
        <v>0</v>
      </c>
      <c r="H209" t="s">
        <v>39</v>
      </c>
      <c r="I209">
        <v>0</v>
      </c>
      <c r="J209" t="s">
        <v>31</v>
      </c>
      <c r="K209">
        <v>0</v>
      </c>
      <c r="L209" s="1">
        <v>2336</v>
      </c>
      <c r="M209" t="s">
        <v>27</v>
      </c>
      <c r="N209" t="s">
        <v>27</v>
      </c>
      <c r="O209" t="s">
        <v>27</v>
      </c>
      <c r="P209">
        <v>0</v>
      </c>
      <c r="Q209" t="s">
        <v>34</v>
      </c>
      <c r="R209">
        <v>28</v>
      </c>
      <c r="S209" t="s">
        <v>27</v>
      </c>
      <c r="T209">
        <v>5</v>
      </c>
      <c r="U209">
        <v>0</v>
      </c>
      <c r="V209">
        <v>3</v>
      </c>
      <c r="W209">
        <v>99</v>
      </c>
      <c r="X209">
        <v>745</v>
      </c>
      <c r="Y209">
        <v>-50</v>
      </c>
      <c r="Z209" t="s">
        <v>35</v>
      </c>
      <c r="AA209">
        <v>100</v>
      </c>
      <c r="AB209" t="str">
        <f t="shared" si="3"/>
        <v>40-49</v>
      </c>
    </row>
    <row r="210" spans="1:28" x14ac:dyDescent="0.3">
      <c r="A210">
        <v>47</v>
      </c>
      <c r="B210" t="s">
        <v>27</v>
      </c>
      <c r="C210" t="s">
        <v>38</v>
      </c>
      <c r="D210">
        <v>0</v>
      </c>
      <c r="E210" t="s">
        <v>37</v>
      </c>
      <c r="F210">
        <v>0</v>
      </c>
      <c r="G210">
        <v>0</v>
      </c>
      <c r="H210" t="s">
        <v>30</v>
      </c>
      <c r="I210">
        <v>0</v>
      </c>
      <c r="J210" t="s">
        <v>31</v>
      </c>
      <c r="K210">
        <v>0</v>
      </c>
      <c r="L210" s="1">
        <v>2150</v>
      </c>
      <c r="M210" t="s">
        <v>36</v>
      </c>
      <c r="N210" t="s">
        <v>27</v>
      </c>
      <c r="O210" t="s">
        <v>27</v>
      </c>
      <c r="P210">
        <v>50</v>
      </c>
      <c r="Q210" t="s">
        <v>34</v>
      </c>
      <c r="R210">
        <v>7</v>
      </c>
      <c r="S210" t="s">
        <v>27</v>
      </c>
      <c r="T210">
        <v>2</v>
      </c>
      <c r="U210">
        <v>1</v>
      </c>
      <c r="V210">
        <v>2</v>
      </c>
      <c r="W210">
        <v>99</v>
      </c>
      <c r="X210">
        <v>779</v>
      </c>
      <c r="Y210">
        <v>-50</v>
      </c>
      <c r="Z210" t="s">
        <v>35</v>
      </c>
      <c r="AA210">
        <v>100</v>
      </c>
      <c r="AB210" t="str">
        <f t="shared" si="3"/>
        <v>40-49</v>
      </c>
    </row>
    <row r="211" spans="1:28" x14ac:dyDescent="0.3">
      <c r="A211">
        <v>90</v>
      </c>
      <c r="B211" t="s">
        <v>36</v>
      </c>
      <c r="C211" t="s">
        <v>38</v>
      </c>
      <c r="D211">
        <v>0</v>
      </c>
      <c r="E211" t="s">
        <v>29</v>
      </c>
      <c r="F211">
        <v>50</v>
      </c>
      <c r="G211">
        <v>1</v>
      </c>
      <c r="H211" t="s">
        <v>30</v>
      </c>
      <c r="I211">
        <v>50</v>
      </c>
      <c r="J211" t="s">
        <v>40</v>
      </c>
      <c r="K211">
        <v>-200</v>
      </c>
      <c r="L211" s="1">
        <v>2100</v>
      </c>
      <c r="M211" t="s">
        <v>27</v>
      </c>
      <c r="N211" t="s">
        <v>27</v>
      </c>
      <c r="O211" t="s">
        <v>27</v>
      </c>
      <c r="P211">
        <v>0</v>
      </c>
      <c r="Q211" t="s">
        <v>34</v>
      </c>
      <c r="R211">
        <v>11</v>
      </c>
      <c r="S211" t="s">
        <v>27</v>
      </c>
      <c r="T211">
        <v>3</v>
      </c>
      <c r="U211">
        <v>2</v>
      </c>
      <c r="V211">
        <v>1</v>
      </c>
      <c r="W211">
        <v>99</v>
      </c>
      <c r="X211">
        <v>736</v>
      </c>
      <c r="Y211">
        <v>-50</v>
      </c>
      <c r="Z211" t="s">
        <v>35</v>
      </c>
      <c r="AA211">
        <v>100</v>
      </c>
      <c r="AB211" t="str">
        <f t="shared" si="3"/>
        <v>90-99</v>
      </c>
    </row>
    <row r="212" spans="1:28" x14ac:dyDescent="0.3">
      <c r="A212">
        <v>48</v>
      </c>
      <c r="B212" t="s">
        <v>27</v>
      </c>
      <c r="C212" t="s">
        <v>38</v>
      </c>
      <c r="D212">
        <v>0</v>
      </c>
      <c r="E212" t="s">
        <v>37</v>
      </c>
      <c r="F212">
        <v>0</v>
      </c>
      <c r="G212">
        <v>1</v>
      </c>
      <c r="H212" t="s">
        <v>30</v>
      </c>
      <c r="I212">
        <v>50</v>
      </c>
      <c r="J212" t="s">
        <v>31</v>
      </c>
      <c r="K212">
        <v>0</v>
      </c>
      <c r="L212" s="1">
        <v>2200</v>
      </c>
      <c r="M212" t="s">
        <v>27</v>
      </c>
      <c r="N212" t="s">
        <v>27</v>
      </c>
      <c r="O212" t="s">
        <v>27</v>
      </c>
      <c r="P212">
        <v>0</v>
      </c>
      <c r="Q212" t="s">
        <v>32</v>
      </c>
      <c r="R212">
        <v>24</v>
      </c>
      <c r="S212" t="s">
        <v>27</v>
      </c>
      <c r="T212">
        <v>4</v>
      </c>
      <c r="U212">
        <v>0</v>
      </c>
      <c r="V212">
        <v>1</v>
      </c>
      <c r="W212">
        <v>99</v>
      </c>
      <c r="X212">
        <v>792</v>
      </c>
      <c r="Y212">
        <v>-50</v>
      </c>
      <c r="Z212" t="s">
        <v>33</v>
      </c>
      <c r="AA212">
        <v>50</v>
      </c>
      <c r="AB212" t="str">
        <f t="shared" si="3"/>
        <v>40-49</v>
      </c>
    </row>
    <row r="213" spans="1:28" x14ac:dyDescent="0.3">
      <c r="A213">
        <v>57</v>
      </c>
      <c r="B213" t="s">
        <v>36</v>
      </c>
      <c r="C213" t="s">
        <v>28</v>
      </c>
      <c r="D213">
        <v>86</v>
      </c>
      <c r="E213" t="s">
        <v>42</v>
      </c>
      <c r="F213">
        <v>100</v>
      </c>
      <c r="G213">
        <v>1</v>
      </c>
      <c r="H213" t="s">
        <v>39</v>
      </c>
      <c r="I213">
        <v>100</v>
      </c>
      <c r="J213" t="s">
        <v>31</v>
      </c>
      <c r="K213">
        <v>0</v>
      </c>
      <c r="L213" s="1">
        <v>2436</v>
      </c>
      <c r="M213" t="s">
        <v>36</v>
      </c>
      <c r="N213" t="s">
        <v>27</v>
      </c>
      <c r="O213" t="s">
        <v>36</v>
      </c>
      <c r="P213">
        <v>100</v>
      </c>
      <c r="Q213" t="s">
        <v>34</v>
      </c>
      <c r="R213">
        <v>15</v>
      </c>
      <c r="S213" t="s">
        <v>36</v>
      </c>
      <c r="T213">
        <v>5</v>
      </c>
      <c r="U213">
        <v>2</v>
      </c>
      <c r="V213">
        <v>2</v>
      </c>
      <c r="W213">
        <v>11</v>
      </c>
      <c r="X213">
        <v>685</v>
      </c>
      <c r="Y213">
        <v>50</v>
      </c>
      <c r="Z213" t="s">
        <v>33</v>
      </c>
      <c r="AA213">
        <v>50</v>
      </c>
      <c r="AB213" t="str">
        <f t="shared" si="3"/>
        <v>50-59</v>
      </c>
    </row>
    <row r="214" spans="1:28" x14ac:dyDescent="0.3">
      <c r="A214">
        <v>54</v>
      </c>
      <c r="B214" t="s">
        <v>27</v>
      </c>
      <c r="C214" t="s">
        <v>38</v>
      </c>
      <c r="D214">
        <v>0</v>
      </c>
      <c r="E214" t="s">
        <v>29</v>
      </c>
      <c r="F214">
        <v>50</v>
      </c>
      <c r="G214">
        <v>0</v>
      </c>
      <c r="H214" t="s">
        <v>30</v>
      </c>
      <c r="I214">
        <v>0</v>
      </c>
      <c r="J214" t="s">
        <v>40</v>
      </c>
      <c r="K214">
        <v>-200</v>
      </c>
      <c r="L214" s="1">
        <v>1950</v>
      </c>
      <c r="M214" t="s">
        <v>27</v>
      </c>
      <c r="N214" t="s">
        <v>27</v>
      </c>
      <c r="O214" t="s">
        <v>27</v>
      </c>
      <c r="P214">
        <v>0</v>
      </c>
      <c r="Q214" t="s">
        <v>34</v>
      </c>
      <c r="R214">
        <v>13</v>
      </c>
      <c r="S214" t="s">
        <v>36</v>
      </c>
      <c r="T214">
        <v>2</v>
      </c>
      <c r="U214">
        <v>2</v>
      </c>
      <c r="V214">
        <v>1</v>
      </c>
      <c r="W214">
        <v>5</v>
      </c>
      <c r="X214">
        <v>775</v>
      </c>
      <c r="Y214">
        <v>-50</v>
      </c>
      <c r="Z214" t="s">
        <v>41</v>
      </c>
      <c r="AA214">
        <v>0</v>
      </c>
      <c r="AB214" t="str">
        <f t="shared" si="3"/>
        <v>50-59</v>
      </c>
    </row>
    <row r="215" spans="1:28" x14ac:dyDescent="0.3">
      <c r="A215">
        <v>49</v>
      </c>
      <c r="B215" t="s">
        <v>27</v>
      </c>
      <c r="C215" t="s">
        <v>46</v>
      </c>
      <c r="D215">
        <v>0</v>
      </c>
      <c r="E215" t="s">
        <v>37</v>
      </c>
      <c r="F215">
        <v>0</v>
      </c>
      <c r="G215">
        <v>1</v>
      </c>
      <c r="H215" t="s">
        <v>39</v>
      </c>
      <c r="I215">
        <v>100</v>
      </c>
      <c r="J215" t="s">
        <v>40</v>
      </c>
      <c r="K215">
        <v>-200</v>
      </c>
      <c r="L215" s="1">
        <v>2100</v>
      </c>
      <c r="M215" t="s">
        <v>27</v>
      </c>
      <c r="N215" t="s">
        <v>27</v>
      </c>
      <c r="O215" t="s">
        <v>27</v>
      </c>
      <c r="P215">
        <v>0</v>
      </c>
      <c r="Q215" t="s">
        <v>34</v>
      </c>
      <c r="R215">
        <v>19</v>
      </c>
      <c r="S215" t="s">
        <v>36</v>
      </c>
      <c r="T215">
        <v>3</v>
      </c>
      <c r="U215">
        <v>1</v>
      </c>
      <c r="V215">
        <v>2</v>
      </c>
      <c r="W215">
        <v>5</v>
      </c>
      <c r="X215">
        <v>706</v>
      </c>
      <c r="Y215">
        <v>-50</v>
      </c>
      <c r="Z215" t="s">
        <v>35</v>
      </c>
      <c r="AA215">
        <v>100</v>
      </c>
      <c r="AB215" t="str">
        <f t="shared" si="3"/>
        <v>40-49</v>
      </c>
    </row>
    <row r="216" spans="1:28" x14ac:dyDescent="0.3">
      <c r="A216">
        <v>35</v>
      </c>
      <c r="B216" t="s">
        <v>27</v>
      </c>
      <c r="C216" t="s">
        <v>38</v>
      </c>
      <c r="D216">
        <v>0</v>
      </c>
      <c r="E216" t="s">
        <v>29</v>
      </c>
      <c r="F216">
        <v>50</v>
      </c>
      <c r="G216">
        <v>0</v>
      </c>
      <c r="H216" t="s">
        <v>30</v>
      </c>
      <c r="I216">
        <v>0</v>
      </c>
      <c r="J216" t="s">
        <v>31</v>
      </c>
      <c r="K216">
        <v>0</v>
      </c>
      <c r="L216" s="1">
        <v>2250</v>
      </c>
      <c r="M216" t="s">
        <v>27</v>
      </c>
      <c r="N216" t="s">
        <v>27</v>
      </c>
      <c r="O216" t="s">
        <v>27</v>
      </c>
      <c r="P216">
        <v>0</v>
      </c>
      <c r="Q216" t="s">
        <v>34</v>
      </c>
      <c r="R216">
        <v>11</v>
      </c>
      <c r="S216" t="s">
        <v>36</v>
      </c>
      <c r="T216">
        <v>8</v>
      </c>
      <c r="U216">
        <v>2</v>
      </c>
      <c r="V216">
        <v>3</v>
      </c>
      <c r="W216">
        <v>6</v>
      </c>
      <c r="X216">
        <v>775</v>
      </c>
      <c r="Y216">
        <v>-50</v>
      </c>
      <c r="Z216" t="s">
        <v>35</v>
      </c>
      <c r="AA216">
        <v>100</v>
      </c>
      <c r="AB216" t="str">
        <f t="shared" si="3"/>
        <v>30-39</v>
      </c>
    </row>
    <row r="217" spans="1:28" x14ac:dyDescent="0.3">
      <c r="A217">
        <v>51</v>
      </c>
      <c r="B217" t="s">
        <v>27</v>
      </c>
      <c r="C217" t="s">
        <v>28</v>
      </c>
      <c r="D217">
        <v>86</v>
      </c>
      <c r="E217" t="s">
        <v>42</v>
      </c>
      <c r="F217">
        <v>100</v>
      </c>
      <c r="G217">
        <v>0</v>
      </c>
      <c r="H217" t="s">
        <v>39</v>
      </c>
      <c r="I217">
        <v>0</v>
      </c>
      <c r="J217" t="s">
        <v>40</v>
      </c>
      <c r="K217">
        <v>-200</v>
      </c>
      <c r="L217" s="1">
        <v>2086</v>
      </c>
      <c r="M217" t="s">
        <v>27</v>
      </c>
      <c r="N217" t="s">
        <v>36</v>
      </c>
      <c r="O217" t="s">
        <v>27</v>
      </c>
      <c r="P217">
        <v>50</v>
      </c>
      <c r="Q217" t="s">
        <v>32</v>
      </c>
      <c r="R217">
        <v>13</v>
      </c>
      <c r="S217" t="s">
        <v>36</v>
      </c>
      <c r="T217">
        <v>4</v>
      </c>
      <c r="U217">
        <v>3</v>
      </c>
      <c r="V217">
        <v>2</v>
      </c>
      <c r="W217">
        <v>3</v>
      </c>
      <c r="X217">
        <v>757</v>
      </c>
      <c r="Y217">
        <v>-50</v>
      </c>
      <c r="Z217" t="s">
        <v>33</v>
      </c>
      <c r="AA217">
        <v>50</v>
      </c>
      <c r="AB217" t="str">
        <f t="shared" si="3"/>
        <v>50-59</v>
      </c>
    </row>
    <row r="218" spans="1:28" x14ac:dyDescent="0.3">
      <c r="A218">
        <v>28</v>
      </c>
      <c r="B218" t="s">
        <v>27</v>
      </c>
      <c r="C218" t="s">
        <v>28</v>
      </c>
      <c r="D218">
        <v>86</v>
      </c>
      <c r="E218" t="s">
        <v>29</v>
      </c>
      <c r="F218">
        <v>50</v>
      </c>
      <c r="G218">
        <v>0</v>
      </c>
      <c r="H218" t="s">
        <v>30</v>
      </c>
      <c r="I218">
        <v>0</v>
      </c>
      <c r="J218" t="s">
        <v>40</v>
      </c>
      <c r="K218">
        <v>-200</v>
      </c>
      <c r="L218" s="1">
        <v>2036</v>
      </c>
      <c r="M218" t="s">
        <v>36</v>
      </c>
      <c r="N218" t="s">
        <v>36</v>
      </c>
      <c r="O218" t="s">
        <v>27</v>
      </c>
      <c r="P218">
        <v>100</v>
      </c>
      <c r="Q218" t="s">
        <v>34</v>
      </c>
      <c r="R218">
        <v>8</v>
      </c>
      <c r="S218" t="s">
        <v>36</v>
      </c>
      <c r="T218">
        <v>8</v>
      </c>
      <c r="U218">
        <v>1</v>
      </c>
      <c r="V218">
        <v>1</v>
      </c>
      <c r="W218">
        <v>9</v>
      </c>
      <c r="X218">
        <v>732</v>
      </c>
      <c r="Y218">
        <v>-50</v>
      </c>
      <c r="Z218" t="s">
        <v>35</v>
      </c>
      <c r="AA218">
        <v>100</v>
      </c>
      <c r="AB218" t="str">
        <f t="shared" si="3"/>
        <v>20-29</v>
      </c>
    </row>
    <row r="219" spans="1:28" x14ac:dyDescent="0.3">
      <c r="A219">
        <v>36</v>
      </c>
      <c r="B219" t="s">
        <v>27</v>
      </c>
      <c r="C219" t="s">
        <v>28</v>
      </c>
      <c r="D219">
        <v>86</v>
      </c>
      <c r="E219" t="s">
        <v>37</v>
      </c>
      <c r="F219">
        <v>0</v>
      </c>
      <c r="G219">
        <v>0</v>
      </c>
      <c r="H219" t="s">
        <v>30</v>
      </c>
      <c r="I219">
        <v>0</v>
      </c>
      <c r="J219" t="s">
        <v>31</v>
      </c>
      <c r="K219">
        <v>0</v>
      </c>
      <c r="L219" s="1">
        <v>2286</v>
      </c>
      <c r="M219" t="s">
        <v>27</v>
      </c>
      <c r="N219" t="s">
        <v>27</v>
      </c>
      <c r="O219" t="s">
        <v>27</v>
      </c>
      <c r="P219">
        <v>0</v>
      </c>
      <c r="Q219" t="s">
        <v>34</v>
      </c>
      <c r="R219">
        <v>27</v>
      </c>
      <c r="S219" t="s">
        <v>36</v>
      </c>
      <c r="T219">
        <v>6</v>
      </c>
      <c r="U219">
        <v>2</v>
      </c>
      <c r="V219">
        <v>1</v>
      </c>
      <c r="W219">
        <v>2</v>
      </c>
      <c r="X219">
        <v>688</v>
      </c>
      <c r="Y219">
        <v>50</v>
      </c>
      <c r="Z219" t="s">
        <v>41</v>
      </c>
      <c r="AA219">
        <v>0</v>
      </c>
      <c r="AB219" t="str">
        <f t="shared" si="3"/>
        <v>30-39</v>
      </c>
    </row>
    <row r="220" spans="1:28" x14ac:dyDescent="0.3">
      <c r="A220">
        <v>32</v>
      </c>
      <c r="B220" t="s">
        <v>27</v>
      </c>
      <c r="C220" t="s">
        <v>28</v>
      </c>
      <c r="D220">
        <v>86</v>
      </c>
      <c r="E220" t="s">
        <v>29</v>
      </c>
      <c r="F220">
        <v>50</v>
      </c>
      <c r="G220">
        <v>0</v>
      </c>
      <c r="H220" t="s">
        <v>39</v>
      </c>
      <c r="I220">
        <v>0</v>
      </c>
      <c r="J220" t="s">
        <v>40</v>
      </c>
      <c r="K220">
        <v>-200</v>
      </c>
      <c r="L220" s="1">
        <v>2086</v>
      </c>
      <c r="M220" t="s">
        <v>27</v>
      </c>
      <c r="N220" t="s">
        <v>27</v>
      </c>
      <c r="O220" t="s">
        <v>27</v>
      </c>
      <c r="P220">
        <v>0</v>
      </c>
      <c r="Q220" t="s">
        <v>34</v>
      </c>
      <c r="R220">
        <v>22</v>
      </c>
      <c r="S220" t="s">
        <v>27</v>
      </c>
      <c r="T220">
        <v>6</v>
      </c>
      <c r="U220">
        <v>1</v>
      </c>
      <c r="V220">
        <v>1</v>
      </c>
      <c r="W220">
        <v>99</v>
      </c>
      <c r="X220">
        <v>705</v>
      </c>
      <c r="Y220">
        <v>-50</v>
      </c>
      <c r="Z220" t="s">
        <v>33</v>
      </c>
      <c r="AA220">
        <v>50</v>
      </c>
      <c r="AB220" t="str">
        <f t="shared" si="3"/>
        <v>30-39</v>
      </c>
    </row>
    <row r="221" spans="1:28" x14ac:dyDescent="0.3">
      <c r="A221">
        <v>41</v>
      </c>
      <c r="B221" t="s">
        <v>27</v>
      </c>
      <c r="C221" t="s">
        <v>28</v>
      </c>
      <c r="D221">
        <v>86</v>
      </c>
      <c r="E221" t="s">
        <v>29</v>
      </c>
      <c r="F221">
        <v>50</v>
      </c>
      <c r="G221">
        <v>0</v>
      </c>
      <c r="H221" t="s">
        <v>39</v>
      </c>
      <c r="I221">
        <v>0</v>
      </c>
      <c r="J221" t="s">
        <v>31</v>
      </c>
      <c r="K221">
        <v>0</v>
      </c>
      <c r="L221" s="1">
        <v>2386</v>
      </c>
      <c r="M221" t="s">
        <v>27</v>
      </c>
      <c r="N221" t="s">
        <v>36</v>
      </c>
      <c r="O221" t="s">
        <v>27</v>
      </c>
      <c r="P221">
        <v>50</v>
      </c>
      <c r="Q221" t="s">
        <v>34</v>
      </c>
      <c r="R221">
        <v>29</v>
      </c>
      <c r="S221" t="s">
        <v>27</v>
      </c>
      <c r="T221">
        <v>3</v>
      </c>
      <c r="U221">
        <v>3</v>
      </c>
      <c r="V221">
        <v>1</v>
      </c>
      <c r="W221">
        <v>99</v>
      </c>
      <c r="X221">
        <v>686</v>
      </c>
      <c r="Y221">
        <v>50</v>
      </c>
      <c r="Z221" t="s">
        <v>35</v>
      </c>
      <c r="AA221">
        <v>100</v>
      </c>
      <c r="AB221" t="str">
        <f t="shared" si="3"/>
        <v>40-49</v>
      </c>
    </row>
    <row r="222" spans="1:28" x14ac:dyDescent="0.3">
      <c r="A222">
        <v>74</v>
      </c>
      <c r="B222" t="s">
        <v>36</v>
      </c>
      <c r="C222" t="s">
        <v>45</v>
      </c>
      <c r="D222">
        <v>0</v>
      </c>
      <c r="E222" t="s">
        <v>29</v>
      </c>
      <c r="F222">
        <v>50</v>
      </c>
      <c r="G222">
        <v>1</v>
      </c>
      <c r="H222" t="s">
        <v>30</v>
      </c>
      <c r="I222">
        <v>50</v>
      </c>
      <c r="J222" t="s">
        <v>31</v>
      </c>
      <c r="K222">
        <v>0</v>
      </c>
      <c r="L222" s="1">
        <v>2200</v>
      </c>
      <c r="M222" t="s">
        <v>27</v>
      </c>
      <c r="N222" t="s">
        <v>27</v>
      </c>
      <c r="O222" t="s">
        <v>27</v>
      </c>
      <c r="P222">
        <v>0</v>
      </c>
      <c r="Q222" t="s">
        <v>32</v>
      </c>
      <c r="R222">
        <v>26</v>
      </c>
      <c r="S222" t="s">
        <v>27</v>
      </c>
      <c r="T222">
        <v>3</v>
      </c>
      <c r="U222">
        <v>3</v>
      </c>
      <c r="V222">
        <v>2</v>
      </c>
      <c r="W222">
        <v>99</v>
      </c>
      <c r="X222">
        <v>709</v>
      </c>
      <c r="Y222">
        <v>-50</v>
      </c>
      <c r="Z222" t="s">
        <v>41</v>
      </c>
      <c r="AA222">
        <v>0</v>
      </c>
      <c r="AB222" t="str">
        <f t="shared" si="3"/>
        <v>70-79</v>
      </c>
    </row>
    <row r="223" spans="1:28" x14ac:dyDescent="0.3">
      <c r="A223">
        <v>18</v>
      </c>
      <c r="B223" t="s">
        <v>27</v>
      </c>
      <c r="C223" t="s">
        <v>38</v>
      </c>
      <c r="D223">
        <v>0</v>
      </c>
      <c r="E223" t="s">
        <v>29</v>
      </c>
      <c r="F223">
        <v>50</v>
      </c>
      <c r="G223">
        <v>1</v>
      </c>
      <c r="H223" t="s">
        <v>43</v>
      </c>
      <c r="I223">
        <v>200</v>
      </c>
      <c r="J223" t="s">
        <v>31</v>
      </c>
      <c r="K223">
        <v>0</v>
      </c>
      <c r="L223" s="1">
        <v>2400</v>
      </c>
      <c r="M223" t="s">
        <v>36</v>
      </c>
      <c r="N223" t="s">
        <v>36</v>
      </c>
      <c r="O223" t="s">
        <v>27</v>
      </c>
      <c r="P223">
        <v>100</v>
      </c>
      <c r="Q223" t="s">
        <v>32</v>
      </c>
      <c r="R223">
        <v>27</v>
      </c>
      <c r="S223" t="s">
        <v>36</v>
      </c>
      <c r="T223">
        <v>3</v>
      </c>
      <c r="U223">
        <v>1</v>
      </c>
      <c r="V223">
        <v>2</v>
      </c>
      <c r="W223">
        <v>3</v>
      </c>
      <c r="X223">
        <v>645</v>
      </c>
      <c r="Y223">
        <v>50</v>
      </c>
      <c r="Z223" t="s">
        <v>33</v>
      </c>
      <c r="AA223">
        <v>50</v>
      </c>
      <c r="AB223" t="str">
        <f t="shared" si="3"/>
        <v>10-19</v>
      </c>
    </row>
    <row r="224" spans="1:28" x14ac:dyDescent="0.3">
      <c r="A224">
        <v>50</v>
      </c>
      <c r="B224" t="s">
        <v>27</v>
      </c>
      <c r="C224" t="s">
        <v>38</v>
      </c>
      <c r="D224">
        <v>0</v>
      </c>
      <c r="E224" t="s">
        <v>37</v>
      </c>
      <c r="F224">
        <v>0</v>
      </c>
      <c r="G224">
        <v>0</v>
      </c>
      <c r="H224" t="s">
        <v>30</v>
      </c>
      <c r="I224">
        <v>0</v>
      </c>
      <c r="J224" t="s">
        <v>40</v>
      </c>
      <c r="K224">
        <v>-200</v>
      </c>
      <c r="L224" s="1">
        <v>1950</v>
      </c>
      <c r="M224" t="s">
        <v>27</v>
      </c>
      <c r="N224" t="s">
        <v>27</v>
      </c>
      <c r="O224" t="s">
        <v>27</v>
      </c>
      <c r="P224">
        <v>0</v>
      </c>
      <c r="Q224" t="s">
        <v>32</v>
      </c>
      <c r="R224">
        <v>10</v>
      </c>
      <c r="S224" t="s">
        <v>36</v>
      </c>
      <c r="T224">
        <v>5</v>
      </c>
      <c r="U224">
        <v>3</v>
      </c>
      <c r="V224">
        <v>2</v>
      </c>
      <c r="W224">
        <v>13</v>
      </c>
      <c r="X224">
        <v>746</v>
      </c>
      <c r="Y224">
        <v>-50</v>
      </c>
      <c r="Z224" t="s">
        <v>33</v>
      </c>
      <c r="AA224">
        <v>50</v>
      </c>
      <c r="AB224" t="str">
        <f t="shared" si="3"/>
        <v>50-59</v>
      </c>
    </row>
    <row r="225" spans="1:28" x14ac:dyDescent="0.3">
      <c r="A225">
        <v>18</v>
      </c>
      <c r="B225" t="s">
        <v>27</v>
      </c>
      <c r="C225" t="s">
        <v>38</v>
      </c>
      <c r="D225">
        <v>0</v>
      </c>
      <c r="E225" t="s">
        <v>42</v>
      </c>
      <c r="F225">
        <v>100</v>
      </c>
      <c r="G225">
        <v>0</v>
      </c>
      <c r="H225" t="s">
        <v>30</v>
      </c>
      <c r="I225">
        <v>0</v>
      </c>
      <c r="J225" t="s">
        <v>31</v>
      </c>
      <c r="K225">
        <v>0</v>
      </c>
      <c r="L225" s="1">
        <v>2250</v>
      </c>
      <c r="M225" t="s">
        <v>27</v>
      </c>
      <c r="N225" t="s">
        <v>27</v>
      </c>
      <c r="O225" t="s">
        <v>36</v>
      </c>
      <c r="P225">
        <v>50</v>
      </c>
      <c r="Q225" t="s">
        <v>34</v>
      </c>
      <c r="R225">
        <v>16</v>
      </c>
      <c r="S225" t="s">
        <v>36</v>
      </c>
      <c r="T225">
        <v>4</v>
      </c>
      <c r="U225">
        <v>3</v>
      </c>
      <c r="V225">
        <v>2</v>
      </c>
      <c r="W225">
        <v>3</v>
      </c>
      <c r="X225">
        <v>750</v>
      </c>
      <c r="Y225">
        <v>-50</v>
      </c>
      <c r="Z225" t="s">
        <v>35</v>
      </c>
      <c r="AA225">
        <v>100</v>
      </c>
      <c r="AB225" t="str">
        <f t="shared" si="3"/>
        <v>10-19</v>
      </c>
    </row>
    <row r="226" spans="1:28" x14ac:dyDescent="0.3">
      <c r="A226">
        <v>32</v>
      </c>
      <c r="B226" t="s">
        <v>27</v>
      </c>
      <c r="C226" t="s">
        <v>28</v>
      </c>
      <c r="D226">
        <v>86</v>
      </c>
      <c r="E226" t="s">
        <v>29</v>
      </c>
      <c r="F226">
        <v>50</v>
      </c>
      <c r="G226">
        <v>1</v>
      </c>
      <c r="H226" t="s">
        <v>30</v>
      </c>
      <c r="I226">
        <v>50</v>
      </c>
      <c r="J226" t="s">
        <v>31</v>
      </c>
      <c r="K226">
        <v>0</v>
      </c>
      <c r="L226" s="1">
        <v>2336</v>
      </c>
      <c r="M226" t="s">
        <v>27</v>
      </c>
      <c r="N226" t="s">
        <v>36</v>
      </c>
      <c r="O226" t="s">
        <v>27</v>
      </c>
      <c r="P226">
        <v>50</v>
      </c>
      <c r="Q226" t="s">
        <v>32</v>
      </c>
      <c r="R226">
        <v>17</v>
      </c>
      <c r="S226" t="s">
        <v>36</v>
      </c>
      <c r="T226">
        <v>6</v>
      </c>
      <c r="U226">
        <v>1</v>
      </c>
      <c r="V226">
        <v>3</v>
      </c>
      <c r="W226">
        <v>5</v>
      </c>
      <c r="X226">
        <v>727</v>
      </c>
      <c r="Y226">
        <v>-50</v>
      </c>
      <c r="Z226" t="s">
        <v>35</v>
      </c>
      <c r="AA226">
        <v>100</v>
      </c>
      <c r="AB226" t="str">
        <f t="shared" si="3"/>
        <v>30-39</v>
      </c>
    </row>
    <row r="227" spans="1:28" x14ac:dyDescent="0.3">
      <c r="A227">
        <v>56</v>
      </c>
      <c r="B227" t="s">
        <v>36</v>
      </c>
      <c r="C227" t="s">
        <v>45</v>
      </c>
      <c r="D227">
        <v>0</v>
      </c>
      <c r="E227" t="s">
        <v>29</v>
      </c>
      <c r="F227">
        <v>50</v>
      </c>
      <c r="G227">
        <v>0</v>
      </c>
      <c r="H227" t="s">
        <v>30</v>
      </c>
      <c r="I227">
        <v>0</v>
      </c>
      <c r="J227" t="s">
        <v>31</v>
      </c>
      <c r="K227">
        <v>0</v>
      </c>
      <c r="L227" s="1">
        <v>2150</v>
      </c>
      <c r="M227" t="s">
        <v>27</v>
      </c>
      <c r="N227" t="s">
        <v>27</v>
      </c>
      <c r="O227" t="s">
        <v>27</v>
      </c>
      <c r="P227">
        <v>0</v>
      </c>
      <c r="Q227" t="s">
        <v>34</v>
      </c>
      <c r="R227">
        <v>17</v>
      </c>
      <c r="S227" t="s">
        <v>36</v>
      </c>
      <c r="T227">
        <v>3</v>
      </c>
      <c r="U227">
        <v>0</v>
      </c>
      <c r="V227">
        <v>3</v>
      </c>
      <c r="W227">
        <v>6</v>
      </c>
      <c r="X227">
        <v>717</v>
      </c>
      <c r="Y227">
        <v>-50</v>
      </c>
      <c r="Z227" t="s">
        <v>41</v>
      </c>
      <c r="AA227">
        <v>0</v>
      </c>
      <c r="AB227" t="str">
        <f t="shared" si="3"/>
        <v>50-59</v>
      </c>
    </row>
    <row r="228" spans="1:28" x14ac:dyDescent="0.3">
      <c r="A228">
        <v>40</v>
      </c>
      <c r="B228" t="s">
        <v>27</v>
      </c>
      <c r="C228" t="s">
        <v>28</v>
      </c>
      <c r="D228">
        <v>86</v>
      </c>
      <c r="E228" t="s">
        <v>37</v>
      </c>
      <c r="F228">
        <v>0</v>
      </c>
      <c r="G228">
        <v>2</v>
      </c>
      <c r="H228" t="s">
        <v>30</v>
      </c>
      <c r="I228">
        <v>100</v>
      </c>
      <c r="J228" t="s">
        <v>40</v>
      </c>
      <c r="K228">
        <v>-200</v>
      </c>
      <c r="L228" s="1">
        <v>2136</v>
      </c>
      <c r="M228" t="s">
        <v>27</v>
      </c>
      <c r="N228" t="s">
        <v>27</v>
      </c>
      <c r="O228" t="s">
        <v>27</v>
      </c>
      <c r="P228">
        <v>0</v>
      </c>
      <c r="Q228" t="s">
        <v>34</v>
      </c>
      <c r="R228">
        <v>13</v>
      </c>
      <c r="S228" t="s">
        <v>36</v>
      </c>
      <c r="T228">
        <v>8</v>
      </c>
      <c r="U228">
        <v>1</v>
      </c>
      <c r="V228">
        <v>2</v>
      </c>
      <c r="W228">
        <v>10</v>
      </c>
      <c r="X228">
        <v>752</v>
      </c>
      <c r="Y228">
        <v>-50</v>
      </c>
      <c r="Z228" t="s">
        <v>33</v>
      </c>
      <c r="AA228">
        <v>50</v>
      </c>
      <c r="AB228" t="str">
        <f t="shared" si="3"/>
        <v>40-49</v>
      </c>
    </row>
    <row r="229" spans="1:28" x14ac:dyDescent="0.3">
      <c r="A229">
        <v>23</v>
      </c>
      <c r="B229" t="s">
        <v>27</v>
      </c>
      <c r="C229" t="s">
        <v>28</v>
      </c>
      <c r="D229">
        <v>86</v>
      </c>
      <c r="E229" t="s">
        <v>37</v>
      </c>
      <c r="F229">
        <v>0</v>
      </c>
      <c r="G229">
        <v>0</v>
      </c>
      <c r="H229" t="s">
        <v>30</v>
      </c>
      <c r="I229">
        <v>0</v>
      </c>
      <c r="J229" t="s">
        <v>31</v>
      </c>
      <c r="K229">
        <v>0</v>
      </c>
      <c r="L229" s="1">
        <v>2236</v>
      </c>
      <c r="M229" t="s">
        <v>36</v>
      </c>
      <c r="N229" t="s">
        <v>27</v>
      </c>
      <c r="O229" t="s">
        <v>27</v>
      </c>
      <c r="P229">
        <v>50</v>
      </c>
      <c r="Q229" t="s">
        <v>32</v>
      </c>
      <c r="R229">
        <v>13</v>
      </c>
      <c r="S229" t="s">
        <v>36</v>
      </c>
      <c r="T229">
        <v>9</v>
      </c>
      <c r="U229">
        <v>2</v>
      </c>
      <c r="V229">
        <v>3</v>
      </c>
      <c r="W229">
        <v>13</v>
      </c>
      <c r="X229">
        <v>814</v>
      </c>
      <c r="Y229">
        <v>-50</v>
      </c>
      <c r="Z229" t="s">
        <v>35</v>
      </c>
      <c r="AA229">
        <v>100</v>
      </c>
      <c r="AB229" t="str">
        <f t="shared" si="3"/>
        <v>20-29</v>
      </c>
    </row>
    <row r="230" spans="1:28" x14ac:dyDescent="0.3">
      <c r="A230">
        <v>29</v>
      </c>
      <c r="B230" t="s">
        <v>27</v>
      </c>
      <c r="C230" t="s">
        <v>28</v>
      </c>
      <c r="D230">
        <v>86</v>
      </c>
      <c r="E230" t="s">
        <v>37</v>
      </c>
      <c r="F230">
        <v>0</v>
      </c>
      <c r="G230">
        <v>0</v>
      </c>
      <c r="H230" t="s">
        <v>30</v>
      </c>
      <c r="I230">
        <v>0</v>
      </c>
      <c r="J230" t="s">
        <v>31</v>
      </c>
      <c r="K230">
        <v>0</v>
      </c>
      <c r="L230" s="1">
        <v>2086</v>
      </c>
      <c r="M230" t="s">
        <v>36</v>
      </c>
      <c r="N230" t="s">
        <v>36</v>
      </c>
      <c r="O230" t="s">
        <v>27</v>
      </c>
      <c r="P230">
        <v>100</v>
      </c>
      <c r="Q230" t="s">
        <v>34</v>
      </c>
      <c r="R230">
        <v>15</v>
      </c>
      <c r="S230" t="s">
        <v>27</v>
      </c>
      <c r="T230">
        <v>3</v>
      </c>
      <c r="U230">
        <v>0</v>
      </c>
      <c r="V230">
        <v>2</v>
      </c>
      <c r="W230">
        <v>99</v>
      </c>
      <c r="X230">
        <v>703</v>
      </c>
      <c r="Y230">
        <v>-50</v>
      </c>
      <c r="Z230" t="s">
        <v>41</v>
      </c>
      <c r="AA230">
        <v>0</v>
      </c>
      <c r="AB230" t="str">
        <f t="shared" si="3"/>
        <v>20-29</v>
      </c>
    </row>
    <row r="231" spans="1:28" x14ac:dyDescent="0.3">
      <c r="A231">
        <v>50</v>
      </c>
      <c r="B231" t="s">
        <v>27</v>
      </c>
      <c r="C231" t="s">
        <v>46</v>
      </c>
      <c r="D231">
        <v>0</v>
      </c>
      <c r="E231" t="s">
        <v>29</v>
      </c>
      <c r="F231">
        <v>50</v>
      </c>
      <c r="G231">
        <v>0</v>
      </c>
      <c r="H231" t="s">
        <v>30</v>
      </c>
      <c r="I231">
        <v>0</v>
      </c>
      <c r="J231" t="s">
        <v>40</v>
      </c>
      <c r="K231">
        <v>-200</v>
      </c>
      <c r="L231" s="1">
        <v>2000</v>
      </c>
      <c r="M231" t="s">
        <v>27</v>
      </c>
      <c r="N231" t="s">
        <v>27</v>
      </c>
      <c r="O231" t="s">
        <v>36</v>
      </c>
      <c r="P231">
        <v>50</v>
      </c>
      <c r="Q231" t="s">
        <v>34</v>
      </c>
      <c r="R231">
        <v>12</v>
      </c>
      <c r="S231" t="s">
        <v>36</v>
      </c>
      <c r="T231">
        <v>1</v>
      </c>
      <c r="U231">
        <v>1</v>
      </c>
      <c r="V231">
        <v>1</v>
      </c>
      <c r="W231">
        <v>6</v>
      </c>
      <c r="X231">
        <v>741</v>
      </c>
      <c r="Y231">
        <v>-50</v>
      </c>
      <c r="Z231" t="s">
        <v>35</v>
      </c>
      <c r="AA231">
        <v>100</v>
      </c>
      <c r="AB231" t="str">
        <f t="shared" si="3"/>
        <v>50-59</v>
      </c>
    </row>
    <row r="232" spans="1:28" x14ac:dyDescent="0.3">
      <c r="A232">
        <v>29</v>
      </c>
      <c r="B232" t="s">
        <v>27</v>
      </c>
      <c r="C232" t="s">
        <v>46</v>
      </c>
      <c r="D232">
        <v>0</v>
      </c>
      <c r="E232" t="s">
        <v>42</v>
      </c>
      <c r="F232">
        <v>100</v>
      </c>
      <c r="G232">
        <v>0</v>
      </c>
      <c r="H232" t="s">
        <v>30</v>
      </c>
      <c r="I232">
        <v>0</v>
      </c>
      <c r="J232" t="s">
        <v>40</v>
      </c>
      <c r="K232">
        <v>-200</v>
      </c>
      <c r="L232" s="1">
        <v>2100</v>
      </c>
      <c r="M232" t="s">
        <v>27</v>
      </c>
      <c r="N232" t="s">
        <v>27</v>
      </c>
      <c r="O232" t="s">
        <v>27</v>
      </c>
      <c r="P232">
        <v>0</v>
      </c>
      <c r="Q232" t="s">
        <v>32</v>
      </c>
      <c r="R232">
        <v>11</v>
      </c>
      <c r="S232" t="s">
        <v>36</v>
      </c>
      <c r="T232">
        <v>3</v>
      </c>
      <c r="U232">
        <v>2</v>
      </c>
      <c r="V232">
        <v>1</v>
      </c>
      <c r="W232">
        <v>14</v>
      </c>
      <c r="X232">
        <v>708</v>
      </c>
      <c r="Y232">
        <v>-50</v>
      </c>
      <c r="Z232" t="s">
        <v>35</v>
      </c>
      <c r="AA232">
        <v>100</v>
      </c>
      <c r="AB232" t="str">
        <f t="shared" si="3"/>
        <v>20-29</v>
      </c>
    </row>
    <row r="233" spans="1:28" x14ac:dyDescent="0.3">
      <c r="A233">
        <v>43</v>
      </c>
      <c r="B233" t="s">
        <v>27</v>
      </c>
      <c r="C233" t="s">
        <v>28</v>
      </c>
      <c r="D233">
        <v>86</v>
      </c>
      <c r="E233" t="s">
        <v>29</v>
      </c>
      <c r="F233">
        <v>50</v>
      </c>
      <c r="G233">
        <v>1</v>
      </c>
      <c r="H233" t="s">
        <v>30</v>
      </c>
      <c r="I233">
        <v>50</v>
      </c>
      <c r="J233" t="s">
        <v>31</v>
      </c>
      <c r="K233">
        <v>0</v>
      </c>
      <c r="L233" s="1">
        <v>2336</v>
      </c>
      <c r="M233" t="s">
        <v>36</v>
      </c>
      <c r="N233" t="s">
        <v>27</v>
      </c>
      <c r="O233" t="s">
        <v>27</v>
      </c>
      <c r="P233">
        <v>50</v>
      </c>
      <c r="Q233" t="s">
        <v>34</v>
      </c>
      <c r="R233">
        <v>1</v>
      </c>
      <c r="S233" t="s">
        <v>36</v>
      </c>
      <c r="T233">
        <v>6</v>
      </c>
      <c r="U233">
        <v>3</v>
      </c>
      <c r="V233">
        <v>3</v>
      </c>
      <c r="W233">
        <v>10</v>
      </c>
      <c r="X233">
        <v>627</v>
      </c>
      <c r="Y233">
        <v>50</v>
      </c>
      <c r="Z233" t="s">
        <v>41</v>
      </c>
      <c r="AA233">
        <v>0</v>
      </c>
      <c r="AB233" t="str">
        <f t="shared" si="3"/>
        <v>40-49</v>
      </c>
    </row>
    <row r="234" spans="1:28" x14ac:dyDescent="0.3">
      <c r="A234">
        <v>40</v>
      </c>
      <c r="B234" t="s">
        <v>27</v>
      </c>
      <c r="C234" t="s">
        <v>46</v>
      </c>
      <c r="D234">
        <v>0</v>
      </c>
      <c r="E234" t="s">
        <v>37</v>
      </c>
      <c r="F234">
        <v>0</v>
      </c>
      <c r="G234">
        <v>2</v>
      </c>
      <c r="H234" t="s">
        <v>30</v>
      </c>
      <c r="I234">
        <v>100</v>
      </c>
      <c r="J234" t="s">
        <v>40</v>
      </c>
      <c r="K234">
        <v>-200</v>
      </c>
      <c r="L234" s="1">
        <v>2200</v>
      </c>
      <c r="M234" t="s">
        <v>27</v>
      </c>
      <c r="N234" t="s">
        <v>27</v>
      </c>
      <c r="O234" t="s">
        <v>27</v>
      </c>
      <c r="P234">
        <v>0</v>
      </c>
      <c r="Q234" t="s">
        <v>34</v>
      </c>
      <c r="R234">
        <v>3</v>
      </c>
      <c r="S234" t="s">
        <v>27</v>
      </c>
      <c r="T234">
        <v>7</v>
      </c>
      <c r="U234">
        <v>3</v>
      </c>
      <c r="V234">
        <v>2</v>
      </c>
      <c r="W234">
        <v>99</v>
      </c>
      <c r="X234">
        <v>695</v>
      </c>
      <c r="Y234">
        <v>50</v>
      </c>
      <c r="Z234" t="s">
        <v>35</v>
      </c>
      <c r="AA234">
        <v>100</v>
      </c>
      <c r="AB234" t="str">
        <f t="shared" si="3"/>
        <v>40-49</v>
      </c>
    </row>
    <row r="235" spans="1:28" x14ac:dyDescent="0.3">
      <c r="A235">
        <v>30</v>
      </c>
      <c r="B235" t="s">
        <v>27</v>
      </c>
      <c r="C235" t="s">
        <v>28</v>
      </c>
      <c r="D235">
        <v>86</v>
      </c>
      <c r="E235" t="s">
        <v>37</v>
      </c>
      <c r="F235">
        <v>0</v>
      </c>
      <c r="G235">
        <v>0</v>
      </c>
      <c r="H235" t="s">
        <v>30</v>
      </c>
      <c r="I235">
        <v>0</v>
      </c>
      <c r="J235" t="s">
        <v>31</v>
      </c>
      <c r="K235">
        <v>0</v>
      </c>
      <c r="L235" s="1">
        <v>2286</v>
      </c>
      <c r="M235" t="s">
        <v>27</v>
      </c>
      <c r="N235" t="s">
        <v>27</v>
      </c>
      <c r="O235" t="s">
        <v>36</v>
      </c>
      <c r="P235">
        <v>50</v>
      </c>
      <c r="Q235" t="s">
        <v>32</v>
      </c>
      <c r="R235">
        <v>18</v>
      </c>
      <c r="S235" t="s">
        <v>36</v>
      </c>
      <c r="T235">
        <v>8</v>
      </c>
      <c r="U235">
        <v>4</v>
      </c>
      <c r="V235">
        <v>2</v>
      </c>
      <c r="W235">
        <v>3</v>
      </c>
      <c r="X235">
        <v>653</v>
      </c>
      <c r="Y235">
        <v>50</v>
      </c>
      <c r="Z235" t="s">
        <v>33</v>
      </c>
      <c r="AA235">
        <v>50</v>
      </c>
      <c r="AB235" t="str">
        <f t="shared" si="3"/>
        <v>30-39</v>
      </c>
    </row>
    <row r="236" spans="1:28" x14ac:dyDescent="0.3">
      <c r="A236">
        <v>72</v>
      </c>
      <c r="B236" t="s">
        <v>36</v>
      </c>
      <c r="C236" t="s">
        <v>28</v>
      </c>
      <c r="D236">
        <v>86</v>
      </c>
      <c r="E236" t="s">
        <v>37</v>
      </c>
      <c r="F236">
        <v>0</v>
      </c>
      <c r="G236">
        <v>1</v>
      </c>
      <c r="H236" t="s">
        <v>43</v>
      </c>
      <c r="I236">
        <v>200</v>
      </c>
      <c r="J236" t="s">
        <v>31</v>
      </c>
      <c r="K236">
        <v>0</v>
      </c>
      <c r="L236" s="1">
        <v>2486</v>
      </c>
      <c r="M236" t="s">
        <v>27</v>
      </c>
      <c r="N236" t="s">
        <v>27</v>
      </c>
      <c r="O236" t="s">
        <v>27</v>
      </c>
      <c r="P236">
        <v>0</v>
      </c>
      <c r="Q236" t="s">
        <v>34</v>
      </c>
      <c r="R236">
        <v>28</v>
      </c>
      <c r="S236" t="s">
        <v>27</v>
      </c>
      <c r="T236">
        <v>3</v>
      </c>
      <c r="U236">
        <v>2</v>
      </c>
      <c r="V236">
        <v>2</v>
      </c>
      <c r="W236">
        <v>99</v>
      </c>
      <c r="X236">
        <v>725</v>
      </c>
      <c r="Y236">
        <v>-50</v>
      </c>
      <c r="Z236" t="s">
        <v>35</v>
      </c>
      <c r="AA236">
        <v>100</v>
      </c>
      <c r="AB236" t="str">
        <f t="shared" si="3"/>
        <v>70-79</v>
      </c>
    </row>
    <row r="237" spans="1:28" x14ac:dyDescent="0.3">
      <c r="A237">
        <v>49</v>
      </c>
      <c r="B237" t="s">
        <v>27</v>
      </c>
      <c r="C237" t="s">
        <v>46</v>
      </c>
      <c r="D237">
        <v>0</v>
      </c>
      <c r="E237" t="s">
        <v>42</v>
      </c>
      <c r="F237">
        <v>100</v>
      </c>
      <c r="G237">
        <v>0</v>
      </c>
      <c r="H237" t="s">
        <v>30</v>
      </c>
      <c r="I237">
        <v>0</v>
      </c>
      <c r="J237" t="s">
        <v>31</v>
      </c>
      <c r="K237">
        <v>0</v>
      </c>
      <c r="L237" s="1">
        <v>2250</v>
      </c>
      <c r="M237" t="s">
        <v>27</v>
      </c>
      <c r="N237" t="s">
        <v>36</v>
      </c>
      <c r="O237" t="s">
        <v>27</v>
      </c>
      <c r="P237">
        <v>50</v>
      </c>
      <c r="Q237" t="s">
        <v>34</v>
      </c>
      <c r="R237">
        <v>12</v>
      </c>
      <c r="S237" t="s">
        <v>27</v>
      </c>
      <c r="T237">
        <v>7</v>
      </c>
      <c r="U237">
        <v>2</v>
      </c>
      <c r="V237">
        <v>2</v>
      </c>
      <c r="W237">
        <v>99</v>
      </c>
      <c r="X237">
        <v>765</v>
      </c>
      <c r="Y237">
        <v>-50</v>
      </c>
      <c r="Z237" t="s">
        <v>35</v>
      </c>
      <c r="AA237">
        <v>100</v>
      </c>
      <c r="AB237" t="str">
        <f t="shared" si="3"/>
        <v>40-49</v>
      </c>
    </row>
    <row r="238" spans="1:28" x14ac:dyDescent="0.3">
      <c r="A238">
        <v>18</v>
      </c>
      <c r="B238" t="s">
        <v>27</v>
      </c>
      <c r="C238" t="s">
        <v>38</v>
      </c>
      <c r="D238">
        <v>0</v>
      </c>
      <c r="E238" t="s">
        <v>29</v>
      </c>
      <c r="F238">
        <v>50</v>
      </c>
      <c r="G238">
        <v>1</v>
      </c>
      <c r="H238" t="s">
        <v>39</v>
      </c>
      <c r="I238">
        <v>100</v>
      </c>
      <c r="J238" t="s">
        <v>31</v>
      </c>
      <c r="K238">
        <v>0</v>
      </c>
      <c r="L238" s="1">
        <v>2250</v>
      </c>
      <c r="M238" t="s">
        <v>36</v>
      </c>
      <c r="N238" t="s">
        <v>36</v>
      </c>
      <c r="O238" t="s">
        <v>27</v>
      </c>
      <c r="P238">
        <v>100</v>
      </c>
      <c r="Q238" t="s">
        <v>34</v>
      </c>
      <c r="R238">
        <v>26</v>
      </c>
      <c r="S238" t="s">
        <v>36</v>
      </c>
      <c r="T238">
        <v>0</v>
      </c>
      <c r="U238">
        <v>1</v>
      </c>
      <c r="V238">
        <v>2</v>
      </c>
      <c r="W238">
        <v>12</v>
      </c>
      <c r="X238">
        <v>771</v>
      </c>
      <c r="Y238">
        <v>-50</v>
      </c>
      <c r="Z238" t="s">
        <v>35</v>
      </c>
      <c r="AA238">
        <v>100</v>
      </c>
      <c r="AB238" t="str">
        <f t="shared" si="3"/>
        <v>10-19</v>
      </c>
    </row>
    <row r="239" spans="1:28" x14ac:dyDescent="0.3">
      <c r="A239">
        <v>42</v>
      </c>
      <c r="B239" t="s">
        <v>27</v>
      </c>
      <c r="C239" t="s">
        <v>38</v>
      </c>
      <c r="D239">
        <v>0</v>
      </c>
      <c r="E239" t="s">
        <v>29</v>
      </c>
      <c r="F239">
        <v>50</v>
      </c>
      <c r="G239">
        <v>1</v>
      </c>
      <c r="H239" t="s">
        <v>30</v>
      </c>
      <c r="I239">
        <v>50</v>
      </c>
      <c r="J239" t="s">
        <v>40</v>
      </c>
      <c r="K239">
        <v>-200</v>
      </c>
      <c r="L239" s="1">
        <v>2000</v>
      </c>
      <c r="M239" t="s">
        <v>27</v>
      </c>
      <c r="N239" t="s">
        <v>27</v>
      </c>
      <c r="O239" t="s">
        <v>36</v>
      </c>
      <c r="P239">
        <v>50</v>
      </c>
      <c r="Q239" t="s">
        <v>32</v>
      </c>
      <c r="R239">
        <v>1</v>
      </c>
      <c r="S239" t="s">
        <v>27</v>
      </c>
      <c r="T239">
        <v>2</v>
      </c>
      <c r="U239">
        <v>2</v>
      </c>
      <c r="V239">
        <v>3</v>
      </c>
      <c r="W239">
        <v>99</v>
      </c>
      <c r="X239">
        <v>708</v>
      </c>
      <c r="Y239">
        <v>-50</v>
      </c>
      <c r="Z239" t="s">
        <v>33</v>
      </c>
      <c r="AA239">
        <v>50</v>
      </c>
      <c r="AB239" t="str">
        <f t="shared" si="3"/>
        <v>40-49</v>
      </c>
    </row>
    <row r="240" spans="1:28" x14ac:dyDescent="0.3">
      <c r="A240">
        <v>30</v>
      </c>
      <c r="B240" t="s">
        <v>27</v>
      </c>
      <c r="C240" t="s">
        <v>38</v>
      </c>
      <c r="D240">
        <v>0</v>
      </c>
      <c r="E240" t="s">
        <v>37</v>
      </c>
      <c r="F240">
        <v>0</v>
      </c>
      <c r="G240">
        <v>0</v>
      </c>
      <c r="H240" t="s">
        <v>30</v>
      </c>
      <c r="I240">
        <v>0</v>
      </c>
      <c r="J240" t="s">
        <v>31</v>
      </c>
      <c r="K240">
        <v>0</v>
      </c>
      <c r="L240" s="1">
        <v>2250</v>
      </c>
      <c r="M240" t="s">
        <v>27</v>
      </c>
      <c r="N240" t="s">
        <v>27</v>
      </c>
      <c r="O240" t="s">
        <v>27</v>
      </c>
      <c r="P240">
        <v>0</v>
      </c>
      <c r="Q240" t="s">
        <v>34</v>
      </c>
      <c r="R240">
        <v>22</v>
      </c>
      <c r="S240" t="s">
        <v>36</v>
      </c>
      <c r="T240">
        <v>1</v>
      </c>
      <c r="U240">
        <v>3</v>
      </c>
      <c r="V240">
        <v>2</v>
      </c>
      <c r="W240">
        <v>4</v>
      </c>
      <c r="X240">
        <v>668</v>
      </c>
      <c r="Y240">
        <v>50</v>
      </c>
      <c r="Z240" t="s">
        <v>33</v>
      </c>
      <c r="AA240">
        <v>50</v>
      </c>
      <c r="AB240" t="str">
        <f t="shared" si="3"/>
        <v>30-39</v>
      </c>
    </row>
    <row r="241" spans="1:28" x14ac:dyDescent="0.3">
      <c r="A241">
        <v>52</v>
      </c>
      <c r="B241" t="s">
        <v>27</v>
      </c>
      <c r="C241" t="s">
        <v>46</v>
      </c>
      <c r="D241">
        <v>0</v>
      </c>
      <c r="E241" t="s">
        <v>29</v>
      </c>
      <c r="F241">
        <v>50</v>
      </c>
      <c r="G241">
        <v>2</v>
      </c>
      <c r="H241" t="s">
        <v>30</v>
      </c>
      <c r="I241">
        <v>100</v>
      </c>
      <c r="J241" t="s">
        <v>31</v>
      </c>
      <c r="K241">
        <v>0</v>
      </c>
      <c r="L241" s="1">
        <v>2300</v>
      </c>
      <c r="M241" t="s">
        <v>27</v>
      </c>
      <c r="N241" t="s">
        <v>27</v>
      </c>
      <c r="O241" t="s">
        <v>27</v>
      </c>
      <c r="P241">
        <v>0</v>
      </c>
      <c r="Q241" t="s">
        <v>34</v>
      </c>
      <c r="R241">
        <v>20</v>
      </c>
      <c r="S241" t="s">
        <v>36</v>
      </c>
      <c r="T241">
        <v>9</v>
      </c>
      <c r="U241">
        <v>2</v>
      </c>
      <c r="V241">
        <v>1</v>
      </c>
      <c r="W241">
        <v>2</v>
      </c>
      <c r="X241">
        <v>850</v>
      </c>
      <c r="Y241">
        <v>-50</v>
      </c>
      <c r="Z241" t="s">
        <v>33</v>
      </c>
      <c r="AA241">
        <v>50</v>
      </c>
      <c r="AB241" t="str">
        <f t="shared" si="3"/>
        <v>50-59</v>
      </c>
    </row>
    <row r="242" spans="1:28" x14ac:dyDescent="0.3">
      <c r="A242">
        <v>28</v>
      </c>
      <c r="B242" t="s">
        <v>27</v>
      </c>
      <c r="C242" t="s">
        <v>38</v>
      </c>
      <c r="D242">
        <v>0</v>
      </c>
      <c r="E242" t="s">
        <v>37</v>
      </c>
      <c r="F242">
        <v>0</v>
      </c>
      <c r="G242">
        <v>1</v>
      </c>
      <c r="H242" t="s">
        <v>30</v>
      </c>
      <c r="I242">
        <v>50</v>
      </c>
      <c r="J242" t="s">
        <v>31</v>
      </c>
      <c r="K242">
        <v>0</v>
      </c>
      <c r="L242" s="1">
        <v>2150</v>
      </c>
      <c r="M242" t="s">
        <v>27</v>
      </c>
      <c r="N242" t="s">
        <v>27</v>
      </c>
      <c r="O242" t="s">
        <v>27</v>
      </c>
      <c r="P242">
        <v>0</v>
      </c>
      <c r="Q242" t="s">
        <v>32</v>
      </c>
      <c r="R242">
        <v>2</v>
      </c>
      <c r="S242" t="s">
        <v>36</v>
      </c>
      <c r="T242">
        <v>2</v>
      </c>
      <c r="U242">
        <v>2</v>
      </c>
      <c r="V242">
        <v>3</v>
      </c>
      <c r="W242">
        <v>7</v>
      </c>
      <c r="X242">
        <v>755</v>
      </c>
      <c r="Y242">
        <v>-50</v>
      </c>
      <c r="Z242" t="s">
        <v>41</v>
      </c>
      <c r="AA242">
        <v>0</v>
      </c>
      <c r="AB242" t="str">
        <f t="shared" si="3"/>
        <v>20-29</v>
      </c>
    </row>
    <row r="243" spans="1:28" x14ac:dyDescent="0.3">
      <c r="A243">
        <v>38</v>
      </c>
      <c r="B243" t="s">
        <v>27</v>
      </c>
      <c r="C243" t="s">
        <v>46</v>
      </c>
      <c r="D243">
        <v>0</v>
      </c>
      <c r="E243" t="s">
        <v>29</v>
      </c>
      <c r="F243">
        <v>50</v>
      </c>
      <c r="G243">
        <v>0</v>
      </c>
      <c r="H243" t="s">
        <v>43</v>
      </c>
      <c r="I243">
        <v>0</v>
      </c>
      <c r="J243" t="s">
        <v>31</v>
      </c>
      <c r="K243">
        <v>0</v>
      </c>
      <c r="L243" s="1">
        <v>2200</v>
      </c>
      <c r="M243" t="s">
        <v>27</v>
      </c>
      <c r="N243" t="s">
        <v>36</v>
      </c>
      <c r="O243" t="s">
        <v>36</v>
      </c>
      <c r="P243">
        <v>100</v>
      </c>
      <c r="Q243" t="s">
        <v>34</v>
      </c>
      <c r="R243">
        <v>30</v>
      </c>
      <c r="S243" t="s">
        <v>36</v>
      </c>
      <c r="T243">
        <v>3</v>
      </c>
      <c r="U243">
        <v>3</v>
      </c>
      <c r="V243">
        <v>1</v>
      </c>
      <c r="W243">
        <v>6</v>
      </c>
      <c r="X243">
        <v>660</v>
      </c>
      <c r="Y243">
        <v>50</v>
      </c>
      <c r="Z243" t="s">
        <v>33</v>
      </c>
      <c r="AA243">
        <v>50</v>
      </c>
      <c r="AB243" t="str">
        <f t="shared" si="3"/>
        <v>30-39</v>
      </c>
    </row>
    <row r="244" spans="1:28" x14ac:dyDescent="0.3">
      <c r="A244">
        <v>47</v>
      </c>
      <c r="B244" t="s">
        <v>27</v>
      </c>
      <c r="C244" t="s">
        <v>38</v>
      </c>
      <c r="D244">
        <v>0</v>
      </c>
      <c r="E244" t="s">
        <v>42</v>
      </c>
      <c r="F244">
        <v>100</v>
      </c>
      <c r="G244">
        <v>0</v>
      </c>
      <c r="H244" t="s">
        <v>30</v>
      </c>
      <c r="I244">
        <v>0</v>
      </c>
      <c r="J244" t="s">
        <v>40</v>
      </c>
      <c r="K244">
        <v>-200</v>
      </c>
      <c r="L244" s="1">
        <v>2050</v>
      </c>
      <c r="M244" t="s">
        <v>27</v>
      </c>
      <c r="N244" t="s">
        <v>27</v>
      </c>
      <c r="O244" t="s">
        <v>27</v>
      </c>
      <c r="P244">
        <v>0</v>
      </c>
      <c r="Q244" t="s">
        <v>32</v>
      </c>
      <c r="R244">
        <v>21</v>
      </c>
      <c r="S244" t="s">
        <v>36</v>
      </c>
      <c r="T244">
        <v>2</v>
      </c>
      <c r="U244">
        <v>1</v>
      </c>
      <c r="V244">
        <v>1</v>
      </c>
      <c r="W244">
        <v>12</v>
      </c>
      <c r="X244">
        <v>773</v>
      </c>
      <c r="Y244">
        <v>-50</v>
      </c>
      <c r="Z244" t="s">
        <v>33</v>
      </c>
      <c r="AA244">
        <v>50</v>
      </c>
      <c r="AB244" t="str">
        <f t="shared" si="3"/>
        <v>40-49</v>
      </c>
    </row>
    <row r="245" spans="1:28" x14ac:dyDescent="0.3">
      <c r="A245">
        <v>52</v>
      </c>
      <c r="B245" t="s">
        <v>27</v>
      </c>
      <c r="C245" t="s">
        <v>45</v>
      </c>
      <c r="D245">
        <v>0</v>
      </c>
      <c r="E245" t="s">
        <v>29</v>
      </c>
      <c r="F245">
        <v>50</v>
      </c>
      <c r="G245">
        <v>0</v>
      </c>
      <c r="H245" t="s">
        <v>30</v>
      </c>
      <c r="I245">
        <v>0</v>
      </c>
      <c r="J245" t="s">
        <v>31</v>
      </c>
      <c r="K245">
        <v>0</v>
      </c>
      <c r="L245" s="1">
        <v>2100</v>
      </c>
      <c r="M245" t="s">
        <v>27</v>
      </c>
      <c r="N245" t="s">
        <v>27</v>
      </c>
      <c r="O245" t="s">
        <v>36</v>
      </c>
      <c r="P245">
        <v>50</v>
      </c>
      <c r="Q245" t="s">
        <v>34</v>
      </c>
      <c r="R245">
        <v>18</v>
      </c>
      <c r="S245" t="s">
        <v>27</v>
      </c>
      <c r="T245">
        <v>3</v>
      </c>
      <c r="U245">
        <v>2</v>
      </c>
      <c r="V245">
        <v>1</v>
      </c>
      <c r="W245">
        <v>99</v>
      </c>
      <c r="X245">
        <v>817</v>
      </c>
      <c r="Y245">
        <v>-50</v>
      </c>
      <c r="Z245" t="s">
        <v>41</v>
      </c>
      <c r="AA245">
        <v>0</v>
      </c>
      <c r="AB245" t="str">
        <f t="shared" si="3"/>
        <v>50-59</v>
      </c>
    </row>
    <row r="246" spans="1:28" x14ac:dyDescent="0.3">
      <c r="A246">
        <v>21</v>
      </c>
      <c r="B246" t="s">
        <v>27</v>
      </c>
      <c r="C246" t="s">
        <v>45</v>
      </c>
      <c r="D246">
        <v>0</v>
      </c>
      <c r="E246" t="s">
        <v>42</v>
      </c>
      <c r="F246">
        <v>100</v>
      </c>
      <c r="G246">
        <v>1</v>
      </c>
      <c r="H246" t="s">
        <v>30</v>
      </c>
      <c r="I246">
        <v>50</v>
      </c>
      <c r="J246" t="s">
        <v>31</v>
      </c>
      <c r="K246">
        <v>0</v>
      </c>
      <c r="L246" s="1">
        <v>2350</v>
      </c>
      <c r="M246" t="s">
        <v>27</v>
      </c>
      <c r="N246" t="s">
        <v>27</v>
      </c>
      <c r="O246" t="s">
        <v>27</v>
      </c>
      <c r="P246">
        <v>0</v>
      </c>
      <c r="Q246" t="s">
        <v>34</v>
      </c>
      <c r="R246">
        <v>1</v>
      </c>
      <c r="S246" t="s">
        <v>36</v>
      </c>
      <c r="T246">
        <v>2</v>
      </c>
      <c r="U246">
        <v>3</v>
      </c>
      <c r="V246">
        <v>3</v>
      </c>
      <c r="W246">
        <v>2</v>
      </c>
      <c r="X246">
        <v>717</v>
      </c>
      <c r="Y246">
        <v>-50</v>
      </c>
      <c r="Z246" t="s">
        <v>35</v>
      </c>
      <c r="AA246">
        <v>100</v>
      </c>
      <c r="AB246" t="str">
        <f t="shared" si="3"/>
        <v>20-29</v>
      </c>
    </row>
    <row r="247" spans="1:28" x14ac:dyDescent="0.3">
      <c r="A247">
        <v>34</v>
      </c>
      <c r="B247" t="s">
        <v>27</v>
      </c>
      <c r="C247" t="s">
        <v>28</v>
      </c>
      <c r="D247">
        <v>86</v>
      </c>
      <c r="E247" t="s">
        <v>29</v>
      </c>
      <c r="F247">
        <v>50</v>
      </c>
      <c r="G247">
        <v>0</v>
      </c>
      <c r="H247" t="s">
        <v>30</v>
      </c>
      <c r="I247">
        <v>0</v>
      </c>
      <c r="J247" t="s">
        <v>40</v>
      </c>
      <c r="K247">
        <v>-200</v>
      </c>
      <c r="L247" s="1">
        <v>2136</v>
      </c>
      <c r="M247" t="s">
        <v>36</v>
      </c>
      <c r="N247" t="s">
        <v>27</v>
      </c>
      <c r="O247" t="s">
        <v>36</v>
      </c>
      <c r="P247">
        <v>100</v>
      </c>
      <c r="Q247" t="s">
        <v>34</v>
      </c>
      <c r="R247">
        <v>3</v>
      </c>
      <c r="S247" t="s">
        <v>27</v>
      </c>
      <c r="T247">
        <v>4</v>
      </c>
      <c r="U247">
        <v>2</v>
      </c>
      <c r="V247">
        <v>1</v>
      </c>
      <c r="W247">
        <v>99</v>
      </c>
      <c r="X247">
        <v>696</v>
      </c>
      <c r="Y247">
        <v>50</v>
      </c>
      <c r="Z247" t="s">
        <v>35</v>
      </c>
      <c r="AA247">
        <v>100</v>
      </c>
      <c r="AB247" t="str">
        <f t="shared" si="3"/>
        <v>30-39</v>
      </c>
    </row>
    <row r="248" spans="1:28" x14ac:dyDescent="0.3">
      <c r="A248">
        <v>32</v>
      </c>
      <c r="B248" t="s">
        <v>27</v>
      </c>
      <c r="C248" t="s">
        <v>46</v>
      </c>
      <c r="D248">
        <v>0</v>
      </c>
      <c r="E248" t="s">
        <v>42</v>
      </c>
      <c r="F248">
        <v>100</v>
      </c>
      <c r="G248">
        <v>2</v>
      </c>
      <c r="H248" t="s">
        <v>39</v>
      </c>
      <c r="I248">
        <v>200</v>
      </c>
      <c r="J248" t="s">
        <v>40</v>
      </c>
      <c r="K248">
        <v>-200</v>
      </c>
      <c r="L248" s="1">
        <v>2150</v>
      </c>
      <c r="M248" t="s">
        <v>36</v>
      </c>
      <c r="N248" t="s">
        <v>36</v>
      </c>
      <c r="O248" t="s">
        <v>27</v>
      </c>
      <c r="P248">
        <v>100</v>
      </c>
      <c r="Q248" t="s">
        <v>34</v>
      </c>
      <c r="R248">
        <v>26</v>
      </c>
      <c r="S248" t="s">
        <v>27</v>
      </c>
      <c r="T248">
        <v>7</v>
      </c>
      <c r="U248">
        <v>3</v>
      </c>
      <c r="V248">
        <v>2</v>
      </c>
      <c r="W248">
        <v>99</v>
      </c>
      <c r="X248">
        <v>701</v>
      </c>
      <c r="Y248">
        <v>-50</v>
      </c>
      <c r="Z248" t="s">
        <v>33</v>
      </c>
      <c r="AA248">
        <v>50</v>
      </c>
      <c r="AB248" t="str">
        <f t="shared" si="3"/>
        <v>30-39</v>
      </c>
    </row>
    <row r="249" spans="1:28" x14ac:dyDescent="0.3">
      <c r="A249">
        <v>30</v>
      </c>
      <c r="B249" t="s">
        <v>27</v>
      </c>
      <c r="C249" t="s">
        <v>28</v>
      </c>
      <c r="D249">
        <v>86</v>
      </c>
      <c r="E249" t="s">
        <v>29</v>
      </c>
      <c r="F249">
        <v>50</v>
      </c>
      <c r="G249">
        <v>1</v>
      </c>
      <c r="H249" t="s">
        <v>30</v>
      </c>
      <c r="I249">
        <v>50</v>
      </c>
      <c r="J249" t="s">
        <v>31</v>
      </c>
      <c r="K249">
        <v>0</v>
      </c>
      <c r="L249" s="1">
        <v>2386</v>
      </c>
      <c r="M249" t="s">
        <v>27</v>
      </c>
      <c r="N249" t="s">
        <v>36</v>
      </c>
      <c r="O249" t="s">
        <v>27</v>
      </c>
      <c r="P249">
        <v>50</v>
      </c>
      <c r="Q249" t="s">
        <v>34</v>
      </c>
      <c r="R249">
        <v>10</v>
      </c>
      <c r="S249" t="s">
        <v>36</v>
      </c>
      <c r="T249">
        <v>3</v>
      </c>
      <c r="U249">
        <v>4</v>
      </c>
      <c r="V249">
        <v>2</v>
      </c>
      <c r="W249">
        <v>5</v>
      </c>
      <c r="X249">
        <v>667</v>
      </c>
      <c r="Y249">
        <v>50</v>
      </c>
      <c r="Z249" t="s">
        <v>33</v>
      </c>
      <c r="AA249">
        <v>50</v>
      </c>
      <c r="AB249" t="str">
        <f t="shared" si="3"/>
        <v>30-39</v>
      </c>
    </row>
    <row r="250" spans="1:28" x14ac:dyDescent="0.3">
      <c r="A250">
        <v>66</v>
      </c>
      <c r="B250" t="s">
        <v>36</v>
      </c>
      <c r="C250" t="s">
        <v>28</v>
      </c>
      <c r="D250">
        <v>86</v>
      </c>
      <c r="E250" t="s">
        <v>29</v>
      </c>
      <c r="F250">
        <v>50</v>
      </c>
      <c r="G250">
        <v>1</v>
      </c>
      <c r="H250" t="s">
        <v>30</v>
      </c>
      <c r="I250">
        <v>50</v>
      </c>
      <c r="J250" t="s">
        <v>31</v>
      </c>
      <c r="K250">
        <v>0</v>
      </c>
      <c r="L250" s="1">
        <v>2486</v>
      </c>
      <c r="M250" t="s">
        <v>27</v>
      </c>
      <c r="N250" t="s">
        <v>27</v>
      </c>
      <c r="O250" t="s">
        <v>27</v>
      </c>
      <c r="P250">
        <v>0</v>
      </c>
      <c r="Q250" t="s">
        <v>34</v>
      </c>
      <c r="R250">
        <v>16</v>
      </c>
      <c r="S250" t="s">
        <v>36</v>
      </c>
      <c r="T250">
        <v>7</v>
      </c>
      <c r="U250">
        <v>3</v>
      </c>
      <c r="V250">
        <v>1</v>
      </c>
      <c r="W250">
        <v>9</v>
      </c>
      <c r="X250">
        <v>685</v>
      </c>
      <c r="Y250">
        <v>50</v>
      </c>
      <c r="Z250" t="s">
        <v>35</v>
      </c>
      <c r="AA250">
        <v>100</v>
      </c>
      <c r="AB250" t="str">
        <f t="shared" si="3"/>
        <v>60-69</v>
      </c>
    </row>
    <row r="251" spans="1:28" x14ac:dyDescent="0.3">
      <c r="A251">
        <v>46</v>
      </c>
      <c r="B251" t="s">
        <v>27</v>
      </c>
      <c r="C251" t="s">
        <v>38</v>
      </c>
      <c r="D251">
        <v>0</v>
      </c>
      <c r="E251" t="s">
        <v>37</v>
      </c>
      <c r="F251">
        <v>0</v>
      </c>
      <c r="G251">
        <v>0</v>
      </c>
      <c r="H251" t="s">
        <v>43</v>
      </c>
      <c r="I251">
        <v>0</v>
      </c>
      <c r="J251" t="s">
        <v>40</v>
      </c>
      <c r="K251">
        <v>-200</v>
      </c>
      <c r="L251" s="1">
        <v>1900</v>
      </c>
      <c r="M251" t="s">
        <v>27</v>
      </c>
      <c r="N251" t="s">
        <v>36</v>
      </c>
      <c r="O251" t="s">
        <v>27</v>
      </c>
      <c r="P251">
        <v>50</v>
      </c>
      <c r="Q251" t="s">
        <v>34</v>
      </c>
      <c r="R251">
        <v>28</v>
      </c>
      <c r="S251" t="s">
        <v>36</v>
      </c>
      <c r="T251">
        <v>7</v>
      </c>
      <c r="U251">
        <v>4</v>
      </c>
      <c r="V251">
        <v>2</v>
      </c>
      <c r="W251">
        <v>6</v>
      </c>
      <c r="X251">
        <v>738</v>
      </c>
      <c r="Y251">
        <v>-50</v>
      </c>
      <c r="Z251" t="s">
        <v>33</v>
      </c>
      <c r="AA251">
        <v>50</v>
      </c>
      <c r="AB251" t="str">
        <f t="shared" si="3"/>
        <v>40-49</v>
      </c>
    </row>
    <row r="252" spans="1:28" x14ac:dyDescent="0.3">
      <c r="A252">
        <v>21</v>
      </c>
      <c r="B252" t="s">
        <v>27</v>
      </c>
      <c r="C252" t="s">
        <v>28</v>
      </c>
      <c r="D252">
        <v>86</v>
      </c>
      <c r="E252" t="s">
        <v>37</v>
      </c>
      <c r="F252">
        <v>0</v>
      </c>
      <c r="G252">
        <v>0</v>
      </c>
      <c r="H252" t="s">
        <v>30</v>
      </c>
      <c r="I252">
        <v>0</v>
      </c>
      <c r="J252" t="s">
        <v>31</v>
      </c>
      <c r="K252">
        <v>0</v>
      </c>
      <c r="L252" s="1">
        <v>2236</v>
      </c>
      <c r="M252" t="s">
        <v>27</v>
      </c>
      <c r="N252" t="s">
        <v>27</v>
      </c>
      <c r="O252" t="s">
        <v>27</v>
      </c>
      <c r="P252">
        <v>0</v>
      </c>
      <c r="Q252" t="s">
        <v>34</v>
      </c>
      <c r="R252">
        <v>15</v>
      </c>
      <c r="S252" t="s">
        <v>27</v>
      </c>
      <c r="T252">
        <v>7</v>
      </c>
      <c r="U252">
        <v>4</v>
      </c>
      <c r="V252">
        <v>3</v>
      </c>
      <c r="W252">
        <v>99</v>
      </c>
      <c r="X252">
        <v>735</v>
      </c>
      <c r="Y252">
        <v>-50</v>
      </c>
      <c r="Z252" t="s">
        <v>33</v>
      </c>
      <c r="AA252">
        <v>50</v>
      </c>
      <c r="AB252" t="str">
        <f t="shared" si="3"/>
        <v>20-29</v>
      </c>
    </row>
    <row r="253" spans="1:28" x14ac:dyDescent="0.3">
      <c r="A253">
        <v>53</v>
      </c>
      <c r="B253" t="s">
        <v>27</v>
      </c>
      <c r="C253" t="s">
        <v>38</v>
      </c>
      <c r="D253">
        <v>0</v>
      </c>
      <c r="E253" t="s">
        <v>29</v>
      </c>
      <c r="F253">
        <v>50</v>
      </c>
      <c r="G253">
        <v>2</v>
      </c>
      <c r="H253" t="s">
        <v>30</v>
      </c>
      <c r="I253">
        <v>100</v>
      </c>
      <c r="J253" t="s">
        <v>40</v>
      </c>
      <c r="K253">
        <v>-200</v>
      </c>
      <c r="L253" s="1">
        <v>2150</v>
      </c>
      <c r="M253" t="s">
        <v>27</v>
      </c>
      <c r="N253" t="s">
        <v>27</v>
      </c>
      <c r="O253" t="s">
        <v>27</v>
      </c>
      <c r="P253">
        <v>0</v>
      </c>
      <c r="Q253" t="s">
        <v>32</v>
      </c>
      <c r="R253">
        <v>3</v>
      </c>
      <c r="S253" t="s">
        <v>36</v>
      </c>
      <c r="T253">
        <v>5</v>
      </c>
      <c r="U253">
        <v>1</v>
      </c>
      <c r="V253">
        <v>3</v>
      </c>
      <c r="W253">
        <v>5</v>
      </c>
      <c r="X253">
        <v>662</v>
      </c>
      <c r="Y253">
        <v>50</v>
      </c>
      <c r="Z253" t="s">
        <v>41</v>
      </c>
      <c r="AA253">
        <v>0</v>
      </c>
      <c r="AB253" t="str">
        <f t="shared" si="3"/>
        <v>50-59</v>
      </c>
    </row>
    <row r="254" spans="1:28" x14ac:dyDescent="0.3">
      <c r="A254">
        <v>71</v>
      </c>
      <c r="B254" t="s">
        <v>36</v>
      </c>
      <c r="C254" t="s">
        <v>46</v>
      </c>
      <c r="D254">
        <v>0</v>
      </c>
      <c r="E254" t="s">
        <v>42</v>
      </c>
      <c r="F254">
        <v>100</v>
      </c>
      <c r="G254">
        <v>0</v>
      </c>
      <c r="H254" t="s">
        <v>30</v>
      </c>
      <c r="I254">
        <v>0</v>
      </c>
      <c r="J254" t="s">
        <v>31</v>
      </c>
      <c r="K254">
        <v>0</v>
      </c>
      <c r="L254" s="1">
        <v>2200</v>
      </c>
      <c r="M254" t="s">
        <v>27</v>
      </c>
      <c r="N254" t="s">
        <v>27</v>
      </c>
      <c r="O254" t="s">
        <v>27</v>
      </c>
      <c r="P254">
        <v>0</v>
      </c>
      <c r="Q254" t="s">
        <v>34</v>
      </c>
      <c r="R254">
        <v>13</v>
      </c>
      <c r="S254" t="s">
        <v>36</v>
      </c>
      <c r="T254">
        <v>6</v>
      </c>
      <c r="U254">
        <v>4</v>
      </c>
      <c r="V254">
        <v>1</v>
      </c>
      <c r="W254">
        <v>9</v>
      </c>
      <c r="X254">
        <v>703</v>
      </c>
      <c r="Y254">
        <v>-50</v>
      </c>
      <c r="Z254" t="s">
        <v>41</v>
      </c>
      <c r="AA254">
        <v>0</v>
      </c>
      <c r="AB254" t="str">
        <f t="shared" si="3"/>
        <v>70-79</v>
      </c>
    </row>
    <row r="255" spans="1:28" x14ac:dyDescent="0.3">
      <c r="A255">
        <v>55</v>
      </c>
      <c r="B255" t="s">
        <v>36</v>
      </c>
      <c r="C255" t="s">
        <v>28</v>
      </c>
      <c r="D255">
        <v>86</v>
      </c>
      <c r="E255" t="s">
        <v>42</v>
      </c>
      <c r="F255">
        <v>100</v>
      </c>
      <c r="G255">
        <v>1</v>
      </c>
      <c r="H255" t="s">
        <v>30</v>
      </c>
      <c r="I255">
        <v>50</v>
      </c>
      <c r="J255" t="s">
        <v>40</v>
      </c>
      <c r="K255">
        <v>-200</v>
      </c>
      <c r="L255" s="1">
        <v>2236</v>
      </c>
      <c r="M255" t="s">
        <v>27</v>
      </c>
      <c r="N255" t="s">
        <v>27</v>
      </c>
      <c r="O255" t="s">
        <v>27</v>
      </c>
      <c r="P255">
        <v>0</v>
      </c>
      <c r="Q255" t="s">
        <v>34</v>
      </c>
      <c r="R255">
        <v>30</v>
      </c>
      <c r="S255" t="s">
        <v>36</v>
      </c>
      <c r="T255">
        <v>6</v>
      </c>
      <c r="U255">
        <v>2</v>
      </c>
      <c r="V255">
        <v>2</v>
      </c>
      <c r="W255">
        <v>5</v>
      </c>
      <c r="X255">
        <v>743</v>
      </c>
      <c r="Y255">
        <v>-50</v>
      </c>
      <c r="Z255" t="s">
        <v>35</v>
      </c>
      <c r="AA255">
        <v>100</v>
      </c>
      <c r="AB255" t="str">
        <f t="shared" si="3"/>
        <v>50-59</v>
      </c>
    </row>
    <row r="256" spans="1:28" x14ac:dyDescent="0.3">
      <c r="A256">
        <v>18</v>
      </c>
      <c r="B256" t="s">
        <v>27</v>
      </c>
      <c r="C256" t="s">
        <v>28</v>
      </c>
      <c r="D256">
        <v>86</v>
      </c>
      <c r="E256" t="s">
        <v>42</v>
      </c>
      <c r="F256">
        <v>100</v>
      </c>
      <c r="G256">
        <v>0</v>
      </c>
      <c r="H256" t="s">
        <v>30</v>
      </c>
      <c r="I256">
        <v>0</v>
      </c>
      <c r="J256" t="s">
        <v>40</v>
      </c>
      <c r="K256">
        <v>-200</v>
      </c>
      <c r="L256" s="1">
        <v>2186</v>
      </c>
      <c r="M256" t="s">
        <v>27</v>
      </c>
      <c r="N256" t="s">
        <v>27</v>
      </c>
      <c r="O256" t="s">
        <v>27</v>
      </c>
      <c r="P256">
        <v>0</v>
      </c>
      <c r="Q256" t="s">
        <v>34</v>
      </c>
      <c r="R256">
        <v>24</v>
      </c>
      <c r="S256" t="s">
        <v>27</v>
      </c>
      <c r="T256">
        <v>8</v>
      </c>
      <c r="U256">
        <v>2</v>
      </c>
      <c r="V256">
        <v>1</v>
      </c>
      <c r="W256">
        <v>99</v>
      </c>
      <c r="X256">
        <v>688</v>
      </c>
      <c r="Y256">
        <v>50</v>
      </c>
      <c r="Z256" t="s">
        <v>41</v>
      </c>
      <c r="AA256">
        <v>0</v>
      </c>
      <c r="AB256" t="str">
        <f t="shared" si="3"/>
        <v>10-19</v>
      </c>
    </row>
    <row r="257" spans="1:28" x14ac:dyDescent="0.3">
      <c r="A257">
        <v>32</v>
      </c>
      <c r="B257" t="s">
        <v>27</v>
      </c>
      <c r="C257" t="s">
        <v>45</v>
      </c>
      <c r="D257">
        <v>0</v>
      </c>
      <c r="E257" t="s">
        <v>29</v>
      </c>
      <c r="F257">
        <v>50</v>
      </c>
      <c r="G257">
        <v>0</v>
      </c>
      <c r="H257" t="s">
        <v>30</v>
      </c>
      <c r="I257">
        <v>0</v>
      </c>
      <c r="J257" t="s">
        <v>31</v>
      </c>
      <c r="K257">
        <v>0</v>
      </c>
      <c r="L257" s="1">
        <v>2200</v>
      </c>
      <c r="M257" t="s">
        <v>27</v>
      </c>
      <c r="N257" t="s">
        <v>27</v>
      </c>
      <c r="O257" t="s">
        <v>27</v>
      </c>
      <c r="P257">
        <v>0</v>
      </c>
      <c r="Q257" t="s">
        <v>34</v>
      </c>
      <c r="R257">
        <v>7</v>
      </c>
      <c r="S257" t="s">
        <v>27</v>
      </c>
      <c r="T257">
        <v>4</v>
      </c>
      <c r="U257">
        <v>2</v>
      </c>
      <c r="V257">
        <v>3</v>
      </c>
      <c r="W257">
        <v>99</v>
      </c>
      <c r="X257">
        <v>729</v>
      </c>
      <c r="Y257">
        <v>-50</v>
      </c>
      <c r="Z257" t="s">
        <v>33</v>
      </c>
      <c r="AA257">
        <v>50</v>
      </c>
      <c r="AB257" t="str">
        <f t="shared" si="3"/>
        <v>30-39</v>
      </c>
    </row>
    <row r="258" spans="1:28" x14ac:dyDescent="0.3">
      <c r="A258">
        <v>59</v>
      </c>
      <c r="B258" t="s">
        <v>36</v>
      </c>
      <c r="C258" t="s">
        <v>28</v>
      </c>
      <c r="D258">
        <v>86</v>
      </c>
      <c r="E258" t="s">
        <v>42</v>
      </c>
      <c r="F258">
        <v>100</v>
      </c>
      <c r="G258">
        <v>0</v>
      </c>
      <c r="H258" t="s">
        <v>43</v>
      </c>
      <c r="I258">
        <v>0</v>
      </c>
      <c r="J258" t="s">
        <v>31</v>
      </c>
      <c r="K258">
        <v>0</v>
      </c>
      <c r="L258" s="1">
        <v>2286</v>
      </c>
      <c r="M258" t="s">
        <v>27</v>
      </c>
      <c r="N258" t="s">
        <v>36</v>
      </c>
      <c r="O258" t="s">
        <v>27</v>
      </c>
      <c r="P258">
        <v>50</v>
      </c>
      <c r="Q258" t="s">
        <v>34</v>
      </c>
      <c r="R258">
        <v>30</v>
      </c>
      <c r="S258" t="s">
        <v>36</v>
      </c>
      <c r="T258">
        <v>5</v>
      </c>
      <c r="U258">
        <v>1</v>
      </c>
      <c r="V258">
        <v>3</v>
      </c>
      <c r="W258">
        <v>9</v>
      </c>
      <c r="X258">
        <v>707</v>
      </c>
      <c r="Y258">
        <v>-50</v>
      </c>
      <c r="Z258" t="s">
        <v>33</v>
      </c>
      <c r="AA258">
        <v>50</v>
      </c>
      <c r="AB258" t="str">
        <f t="shared" ref="AB258:AB321" si="4">FLOOR(A258,10) &amp; "-" &amp; (FLOOR(A258,10)+9)</f>
        <v>50-59</v>
      </c>
    </row>
    <row r="259" spans="1:28" x14ac:dyDescent="0.3">
      <c r="A259">
        <v>29</v>
      </c>
      <c r="B259" t="s">
        <v>27</v>
      </c>
      <c r="C259" t="s">
        <v>28</v>
      </c>
      <c r="D259">
        <v>86</v>
      </c>
      <c r="E259" t="s">
        <v>37</v>
      </c>
      <c r="F259">
        <v>0</v>
      </c>
      <c r="G259">
        <v>0</v>
      </c>
      <c r="H259" t="s">
        <v>39</v>
      </c>
      <c r="I259">
        <v>0</v>
      </c>
      <c r="J259" t="s">
        <v>31</v>
      </c>
      <c r="K259">
        <v>0</v>
      </c>
      <c r="L259" s="1">
        <v>2236</v>
      </c>
      <c r="M259" t="s">
        <v>36</v>
      </c>
      <c r="N259" t="s">
        <v>27</v>
      </c>
      <c r="O259" t="s">
        <v>27</v>
      </c>
      <c r="P259">
        <v>50</v>
      </c>
      <c r="Q259" t="s">
        <v>44</v>
      </c>
      <c r="R259">
        <v>11</v>
      </c>
      <c r="S259" t="s">
        <v>36</v>
      </c>
      <c r="T259">
        <v>8</v>
      </c>
      <c r="U259">
        <v>1</v>
      </c>
      <c r="V259">
        <v>3</v>
      </c>
      <c r="W259">
        <v>7</v>
      </c>
      <c r="X259">
        <v>764</v>
      </c>
      <c r="Y259">
        <v>-50</v>
      </c>
      <c r="Z259" t="s">
        <v>35</v>
      </c>
      <c r="AA259">
        <v>100</v>
      </c>
      <c r="AB259" t="str">
        <f t="shared" si="4"/>
        <v>20-29</v>
      </c>
    </row>
    <row r="260" spans="1:28" x14ac:dyDescent="0.3">
      <c r="A260">
        <v>46</v>
      </c>
      <c r="B260" t="s">
        <v>27</v>
      </c>
      <c r="C260" t="s">
        <v>28</v>
      </c>
      <c r="D260">
        <v>86</v>
      </c>
      <c r="E260" t="s">
        <v>29</v>
      </c>
      <c r="F260">
        <v>50</v>
      </c>
      <c r="G260">
        <v>0</v>
      </c>
      <c r="H260" t="s">
        <v>30</v>
      </c>
      <c r="I260">
        <v>0</v>
      </c>
      <c r="J260" t="s">
        <v>31</v>
      </c>
      <c r="K260">
        <v>0</v>
      </c>
      <c r="L260" s="1">
        <v>2386</v>
      </c>
      <c r="M260" t="s">
        <v>27</v>
      </c>
      <c r="N260" t="s">
        <v>27</v>
      </c>
      <c r="O260" t="s">
        <v>27</v>
      </c>
      <c r="P260">
        <v>0</v>
      </c>
      <c r="Q260" t="s">
        <v>32</v>
      </c>
      <c r="R260">
        <v>30</v>
      </c>
      <c r="S260" t="s">
        <v>36</v>
      </c>
      <c r="T260">
        <v>4</v>
      </c>
      <c r="U260">
        <v>0</v>
      </c>
      <c r="V260">
        <v>2</v>
      </c>
      <c r="W260">
        <v>9</v>
      </c>
      <c r="X260">
        <v>685</v>
      </c>
      <c r="Y260">
        <v>50</v>
      </c>
      <c r="Z260" t="s">
        <v>33</v>
      </c>
      <c r="AA260">
        <v>50</v>
      </c>
      <c r="AB260" t="str">
        <f t="shared" si="4"/>
        <v>40-49</v>
      </c>
    </row>
    <row r="261" spans="1:28" x14ac:dyDescent="0.3">
      <c r="A261">
        <v>51</v>
      </c>
      <c r="B261" t="s">
        <v>27</v>
      </c>
      <c r="C261" t="s">
        <v>38</v>
      </c>
      <c r="D261">
        <v>0</v>
      </c>
      <c r="E261" t="s">
        <v>37</v>
      </c>
      <c r="F261">
        <v>0</v>
      </c>
      <c r="G261">
        <v>0</v>
      </c>
      <c r="H261" t="s">
        <v>30</v>
      </c>
      <c r="I261">
        <v>0</v>
      </c>
      <c r="J261" t="s">
        <v>40</v>
      </c>
      <c r="K261">
        <v>-200</v>
      </c>
      <c r="L261" s="1">
        <v>2000</v>
      </c>
      <c r="M261" t="s">
        <v>27</v>
      </c>
      <c r="N261" t="s">
        <v>27</v>
      </c>
      <c r="O261" t="s">
        <v>27</v>
      </c>
      <c r="P261">
        <v>0</v>
      </c>
      <c r="Q261" t="s">
        <v>34</v>
      </c>
      <c r="R261">
        <v>3</v>
      </c>
      <c r="S261" t="s">
        <v>36</v>
      </c>
      <c r="T261">
        <v>4</v>
      </c>
      <c r="U261">
        <v>1</v>
      </c>
      <c r="V261">
        <v>3</v>
      </c>
      <c r="W261">
        <v>13</v>
      </c>
      <c r="X261">
        <v>749</v>
      </c>
      <c r="Y261">
        <v>-50</v>
      </c>
      <c r="Z261" t="s">
        <v>35</v>
      </c>
      <c r="AA261">
        <v>100</v>
      </c>
      <c r="AB261" t="str">
        <f t="shared" si="4"/>
        <v>50-59</v>
      </c>
    </row>
    <row r="262" spans="1:28" x14ac:dyDescent="0.3">
      <c r="A262">
        <v>26</v>
      </c>
      <c r="B262" t="s">
        <v>27</v>
      </c>
      <c r="C262" t="s">
        <v>38</v>
      </c>
      <c r="D262">
        <v>0</v>
      </c>
      <c r="E262" t="s">
        <v>29</v>
      </c>
      <c r="F262">
        <v>50</v>
      </c>
      <c r="G262">
        <v>4</v>
      </c>
      <c r="H262" t="s">
        <v>30</v>
      </c>
      <c r="I262">
        <v>200</v>
      </c>
      <c r="J262" t="s">
        <v>31</v>
      </c>
      <c r="K262">
        <v>0</v>
      </c>
      <c r="L262" s="1">
        <v>2400</v>
      </c>
      <c r="M262" t="s">
        <v>27</v>
      </c>
      <c r="N262" t="s">
        <v>36</v>
      </c>
      <c r="O262" t="s">
        <v>27</v>
      </c>
      <c r="P262">
        <v>50</v>
      </c>
      <c r="Q262" t="s">
        <v>34</v>
      </c>
      <c r="R262">
        <v>3</v>
      </c>
      <c r="S262" t="s">
        <v>27</v>
      </c>
      <c r="T262">
        <v>3</v>
      </c>
      <c r="U262">
        <v>1</v>
      </c>
      <c r="V262">
        <v>1</v>
      </c>
      <c r="W262">
        <v>99</v>
      </c>
      <c r="X262">
        <v>717</v>
      </c>
      <c r="Y262">
        <v>-50</v>
      </c>
      <c r="Z262" t="s">
        <v>35</v>
      </c>
      <c r="AA262">
        <v>100</v>
      </c>
      <c r="AB262" t="str">
        <f t="shared" si="4"/>
        <v>20-29</v>
      </c>
    </row>
    <row r="263" spans="1:28" x14ac:dyDescent="0.3">
      <c r="A263">
        <v>39</v>
      </c>
      <c r="B263" t="s">
        <v>27</v>
      </c>
      <c r="C263" t="s">
        <v>46</v>
      </c>
      <c r="D263">
        <v>0</v>
      </c>
      <c r="E263" t="s">
        <v>29</v>
      </c>
      <c r="F263">
        <v>50</v>
      </c>
      <c r="G263">
        <v>0</v>
      </c>
      <c r="H263" t="s">
        <v>30</v>
      </c>
      <c r="I263">
        <v>0</v>
      </c>
      <c r="J263" t="s">
        <v>40</v>
      </c>
      <c r="K263">
        <v>-200</v>
      </c>
      <c r="L263" s="1">
        <v>1900</v>
      </c>
      <c r="M263" t="s">
        <v>36</v>
      </c>
      <c r="N263" t="s">
        <v>27</v>
      </c>
      <c r="O263" t="s">
        <v>27</v>
      </c>
      <c r="P263">
        <v>50</v>
      </c>
      <c r="Q263" t="s">
        <v>34</v>
      </c>
      <c r="R263">
        <v>23</v>
      </c>
      <c r="S263" t="s">
        <v>36</v>
      </c>
      <c r="T263">
        <v>6</v>
      </c>
      <c r="U263">
        <v>4</v>
      </c>
      <c r="V263">
        <v>2</v>
      </c>
      <c r="W263">
        <v>3</v>
      </c>
      <c r="X263">
        <v>804</v>
      </c>
      <c r="Y263">
        <v>-50</v>
      </c>
      <c r="Z263" t="s">
        <v>41</v>
      </c>
      <c r="AA263">
        <v>0</v>
      </c>
      <c r="AB263" t="str">
        <f t="shared" si="4"/>
        <v>30-39</v>
      </c>
    </row>
    <row r="264" spans="1:28" x14ac:dyDescent="0.3">
      <c r="A264">
        <v>18</v>
      </c>
      <c r="B264" t="s">
        <v>27</v>
      </c>
      <c r="C264" t="s">
        <v>28</v>
      </c>
      <c r="D264">
        <v>86</v>
      </c>
      <c r="E264" t="s">
        <v>29</v>
      </c>
      <c r="F264">
        <v>50</v>
      </c>
      <c r="G264">
        <v>0</v>
      </c>
      <c r="H264" t="s">
        <v>30</v>
      </c>
      <c r="I264">
        <v>0</v>
      </c>
      <c r="J264" t="s">
        <v>40</v>
      </c>
      <c r="K264">
        <v>-200</v>
      </c>
      <c r="L264" s="1">
        <v>2036</v>
      </c>
      <c r="M264" t="s">
        <v>27</v>
      </c>
      <c r="N264" t="s">
        <v>27</v>
      </c>
      <c r="O264" t="s">
        <v>27</v>
      </c>
      <c r="P264">
        <v>0</v>
      </c>
      <c r="Q264" t="s">
        <v>32</v>
      </c>
      <c r="R264">
        <v>15</v>
      </c>
      <c r="S264" t="s">
        <v>36</v>
      </c>
      <c r="T264">
        <v>2</v>
      </c>
      <c r="U264">
        <v>3</v>
      </c>
      <c r="V264">
        <v>3</v>
      </c>
      <c r="W264">
        <v>4</v>
      </c>
      <c r="X264">
        <v>728</v>
      </c>
      <c r="Y264">
        <v>-50</v>
      </c>
      <c r="Z264" t="s">
        <v>41</v>
      </c>
      <c r="AA264">
        <v>0</v>
      </c>
      <c r="AB264" t="str">
        <f t="shared" si="4"/>
        <v>10-19</v>
      </c>
    </row>
    <row r="265" spans="1:28" x14ac:dyDescent="0.3">
      <c r="A265">
        <v>24</v>
      </c>
      <c r="B265" t="s">
        <v>27</v>
      </c>
      <c r="C265" t="s">
        <v>46</v>
      </c>
      <c r="D265">
        <v>0</v>
      </c>
      <c r="E265" t="s">
        <v>37</v>
      </c>
      <c r="F265">
        <v>0</v>
      </c>
      <c r="G265">
        <v>0</v>
      </c>
      <c r="H265" t="s">
        <v>39</v>
      </c>
      <c r="I265">
        <v>0</v>
      </c>
      <c r="J265" t="s">
        <v>31</v>
      </c>
      <c r="K265">
        <v>0</v>
      </c>
      <c r="L265" s="1">
        <v>2150</v>
      </c>
      <c r="M265" t="s">
        <v>27</v>
      </c>
      <c r="N265" t="s">
        <v>36</v>
      </c>
      <c r="O265" t="s">
        <v>27</v>
      </c>
      <c r="P265">
        <v>50</v>
      </c>
      <c r="Q265" t="s">
        <v>34</v>
      </c>
      <c r="R265">
        <v>2</v>
      </c>
      <c r="S265" t="s">
        <v>36</v>
      </c>
      <c r="T265">
        <v>4</v>
      </c>
      <c r="U265">
        <v>1</v>
      </c>
      <c r="V265">
        <v>1</v>
      </c>
      <c r="W265">
        <v>12</v>
      </c>
      <c r="X265">
        <v>741</v>
      </c>
      <c r="Y265">
        <v>-50</v>
      </c>
      <c r="Z265" t="s">
        <v>35</v>
      </c>
      <c r="AA265">
        <v>100</v>
      </c>
      <c r="AB265" t="str">
        <f t="shared" si="4"/>
        <v>20-29</v>
      </c>
    </row>
    <row r="266" spans="1:28" x14ac:dyDescent="0.3">
      <c r="A266">
        <v>36</v>
      </c>
      <c r="B266" t="s">
        <v>27</v>
      </c>
      <c r="C266" t="s">
        <v>38</v>
      </c>
      <c r="D266">
        <v>0</v>
      </c>
      <c r="E266" t="s">
        <v>37</v>
      </c>
      <c r="F266">
        <v>0</v>
      </c>
      <c r="G266">
        <v>0</v>
      </c>
      <c r="H266" t="s">
        <v>30</v>
      </c>
      <c r="I266">
        <v>0</v>
      </c>
      <c r="J266" t="s">
        <v>31</v>
      </c>
      <c r="K266">
        <v>0</v>
      </c>
      <c r="L266" s="1">
        <v>2250</v>
      </c>
      <c r="M266" t="s">
        <v>27</v>
      </c>
      <c r="N266" t="s">
        <v>27</v>
      </c>
      <c r="O266" t="s">
        <v>27</v>
      </c>
      <c r="P266">
        <v>0</v>
      </c>
      <c r="Q266" t="s">
        <v>44</v>
      </c>
      <c r="R266">
        <v>7</v>
      </c>
      <c r="S266" t="s">
        <v>36</v>
      </c>
      <c r="T266">
        <v>5</v>
      </c>
      <c r="U266">
        <v>2</v>
      </c>
      <c r="V266">
        <v>3</v>
      </c>
      <c r="W266">
        <v>10</v>
      </c>
      <c r="X266">
        <v>696</v>
      </c>
      <c r="Y266">
        <v>50</v>
      </c>
      <c r="Z266" t="s">
        <v>33</v>
      </c>
      <c r="AA266">
        <v>50</v>
      </c>
      <c r="AB266" t="str">
        <f t="shared" si="4"/>
        <v>30-39</v>
      </c>
    </row>
    <row r="267" spans="1:28" x14ac:dyDescent="0.3">
      <c r="A267">
        <v>21</v>
      </c>
      <c r="B267" t="s">
        <v>27</v>
      </c>
      <c r="C267" t="s">
        <v>28</v>
      </c>
      <c r="D267">
        <v>86</v>
      </c>
      <c r="E267" t="s">
        <v>29</v>
      </c>
      <c r="F267">
        <v>50</v>
      </c>
      <c r="G267">
        <v>0</v>
      </c>
      <c r="H267" t="s">
        <v>39</v>
      </c>
      <c r="I267">
        <v>0</v>
      </c>
      <c r="J267" t="s">
        <v>40</v>
      </c>
      <c r="K267">
        <v>-200</v>
      </c>
      <c r="L267" s="1">
        <v>2136</v>
      </c>
      <c r="M267" t="s">
        <v>27</v>
      </c>
      <c r="N267" t="s">
        <v>27</v>
      </c>
      <c r="O267" t="s">
        <v>27</v>
      </c>
      <c r="P267">
        <v>0</v>
      </c>
      <c r="Q267" t="s">
        <v>32</v>
      </c>
      <c r="R267">
        <v>2</v>
      </c>
      <c r="S267" t="s">
        <v>36</v>
      </c>
      <c r="T267">
        <v>5</v>
      </c>
      <c r="U267">
        <v>5</v>
      </c>
      <c r="V267">
        <v>1</v>
      </c>
      <c r="W267">
        <v>7</v>
      </c>
      <c r="X267">
        <v>656</v>
      </c>
      <c r="Y267">
        <v>50</v>
      </c>
      <c r="Z267" t="s">
        <v>41</v>
      </c>
      <c r="AA267">
        <v>0</v>
      </c>
      <c r="AB267" t="str">
        <f t="shared" si="4"/>
        <v>20-29</v>
      </c>
    </row>
    <row r="268" spans="1:28" x14ac:dyDescent="0.3">
      <c r="A268">
        <v>64</v>
      </c>
      <c r="B268" t="s">
        <v>36</v>
      </c>
      <c r="C268" t="s">
        <v>38</v>
      </c>
      <c r="D268">
        <v>0</v>
      </c>
      <c r="E268" t="s">
        <v>29</v>
      </c>
      <c r="F268">
        <v>50</v>
      </c>
      <c r="G268">
        <v>1</v>
      </c>
      <c r="H268" t="s">
        <v>30</v>
      </c>
      <c r="I268">
        <v>50</v>
      </c>
      <c r="J268" t="s">
        <v>31</v>
      </c>
      <c r="K268">
        <v>0</v>
      </c>
      <c r="L268" s="1">
        <v>2400</v>
      </c>
      <c r="M268" t="s">
        <v>27</v>
      </c>
      <c r="N268" t="s">
        <v>27</v>
      </c>
      <c r="O268" t="s">
        <v>27</v>
      </c>
      <c r="P268">
        <v>0</v>
      </c>
      <c r="Q268" t="s">
        <v>32</v>
      </c>
      <c r="R268">
        <v>18</v>
      </c>
      <c r="S268" t="s">
        <v>27</v>
      </c>
      <c r="T268">
        <v>4</v>
      </c>
      <c r="U268">
        <v>1</v>
      </c>
      <c r="V268">
        <v>1</v>
      </c>
      <c r="W268">
        <v>99</v>
      </c>
      <c r="X268">
        <v>642</v>
      </c>
      <c r="Y268">
        <v>50</v>
      </c>
      <c r="Z268" t="s">
        <v>35</v>
      </c>
      <c r="AA268">
        <v>100</v>
      </c>
      <c r="AB268" t="str">
        <f t="shared" si="4"/>
        <v>60-69</v>
      </c>
    </row>
    <row r="269" spans="1:28" x14ac:dyDescent="0.3">
      <c r="A269">
        <v>18</v>
      </c>
      <c r="B269" t="s">
        <v>27</v>
      </c>
      <c r="C269" t="s">
        <v>38</v>
      </c>
      <c r="D269">
        <v>0</v>
      </c>
      <c r="E269" t="s">
        <v>29</v>
      </c>
      <c r="F269">
        <v>50</v>
      </c>
      <c r="G269">
        <v>0</v>
      </c>
      <c r="H269" t="s">
        <v>30</v>
      </c>
      <c r="I269">
        <v>0</v>
      </c>
      <c r="J269" t="s">
        <v>31</v>
      </c>
      <c r="K269">
        <v>0</v>
      </c>
      <c r="L269" s="1">
        <v>2350</v>
      </c>
      <c r="M269" t="s">
        <v>27</v>
      </c>
      <c r="N269" t="s">
        <v>27</v>
      </c>
      <c r="O269" t="s">
        <v>27</v>
      </c>
      <c r="P269">
        <v>0</v>
      </c>
      <c r="Q269" t="s">
        <v>34</v>
      </c>
      <c r="R269">
        <v>3</v>
      </c>
      <c r="S269" t="s">
        <v>36</v>
      </c>
      <c r="T269">
        <v>6</v>
      </c>
      <c r="U269">
        <v>1</v>
      </c>
      <c r="V269">
        <v>1</v>
      </c>
      <c r="W269">
        <v>9</v>
      </c>
      <c r="X269">
        <v>667</v>
      </c>
      <c r="Y269">
        <v>50</v>
      </c>
      <c r="Z269" t="s">
        <v>35</v>
      </c>
      <c r="AA269">
        <v>100</v>
      </c>
      <c r="AB269" t="str">
        <f t="shared" si="4"/>
        <v>10-19</v>
      </c>
    </row>
    <row r="270" spans="1:28" x14ac:dyDescent="0.3">
      <c r="A270">
        <v>33</v>
      </c>
      <c r="B270" t="s">
        <v>27</v>
      </c>
      <c r="C270" t="s">
        <v>38</v>
      </c>
      <c r="D270">
        <v>0</v>
      </c>
      <c r="E270" t="s">
        <v>37</v>
      </c>
      <c r="F270">
        <v>0</v>
      </c>
      <c r="G270">
        <v>1</v>
      </c>
      <c r="H270" t="s">
        <v>39</v>
      </c>
      <c r="I270">
        <v>100</v>
      </c>
      <c r="J270" t="s">
        <v>31</v>
      </c>
      <c r="K270">
        <v>0</v>
      </c>
      <c r="L270" s="1">
        <v>2250</v>
      </c>
      <c r="M270" t="s">
        <v>27</v>
      </c>
      <c r="N270" t="s">
        <v>27</v>
      </c>
      <c r="O270" t="s">
        <v>36</v>
      </c>
      <c r="P270">
        <v>50</v>
      </c>
      <c r="Q270" t="s">
        <v>32</v>
      </c>
      <c r="R270">
        <v>23</v>
      </c>
      <c r="S270" t="s">
        <v>27</v>
      </c>
      <c r="T270">
        <v>9</v>
      </c>
      <c r="U270">
        <v>2</v>
      </c>
      <c r="V270">
        <v>1</v>
      </c>
      <c r="W270">
        <v>99</v>
      </c>
      <c r="X270">
        <v>786</v>
      </c>
      <c r="Y270">
        <v>-50</v>
      </c>
      <c r="Z270" t="s">
        <v>35</v>
      </c>
      <c r="AA270">
        <v>100</v>
      </c>
      <c r="AB270" t="str">
        <f t="shared" si="4"/>
        <v>30-39</v>
      </c>
    </row>
    <row r="271" spans="1:28" x14ac:dyDescent="0.3">
      <c r="A271">
        <v>41</v>
      </c>
      <c r="B271" t="s">
        <v>27</v>
      </c>
      <c r="C271" t="s">
        <v>28</v>
      </c>
      <c r="D271">
        <v>86</v>
      </c>
      <c r="E271" t="s">
        <v>29</v>
      </c>
      <c r="F271">
        <v>50</v>
      </c>
      <c r="G271">
        <v>1</v>
      </c>
      <c r="H271" t="s">
        <v>30</v>
      </c>
      <c r="I271">
        <v>50</v>
      </c>
      <c r="J271" t="s">
        <v>31</v>
      </c>
      <c r="K271">
        <v>0</v>
      </c>
      <c r="L271" s="1">
        <v>2336</v>
      </c>
      <c r="M271" t="s">
        <v>27</v>
      </c>
      <c r="N271" t="s">
        <v>36</v>
      </c>
      <c r="O271" t="s">
        <v>27</v>
      </c>
      <c r="P271">
        <v>50</v>
      </c>
      <c r="Q271" t="s">
        <v>34</v>
      </c>
      <c r="R271">
        <v>23</v>
      </c>
      <c r="S271" t="s">
        <v>27</v>
      </c>
      <c r="T271">
        <v>2</v>
      </c>
      <c r="U271">
        <v>2</v>
      </c>
      <c r="V271">
        <v>3</v>
      </c>
      <c r="W271">
        <v>99</v>
      </c>
      <c r="X271">
        <v>800</v>
      </c>
      <c r="Y271">
        <v>-50</v>
      </c>
      <c r="Z271" t="s">
        <v>35</v>
      </c>
      <c r="AA271">
        <v>100</v>
      </c>
      <c r="AB271" t="str">
        <f t="shared" si="4"/>
        <v>40-49</v>
      </c>
    </row>
    <row r="272" spans="1:28" x14ac:dyDescent="0.3">
      <c r="A272">
        <v>61</v>
      </c>
      <c r="B272" t="s">
        <v>36</v>
      </c>
      <c r="C272" t="s">
        <v>28</v>
      </c>
      <c r="D272">
        <v>86</v>
      </c>
      <c r="E272" t="s">
        <v>37</v>
      </c>
      <c r="F272">
        <v>0</v>
      </c>
      <c r="G272">
        <v>0</v>
      </c>
      <c r="H272" t="s">
        <v>39</v>
      </c>
      <c r="I272">
        <v>0</v>
      </c>
      <c r="J272" t="s">
        <v>31</v>
      </c>
      <c r="K272">
        <v>0</v>
      </c>
      <c r="L272" s="1">
        <v>2236</v>
      </c>
      <c r="M272" t="s">
        <v>27</v>
      </c>
      <c r="N272" t="s">
        <v>27</v>
      </c>
      <c r="O272" t="s">
        <v>27</v>
      </c>
      <c r="P272">
        <v>0</v>
      </c>
      <c r="Q272" t="s">
        <v>44</v>
      </c>
      <c r="R272">
        <v>18</v>
      </c>
      <c r="S272" t="s">
        <v>27</v>
      </c>
      <c r="T272">
        <v>4</v>
      </c>
      <c r="U272">
        <v>3</v>
      </c>
      <c r="V272">
        <v>2</v>
      </c>
      <c r="W272">
        <v>99</v>
      </c>
      <c r="X272">
        <v>751</v>
      </c>
      <c r="Y272">
        <v>-50</v>
      </c>
      <c r="Z272" t="s">
        <v>33</v>
      </c>
      <c r="AA272">
        <v>50</v>
      </c>
      <c r="AB272" t="str">
        <f t="shared" si="4"/>
        <v>60-69</v>
      </c>
    </row>
    <row r="273" spans="1:28" x14ac:dyDescent="0.3">
      <c r="A273">
        <v>18</v>
      </c>
      <c r="B273" t="s">
        <v>27</v>
      </c>
      <c r="C273" t="s">
        <v>28</v>
      </c>
      <c r="D273">
        <v>86</v>
      </c>
      <c r="E273" t="s">
        <v>29</v>
      </c>
      <c r="F273">
        <v>50</v>
      </c>
      <c r="G273">
        <v>1</v>
      </c>
      <c r="H273" t="s">
        <v>30</v>
      </c>
      <c r="I273">
        <v>50</v>
      </c>
      <c r="J273" t="s">
        <v>31</v>
      </c>
      <c r="K273">
        <v>0</v>
      </c>
      <c r="L273" s="1">
        <v>2336</v>
      </c>
      <c r="M273" t="s">
        <v>27</v>
      </c>
      <c r="N273" t="s">
        <v>36</v>
      </c>
      <c r="O273" t="s">
        <v>27</v>
      </c>
      <c r="P273">
        <v>50</v>
      </c>
      <c r="Q273" t="s">
        <v>34</v>
      </c>
      <c r="R273">
        <v>18</v>
      </c>
      <c r="S273" t="s">
        <v>27</v>
      </c>
      <c r="T273">
        <v>6</v>
      </c>
      <c r="U273">
        <v>1</v>
      </c>
      <c r="V273">
        <v>1</v>
      </c>
      <c r="W273">
        <v>99</v>
      </c>
      <c r="X273">
        <v>703</v>
      </c>
      <c r="Y273">
        <v>-50</v>
      </c>
      <c r="Z273" t="s">
        <v>35</v>
      </c>
      <c r="AA273">
        <v>100</v>
      </c>
      <c r="AB273" t="str">
        <f t="shared" si="4"/>
        <v>10-19</v>
      </c>
    </row>
    <row r="274" spans="1:28" x14ac:dyDescent="0.3">
      <c r="A274">
        <v>57</v>
      </c>
      <c r="B274" t="s">
        <v>36</v>
      </c>
      <c r="C274" t="s">
        <v>28</v>
      </c>
      <c r="D274">
        <v>86</v>
      </c>
      <c r="E274" t="s">
        <v>29</v>
      </c>
      <c r="F274">
        <v>50</v>
      </c>
      <c r="G274">
        <v>0</v>
      </c>
      <c r="H274" t="s">
        <v>30</v>
      </c>
      <c r="I274">
        <v>0</v>
      </c>
      <c r="J274" t="s">
        <v>31</v>
      </c>
      <c r="K274">
        <v>0</v>
      </c>
      <c r="L274" s="1">
        <v>2336</v>
      </c>
      <c r="M274" t="s">
        <v>27</v>
      </c>
      <c r="N274" t="s">
        <v>27</v>
      </c>
      <c r="O274" t="s">
        <v>27</v>
      </c>
      <c r="P274">
        <v>0</v>
      </c>
      <c r="Q274" t="s">
        <v>32</v>
      </c>
      <c r="R274">
        <v>19</v>
      </c>
      <c r="S274" t="s">
        <v>36</v>
      </c>
      <c r="T274">
        <v>4</v>
      </c>
      <c r="U274">
        <v>1</v>
      </c>
      <c r="V274">
        <v>1</v>
      </c>
      <c r="W274">
        <v>6</v>
      </c>
      <c r="X274">
        <v>749</v>
      </c>
      <c r="Y274">
        <v>-50</v>
      </c>
      <c r="Z274" t="s">
        <v>35</v>
      </c>
      <c r="AA274">
        <v>100</v>
      </c>
      <c r="AB274" t="str">
        <f t="shared" si="4"/>
        <v>50-59</v>
      </c>
    </row>
    <row r="275" spans="1:28" x14ac:dyDescent="0.3">
      <c r="A275">
        <v>40</v>
      </c>
      <c r="B275" t="s">
        <v>27</v>
      </c>
      <c r="C275" t="s">
        <v>38</v>
      </c>
      <c r="D275">
        <v>0</v>
      </c>
      <c r="E275" t="s">
        <v>29</v>
      </c>
      <c r="F275">
        <v>50</v>
      </c>
      <c r="G275">
        <v>0</v>
      </c>
      <c r="H275" t="s">
        <v>39</v>
      </c>
      <c r="I275">
        <v>0</v>
      </c>
      <c r="J275" t="s">
        <v>31</v>
      </c>
      <c r="K275">
        <v>0</v>
      </c>
      <c r="L275" s="1">
        <v>2250</v>
      </c>
      <c r="M275" t="s">
        <v>27</v>
      </c>
      <c r="N275" t="s">
        <v>27</v>
      </c>
      <c r="O275" t="s">
        <v>27</v>
      </c>
      <c r="P275">
        <v>0</v>
      </c>
      <c r="Q275" t="s">
        <v>34</v>
      </c>
      <c r="R275">
        <v>29</v>
      </c>
      <c r="S275" t="s">
        <v>36</v>
      </c>
      <c r="T275">
        <v>3</v>
      </c>
      <c r="U275">
        <v>3</v>
      </c>
      <c r="V275">
        <v>1</v>
      </c>
      <c r="W275">
        <v>7</v>
      </c>
      <c r="X275">
        <v>750</v>
      </c>
      <c r="Y275">
        <v>-50</v>
      </c>
      <c r="Z275" t="s">
        <v>35</v>
      </c>
      <c r="AA275">
        <v>100</v>
      </c>
      <c r="AB275" t="str">
        <f t="shared" si="4"/>
        <v>40-49</v>
      </c>
    </row>
    <row r="276" spans="1:28" x14ac:dyDescent="0.3">
      <c r="A276">
        <v>25</v>
      </c>
      <c r="B276" t="s">
        <v>27</v>
      </c>
      <c r="C276" t="s">
        <v>28</v>
      </c>
      <c r="D276">
        <v>86</v>
      </c>
      <c r="E276" t="s">
        <v>37</v>
      </c>
      <c r="F276">
        <v>0</v>
      </c>
      <c r="G276">
        <v>1</v>
      </c>
      <c r="H276" t="s">
        <v>30</v>
      </c>
      <c r="I276">
        <v>50</v>
      </c>
      <c r="J276" t="s">
        <v>31</v>
      </c>
      <c r="K276">
        <v>0</v>
      </c>
      <c r="L276" s="1">
        <v>2386</v>
      </c>
      <c r="M276" t="s">
        <v>27</v>
      </c>
      <c r="N276" t="s">
        <v>27</v>
      </c>
      <c r="O276" t="s">
        <v>27</v>
      </c>
      <c r="P276">
        <v>0</v>
      </c>
      <c r="Q276" t="s">
        <v>34</v>
      </c>
      <c r="R276">
        <v>8</v>
      </c>
      <c r="S276" t="s">
        <v>27</v>
      </c>
      <c r="T276">
        <v>6</v>
      </c>
      <c r="U276">
        <v>3</v>
      </c>
      <c r="V276">
        <v>3</v>
      </c>
      <c r="W276">
        <v>99</v>
      </c>
      <c r="X276">
        <v>643</v>
      </c>
      <c r="Y276">
        <v>50</v>
      </c>
      <c r="Z276" t="s">
        <v>33</v>
      </c>
      <c r="AA276">
        <v>50</v>
      </c>
      <c r="AB276" t="str">
        <f t="shared" si="4"/>
        <v>20-29</v>
      </c>
    </row>
    <row r="277" spans="1:28" x14ac:dyDescent="0.3">
      <c r="A277">
        <v>46</v>
      </c>
      <c r="B277" t="s">
        <v>27</v>
      </c>
      <c r="C277" t="s">
        <v>38</v>
      </c>
      <c r="D277">
        <v>0</v>
      </c>
      <c r="E277" t="s">
        <v>37</v>
      </c>
      <c r="F277">
        <v>0</v>
      </c>
      <c r="G277">
        <v>2</v>
      </c>
      <c r="H277" t="s">
        <v>30</v>
      </c>
      <c r="I277">
        <v>100</v>
      </c>
      <c r="J277" t="s">
        <v>40</v>
      </c>
      <c r="K277">
        <v>-200</v>
      </c>
      <c r="L277" s="1">
        <v>2200</v>
      </c>
      <c r="M277" t="s">
        <v>27</v>
      </c>
      <c r="N277" t="s">
        <v>27</v>
      </c>
      <c r="O277" t="s">
        <v>27</v>
      </c>
      <c r="P277">
        <v>0</v>
      </c>
      <c r="Q277" t="s">
        <v>34</v>
      </c>
      <c r="R277">
        <v>18</v>
      </c>
      <c r="S277" t="s">
        <v>27</v>
      </c>
      <c r="T277">
        <v>5</v>
      </c>
      <c r="U277">
        <v>2</v>
      </c>
      <c r="V277">
        <v>3</v>
      </c>
      <c r="W277">
        <v>99</v>
      </c>
      <c r="X277">
        <v>655</v>
      </c>
      <c r="Y277">
        <v>50</v>
      </c>
      <c r="Z277" t="s">
        <v>35</v>
      </c>
      <c r="AA277">
        <v>100</v>
      </c>
      <c r="AB277" t="str">
        <f t="shared" si="4"/>
        <v>40-49</v>
      </c>
    </row>
    <row r="278" spans="1:28" x14ac:dyDescent="0.3">
      <c r="A278">
        <v>42</v>
      </c>
      <c r="B278" t="s">
        <v>27</v>
      </c>
      <c r="C278" t="s">
        <v>28</v>
      </c>
      <c r="D278">
        <v>86</v>
      </c>
      <c r="E278" t="s">
        <v>29</v>
      </c>
      <c r="F278">
        <v>50</v>
      </c>
      <c r="G278">
        <v>1</v>
      </c>
      <c r="H278" t="s">
        <v>30</v>
      </c>
      <c r="I278">
        <v>50</v>
      </c>
      <c r="J278" t="s">
        <v>40</v>
      </c>
      <c r="K278">
        <v>-200</v>
      </c>
      <c r="L278" s="1">
        <v>2186</v>
      </c>
      <c r="M278" t="s">
        <v>27</v>
      </c>
      <c r="N278" t="s">
        <v>27</v>
      </c>
      <c r="O278" t="s">
        <v>27</v>
      </c>
      <c r="P278">
        <v>0</v>
      </c>
      <c r="Q278" t="s">
        <v>34</v>
      </c>
      <c r="R278">
        <v>12</v>
      </c>
      <c r="S278" t="s">
        <v>36</v>
      </c>
      <c r="T278">
        <v>5</v>
      </c>
      <c r="U278">
        <v>5</v>
      </c>
      <c r="V278">
        <v>1</v>
      </c>
      <c r="W278">
        <v>4</v>
      </c>
      <c r="X278">
        <v>755</v>
      </c>
      <c r="Y278">
        <v>-50</v>
      </c>
      <c r="Z278" t="s">
        <v>35</v>
      </c>
      <c r="AA278">
        <v>100</v>
      </c>
      <c r="AB278" t="str">
        <f t="shared" si="4"/>
        <v>40-49</v>
      </c>
    </row>
    <row r="279" spans="1:28" x14ac:dyDescent="0.3">
      <c r="A279">
        <v>30</v>
      </c>
      <c r="B279" t="s">
        <v>27</v>
      </c>
      <c r="C279" t="s">
        <v>28</v>
      </c>
      <c r="D279">
        <v>86</v>
      </c>
      <c r="E279" t="s">
        <v>29</v>
      </c>
      <c r="F279">
        <v>50</v>
      </c>
      <c r="G279">
        <v>0</v>
      </c>
      <c r="H279" t="s">
        <v>30</v>
      </c>
      <c r="I279">
        <v>0</v>
      </c>
      <c r="J279" t="s">
        <v>31</v>
      </c>
      <c r="K279">
        <v>0</v>
      </c>
      <c r="L279" s="1">
        <v>2286</v>
      </c>
      <c r="M279" t="s">
        <v>27</v>
      </c>
      <c r="N279" t="s">
        <v>36</v>
      </c>
      <c r="O279" t="s">
        <v>27</v>
      </c>
      <c r="P279">
        <v>50</v>
      </c>
      <c r="Q279" t="s">
        <v>34</v>
      </c>
      <c r="R279">
        <v>12</v>
      </c>
      <c r="S279" t="s">
        <v>27</v>
      </c>
      <c r="T279">
        <v>6</v>
      </c>
      <c r="U279">
        <v>3</v>
      </c>
      <c r="V279">
        <v>1</v>
      </c>
      <c r="W279">
        <v>99</v>
      </c>
      <c r="X279">
        <v>747</v>
      </c>
      <c r="Y279">
        <v>-50</v>
      </c>
      <c r="Z279" t="s">
        <v>35</v>
      </c>
      <c r="AA279">
        <v>100</v>
      </c>
      <c r="AB279" t="str">
        <f t="shared" si="4"/>
        <v>30-39</v>
      </c>
    </row>
    <row r="280" spans="1:28" x14ac:dyDescent="0.3">
      <c r="A280">
        <v>41</v>
      </c>
      <c r="B280" t="s">
        <v>27</v>
      </c>
      <c r="C280" t="s">
        <v>38</v>
      </c>
      <c r="D280">
        <v>0</v>
      </c>
      <c r="E280" t="s">
        <v>29</v>
      </c>
      <c r="F280">
        <v>50</v>
      </c>
      <c r="G280">
        <v>2</v>
      </c>
      <c r="H280" t="s">
        <v>30</v>
      </c>
      <c r="I280">
        <v>100</v>
      </c>
      <c r="J280" t="s">
        <v>31</v>
      </c>
      <c r="K280">
        <v>0</v>
      </c>
      <c r="L280" s="1">
        <v>2450</v>
      </c>
      <c r="M280" t="s">
        <v>27</v>
      </c>
      <c r="N280" t="s">
        <v>27</v>
      </c>
      <c r="O280" t="s">
        <v>27</v>
      </c>
      <c r="P280">
        <v>0</v>
      </c>
      <c r="Q280" t="s">
        <v>34</v>
      </c>
      <c r="R280">
        <v>4</v>
      </c>
      <c r="S280" t="s">
        <v>36</v>
      </c>
      <c r="T280">
        <v>4</v>
      </c>
      <c r="U280">
        <v>3</v>
      </c>
      <c r="V280">
        <v>2</v>
      </c>
      <c r="W280">
        <v>9</v>
      </c>
      <c r="X280">
        <v>676</v>
      </c>
      <c r="Y280">
        <v>50</v>
      </c>
      <c r="Z280" t="s">
        <v>35</v>
      </c>
      <c r="AA280">
        <v>100</v>
      </c>
      <c r="AB280" t="str">
        <f t="shared" si="4"/>
        <v>40-49</v>
      </c>
    </row>
    <row r="281" spans="1:28" x14ac:dyDescent="0.3">
      <c r="A281">
        <v>34</v>
      </c>
      <c r="B281" t="s">
        <v>27</v>
      </c>
      <c r="C281" t="s">
        <v>28</v>
      </c>
      <c r="D281">
        <v>86</v>
      </c>
      <c r="E281" t="s">
        <v>42</v>
      </c>
      <c r="F281">
        <v>100</v>
      </c>
      <c r="G281">
        <v>1</v>
      </c>
      <c r="H281" t="s">
        <v>43</v>
      </c>
      <c r="I281">
        <v>200</v>
      </c>
      <c r="J281" t="s">
        <v>31</v>
      </c>
      <c r="K281">
        <v>0</v>
      </c>
      <c r="L281" s="1">
        <v>2686</v>
      </c>
      <c r="M281" t="s">
        <v>27</v>
      </c>
      <c r="N281" t="s">
        <v>27</v>
      </c>
      <c r="O281" t="s">
        <v>27</v>
      </c>
      <c r="P281">
        <v>0</v>
      </c>
      <c r="Q281" t="s">
        <v>44</v>
      </c>
      <c r="R281">
        <v>22</v>
      </c>
      <c r="S281" t="s">
        <v>36</v>
      </c>
      <c r="T281">
        <v>6</v>
      </c>
      <c r="U281">
        <v>3</v>
      </c>
      <c r="V281">
        <v>3</v>
      </c>
      <c r="W281">
        <v>1</v>
      </c>
      <c r="X281">
        <v>698</v>
      </c>
      <c r="Y281">
        <v>50</v>
      </c>
      <c r="Z281" t="s">
        <v>35</v>
      </c>
      <c r="AA281">
        <v>100</v>
      </c>
      <c r="AB281" t="str">
        <f t="shared" si="4"/>
        <v>30-39</v>
      </c>
    </row>
    <row r="282" spans="1:28" x14ac:dyDescent="0.3">
      <c r="A282">
        <v>41</v>
      </c>
      <c r="B282" t="s">
        <v>27</v>
      </c>
      <c r="C282" t="s">
        <v>46</v>
      </c>
      <c r="D282">
        <v>0</v>
      </c>
      <c r="E282" t="s">
        <v>37</v>
      </c>
      <c r="F282">
        <v>0</v>
      </c>
      <c r="G282">
        <v>0</v>
      </c>
      <c r="H282" t="s">
        <v>39</v>
      </c>
      <c r="I282">
        <v>0</v>
      </c>
      <c r="J282" t="s">
        <v>40</v>
      </c>
      <c r="K282">
        <v>-200</v>
      </c>
      <c r="L282" s="1">
        <v>1950</v>
      </c>
      <c r="M282" t="s">
        <v>27</v>
      </c>
      <c r="N282" t="s">
        <v>27</v>
      </c>
      <c r="O282" t="s">
        <v>27</v>
      </c>
      <c r="P282">
        <v>0</v>
      </c>
      <c r="Q282" t="s">
        <v>32</v>
      </c>
      <c r="R282">
        <v>11</v>
      </c>
      <c r="S282" t="s">
        <v>27</v>
      </c>
      <c r="T282">
        <v>9</v>
      </c>
      <c r="U282">
        <v>0</v>
      </c>
      <c r="V282">
        <v>1</v>
      </c>
      <c r="W282">
        <v>99</v>
      </c>
      <c r="X282">
        <v>709</v>
      </c>
      <c r="Y282">
        <v>-50</v>
      </c>
      <c r="Z282" t="s">
        <v>33</v>
      </c>
      <c r="AA282">
        <v>50</v>
      </c>
      <c r="AB282" t="str">
        <f t="shared" si="4"/>
        <v>40-49</v>
      </c>
    </row>
    <row r="283" spans="1:28" x14ac:dyDescent="0.3">
      <c r="A283">
        <v>49</v>
      </c>
      <c r="B283" t="s">
        <v>27</v>
      </c>
      <c r="C283" t="s">
        <v>28</v>
      </c>
      <c r="D283">
        <v>86</v>
      </c>
      <c r="E283" t="s">
        <v>29</v>
      </c>
      <c r="F283">
        <v>50</v>
      </c>
      <c r="G283">
        <v>1</v>
      </c>
      <c r="H283" t="s">
        <v>30</v>
      </c>
      <c r="I283">
        <v>50</v>
      </c>
      <c r="J283" t="s">
        <v>40</v>
      </c>
      <c r="K283">
        <v>-200</v>
      </c>
      <c r="L283" s="1">
        <v>2186</v>
      </c>
      <c r="M283" t="s">
        <v>27</v>
      </c>
      <c r="N283" t="s">
        <v>27</v>
      </c>
      <c r="O283" t="s">
        <v>27</v>
      </c>
      <c r="P283">
        <v>0</v>
      </c>
      <c r="Q283" t="s">
        <v>32</v>
      </c>
      <c r="R283">
        <v>13</v>
      </c>
      <c r="S283" t="s">
        <v>36</v>
      </c>
      <c r="T283">
        <v>5</v>
      </c>
      <c r="U283">
        <v>5</v>
      </c>
      <c r="V283">
        <v>3</v>
      </c>
      <c r="W283">
        <v>5</v>
      </c>
      <c r="X283">
        <v>727</v>
      </c>
      <c r="Y283">
        <v>-50</v>
      </c>
      <c r="Z283" t="s">
        <v>35</v>
      </c>
      <c r="AA283">
        <v>100</v>
      </c>
      <c r="AB283" t="str">
        <f t="shared" si="4"/>
        <v>40-49</v>
      </c>
    </row>
    <row r="284" spans="1:28" x14ac:dyDescent="0.3">
      <c r="A284">
        <v>63</v>
      </c>
      <c r="B284" t="s">
        <v>36</v>
      </c>
      <c r="C284" t="s">
        <v>28</v>
      </c>
      <c r="D284">
        <v>86</v>
      </c>
      <c r="E284" t="s">
        <v>37</v>
      </c>
      <c r="F284">
        <v>0</v>
      </c>
      <c r="G284">
        <v>1</v>
      </c>
      <c r="H284" t="s">
        <v>30</v>
      </c>
      <c r="I284">
        <v>50</v>
      </c>
      <c r="J284" t="s">
        <v>40</v>
      </c>
      <c r="K284">
        <v>-200</v>
      </c>
      <c r="L284" s="1">
        <v>2136</v>
      </c>
      <c r="M284" t="s">
        <v>36</v>
      </c>
      <c r="N284" t="s">
        <v>27</v>
      </c>
      <c r="O284" t="s">
        <v>27</v>
      </c>
      <c r="P284">
        <v>50</v>
      </c>
      <c r="Q284" t="s">
        <v>32</v>
      </c>
      <c r="R284">
        <v>15</v>
      </c>
      <c r="S284" t="s">
        <v>36</v>
      </c>
      <c r="T284">
        <v>6</v>
      </c>
      <c r="U284">
        <v>1</v>
      </c>
      <c r="V284">
        <v>3</v>
      </c>
      <c r="W284">
        <v>7</v>
      </c>
      <c r="X284">
        <v>655</v>
      </c>
      <c r="Y284">
        <v>50</v>
      </c>
      <c r="Z284" t="s">
        <v>33</v>
      </c>
      <c r="AA284">
        <v>50</v>
      </c>
      <c r="AB284" t="str">
        <f t="shared" si="4"/>
        <v>60-69</v>
      </c>
    </row>
    <row r="285" spans="1:28" x14ac:dyDescent="0.3">
      <c r="A285">
        <v>21</v>
      </c>
      <c r="B285" t="s">
        <v>27</v>
      </c>
      <c r="C285" t="s">
        <v>46</v>
      </c>
      <c r="D285">
        <v>0</v>
      </c>
      <c r="E285" t="s">
        <v>37</v>
      </c>
      <c r="F285">
        <v>0</v>
      </c>
      <c r="G285">
        <v>0</v>
      </c>
      <c r="H285" t="s">
        <v>30</v>
      </c>
      <c r="I285">
        <v>0</v>
      </c>
      <c r="J285" t="s">
        <v>31</v>
      </c>
      <c r="K285">
        <v>0</v>
      </c>
      <c r="L285" s="1">
        <v>2200</v>
      </c>
      <c r="M285" t="s">
        <v>27</v>
      </c>
      <c r="N285" t="s">
        <v>27</v>
      </c>
      <c r="O285" t="s">
        <v>27</v>
      </c>
      <c r="P285">
        <v>0</v>
      </c>
      <c r="Q285" t="s">
        <v>34</v>
      </c>
      <c r="R285">
        <v>21</v>
      </c>
      <c r="S285" t="s">
        <v>36</v>
      </c>
      <c r="T285">
        <v>4</v>
      </c>
      <c r="U285">
        <v>2</v>
      </c>
      <c r="V285">
        <v>1</v>
      </c>
      <c r="W285">
        <v>10</v>
      </c>
      <c r="X285">
        <v>710</v>
      </c>
      <c r="Y285">
        <v>-50</v>
      </c>
      <c r="Z285" t="s">
        <v>35</v>
      </c>
      <c r="AA285">
        <v>100</v>
      </c>
      <c r="AB285" t="str">
        <f t="shared" si="4"/>
        <v>20-29</v>
      </c>
    </row>
    <row r="286" spans="1:28" x14ac:dyDescent="0.3">
      <c r="A286">
        <v>71</v>
      </c>
      <c r="B286" t="s">
        <v>36</v>
      </c>
      <c r="C286" t="s">
        <v>38</v>
      </c>
      <c r="D286">
        <v>0</v>
      </c>
      <c r="E286" t="s">
        <v>37</v>
      </c>
      <c r="F286">
        <v>0</v>
      </c>
      <c r="G286">
        <v>3</v>
      </c>
      <c r="H286" t="s">
        <v>39</v>
      </c>
      <c r="I286">
        <v>300</v>
      </c>
      <c r="J286" t="s">
        <v>40</v>
      </c>
      <c r="K286">
        <v>-200</v>
      </c>
      <c r="L286" s="1">
        <v>2250</v>
      </c>
      <c r="M286" t="s">
        <v>27</v>
      </c>
      <c r="N286" t="s">
        <v>27</v>
      </c>
      <c r="O286" t="s">
        <v>27</v>
      </c>
      <c r="P286">
        <v>0</v>
      </c>
      <c r="Q286" t="s">
        <v>32</v>
      </c>
      <c r="R286">
        <v>10</v>
      </c>
      <c r="S286" t="s">
        <v>27</v>
      </c>
      <c r="T286">
        <v>4</v>
      </c>
      <c r="U286">
        <v>3</v>
      </c>
      <c r="V286">
        <v>1</v>
      </c>
      <c r="W286">
        <v>99</v>
      </c>
      <c r="X286">
        <v>747</v>
      </c>
      <c r="Y286">
        <v>-50</v>
      </c>
      <c r="Z286" t="s">
        <v>33</v>
      </c>
      <c r="AA286">
        <v>50</v>
      </c>
      <c r="AB286" t="str">
        <f t="shared" si="4"/>
        <v>70-79</v>
      </c>
    </row>
    <row r="287" spans="1:28" x14ac:dyDescent="0.3">
      <c r="A287">
        <v>18</v>
      </c>
      <c r="B287" t="s">
        <v>27</v>
      </c>
      <c r="C287" t="s">
        <v>28</v>
      </c>
      <c r="D287">
        <v>86</v>
      </c>
      <c r="E287" t="s">
        <v>29</v>
      </c>
      <c r="F287">
        <v>50</v>
      </c>
      <c r="G287">
        <v>0</v>
      </c>
      <c r="H287" t="s">
        <v>30</v>
      </c>
      <c r="I287">
        <v>0</v>
      </c>
      <c r="J287" t="s">
        <v>31</v>
      </c>
      <c r="K287">
        <v>0</v>
      </c>
      <c r="L287" s="1">
        <v>2286</v>
      </c>
      <c r="M287" t="s">
        <v>27</v>
      </c>
      <c r="N287" t="s">
        <v>36</v>
      </c>
      <c r="O287" t="s">
        <v>27</v>
      </c>
      <c r="P287">
        <v>50</v>
      </c>
      <c r="Q287" t="s">
        <v>34</v>
      </c>
      <c r="R287">
        <v>29</v>
      </c>
      <c r="S287" t="s">
        <v>36</v>
      </c>
      <c r="T287">
        <v>7</v>
      </c>
      <c r="U287">
        <v>1</v>
      </c>
      <c r="V287">
        <v>2</v>
      </c>
      <c r="W287">
        <v>1</v>
      </c>
      <c r="X287">
        <v>654</v>
      </c>
      <c r="Y287">
        <v>50</v>
      </c>
      <c r="Z287" t="s">
        <v>41</v>
      </c>
      <c r="AA287">
        <v>0</v>
      </c>
      <c r="AB287" t="str">
        <f t="shared" si="4"/>
        <v>10-19</v>
      </c>
    </row>
    <row r="288" spans="1:28" x14ac:dyDescent="0.3">
      <c r="A288">
        <v>37</v>
      </c>
      <c r="B288" t="s">
        <v>27</v>
      </c>
      <c r="C288" t="s">
        <v>28</v>
      </c>
      <c r="D288">
        <v>86</v>
      </c>
      <c r="E288" t="s">
        <v>29</v>
      </c>
      <c r="F288">
        <v>50</v>
      </c>
      <c r="G288">
        <v>1</v>
      </c>
      <c r="H288" t="s">
        <v>30</v>
      </c>
      <c r="I288">
        <v>50</v>
      </c>
      <c r="J288" t="s">
        <v>31</v>
      </c>
      <c r="K288">
        <v>0</v>
      </c>
      <c r="L288" s="1">
        <v>2236</v>
      </c>
      <c r="M288" t="s">
        <v>36</v>
      </c>
      <c r="N288" t="s">
        <v>27</v>
      </c>
      <c r="O288" t="s">
        <v>27</v>
      </c>
      <c r="P288">
        <v>50</v>
      </c>
      <c r="Q288" t="s">
        <v>34</v>
      </c>
      <c r="R288">
        <v>3</v>
      </c>
      <c r="S288" t="s">
        <v>36</v>
      </c>
      <c r="T288">
        <v>4</v>
      </c>
      <c r="U288">
        <v>2</v>
      </c>
      <c r="V288">
        <v>2</v>
      </c>
      <c r="W288">
        <v>9</v>
      </c>
      <c r="X288">
        <v>706</v>
      </c>
      <c r="Y288">
        <v>-50</v>
      </c>
      <c r="Z288" t="s">
        <v>41</v>
      </c>
      <c r="AA288">
        <v>0</v>
      </c>
      <c r="AB288" t="str">
        <f t="shared" si="4"/>
        <v>30-39</v>
      </c>
    </row>
    <row r="289" spans="1:28" x14ac:dyDescent="0.3">
      <c r="A289">
        <v>48</v>
      </c>
      <c r="B289" t="s">
        <v>27</v>
      </c>
      <c r="C289" t="s">
        <v>38</v>
      </c>
      <c r="D289">
        <v>0</v>
      </c>
      <c r="E289" t="s">
        <v>37</v>
      </c>
      <c r="F289">
        <v>0</v>
      </c>
      <c r="G289">
        <v>0</v>
      </c>
      <c r="H289" t="s">
        <v>30</v>
      </c>
      <c r="I289">
        <v>0</v>
      </c>
      <c r="J289" t="s">
        <v>31</v>
      </c>
      <c r="K289">
        <v>0</v>
      </c>
      <c r="L289" s="1">
        <v>2150</v>
      </c>
      <c r="M289" t="s">
        <v>36</v>
      </c>
      <c r="N289" t="s">
        <v>27</v>
      </c>
      <c r="O289" t="s">
        <v>36</v>
      </c>
      <c r="P289">
        <v>100</v>
      </c>
      <c r="Q289" t="s">
        <v>34</v>
      </c>
      <c r="R289">
        <v>10</v>
      </c>
      <c r="S289" t="s">
        <v>27</v>
      </c>
      <c r="T289">
        <v>1</v>
      </c>
      <c r="U289">
        <v>1</v>
      </c>
      <c r="V289">
        <v>3</v>
      </c>
      <c r="W289">
        <v>99</v>
      </c>
      <c r="X289">
        <v>690</v>
      </c>
      <c r="Y289">
        <v>50</v>
      </c>
      <c r="Z289" t="s">
        <v>33</v>
      </c>
      <c r="AA289">
        <v>50</v>
      </c>
      <c r="AB289" t="str">
        <f t="shared" si="4"/>
        <v>40-49</v>
      </c>
    </row>
    <row r="290" spans="1:28" x14ac:dyDescent="0.3">
      <c r="A290">
        <v>44</v>
      </c>
      <c r="B290" t="s">
        <v>27</v>
      </c>
      <c r="C290" t="s">
        <v>45</v>
      </c>
      <c r="D290">
        <v>0</v>
      </c>
      <c r="E290" t="s">
        <v>42</v>
      </c>
      <c r="F290">
        <v>100</v>
      </c>
      <c r="G290">
        <v>0</v>
      </c>
      <c r="H290" t="s">
        <v>43</v>
      </c>
      <c r="I290">
        <v>0</v>
      </c>
      <c r="J290" t="s">
        <v>31</v>
      </c>
      <c r="K290">
        <v>0</v>
      </c>
      <c r="L290" s="1">
        <v>2200</v>
      </c>
      <c r="M290" t="s">
        <v>36</v>
      </c>
      <c r="N290" t="s">
        <v>36</v>
      </c>
      <c r="O290" t="s">
        <v>27</v>
      </c>
      <c r="P290">
        <v>100</v>
      </c>
      <c r="Q290" t="s">
        <v>34</v>
      </c>
      <c r="R290">
        <v>19</v>
      </c>
      <c r="S290" t="s">
        <v>27</v>
      </c>
      <c r="T290">
        <v>3</v>
      </c>
      <c r="U290">
        <v>1</v>
      </c>
      <c r="V290">
        <v>1</v>
      </c>
      <c r="W290">
        <v>99</v>
      </c>
      <c r="X290">
        <v>775</v>
      </c>
      <c r="Y290">
        <v>-50</v>
      </c>
      <c r="Z290" t="s">
        <v>35</v>
      </c>
      <c r="AA290">
        <v>100</v>
      </c>
      <c r="AB290" t="str">
        <f t="shared" si="4"/>
        <v>40-49</v>
      </c>
    </row>
    <row r="291" spans="1:28" x14ac:dyDescent="0.3">
      <c r="A291">
        <v>30</v>
      </c>
      <c r="B291" t="s">
        <v>27</v>
      </c>
      <c r="C291" t="s">
        <v>46</v>
      </c>
      <c r="D291">
        <v>0</v>
      </c>
      <c r="E291" t="s">
        <v>29</v>
      </c>
      <c r="F291">
        <v>50</v>
      </c>
      <c r="G291">
        <v>1</v>
      </c>
      <c r="H291" t="s">
        <v>30</v>
      </c>
      <c r="I291">
        <v>50</v>
      </c>
      <c r="J291" t="s">
        <v>31</v>
      </c>
      <c r="K291">
        <v>0</v>
      </c>
      <c r="L291" s="1">
        <v>2350</v>
      </c>
      <c r="M291" t="s">
        <v>36</v>
      </c>
      <c r="N291" t="s">
        <v>27</v>
      </c>
      <c r="O291" t="s">
        <v>27</v>
      </c>
      <c r="P291">
        <v>50</v>
      </c>
      <c r="Q291" t="s">
        <v>34</v>
      </c>
      <c r="R291">
        <v>8</v>
      </c>
      <c r="S291" t="s">
        <v>36</v>
      </c>
      <c r="T291">
        <v>5</v>
      </c>
      <c r="U291">
        <v>4</v>
      </c>
      <c r="V291">
        <v>3</v>
      </c>
      <c r="W291">
        <v>14</v>
      </c>
      <c r="X291">
        <v>674</v>
      </c>
      <c r="Y291">
        <v>50</v>
      </c>
      <c r="Z291" t="s">
        <v>35</v>
      </c>
      <c r="AA291">
        <v>100</v>
      </c>
      <c r="AB291" t="str">
        <f t="shared" si="4"/>
        <v>30-39</v>
      </c>
    </row>
    <row r="292" spans="1:28" x14ac:dyDescent="0.3">
      <c r="A292">
        <v>36</v>
      </c>
      <c r="B292" t="s">
        <v>27</v>
      </c>
      <c r="C292" t="s">
        <v>28</v>
      </c>
      <c r="D292">
        <v>86</v>
      </c>
      <c r="E292" t="s">
        <v>37</v>
      </c>
      <c r="F292">
        <v>0</v>
      </c>
      <c r="G292">
        <v>0</v>
      </c>
      <c r="H292" t="s">
        <v>30</v>
      </c>
      <c r="I292">
        <v>0</v>
      </c>
      <c r="J292" t="s">
        <v>31</v>
      </c>
      <c r="K292">
        <v>0</v>
      </c>
      <c r="L292" s="1">
        <v>2236</v>
      </c>
      <c r="M292" t="s">
        <v>27</v>
      </c>
      <c r="N292" t="s">
        <v>27</v>
      </c>
      <c r="O292" t="s">
        <v>27</v>
      </c>
      <c r="P292">
        <v>0</v>
      </c>
      <c r="Q292" t="s">
        <v>32</v>
      </c>
      <c r="R292">
        <v>4</v>
      </c>
      <c r="S292" t="s">
        <v>27</v>
      </c>
      <c r="T292">
        <v>3</v>
      </c>
      <c r="U292">
        <v>1</v>
      </c>
      <c r="V292">
        <v>2</v>
      </c>
      <c r="W292">
        <v>99</v>
      </c>
      <c r="X292">
        <v>704</v>
      </c>
      <c r="Y292">
        <v>-50</v>
      </c>
      <c r="Z292" t="s">
        <v>33</v>
      </c>
      <c r="AA292">
        <v>50</v>
      </c>
      <c r="AB292" t="str">
        <f t="shared" si="4"/>
        <v>30-39</v>
      </c>
    </row>
    <row r="293" spans="1:28" x14ac:dyDescent="0.3">
      <c r="A293">
        <v>32</v>
      </c>
      <c r="B293" t="s">
        <v>27</v>
      </c>
      <c r="C293" t="s">
        <v>45</v>
      </c>
      <c r="D293">
        <v>0</v>
      </c>
      <c r="E293" t="s">
        <v>29</v>
      </c>
      <c r="F293">
        <v>50</v>
      </c>
      <c r="G293">
        <v>0</v>
      </c>
      <c r="H293" t="s">
        <v>30</v>
      </c>
      <c r="I293">
        <v>0</v>
      </c>
      <c r="J293" t="s">
        <v>40</v>
      </c>
      <c r="K293">
        <v>-200</v>
      </c>
      <c r="L293" s="1">
        <v>2050</v>
      </c>
      <c r="M293" t="s">
        <v>27</v>
      </c>
      <c r="N293" t="s">
        <v>27</v>
      </c>
      <c r="O293" t="s">
        <v>27</v>
      </c>
      <c r="P293">
        <v>0</v>
      </c>
      <c r="Q293" t="s">
        <v>34</v>
      </c>
      <c r="R293">
        <v>15</v>
      </c>
      <c r="S293" t="s">
        <v>27</v>
      </c>
      <c r="T293">
        <v>4</v>
      </c>
      <c r="U293">
        <v>2</v>
      </c>
      <c r="V293">
        <v>3</v>
      </c>
      <c r="W293">
        <v>99</v>
      </c>
      <c r="X293">
        <v>767</v>
      </c>
      <c r="Y293">
        <v>-50</v>
      </c>
      <c r="Z293" t="s">
        <v>35</v>
      </c>
      <c r="AA293">
        <v>100</v>
      </c>
      <c r="AB293" t="str">
        <f t="shared" si="4"/>
        <v>30-39</v>
      </c>
    </row>
    <row r="294" spans="1:28" x14ac:dyDescent="0.3">
      <c r="A294">
        <v>31</v>
      </c>
      <c r="B294" t="s">
        <v>27</v>
      </c>
      <c r="C294" t="s">
        <v>28</v>
      </c>
      <c r="D294">
        <v>86</v>
      </c>
      <c r="E294" t="s">
        <v>37</v>
      </c>
      <c r="F294">
        <v>0</v>
      </c>
      <c r="G294">
        <v>0</v>
      </c>
      <c r="H294" t="s">
        <v>30</v>
      </c>
      <c r="I294">
        <v>0</v>
      </c>
      <c r="J294" t="s">
        <v>31</v>
      </c>
      <c r="K294">
        <v>0</v>
      </c>
      <c r="L294" s="1">
        <v>2186</v>
      </c>
      <c r="M294" t="s">
        <v>27</v>
      </c>
      <c r="N294" t="s">
        <v>36</v>
      </c>
      <c r="O294" t="s">
        <v>36</v>
      </c>
      <c r="P294">
        <v>100</v>
      </c>
      <c r="Q294" t="s">
        <v>32</v>
      </c>
      <c r="R294">
        <v>19</v>
      </c>
      <c r="S294" t="s">
        <v>36</v>
      </c>
      <c r="T294">
        <v>3</v>
      </c>
      <c r="U294">
        <v>1</v>
      </c>
      <c r="V294">
        <v>1</v>
      </c>
      <c r="W294">
        <v>2</v>
      </c>
      <c r="X294">
        <v>789</v>
      </c>
      <c r="Y294">
        <v>-50</v>
      </c>
      <c r="Z294" t="s">
        <v>35</v>
      </c>
      <c r="AA294">
        <v>100</v>
      </c>
      <c r="AB294" t="str">
        <f t="shared" si="4"/>
        <v>30-39</v>
      </c>
    </row>
    <row r="295" spans="1:28" x14ac:dyDescent="0.3">
      <c r="A295">
        <v>52</v>
      </c>
      <c r="B295" t="s">
        <v>27</v>
      </c>
      <c r="C295" t="s">
        <v>28</v>
      </c>
      <c r="D295">
        <v>86</v>
      </c>
      <c r="E295" t="s">
        <v>37</v>
      </c>
      <c r="F295">
        <v>0</v>
      </c>
      <c r="G295">
        <v>1</v>
      </c>
      <c r="H295" t="s">
        <v>30</v>
      </c>
      <c r="I295">
        <v>50</v>
      </c>
      <c r="J295" t="s">
        <v>40</v>
      </c>
      <c r="K295">
        <v>-200</v>
      </c>
      <c r="L295" s="1">
        <v>2136</v>
      </c>
      <c r="M295" t="s">
        <v>27</v>
      </c>
      <c r="N295" t="s">
        <v>27</v>
      </c>
      <c r="O295" t="s">
        <v>27</v>
      </c>
      <c r="P295">
        <v>0</v>
      </c>
      <c r="Q295" t="s">
        <v>34</v>
      </c>
      <c r="R295">
        <v>4</v>
      </c>
      <c r="S295" t="s">
        <v>27</v>
      </c>
      <c r="T295">
        <v>5</v>
      </c>
      <c r="U295">
        <v>1</v>
      </c>
      <c r="V295">
        <v>3</v>
      </c>
      <c r="W295">
        <v>99</v>
      </c>
      <c r="X295">
        <v>714</v>
      </c>
      <c r="Y295">
        <v>-50</v>
      </c>
      <c r="Z295" t="s">
        <v>35</v>
      </c>
      <c r="AA295">
        <v>100</v>
      </c>
      <c r="AB295" t="str">
        <f t="shared" si="4"/>
        <v>50-59</v>
      </c>
    </row>
    <row r="296" spans="1:28" x14ac:dyDescent="0.3">
      <c r="A296">
        <v>45</v>
      </c>
      <c r="B296" t="s">
        <v>27</v>
      </c>
      <c r="C296" t="s">
        <v>46</v>
      </c>
      <c r="D296">
        <v>0</v>
      </c>
      <c r="E296" t="s">
        <v>37</v>
      </c>
      <c r="F296">
        <v>0</v>
      </c>
      <c r="G296">
        <v>0</v>
      </c>
      <c r="H296" t="s">
        <v>30</v>
      </c>
      <c r="I296">
        <v>0</v>
      </c>
      <c r="J296" t="s">
        <v>40</v>
      </c>
      <c r="K296">
        <v>-200</v>
      </c>
      <c r="L296" s="1">
        <v>1850</v>
      </c>
      <c r="M296" t="s">
        <v>27</v>
      </c>
      <c r="N296" t="s">
        <v>36</v>
      </c>
      <c r="O296" t="s">
        <v>27</v>
      </c>
      <c r="P296">
        <v>50</v>
      </c>
      <c r="Q296" t="s">
        <v>34</v>
      </c>
      <c r="R296">
        <v>25</v>
      </c>
      <c r="S296" t="s">
        <v>27</v>
      </c>
      <c r="T296">
        <v>4</v>
      </c>
      <c r="U296">
        <v>3</v>
      </c>
      <c r="V296">
        <v>1</v>
      </c>
      <c r="W296">
        <v>99</v>
      </c>
      <c r="X296">
        <v>744</v>
      </c>
      <c r="Y296">
        <v>-50</v>
      </c>
      <c r="Z296" t="s">
        <v>41</v>
      </c>
      <c r="AA296">
        <v>0</v>
      </c>
      <c r="AB296" t="str">
        <f t="shared" si="4"/>
        <v>40-49</v>
      </c>
    </row>
    <row r="297" spans="1:28" x14ac:dyDescent="0.3">
      <c r="A297">
        <v>29</v>
      </c>
      <c r="B297" t="s">
        <v>27</v>
      </c>
      <c r="C297" t="s">
        <v>28</v>
      </c>
      <c r="D297">
        <v>86</v>
      </c>
      <c r="E297" t="s">
        <v>29</v>
      </c>
      <c r="F297">
        <v>50</v>
      </c>
      <c r="G297">
        <v>0</v>
      </c>
      <c r="H297" t="s">
        <v>30</v>
      </c>
      <c r="I297">
        <v>0</v>
      </c>
      <c r="J297" t="s">
        <v>31</v>
      </c>
      <c r="K297">
        <v>0</v>
      </c>
      <c r="L297" s="1">
        <v>2436</v>
      </c>
      <c r="M297" t="s">
        <v>27</v>
      </c>
      <c r="N297" t="s">
        <v>27</v>
      </c>
      <c r="O297" t="s">
        <v>27</v>
      </c>
      <c r="P297">
        <v>0</v>
      </c>
      <c r="Q297" t="s">
        <v>34</v>
      </c>
      <c r="R297">
        <v>19</v>
      </c>
      <c r="S297" t="s">
        <v>27</v>
      </c>
      <c r="T297">
        <v>9</v>
      </c>
      <c r="U297">
        <v>3</v>
      </c>
      <c r="V297">
        <v>2</v>
      </c>
      <c r="W297">
        <v>99</v>
      </c>
      <c r="X297">
        <v>645</v>
      </c>
      <c r="Y297">
        <v>50</v>
      </c>
      <c r="Z297" t="s">
        <v>35</v>
      </c>
      <c r="AA297">
        <v>100</v>
      </c>
      <c r="AB297" t="str">
        <f t="shared" si="4"/>
        <v>20-29</v>
      </c>
    </row>
    <row r="298" spans="1:28" x14ac:dyDescent="0.3">
      <c r="A298">
        <v>53</v>
      </c>
      <c r="B298" t="s">
        <v>27</v>
      </c>
      <c r="C298" t="s">
        <v>28</v>
      </c>
      <c r="D298">
        <v>86</v>
      </c>
      <c r="E298" t="s">
        <v>29</v>
      </c>
      <c r="F298">
        <v>50</v>
      </c>
      <c r="G298">
        <v>0</v>
      </c>
      <c r="H298" t="s">
        <v>30</v>
      </c>
      <c r="I298">
        <v>0</v>
      </c>
      <c r="J298" t="s">
        <v>40</v>
      </c>
      <c r="K298">
        <v>-200</v>
      </c>
      <c r="L298" s="1">
        <v>2036</v>
      </c>
      <c r="M298" t="s">
        <v>36</v>
      </c>
      <c r="N298" t="s">
        <v>36</v>
      </c>
      <c r="O298" t="s">
        <v>27</v>
      </c>
      <c r="P298">
        <v>100</v>
      </c>
      <c r="Q298" t="s">
        <v>34</v>
      </c>
      <c r="R298">
        <v>28</v>
      </c>
      <c r="S298" t="s">
        <v>36</v>
      </c>
      <c r="T298">
        <v>1</v>
      </c>
      <c r="U298">
        <v>7</v>
      </c>
      <c r="V298">
        <v>2</v>
      </c>
      <c r="W298">
        <v>9</v>
      </c>
      <c r="X298">
        <v>703</v>
      </c>
      <c r="Y298">
        <v>-50</v>
      </c>
      <c r="Z298" t="s">
        <v>35</v>
      </c>
      <c r="AA298">
        <v>100</v>
      </c>
      <c r="AB298" t="str">
        <f t="shared" si="4"/>
        <v>50-59</v>
      </c>
    </row>
    <row r="299" spans="1:28" x14ac:dyDescent="0.3">
      <c r="A299">
        <v>44</v>
      </c>
      <c r="B299" t="s">
        <v>27</v>
      </c>
      <c r="C299" t="s">
        <v>28</v>
      </c>
      <c r="D299">
        <v>86</v>
      </c>
      <c r="E299" t="s">
        <v>29</v>
      </c>
      <c r="F299">
        <v>50</v>
      </c>
      <c r="G299">
        <v>0</v>
      </c>
      <c r="H299" t="s">
        <v>30</v>
      </c>
      <c r="I299">
        <v>0</v>
      </c>
      <c r="J299" t="s">
        <v>31</v>
      </c>
      <c r="K299">
        <v>0</v>
      </c>
      <c r="L299" s="1">
        <v>2286</v>
      </c>
      <c r="M299" t="s">
        <v>36</v>
      </c>
      <c r="N299" t="s">
        <v>36</v>
      </c>
      <c r="O299" t="s">
        <v>27</v>
      </c>
      <c r="P299">
        <v>100</v>
      </c>
      <c r="Q299" t="s">
        <v>32</v>
      </c>
      <c r="R299">
        <v>5</v>
      </c>
      <c r="S299" t="s">
        <v>27</v>
      </c>
      <c r="T299">
        <v>5</v>
      </c>
      <c r="U299">
        <v>3</v>
      </c>
      <c r="V299">
        <v>1</v>
      </c>
      <c r="W299">
        <v>99</v>
      </c>
      <c r="X299">
        <v>688</v>
      </c>
      <c r="Y299">
        <v>50</v>
      </c>
      <c r="Z299" t="s">
        <v>33</v>
      </c>
      <c r="AA299">
        <v>50</v>
      </c>
      <c r="AB299" t="str">
        <f t="shared" si="4"/>
        <v>40-49</v>
      </c>
    </row>
    <row r="300" spans="1:28" x14ac:dyDescent="0.3">
      <c r="A300">
        <v>52</v>
      </c>
      <c r="B300" t="s">
        <v>27</v>
      </c>
      <c r="C300" t="s">
        <v>28</v>
      </c>
      <c r="D300">
        <v>86</v>
      </c>
      <c r="E300" t="s">
        <v>37</v>
      </c>
      <c r="F300">
        <v>0</v>
      </c>
      <c r="G300">
        <v>0</v>
      </c>
      <c r="H300" t="s">
        <v>30</v>
      </c>
      <c r="I300">
        <v>0</v>
      </c>
      <c r="J300" t="s">
        <v>31</v>
      </c>
      <c r="K300">
        <v>0</v>
      </c>
      <c r="L300" s="1">
        <v>2336</v>
      </c>
      <c r="M300" t="s">
        <v>27</v>
      </c>
      <c r="N300" t="s">
        <v>36</v>
      </c>
      <c r="O300" t="s">
        <v>27</v>
      </c>
      <c r="P300">
        <v>50</v>
      </c>
      <c r="Q300" t="s">
        <v>34</v>
      </c>
      <c r="R300">
        <v>26</v>
      </c>
      <c r="S300" t="s">
        <v>36</v>
      </c>
      <c r="T300">
        <v>8</v>
      </c>
      <c r="U300">
        <v>1</v>
      </c>
      <c r="V300">
        <v>1</v>
      </c>
      <c r="W300">
        <v>10</v>
      </c>
      <c r="X300">
        <v>693</v>
      </c>
      <c r="Y300">
        <v>50</v>
      </c>
      <c r="Z300" t="s">
        <v>35</v>
      </c>
      <c r="AA300">
        <v>100</v>
      </c>
      <c r="AB300" t="str">
        <f t="shared" si="4"/>
        <v>50-59</v>
      </c>
    </row>
    <row r="301" spans="1:28" x14ac:dyDescent="0.3">
      <c r="A301">
        <v>49</v>
      </c>
      <c r="B301" t="s">
        <v>27</v>
      </c>
      <c r="C301" t="s">
        <v>38</v>
      </c>
      <c r="D301">
        <v>0</v>
      </c>
      <c r="E301" t="s">
        <v>29</v>
      </c>
      <c r="F301">
        <v>50</v>
      </c>
      <c r="G301">
        <v>0</v>
      </c>
      <c r="H301" t="s">
        <v>30</v>
      </c>
      <c r="I301">
        <v>0</v>
      </c>
      <c r="J301" t="s">
        <v>31</v>
      </c>
      <c r="K301">
        <v>0</v>
      </c>
      <c r="L301" s="1">
        <v>2200</v>
      </c>
      <c r="M301" t="s">
        <v>27</v>
      </c>
      <c r="N301" t="s">
        <v>27</v>
      </c>
      <c r="O301" t="s">
        <v>27</v>
      </c>
      <c r="P301">
        <v>0</v>
      </c>
      <c r="Q301" t="s">
        <v>32</v>
      </c>
      <c r="R301">
        <v>9</v>
      </c>
      <c r="S301" t="s">
        <v>27</v>
      </c>
      <c r="T301">
        <v>3</v>
      </c>
      <c r="U301">
        <v>2</v>
      </c>
      <c r="V301">
        <v>1</v>
      </c>
      <c r="W301">
        <v>99</v>
      </c>
      <c r="X301">
        <v>757</v>
      </c>
      <c r="Y301">
        <v>-50</v>
      </c>
      <c r="Z301" t="s">
        <v>33</v>
      </c>
      <c r="AA301">
        <v>50</v>
      </c>
      <c r="AB301" t="str">
        <f t="shared" si="4"/>
        <v>40-49</v>
      </c>
    </row>
    <row r="302" spans="1:28" x14ac:dyDescent="0.3">
      <c r="A302">
        <v>27</v>
      </c>
      <c r="B302" t="s">
        <v>27</v>
      </c>
      <c r="C302" t="s">
        <v>38</v>
      </c>
      <c r="D302">
        <v>0</v>
      </c>
      <c r="E302" t="s">
        <v>29</v>
      </c>
      <c r="F302">
        <v>50</v>
      </c>
      <c r="G302">
        <v>0</v>
      </c>
      <c r="H302" t="s">
        <v>30</v>
      </c>
      <c r="I302">
        <v>0</v>
      </c>
      <c r="J302" t="s">
        <v>31</v>
      </c>
      <c r="K302">
        <v>0</v>
      </c>
      <c r="L302" s="1">
        <v>2250</v>
      </c>
      <c r="M302" t="s">
        <v>36</v>
      </c>
      <c r="N302" t="s">
        <v>27</v>
      </c>
      <c r="O302" t="s">
        <v>27</v>
      </c>
      <c r="P302">
        <v>50</v>
      </c>
      <c r="Q302" t="s">
        <v>34</v>
      </c>
      <c r="R302">
        <v>12</v>
      </c>
      <c r="S302" t="s">
        <v>36</v>
      </c>
      <c r="T302">
        <v>3</v>
      </c>
      <c r="U302">
        <v>3</v>
      </c>
      <c r="V302">
        <v>3</v>
      </c>
      <c r="W302">
        <v>10</v>
      </c>
      <c r="X302">
        <v>673</v>
      </c>
      <c r="Y302">
        <v>50</v>
      </c>
      <c r="Z302" t="s">
        <v>33</v>
      </c>
      <c r="AA302">
        <v>50</v>
      </c>
      <c r="AB302" t="str">
        <f t="shared" si="4"/>
        <v>20-29</v>
      </c>
    </row>
    <row r="303" spans="1:28" x14ac:dyDescent="0.3">
      <c r="A303">
        <v>31</v>
      </c>
      <c r="B303" t="s">
        <v>27</v>
      </c>
      <c r="C303" t="s">
        <v>28</v>
      </c>
      <c r="D303">
        <v>86</v>
      </c>
      <c r="E303" t="s">
        <v>29</v>
      </c>
      <c r="F303">
        <v>50</v>
      </c>
      <c r="G303">
        <v>2</v>
      </c>
      <c r="H303" t="s">
        <v>30</v>
      </c>
      <c r="I303">
        <v>100</v>
      </c>
      <c r="J303" t="s">
        <v>31</v>
      </c>
      <c r="K303">
        <v>0</v>
      </c>
      <c r="L303" s="1">
        <v>2386</v>
      </c>
      <c r="M303" t="s">
        <v>27</v>
      </c>
      <c r="N303" t="s">
        <v>36</v>
      </c>
      <c r="O303" t="s">
        <v>27</v>
      </c>
      <c r="P303">
        <v>50</v>
      </c>
      <c r="Q303" t="s">
        <v>32</v>
      </c>
      <c r="R303">
        <v>23</v>
      </c>
      <c r="S303" t="s">
        <v>27</v>
      </c>
      <c r="T303">
        <v>2</v>
      </c>
      <c r="U303">
        <v>2</v>
      </c>
      <c r="V303">
        <v>2</v>
      </c>
      <c r="W303">
        <v>99</v>
      </c>
      <c r="X303">
        <v>749</v>
      </c>
      <c r="Y303">
        <v>-50</v>
      </c>
      <c r="Z303" t="s">
        <v>35</v>
      </c>
      <c r="AA303">
        <v>100</v>
      </c>
      <c r="AB303" t="str">
        <f t="shared" si="4"/>
        <v>30-39</v>
      </c>
    </row>
    <row r="304" spans="1:28" x14ac:dyDescent="0.3">
      <c r="A304">
        <v>51</v>
      </c>
      <c r="B304" t="s">
        <v>27</v>
      </c>
      <c r="C304" t="s">
        <v>38</v>
      </c>
      <c r="D304">
        <v>0</v>
      </c>
      <c r="E304" t="s">
        <v>42</v>
      </c>
      <c r="F304">
        <v>100</v>
      </c>
      <c r="G304">
        <v>0</v>
      </c>
      <c r="H304" t="s">
        <v>30</v>
      </c>
      <c r="I304">
        <v>0</v>
      </c>
      <c r="J304" t="s">
        <v>40</v>
      </c>
      <c r="K304">
        <v>-200</v>
      </c>
      <c r="L304" s="1">
        <v>2100</v>
      </c>
      <c r="M304" t="s">
        <v>27</v>
      </c>
      <c r="N304" t="s">
        <v>27</v>
      </c>
      <c r="O304" t="s">
        <v>36</v>
      </c>
      <c r="P304">
        <v>50</v>
      </c>
      <c r="Q304" t="s">
        <v>34</v>
      </c>
      <c r="R304">
        <v>18</v>
      </c>
      <c r="S304" t="s">
        <v>36</v>
      </c>
      <c r="T304">
        <v>0</v>
      </c>
      <c r="U304">
        <v>3</v>
      </c>
      <c r="V304">
        <v>2</v>
      </c>
      <c r="W304">
        <v>2</v>
      </c>
      <c r="X304">
        <v>594</v>
      </c>
      <c r="Y304">
        <v>50</v>
      </c>
      <c r="Z304" t="s">
        <v>33</v>
      </c>
      <c r="AA304">
        <v>50</v>
      </c>
      <c r="AB304" t="str">
        <f t="shared" si="4"/>
        <v>50-59</v>
      </c>
    </row>
    <row r="305" spans="1:28" x14ac:dyDescent="0.3">
      <c r="A305">
        <v>49</v>
      </c>
      <c r="B305" t="s">
        <v>27</v>
      </c>
      <c r="C305" t="s">
        <v>45</v>
      </c>
      <c r="D305">
        <v>0</v>
      </c>
      <c r="E305" t="s">
        <v>42</v>
      </c>
      <c r="F305">
        <v>100</v>
      </c>
      <c r="G305">
        <v>1</v>
      </c>
      <c r="H305" t="s">
        <v>30</v>
      </c>
      <c r="I305">
        <v>50</v>
      </c>
      <c r="J305" t="s">
        <v>40</v>
      </c>
      <c r="K305">
        <v>-200</v>
      </c>
      <c r="L305" s="1">
        <v>2050</v>
      </c>
      <c r="M305" t="s">
        <v>27</v>
      </c>
      <c r="N305" t="s">
        <v>27</v>
      </c>
      <c r="O305" t="s">
        <v>27</v>
      </c>
      <c r="P305">
        <v>0</v>
      </c>
      <c r="Q305" t="s">
        <v>34</v>
      </c>
      <c r="R305">
        <v>6</v>
      </c>
      <c r="S305" t="s">
        <v>36</v>
      </c>
      <c r="T305">
        <v>5</v>
      </c>
      <c r="U305">
        <v>3</v>
      </c>
      <c r="V305">
        <v>1</v>
      </c>
      <c r="W305">
        <v>1</v>
      </c>
      <c r="X305">
        <v>714</v>
      </c>
      <c r="Y305">
        <v>-50</v>
      </c>
      <c r="Z305" t="s">
        <v>41</v>
      </c>
      <c r="AA305">
        <v>0</v>
      </c>
      <c r="AB305" t="str">
        <f t="shared" si="4"/>
        <v>40-49</v>
      </c>
    </row>
    <row r="306" spans="1:28" x14ac:dyDescent="0.3">
      <c r="A306">
        <v>39</v>
      </c>
      <c r="B306" t="s">
        <v>27</v>
      </c>
      <c r="C306" t="s">
        <v>46</v>
      </c>
      <c r="D306">
        <v>0</v>
      </c>
      <c r="E306" t="s">
        <v>42</v>
      </c>
      <c r="F306">
        <v>100</v>
      </c>
      <c r="G306">
        <v>0</v>
      </c>
      <c r="H306" t="s">
        <v>30</v>
      </c>
      <c r="I306">
        <v>0</v>
      </c>
      <c r="J306" t="s">
        <v>31</v>
      </c>
      <c r="K306">
        <v>0</v>
      </c>
      <c r="L306" s="1">
        <v>2350</v>
      </c>
      <c r="M306" t="s">
        <v>27</v>
      </c>
      <c r="N306" t="s">
        <v>27</v>
      </c>
      <c r="O306" t="s">
        <v>27</v>
      </c>
      <c r="P306">
        <v>0</v>
      </c>
      <c r="Q306" t="s">
        <v>34</v>
      </c>
      <c r="R306">
        <v>30</v>
      </c>
      <c r="S306" t="s">
        <v>27</v>
      </c>
      <c r="T306">
        <v>7</v>
      </c>
      <c r="U306">
        <v>3</v>
      </c>
      <c r="V306">
        <v>3</v>
      </c>
      <c r="W306">
        <v>99</v>
      </c>
      <c r="X306">
        <v>667</v>
      </c>
      <c r="Y306">
        <v>50</v>
      </c>
      <c r="Z306" t="s">
        <v>33</v>
      </c>
      <c r="AA306">
        <v>50</v>
      </c>
      <c r="AB306" t="str">
        <f t="shared" si="4"/>
        <v>30-39</v>
      </c>
    </row>
    <row r="307" spans="1:28" x14ac:dyDescent="0.3">
      <c r="A307">
        <v>41</v>
      </c>
      <c r="B307" t="s">
        <v>27</v>
      </c>
      <c r="C307" t="s">
        <v>28</v>
      </c>
      <c r="D307">
        <v>86</v>
      </c>
      <c r="E307" t="s">
        <v>29</v>
      </c>
      <c r="F307">
        <v>50</v>
      </c>
      <c r="G307">
        <v>0</v>
      </c>
      <c r="H307" t="s">
        <v>30</v>
      </c>
      <c r="I307">
        <v>0</v>
      </c>
      <c r="J307" t="s">
        <v>31</v>
      </c>
      <c r="K307">
        <v>0</v>
      </c>
      <c r="L307" s="1">
        <v>2286</v>
      </c>
      <c r="M307" t="s">
        <v>27</v>
      </c>
      <c r="N307" t="s">
        <v>36</v>
      </c>
      <c r="O307" t="s">
        <v>27</v>
      </c>
      <c r="P307">
        <v>50</v>
      </c>
      <c r="Q307" t="s">
        <v>34</v>
      </c>
      <c r="R307">
        <v>25</v>
      </c>
      <c r="S307" t="s">
        <v>36</v>
      </c>
      <c r="T307">
        <v>5</v>
      </c>
      <c r="U307">
        <v>3</v>
      </c>
      <c r="V307">
        <v>1</v>
      </c>
      <c r="W307">
        <v>5</v>
      </c>
      <c r="X307">
        <v>658</v>
      </c>
      <c r="Y307">
        <v>50</v>
      </c>
      <c r="Z307" t="s">
        <v>41</v>
      </c>
      <c r="AA307">
        <v>0</v>
      </c>
      <c r="AB307" t="str">
        <f t="shared" si="4"/>
        <v>40-49</v>
      </c>
    </row>
    <row r="308" spans="1:28" x14ac:dyDescent="0.3">
      <c r="A308">
        <v>59</v>
      </c>
      <c r="B308" t="s">
        <v>36</v>
      </c>
      <c r="C308" t="s">
        <v>45</v>
      </c>
      <c r="D308">
        <v>0</v>
      </c>
      <c r="E308" t="s">
        <v>37</v>
      </c>
      <c r="F308">
        <v>0</v>
      </c>
      <c r="G308">
        <v>1</v>
      </c>
      <c r="H308" t="s">
        <v>30</v>
      </c>
      <c r="I308">
        <v>50</v>
      </c>
      <c r="J308" t="s">
        <v>40</v>
      </c>
      <c r="K308">
        <v>-200</v>
      </c>
      <c r="L308" s="1">
        <v>2050</v>
      </c>
      <c r="M308" t="s">
        <v>36</v>
      </c>
      <c r="N308" t="s">
        <v>36</v>
      </c>
      <c r="O308" t="s">
        <v>27</v>
      </c>
      <c r="P308">
        <v>100</v>
      </c>
      <c r="Q308" t="s">
        <v>34</v>
      </c>
      <c r="R308">
        <v>28</v>
      </c>
      <c r="S308" t="s">
        <v>36</v>
      </c>
      <c r="T308">
        <v>4</v>
      </c>
      <c r="U308">
        <v>1</v>
      </c>
      <c r="V308">
        <v>2</v>
      </c>
      <c r="W308">
        <v>6</v>
      </c>
      <c r="X308">
        <v>686</v>
      </c>
      <c r="Y308">
        <v>50</v>
      </c>
      <c r="Z308" t="s">
        <v>35</v>
      </c>
      <c r="AA308">
        <v>100</v>
      </c>
      <c r="AB308" t="str">
        <f t="shared" si="4"/>
        <v>50-59</v>
      </c>
    </row>
    <row r="309" spans="1:28" x14ac:dyDescent="0.3">
      <c r="A309">
        <v>31</v>
      </c>
      <c r="B309" t="s">
        <v>27</v>
      </c>
      <c r="C309" t="s">
        <v>38</v>
      </c>
      <c r="D309">
        <v>0</v>
      </c>
      <c r="E309" t="s">
        <v>42</v>
      </c>
      <c r="F309">
        <v>100</v>
      </c>
      <c r="G309">
        <v>0</v>
      </c>
      <c r="H309" t="s">
        <v>30</v>
      </c>
      <c r="I309">
        <v>0</v>
      </c>
      <c r="J309" t="s">
        <v>31</v>
      </c>
      <c r="K309">
        <v>0</v>
      </c>
      <c r="L309" s="1">
        <v>2250</v>
      </c>
      <c r="M309" t="s">
        <v>27</v>
      </c>
      <c r="N309" t="s">
        <v>36</v>
      </c>
      <c r="O309" t="s">
        <v>27</v>
      </c>
      <c r="P309">
        <v>50</v>
      </c>
      <c r="Q309" t="s">
        <v>32</v>
      </c>
      <c r="R309">
        <v>6</v>
      </c>
      <c r="S309" t="s">
        <v>27</v>
      </c>
      <c r="T309">
        <v>4</v>
      </c>
      <c r="U309">
        <v>1</v>
      </c>
      <c r="V309">
        <v>2</v>
      </c>
      <c r="W309">
        <v>99</v>
      </c>
      <c r="X309">
        <v>720</v>
      </c>
      <c r="Y309">
        <v>-50</v>
      </c>
      <c r="Z309" t="s">
        <v>35</v>
      </c>
      <c r="AA309">
        <v>100</v>
      </c>
      <c r="AB309" t="str">
        <f t="shared" si="4"/>
        <v>30-39</v>
      </c>
    </row>
    <row r="310" spans="1:28" x14ac:dyDescent="0.3">
      <c r="A310">
        <v>48</v>
      </c>
      <c r="B310" t="s">
        <v>27</v>
      </c>
      <c r="C310" t="s">
        <v>28</v>
      </c>
      <c r="D310">
        <v>86</v>
      </c>
      <c r="E310" t="s">
        <v>42</v>
      </c>
      <c r="F310">
        <v>100</v>
      </c>
      <c r="G310">
        <v>0</v>
      </c>
      <c r="H310" t="s">
        <v>30</v>
      </c>
      <c r="I310">
        <v>0</v>
      </c>
      <c r="J310" t="s">
        <v>40</v>
      </c>
      <c r="K310">
        <v>-200</v>
      </c>
      <c r="L310" s="1">
        <v>2036</v>
      </c>
      <c r="M310" t="s">
        <v>27</v>
      </c>
      <c r="N310" t="s">
        <v>36</v>
      </c>
      <c r="O310" t="s">
        <v>27</v>
      </c>
      <c r="P310">
        <v>50</v>
      </c>
      <c r="Q310" t="s">
        <v>34</v>
      </c>
      <c r="R310">
        <v>19</v>
      </c>
      <c r="S310" t="s">
        <v>27</v>
      </c>
      <c r="T310">
        <v>6</v>
      </c>
      <c r="U310">
        <v>1</v>
      </c>
      <c r="V310">
        <v>1</v>
      </c>
      <c r="W310">
        <v>99</v>
      </c>
      <c r="X310">
        <v>732</v>
      </c>
      <c r="Y310">
        <v>-50</v>
      </c>
      <c r="Z310" t="s">
        <v>41</v>
      </c>
      <c r="AA310">
        <v>0</v>
      </c>
      <c r="AB310" t="str">
        <f t="shared" si="4"/>
        <v>40-49</v>
      </c>
    </row>
    <row r="311" spans="1:28" x14ac:dyDescent="0.3">
      <c r="A311">
        <v>36</v>
      </c>
      <c r="B311" t="s">
        <v>27</v>
      </c>
      <c r="C311" t="s">
        <v>28</v>
      </c>
      <c r="D311">
        <v>86</v>
      </c>
      <c r="E311" t="s">
        <v>29</v>
      </c>
      <c r="F311">
        <v>50</v>
      </c>
      <c r="G311">
        <v>0</v>
      </c>
      <c r="H311" t="s">
        <v>30</v>
      </c>
      <c r="I311">
        <v>0</v>
      </c>
      <c r="J311" t="s">
        <v>40</v>
      </c>
      <c r="K311">
        <v>-200</v>
      </c>
      <c r="L311" s="1">
        <v>2036</v>
      </c>
      <c r="M311" t="s">
        <v>27</v>
      </c>
      <c r="N311" t="s">
        <v>36</v>
      </c>
      <c r="O311" t="s">
        <v>36</v>
      </c>
      <c r="P311">
        <v>100</v>
      </c>
      <c r="Q311" t="s">
        <v>34</v>
      </c>
      <c r="R311">
        <v>5</v>
      </c>
      <c r="S311" t="s">
        <v>36</v>
      </c>
      <c r="T311">
        <v>1</v>
      </c>
      <c r="U311">
        <v>0</v>
      </c>
      <c r="V311">
        <v>1</v>
      </c>
      <c r="W311">
        <v>11</v>
      </c>
      <c r="X311">
        <v>733</v>
      </c>
      <c r="Y311">
        <v>-50</v>
      </c>
      <c r="Z311" t="s">
        <v>35</v>
      </c>
      <c r="AA311">
        <v>100</v>
      </c>
      <c r="AB311" t="str">
        <f t="shared" si="4"/>
        <v>30-39</v>
      </c>
    </row>
    <row r="312" spans="1:28" x14ac:dyDescent="0.3">
      <c r="A312">
        <v>36</v>
      </c>
      <c r="B312" t="s">
        <v>27</v>
      </c>
      <c r="C312" t="s">
        <v>28</v>
      </c>
      <c r="D312">
        <v>86</v>
      </c>
      <c r="E312" t="s">
        <v>37</v>
      </c>
      <c r="F312">
        <v>0</v>
      </c>
      <c r="G312">
        <v>0</v>
      </c>
      <c r="H312" t="s">
        <v>30</v>
      </c>
      <c r="I312">
        <v>0</v>
      </c>
      <c r="J312" t="s">
        <v>31</v>
      </c>
      <c r="K312">
        <v>0</v>
      </c>
      <c r="L312" s="1">
        <v>2236</v>
      </c>
      <c r="M312" t="s">
        <v>27</v>
      </c>
      <c r="N312" t="s">
        <v>27</v>
      </c>
      <c r="O312" t="s">
        <v>27</v>
      </c>
      <c r="P312">
        <v>0</v>
      </c>
      <c r="Q312" t="s">
        <v>34</v>
      </c>
      <c r="R312">
        <v>5</v>
      </c>
      <c r="S312" t="s">
        <v>27</v>
      </c>
      <c r="T312">
        <v>5</v>
      </c>
      <c r="U312">
        <v>1</v>
      </c>
      <c r="V312">
        <v>2</v>
      </c>
      <c r="W312">
        <v>99</v>
      </c>
      <c r="X312">
        <v>737</v>
      </c>
      <c r="Y312">
        <v>-50</v>
      </c>
      <c r="Z312" t="s">
        <v>33</v>
      </c>
      <c r="AA312">
        <v>50</v>
      </c>
      <c r="AB312" t="str">
        <f t="shared" si="4"/>
        <v>30-39</v>
      </c>
    </row>
    <row r="313" spans="1:28" x14ac:dyDescent="0.3">
      <c r="A313">
        <v>56</v>
      </c>
      <c r="B313" t="s">
        <v>36</v>
      </c>
      <c r="C313" t="s">
        <v>38</v>
      </c>
      <c r="D313">
        <v>0</v>
      </c>
      <c r="E313" t="s">
        <v>42</v>
      </c>
      <c r="F313">
        <v>100</v>
      </c>
      <c r="G313">
        <v>0</v>
      </c>
      <c r="H313" t="s">
        <v>43</v>
      </c>
      <c r="I313">
        <v>0</v>
      </c>
      <c r="J313" t="s">
        <v>31</v>
      </c>
      <c r="K313">
        <v>0</v>
      </c>
      <c r="L313" s="1">
        <v>2250</v>
      </c>
      <c r="M313" t="s">
        <v>27</v>
      </c>
      <c r="N313" t="s">
        <v>36</v>
      </c>
      <c r="O313" t="s">
        <v>27</v>
      </c>
      <c r="P313">
        <v>50</v>
      </c>
      <c r="Q313" t="s">
        <v>44</v>
      </c>
      <c r="R313">
        <v>27</v>
      </c>
      <c r="S313" t="s">
        <v>36</v>
      </c>
      <c r="T313">
        <v>6</v>
      </c>
      <c r="U313">
        <v>2</v>
      </c>
      <c r="V313">
        <v>1</v>
      </c>
      <c r="W313">
        <v>11</v>
      </c>
      <c r="X313">
        <v>840</v>
      </c>
      <c r="Y313">
        <v>-50</v>
      </c>
      <c r="Z313" t="s">
        <v>35</v>
      </c>
      <c r="AA313">
        <v>100</v>
      </c>
      <c r="AB313" t="str">
        <f t="shared" si="4"/>
        <v>50-59</v>
      </c>
    </row>
    <row r="314" spans="1:28" x14ac:dyDescent="0.3">
      <c r="A314">
        <v>52</v>
      </c>
      <c r="B314" t="s">
        <v>27</v>
      </c>
      <c r="C314" t="s">
        <v>28</v>
      </c>
      <c r="D314">
        <v>86</v>
      </c>
      <c r="E314" t="s">
        <v>29</v>
      </c>
      <c r="F314">
        <v>50</v>
      </c>
      <c r="G314">
        <v>1</v>
      </c>
      <c r="H314" t="s">
        <v>30</v>
      </c>
      <c r="I314">
        <v>50</v>
      </c>
      <c r="J314" t="s">
        <v>40</v>
      </c>
      <c r="K314">
        <v>-200</v>
      </c>
      <c r="L314" s="1">
        <v>2236</v>
      </c>
      <c r="M314" t="s">
        <v>27</v>
      </c>
      <c r="N314" t="s">
        <v>36</v>
      </c>
      <c r="O314" t="s">
        <v>27</v>
      </c>
      <c r="P314">
        <v>50</v>
      </c>
      <c r="Q314" t="s">
        <v>34</v>
      </c>
      <c r="R314">
        <v>22</v>
      </c>
      <c r="S314" t="s">
        <v>36</v>
      </c>
      <c r="T314">
        <v>4</v>
      </c>
      <c r="U314">
        <v>3</v>
      </c>
      <c r="V314">
        <v>1</v>
      </c>
      <c r="W314">
        <v>10</v>
      </c>
      <c r="X314">
        <v>651</v>
      </c>
      <c r="Y314">
        <v>50</v>
      </c>
      <c r="Z314" t="s">
        <v>35</v>
      </c>
      <c r="AA314">
        <v>100</v>
      </c>
      <c r="AB314" t="str">
        <f t="shared" si="4"/>
        <v>50-59</v>
      </c>
    </row>
    <row r="315" spans="1:28" x14ac:dyDescent="0.3">
      <c r="A315">
        <v>52</v>
      </c>
      <c r="B315" t="s">
        <v>27</v>
      </c>
      <c r="C315" t="s">
        <v>38</v>
      </c>
      <c r="D315">
        <v>0</v>
      </c>
      <c r="E315" t="s">
        <v>29</v>
      </c>
      <c r="F315">
        <v>50</v>
      </c>
      <c r="G315">
        <v>0</v>
      </c>
      <c r="H315" t="s">
        <v>30</v>
      </c>
      <c r="I315">
        <v>0</v>
      </c>
      <c r="J315" t="s">
        <v>31</v>
      </c>
      <c r="K315">
        <v>0</v>
      </c>
      <c r="L315" s="1">
        <v>2300</v>
      </c>
      <c r="M315" t="s">
        <v>27</v>
      </c>
      <c r="N315" t="s">
        <v>36</v>
      </c>
      <c r="O315" t="s">
        <v>27</v>
      </c>
      <c r="P315">
        <v>50</v>
      </c>
      <c r="Q315" t="s">
        <v>34</v>
      </c>
      <c r="R315">
        <v>5</v>
      </c>
      <c r="S315" t="s">
        <v>36</v>
      </c>
      <c r="T315">
        <v>7</v>
      </c>
      <c r="U315">
        <v>2</v>
      </c>
      <c r="V315">
        <v>1</v>
      </c>
      <c r="W315">
        <v>11</v>
      </c>
      <c r="X315">
        <v>679</v>
      </c>
      <c r="Y315">
        <v>50</v>
      </c>
      <c r="Z315" t="s">
        <v>35</v>
      </c>
      <c r="AA315">
        <v>100</v>
      </c>
      <c r="AB315" t="str">
        <f t="shared" si="4"/>
        <v>50-59</v>
      </c>
    </row>
    <row r="316" spans="1:28" x14ac:dyDescent="0.3">
      <c r="A316">
        <v>59</v>
      </c>
      <c r="B316" t="s">
        <v>36</v>
      </c>
      <c r="C316" t="s">
        <v>28</v>
      </c>
      <c r="D316">
        <v>86</v>
      </c>
      <c r="E316" t="s">
        <v>29</v>
      </c>
      <c r="F316">
        <v>50</v>
      </c>
      <c r="G316">
        <v>0</v>
      </c>
      <c r="H316" t="s">
        <v>30</v>
      </c>
      <c r="I316">
        <v>0</v>
      </c>
      <c r="J316" t="s">
        <v>31</v>
      </c>
      <c r="K316">
        <v>0</v>
      </c>
      <c r="L316" s="1">
        <v>2386</v>
      </c>
      <c r="M316" t="s">
        <v>36</v>
      </c>
      <c r="N316" t="s">
        <v>27</v>
      </c>
      <c r="O316" t="s">
        <v>27</v>
      </c>
      <c r="P316">
        <v>50</v>
      </c>
      <c r="Q316" t="s">
        <v>44</v>
      </c>
      <c r="R316">
        <v>17</v>
      </c>
      <c r="S316" t="s">
        <v>36</v>
      </c>
      <c r="T316">
        <v>5</v>
      </c>
      <c r="U316">
        <v>2</v>
      </c>
      <c r="V316">
        <v>3</v>
      </c>
      <c r="W316">
        <v>8</v>
      </c>
      <c r="X316">
        <v>620</v>
      </c>
      <c r="Y316">
        <v>50</v>
      </c>
      <c r="Z316" t="s">
        <v>35</v>
      </c>
      <c r="AA316">
        <v>100</v>
      </c>
      <c r="AB316" t="str">
        <f t="shared" si="4"/>
        <v>50-59</v>
      </c>
    </row>
    <row r="317" spans="1:28" x14ac:dyDescent="0.3">
      <c r="A317">
        <v>40</v>
      </c>
      <c r="B317" t="s">
        <v>27</v>
      </c>
      <c r="C317" t="s">
        <v>45</v>
      </c>
      <c r="D317">
        <v>0</v>
      </c>
      <c r="E317" t="s">
        <v>29</v>
      </c>
      <c r="F317">
        <v>50</v>
      </c>
      <c r="G317">
        <v>0</v>
      </c>
      <c r="H317" t="s">
        <v>30</v>
      </c>
      <c r="I317">
        <v>0</v>
      </c>
      <c r="J317" t="s">
        <v>31</v>
      </c>
      <c r="K317">
        <v>0</v>
      </c>
      <c r="L317" s="1">
        <v>2050</v>
      </c>
      <c r="M317" t="s">
        <v>27</v>
      </c>
      <c r="N317" t="s">
        <v>36</v>
      </c>
      <c r="O317" t="s">
        <v>36</v>
      </c>
      <c r="P317">
        <v>100</v>
      </c>
      <c r="Q317" t="s">
        <v>34</v>
      </c>
      <c r="R317">
        <v>20</v>
      </c>
      <c r="S317" t="s">
        <v>36</v>
      </c>
      <c r="T317">
        <v>5</v>
      </c>
      <c r="U317">
        <v>2</v>
      </c>
      <c r="V317">
        <v>1</v>
      </c>
      <c r="W317">
        <v>12</v>
      </c>
      <c r="X317">
        <v>715</v>
      </c>
      <c r="Y317">
        <v>-50</v>
      </c>
      <c r="Z317" t="s">
        <v>41</v>
      </c>
      <c r="AA317">
        <v>0</v>
      </c>
      <c r="AB317" t="str">
        <f t="shared" si="4"/>
        <v>40-49</v>
      </c>
    </row>
    <row r="318" spans="1:28" x14ac:dyDescent="0.3">
      <c r="A318">
        <v>50</v>
      </c>
      <c r="B318" t="s">
        <v>27</v>
      </c>
      <c r="C318" t="s">
        <v>28</v>
      </c>
      <c r="D318">
        <v>86</v>
      </c>
      <c r="E318" t="s">
        <v>29</v>
      </c>
      <c r="F318">
        <v>50</v>
      </c>
      <c r="G318">
        <v>1</v>
      </c>
      <c r="H318" t="s">
        <v>30</v>
      </c>
      <c r="I318">
        <v>50</v>
      </c>
      <c r="J318" t="s">
        <v>31</v>
      </c>
      <c r="K318">
        <v>0</v>
      </c>
      <c r="L318" s="1">
        <v>2236</v>
      </c>
      <c r="M318" t="s">
        <v>36</v>
      </c>
      <c r="N318" t="s">
        <v>27</v>
      </c>
      <c r="O318" t="s">
        <v>36</v>
      </c>
      <c r="P318">
        <v>100</v>
      </c>
      <c r="Q318" t="s">
        <v>44</v>
      </c>
      <c r="R318">
        <v>14</v>
      </c>
      <c r="S318" t="s">
        <v>27</v>
      </c>
      <c r="T318">
        <v>5</v>
      </c>
      <c r="U318">
        <v>3</v>
      </c>
      <c r="V318">
        <v>2</v>
      </c>
      <c r="W318">
        <v>99</v>
      </c>
      <c r="X318">
        <v>715</v>
      </c>
      <c r="Y318">
        <v>-50</v>
      </c>
      <c r="Z318" t="s">
        <v>33</v>
      </c>
      <c r="AA318">
        <v>50</v>
      </c>
      <c r="AB318" t="str">
        <f t="shared" si="4"/>
        <v>50-59</v>
      </c>
    </row>
    <row r="319" spans="1:28" x14ac:dyDescent="0.3">
      <c r="A319">
        <v>35</v>
      </c>
      <c r="B319" t="s">
        <v>27</v>
      </c>
      <c r="C319" t="s">
        <v>45</v>
      </c>
      <c r="D319">
        <v>0</v>
      </c>
      <c r="E319" t="s">
        <v>37</v>
      </c>
      <c r="F319">
        <v>0</v>
      </c>
      <c r="G319">
        <v>0</v>
      </c>
      <c r="H319" t="s">
        <v>39</v>
      </c>
      <c r="I319">
        <v>0</v>
      </c>
      <c r="J319" t="s">
        <v>31</v>
      </c>
      <c r="K319">
        <v>0</v>
      </c>
      <c r="L319" s="1">
        <v>2250</v>
      </c>
      <c r="M319" t="s">
        <v>27</v>
      </c>
      <c r="N319" t="s">
        <v>27</v>
      </c>
      <c r="O319" t="s">
        <v>27</v>
      </c>
      <c r="P319">
        <v>0</v>
      </c>
      <c r="Q319" t="s">
        <v>34</v>
      </c>
      <c r="R319">
        <v>16</v>
      </c>
      <c r="S319" t="s">
        <v>27</v>
      </c>
      <c r="T319">
        <v>5</v>
      </c>
      <c r="U319">
        <v>5</v>
      </c>
      <c r="V319">
        <v>2</v>
      </c>
      <c r="W319">
        <v>99</v>
      </c>
      <c r="X319">
        <v>659</v>
      </c>
      <c r="Y319">
        <v>50</v>
      </c>
      <c r="Z319" t="s">
        <v>33</v>
      </c>
      <c r="AA319">
        <v>50</v>
      </c>
      <c r="AB319" t="str">
        <f t="shared" si="4"/>
        <v>30-39</v>
      </c>
    </row>
    <row r="320" spans="1:28" x14ac:dyDescent="0.3">
      <c r="A320">
        <v>44</v>
      </c>
      <c r="B320" t="s">
        <v>27</v>
      </c>
      <c r="C320" t="s">
        <v>45</v>
      </c>
      <c r="D320">
        <v>0</v>
      </c>
      <c r="E320" t="s">
        <v>29</v>
      </c>
      <c r="F320">
        <v>50</v>
      </c>
      <c r="G320">
        <v>0</v>
      </c>
      <c r="H320" t="s">
        <v>30</v>
      </c>
      <c r="I320">
        <v>0</v>
      </c>
      <c r="J320" t="s">
        <v>31</v>
      </c>
      <c r="K320">
        <v>0</v>
      </c>
      <c r="L320" s="1">
        <v>2150</v>
      </c>
      <c r="M320" t="s">
        <v>27</v>
      </c>
      <c r="N320" t="s">
        <v>36</v>
      </c>
      <c r="O320" t="s">
        <v>27</v>
      </c>
      <c r="P320">
        <v>50</v>
      </c>
      <c r="Q320" t="s">
        <v>34</v>
      </c>
      <c r="R320">
        <v>22</v>
      </c>
      <c r="S320" t="s">
        <v>27</v>
      </c>
      <c r="T320">
        <v>4</v>
      </c>
      <c r="U320">
        <v>3</v>
      </c>
      <c r="V320">
        <v>1</v>
      </c>
      <c r="W320">
        <v>99</v>
      </c>
      <c r="X320">
        <v>740</v>
      </c>
      <c r="Y320">
        <v>-50</v>
      </c>
      <c r="Z320" t="s">
        <v>33</v>
      </c>
      <c r="AA320">
        <v>50</v>
      </c>
      <c r="AB320" t="str">
        <f t="shared" si="4"/>
        <v>40-49</v>
      </c>
    </row>
    <row r="321" spans="1:28" x14ac:dyDescent="0.3">
      <c r="A321">
        <v>38</v>
      </c>
      <c r="B321" t="s">
        <v>27</v>
      </c>
      <c r="C321" t="s">
        <v>28</v>
      </c>
      <c r="D321">
        <v>86</v>
      </c>
      <c r="E321" t="s">
        <v>42</v>
      </c>
      <c r="F321">
        <v>100</v>
      </c>
      <c r="G321">
        <v>0</v>
      </c>
      <c r="H321" t="s">
        <v>30</v>
      </c>
      <c r="I321">
        <v>0</v>
      </c>
      <c r="J321" t="s">
        <v>31</v>
      </c>
      <c r="K321">
        <v>0</v>
      </c>
      <c r="L321" s="1">
        <v>2386</v>
      </c>
      <c r="M321" t="s">
        <v>27</v>
      </c>
      <c r="N321" t="s">
        <v>27</v>
      </c>
      <c r="O321" t="s">
        <v>27</v>
      </c>
      <c r="P321">
        <v>0</v>
      </c>
      <c r="Q321" t="s">
        <v>34</v>
      </c>
      <c r="R321">
        <v>13</v>
      </c>
      <c r="S321" t="s">
        <v>36</v>
      </c>
      <c r="T321">
        <v>3</v>
      </c>
      <c r="U321">
        <v>3</v>
      </c>
      <c r="V321">
        <v>1</v>
      </c>
      <c r="W321">
        <v>5</v>
      </c>
      <c r="X321">
        <v>679</v>
      </c>
      <c r="Y321">
        <v>50</v>
      </c>
      <c r="Z321" t="s">
        <v>41</v>
      </c>
      <c r="AA321">
        <v>0</v>
      </c>
      <c r="AB321" t="str">
        <f t="shared" si="4"/>
        <v>30-39</v>
      </c>
    </row>
    <row r="322" spans="1:28" x14ac:dyDescent="0.3">
      <c r="A322">
        <v>41</v>
      </c>
      <c r="B322" t="s">
        <v>27</v>
      </c>
      <c r="C322" t="s">
        <v>28</v>
      </c>
      <c r="D322">
        <v>86</v>
      </c>
      <c r="E322" t="s">
        <v>29</v>
      </c>
      <c r="F322">
        <v>50</v>
      </c>
      <c r="G322">
        <v>1</v>
      </c>
      <c r="H322" t="s">
        <v>43</v>
      </c>
      <c r="I322">
        <v>200</v>
      </c>
      <c r="J322" t="s">
        <v>40</v>
      </c>
      <c r="K322">
        <v>-200</v>
      </c>
      <c r="L322" s="1">
        <v>2286</v>
      </c>
      <c r="M322" t="s">
        <v>36</v>
      </c>
      <c r="N322" t="s">
        <v>27</v>
      </c>
      <c r="O322" t="s">
        <v>27</v>
      </c>
      <c r="P322">
        <v>50</v>
      </c>
      <c r="Q322" t="s">
        <v>32</v>
      </c>
      <c r="R322">
        <v>9</v>
      </c>
      <c r="S322" t="s">
        <v>27</v>
      </c>
      <c r="T322">
        <v>5</v>
      </c>
      <c r="U322">
        <v>1</v>
      </c>
      <c r="V322">
        <v>1</v>
      </c>
      <c r="W322">
        <v>99</v>
      </c>
      <c r="X322">
        <v>751</v>
      </c>
      <c r="Y322">
        <v>-50</v>
      </c>
      <c r="Z322" t="s">
        <v>35</v>
      </c>
      <c r="AA322">
        <v>100</v>
      </c>
      <c r="AB322" t="str">
        <f t="shared" ref="AB322:AB385" si="5">FLOOR(A322,10) &amp; "-" &amp; (FLOOR(A322,10)+9)</f>
        <v>40-49</v>
      </c>
    </row>
    <row r="323" spans="1:28" x14ac:dyDescent="0.3">
      <c r="A323">
        <v>48</v>
      </c>
      <c r="B323" t="s">
        <v>27</v>
      </c>
      <c r="C323" t="s">
        <v>28</v>
      </c>
      <c r="D323">
        <v>86</v>
      </c>
      <c r="E323" t="s">
        <v>29</v>
      </c>
      <c r="F323">
        <v>50</v>
      </c>
      <c r="G323">
        <v>0</v>
      </c>
      <c r="H323" t="s">
        <v>30</v>
      </c>
      <c r="I323">
        <v>0</v>
      </c>
      <c r="J323" t="s">
        <v>40</v>
      </c>
      <c r="K323">
        <v>-200</v>
      </c>
      <c r="L323" s="1">
        <v>2236</v>
      </c>
      <c r="M323" t="s">
        <v>27</v>
      </c>
      <c r="N323" t="s">
        <v>27</v>
      </c>
      <c r="O323" t="s">
        <v>27</v>
      </c>
      <c r="P323">
        <v>0</v>
      </c>
      <c r="Q323" t="s">
        <v>34</v>
      </c>
      <c r="R323">
        <v>28</v>
      </c>
      <c r="S323" t="s">
        <v>27</v>
      </c>
      <c r="T323">
        <v>3</v>
      </c>
      <c r="U323">
        <v>0</v>
      </c>
      <c r="V323">
        <v>1</v>
      </c>
      <c r="W323">
        <v>99</v>
      </c>
      <c r="X323">
        <v>655</v>
      </c>
      <c r="Y323">
        <v>50</v>
      </c>
      <c r="Z323" t="s">
        <v>35</v>
      </c>
      <c r="AA323">
        <v>100</v>
      </c>
      <c r="AB323" t="str">
        <f t="shared" si="5"/>
        <v>40-49</v>
      </c>
    </row>
    <row r="324" spans="1:28" x14ac:dyDescent="0.3">
      <c r="A324">
        <v>27</v>
      </c>
      <c r="B324" t="s">
        <v>27</v>
      </c>
      <c r="C324" t="s">
        <v>45</v>
      </c>
      <c r="D324">
        <v>0</v>
      </c>
      <c r="E324" t="s">
        <v>37</v>
      </c>
      <c r="F324">
        <v>0</v>
      </c>
      <c r="G324">
        <v>0</v>
      </c>
      <c r="H324" t="s">
        <v>30</v>
      </c>
      <c r="I324">
        <v>0</v>
      </c>
      <c r="J324" t="s">
        <v>31</v>
      </c>
      <c r="K324">
        <v>0</v>
      </c>
      <c r="L324" s="1">
        <v>2150</v>
      </c>
      <c r="M324" t="s">
        <v>27</v>
      </c>
      <c r="N324" t="s">
        <v>36</v>
      </c>
      <c r="O324" t="s">
        <v>27</v>
      </c>
      <c r="P324">
        <v>50</v>
      </c>
      <c r="Q324" t="s">
        <v>32</v>
      </c>
      <c r="R324">
        <v>14</v>
      </c>
      <c r="S324" t="s">
        <v>36</v>
      </c>
      <c r="T324">
        <v>6</v>
      </c>
      <c r="U324">
        <v>3</v>
      </c>
      <c r="V324">
        <v>2</v>
      </c>
      <c r="W324">
        <v>11</v>
      </c>
      <c r="X324">
        <v>798</v>
      </c>
      <c r="Y324">
        <v>-50</v>
      </c>
      <c r="Z324" t="s">
        <v>35</v>
      </c>
      <c r="AA324">
        <v>100</v>
      </c>
      <c r="AB324" t="str">
        <f t="shared" si="5"/>
        <v>20-29</v>
      </c>
    </row>
    <row r="325" spans="1:28" x14ac:dyDescent="0.3">
      <c r="A325">
        <v>71</v>
      </c>
      <c r="B325" t="s">
        <v>36</v>
      </c>
      <c r="C325" t="s">
        <v>38</v>
      </c>
      <c r="D325">
        <v>0</v>
      </c>
      <c r="E325" t="s">
        <v>29</v>
      </c>
      <c r="F325">
        <v>50</v>
      </c>
      <c r="G325">
        <v>1</v>
      </c>
      <c r="H325" t="s">
        <v>30</v>
      </c>
      <c r="I325">
        <v>50</v>
      </c>
      <c r="J325" t="s">
        <v>40</v>
      </c>
      <c r="K325">
        <v>-200</v>
      </c>
      <c r="L325" s="1">
        <v>2050</v>
      </c>
      <c r="M325" t="s">
        <v>27</v>
      </c>
      <c r="N325" t="s">
        <v>36</v>
      </c>
      <c r="O325" t="s">
        <v>36</v>
      </c>
      <c r="P325">
        <v>100</v>
      </c>
      <c r="Q325" t="s">
        <v>34</v>
      </c>
      <c r="R325">
        <v>13</v>
      </c>
      <c r="S325" t="s">
        <v>36</v>
      </c>
      <c r="T325">
        <v>7</v>
      </c>
      <c r="U325">
        <v>2</v>
      </c>
      <c r="V325">
        <v>2</v>
      </c>
      <c r="W325">
        <v>6</v>
      </c>
      <c r="X325">
        <v>691</v>
      </c>
      <c r="Y325">
        <v>50</v>
      </c>
      <c r="Z325" t="s">
        <v>33</v>
      </c>
      <c r="AA325">
        <v>50</v>
      </c>
      <c r="AB325" t="str">
        <f t="shared" si="5"/>
        <v>70-79</v>
      </c>
    </row>
    <row r="326" spans="1:28" x14ac:dyDescent="0.3">
      <c r="A326">
        <v>24</v>
      </c>
      <c r="B326" t="s">
        <v>27</v>
      </c>
      <c r="C326" t="s">
        <v>28</v>
      </c>
      <c r="D326">
        <v>86</v>
      </c>
      <c r="E326" t="s">
        <v>37</v>
      </c>
      <c r="F326">
        <v>0</v>
      </c>
      <c r="G326">
        <v>1</v>
      </c>
      <c r="H326" t="s">
        <v>30</v>
      </c>
      <c r="I326">
        <v>50</v>
      </c>
      <c r="J326" t="s">
        <v>31</v>
      </c>
      <c r="K326">
        <v>0</v>
      </c>
      <c r="L326" s="1">
        <v>2336</v>
      </c>
      <c r="M326" t="s">
        <v>36</v>
      </c>
      <c r="N326" t="s">
        <v>27</v>
      </c>
      <c r="O326" t="s">
        <v>36</v>
      </c>
      <c r="P326">
        <v>100</v>
      </c>
      <c r="Q326" t="s">
        <v>32</v>
      </c>
      <c r="R326">
        <v>15</v>
      </c>
      <c r="S326" t="s">
        <v>36</v>
      </c>
      <c r="T326">
        <v>3</v>
      </c>
      <c r="U326">
        <v>2</v>
      </c>
      <c r="V326">
        <v>2</v>
      </c>
      <c r="W326">
        <v>5</v>
      </c>
      <c r="X326">
        <v>684</v>
      </c>
      <c r="Y326">
        <v>50</v>
      </c>
      <c r="Z326" t="s">
        <v>35</v>
      </c>
      <c r="AA326">
        <v>100</v>
      </c>
      <c r="AB326" t="str">
        <f t="shared" si="5"/>
        <v>20-29</v>
      </c>
    </row>
    <row r="327" spans="1:28" x14ac:dyDescent="0.3">
      <c r="A327">
        <v>21</v>
      </c>
      <c r="B327" t="s">
        <v>27</v>
      </c>
      <c r="C327" t="s">
        <v>28</v>
      </c>
      <c r="D327">
        <v>86</v>
      </c>
      <c r="E327" t="s">
        <v>37</v>
      </c>
      <c r="F327">
        <v>0</v>
      </c>
      <c r="G327">
        <v>1</v>
      </c>
      <c r="H327" t="s">
        <v>39</v>
      </c>
      <c r="I327">
        <v>100</v>
      </c>
      <c r="J327" t="s">
        <v>40</v>
      </c>
      <c r="K327">
        <v>-200</v>
      </c>
      <c r="L327" s="1">
        <v>2136</v>
      </c>
      <c r="M327" t="s">
        <v>27</v>
      </c>
      <c r="N327" t="s">
        <v>27</v>
      </c>
      <c r="O327" t="s">
        <v>27</v>
      </c>
      <c r="P327">
        <v>0</v>
      </c>
      <c r="Q327" t="s">
        <v>34</v>
      </c>
      <c r="R327">
        <v>1</v>
      </c>
      <c r="S327" t="s">
        <v>27</v>
      </c>
      <c r="T327">
        <v>4</v>
      </c>
      <c r="U327">
        <v>2</v>
      </c>
      <c r="V327">
        <v>2</v>
      </c>
      <c r="W327">
        <v>99</v>
      </c>
      <c r="X327">
        <v>758</v>
      </c>
      <c r="Y327">
        <v>-50</v>
      </c>
      <c r="Z327" t="s">
        <v>33</v>
      </c>
      <c r="AA327">
        <v>50</v>
      </c>
      <c r="AB327" t="str">
        <f t="shared" si="5"/>
        <v>20-29</v>
      </c>
    </row>
    <row r="328" spans="1:28" x14ac:dyDescent="0.3">
      <c r="A328">
        <v>57</v>
      </c>
      <c r="B328" t="s">
        <v>36</v>
      </c>
      <c r="C328" t="s">
        <v>28</v>
      </c>
      <c r="D328">
        <v>86</v>
      </c>
      <c r="E328" t="s">
        <v>29</v>
      </c>
      <c r="F328">
        <v>50</v>
      </c>
      <c r="G328">
        <v>0</v>
      </c>
      <c r="H328" t="s">
        <v>30</v>
      </c>
      <c r="I328">
        <v>0</v>
      </c>
      <c r="J328" t="s">
        <v>40</v>
      </c>
      <c r="K328">
        <v>-200</v>
      </c>
      <c r="L328" s="1">
        <v>1986</v>
      </c>
      <c r="M328" t="s">
        <v>36</v>
      </c>
      <c r="N328" t="s">
        <v>36</v>
      </c>
      <c r="O328" t="s">
        <v>27</v>
      </c>
      <c r="P328">
        <v>100</v>
      </c>
      <c r="Q328" t="s">
        <v>34</v>
      </c>
      <c r="R328">
        <v>16</v>
      </c>
      <c r="S328" t="s">
        <v>36</v>
      </c>
      <c r="T328">
        <v>6</v>
      </c>
      <c r="U328">
        <v>3</v>
      </c>
      <c r="V328">
        <v>3</v>
      </c>
      <c r="W328">
        <v>10</v>
      </c>
      <c r="X328">
        <v>717</v>
      </c>
      <c r="Y328">
        <v>-50</v>
      </c>
      <c r="Z328" t="s">
        <v>33</v>
      </c>
      <c r="AA328">
        <v>50</v>
      </c>
      <c r="AB328" t="str">
        <f t="shared" si="5"/>
        <v>50-59</v>
      </c>
    </row>
    <row r="329" spans="1:28" x14ac:dyDescent="0.3">
      <c r="A329">
        <v>51</v>
      </c>
      <c r="B329" t="s">
        <v>27</v>
      </c>
      <c r="C329" t="s">
        <v>45</v>
      </c>
      <c r="D329">
        <v>0</v>
      </c>
      <c r="E329" t="s">
        <v>37</v>
      </c>
      <c r="F329">
        <v>0</v>
      </c>
      <c r="G329">
        <v>1</v>
      </c>
      <c r="H329" t="s">
        <v>39</v>
      </c>
      <c r="I329">
        <v>100</v>
      </c>
      <c r="J329" t="s">
        <v>31</v>
      </c>
      <c r="K329">
        <v>0</v>
      </c>
      <c r="L329" s="1">
        <v>2200</v>
      </c>
      <c r="M329" t="s">
        <v>36</v>
      </c>
      <c r="N329" t="s">
        <v>36</v>
      </c>
      <c r="O329" t="s">
        <v>27</v>
      </c>
      <c r="P329">
        <v>100</v>
      </c>
      <c r="Q329" t="s">
        <v>34</v>
      </c>
      <c r="R329">
        <v>23</v>
      </c>
      <c r="S329" t="s">
        <v>27</v>
      </c>
      <c r="T329">
        <v>4</v>
      </c>
      <c r="U329">
        <v>1</v>
      </c>
      <c r="V329">
        <v>3</v>
      </c>
      <c r="W329">
        <v>99</v>
      </c>
      <c r="X329">
        <v>687</v>
      </c>
      <c r="Y329">
        <v>50</v>
      </c>
      <c r="Z329" t="s">
        <v>41</v>
      </c>
      <c r="AA329">
        <v>0</v>
      </c>
      <c r="AB329" t="str">
        <f t="shared" si="5"/>
        <v>50-59</v>
      </c>
    </row>
    <row r="330" spans="1:28" x14ac:dyDescent="0.3">
      <c r="A330">
        <v>49</v>
      </c>
      <c r="B330" t="s">
        <v>27</v>
      </c>
      <c r="C330" t="s">
        <v>38</v>
      </c>
      <c r="D330">
        <v>0</v>
      </c>
      <c r="E330" t="s">
        <v>29</v>
      </c>
      <c r="F330">
        <v>50</v>
      </c>
      <c r="G330">
        <v>0</v>
      </c>
      <c r="H330" t="s">
        <v>39</v>
      </c>
      <c r="I330">
        <v>0</v>
      </c>
      <c r="J330" t="s">
        <v>31</v>
      </c>
      <c r="K330">
        <v>0</v>
      </c>
      <c r="L330" s="1">
        <v>2250</v>
      </c>
      <c r="M330" t="s">
        <v>27</v>
      </c>
      <c r="N330" t="s">
        <v>27</v>
      </c>
      <c r="O330" t="s">
        <v>27</v>
      </c>
      <c r="P330">
        <v>0</v>
      </c>
      <c r="Q330" t="s">
        <v>32</v>
      </c>
      <c r="R330">
        <v>30</v>
      </c>
      <c r="S330" t="s">
        <v>27</v>
      </c>
      <c r="T330">
        <v>8</v>
      </c>
      <c r="U330">
        <v>2</v>
      </c>
      <c r="V330">
        <v>1</v>
      </c>
      <c r="W330">
        <v>99</v>
      </c>
      <c r="X330">
        <v>577</v>
      </c>
      <c r="Y330">
        <v>50</v>
      </c>
      <c r="Z330" t="s">
        <v>41</v>
      </c>
      <c r="AA330">
        <v>0</v>
      </c>
      <c r="AB330" t="str">
        <f t="shared" si="5"/>
        <v>40-49</v>
      </c>
    </row>
    <row r="331" spans="1:28" x14ac:dyDescent="0.3">
      <c r="A331">
        <v>49</v>
      </c>
      <c r="B331" t="s">
        <v>27</v>
      </c>
      <c r="C331" t="s">
        <v>46</v>
      </c>
      <c r="D331">
        <v>0</v>
      </c>
      <c r="E331" t="s">
        <v>29</v>
      </c>
      <c r="F331">
        <v>50</v>
      </c>
      <c r="G331">
        <v>0</v>
      </c>
      <c r="H331" t="s">
        <v>30</v>
      </c>
      <c r="I331">
        <v>0</v>
      </c>
      <c r="J331" t="s">
        <v>31</v>
      </c>
      <c r="K331">
        <v>0</v>
      </c>
      <c r="L331" s="1">
        <v>2350</v>
      </c>
      <c r="M331" t="s">
        <v>27</v>
      </c>
      <c r="N331" t="s">
        <v>27</v>
      </c>
      <c r="O331" t="s">
        <v>27</v>
      </c>
      <c r="P331">
        <v>0</v>
      </c>
      <c r="Q331" t="s">
        <v>34</v>
      </c>
      <c r="R331">
        <v>18</v>
      </c>
      <c r="S331" t="s">
        <v>36</v>
      </c>
      <c r="T331">
        <v>4</v>
      </c>
      <c r="U331">
        <v>1</v>
      </c>
      <c r="V331">
        <v>3</v>
      </c>
      <c r="W331">
        <v>6</v>
      </c>
      <c r="X331">
        <v>690</v>
      </c>
      <c r="Y331">
        <v>50</v>
      </c>
      <c r="Z331" t="s">
        <v>35</v>
      </c>
      <c r="AA331">
        <v>100</v>
      </c>
      <c r="AB331" t="str">
        <f t="shared" si="5"/>
        <v>40-49</v>
      </c>
    </row>
    <row r="332" spans="1:28" x14ac:dyDescent="0.3">
      <c r="A332">
        <v>39</v>
      </c>
      <c r="B332" t="s">
        <v>27</v>
      </c>
      <c r="C332" t="s">
        <v>28</v>
      </c>
      <c r="D332">
        <v>86</v>
      </c>
      <c r="E332" t="s">
        <v>42</v>
      </c>
      <c r="F332">
        <v>100</v>
      </c>
      <c r="G332">
        <v>0</v>
      </c>
      <c r="H332" t="s">
        <v>30</v>
      </c>
      <c r="I332">
        <v>0</v>
      </c>
      <c r="J332" t="s">
        <v>40</v>
      </c>
      <c r="K332">
        <v>-200</v>
      </c>
      <c r="L332" s="1">
        <v>2136</v>
      </c>
      <c r="M332" t="s">
        <v>27</v>
      </c>
      <c r="N332" t="s">
        <v>27</v>
      </c>
      <c r="O332" t="s">
        <v>27</v>
      </c>
      <c r="P332">
        <v>0</v>
      </c>
      <c r="Q332" t="s">
        <v>32</v>
      </c>
      <c r="R332">
        <v>18</v>
      </c>
      <c r="S332" t="s">
        <v>36</v>
      </c>
      <c r="T332">
        <v>8</v>
      </c>
      <c r="U332">
        <v>5</v>
      </c>
      <c r="V332">
        <v>2</v>
      </c>
      <c r="W332">
        <v>2</v>
      </c>
      <c r="X332">
        <v>749</v>
      </c>
      <c r="Y332">
        <v>-50</v>
      </c>
      <c r="Z332" t="s">
        <v>33</v>
      </c>
      <c r="AA332">
        <v>50</v>
      </c>
      <c r="AB332" t="str">
        <f t="shared" si="5"/>
        <v>30-39</v>
      </c>
    </row>
    <row r="333" spans="1:28" x14ac:dyDescent="0.3">
      <c r="A333">
        <v>26</v>
      </c>
      <c r="B333" t="s">
        <v>27</v>
      </c>
      <c r="C333" t="s">
        <v>28</v>
      </c>
      <c r="D333">
        <v>86</v>
      </c>
      <c r="E333" t="s">
        <v>29</v>
      </c>
      <c r="F333">
        <v>50</v>
      </c>
      <c r="G333">
        <v>0</v>
      </c>
      <c r="H333" t="s">
        <v>30</v>
      </c>
      <c r="I333">
        <v>0</v>
      </c>
      <c r="J333" t="s">
        <v>31</v>
      </c>
      <c r="K333">
        <v>0</v>
      </c>
      <c r="L333" s="1">
        <v>2386</v>
      </c>
      <c r="M333" t="s">
        <v>27</v>
      </c>
      <c r="N333" t="s">
        <v>27</v>
      </c>
      <c r="O333" t="s">
        <v>27</v>
      </c>
      <c r="P333">
        <v>0</v>
      </c>
      <c r="Q333" t="s">
        <v>34</v>
      </c>
      <c r="R333">
        <v>11</v>
      </c>
      <c r="S333" t="s">
        <v>36</v>
      </c>
      <c r="T333">
        <v>3</v>
      </c>
      <c r="U333">
        <v>3</v>
      </c>
      <c r="V333">
        <v>3</v>
      </c>
      <c r="W333">
        <v>3</v>
      </c>
      <c r="X333">
        <v>642</v>
      </c>
      <c r="Y333">
        <v>50</v>
      </c>
      <c r="Z333" t="s">
        <v>33</v>
      </c>
      <c r="AA333">
        <v>50</v>
      </c>
      <c r="AB333" t="str">
        <f t="shared" si="5"/>
        <v>20-29</v>
      </c>
    </row>
    <row r="334" spans="1:28" x14ac:dyDescent="0.3">
      <c r="A334">
        <v>41</v>
      </c>
      <c r="B334" t="s">
        <v>27</v>
      </c>
      <c r="C334" t="s">
        <v>45</v>
      </c>
      <c r="D334">
        <v>0</v>
      </c>
      <c r="E334" t="s">
        <v>29</v>
      </c>
      <c r="F334">
        <v>50</v>
      </c>
      <c r="G334">
        <v>1</v>
      </c>
      <c r="H334" t="s">
        <v>39</v>
      </c>
      <c r="I334">
        <v>100</v>
      </c>
      <c r="J334" t="s">
        <v>31</v>
      </c>
      <c r="K334">
        <v>0</v>
      </c>
      <c r="L334" s="1">
        <v>2250</v>
      </c>
      <c r="M334" t="s">
        <v>27</v>
      </c>
      <c r="N334" t="s">
        <v>27</v>
      </c>
      <c r="O334" t="s">
        <v>27</v>
      </c>
      <c r="P334">
        <v>0</v>
      </c>
      <c r="Q334" t="s">
        <v>34</v>
      </c>
      <c r="R334">
        <v>4</v>
      </c>
      <c r="S334" t="s">
        <v>36</v>
      </c>
      <c r="T334">
        <v>2</v>
      </c>
      <c r="U334">
        <v>1</v>
      </c>
      <c r="V334">
        <v>1</v>
      </c>
      <c r="W334">
        <v>12</v>
      </c>
      <c r="X334">
        <v>803</v>
      </c>
      <c r="Y334">
        <v>-50</v>
      </c>
      <c r="Z334" t="s">
        <v>41</v>
      </c>
      <c r="AA334">
        <v>0</v>
      </c>
      <c r="AB334" t="str">
        <f t="shared" si="5"/>
        <v>40-49</v>
      </c>
    </row>
    <row r="335" spans="1:28" x14ac:dyDescent="0.3">
      <c r="A335">
        <v>29</v>
      </c>
      <c r="B335" t="s">
        <v>27</v>
      </c>
      <c r="C335" t="s">
        <v>28</v>
      </c>
      <c r="D335">
        <v>86</v>
      </c>
      <c r="E335" t="s">
        <v>29</v>
      </c>
      <c r="F335">
        <v>50</v>
      </c>
      <c r="G335">
        <v>1</v>
      </c>
      <c r="H335" t="s">
        <v>30</v>
      </c>
      <c r="I335">
        <v>50</v>
      </c>
      <c r="J335" t="s">
        <v>40</v>
      </c>
      <c r="K335">
        <v>-200</v>
      </c>
      <c r="L335" s="1">
        <v>2186</v>
      </c>
      <c r="M335" t="s">
        <v>27</v>
      </c>
      <c r="N335" t="s">
        <v>27</v>
      </c>
      <c r="O335" t="s">
        <v>27</v>
      </c>
      <c r="P335">
        <v>0</v>
      </c>
      <c r="Q335" t="s">
        <v>34</v>
      </c>
      <c r="R335">
        <v>14</v>
      </c>
      <c r="S335" t="s">
        <v>36</v>
      </c>
      <c r="T335">
        <v>6</v>
      </c>
      <c r="U335">
        <v>1</v>
      </c>
      <c r="V335">
        <v>3</v>
      </c>
      <c r="W335">
        <v>9</v>
      </c>
      <c r="X335">
        <v>803</v>
      </c>
      <c r="Y335">
        <v>-50</v>
      </c>
      <c r="Z335" t="s">
        <v>35</v>
      </c>
      <c r="AA335">
        <v>100</v>
      </c>
      <c r="AB335" t="str">
        <f t="shared" si="5"/>
        <v>20-29</v>
      </c>
    </row>
    <row r="336" spans="1:28" x14ac:dyDescent="0.3">
      <c r="A336">
        <v>54</v>
      </c>
      <c r="B336" t="s">
        <v>27</v>
      </c>
      <c r="C336" t="s">
        <v>45</v>
      </c>
      <c r="D336">
        <v>0</v>
      </c>
      <c r="E336" t="s">
        <v>29</v>
      </c>
      <c r="F336">
        <v>50</v>
      </c>
      <c r="G336">
        <v>0</v>
      </c>
      <c r="H336" t="s">
        <v>30</v>
      </c>
      <c r="I336">
        <v>0</v>
      </c>
      <c r="J336" t="s">
        <v>31</v>
      </c>
      <c r="K336">
        <v>0</v>
      </c>
      <c r="L336" s="1">
        <v>2300</v>
      </c>
      <c r="M336" t="s">
        <v>36</v>
      </c>
      <c r="N336" t="s">
        <v>27</v>
      </c>
      <c r="O336" t="s">
        <v>27</v>
      </c>
      <c r="P336">
        <v>50</v>
      </c>
      <c r="Q336" t="s">
        <v>32</v>
      </c>
      <c r="R336">
        <v>12</v>
      </c>
      <c r="S336" t="s">
        <v>36</v>
      </c>
      <c r="T336">
        <v>4</v>
      </c>
      <c r="U336">
        <v>1</v>
      </c>
      <c r="V336">
        <v>2</v>
      </c>
      <c r="W336">
        <v>2</v>
      </c>
      <c r="X336">
        <v>672</v>
      </c>
      <c r="Y336">
        <v>50</v>
      </c>
      <c r="Z336" t="s">
        <v>35</v>
      </c>
      <c r="AA336">
        <v>100</v>
      </c>
      <c r="AB336" t="str">
        <f t="shared" si="5"/>
        <v>50-59</v>
      </c>
    </row>
    <row r="337" spans="1:28" x14ac:dyDescent="0.3">
      <c r="A337">
        <v>37</v>
      </c>
      <c r="B337" t="s">
        <v>27</v>
      </c>
      <c r="C337" t="s">
        <v>28</v>
      </c>
      <c r="D337">
        <v>86</v>
      </c>
      <c r="E337" t="s">
        <v>29</v>
      </c>
      <c r="F337">
        <v>50</v>
      </c>
      <c r="G337">
        <v>0</v>
      </c>
      <c r="H337" t="s">
        <v>39</v>
      </c>
      <c r="I337">
        <v>0</v>
      </c>
      <c r="J337" t="s">
        <v>40</v>
      </c>
      <c r="K337">
        <v>-200</v>
      </c>
      <c r="L337" s="1">
        <v>2036</v>
      </c>
      <c r="M337" t="s">
        <v>27</v>
      </c>
      <c r="N337" t="s">
        <v>27</v>
      </c>
      <c r="O337" t="s">
        <v>27</v>
      </c>
      <c r="P337">
        <v>0</v>
      </c>
      <c r="Q337" t="s">
        <v>34</v>
      </c>
      <c r="R337">
        <v>7</v>
      </c>
      <c r="S337" t="s">
        <v>36</v>
      </c>
      <c r="T337">
        <v>9</v>
      </c>
      <c r="U337">
        <v>1</v>
      </c>
      <c r="V337">
        <v>3</v>
      </c>
      <c r="W337">
        <v>2</v>
      </c>
      <c r="X337">
        <v>765</v>
      </c>
      <c r="Y337">
        <v>-50</v>
      </c>
      <c r="Z337" t="s">
        <v>41</v>
      </c>
      <c r="AA337">
        <v>0</v>
      </c>
      <c r="AB337" t="str">
        <f t="shared" si="5"/>
        <v>30-39</v>
      </c>
    </row>
    <row r="338" spans="1:28" x14ac:dyDescent="0.3">
      <c r="A338">
        <v>27</v>
      </c>
      <c r="B338" t="s">
        <v>27</v>
      </c>
      <c r="C338" t="s">
        <v>28</v>
      </c>
      <c r="D338">
        <v>86</v>
      </c>
      <c r="E338" t="s">
        <v>29</v>
      </c>
      <c r="F338">
        <v>50</v>
      </c>
      <c r="G338">
        <v>2</v>
      </c>
      <c r="H338" t="s">
        <v>30</v>
      </c>
      <c r="I338">
        <v>100</v>
      </c>
      <c r="J338" t="s">
        <v>40</v>
      </c>
      <c r="K338">
        <v>-200</v>
      </c>
      <c r="L338" s="1">
        <v>2286</v>
      </c>
      <c r="M338" t="s">
        <v>27</v>
      </c>
      <c r="N338" t="s">
        <v>27</v>
      </c>
      <c r="O338" t="s">
        <v>27</v>
      </c>
      <c r="P338">
        <v>0</v>
      </c>
      <c r="Q338" t="s">
        <v>32</v>
      </c>
      <c r="R338">
        <v>27</v>
      </c>
      <c r="S338" t="s">
        <v>27</v>
      </c>
      <c r="T338">
        <v>3</v>
      </c>
      <c r="U338">
        <v>3</v>
      </c>
      <c r="V338">
        <v>3</v>
      </c>
      <c r="W338">
        <v>99</v>
      </c>
      <c r="X338">
        <v>642</v>
      </c>
      <c r="Y338">
        <v>50</v>
      </c>
      <c r="Z338" t="s">
        <v>33</v>
      </c>
      <c r="AA338">
        <v>50</v>
      </c>
      <c r="AB338" t="str">
        <f t="shared" si="5"/>
        <v>20-29</v>
      </c>
    </row>
    <row r="339" spans="1:28" x14ac:dyDescent="0.3">
      <c r="A339">
        <v>35</v>
      </c>
      <c r="B339" t="s">
        <v>27</v>
      </c>
      <c r="C339" t="s">
        <v>38</v>
      </c>
      <c r="D339">
        <v>0</v>
      </c>
      <c r="E339" t="s">
        <v>29</v>
      </c>
      <c r="F339">
        <v>50</v>
      </c>
      <c r="G339">
        <v>0</v>
      </c>
      <c r="H339" t="s">
        <v>30</v>
      </c>
      <c r="I339">
        <v>0</v>
      </c>
      <c r="J339" t="s">
        <v>31</v>
      </c>
      <c r="K339">
        <v>0</v>
      </c>
      <c r="L339" s="1">
        <v>2100</v>
      </c>
      <c r="M339" t="s">
        <v>27</v>
      </c>
      <c r="N339" t="s">
        <v>36</v>
      </c>
      <c r="O339" t="s">
        <v>36</v>
      </c>
      <c r="P339">
        <v>100</v>
      </c>
      <c r="Q339" t="s">
        <v>34</v>
      </c>
      <c r="R339">
        <v>25</v>
      </c>
      <c r="S339" t="s">
        <v>36</v>
      </c>
      <c r="T339">
        <v>5</v>
      </c>
      <c r="U339">
        <v>3</v>
      </c>
      <c r="V339">
        <v>1</v>
      </c>
      <c r="W339">
        <v>3</v>
      </c>
      <c r="X339">
        <v>709</v>
      </c>
      <c r="Y339">
        <v>-50</v>
      </c>
      <c r="Z339" t="s">
        <v>33</v>
      </c>
      <c r="AA339">
        <v>50</v>
      </c>
      <c r="AB339" t="str">
        <f t="shared" si="5"/>
        <v>30-39</v>
      </c>
    </row>
    <row r="340" spans="1:28" x14ac:dyDescent="0.3">
      <c r="A340">
        <v>46</v>
      </c>
      <c r="B340" t="s">
        <v>27</v>
      </c>
      <c r="C340" t="s">
        <v>45</v>
      </c>
      <c r="D340">
        <v>0</v>
      </c>
      <c r="E340" t="s">
        <v>42</v>
      </c>
      <c r="F340">
        <v>100</v>
      </c>
      <c r="G340">
        <v>1</v>
      </c>
      <c r="H340" t="s">
        <v>30</v>
      </c>
      <c r="I340">
        <v>50</v>
      </c>
      <c r="J340" t="s">
        <v>31</v>
      </c>
      <c r="K340">
        <v>0</v>
      </c>
      <c r="L340" s="1">
        <v>2400</v>
      </c>
      <c r="M340" t="s">
        <v>36</v>
      </c>
      <c r="N340" t="s">
        <v>27</v>
      </c>
      <c r="O340" t="s">
        <v>27</v>
      </c>
      <c r="P340">
        <v>50</v>
      </c>
      <c r="Q340" t="s">
        <v>32</v>
      </c>
      <c r="R340">
        <v>29</v>
      </c>
      <c r="S340" t="s">
        <v>36</v>
      </c>
      <c r="T340">
        <v>5</v>
      </c>
      <c r="U340">
        <v>3</v>
      </c>
      <c r="V340">
        <v>3</v>
      </c>
      <c r="W340">
        <v>8</v>
      </c>
      <c r="X340">
        <v>626</v>
      </c>
      <c r="Y340">
        <v>50</v>
      </c>
      <c r="Z340" t="s">
        <v>35</v>
      </c>
      <c r="AA340">
        <v>100</v>
      </c>
      <c r="AB340" t="str">
        <f t="shared" si="5"/>
        <v>40-49</v>
      </c>
    </row>
    <row r="341" spans="1:28" x14ac:dyDescent="0.3">
      <c r="A341">
        <v>31</v>
      </c>
      <c r="B341" t="s">
        <v>27</v>
      </c>
      <c r="C341" t="s">
        <v>45</v>
      </c>
      <c r="D341">
        <v>0</v>
      </c>
      <c r="E341" t="s">
        <v>29</v>
      </c>
      <c r="F341">
        <v>50</v>
      </c>
      <c r="G341">
        <v>1</v>
      </c>
      <c r="H341" t="s">
        <v>30</v>
      </c>
      <c r="I341">
        <v>50</v>
      </c>
      <c r="J341" t="s">
        <v>31</v>
      </c>
      <c r="K341">
        <v>0</v>
      </c>
      <c r="L341" s="1">
        <v>2200</v>
      </c>
      <c r="M341" t="s">
        <v>27</v>
      </c>
      <c r="N341" t="s">
        <v>27</v>
      </c>
      <c r="O341" t="s">
        <v>27</v>
      </c>
      <c r="P341">
        <v>0</v>
      </c>
      <c r="Q341" t="s">
        <v>34</v>
      </c>
      <c r="R341">
        <v>7</v>
      </c>
      <c r="S341" t="s">
        <v>36</v>
      </c>
      <c r="T341">
        <v>4</v>
      </c>
      <c r="U341">
        <v>1</v>
      </c>
      <c r="V341">
        <v>1</v>
      </c>
      <c r="W341">
        <v>1</v>
      </c>
      <c r="X341">
        <v>748</v>
      </c>
      <c r="Y341">
        <v>-50</v>
      </c>
      <c r="Z341" t="s">
        <v>41</v>
      </c>
      <c r="AA341">
        <v>0</v>
      </c>
      <c r="AB341" t="str">
        <f t="shared" si="5"/>
        <v>30-39</v>
      </c>
    </row>
    <row r="342" spans="1:28" x14ac:dyDescent="0.3">
      <c r="A342">
        <v>27</v>
      </c>
      <c r="B342" t="s">
        <v>27</v>
      </c>
      <c r="C342" t="s">
        <v>28</v>
      </c>
      <c r="D342">
        <v>86</v>
      </c>
      <c r="E342" t="s">
        <v>29</v>
      </c>
      <c r="F342">
        <v>50</v>
      </c>
      <c r="G342">
        <v>1</v>
      </c>
      <c r="H342" t="s">
        <v>30</v>
      </c>
      <c r="I342">
        <v>50</v>
      </c>
      <c r="J342" t="s">
        <v>40</v>
      </c>
      <c r="K342">
        <v>-200</v>
      </c>
      <c r="L342" s="1">
        <v>2086</v>
      </c>
      <c r="M342" t="s">
        <v>27</v>
      </c>
      <c r="N342" t="s">
        <v>27</v>
      </c>
      <c r="O342" t="s">
        <v>27</v>
      </c>
      <c r="P342">
        <v>0</v>
      </c>
      <c r="Q342" t="s">
        <v>44</v>
      </c>
      <c r="R342">
        <v>15</v>
      </c>
      <c r="S342" t="s">
        <v>36</v>
      </c>
      <c r="T342">
        <v>8</v>
      </c>
      <c r="U342">
        <v>1</v>
      </c>
      <c r="V342">
        <v>2</v>
      </c>
      <c r="W342">
        <v>10</v>
      </c>
      <c r="X342">
        <v>702</v>
      </c>
      <c r="Y342">
        <v>-50</v>
      </c>
      <c r="Z342" t="s">
        <v>41</v>
      </c>
      <c r="AA342">
        <v>0</v>
      </c>
      <c r="AB342" t="str">
        <f t="shared" si="5"/>
        <v>20-29</v>
      </c>
    </row>
    <row r="343" spans="1:28" x14ac:dyDescent="0.3">
      <c r="A343">
        <v>43</v>
      </c>
      <c r="B343" t="s">
        <v>27</v>
      </c>
      <c r="C343" t="s">
        <v>28</v>
      </c>
      <c r="D343">
        <v>86</v>
      </c>
      <c r="E343" t="s">
        <v>29</v>
      </c>
      <c r="F343">
        <v>50</v>
      </c>
      <c r="G343">
        <v>2</v>
      </c>
      <c r="H343" t="s">
        <v>39</v>
      </c>
      <c r="I343">
        <v>200</v>
      </c>
      <c r="J343" t="s">
        <v>40</v>
      </c>
      <c r="K343">
        <v>-200</v>
      </c>
      <c r="L343" s="1">
        <v>2336</v>
      </c>
      <c r="M343" t="s">
        <v>27</v>
      </c>
      <c r="N343" t="s">
        <v>27</v>
      </c>
      <c r="O343" t="s">
        <v>27</v>
      </c>
      <c r="P343">
        <v>0</v>
      </c>
      <c r="Q343" t="s">
        <v>32</v>
      </c>
      <c r="R343">
        <v>19</v>
      </c>
      <c r="S343" t="s">
        <v>27</v>
      </c>
      <c r="T343">
        <v>7</v>
      </c>
      <c r="U343">
        <v>1</v>
      </c>
      <c r="V343">
        <v>1</v>
      </c>
      <c r="W343">
        <v>99</v>
      </c>
      <c r="X343">
        <v>659</v>
      </c>
      <c r="Y343">
        <v>50</v>
      </c>
      <c r="Z343" t="s">
        <v>41</v>
      </c>
      <c r="AA343">
        <v>0</v>
      </c>
      <c r="AB343" t="str">
        <f t="shared" si="5"/>
        <v>40-49</v>
      </c>
    </row>
    <row r="344" spans="1:28" x14ac:dyDescent="0.3">
      <c r="A344">
        <v>43</v>
      </c>
      <c r="B344" t="s">
        <v>27</v>
      </c>
      <c r="C344" t="s">
        <v>38</v>
      </c>
      <c r="D344">
        <v>0</v>
      </c>
      <c r="E344" t="s">
        <v>42</v>
      </c>
      <c r="F344">
        <v>100</v>
      </c>
      <c r="G344">
        <v>1</v>
      </c>
      <c r="H344" t="s">
        <v>30</v>
      </c>
      <c r="I344">
        <v>50</v>
      </c>
      <c r="J344" t="s">
        <v>31</v>
      </c>
      <c r="K344">
        <v>0</v>
      </c>
      <c r="L344" s="1">
        <v>2350</v>
      </c>
      <c r="M344" t="s">
        <v>27</v>
      </c>
      <c r="N344" t="s">
        <v>27</v>
      </c>
      <c r="O344" t="s">
        <v>27</v>
      </c>
      <c r="P344">
        <v>0</v>
      </c>
      <c r="Q344" t="s">
        <v>34</v>
      </c>
      <c r="R344">
        <v>9</v>
      </c>
      <c r="S344" t="s">
        <v>36</v>
      </c>
      <c r="T344">
        <v>1</v>
      </c>
      <c r="U344">
        <v>2</v>
      </c>
      <c r="V344">
        <v>2</v>
      </c>
      <c r="W344">
        <v>5</v>
      </c>
      <c r="X344">
        <v>715</v>
      </c>
      <c r="Y344">
        <v>-50</v>
      </c>
      <c r="Z344" t="s">
        <v>35</v>
      </c>
      <c r="AA344">
        <v>100</v>
      </c>
      <c r="AB344" t="str">
        <f t="shared" si="5"/>
        <v>40-49</v>
      </c>
    </row>
    <row r="345" spans="1:28" x14ac:dyDescent="0.3">
      <c r="A345">
        <v>32</v>
      </c>
      <c r="B345" t="s">
        <v>27</v>
      </c>
      <c r="C345" t="s">
        <v>38</v>
      </c>
      <c r="D345">
        <v>0</v>
      </c>
      <c r="E345" t="s">
        <v>29</v>
      </c>
      <c r="F345">
        <v>50</v>
      </c>
      <c r="G345">
        <v>0</v>
      </c>
      <c r="H345" t="s">
        <v>30</v>
      </c>
      <c r="I345">
        <v>0</v>
      </c>
      <c r="J345" t="s">
        <v>40</v>
      </c>
      <c r="K345">
        <v>-200</v>
      </c>
      <c r="L345" s="1">
        <v>1950</v>
      </c>
      <c r="M345" t="s">
        <v>27</v>
      </c>
      <c r="N345" t="s">
        <v>27</v>
      </c>
      <c r="O345" t="s">
        <v>27</v>
      </c>
      <c r="P345">
        <v>0</v>
      </c>
      <c r="Q345" t="s">
        <v>32</v>
      </c>
      <c r="R345">
        <v>20</v>
      </c>
      <c r="S345" t="s">
        <v>36</v>
      </c>
      <c r="T345">
        <v>2</v>
      </c>
      <c r="U345">
        <v>2</v>
      </c>
      <c r="V345">
        <v>3</v>
      </c>
      <c r="W345">
        <v>2</v>
      </c>
      <c r="X345">
        <v>738</v>
      </c>
      <c r="Y345">
        <v>-50</v>
      </c>
      <c r="Z345" t="s">
        <v>41</v>
      </c>
      <c r="AA345">
        <v>0</v>
      </c>
      <c r="AB345" t="str">
        <f t="shared" si="5"/>
        <v>30-39</v>
      </c>
    </row>
    <row r="346" spans="1:28" x14ac:dyDescent="0.3">
      <c r="A346">
        <v>32</v>
      </c>
      <c r="B346" t="s">
        <v>27</v>
      </c>
      <c r="C346" t="s">
        <v>38</v>
      </c>
      <c r="D346">
        <v>0</v>
      </c>
      <c r="E346" t="s">
        <v>29</v>
      </c>
      <c r="F346">
        <v>50</v>
      </c>
      <c r="G346">
        <v>1</v>
      </c>
      <c r="H346" t="s">
        <v>30</v>
      </c>
      <c r="I346">
        <v>50</v>
      </c>
      <c r="J346" t="s">
        <v>31</v>
      </c>
      <c r="K346">
        <v>0</v>
      </c>
      <c r="L346" s="1">
        <v>2150</v>
      </c>
      <c r="M346" t="s">
        <v>27</v>
      </c>
      <c r="N346" t="s">
        <v>27</v>
      </c>
      <c r="O346" t="s">
        <v>36</v>
      </c>
      <c r="P346">
        <v>50</v>
      </c>
      <c r="Q346" t="s">
        <v>44</v>
      </c>
      <c r="R346">
        <v>16</v>
      </c>
      <c r="S346" t="s">
        <v>27</v>
      </c>
      <c r="T346">
        <v>11</v>
      </c>
      <c r="U346">
        <v>2</v>
      </c>
      <c r="V346">
        <v>1</v>
      </c>
      <c r="W346">
        <v>99</v>
      </c>
      <c r="X346">
        <v>735</v>
      </c>
      <c r="Y346">
        <v>-50</v>
      </c>
      <c r="Z346" t="s">
        <v>41</v>
      </c>
      <c r="AA346">
        <v>0</v>
      </c>
      <c r="AB346" t="str">
        <f t="shared" si="5"/>
        <v>30-39</v>
      </c>
    </row>
    <row r="347" spans="1:28" x14ac:dyDescent="0.3">
      <c r="A347">
        <v>43</v>
      </c>
      <c r="B347" t="s">
        <v>27</v>
      </c>
      <c r="C347" t="s">
        <v>28</v>
      </c>
      <c r="D347">
        <v>86</v>
      </c>
      <c r="E347" t="s">
        <v>37</v>
      </c>
      <c r="F347">
        <v>0</v>
      </c>
      <c r="G347">
        <v>0</v>
      </c>
      <c r="H347" t="s">
        <v>39</v>
      </c>
      <c r="I347">
        <v>0</v>
      </c>
      <c r="J347" t="s">
        <v>31</v>
      </c>
      <c r="K347">
        <v>0</v>
      </c>
      <c r="L347" s="1">
        <v>2136</v>
      </c>
      <c r="M347" t="s">
        <v>36</v>
      </c>
      <c r="N347" t="s">
        <v>36</v>
      </c>
      <c r="O347" t="s">
        <v>27</v>
      </c>
      <c r="P347">
        <v>100</v>
      </c>
      <c r="Q347" t="s">
        <v>34</v>
      </c>
      <c r="R347">
        <v>12</v>
      </c>
      <c r="S347" t="s">
        <v>36</v>
      </c>
      <c r="T347">
        <v>2</v>
      </c>
      <c r="U347">
        <v>1</v>
      </c>
      <c r="V347">
        <v>3</v>
      </c>
      <c r="W347">
        <v>9</v>
      </c>
      <c r="X347">
        <v>840</v>
      </c>
      <c r="Y347">
        <v>-50</v>
      </c>
      <c r="Z347" t="s">
        <v>33</v>
      </c>
      <c r="AA347">
        <v>50</v>
      </c>
      <c r="AB347" t="str">
        <f t="shared" si="5"/>
        <v>40-49</v>
      </c>
    </row>
    <row r="348" spans="1:28" x14ac:dyDescent="0.3">
      <c r="A348">
        <v>18</v>
      </c>
      <c r="B348" t="s">
        <v>27</v>
      </c>
      <c r="C348" t="s">
        <v>28</v>
      </c>
      <c r="D348">
        <v>86</v>
      </c>
      <c r="E348" t="s">
        <v>29</v>
      </c>
      <c r="F348">
        <v>50</v>
      </c>
      <c r="G348">
        <v>0</v>
      </c>
      <c r="H348" t="s">
        <v>39</v>
      </c>
      <c r="I348">
        <v>0</v>
      </c>
      <c r="J348" t="s">
        <v>40</v>
      </c>
      <c r="K348">
        <v>-200</v>
      </c>
      <c r="L348" s="1">
        <v>2086</v>
      </c>
      <c r="M348" t="s">
        <v>36</v>
      </c>
      <c r="N348" t="s">
        <v>27</v>
      </c>
      <c r="O348" t="s">
        <v>27</v>
      </c>
      <c r="P348">
        <v>50</v>
      </c>
      <c r="Q348" t="s">
        <v>34</v>
      </c>
      <c r="R348">
        <v>29</v>
      </c>
      <c r="S348" t="s">
        <v>36</v>
      </c>
      <c r="T348">
        <v>5</v>
      </c>
      <c r="U348">
        <v>1</v>
      </c>
      <c r="V348">
        <v>1</v>
      </c>
      <c r="W348">
        <v>11</v>
      </c>
      <c r="X348">
        <v>721</v>
      </c>
      <c r="Y348">
        <v>-50</v>
      </c>
      <c r="Z348" t="s">
        <v>35</v>
      </c>
      <c r="AA348">
        <v>100</v>
      </c>
      <c r="AB348" t="str">
        <f t="shared" si="5"/>
        <v>10-19</v>
      </c>
    </row>
    <row r="349" spans="1:28" x14ac:dyDescent="0.3">
      <c r="A349">
        <v>18</v>
      </c>
      <c r="B349" t="s">
        <v>27</v>
      </c>
      <c r="C349" t="s">
        <v>38</v>
      </c>
      <c r="D349">
        <v>0</v>
      </c>
      <c r="E349" t="s">
        <v>42</v>
      </c>
      <c r="F349">
        <v>100</v>
      </c>
      <c r="G349">
        <v>0</v>
      </c>
      <c r="H349" t="s">
        <v>30</v>
      </c>
      <c r="I349">
        <v>0</v>
      </c>
      <c r="J349" t="s">
        <v>31</v>
      </c>
      <c r="K349">
        <v>0</v>
      </c>
      <c r="L349" s="1">
        <v>2150</v>
      </c>
      <c r="M349" t="s">
        <v>36</v>
      </c>
      <c r="N349" t="s">
        <v>27</v>
      </c>
      <c r="O349" t="s">
        <v>36</v>
      </c>
      <c r="P349">
        <v>100</v>
      </c>
      <c r="Q349" t="s">
        <v>34</v>
      </c>
      <c r="R349">
        <v>30</v>
      </c>
      <c r="S349" t="s">
        <v>36</v>
      </c>
      <c r="T349">
        <v>0</v>
      </c>
      <c r="U349">
        <v>1</v>
      </c>
      <c r="V349">
        <v>2</v>
      </c>
      <c r="W349">
        <v>2</v>
      </c>
      <c r="X349">
        <v>757</v>
      </c>
      <c r="Y349">
        <v>-50</v>
      </c>
      <c r="Z349" t="s">
        <v>33</v>
      </c>
      <c r="AA349">
        <v>50</v>
      </c>
      <c r="AB349" t="str">
        <f t="shared" si="5"/>
        <v>10-19</v>
      </c>
    </row>
    <row r="350" spans="1:28" x14ac:dyDescent="0.3">
      <c r="A350">
        <v>29</v>
      </c>
      <c r="B350" t="s">
        <v>27</v>
      </c>
      <c r="C350" t="s">
        <v>46</v>
      </c>
      <c r="D350">
        <v>0</v>
      </c>
      <c r="E350" t="s">
        <v>42</v>
      </c>
      <c r="F350">
        <v>100</v>
      </c>
      <c r="G350">
        <v>1</v>
      </c>
      <c r="H350" t="s">
        <v>30</v>
      </c>
      <c r="I350">
        <v>50</v>
      </c>
      <c r="J350" t="s">
        <v>40</v>
      </c>
      <c r="K350">
        <v>-200</v>
      </c>
      <c r="L350" s="1">
        <v>2100</v>
      </c>
      <c r="M350" t="s">
        <v>27</v>
      </c>
      <c r="N350" t="s">
        <v>36</v>
      </c>
      <c r="O350" t="s">
        <v>27</v>
      </c>
      <c r="P350">
        <v>50</v>
      </c>
      <c r="Q350" t="s">
        <v>44</v>
      </c>
      <c r="R350">
        <v>22</v>
      </c>
      <c r="S350" t="s">
        <v>27</v>
      </c>
      <c r="T350">
        <v>4</v>
      </c>
      <c r="U350">
        <v>2</v>
      </c>
      <c r="V350">
        <v>1</v>
      </c>
      <c r="W350">
        <v>99</v>
      </c>
      <c r="X350">
        <v>772</v>
      </c>
      <c r="Y350">
        <v>-50</v>
      </c>
      <c r="Z350" t="s">
        <v>35</v>
      </c>
      <c r="AA350">
        <v>100</v>
      </c>
      <c r="AB350" t="str">
        <f t="shared" si="5"/>
        <v>20-29</v>
      </c>
    </row>
    <row r="351" spans="1:28" x14ac:dyDescent="0.3">
      <c r="A351">
        <v>36</v>
      </c>
      <c r="B351" t="s">
        <v>27</v>
      </c>
      <c r="C351" t="s">
        <v>38</v>
      </c>
      <c r="D351">
        <v>0</v>
      </c>
      <c r="E351" t="s">
        <v>42</v>
      </c>
      <c r="F351">
        <v>100</v>
      </c>
      <c r="G351">
        <v>0</v>
      </c>
      <c r="H351" t="s">
        <v>39</v>
      </c>
      <c r="I351">
        <v>0</v>
      </c>
      <c r="J351" t="s">
        <v>31</v>
      </c>
      <c r="K351">
        <v>0</v>
      </c>
      <c r="L351" s="1">
        <v>2300</v>
      </c>
      <c r="M351" t="s">
        <v>27</v>
      </c>
      <c r="N351" t="s">
        <v>27</v>
      </c>
      <c r="O351" t="s">
        <v>27</v>
      </c>
      <c r="P351">
        <v>0</v>
      </c>
      <c r="Q351" t="s">
        <v>34</v>
      </c>
      <c r="R351">
        <v>4</v>
      </c>
      <c r="S351" t="s">
        <v>27</v>
      </c>
      <c r="T351">
        <v>5</v>
      </c>
      <c r="U351">
        <v>0</v>
      </c>
      <c r="V351">
        <v>2</v>
      </c>
      <c r="W351">
        <v>99</v>
      </c>
      <c r="X351">
        <v>762</v>
      </c>
      <c r="Y351">
        <v>-50</v>
      </c>
      <c r="Z351" t="s">
        <v>35</v>
      </c>
      <c r="AA351">
        <v>100</v>
      </c>
      <c r="AB351" t="str">
        <f t="shared" si="5"/>
        <v>30-39</v>
      </c>
    </row>
    <row r="352" spans="1:28" x14ac:dyDescent="0.3">
      <c r="A352">
        <v>44</v>
      </c>
      <c r="B352" t="s">
        <v>27</v>
      </c>
      <c r="C352" t="s">
        <v>28</v>
      </c>
      <c r="D352">
        <v>86</v>
      </c>
      <c r="E352" t="s">
        <v>29</v>
      </c>
      <c r="F352">
        <v>50</v>
      </c>
      <c r="G352">
        <v>0</v>
      </c>
      <c r="H352" t="s">
        <v>30</v>
      </c>
      <c r="I352">
        <v>0</v>
      </c>
      <c r="J352" t="s">
        <v>31</v>
      </c>
      <c r="K352">
        <v>0</v>
      </c>
      <c r="L352" s="1">
        <v>2336</v>
      </c>
      <c r="M352" t="s">
        <v>27</v>
      </c>
      <c r="N352" t="s">
        <v>27</v>
      </c>
      <c r="O352" t="s">
        <v>27</v>
      </c>
      <c r="P352">
        <v>0</v>
      </c>
      <c r="Q352" t="s">
        <v>32</v>
      </c>
      <c r="R352">
        <v>3</v>
      </c>
      <c r="S352" t="s">
        <v>36</v>
      </c>
      <c r="T352">
        <v>6</v>
      </c>
      <c r="U352">
        <v>4</v>
      </c>
      <c r="V352">
        <v>2</v>
      </c>
      <c r="W352">
        <v>2</v>
      </c>
      <c r="X352">
        <v>769</v>
      </c>
      <c r="Y352">
        <v>-50</v>
      </c>
      <c r="Z352" t="s">
        <v>35</v>
      </c>
      <c r="AA352">
        <v>100</v>
      </c>
      <c r="AB352" t="str">
        <f t="shared" si="5"/>
        <v>40-49</v>
      </c>
    </row>
    <row r="353" spans="1:28" x14ac:dyDescent="0.3">
      <c r="A353">
        <v>62</v>
      </c>
      <c r="B353" t="s">
        <v>36</v>
      </c>
      <c r="C353" t="s">
        <v>45</v>
      </c>
      <c r="D353">
        <v>0</v>
      </c>
      <c r="E353" t="s">
        <v>42</v>
      </c>
      <c r="F353">
        <v>100</v>
      </c>
      <c r="G353">
        <v>0</v>
      </c>
      <c r="H353" t="s">
        <v>30</v>
      </c>
      <c r="I353">
        <v>0</v>
      </c>
      <c r="J353" t="s">
        <v>31</v>
      </c>
      <c r="K353">
        <v>0</v>
      </c>
      <c r="L353" s="1">
        <v>2400</v>
      </c>
      <c r="M353" t="s">
        <v>27</v>
      </c>
      <c r="N353" t="s">
        <v>27</v>
      </c>
      <c r="O353" t="s">
        <v>27</v>
      </c>
      <c r="P353">
        <v>0</v>
      </c>
      <c r="Q353" t="s">
        <v>34</v>
      </c>
      <c r="R353">
        <v>17</v>
      </c>
      <c r="S353" t="s">
        <v>36</v>
      </c>
      <c r="T353">
        <v>3</v>
      </c>
      <c r="U353">
        <v>6</v>
      </c>
      <c r="V353">
        <v>3</v>
      </c>
      <c r="W353">
        <v>8</v>
      </c>
      <c r="X353">
        <v>666</v>
      </c>
      <c r="Y353">
        <v>50</v>
      </c>
      <c r="Z353" t="s">
        <v>35</v>
      </c>
      <c r="AA353">
        <v>100</v>
      </c>
      <c r="AB353" t="str">
        <f t="shared" si="5"/>
        <v>60-69</v>
      </c>
    </row>
    <row r="354" spans="1:28" x14ac:dyDescent="0.3">
      <c r="A354">
        <v>52</v>
      </c>
      <c r="B354" t="s">
        <v>27</v>
      </c>
      <c r="C354" t="s">
        <v>38</v>
      </c>
      <c r="D354">
        <v>0</v>
      </c>
      <c r="E354" t="s">
        <v>29</v>
      </c>
      <c r="F354">
        <v>50</v>
      </c>
      <c r="G354">
        <v>0</v>
      </c>
      <c r="H354" t="s">
        <v>30</v>
      </c>
      <c r="I354">
        <v>0</v>
      </c>
      <c r="J354" t="s">
        <v>31</v>
      </c>
      <c r="K354">
        <v>0</v>
      </c>
      <c r="L354" s="1">
        <v>2250</v>
      </c>
      <c r="M354" t="s">
        <v>36</v>
      </c>
      <c r="N354" t="s">
        <v>36</v>
      </c>
      <c r="O354" t="s">
        <v>27</v>
      </c>
      <c r="P354">
        <v>100</v>
      </c>
      <c r="Q354" t="s">
        <v>34</v>
      </c>
      <c r="R354">
        <v>18</v>
      </c>
      <c r="S354" t="s">
        <v>36</v>
      </c>
      <c r="T354">
        <v>7</v>
      </c>
      <c r="U354">
        <v>1</v>
      </c>
      <c r="V354">
        <v>2</v>
      </c>
      <c r="W354">
        <v>1</v>
      </c>
      <c r="X354">
        <v>664</v>
      </c>
      <c r="Y354">
        <v>50</v>
      </c>
      <c r="Z354" t="s">
        <v>35</v>
      </c>
      <c r="AA354">
        <v>100</v>
      </c>
      <c r="AB354" t="str">
        <f t="shared" si="5"/>
        <v>50-59</v>
      </c>
    </row>
    <row r="355" spans="1:28" x14ac:dyDescent="0.3">
      <c r="A355">
        <v>37</v>
      </c>
      <c r="B355" t="s">
        <v>27</v>
      </c>
      <c r="C355" t="s">
        <v>46</v>
      </c>
      <c r="D355">
        <v>0</v>
      </c>
      <c r="E355" t="s">
        <v>29</v>
      </c>
      <c r="F355">
        <v>50</v>
      </c>
      <c r="G355">
        <v>0</v>
      </c>
      <c r="H355" t="s">
        <v>30</v>
      </c>
      <c r="I355">
        <v>0</v>
      </c>
      <c r="J355" t="s">
        <v>31</v>
      </c>
      <c r="K355">
        <v>0</v>
      </c>
      <c r="L355" s="1">
        <v>2350</v>
      </c>
      <c r="M355" t="s">
        <v>27</v>
      </c>
      <c r="N355" t="s">
        <v>27</v>
      </c>
      <c r="O355" t="s">
        <v>27</v>
      </c>
      <c r="P355">
        <v>0</v>
      </c>
      <c r="Q355" t="s">
        <v>32</v>
      </c>
      <c r="R355">
        <v>16</v>
      </c>
      <c r="S355" t="s">
        <v>27</v>
      </c>
      <c r="T355">
        <v>8</v>
      </c>
      <c r="U355">
        <v>3</v>
      </c>
      <c r="V355">
        <v>1</v>
      </c>
      <c r="W355">
        <v>99</v>
      </c>
      <c r="X355">
        <v>696</v>
      </c>
      <c r="Y355">
        <v>50</v>
      </c>
      <c r="Z355" t="s">
        <v>35</v>
      </c>
      <c r="AA355">
        <v>100</v>
      </c>
      <c r="AB355" t="str">
        <f t="shared" si="5"/>
        <v>30-39</v>
      </c>
    </row>
    <row r="356" spans="1:28" x14ac:dyDescent="0.3">
      <c r="A356">
        <v>39</v>
      </c>
      <c r="B356" t="s">
        <v>27</v>
      </c>
      <c r="C356" t="s">
        <v>45</v>
      </c>
      <c r="D356">
        <v>0</v>
      </c>
      <c r="E356" t="s">
        <v>37</v>
      </c>
      <c r="F356">
        <v>0</v>
      </c>
      <c r="G356">
        <v>0</v>
      </c>
      <c r="H356" t="s">
        <v>30</v>
      </c>
      <c r="I356">
        <v>0</v>
      </c>
      <c r="J356" t="s">
        <v>31</v>
      </c>
      <c r="K356">
        <v>0</v>
      </c>
      <c r="L356" s="1">
        <v>2050</v>
      </c>
      <c r="M356" t="s">
        <v>36</v>
      </c>
      <c r="N356" t="s">
        <v>27</v>
      </c>
      <c r="O356" t="s">
        <v>27</v>
      </c>
      <c r="P356">
        <v>50</v>
      </c>
      <c r="Q356" t="s">
        <v>44</v>
      </c>
      <c r="R356">
        <v>3</v>
      </c>
      <c r="S356" t="s">
        <v>36</v>
      </c>
      <c r="T356">
        <v>4</v>
      </c>
      <c r="U356">
        <v>1</v>
      </c>
      <c r="V356">
        <v>3</v>
      </c>
      <c r="W356">
        <v>6</v>
      </c>
      <c r="X356">
        <v>743</v>
      </c>
      <c r="Y356">
        <v>-50</v>
      </c>
      <c r="Z356" t="s">
        <v>41</v>
      </c>
      <c r="AA356">
        <v>0</v>
      </c>
      <c r="AB356" t="str">
        <f t="shared" si="5"/>
        <v>30-39</v>
      </c>
    </row>
    <row r="357" spans="1:28" x14ac:dyDescent="0.3">
      <c r="A357">
        <v>24</v>
      </c>
      <c r="B357" t="s">
        <v>27</v>
      </c>
      <c r="C357" t="s">
        <v>38</v>
      </c>
      <c r="D357">
        <v>0</v>
      </c>
      <c r="E357" t="s">
        <v>29</v>
      </c>
      <c r="F357">
        <v>50</v>
      </c>
      <c r="G357">
        <v>0</v>
      </c>
      <c r="H357" t="s">
        <v>39</v>
      </c>
      <c r="I357">
        <v>0</v>
      </c>
      <c r="J357" t="s">
        <v>31</v>
      </c>
      <c r="K357">
        <v>0</v>
      </c>
      <c r="L357" s="1">
        <v>2200</v>
      </c>
      <c r="M357" t="s">
        <v>27</v>
      </c>
      <c r="N357" t="s">
        <v>27</v>
      </c>
      <c r="O357" t="s">
        <v>27</v>
      </c>
      <c r="P357">
        <v>0</v>
      </c>
      <c r="Q357" t="s">
        <v>32</v>
      </c>
      <c r="R357">
        <v>12</v>
      </c>
      <c r="S357" t="s">
        <v>27</v>
      </c>
      <c r="T357">
        <v>6</v>
      </c>
      <c r="U357">
        <v>1</v>
      </c>
      <c r="V357">
        <v>1</v>
      </c>
      <c r="W357">
        <v>99</v>
      </c>
      <c r="X357">
        <v>744</v>
      </c>
      <c r="Y357">
        <v>-50</v>
      </c>
      <c r="Z357" t="s">
        <v>33</v>
      </c>
      <c r="AA357">
        <v>50</v>
      </c>
      <c r="AB357" t="str">
        <f t="shared" si="5"/>
        <v>20-29</v>
      </c>
    </row>
    <row r="358" spans="1:28" x14ac:dyDescent="0.3">
      <c r="A358">
        <v>39</v>
      </c>
      <c r="B358" t="s">
        <v>27</v>
      </c>
      <c r="C358" t="s">
        <v>38</v>
      </c>
      <c r="D358">
        <v>0</v>
      </c>
      <c r="E358" t="s">
        <v>29</v>
      </c>
      <c r="F358">
        <v>50</v>
      </c>
      <c r="G358">
        <v>1</v>
      </c>
      <c r="H358" t="s">
        <v>30</v>
      </c>
      <c r="I358">
        <v>50</v>
      </c>
      <c r="J358" t="s">
        <v>31</v>
      </c>
      <c r="K358">
        <v>0</v>
      </c>
      <c r="L358" s="1">
        <v>2300</v>
      </c>
      <c r="M358" t="s">
        <v>27</v>
      </c>
      <c r="N358" t="s">
        <v>27</v>
      </c>
      <c r="O358" t="s">
        <v>27</v>
      </c>
      <c r="P358">
        <v>0</v>
      </c>
      <c r="Q358" t="s">
        <v>34</v>
      </c>
      <c r="R358">
        <v>24</v>
      </c>
      <c r="S358" t="s">
        <v>36</v>
      </c>
      <c r="T358">
        <v>6</v>
      </c>
      <c r="U358">
        <v>1</v>
      </c>
      <c r="V358">
        <v>3</v>
      </c>
      <c r="W358">
        <v>11</v>
      </c>
      <c r="X358">
        <v>706</v>
      </c>
      <c r="Y358">
        <v>-50</v>
      </c>
      <c r="Z358" t="s">
        <v>35</v>
      </c>
      <c r="AA358">
        <v>100</v>
      </c>
      <c r="AB358" t="str">
        <f t="shared" si="5"/>
        <v>30-39</v>
      </c>
    </row>
    <row r="359" spans="1:28" x14ac:dyDescent="0.3">
      <c r="A359">
        <v>35</v>
      </c>
      <c r="B359" t="s">
        <v>27</v>
      </c>
      <c r="C359" t="s">
        <v>28</v>
      </c>
      <c r="D359">
        <v>86</v>
      </c>
      <c r="E359" t="s">
        <v>37</v>
      </c>
      <c r="F359">
        <v>0</v>
      </c>
      <c r="G359">
        <v>0</v>
      </c>
      <c r="H359" t="s">
        <v>30</v>
      </c>
      <c r="I359">
        <v>0</v>
      </c>
      <c r="J359" t="s">
        <v>31</v>
      </c>
      <c r="K359">
        <v>0</v>
      </c>
      <c r="L359" s="1">
        <v>2186</v>
      </c>
      <c r="M359" t="s">
        <v>27</v>
      </c>
      <c r="N359" t="s">
        <v>36</v>
      </c>
      <c r="O359" t="s">
        <v>27</v>
      </c>
      <c r="P359">
        <v>50</v>
      </c>
      <c r="Q359" t="s">
        <v>32</v>
      </c>
      <c r="R359">
        <v>26</v>
      </c>
      <c r="S359" t="s">
        <v>36</v>
      </c>
      <c r="T359">
        <v>6</v>
      </c>
      <c r="U359">
        <v>1</v>
      </c>
      <c r="V359">
        <v>3</v>
      </c>
      <c r="W359">
        <v>3</v>
      </c>
      <c r="X359">
        <v>756</v>
      </c>
      <c r="Y359">
        <v>-50</v>
      </c>
      <c r="Z359" t="s">
        <v>33</v>
      </c>
      <c r="AA359">
        <v>50</v>
      </c>
      <c r="AB359" t="str">
        <f t="shared" si="5"/>
        <v>30-39</v>
      </c>
    </row>
    <row r="360" spans="1:28" x14ac:dyDescent="0.3">
      <c r="A360">
        <v>44</v>
      </c>
      <c r="B360" t="s">
        <v>27</v>
      </c>
      <c r="C360" t="s">
        <v>28</v>
      </c>
      <c r="D360">
        <v>86</v>
      </c>
      <c r="E360" t="s">
        <v>29</v>
      </c>
      <c r="F360">
        <v>50</v>
      </c>
      <c r="G360">
        <v>1</v>
      </c>
      <c r="H360" t="s">
        <v>30</v>
      </c>
      <c r="I360">
        <v>50</v>
      </c>
      <c r="J360" t="s">
        <v>31</v>
      </c>
      <c r="K360">
        <v>0</v>
      </c>
      <c r="L360" s="1">
        <v>2386</v>
      </c>
      <c r="M360" t="s">
        <v>36</v>
      </c>
      <c r="N360" t="s">
        <v>27</v>
      </c>
      <c r="O360" t="s">
        <v>27</v>
      </c>
      <c r="P360">
        <v>50</v>
      </c>
      <c r="Q360" t="s">
        <v>32</v>
      </c>
      <c r="R360">
        <v>11</v>
      </c>
      <c r="S360" t="s">
        <v>36</v>
      </c>
      <c r="T360">
        <v>5</v>
      </c>
      <c r="U360">
        <v>1</v>
      </c>
      <c r="V360">
        <v>2</v>
      </c>
      <c r="W360">
        <v>2</v>
      </c>
      <c r="X360">
        <v>681</v>
      </c>
      <c r="Y360">
        <v>50</v>
      </c>
      <c r="Z360" t="s">
        <v>33</v>
      </c>
      <c r="AA360">
        <v>50</v>
      </c>
      <c r="AB360" t="str">
        <f t="shared" si="5"/>
        <v>40-49</v>
      </c>
    </row>
    <row r="361" spans="1:28" x14ac:dyDescent="0.3">
      <c r="A361">
        <v>27</v>
      </c>
      <c r="B361" t="s">
        <v>27</v>
      </c>
      <c r="C361" t="s">
        <v>28</v>
      </c>
      <c r="D361">
        <v>86</v>
      </c>
      <c r="E361" t="s">
        <v>37</v>
      </c>
      <c r="F361">
        <v>0</v>
      </c>
      <c r="G361">
        <v>0</v>
      </c>
      <c r="H361" t="s">
        <v>30</v>
      </c>
      <c r="I361">
        <v>0</v>
      </c>
      <c r="J361" t="s">
        <v>31</v>
      </c>
      <c r="K361">
        <v>0</v>
      </c>
      <c r="L361" s="1">
        <v>2236</v>
      </c>
      <c r="M361" t="s">
        <v>27</v>
      </c>
      <c r="N361" t="s">
        <v>36</v>
      </c>
      <c r="O361" t="s">
        <v>27</v>
      </c>
      <c r="P361">
        <v>50</v>
      </c>
      <c r="Q361" t="s">
        <v>34</v>
      </c>
      <c r="R361">
        <v>23</v>
      </c>
      <c r="S361" t="s">
        <v>36</v>
      </c>
      <c r="T361">
        <v>3</v>
      </c>
      <c r="U361">
        <v>2</v>
      </c>
      <c r="V361">
        <v>3</v>
      </c>
      <c r="W361">
        <v>13</v>
      </c>
      <c r="X361">
        <v>736</v>
      </c>
      <c r="Y361">
        <v>-50</v>
      </c>
      <c r="Z361" t="s">
        <v>35</v>
      </c>
      <c r="AA361">
        <v>100</v>
      </c>
      <c r="AB361" t="str">
        <f t="shared" si="5"/>
        <v>20-29</v>
      </c>
    </row>
    <row r="362" spans="1:28" x14ac:dyDescent="0.3">
      <c r="A362">
        <v>47</v>
      </c>
      <c r="B362" t="s">
        <v>27</v>
      </c>
      <c r="C362" t="s">
        <v>28</v>
      </c>
      <c r="D362">
        <v>86</v>
      </c>
      <c r="E362" t="s">
        <v>29</v>
      </c>
      <c r="F362">
        <v>50</v>
      </c>
      <c r="G362">
        <v>0</v>
      </c>
      <c r="H362" t="s">
        <v>30</v>
      </c>
      <c r="I362">
        <v>0</v>
      </c>
      <c r="J362" t="s">
        <v>40</v>
      </c>
      <c r="K362">
        <v>-200</v>
      </c>
      <c r="L362" s="1">
        <v>2186</v>
      </c>
      <c r="M362" t="s">
        <v>27</v>
      </c>
      <c r="N362" t="s">
        <v>27</v>
      </c>
      <c r="O362" t="s">
        <v>27</v>
      </c>
      <c r="P362">
        <v>0</v>
      </c>
      <c r="Q362" t="s">
        <v>32</v>
      </c>
      <c r="R362">
        <v>24</v>
      </c>
      <c r="S362" t="s">
        <v>36</v>
      </c>
      <c r="T362">
        <v>9</v>
      </c>
      <c r="U362">
        <v>1</v>
      </c>
      <c r="V362">
        <v>1</v>
      </c>
      <c r="W362">
        <v>6</v>
      </c>
      <c r="X362">
        <v>667</v>
      </c>
      <c r="Y362">
        <v>50</v>
      </c>
      <c r="Z362" t="s">
        <v>33</v>
      </c>
      <c r="AA362">
        <v>50</v>
      </c>
      <c r="AB362" t="str">
        <f t="shared" si="5"/>
        <v>40-49</v>
      </c>
    </row>
    <row r="363" spans="1:28" x14ac:dyDescent="0.3">
      <c r="A363">
        <v>62</v>
      </c>
      <c r="B363" t="s">
        <v>36</v>
      </c>
      <c r="C363" t="s">
        <v>28</v>
      </c>
      <c r="D363">
        <v>86</v>
      </c>
      <c r="E363" t="s">
        <v>29</v>
      </c>
      <c r="F363">
        <v>50</v>
      </c>
      <c r="G363">
        <v>0</v>
      </c>
      <c r="H363" t="s">
        <v>30</v>
      </c>
      <c r="I363">
        <v>0</v>
      </c>
      <c r="J363" t="s">
        <v>40</v>
      </c>
      <c r="K363">
        <v>-200</v>
      </c>
      <c r="L363" s="1">
        <v>1936</v>
      </c>
      <c r="M363" t="s">
        <v>27</v>
      </c>
      <c r="N363" t="s">
        <v>36</v>
      </c>
      <c r="O363" t="s">
        <v>36</v>
      </c>
      <c r="P363">
        <v>100</v>
      </c>
      <c r="Q363" t="s">
        <v>44</v>
      </c>
      <c r="R363">
        <v>1</v>
      </c>
      <c r="S363" t="s">
        <v>36</v>
      </c>
      <c r="T363">
        <v>5</v>
      </c>
      <c r="U363">
        <v>6</v>
      </c>
      <c r="V363">
        <v>1</v>
      </c>
      <c r="W363">
        <v>10</v>
      </c>
      <c r="X363">
        <v>724</v>
      </c>
      <c r="Y363">
        <v>-50</v>
      </c>
      <c r="Z363" t="s">
        <v>41</v>
      </c>
      <c r="AA363">
        <v>0</v>
      </c>
      <c r="AB363" t="str">
        <f t="shared" si="5"/>
        <v>60-69</v>
      </c>
    </row>
    <row r="364" spans="1:28" x14ac:dyDescent="0.3">
      <c r="A364">
        <v>38</v>
      </c>
      <c r="B364" t="s">
        <v>27</v>
      </c>
      <c r="C364" t="s">
        <v>28</v>
      </c>
      <c r="D364">
        <v>86</v>
      </c>
      <c r="E364" t="s">
        <v>29</v>
      </c>
      <c r="F364">
        <v>50</v>
      </c>
      <c r="G364">
        <v>0</v>
      </c>
      <c r="H364" t="s">
        <v>30</v>
      </c>
      <c r="I364">
        <v>0</v>
      </c>
      <c r="J364" t="s">
        <v>40</v>
      </c>
      <c r="K364">
        <v>-200</v>
      </c>
      <c r="L364" s="1">
        <v>2186</v>
      </c>
      <c r="M364" t="s">
        <v>27</v>
      </c>
      <c r="N364" t="s">
        <v>27</v>
      </c>
      <c r="O364" t="s">
        <v>27</v>
      </c>
      <c r="P364">
        <v>0</v>
      </c>
      <c r="Q364" t="s">
        <v>34</v>
      </c>
      <c r="R364">
        <v>4</v>
      </c>
      <c r="S364" t="s">
        <v>36</v>
      </c>
      <c r="T364">
        <v>3</v>
      </c>
      <c r="U364">
        <v>4</v>
      </c>
      <c r="V364">
        <v>2</v>
      </c>
      <c r="W364">
        <v>9</v>
      </c>
      <c r="X364">
        <v>612</v>
      </c>
      <c r="Y364">
        <v>50</v>
      </c>
      <c r="Z364" t="s">
        <v>33</v>
      </c>
      <c r="AA364">
        <v>50</v>
      </c>
      <c r="AB364" t="str">
        <f t="shared" si="5"/>
        <v>30-39</v>
      </c>
    </row>
    <row r="365" spans="1:28" x14ac:dyDescent="0.3">
      <c r="A365">
        <v>46</v>
      </c>
      <c r="B365" t="s">
        <v>27</v>
      </c>
      <c r="C365" t="s">
        <v>28</v>
      </c>
      <c r="D365">
        <v>86</v>
      </c>
      <c r="E365" t="s">
        <v>37</v>
      </c>
      <c r="F365">
        <v>0</v>
      </c>
      <c r="G365">
        <v>1</v>
      </c>
      <c r="H365" t="s">
        <v>30</v>
      </c>
      <c r="I365">
        <v>50</v>
      </c>
      <c r="J365" t="s">
        <v>31</v>
      </c>
      <c r="K365">
        <v>0</v>
      </c>
      <c r="L365" s="1">
        <v>2236</v>
      </c>
      <c r="M365" t="s">
        <v>27</v>
      </c>
      <c r="N365" t="s">
        <v>36</v>
      </c>
      <c r="O365" t="s">
        <v>36</v>
      </c>
      <c r="P365">
        <v>100</v>
      </c>
      <c r="Q365" t="s">
        <v>44</v>
      </c>
      <c r="R365">
        <v>29</v>
      </c>
      <c r="S365" t="s">
        <v>36</v>
      </c>
      <c r="T365">
        <v>7</v>
      </c>
      <c r="U365">
        <v>2</v>
      </c>
      <c r="V365">
        <v>3</v>
      </c>
      <c r="W365">
        <v>9</v>
      </c>
      <c r="X365">
        <v>829</v>
      </c>
      <c r="Y365">
        <v>-50</v>
      </c>
      <c r="Z365" t="s">
        <v>35</v>
      </c>
      <c r="AA365">
        <v>100</v>
      </c>
      <c r="AB365" t="str">
        <f t="shared" si="5"/>
        <v>40-49</v>
      </c>
    </row>
    <row r="366" spans="1:28" x14ac:dyDescent="0.3">
      <c r="A366">
        <v>50</v>
      </c>
      <c r="B366" t="s">
        <v>27</v>
      </c>
      <c r="C366" t="s">
        <v>28</v>
      </c>
      <c r="D366">
        <v>86</v>
      </c>
      <c r="E366" t="s">
        <v>29</v>
      </c>
      <c r="F366">
        <v>50</v>
      </c>
      <c r="G366">
        <v>1</v>
      </c>
      <c r="H366" t="s">
        <v>30</v>
      </c>
      <c r="I366">
        <v>50</v>
      </c>
      <c r="J366" t="s">
        <v>31</v>
      </c>
      <c r="K366">
        <v>0</v>
      </c>
      <c r="L366" s="1">
        <v>2286</v>
      </c>
      <c r="M366" t="s">
        <v>27</v>
      </c>
      <c r="N366" t="s">
        <v>36</v>
      </c>
      <c r="O366" t="s">
        <v>36</v>
      </c>
      <c r="P366">
        <v>100</v>
      </c>
      <c r="Q366" t="s">
        <v>34</v>
      </c>
      <c r="R366">
        <v>14</v>
      </c>
      <c r="S366" t="s">
        <v>27</v>
      </c>
      <c r="T366">
        <v>3</v>
      </c>
      <c r="U366">
        <v>1</v>
      </c>
      <c r="V366">
        <v>3</v>
      </c>
      <c r="W366">
        <v>99</v>
      </c>
      <c r="X366">
        <v>729</v>
      </c>
      <c r="Y366">
        <v>-50</v>
      </c>
      <c r="Z366" t="s">
        <v>35</v>
      </c>
      <c r="AA366">
        <v>100</v>
      </c>
      <c r="AB366" t="str">
        <f t="shared" si="5"/>
        <v>50-59</v>
      </c>
    </row>
    <row r="367" spans="1:28" x14ac:dyDescent="0.3">
      <c r="A367">
        <v>33</v>
      </c>
      <c r="B367" t="s">
        <v>27</v>
      </c>
      <c r="C367" t="s">
        <v>28</v>
      </c>
      <c r="D367">
        <v>86</v>
      </c>
      <c r="E367" t="s">
        <v>37</v>
      </c>
      <c r="F367">
        <v>0</v>
      </c>
      <c r="G367">
        <v>1</v>
      </c>
      <c r="H367" t="s">
        <v>43</v>
      </c>
      <c r="I367">
        <v>200</v>
      </c>
      <c r="J367" t="s">
        <v>31</v>
      </c>
      <c r="K367">
        <v>0</v>
      </c>
      <c r="L367" s="1">
        <v>2386</v>
      </c>
      <c r="M367" t="s">
        <v>27</v>
      </c>
      <c r="N367" t="s">
        <v>27</v>
      </c>
      <c r="O367" t="s">
        <v>27</v>
      </c>
      <c r="P367">
        <v>0</v>
      </c>
      <c r="Q367" t="s">
        <v>32</v>
      </c>
      <c r="R367">
        <v>6</v>
      </c>
      <c r="S367" t="s">
        <v>27</v>
      </c>
      <c r="T367">
        <v>3</v>
      </c>
      <c r="U367">
        <v>0</v>
      </c>
      <c r="V367">
        <v>1</v>
      </c>
      <c r="W367">
        <v>99</v>
      </c>
      <c r="X367">
        <v>763</v>
      </c>
      <c r="Y367">
        <v>-50</v>
      </c>
      <c r="Z367" t="s">
        <v>41</v>
      </c>
      <c r="AA367">
        <v>0</v>
      </c>
      <c r="AB367" t="str">
        <f t="shared" si="5"/>
        <v>30-39</v>
      </c>
    </row>
    <row r="368" spans="1:28" x14ac:dyDescent="0.3">
      <c r="A368">
        <v>43</v>
      </c>
      <c r="B368" t="s">
        <v>27</v>
      </c>
      <c r="C368" t="s">
        <v>28</v>
      </c>
      <c r="D368">
        <v>86</v>
      </c>
      <c r="E368" t="s">
        <v>42</v>
      </c>
      <c r="F368">
        <v>100</v>
      </c>
      <c r="G368">
        <v>0</v>
      </c>
      <c r="H368" t="s">
        <v>30</v>
      </c>
      <c r="I368">
        <v>0</v>
      </c>
      <c r="J368" t="s">
        <v>31</v>
      </c>
      <c r="K368">
        <v>0</v>
      </c>
      <c r="L368" s="1">
        <v>2336</v>
      </c>
      <c r="M368" t="s">
        <v>27</v>
      </c>
      <c r="N368" t="s">
        <v>27</v>
      </c>
      <c r="O368" t="s">
        <v>27</v>
      </c>
      <c r="P368">
        <v>0</v>
      </c>
      <c r="Q368" t="s">
        <v>34</v>
      </c>
      <c r="R368">
        <v>9</v>
      </c>
      <c r="S368" t="s">
        <v>36</v>
      </c>
      <c r="T368">
        <v>3</v>
      </c>
      <c r="U368">
        <v>4</v>
      </c>
      <c r="V368">
        <v>3</v>
      </c>
      <c r="W368">
        <v>2</v>
      </c>
      <c r="X368">
        <v>709</v>
      </c>
      <c r="Y368">
        <v>-50</v>
      </c>
      <c r="Z368" t="s">
        <v>33</v>
      </c>
      <c r="AA368">
        <v>50</v>
      </c>
      <c r="AB368" t="str">
        <f t="shared" si="5"/>
        <v>40-49</v>
      </c>
    </row>
    <row r="369" spans="1:28" x14ac:dyDescent="0.3">
      <c r="A369">
        <v>40</v>
      </c>
      <c r="B369" t="s">
        <v>27</v>
      </c>
      <c r="C369" t="s">
        <v>38</v>
      </c>
      <c r="D369">
        <v>0</v>
      </c>
      <c r="E369" t="s">
        <v>29</v>
      </c>
      <c r="F369">
        <v>50</v>
      </c>
      <c r="G369">
        <v>0</v>
      </c>
      <c r="H369" t="s">
        <v>39</v>
      </c>
      <c r="I369">
        <v>0</v>
      </c>
      <c r="J369" t="s">
        <v>40</v>
      </c>
      <c r="K369">
        <v>-200</v>
      </c>
      <c r="L369" s="1">
        <v>1950</v>
      </c>
      <c r="M369" t="s">
        <v>27</v>
      </c>
      <c r="N369" t="s">
        <v>36</v>
      </c>
      <c r="O369" t="s">
        <v>27</v>
      </c>
      <c r="P369">
        <v>50</v>
      </c>
      <c r="Q369" t="s">
        <v>32</v>
      </c>
      <c r="R369">
        <v>2</v>
      </c>
      <c r="S369" t="s">
        <v>36</v>
      </c>
      <c r="T369">
        <v>3</v>
      </c>
      <c r="U369">
        <v>3</v>
      </c>
      <c r="V369">
        <v>2</v>
      </c>
      <c r="W369">
        <v>11</v>
      </c>
      <c r="X369">
        <v>726</v>
      </c>
      <c r="Y369">
        <v>-50</v>
      </c>
      <c r="Z369" t="s">
        <v>33</v>
      </c>
      <c r="AA369">
        <v>50</v>
      </c>
      <c r="AB369" t="str">
        <f t="shared" si="5"/>
        <v>40-49</v>
      </c>
    </row>
    <row r="370" spans="1:28" x14ac:dyDescent="0.3">
      <c r="A370">
        <v>41</v>
      </c>
      <c r="B370" t="s">
        <v>27</v>
      </c>
      <c r="C370" t="s">
        <v>38</v>
      </c>
      <c r="D370">
        <v>0</v>
      </c>
      <c r="E370" t="s">
        <v>37</v>
      </c>
      <c r="F370">
        <v>0</v>
      </c>
      <c r="G370">
        <v>1</v>
      </c>
      <c r="H370" t="s">
        <v>30</v>
      </c>
      <c r="I370">
        <v>50</v>
      </c>
      <c r="J370" t="s">
        <v>40</v>
      </c>
      <c r="K370">
        <v>-200</v>
      </c>
      <c r="L370" s="1">
        <v>2050</v>
      </c>
      <c r="M370" t="s">
        <v>27</v>
      </c>
      <c r="N370" t="s">
        <v>27</v>
      </c>
      <c r="O370" t="s">
        <v>27</v>
      </c>
      <c r="P370">
        <v>0</v>
      </c>
      <c r="Q370" t="s">
        <v>34</v>
      </c>
      <c r="R370">
        <v>14</v>
      </c>
      <c r="S370" t="s">
        <v>27</v>
      </c>
      <c r="T370">
        <v>6</v>
      </c>
      <c r="U370">
        <v>1</v>
      </c>
      <c r="V370">
        <v>1</v>
      </c>
      <c r="W370">
        <v>99</v>
      </c>
      <c r="X370">
        <v>714</v>
      </c>
      <c r="Y370">
        <v>-50</v>
      </c>
      <c r="Z370" t="s">
        <v>35</v>
      </c>
      <c r="AA370">
        <v>100</v>
      </c>
      <c r="AB370" t="str">
        <f t="shared" si="5"/>
        <v>40-49</v>
      </c>
    </row>
    <row r="371" spans="1:28" x14ac:dyDescent="0.3">
      <c r="A371">
        <v>28</v>
      </c>
      <c r="B371" t="s">
        <v>27</v>
      </c>
      <c r="C371" t="s">
        <v>28</v>
      </c>
      <c r="D371">
        <v>86</v>
      </c>
      <c r="E371" t="s">
        <v>29</v>
      </c>
      <c r="F371">
        <v>50</v>
      </c>
      <c r="G371">
        <v>1</v>
      </c>
      <c r="H371" t="s">
        <v>30</v>
      </c>
      <c r="I371">
        <v>50</v>
      </c>
      <c r="J371" t="s">
        <v>31</v>
      </c>
      <c r="K371">
        <v>0</v>
      </c>
      <c r="L371" s="1">
        <v>2336</v>
      </c>
      <c r="M371" t="s">
        <v>27</v>
      </c>
      <c r="N371" t="s">
        <v>36</v>
      </c>
      <c r="O371" t="s">
        <v>27</v>
      </c>
      <c r="P371">
        <v>50</v>
      </c>
      <c r="Q371" t="s">
        <v>34</v>
      </c>
      <c r="R371">
        <v>8</v>
      </c>
      <c r="S371" t="s">
        <v>27</v>
      </c>
      <c r="T371">
        <v>7</v>
      </c>
      <c r="U371">
        <v>1</v>
      </c>
      <c r="V371">
        <v>1</v>
      </c>
      <c r="W371">
        <v>99</v>
      </c>
      <c r="X371">
        <v>755</v>
      </c>
      <c r="Y371">
        <v>-50</v>
      </c>
      <c r="Z371" t="s">
        <v>35</v>
      </c>
      <c r="AA371">
        <v>100</v>
      </c>
      <c r="AB371" t="str">
        <f t="shared" si="5"/>
        <v>20-29</v>
      </c>
    </row>
    <row r="372" spans="1:28" x14ac:dyDescent="0.3">
      <c r="A372">
        <v>40</v>
      </c>
      <c r="B372" t="s">
        <v>27</v>
      </c>
      <c r="C372" t="s">
        <v>38</v>
      </c>
      <c r="D372">
        <v>0</v>
      </c>
      <c r="E372" t="s">
        <v>37</v>
      </c>
      <c r="F372">
        <v>0</v>
      </c>
      <c r="G372">
        <v>1</v>
      </c>
      <c r="H372" t="s">
        <v>30</v>
      </c>
      <c r="I372">
        <v>50</v>
      </c>
      <c r="J372" t="s">
        <v>31</v>
      </c>
      <c r="K372">
        <v>0</v>
      </c>
      <c r="L372" s="1">
        <v>2300</v>
      </c>
      <c r="M372" t="s">
        <v>27</v>
      </c>
      <c r="N372" t="s">
        <v>36</v>
      </c>
      <c r="O372" t="s">
        <v>27</v>
      </c>
      <c r="P372">
        <v>50</v>
      </c>
      <c r="Q372" t="s">
        <v>34</v>
      </c>
      <c r="R372">
        <v>21</v>
      </c>
      <c r="S372" t="s">
        <v>36</v>
      </c>
      <c r="T372">
        <v>3</v>
      </c>
      <c r="U372">
        <v>1</v>
      </c>
      <c r="V372">
        <v>1</v>
      </c>
      <c r="W372">
        <v>5</v>
      </c>
      <c r="X372">
        <v>676</v>
      </c>
      <c r="Y372">
        <v>50</v>
      </c>
      <c r="Z372" t="s">
        <v>35</v>
      </c>
      <c r="AA372">
        <v>100</v>
      </c>
      <c r="AB372" t="str">
        <f t="shared" si="5"/>
        <v>40-49</v>
      </c>
    </row>
    <row r="373" spans="1:28" x14ac:dyDescent="0.3">
      <c r="A373">
        <v>47</v>
      </c>
      <c r="B373" t="s">
        <v>27</v>
      </c>
      <c r="C373" t="s">
        <v>46</v>
      </c>
      <c r="D373">
        <v>0</v>
      </c>
      <c r="E373" t="s">
        <v>42</v>
      </c>
      <c r="F373">
        <v>100</v>
      </c>
      <c r="G373">
        <v>1</v>
      </c>
      <c r="H373" t="s">
        <v>30</v>
      </c>
      <c r="I373">
        <v>50</v>
      </c>
      <c r="J373" t="s">
        <v>31</v>
      </c>
      <c r="K373">
        <v>0</v>
      </c>
      <c r="L373" s="1">
        <v>2350</v>
      </c>
      <c r="M373" t="s">
        <v>27</v>
      </c>
      <c r="N373" t="s">
        <v>27</v>
      </c>
      <c r="O373" t="s">
        <v>27</v>
      </c>
      <c r="P373">
        <v>0</v>
      </c>
      <c r="Q373" t="s">
        <v>34</v>
      </c>
      <c r="R373">
        <v>29</v>
      </c>
      <c r="S373" t="s">
        <v>27</v>
      </c>
      <c r="T373">
        <v>5</v>
      </c>
      <c r="U373">
        <v>4</v>
      </c>
      <c r="V373">
        <v>1</v>
      </c>
      <c r="W373">
        <v>99</v>
      </c>
      <c r="X373">
        <v>788</v>
      </c>
      <c r="Y373">
        <v>-50</v>
      </c>
      <c r="Z373" t="s">
        <v>35</v>
      </c>
      <c r="AA373">
        <v>100</v>
      </c>
      <c r="AB373" t="str">
        <f t="shared" si="5"/>
        <v>40-49</v>
      </c>
    </row>
    <row r="374" spans="1:28" x14ac:dyDescent="0.3">
      <c r="A374">
        <v>61</v>
      </c>
      <c r="B374" t="s">
        <v>36</v>
      </c>
      <c r="C374" t="s">
        <v>28</v>
      </c>
      <c r="D374">
        <v>86</v>
      </c>
      <c r="E374" t="s">
        <v>37</v>
      </c>
      <c r="F374">
        <v>0</v>
      </c>
      <c r="G374">
        <v>1</v>
      </c>
      <c r="H374" t="s">
        <v>30</v>
      </c>
      <c r="I374">
        <v>50</v>
      </c>
      <c r="J374" t="s">
        <v>31</v>
      </c>
      <c r="K374">
        <v>0</v>
      </c>
      <c r="L374" s="1">
        <v>2336</v>
      </c>
      <c r="M374" t="s">
        <v>27</v>
      </c>
      <c r="N374" t="s">
        <v>27</v>
      </c>
      <c r="O374" t="s">
        <v>27</v>
      </c>
      <c r="P374">
        <v>0</v>
      </c>
      <c r="Q374" t="s">
        <v>34</v>
      </c>
      <c r="R374">
        <v>1</v>
      </c>
      <c r="S374" t="s">
        <v>36</v>
      </c>
      <c r="T374">
        <v>8</v>
      </c>
      <c r="U374">
        <v>0</v>
      </c>
      <c r="V374">
        <v>1</v>
      </c>
      <c r="W374">
        <v>5</v>
      </c>
      <c r="X374">
        <v>706</v>
      </c>
      <c r="Y374">
        <v>-50</v>
      </c>
      <c r="Z374" t="s">
        <v>35</v>
      </c>
      <c r="AA374">
        <v>100</v>
      </c>
      <c r="AB374" t="str">
        <f t="shared" si="5"/>
        <v>60-69</v>
      </c>
    </row>
    <row r="375" spans="1:28" x14ac:dyDescent="0.3">
      <c r="A375">
        <v>54</v>
      </c>
      <c r="B375" t="s">
        <v>27</v>
      </c>
      <c r="C375" t="s">
        <v>38</v>
      </c>
      <c r="D375">
        <v>0</v>
      </c>
      <c r="E375" t="s">
        <v>29</v>
      </c>
      <c r="F375">
        <v>50</v>
      </c>
      <c r="G375">
        <v>1</v>
      </c>
      <c r="H375" t="s">
        <v>30</v>
      </c>
      <c r="I375">
        <v>50</v>
      </c>
      <c r="J375" t="s">
        <v>31</v>
      </c>
      <c r="K375">
        <v>0</v>
      </c>
      <c r="L375" s="1">
        <v>2200</v>
      </c>
      <c r="M375" t="s">
        <v>27</v>
      </c>
      <c r="N375" t="s">
        <v>36</v>
      </c>
      <c r="O375" t="s">
        <v>27</v>
      </c>
      <c r="P375">
        <v>50</v>
      </c>
      <c r="Q375" t="s">
        <v>34</v>
      </c>
      <c r="R375">
        <v>19</v>
      </c>
      <c r="S375" t="s">
        <v>27</v>
      </c>
      <c r="T375">
        <v>6</v>
      </c>
      <c r="U375">
        <v>0</v>
      </c>
      <c r="V375">
        <v>2</v>
      </c>
      <c r="W375">
        <v>99</v>
      </c>
      <c r="X375">
        <v>727</v>
      </c>
      <c r="Y375">
        <v>-50</v>
      </c>
      <c r="Z375" t="s">
        <v>33</v>
      </c>
      <c r="AA375">
        <v>50</v>
      </c>
      <c r="AB375" t="str">
        <f t="shared" si="5"/>
        <v>50-59</v>
      </c>
    </row>
    <row r="376" spans="1:28" x14ac:dyDescent="0.3">
      <c r="A376">
        <v>72</v>
      </c>
      <c r="B376" t="s">
        <v>36</v>
      </c>
      <c r="C376" t="s">
        <v>45</v>
      </c>
      <c r="D376">
        <v>0</v>
      </c>
      <c r="E376" t="s">
        <v>42</v>
      </c>
      <c r="F376">
        <v>100</v>
      </c>
      <c r="G376">
        <v>0</v>
      </c>
      <c r="H376" t="s">
        <v>30</v>
      </c>
      <c r="I376">
        <v>0</v>
      </c>
      <c r="J376" t="s">
        <v>31</v>
      </c>
      <c r="K376">
        <v>0</v>
      </c>
      <c r="L376" s="1">
        <v>2200</v>
      </c>
      <c r="M376" t="s">
        <v>27</v>
      </c>
      <c r="N376" t="s">
        <v>36</v>
      </c>
      <c r="O376" t="s">
        <v>27</v>
      </c>
      <c r="P376">
        <v>50</v>
      </c>
      <c r="Q376" t="s">
        <v>32</v>
      </c>
      <c r="R376">
        <v>5</v>
      </c>
      <c r="S376" t="s">
        <v>27</v>
      </c>
      <c r="T376">
        <v>6</v>
      </c>
      <c r="U376">
        <v>1</v>
      </c>
      <c r="V376">
        <v>3</v>
      </c>
      <c r="W376">
        <v>99</v>
      </c>
      <c r="X376">
        <v>758</v>
      </c>
      <c r="Y376">
        <v>-50</v>
      </c>
      <c r="Z376" t="s">
        <v>33</v>
      </c>
      <c r="AA376">
        <v>50</v>
      </c>
      <c r="AB376" t="str">
        <f t="shared" si="5"/>
        <v>70-79</v>
      </c>
    </row>
    <row r="377" spans="1:28" x14ac:dyDescent="0.3">
      <c r="A377">
        <v>28</v>
      </c>
      <c r="B377" t="s">
        <v>27</v>
      </c>
      <c r="C377" t="s">
        <v>46</v>
      </c>
      <c r="D377">
        <v>0</v>
      </c>
      <c r="E377" t="s">
        <v>37</v>
      </c>
      <c r="F377">
        <v>0</v>
      </c>
      <c r="G377">
        <v>0</v>
      </c>
      <c r="H377" t="s">
        <v>30</v>
      </c>
      <c r="I377">
        <v>0</v>
      </c>
      <c r="J377" t="s">
        <v>40</v>
      </c>
      <c r="K377">
        <v>-200</v>
      </c>
      <c r="L377" s="1">
        <v>2050</v>
      </c>
      <c r="M377" t="s">
        <v>27</v>
      </c>
      <c r="N377" t="s">
        <v>27</v>
      </c>
      <c r="O377" t="s">
        <v>27</v>
      </c>
      <c r="P377">
        <v>0</v>
      </c>
      <c r="Q377" t="s">
        <v>34</v>
      </c>
      <c r="R377">
        <v>3</v>
      </c>
      <c r="S377" t="s">
        <v>36</v>
      </c>
      <c r="T377">
        <v>6</v>
      </c>
      <c r="U377">
        <v>1</v>
      </c>
      <c r="V377">
        <v>3</v>
      </c>
      <c r="W377">
        <v>10</v>
      </c>
      <c r="X377">
        <v>684</v>
      </c>
      <c r="Y377">
        <v>50</v>
      </c>
      <c r="Z377" t="s">
        <v>33</v>
      </c>
      <c r="AA377">
        <v>50</v>
      </c>
      <c r="AB377" t="str">
        <f t="shared" si="5"/>
        <v>20-29</v>
      </c>
    </row>
    <row r="378" spans="1:28" x14ac:dyDescent="0.3">
      <c r="A378">
        <v>53</v>
      </c>
      <c r="B378" t="s">
        <v>27</v>
      </c>
      <c r="C378" t="s">
        <v>28</v>
      </c>
      <c r="D378">
        <v>86</v>
      </c>
      <c r="E378" t="s">
        <v>29</v>
      </c>
      <c r="F378">
        <v>50</v>
      </c>
      <c r="G378">
        <v>0</v>
      </c>
      <c r="H378" t="s">
        <v>30</v>
      </c>
      <c r="I378">
        <v>0</v>
      </c>
      <c r="J378" t="s">
        <v>40</v>
      </c>
      <c r="K378">
        <v>-200</v>
      </c>
      <c r="L378" s="1">
        <v>2036</v>
      </c>
      <c r="M378" t="s">
        <v>27</v>
      </c>
      <c r="N378" t="s">
        <v>27</v>
      </c>
      <c r="O378" t="s">
        <v>27</v>
      </c>
      <c r="P378">
        <v>0</v>
      </c>
      <c r="Q378" t="s">
        <v>44</v>
      </c>
      <c r="R378">
        <v>24</v>
      </c>
      <c r="S378" t="s">
        <v>27</v>
      </c>
      <c r="T378">
        <v>2</v>
      </c>
      <c r="U378">
        <v>1</v>
      </c>
      <c r="V378">
        <v>2</v>
      </c>
      <c r="W378">
        <v>99</v>
      </c>
      <c r="X378">
        <v>723</v>
      </c>
      <c r="Y378">
        <v>-50</v>
      </c>
      <c r="Z378" t="s">
        <v>41</v>
      </c>
      <c r="AA378">
        <v>0</v>
      </c>
      <c r="AB378" t="str">
        <f t="shared" si="5"/>
        <v>50-59</v>
      </c>
    </row>
    <row r="379" spans="1:28" x14ac:dyDescent="0.3">
      <c r="A379">
        <v>42</v>
      </c>
      <c r="B379" t="s">
        <v>27</v>
      </c>
      <c r="C379" t="s">
        <v>38</v>
      </c>
      <c r="D379">
        <v>0</v>
      </c>
      <c r="E379" t="s">
        <v>42</v>
      </c>
      <c r="F379">
        <v>100</v>
      </c>
      <c r="G379">
        <v>0</v>
      </c>
      <c r="H379" t="s">
        <v>30</v>
      </c>
      <c r="I379">
        <v>0</v>
      </c>
      <c r="J379" t="s">
        <v>31</v>
      </c>
      <c r="K379">
        <v>0</v>
      </c>
      <c r="L379" s="1">
        <v>2200</v>
      </c>
      <c r="M379" t="s">
        <v>27</v>
      </c>
      <c r="N379" t="s">
        <v>36</v>
      </c>
      <c r="O379" t="s">
        <v>27</v>
      </c>
      <c r="P379">
        <v>50</v>
      </c>
      <c r="Q379" t="s">
        <v>34</v>
      </c>
      <c r="R379">
        <v>29</v>
      </c>
      <c r="S379" t="s">
        <v>27</v>
      </c>
      <c r="T379">
        <v>5</v>
      </c>
      <c r="U379">
        <v>0</v>
      </c>
      <c r="V379">
        <v>3</v>
      </c>
      <c r="W379">
        <v>99</v>
      </c>
      <c r="X379">
        <v>739</v>
      </c>
      <c r="Y379">
        <v>-50</v>
      </c>
      <c r="Z379" t="s">
        <v>33</v>
      </c>
      <c r="AA379">
        <v>50</v>
      </c>
      <c r="AB379" t="str">
        <f t="shared" si="5"/>
        <v>40-49</v>
      </c>
    </row>
    <row r="380" spans="1:28" x14ac:dyDescent="0.3">
      <c r="A380">
        <v>72</v>
      </c>
      <c r="B380" t="s">
        <v>36</v>
      </c>
      <c r="C380" t="s">
        <v>28</v>
      </c>
      <c r="D380">
        <v>86</v>
      </c>
      <c r="E380" t="s">
        <v>42</v>
      </c>
      <c r="F380">
        <v>100</v>
      </c>
      <c r="G380">
        <v>1</v>
      </c>
      <c r="H380" t="s">
        <v>30</v>
      </c>
      <c r="I380">
        <v>50</v>
      </c>
      <c r="J380" t="s">
        <v>40</v>
      </c>
      <c r="K380">
        <v>-200</v>
      </c>
      <c r="L380" s="1">
        <v>2136</v>
      </c>
      <c r="M380" t="s">
        <v>36</v>
      </c>
      <c r="N380" t="s">
        <v>36</v>
      </c>
      <c r="O380" t="s">
        <v>27</v>
      </c>
      <c r="P380">
        <v>100</v>
      </c>
      <c r="Q380" t="s">
        <v>34</v>
      </c>
      <c r="R380">
        <v>5</v>
      </c>
      <c r="S380" t="s">
        <v>36</v>
      </c>
      <c r="T380">
        <v>2</v>
      </c>
      <c r="U380">
        <v>2</v>
      </c>
      <c r="V380">
        <v>1</v>
      </c>
      <c r="W380">
        <v>13</v>
      </c>
      <c r="X380">
        <v>749</v>
      </c>
      <c r="Y380">
        <v>-50</v>
      </c>
      <c r="Z380" t="s">
        <v>35</v>
      </c>
      <c r="AA380">
        <v>100</v>
      </c>
      <c r="AB380" t="str">
        <f t="shared" si="5"/>
        <v>70-79</v>
      </c>
    </row>
    <row r="381" spans="1:28" x14ac:dyDescent="0.3">
      <c r="A381">
        <v>27</v>
      </c>
      <c r="B381" t="s">
        <v>27</v>
      </c>
      <c r="C381" t="s">
        <v>38</v>
      </c>
      <c r="D381">
        <v>0</v>
      </c>
      <c r="E381" t="s">
        <v>29</v>
      </c>
      <c r="F381">
        <v>50</v>
      </c>
      <c r="G381">
        <v>0</v>
      </c>
      <c r="H381" t="s">
        <v>39</v>
      </c>
      <c r="I381">
        <v>0</v>
      </c>
      <c r="J381" t="s">
        <v>31</v>
      </c>
      <c r="K381">
        <v>0</v>
      </c>
      <c r="L381" s="1">
        <v>2250</v>
      </c>
      <c r="M381" t="s">
        <v>36</v>
      </c>
      <c r="N381" t="s">
        <v>36</v>
      </c>
      <c r="O381" t="s">
        <v>27</v>
      </c>
      <c r="P381">
        <v>100</v>
      </c>
      <c r="Q381" t="s">
        <v>34</v>
      </c>
      <c r="R381">
        <v>6</v>
      </c>
      <c r="S381" t="s">
        <v>27</v>
      </c>
      <c r="T381">
        <v>5</v>
      </c>
      <c r="U381">
        <v>0</v>
      </c>
      <c r="V381">
        <v>3</v>
      </c>
      <c r="W381">
        <v>99</v>
      </c>
      <c r="X381">
        <v>685</v>
      </c>
      <c r="Y381">
        <v>50</v>
      </c>
      <c r="Z381" t="s">
        <v>35</v>
      </c>
      <c r="AA381">
        <v>100</v>
      </c>
      <c r="AB381" t="str">
        <f t="shared" si="5"/>
        <v>20-29</v>
      </c>
    </row>
    <row r="382" spans="1:28" x14ac:dyDescent="0.3">
      <c r="A382">
        <v>27</v>
      </c>
      <c r="B382" t="s">
        <v>27</v>
      </c>
      <c r="C382" t="s">
        <v>45</v>
      </c>
      <c r="D382">
        <v>0</v>
      </c>
      <c r="E382" t="s">
        <v>37</v>
      </c>
      <c r="F382">
        <v>0</v>
      </c>
      <c r="G382">
        <v>1</v>
      </c>
      <c r="H382" t="s">
        <v>30</v>
      </c>
      <c r="I382">
        <v>50</v>
      </c>
      <c r="J382" t="s">
        <v>40</v>
      </c>
      <c r="K382">
        <v>-200</v>
      </c>
      <c r="L382" s="1">
        <v>2000</v>
      </c>
      <c r="M382" t="s">
        <v>36</v>
      </c>
      <c r="N382" t="s">
        <v>27</v>
      </c>
      <c r="O382" t="s">
        <v>27</v>
      </c>
      <c r="P382">
        <v>50</v>
      </c>
      <c r="Q382" t="s">
        <v>34</v>
      </c>
      <c r="R382">
        <v>27</v>
      </c>
      <c r="S382" t="s">
        <v>36</v>
      </c>
      <c r="T382">
        <v>9</v>
      </c>
      <c r="U382">
        <v>1</v>
      </c>
      <c r="V382">
        <v>2</v>
      </c>
      <c r="W382">
        <v>7</v>
      </c>
      <c r="X382">
        <v>702</v>
      </c>
      <c r="Y382">
        <v>-50</v>
      </c>
      <c r="Z382" t="s">
        <v>35</v>
      </c>
      <c r="AA382">
        <v>100</v>
      </c>
      <c r="AB382" t="str">
        <f t="shared" si="5"/>
        <v>20-29</v>
      </c>
    </row>
    <row r="383" spans="1:28" x14ac:dyDescent="0.3">
      <c r="A383">
        <v>31</v>
      </c>
      <c r="B383" t="s">
        <v>27</v>
      </c>
      <c r="C383" t="s">
        <v>38</v>
      </c>
      <c r="D383">
        <v>0</v>
      </c>
      <c r="E383" t="s">
        <v>42</v>
      </c>
      <c r="F383">
        <v>100</v>
      </c>
      <c r="G383">
        <v>1</v>
      </c>
      <c r="H383" t="s">
        <v>30</v>
      </c>
      <c r="I383">
        <v>50</v>
      </c>
      <c r="J383" t="s">
        <v>40</v>
      </c>
      <c r="K383">
        <v>-200</v>
      </c>
      <c r="L383" s="1">
        <v>2100</v>
      </c>
      <c r="M383" t="s">
        <v>27</v>
      </c>
      <c r="N383" t="s">
        <v>27</v>
      </c>
      <c r="O383" t="s">
        <v>27</v>
      </c>
      <c r="P383">
        <v>0</v>
      </c>
      <c r="Q383" t="s">
        <v>34</v>
      </c>
      <c r="R383">
        <v>17</v>
      </c>
      <c r="S383" t="s">
        <v>36</v>
      </c>
      <c r="T383">
        <v>6</v>
      </c>
      <c r="U383">
        <v>0</v>
      </c>
      <c r="V383">
        <v>2</v>
      </c>
      <c r="W383">
        <v>7</v>
      </c>
      <c r="X383">
        <v>713</v>
      </c>
      <c r="Y383">
        <v>-50</v>
      </c>
      <c r="Z383" t="s">
        <v>33</v>
      </c>
      <c r="AA383">
        <v>50</v>
      </c>
      <c r="AB383" t="str">
        <f t="shared" si="5"/>
        <v>30-39</v>
      </c>
    </row>
    <row r="384" spans="1:28" x14ac:dyDescent="0.3">
      <c r="A384">
        <v>18</v>
      </c>
      <c r="B384" t="s">
        <v>27</v>
      </c>
      <c r="C384" t="s">
        <v>38</v>
      </c>
      <c r="D384">
        <v>0</v>
      </c>
      <c r="E384" t="s">
        <v>29</v>
      </c>
      <c r="F384">
        <v>50</v>
      </c>
      <c r="G384">
        <v>0</v>
      </c>
      <c r="H384" t="s">
        <v>43</v>
      </c>
      <c r="I384">
        <v>0</v>
      </c>
      <c r="J384" t="s">
        <v>31</v>
      </c>
      <c r="K384">
        <v>0</v>
      </c>
      <c r="L384" s="1">
        <v>2300</v>
      </c>
      <c r="M384" t="s">
        <v>36</v>
      </c>
      <c r="N384" t="s">
        <v>27</v>
      </c>
      <c r="O384" t="s">
        <v>27</v>
      </c>
      <c r="P384">
        <v>50</v>
      </c>
      <c r="Q384" t="s">
        <v>32</v>
      </c>
      <c r="R384">
        <v>8</v>
      </c>
      <c r="S384" t="s">
        <v>36</v>
      </c>
      <c r="T384">
        <v>4</v>
      </c>
      <c r="U384">
        <v>4</v>
      </c>
      <c r="V384">
        <v>1</v>
      </c>
      <c r="W384">
        <v>1</v>
      </c>
      <c r="X384">
        <v>664</v>
      </c>
      <c r="Y384">
        <v>50</v>
      </c>
      <c r="Z384" t="s">
        <v>35</v>
      </c>
      <c r="AA384">
        <v>100</v>
      </c>
      <c r="AB384" t="str">
        <f t="shared" si="5"/>
        <v>10-19</v>
      </c>
    </row>
    <row r="385" spans="1:28" x14ac:dyDescent="0.3">
      <c r="A385">
        <v>32</v>
      </c>
      <c r="B385" t="s">
        <v>27</v>
      </c>
      <c r="C385" t="s">
        <v>28</v>
      </c>
      <c r="D385">
        <v>86</v>
      </c>
      <c r="E385" t="s">
        <v>42</v>
      </c>
      <c r="F385">
        <v>100</v>
      </c>
      <c r="G385">
        <v>0</v>
      </c>
      <c r="H385" t="s">
        <v>30</v>
      </c>
      <c r="I385">
        <v>0</v>
      </c>
      <c r="J385" t="s">
        <v>31</v>
      </c>
      <c r="K385">
        <v>0</v>
      </c>
      <c r="L385" s="1">
        <v>2386</v>
      </c>
      <c r="M385" t="s">
        <v>27</v>
      </c>
      <c r="N385" t="s">
        <v>36</v>
      </c>
      <c r="O385" t="s">
        <v>27</v>
      </c>
      <c r="P385">
        <v>50</v>
      </c>
      <c r="Q385" t="s">
        <v>34</v>
      </c>
      <c r="R385">
        <v>6</v>
      </c>
      <c r="S385" t="s">
        <v>36</v>
      </c>
      <c r="T385">
        <v>5</v>
      </c>
      <c r="U385">
        <v>1</v>
      </c>
      <c r="V385">
        <v>3</v>
      </c>
      <c r="W385">
        <v>2</v>
      </c>
      <c r="X385">
        <v>653</v>
      </c>
      <c r="Y385">
        <v>50</v>
      </c>
      <c r="Z385" t="s">
        <v>33</v>
      </c>
      <c r="AA385">
        <v>50</v>
      </c>
      <c r="AB385" t="str">
        <f t="shared" si="5"/>
        <v>30-39</v>
      </c>
    </row>
    <row r="386" spans="1:28" x14ac:dyDescent="0.3">
      <c r="A386">
        <v>28</v>
      </c>
      <c r="B386" t="s">
        <v>27</v>
      </c>
      <c r="C386" t="s">
        <v>45</v>
      </c>
      <c r="D386">
        <v>0</v>
      </c>
      <c r="E386" t="s">
        <v>37</v>
      </c>
      <c r="F386">
        <v>0</v>
      </c>
      <c r="G386">
        <v>0</v>
      </c>
      <c r="H386" t="s">
        <v>30</v>
      </c>
      <c r="I386">
        <v>0</v>
      </c>
      <c r="J386" t="s">
        <v>40</v>
      </c>
      <c r="K386">
        <v>-200</v>
      </c>
      <c r="L386" s="1">
        <v>2050</v>
      </c>
      <c r="M386" t="s">
        <v>27</v>
      </c>
      <c r="N386" t="s">
        <v>36</v>
      </c>
      <c r="O386" t="s">
        <v>27</v>
      </c>
      <c r="P386">
        <v>50</v>
      </c>
      <c r="Q386" t="s">
        <v>34</v>
      </c>
      <c r="R386">
        <v>22</v>
      </c>
      <c r="S386" t="s">
        <v>27</v>
      </c>
      <c r="T386">
        <v>5</v>
      </c>
      <c r="U386">
        <v>1</v>
      </c>
      <c r="V386">
        <v>2</v>
      </c>
      <c r="W386">
        <v>99</v>
      </c>
      <c r="X386">
        <v>574</v>
      </c>
      <c r="Y386">
        <v>50</v>
      </c>
      <c r="Z386" t="s">
        <v>35</v>
      </c>
      <c r="AA386">
        <v>100</v>
      </c>
      <c r="AB386" t="str">
        <f t="shared" ref="AB386:AB449" si="6">FLOOR(A386,10) &amp; "-" &amp; (FLOOR(A386,10)+9)</f>
        <v>20-29</v>
      </c>
    </row>
    <row r="387" spans="1:28" x14ac:dyDescent="0.3">
      <c r="A387">
        <v>42</v>
      </c>
      <c r="B387" t="s">
        <v>27</v>
      </c>
      <c r="C387" t="s">
        <v>38</v>
      </c>
      <c r="D387">
        <v>0</v>
      </c>
      <c r="E387" t="s">
        <v>42</v>
      </c>
      <c r="F387">
        <v>100</v>
      </c>
      <c r="G387">
        <v>0</v>
      </c>
      <c r="H387" t="s">
        <v>43</v>
      </c>
      <c r="I387">
        <v>0</v>
      </c>
      <c r="J387" t="s">
        <v>31</v>
      </c>
      <c r="K387">
        <v>0</v>
      </c>
      <c r="L387" s="1">
        <v>2350</v>
      </c>
      <c r="M387" t="s">
        <v>27</v>
      </c>
      <c r="N387" t="s">
        <v>27</v>
      </c>
      <c r="O387" t="s">
        <v>27</v>
      </c>
      <c r="P387">
        <v>0</v>
      </c>
      <c r="Q387" t="s">
        <v>32</v>
      </c>
      <c r="R387">
        <v>16</v>
      </c>
      <c r="S387" t="s">
        <v>27</v>
      </c>
      <c r="T387">
        <v>6</v>
      </c>
      <c r="U387">
        <v>2</v>
      </c>
      <c r="V387">
        <v>1</v>
      </c>
      <c r="W387">
        <v>99</v>
      </c>
      <c r="X387">
        <v>677</v>
      </c>
      <c r="Y387">
        <v>50</v>
      </c>
      <c r="Z387" t="s">
        <v>33</v>
      </c>
      <c r="AA387">
        <v>50</v>
      </c>
      <c r="AB387" t="str">
        <f t="shared" si="6"/>
        <v>40-49</v>
      </c>
    </row>
    <row r="388" spans="1:28" x14ac:dyDescent="0.3">
      <c r="A388">
        <v>45</v>
      </c>
      <c r="B388" t="s">
        <v>27</v>
      </c>
      <c r="C388" t="s">
        <v>28</v>
      </c>
      <c r="D388">
        <v>86</v>
      </c>
      <c r="E388" t="s">
        <v>29</v>
      </c>
      <c r="F388">
        <v>50</v>
      </c>
      <c r="G388">
        <v>0</v>
      </c>
      <c r="H388" t="s">
        <v>30</v>
      </c>
      <c r="I388">
        <v>0</v>
      </c>
      <c r="J388" t="s">
        <v>31</v>
      </c>
      <c r="K388">
        <v>0</v>
      </c>
      <c r="L388" s="1">
        <v>2386</v>
      </c>
      <c r="M388" t="s">
        <v>27</v>
      </c>
      <c r="N388" t="s">
        <v>27</v>
      </c>
      <c r="O388" t="s">
        <v>36</v>
      </c>
      <c r="P388">
        <v>50</v>
      </c>
      <c r="Q388" t="s">
        <v>32</v>
      </c>
      <c r="R388">
        <v>18</v>
      </c>
      <c r="S388" t="s">
        <v>36</v>
      </c>
      <c r="T388">
        <v>3</v>
      </c>
      <c r="U388">
        <v>0</v>
      </c>
      <c r="V388">
        <v>2</v>
      </c>
      <c r="W388">
        <v>2</v>
      </c>
      <c r="X388">
        <v>693</v>
      </c>
      <c r="Y388">
        <v>50</v>
      </c>
      <c r="Z388" t="s">
        <v>35</v>
      </c>
      <c r="AA388">
        <v>100</v>
      </c>
      <c r="AB388" t="str">
        <f t="shared" si="6"/>
        <v>40-49</v>
      </c>
    </row>
    <row r="389" spans="1:28" x14ac:dyDescent="0.3">
      <c r="A389">
        <v>68</v>
      </c>
      <c r="B389" t="s">
        <v>36</v>
      </c>
      <c r="C389" t="s">
        <v>38</v>
      </c>
      <c r="D389">
        <v>0</v>
      </c>
      <c r="E389" t="s">
        <v>42</v>
      </c>
      <c r="F389">
        <v>100</v>
      </c>
      <c r="G389">
        <v>0</v>
      </c>
      <c r="H389" t="s">
        <v>30</v>
      </c>
      <c r="I389">
        <v>0</v>
      </c>
      <c r="J389" t="s">
        <v>31</v>
      </c>
      <c r="K389">
        <v>0</v>
      </c>
      <c r="L389" s="1">
        <v>2250</v>
      </c>
      <c r="M389" t="s">
        <v>27</v>
      </c>
      <c r="N389" t="s">
        <v>27</v>
      </c>
      <c r="O389" t="s">
        <v>36</v>
      </c>
      <c r="P389">
        <v>50</v>
      </c>
      <c r="Q389" t="s">
        <v>32</v>
      </c>
      <c r="R389">
        <v>20</v>
      </c>
      <c r="S389" t="s">
        <v>36</v>
      </c>
      <c r="T389">
        <v>4</v>
      </c>
      <c r="U389">
        <v>2</v>
      </c>
      <c r="V389">
        <v>1</v>
      </c>
      <c r="W389">
        <v>10</v>
      </c>
      <c r="X389">
        <v>647</v>
      </c>
      <c r="Y389">
        <v>50</v>
      </c>
      <c r="Z389" t="s">
        <v>41</v>
      </c>
      <c r="AA389">
        <v>0</v>
      </c>
      <c r="AB389" t="str">
        <f t="shared" si="6"/>
        <v>60-69</v>
      </c>
    </row>
    <row r="390" spans="1:28" x14ac:dyDescent="0.3">
      <c r="A390">
        <v>54</v>
      </c>
      <c r="B390" t="s">
        <v>27</v>
      </c>
      <c r="C390" t="s">
        <v>28</v>
      </c>
      <c r="D390">
        <v>86</v>
      </c>
      <c r="E390" t="s">
        <v>29</v>
      </c>
      <c r="F390">
        <v>50</v>
      </c>
      <c r="G390">
        <v>0</v>
      </c>
      <c r="H390" t="s">
        <v>30</v>
      </c>
      <c r="I390">
        <v>0</v>
      </c>
      <c r="J390" t="s">
        <v>31</v>
      </c>
      <c r="K390">
        <v>0</v>
      </c>
      <c r="L390" s="1">
        <v>2386</v>
      </c>
      <c r="M390" t="s">
        <v>27</v>
      </c>
      <c r="N390" t="s">
        <v>36</v>
      </c>
      <c r="O390" t="s">
        <v>27</v>
      </c>
      <c r="P390">
        <v>50</v>
      </c>
      <c r="Q390" t="s">
        <v>34</v>
      </c>
      <c r="R390">
        <v>4</v>
      </c>
      <c r="S390" t="s">
        <v>36</v>
      </c>
      <c r="T390">
        <v>10</v>
      </c>
      <c r="U390">
        <v>1</v>
      </c>
      <c r="V390">
        <v>3</v>
      </c>
      <c r="W390">
        <v>2</v>
      </c>
      <c r="X390">
        <v>683</v>
      </c>
      <c r="Y390">
        <v>50</v>
      </c>
      <c r="Z390" t="s">
        <v>35</v>
      </c>
      <c r="AA390">
        <v>100</v>
      </c>
      <c r="AB390" t="str">
        <f t="shared" si="6"/>
        <v>50-59</v>
      </c>
    </row>
    <row r="391" spans="1:28" x14ac:dyDescent="0.3">
      <c r="A391">
        <v>31</v>
      </c>
      <c r="B391" t="s">
        <v>27</v>
      </c>
      <c r="C391" t="s">
        <v>28</v>
      </c>
      <c r="D391">
        <v>86</v>
      </c>
      <c r="E391" t="s">
        <v>37</v>
      </c>
      <c r="F391">
        <v>0</v>
      </c>
      <c r="G391">
        <v>0</v>
      </c>
      <c r="H391" t="s">
        <v>30</v>
      </c>
      <c r="I391">
        <v>0</v>
      </c>
      <c r="J391" t="s">
        <v>40</v>
      </c>
      <c r="K391">
        <v>-200</v>
      </c>
      <c r="L391" s="1">
        <v>2186</v>
      </c>
      <c r="M391" t="s">
        <v>27</v>
      </c>
      <c r="N391" t="s">
        <v>27</v>
      </c>
      <c r="O391" t="s">
        <v>27</v>
      </c>
      <c r="P391">
        <v>0</v>
      </c>
      <c r="Q391" t="s">
        <v>32</v>
      </c>
      <c r="R391">
        <v>15</v>
      </c>
      <c r="S391" t="s">
        <v>36</v>
      </c>
      <c r="T391">
        <v>5</v>
      </c>
      <c r="U391">
        <v>2</v>
      </c>
      <c r="V391">
        <v>3</v>
      </c>
      <c r="W391">
        <v>3</v>
      </c>
      <c r="X391">
        <v>655</v>
      </c>
      <c r="Y391">
        <v>50</v>
      </c>
      <c r="Z391" t="s">
        <v>35</v>
      </c>
      <c r="AA391">
        <v>100</v>
      </c>
      <c r="AB391" t="str">
        <f t="shared" si="6"/>
        <v>30-39</v>
      </c>
    </row>
    <row r="392" spans="1:28" x14ac:dyDescent="0.3">
      <c r="A392">
        <v>26</v>
      </c>
      <c r="B392" t="s">
        <v>27</v>
      </c>
      <c r="C392" t="s">
        <v>46</v>
      </c>
      <c r="D392">
        <v>0</v>
      </c>
      <c r="E392" t="s">
        <v>29</v>
      </c>
      <c r="F392">
        <v>50</v>
      </c>
      <c r="G392">
        <v>0</v>
      </c>
      <c r="H392" t="s">
        <v>43</v>
      </c>
      <c r="I392">
        <v>0</v>
      </c>
      <c r="J392" t="s">
        <v>31</v>
      </c>
      <c r="K392">
        <v>0</v>
      </c>
      <c r="L392" s="1">
        <v>2200</v>
      </c>
      <c r="M392" t="s">
        <v>27</v>
      </c>
      <c r="N392" t="s">
        <v>36</v>
      </c>
      <c r="O392" t="s">
        <v>27</v>
      </c>
      <c r="P392">
        <v>50</v>
      </c>
      <c r="Q392" t="s">
        <v>44</v>
      </c>
      <c r="R392">
        <v>23</v>
      </c>
      <c r="S392" t="s">
        <v>27</v>
      </c>
      <c r="T392">
        <v>7</v>
      </c>
      <c r="U392">
        <v>2</v>
      </c>
      <c r="V392">
        <v>3</v>
      </c>
      <c r="W392">
        <v>99</v>
      </c>
      <c r="X392">
        <v>660</v>
      </c>
      <c r="Y392">
        <v>50</v>
      </c>
      <c r="Z392" t="s">
        <v>41</v>
      </c>
      <c r="AA392">
        <v>0</v>
      </c>
      <c r="AB392" t="str">
        <f t="shared" si="6"/>
        <v>20-29</v>
      </c>
    </row>
    <row r="393" spans="1:28" x14ac:dyDescent="0.3">
      <c r="A393">
        <v>47</v>
      </c>
      <c r="B393" t="s">
        <v>27</v>
      </c>
      <c r="C393" t="s">
        <v>28</v>
      </c>
      <c r="D393">
        <v>86</v>
      </c>
      <c r="E393" t="s">
        <v>42</v>
      </c>
      <c r="F393">
        <v>100</v>
      </c>
      <c r="G393">
        <v>0</v>
      </c>
      <c r="H393" t="s">
        <v>30</v>
      </c>
      <c r="I393">
        <v>0</v>
      </c>
      <c r="J393" t="s">
        <v>31</v>
      </c>
      <c r="K393">
        <v>0</v>
      </c>
      <c r="L393" s="1">
        <v>2336</v>
      </c>
      <c r="M393" t="s">
        <v>36</v>
      </c>
      <c r="N393" t="s">
        <v>27</v>
      </c>
      <c r="O393" t="s">
        <v>27</v>
      </c>
      <c r="P393">
        <v>50</v>
      </c>
      <c r="Q393" t="s">
        <v>34</v>
      </c>
      <c r="R393">
        <v>19</v>
      </c>
      <c r="S393" t="s">
        <v>27</v>
      </c>
      <c r="T393">
        <v>3</v>
      </c>
      <c r="U393">
        <v>0</v>
      </c>
      <c r="V393">
        <v>1</v>
      </c>
      <c r="W393">
        <v>99</v>
      </c>
      <c r="X393">
        <v>768</v>
      </c>
      <c r="Y393">
        <v>-50</v>
      </c>
      <c r="Z393" t="s">
        <v>35</v>
      </c>
      <c r="AA393">
        <v>100</v>
      </c>
      <c r="AB393" t="str">
        <f t="shared" si="6"/>
        <v>40-49</v>
      </c>
    </row>
    <row r="394" spans="1:28" x14ac:dyDescent="0.3">
      <c r="A394">
        <v>20</v>
      </c>
      <c r="B394" t="s">
        <v>27</v>
      </c>
      <c r="C394" t="s">
        <v>38</v>
      </c>
      <c r="D394">
        <v>0</v>
      </c>
      <c r="E394" t="s">
        <v>29</v>
      </c>
      <c r="F394">
        <v>50</v>
      </c>
      <c r="G394">
        <v>4</v>
      </c>
      <c r="H394" t="s">
        <v>30</v>
      </c>
      <c r="I394">
        <v>200</v>
      </c>
      <c r="J394" t="s">
        <v>40</v>
      </c>
      <c r="K394">
        <v>-200</v>
      </c>
      <c r="L394" s="1">
        <v>2250</v>
      </c>
      <c r="M394" t="s">
        <v>36</v>
      </c>
      <c r="N394" t="s">
        <v>27</v>
      </c>
      <c r="O394" t="s">
        <v>27</v>
      </c>
      <c r="P394">
        <v>50</v>
      </c>
      <c r="Q394" t="s">
        <v>34</v>
      </c>
      <c r="R394">
        <v>14</v>
      </c>
      <c r="S394" t="s">
        <v>36</v>
      </c>
      <c r="T394">
        <v>6</v>
      </c>
      <c r="U394">
        <v>1</v>
      </c>
      <c r="V394">
        <v>1</v>
      </c>
      <c r="W394">
        <v>8</v>
      </c>
      <c r="X394">
        <v>673</v>
      </c>
      <c r="Y394">
        <v>50</v>
      </c>
      <c r="Z394" t="s">
        <v>33</v>
      </c>
      <c r="AA394">
        <v>50</v>
      </c>
      <c r="AB394" t="str">
        <f t="shared" si="6"/>
        <v>20-29</v>
      </c>
    </row>
    <row r="395" spans="1:28" x14ac:dyDescent="0.3">
      <c r="A395">
        <v>67</v>
      </c>
      <c r="B395" t="s">
        <v>36</v>
      </c>
      <c r="C395" t="s">
        <v>28</v>
      </c>
      <c r="D395">
        <v>86</v>
      </c>
      <c r="E395" t="s">
        <v>37</v>
      </c>
      <c r="F395">
        <v>0</v>
      </c>
      <c r="G395">
        <v>0</v>
      </c>
      <c r="H395" t="s">
        <v>30</v>
      </c>
      <c r="I395">
        <v>0</v>
      </c>
      <c r="J395" t="s">
        <v>31</v>
      </c>
      <c r="K395">
        <v>0</v>
      </c>
      <c r="L395" s="1">
        <v>2286</v>
      </c>
      <c r="M395" t="s">
        <v>27</v>
      </c>
      <c r="N395" t="s">
        <v>27</v>
      </c>
      <c r="O395" t="s">
        <v>36</v>
      </c>
      <c r="P395">
        <v>50</v>
      </c>
      <c r="Q395" t="s">
        <v>32</v>
      </c>
      <c r="R395">
        <v>21</v>
      </c>
      <c r="S395" t="s">
        <v>36</v>
      </c>
      <c r="T395">
        <v>2</v>
      </c>
      <c r="U395">
        <v>4</v>
      </c>
      <c r="V395">
        <v>3</v>
      </c>
      <c r="W395">
        <v>9</v>
      </c>
      <c r="X395">
        <v>605</v>
      </c>
      <c r="Y395">
        <v>50</v>
      </c>
      <c r="Z395" t="s">
        <v>33</v>
      </c>
      <c r="AA395">
        <v>50</v>
      </c>
      <c r="AB395" t="str">
        <f t="shared" si="6"/>
        <v>60-69</v>
      </c>
    </row>
    <row r="396" spans="1:28" x14ac:dyDescent="0.3">
      <c r="A396">
        <v>57</v>
      </c>
      <c r="B396" t="s">
        <v>36</v>
      </c>
      <c r="C396" t="s">
        <v>28</v>
      </c>
      <c r="D396">
        <v>86</v>
      </c>
      <c r="E396" t="s">
        <v>42</v>
      </c>
      <c r="F396">
        <v>100</v>
      </c>
      <c r="G396">
        <v>0</v>
      </c>
      <c r="H396" t="s">
        <v>30</v>
      </c>
      <c r="I396">
        <v>0</v>
      </c>
      <c r="J396" t="s">
        <v>31</v>
      </c>
      <c r="K396">
        <v>0</v>
      </c>
      <c r="L396" s="1">
        <v>2236</v>
      </c>
      <c r="M396" t="s">
        <v>36</v>
      </c>
      <c r="N396" t="s">
        <v>27</v>
      </c>
      <c r="O396" t="s">
        <v>27</v>
      </c>
      <c r="P396">
        <v>50</v>
      </c>
      <c r="Q396" t="s">
        <v>44</v>
      </c>
      <c r="R396">
        <v>14</v>
      </c>
      <c r="S396" t="s">
        <v>36</v>
      </c>
      <c r="T396">
        <v>2</v>
      </c>
      <c r="U396">
        <v>2</v>
      </c>
      <c r="V396">
        <v>1</v>
      </c>
      <c r="W396">
        <v>5</v>
      </c>
      <c r="X396">
        <v>748</v>
      </c>
      <c r="Y396">
        <v>-50</v>
      </c>
      <c r="Z396" t="s">
        <v>41</v>
      </c>
      <c r="AA396">
        <v>0</v>
      </c>
      <c r="AB396" t="str">
        <f t="shared" si="6"/>
        <v>50-59</v>
      </c>
    </row>
    <row r="397" spans="1:28" x14ac:dyDescent="0.3">
      <c r="A397">
        <v>32</v>
      </c>
      <c r="B397" t="s">
        <v>27</v>
      </c>
      <c r="C397" t="s">
        <v>45</v>
      </c>
      <c r="D397">
        <v>0</v>
      </c>
      <c r="E397" t="s">
        <v>42</v>
      </c>
      <c r="F397">
        <v>100</v>
      </c>
      <c r="G397">
        <v>1</v>
      </c>
      <c r="H397" t="s">
        <v>30</v>
      </c>
      <c r="I397">
        <v>50</v>
      </c>
      <c r="J397" t="s">
        <v>31</v>
      </c>
      <c r="K397">
        <v>0</v>
      </c>
      <c r="L397" s="1">
        <v>2300</v>
      </c>
      <c r="M397" t="s">
        <v>27</v>
      </c>
      <c r="N397" t="s">
        <v>27</v>
      </c>
      <c r="O397" t="s">
        <v>27</v>
      </c>
      <c r="P397">
        <v>0</v>
      </c>
      <c r="Q397" t="s">
        <v>34</v>
      </c>
      <c r="R397">
        <v>3</v>
      </c>
      <c r="S397" t="s">
        <v>36</v>
      </c>
      <c r="T397">
        <v>3</v>
      </c>
      <c r="U397">
        <v>0</v>
      </c>
      <c r="V397">
        <v>2</v>
      </c>
      <c r="W397">
        <v>3</v>
      </c>
      <c r="X397">
        <v>749</v>
      </c>
      <c r="Y397">
        <v>-50</v>
      </c>
      <c r="Z397" t="s">
        <v>33</v>
      </c>
      <c r="AA397">
        <v>50</v>
      </c>
      <c r="AB397" t="str">
        <f t="shared" si="6"/>
        <v>30-39</v>
      </c>
    </row>
    <row r="398" spans="1:28" x14ac:dyDescent="0.3">
      <c r="A398">
        <v>18</v>
      </c>
      <c r="B398" t="s">
        <v>27</v>
      </c>
      <c r="C398" t="s">
        <v>28</v>
      </c>
      <c r="D398">
        <v>86</v>
      </c>
      <c r="E398" t="s">
        <v>42</v>
      </c>
      <c r="F398">
        <v>100</v>
      </c>
      <c r="G398">
        <v>0</v>
      </c>
      <c r="H398" t="s">
        <v>43</v>
      </c>
      <c r="I398">
        <v>0</v>
      </c>
      <c r="J398" t="s">
        <v>31</v>
      </c>
      <c r="K398">
        <v>0</v>
      </c>
      <c r="L398" s="1">
        <v>2286</v>
      </c>
      <c r="M398" t="s">
        <v>27</v>
      </c>
      <c r="N398" t="s">
        <v>36</v>
      </c>
      <c r="O398" t="s">
        <v>27</v>
      </c>
      <c r="P398">
        <v>50</v>
      </c>
      <c r="Q398" t="s">
        <v>44</v>
      </c>
      <c r="R398">
        <v>7</v>
      </c>
      <c r="S398" t="s">
        <v>36</v>
      </c>
      <c r="T398">
        <v>8</v>
      </c>
      <c r="U398">
        <v>1</v>
      </c>
      <c r="V398">
        <v>1</v>
      </c>
      <c r="W398">
        <v>5</v>
      </c>
      <c r="X398">
        <v>729</v>
      </c>
      <c r="Y398">
        <v>-50</v>
      </c>
      <c r="Z398" t="s">
        <v>33</v>
      </c>
      <c r="AA398">
        <v>50</v>
      </c>
      <c r="AB398" t="str">
        <f t="shared" si="6"/>
        <v>10-19</v>
      </c>
    </row>
    <row r="399" spans="1:28" x14ac:dyDescent="0.3">
      <c r="A399">
        <v>60</v>
      </c>
      <c r="B399" t="s">
        <v>36</v>
      </c>
      <c r="C399" t="s">
        <v>38</v>
      </c>
      <c r="D399">
        <v>0</v>
      </c>
      <c r="E399" t="s">
        <v>37</v>
      </c>
      <c r="F399">
        <v>0</v>
      </c>
      <c r="G399">
        <v>0</v>
      </c>
      <c r="H399" t="s">
        <v>39</v>
      </c>
      <c r="I399">
        <v>0</v>
      </c>
      <c r="J399" t="s">
        <v>40</v>
      </c>
      <c r="K399">
        <v>-200</v>
      </c>
      <c r="L399" s="1">
        <v>2000</v>
      </c>
      <c r="M399" t="s">
        <v>27</v>
      </c>
      <c r="N399" t="s">
        <v>27</v>
      </c>
      <c r="O399" t="s">
        <v>27</v>
      </c>
      <c r="P399">
        <v>0</v>
      </c>
      <c r="Q399" t="s">
        <v>32</v>
      </c>
      <c r="R399">
        <v>17</v>
      </c>
      <c r="S399" t="s">
        <v>27</v>
      </c>
      <c r="T399">
        <v>7</v>
      </c>
      <c r="U399">
        <v>4</v>
      </c>
      <c r="V399">
        <v>3</v>
      </c>
      <c r="W399">
        <v>99</v>
      </c>
      <c r="X399">
        <v>734</v>
      </c>
      <c r="Y399">
        <v>-50</v>
      </c>
      <c r="Z399" t="s">
        <v>35</v>
      </c>
      <c r="AA399">
        <v>100</v>
      </c>
      <c r="AB399" t="str">
        <f t="shared" si="6"/>
        <v>60-69</v>
      </c>
    </row>
    <row r="400" spans="1:28" x14ac:dyDescent="0.3">
      <c r="A400">
        <v>38</v>
      </c>
      <c r="B400" t="s">
        <v>27</v>
      </c>
      <c r="C400" t="s">
        <v>38</v>
      </c>
      <c r="D400">
        <v>0</v>
      </c>
      <c r="E400" t="s">
        <v>29</v>
      </c>
      <c r="F400">
        <v>50</v>
      </c>
      <c r="G400">
        <v>1</v>
      </c>
      <c r="H400" t="s">
        <v>30</v>
      </c>
      <c r="I400">
        <v>50</v>
      </c>
      <c r="J400" t="s">
        <v>40</v>
      </c>
      <c r="K400">
        <v>-200</v>
      </c>
      <c r="L400" s="1">
        <v>2050</v>
      </c>
      <c r="M400" t="s">
        <v>27</v>
      </c>
      <c r="N400" t="s">
        <v>36</v>
      </c>
      <c r="O400" t="s">
        <v>27</v>
      </c>
      <c r="P400">
        <v>50</v>
      </c>
      <c r="Q400" t="s">
        <v>32</v>
      </c>
      <c r="R400">
        <v>4</v>
      </c>
      <c r="S400" t="s">
        <v>36</v>
      </c>
      <c r="T400">
        <v>5</v>
      </c>
      <c r="U400">
        <v>1</v>
      </c>
      <c r="V400">
        <v>3</v>
      </c>
      <c r="W400">
        <v>5</v>
      </c>
      <c r="X400">
        <v>762</v>
      </c>
      <c r="Y400">
        <v>-50</v>
      </c>
      <c r="Z400" t="s">
        <v>35</v>
      </c>
      <c r="AA400">
        <v>100</v>
      </c>
      <c r="AB400" t="str">
        <f t="shared" si="6"/>
        <v>30-39</v>
      </c>
    </row>
    <row r="401" spans="1:28" x14ac:dyDescent="0.3">
      <c r="A401">
        <v>58</v>
      </c>
      <c r="B401" t="s">
        <v>36</v>
      </c>
      <c r="C401" t="s">
        <v>38</v>
      </c>
      <c r="D401">
        <v>0</v>
      </c>
      <c r="E401" t="s">
        <v>29</v>
      </c>
      <c r="F401">
        <v>50</v>
      </c>
      <c r="G401">
        <v>0</v>
      </c>
      <c r="H401" t="s">
        <v>30</v>
      </c>
      <c r="I401">
        <v>0</v>
      </c>
      <c r="J401" t="s">
        <v>31</v>
      </c>
      <c r="K401">
        <v>0</v>
      </c>
      <c r="L401" s="1">
        <v>2200</v>
      </c>
      <c r="M401" t="s">
        <v>27</v>
      </c>
      <c r="N401" t="s">
        <v>27</v>
      </c>
      <c r="O401" t="s">
        <v>27</v>
      </c>
      <c r="P401">
        <v>0</v>
      </c>
      <c r="Q401" t="s">
        <v>34</v>
      </c>
      <c r="R401">
        <v>26</v>
      </c>
      <c r="S401" t="s">
        <v>27</v>
      </c>
      <c r="T401">
        <v>4</v>
      </c>
      <c r="U401">
        <v>4</v>
      </c>
      <c r="V401">
        <v>2</v>
      </c>
      <c r="W401">
        <v>99</v>
      </c>
      <c r="X401">
        <v>796</v>
      </c>
      <c r="Y401">
        <v>-50</v>
      </c>
      <c r="Z401" t="s">
        <v>33</v>
      </c>
      <c r="AA401">
        <v>50</v>
      </c>
      <c r="AB401" t="str">
        <f t="shared" si="6"/>
        <v>50-59</v>
      </c>
    </row>
    <row r="402" spans="1:28" x14ac:dyDescent="0.3">
      <c r="A402">
        <v>18</v>
      </c>
      <c r="B402" t="s">
        <v>27</v>
      </c>
      <c r="C402" t="s">
        <v>38</v>
      </c>
      <c r="D402">
        <v>0</v>
      </c>
      <c r="E402" t="s">
        <v>29</v>
      </c>
      <c r="F402">
        <v>50</v>
      </c>
      <c r="G402">
        <v>0</v>
      </c>
      <c r="H402" t="s">
        <v>30</v>
      </c>
      <c r="I402">
        <v>0</v>
      </c>
      <c r="J402" t="s">
        <v>31</v>
      </c>
      <c r="K402">
        <v>0</v>
      </c>
      <c r="L402" s="1">
        <v>2250</v>
      </c>
      <c r="M402" t="s">
        <v>27</v>
      </c>
      <c r="N402" t="s">
        <v>27</v>
      </c>
      <c r="O402" t="s">
        <v>27</v>
      </c>
      <c r="P402">
        <v>0</v>
      </c>
      <c r="Q402" t="s">
        <v>34</v>
      </c>
      <c r="R402">
        <v>13</v>
      </c>
      <c r="S402" t="s">
        <v>27</v>
      </c>
      <c r="T402">
        <v>7</v>
      </c>
      <c r="U402">
        <v>1</v>
      </c>
      <c r="V402">
        <v>2</v>
      </c>
      <c r="W402">
        <v>99</v>
      </c>
      <c r="X402">
        <v>769</v>
      </c>
      <c r="Y402">
        <v>-50</v>
      </c>
      <c r="Z402" t="s">
        <v>35</v>
      </c>
      <c r="AA402">
        <v>100</v>
      </c>
      <c r="AB402" t="str">
        <f t="shared" si="6"/>
        <v>10-19</v>
      </c>
    </row>
    <row r="403" spans="1:28" x14ac:dyDescent="0.3">
      <c r="A403">
        <v>31</v>
      </c>
      <c r="B403" t="s">
        <v>27</v>
      </c>
      <c r="C403" t="s">
        <v>38</v>
      </c>
      <c r="D403">
        <v>0</v>
      </c>
      <c r="E403" t="s">
        <v>29</v>
      </c>
      <c r="F403">
        <v>50</v>
      </c>
      <c r="G403">
        <v>1</v>
      </c>
      <c r="H403" t="s">
        <v>30</v>
      </c>
      <c r="I403">
        <v>50</v>
      </c>
      <c r="J403" t="s">
        <v>31</v>
      </c>
      <c r="K403">
        <v>0</v>
      </c>
      <c r="L403" s="1">
        <v>2300</v>
      </c>
      <c r="M403" t="s">
        <v>27</v>
      </c>
      <c r="N403" t="s">
        <v>27</v>
      </c>
      <c r="O403" t="s">
        <v>27</v>
      </c>
      <c r="P403">
        <v>0</v>
      </c>
      <c r="Q403" t="s">
        <v>34</v>
      </c>
      <c r="R403">
        <v>18</v>
      </c>
      <c r="S403" t="s">
        <v>27</v>
      </c>
      <c r="T403">
        <v>4</v>
      </c>
      <c r="U403">
        <v>3</v>
      </c>
      <c r="V403">
        <v>3</v>
      </c>
      <c r="W403">
        <v>99</v>
      </c>
      <c r="X403">
        <v>759</v>
      </c>
      <c r="Y403">
        <v>-50</v>
      </c>
      <c r="Z403" t="s">
        <v>35</v>
      </c>
      <c r="AA403">
        <v>100</v>
      </c>
      <c r="AB403" t="str">
        <f t="shared" si="6"/>
        <v>30-39</v>
      </c>
    </row>
    <row r="404" spans="1:28" x14ac:dyDescent="0.3">
      <c r="A404">
        <v>40</v>
      </c>
      <c r="B404" t="s">
        <v>27</v>
      </c>
      <c r="C404" t="s">
        <v>28</v>
      </c>
      <c r="D404">
        <v>86</v>
      </c>
      <c r="E404" t="s">
        <v>37</v>
      </c>
      <c r="F404">
        <v>0</v>
      </c>
      <c r="G404">
        <v>0</v>
      </c>
      <c r="H404" t="s">
        <v>30</v>
      </c>
      <c r="I404">
        <v>0</v>
      </c>
      <c r="J404" t="s">
        <v>31</v>
      </c>
      <c r="K404">
        <v>0</v>
      </c>
      <c r="L404" s="1">
        <v>2286</v>
      </c>
      <c r="M404" t="s">
        <v>27</v>
      </c>
      <c r="N404" t="s">
        <v>27</v>
      </c>
      <c r="O404" t="s">
        <v>36</v>
      </c>
      <c r="P404">
        <v>50</v>
      </c>
      <c r="Q404" t="s">
        <v>34</v>
      </c>
      <c r="R404">
        <v>3</v>
      </c>
      <c r="S404" t="s">
        <v>27</v>
      </c>
      <c r="T404">
        <v>7</v>
      </c>
      <c r="U404">
        <v>3</v>
      </c>
      <c r="V404">
        <v>3</v>
      </c>
      <c r="W404">
        <v>99</v>
      </c>
      <c r="X404">
        <v>660</v>
      </c>
      <c r="Y404">
        <v>50</v>
      </c>
      <c r="Z404" t="s">
        <v>33</v>
      </c>
      <c r="AA404">
        <v>50</v>
      </c>
      <c r="AB404" t="str">
        <f t="shared" si="6"/>
        <v>40-49</v>
      </c>
    </row>
    <row r="405" spans="1:28" x14ac:dyDescent="0.3">
      <c r="A405">
        <v>40</v>
      </c>
      <c r="B405" t="s">
        <v>27</v>
      </c>
      <c r="C405" t="s">
        <v>46</v>
      </c>
      <c r="D405">
        <v>0</v>
      </c>
      <c r="E405" t="s">
        <v>29</v>
      </c>
      <c r="F405">
        <v>50</v>
      </c>
      <c r="G405">
        <v>0</v>
      </c>
      <c r="H405" t="s">
        <v>39</v>
      </c>
      <c r="I405">
        <v>0</v>
      </c>
      <c r="J405" t="s">
        <v>40</v>
      </c>
      <c r="K405">
        <v>-200</v>
      </c>
      <c r="L405" s="1">
        <v>1900</v>
      </c>
      <c r="M405" t="s">
        <v>36</v>
      </c>
      <c r="N405" t="s">
        <v>27</v>
      </c>
      <c r="O405" t="s">
        <v>27</v>
      </c>
      <c r="P405">
        <v>50</v>
      </c>
      <c r="Q405" t="s">
        <v>32</v>
      </c>
      <c r="R405">
        <v>6</v>
      </c>
      <c r="S405" t="s">
        <v>27</v>
      </c>
      <c r="T405">
        <v>2</v>
      </c>
      <c r="U405">
        <v>0</v>
      </c>
      <c r="V405">
        <v>3</v>
      </c>
      <c r="W405">
        <v>99</v>
      </c>
      <c r="X405">
        <v>772</v>
      </c>
      <c r="Y405">
        <v>-50</v>
      </c>
      <c r="Z405" t="s">
        <v>41</v>
      </c>
      <c r="AA405">
        <v>0</v>
      </c>
      <c r="AB405" t="str">
        <f t="shared" si="6"/>
        <v>40-49</v>
      </c>
    </row>
    <row r="406" spans="1:28" x14ac:dyDescent="0.3">
      <c r="A406">
        <v>33</v>
      </c>
      <c r="B406" t="s">
        <v>27</v>
      </c>
      <c r="C406" t="s">
        <v>28</v>
      </c>
      <c r="D406">
        <v>86</v>
      </c>
      <c r="E406" t="s">
        <v>37</v>
      </c>
      <c r="F406">
        <v>0</v>
      </c>
      <c r="G406">
        <v>0</v>
      </c>
      <c r="H406" t="s">
        <v>30</v>
      </c>
      <c r="I406">
        <v>0</v>
      </c>
      <c r="J406" t="s">
        <v>40</v>
      </c>
      <c r="K406">
        <v>-200</v>
      </c>
      <c r="L406" s="1">
        <v>2036</v>
      </c>
      <c r="M406" t="s">
        <v>27</v>
      </c>
      <c r="N406" t="s">
        <v>36</v>
      </c>
      <c r="O406" t="s">
        <v>27</v>
      </c>
      <c r="P406">
        <v>50</v>
      </c>
      <c r="Q406" t="s">
        <v>34</v>
      </c>
      <c r="R406">
        <v>3</v>
      </c>
      <c r="S406" t="s">
        <v>36</v>
      </c>
      <c r="T406">
        <v>8</v>
      </c>
      <c r="U406">
        <v>4</v>
      </c>
      <c r="V406">
        <v>1</v>
      </c>
      <c r="W406">
        <v>12</v>
      </c>
      <c r="X406">
        <v>746</v>
      </c>
      <c r="Y406">
        <v>-50</v>
      </c>
      <c r="Z406" t="s">
        <v>35</v>
      </c>
      <c r="AA406">
        <v>100</v>
      </c>
      <c r="AB406" t="str">
        <f t="shared" si="6"/>
        <v>30-39</v>
      </c>
    </row>
    <row r="407" spans="1:28" x14ac:dyDescent="0.3">
      <c r="A407">
        <v>49</v>
      </c>
      <c r="B407" t="s">
        <v>27</v>
      </c>
      <c r="C407" t="s">
        <v>38</v>
      </c>
      <c r="D407">
        <v>0</v>
      </c>
      <c r="E407" t="s">
        <v>29</v>
      </c>
      <c r="F407">
        <v>50</v>
      </c>
      <c r="G407">
        <v>0</v>
      </c>
      <c r="H407" t="s">
        <v>39</v>
      </c>
      <c r="I407">
        <v>0</v>
      </c>
      <c r="J407" t="s">
        <v>40</v>
      </c>
      <c r="K407">
        <v>-200</v>
      </c>
      <c r="L407" s="1">
        <v>2050</v>
      </c>
      <c r="M407" t="s">
        <v>27</v>
      </c>
      <c r="N407" t="s">
        <v>27</v>
      </c>
      <c r="O407" t="s">
        <v>27</v>
      </c>
      <c r="P407">
        <v>0</v>
      </c>
      <c r="Q407" t="s">
        <v>34</v>
      </c>
      <c r="R407">
        <v>14</v>
      </c>
      <c r="S407" t="s">
        <v>36</v>
      </c>
      <c r="T407">
        <v>9</v>
      </c>
      <c r="U407">
        <v>1</v>
      </c>
      <c r="V407">
        <v>3</v>
      </c>
      <c r="W407">
        <v>3</v>
      </c>
      <c r="X407">
        <v>783</v>
      </c>
      <c r="Y407">
        <v>-50</v>
      </c>
      <c r="Z407" t="s">
        <v>35</v>
      </c>
      <c r="AA407">
        <v>100</v>
      </c>
      <c r="AB407" t="str">
        <f t="shared" si="6"/>
        <v>40-49</v>
      </c>
    </row>
    <row r="408" spans="1:28" x14ac:dyDescent="0.3">
      <c r="A408">
        <v>23</v>
      </c>
      <c r="B408" t="s">
        <v>27</v>
      </c>
      <c r="C408" t="s">
        <v>45</v>
      </c>
      <c r="D408">
        <v>0</v>
      </c>
      <c r="E408" t="s">
        <v>42</v>
      </c>
      <c r="F408">
        <v>100</v>
      </c>
      <c r="G408">
        <v>0</v>
      </c>
      <c r="H408" t="s">
        <v>30</v>
      </c>
      <c r="I408">
        <v>0</v>
      </c>
      <c r="J408" t="s">
        <v>40</v>
      </c>
      <c r="K408">
        <v>-200</v>
      </c>
      <c r="L408" s="1">
        <v>2200</v>
      </c>
      <c r="M408" t="s">
        <v>27</v>
      </c>
      <c r="N408" t="s">
        <v>27</v>
      </c>
      <c r="O408" t="s">
        <v>27</v>
      </c>
      <c r="P408">
        <v>0</v>
      </c>
      <c r="Q408" t="s">
        <v>34</v>
      </c>
      <c r="R408">
        <v>27</v>
      </c>
      <c r="S408" t="s">
        <v>36</v>
      </c>
      <c r="T408">
        <v>3</v>
      </c>
      <c r="U408">
        <v>1</v>
      </c>
      <c r="V408">
        <v>2</v>
      </c>
      <c r="W408">
        <v>5</v>
      </c>
      <c r="X408">
        <v>686</v>
      </c>
      <c r="Y408">
        <v>50</v>
      </c>
      <c r="Z408" t="s">
        <v>35</v>
      </c>
      <c r="AA408">
        <v>100</v>
      </c>
      <c r="AB408" t="str">
        <f t="shared" si="6"/>
        <v>20-29</v>
      </c>
    </row>
    <row r="409" spans="1:28" x14ac:dyDescent="0.3">
      <c r="A409">
        <v>37</v>
      </c>
      <c r="B409" t="s">
        <v>27</v>
      </c>
      <c r="C409" t="s">
        <v>38</v>
      </c>
      <c r="D409">
        <v>0</v>
      </c>
      <c r="E409" t="s">
        <v>29</v>
      </c>
      <c r="F409">
        <v>50</v>
      </c>
      <c r="G409">
        <v>0</v>
      </c>
      <c r="H409" t="s">
        <v>43</v>
      </c>
      <c r="I409">
        <v>0</v>
      </c>
      <c r="J409" t="s">
        <v>31</v>
      </c>
      <c r="K409">
        <v>0</v>
      </c>
      <c r="L409" s="1">
        <v>2350</v>
      </c>
      <c r="M409" t="s">
        <v>27</v>
      </c>
      <c r="N409" t="s">
        <v>27</v>
      </c>
      <c r="O409" t="s">
        <v>27</v>
      </c>
      <c r="P409">
        <v>0</v>
      </c>
      <c r="Q409" t="s">
        <v>32</v>
      </c>
      <c r="R409">
        <v>22</v>
      </c>
      <c r="S409" t="s">
        <v>36</v>
      </c>
      <c r="T409">
        <v>6</v>
      </c>
      <c r="U409">
        <v>2</v>
      </c>
      <c r="V409">
        <v>3</v>
      </c>
      <c r="W409">
        <v>14</v>
      </c>
      <c r="X409">
        <v>685</v>
      </c>
      <c r="Y409">
        <v>50</v>
      </c>
      <c r="Z409" t="s">
        <v>35</v>
      </c>
      <c r="AA409">
        <v>100</v>
      </c>
      <c r="AB409" t="str">
        <f t="shared" si="6"/>
        <v>30-39</v>
      </c>
    </row>
    <row r="410" spans="1:28" x14ac:dyDescent="0.3">
      <c r="A410">
        <v>41</v>
      </c>
      <c r="B410" t="s">
        <v>27</v>
      </c>
      <c r="C410" t="s">
        <v>46</v>
      </c>
      <c r="D410">
        <v>0</v>
      </c>
      <c r="E410" t="s">
        <v>37</v>
      </c>
      <c r="F410">
        <v>0</v>
      </c>
      <c r="G410">
        <v>0</v>
      </c>
      <c r="H410" t="s">
        <v>30</v>
      </c>
      <c r="I410">
        <v>0</v>
      </c>
      <c r="J410" t="s">
        <v>40</v>
      </c>
      <c r="K410">
        <v>-200</v>
      </c>
      <c r="L410" s="1">
        <v>1950</v>
      </c>
      <c r="M410" t="s">
        <v>27</v>
      </c>
      <c r="N410" t="s">
        <v>36</v>
      </c>
      <c r="O410" t="s">
        <v>27</v>
      </c>
      <c r="P410">
        <v>50</v>
      </c>
      <c r="Q410" t="s">
        <v>32</v>
      </c>
      <c r="R410">
        <v>8</v>
      </c>
      <c r="S410" t="s">
        <v>36</v>
      </c>
      <c r="T410">
        <v>4</v>
      </c>
      <c r="U410">
        <v>3</v>
      </c>
      <c r="V410">
        <v>1</v>
      </c>
      <c r="W410">
        <v>14</v>
      </c>
      <c r="X410">
        <v>679</v>
      </c>
      <c r="Y410">
        <v>50</v>
      </c>
      <c r="Z410" t="s">
        <v>41</v>
      </c>
      <c r="AA410">
        <v>0</v>
      </c>
      <c r="AB410" t="str">
        <f t="shared" si="6"/>
        <v>40-49</v>
      </c>
    </row>
    <row r="411" spans="1:28" x14ac:dyDescent="0.3">
      <c r="A411">
        <v>47</v>
      </c>
      <c r="B411" t="s">
        <v>27</v>
      </c>
      <c r="C411" t="s">
        <v>38</v>
      </c>
      <c r="D411">
        <v>0</v>
      </c>
      <c r="E411" t="s">
        <v>29</v>
      </c>
      <c r="F411">
        <v>50</v>
      </c>
      <c r="G411">
        <v>0</v>
      </c>
      <c r="H411" t="s">
        <v>39</v>
      </c>
      <c r="I411">
        <v>0</v>
      </c>
      <c r="J411" t="s">
        <v>31</v>
      </c>
      <c r="K411">
        <v>0</v>
      </c>
      <c r="L411" s="1">
        <v>2150</v>
      </c>
      <c r="M411" t="s">
        <v>36</v>
      </c>
      <c r="N411" t="s">
        <v>36</v>
      </c>
      <c r="O411" t="s">
        <v>27</v>
      </c>
      <c r="P411">
        <v>100</v>
      </c>
      <c r="Q411" t="s">
        <v>32</v>
      </c>
      <c r="R411">
        <v>27</v>
      </c>
      <c r="S411" t="s">
        <v>27</v>
      </c>
      <c r="T411">
        <v>8</v>
      </c>
      <c r="U411">
        <v>1</v>
      </c>
      <c r="V411">
        <v>3</v>
      </c>
      <c r="W411">
        <v>99</v>
      </c>
      <c r="X411">
        <v>825</v>
      </c>
      <c r="Y411">
        <v>-50</v>
      </c>
      <c r="Z411" t="s">
        <v>35</v>
      </c>
      <c r="AA411">
        <v>100</v>
      </c>
      <c r="AB411" t="str">
        <f t="shared" si="6"/>
        <v>40-49</v>
      </c>
    </row>
    <row r="412" spans="1:28" x14ac:dyDescent="0.3">
      <c r="A412">
        <v>50</v>
      </c>
      <c r="B412" t="s">
        <v>27</v>
      </c>
      <c r="C412" t="s">
        <v>46</v>
      </c>
      <c r="D412">
        <v>0</v>
      </c>
      <c r="E412" t="s">
        <v>37</v>
      </c>
      <c r="F412">
        <v>0</v>
      </c>
      <c r="G412">
        <v>0</v>
      </c>
      <c r="H412" t="s">
        <v>30</v>
      </c>
      <c r="I412">
        <v>0</v>
      </c>
      <c r="J412" t="s">
        <v>31</v>
      </c>
      <c r="K412">
        <v>0</v>
      </c>
      <c r="L412" s="1">
        <v>2100</v>
      </c>
      <c r="M412" t="s">
        <v>27</v>
      </c>
      <c r="N412" t="s">
        <v>36</v>
      </c>
      <c r="O412" t="s">
        <v>27</v>
      </c>
      <c r="P412">
        <v>50</v>
      </c>
      <c r="Q412" t="s">
        <v>32</v>
      </c>
      <c r="R412">
        <v>28</v>
      </c>
      <c r="S412" t="s">
        <v>27</v>
      </c>
      <c r="T412">
        <v>4</v>
      </c>
      <c r="U412">
        <v>0</v>
      </c>
      <c r="V412">
        <v>3</v>
      </c>
      <c r="W412">
        <v>99</v>
      </c>
      <c r="X412">
        <v>768</v>
      </c>
      <c r="Y412">
        <v>-50</v>
      </c>
      <c r="Z412" t="s">
        <v>33</v>
      </c>
      <c r="AA412">
        <v>50</v>
      </c>
      <c r="AB412" t="str">
        <f t="shared" si="6"/>
        <v>50-59</v>
      </c>
    </row>
    <row r="413" spans="1:28" x14ac:dyDescent="0.3">
      <c r="A413">
        <v>23</v>
      </c>
      <c r="B413" t="s">
        <v>27</v>
      </c>
      <c r="C413" t="s">
        <v>45</v>
      </c>
      <c r="D413">
        <v>0</v>
      </c>
      <c r="E413" t="s">
        <v>29</v>
      </c>
      <c r="F413">
        <v>50</v>
      </c>
      <c r="G413">
        <v>1</v>
      </c>
      <c r="H413" t="s">
        <v>43</v>
      </c>
      <c r="I413">
        <v>200</v>
      </c>
      <c r="J413" t="s">
        <v>31</v>
      </c>
      <c r="K413">
        <v>0</v>
      </c>
      <c r="L413" s="1">
        <v>2450</v>
      </c>
      <c r="M413" t="s">
        <v>27</v>
      </c>
      <c r="N413" t="s">
        <v>27</v>
      </c>
      <c r="O413" t="s">
        <v>27</v>
      </c>
      <c r="P413">
        <v>0</v>
      </c>
      <c r="Q413" t="s">
        <v>32</v>
      </c>
      <c r="R413">
        <v>2</v>
      </c>
      <c r="S413" t="s">
        <v>27</v>
      </c>
      <c r="T413">
        <v>7</v>
      </c>
      <c r="U413">
        <v>4</v>
      </c>
      <c r="V413">
        <v>1</v>
      </c>
      <c r="W413">
        <v>99</v>
      </c>
      <c r="X413">
        <v>778</v>
      </c>
      <c r="Y413">
        <v>-50</v>
      </c>
      <c r="Z413" t="s">
        <v>35</v>
      </c>
      <c r="AA413">
        <v>100</v>
      </c>
      <c r="AB413" t="str">
        <f t="shared" si="6"/>
        <v>20-29</v>
      </c>
    </row>
    <row r="414" spans="1:28" x14ac:dyDescent="0.3">
      <c r="A414">
        <v>18</v>
      </c>
      <c r="B414" t="s">
        <v>27</v>
      </c>
      <c r="C414" t="s">
        <v>28</v>
      </c>
      <c r="D414">
        <v>86</v>
      </c>
      <c r="E414" t="s">
        <v>29</v>
      </c>
      <c r="F414">
        <v>50</v>
      </c>
      <c r="G414">
        <v>0</v>
      </c>
      <c r="H414" t="s">
        <v>39</v>
      </c>
      <c r="I414">
        <v>0</v>
      </c>
      <c r="J414" t="s">
        <v>31</v>
      </c>
      <c r="K414">
        <v>0</v>
      </c>
      <c r="L414" s="1">
        <v>2436</v>
      </c>
      <c r="M414" t="s">
        <v>27</v>
      </c>
      <c r="N414" t="s">
        <v>27</v>
      </c>
      <c r="O414" t="s">
        <v>27</v>
      </c>
      <c r="P414">
        <v>0</v>
      </c>
      <c r="Q414" t="s">
        <v>34</v>
      </c>
      <c r="R414">
        <v>27</v>
      </c>
      <c r="S414" t="s">
        <v>27</v>
      </c>
      <c r="T414">
        <v>6</v>
      </c>
      <c r="U414">
        <v>1</v>
      </c>
      <c r="V414">
        <v>2</v>
      </c>
      <c r="W414">
        <v>99</v>
      </c>
      <c r="X414">
        <v>648</v>
      </c>
      <c r="Y414">
        <v>50</v>
      </c>
      <c r="Z414" t="s">
        <v>35</v>
      </c>
      <c r="AA414">
        <v>100</v>
      </c>
      <c r="AB414" t="str">
        <f t="shared" si="6"/>
        <v>10-19</v>
      </c>
    </row>
    <row r="415" spans="1:28" x14ac:dyDescent="0.3">
      <c r="A415">
        <v>59</v>
      </c>
      <c r="B415" t="s">
        <v>36</v>
      </c>
      <c r="C415" t="s">
        <v>28</v>
      </c>
      <c r="D415">
        <v>86</v>
      </c>
      <c r="E415" t="s">
        <v>37</v>
      </c>
      <c r="F415">
        <v>0</v>
      </c>
      <c r="G415">
        <v>1</v>
      </c>
      <c r="H415" t="s">
        <v>39</v>
      </c>
      <c r="I415">
        <v>100</v>
      </c>
      <c r="J415" t="s">
        <v>31</v>
      </c>
      <c r="K415">
        <v>0</v>
      </c>
      <c r="L415" s="1">
        <v>2386</v>
      </c>
      <c r="M415" t="s">
        <v>27</v>
      </c>
      <c r="N415" t="s">
        <v>27</v>
      </c>
      <c r="O415" t="s">
        <v>27</v>
      </c>
      <c r="P415">
        <v>0</v>
      </c>
      <c r="Q415" t="s">
        <v>34</v>
      </c>
      <c r="R415">
        <v>22</v>
      </c>
      <c r="S415" t="s">
        <v>36</v>
      </c>
      <c r="T415">
        <v>3</v>
      </c>
      <c r="U415">
        <v>1</v>
      </c>
      <c r="V415">
        <v>1</v>
      </c>
      <c r="W415">
        <v>7</v>
      </c>
      <c r="X415">
        <v>738</v>
      </c>
      <c r="Y415">
        <v>-50</v>
      </c>
      <c r="Z415" t="s">
        <v>35</v>
      </c>
      <c r="AA415">
        <v>100</v>
      </c>
      <c r="AB415" t="str">
        <f t="shared" si="6"/>
        <v>50-59</v>
      </c>
    </row>
    <row r="416" spans="1:28" x14ac:dyDescent="0.3">
      <c r="A416">
        <v>44</v>
      </c>
      <c r="B416" t="s">
        <v>27</v>
      </c>
      <c r="C416" t="s">
        <v>28</v>
      </c>
      <c r="D416">
        <v>86</v>
      </c>
      <c r="E416" t="s">
        <v>37</v>
      </c>
      <c r="F416">
        <v>0</v>
      </c>
      <c r="G416">
        <v>0</v>
      </c>
      <c r="H416" t="s">
        <v>30</v>
      </c>
      <c r="I416">
        <v>0</v>
      </c>
      <c r="J416" t="s">
        <v>31</v>
      </c>
      <c r="K416">
        <v>0</v>
      </c>
      <c r="L416" s="1">
        <v>2286</v>
      </c>
      <c r="M416" t="s">
        <v>27</v>
      </c>
      <c r="N416" t="s">
        <v>27</v>
      </c>
      <c r="O416" t="s">
        <v>27</v>
      </c>
      <c r="P416">
        <v>0</v>
      </c>
      <c r="Q416" t="s">
        <v>32</v>
      </c>
      <c r="R416">
        <v>2</v>
      </c>
      <c r="S416" t="s">
        <v>36</v>
      </c>
      <c r="T416">
        <v>7</v>
      </c>
      <c r="U416">
        <v>3</v>
      </c>
      <c r="V416">
        <v>1</v>
      </c>
      <c r="W416">
        <v>2</v>
      </c>
      <c r="X416">
        <v>770</v>
      </c>
      <c r="Y416">
        <v>-50</v>
      </c>
      <c r="Z416" t="s">
        <v>35</v>
      </c>
      <c r="AA416">
        <v>100</v>
      </c>
      <c r="AB416" t="str">
        <f t="shared" si="6"/>
        <v>40-49</v>
      </c>
    </row>
    <row r="417" spans="1:28" x14ac:dyDescent="0.3">
      <c r="A417">
        <v>28</v>
      </c>
      <c r="B417" t="s">
        <v>27</v>
      </c>
      <c r="C417" t="s">
        <v>38</v>
      </c>
      <c r="D417">
        <v>0</v>
      </c>
      <c r="E417" t="s">
        <v>29</v>
      </c>
      <c r="F417">
        <v>50</v>
      </c>
      <c r="G417">
        <v>0</v>
      </c>
      <c r="H417" t="s">
        <v>30</v>
      </c>
      <c r="I417">
        <v>0</v>
      </c>
      <c r="J417" t="s">
        <v>31</v>
      </c>
      <c r="K417">
        <v>0</v>
      </c>
      <c r="L417" s="1">
        <v>2200</v>
      </c>
      <c r="M417" t="s">
        <v>27</v>
      </c>
      <c r="N417" t="s">
        <v>36</v>
      </c>
      <c r="O417" t="s">
        <v>27</v>
      </c>
      <c r="P417">
        <v>50</v>
      </c>
      <c r="Q417" t="s">
        <v>32</v>
      </c>
      <c r="R417">
        <v>14</v>
      </c>
      <c r="S417" t="s">
        <v>27</v>
      </c>
      <c r="T417">
        <v>3</v>
      </c>
      <c r="U417">
        <v>1</v>
      </c>
      <c r="V417">
        <v>3</v>
      </c>
      <c r="W417">
        <v>99</v>
      </c>
      <c r="X417">
        <v>797</v>
      </c>
      <c r="Y417">
        <v>-50</v>
      </c>
      <c r="Z417" t="s">
        <v>35</v>
      </c>
      <c r="AA417">
        <v>100</v>
      </c>
      <c r="AB417" t="str">
        <f t="shared" si="6"/>
        <v>20-29</v>
      </c>
    </row>
    <row r="418" spans="1:28" x14ac:dyDescent="0.3">
      <c r="A418">
        <v>63</v>
      </c>
      <c r="B418" t="s">
        <v>36</v>
      </c>
      <c r="C418" t="s">
        <v>28</v>
      </c>
      <c r="D418">
        <v>86</v>
      </c>
      <c r="E418" t="s">
        <v>29</v>
      </c>
      <c r="F418">
        <v>50</v>
      </c>
      <c r="G418">
        <v>2</v>
      </c>
      <c r="H418" t="s">
        <v>30</v>
      </c>
      <c r="I418">
        <v>100</v>
      </c>
      <c r="J418" t="s">
        <v>31</v>
      </c>
      <c r="K418">
        <v>0</v>
      </c>
      <c r="L418" s="1">
        <v>2336</v>
      </c>
      <c r="M418" t="s">
        <v>36</v>
      </c>
      <c r="N418" t="s">
        <v>27</v>
      </c>
      <c r="O418" t="s">
        <v>36</v>
      </c>
      <c r="P418">
        <v>100</v>
      </c>
      <c r="Q418" t="s">
        <v>32</v>
      </c>
      <c r="R418">
        <v>27</v>
      </c>
      <c r="S418" t="s">
        <v>27</v>
      </c>
      <c r="T418">
        <v>6</v>
      </c>
      <c r="U418">
        <v>0</v>
      </c>
      <c r="V418">
        <v>1</v>
      </c>
      <c r="W418">
        <v>99</v>
      </c>
      <c r="X418">
        <v>699</v>
      </c>
      <c r="Y418">
        <v>50</v>
      </c>
      <c r="Z418" t="s">
        <v>41</v>
      </c>
      <c r="AA418">
        <v>0</v>
      </c>
      <c r="AB418" t="str">
        <f t="shared" si="6"/>
        <v>60-69</v>
      </c>
    </row>
    <row r="419" spans="1:28" x14ac:dyDescent="0.3">
      <c r="A419">
        <v>41</v>
      </c>
      <c r="B419" t="s">
        <v>27</v>
      </c>
      <c r="C419" t="s">
        <v>28</v>
      </c>
      <c r="D419">
        <v>86</v>
      </c>
      <c r="E419" t="s">
        <v>42</v>
      </c>
      <c r="F419">
        <v>100</v>
      </c>
      <c r="G419">
        <v>1</v>
      </c>
      <c r="H419" t="s">
        <v>30</v>
      </c>
      <c r="I419">
        <v>50</v>
      </c>
      <c r="J419" t="s">
        <v>31</v>
      </c>
      <c r="K419">
        <v>0</v>
      </c>
      <c r="L419" s="1">
        <v>2436</v>
      </c>
      <c r="M419" t="s">
        <v>27</v>
      </c>
      <c r="N419" t="s">
        <v>27</v>
      </c>
      <c r="O419" t="s">
        <v>27</v>
      </c>
      <c r="P419">
        <v>0</v>
      </c>
      <c r="Q419" t="s">
        <v>34</v>
      </c>
      <c r="R419">
        <v>7</v>
      </c>
      <c r="S419" t="s">
        <v>36</v>
      </c>
      <c r="T419">
        <v>6</v>
      </c>
      <c r="U419">
        <v>2</v>
      </c>
      <c r="V419">
        <v>1</v>
      </c>
      <c r="W419">
        <v>12</v>
      </c>
      <c r="X419">
        <v>756</v>
      </c>
      <c r="Y419">
        <v>-50</v>
      </c>
      <c r="Z419" t="s">
        <v>35</v>
      </c>
      <c r="AA419">
        <v>100</v>
      </c>
      <c r="AB419" t="str">
        <f t="shared" si="6"/>
        <v>40-49</v>
      </c>
    </row>
    <row r="420" spans="1:28" x14ac:dyDescent="0.3">
      <c r="A420">
        <v>57</v>
      </c>
      <c r="B420" t="s">
        <v>36</v>
      </c>
      <c r="C420" t="s">
        <v>28</v>
      </c>
      <c r="D420">
        <v>86</v>
      </c>
      <c r="E420" t="s">
        <v>29</v>
      </c>
      <c r="F420">
        <v>50</v>
      </c>
      <c r="G420">
        <v>1</v>
      </c>
      <c r="H420" t="s">
        <v>39</v>
      </c>
      <c r="I420">
        <v>100</v>
      </c>
      <c r="J420" t="s">
        <v>31</v>
      </c>
      <c r="K420">
        <v>0</v>
      </c>
      <c r="L420" s="1">
        <v>2436</v>
      </c>
      <c r="M420" t="s">
        <v>36</v>
      </c>
      <c r="N420" t="s">
        <v>27</v>
      </c>
      <c r="O420" t="s">
        <v>27</v>
      </c>
      <c r="P420">
        <v>50</v>
      </c>
      <c r="Q420" t="s">
        <v>34</v>
      </c>
      <c r="R420">
        <v>12</v>
      </c>
      <c r="S420" t="s">
        <v>27</v>
      </c>
      <c r="T420">
        <v>6</v>
      </c>
      <c r="U420">
        <v>0</v>
      </c>
      <c r="V420">
        <v>2</v>
      </c>
      <c r="W420">
        <v>99</v>
      </c>
      <c r="X420">
        <v>678</v>
      </c>
      <c r="Y420">
        <v>50</v>
      </c>
      <c r="Z420" t="s">
        <v>33</v>
      </c>
      <c r="AA420">
        <v>50</v>
      </c>
      <c r="AB420" t="str">
        <f t="shared" si="6"/>
        <v>50-59</v>
      </c>
    </row>
    <row r="421" spans="1:28" x14ac:dyDescent="0.3">
      <c r="A421">
        <v>41</v>
      </c>
      <c r="B421" t="s">
        <v>27</v>
      </c>
      <c r="C421" t="s">
        <v>45</v>
      </c>
      <c r="D421">
        <v>0</v>
      </c>
      <c r="E421" t="s">
        <v>29</v>
      </c>
      <c r="F421">
        <v>50</v>
      </c>
      <c r="G421">
        <v>1</v>
      </c>
      <c r="H421" t="s">
        <v>30</v>
      </c>
      <c r="I421">
        <v>50</v>
      </c>
      <c r="J421" t="s">
        <v>40</v>
      </c>
      <c r="K421">
        <v>-200</v>
      </c>
      <c r="L421" s="1">
        <v>2100</v>
      </c>
      <c r="M421" t="s">
        <v>27</v>
      </c>
      <c r="N421" t="s">
        <v>27</v>
      </c>
      <c r="O421" t="s">
        <v>27</v>
      </c>
      <c r="P421">
        <v>0</v>
      </c>
      <c r="Q421" t="s">
        <v>32</v>
      </c>
      <c r="R421">
        <v>8</v>
      </c>
      <c r="S421" t="s">
        <v>27</v>
      </c>
      <c r="T421">
        <v>3</v>
      </c>
      <c r="U421">
        <v>1</v>
      </c>
      <c r="V421">
        <v>3</v>
      </c>
      <c r="W421">
        <v>99</v>
      </c>
      <c r="X421">
        <v>808</v>
      </c>
      <c r="Y421">
        <v>-50</v>
      </c>
      <c r="Z421" t="s">
        <v>35</v>
      </c>
      <c r="AA421">
        <v>100</v>
      </c>
      <c r="AB421" t="str">
        <f t="shared" si="6"/>
        <v>40-49</v>
      </c>
    </row>
    <row r="422" spans="1:28" x14ac:dyDescent="0.3">
      <c r="A422">
        <v>70</v>
      </c>
      <c r="B422" t="s">
        <v>36</v>
      </c>
      <c r="C422" t="s">
        <v>38</v>
      </c>
      <c r="D422">
        <v>0</v>
      </c>
      <c r="E422" t="s">
        <v>42</v>
      </c>
      <c r="F422">
        <v>100</v>
      </c>
      <c r="G422">
        <v>0</v>
      </c>
      <c r="H422" t="s">
        <v>30</v>
      </c>
      <c r="I422">
        <v>0</v>
      </c>
      <c r="J422" t="s">
        <v>31</v>
      </c>
      <c r="K422">
        <v>0</v>
      </c>
      <c r="L422" s="1">
        <v>2200</v>
      </c>
      <c r="M422" t="s">
        <v>27</v>
      </c>
      <c r="N422" t="s">
        <v>36</v>
      </c>
      <c r="O422" t="s">
        <v>27</v>
      </c>
      <c r="P422">
        <v>50</v>
      </c>
      <c r="Q422" t="s">
        <v>34</v>
      </c>
      <c r="R422">
        <v>9</v>
      </c>
      <c r="S422" t="s">
        <v>36</v>
      </c>
      <c r="T422">
        <v>3</v>
      </c>
      <c r="U422">
        <v>1</v>
      </c>
      <c r="V422">
        <v>1</v>
      </c>
      <c r="W422">
        <v>4</v>
      </c>
      <c r="X422">
        <v>708</v>
      </c>
      <c r="Y422">
        <v>-50</v>
      </c>
      <c r="Z422" t="s">
        <v>33</v>
      </c>
      <c r="AA422">
        <v>50</v>
      </c>
      <c r="AB422" t="str">
        <f t="shared" si="6"/>
        <v>70-79</v>
      </c>
    </row>
    <row r="423" spans="1:28" x14ac:dyDescent="0.3">
      <c r="A423">
        <v>66</v>
      </c>
      <c r="B423" t="s">
        <v>36</v>
      </c>
      <c r="C423" t="s">
        <v>28</v>
      </c>
      <c r="D423">
        <v>86</v>
      </c>
      <c r="E423" t="s">
        <v>29</v>
      </c>
      <c r="F423">
        <v>50</v>
      </c>
      <c r="G423">
        <v>0</v>
      </c>
      <c r="H423" t="s">
        <v>30</v>
      </c>
      <c r="I423">
        <v>0</v>
      </c>
      <c r="J423" t="s">
        <v>31</v>
      </c>
      <c r="K423">
        <v>0</v>
      </c>
      <c r="L423" s="1">
        <v>2286</v>
      </c>
      <c r="M423" t="s">
        <v>27</v>
      </c>
      <c r="N423" t="s">
        <v>36</v>
      </c>
      <c r="O423" t="s">
        <v>27</v>
      </c>
      <c r="P423">
        <v>50</v>
      </c>
      <c r="Q423" t="s">
        <v>34</v>
      </c>
      <c r="R423">
        <v>22</v>
      </c>
      <c r="S423" t="s">
        <v>27</v>
      </c>
      <c r="T423">
        <v>7</v>
      </c>
      <c r="U423">
        <v>2</v>
      </c>
      <c r="V423">
        <v>2</v>
      </c>
      <c r="W423">
        <v>99</v>
      </c>
      <c r="X423">
        <v>766</v>
      </c>
      <c r="Y423">
        <v>-50</v>
      </c>
      <c r="Z423" t="s">
        <v>35</v>
      </c>
      <c r="AA423">
        <v>100</v>
      </c>
      <c r="AB423" t="str">
        <f t="shared" si="6"/>
        <v>60-69</v>
      </c>
    </row>
    <row r="424" spans="1:28" x14ac:dyDescent="0.3">
      <c r="A424">
        <v>36</v>
      </c>
      <c r="B424" t="s">
        <v>27</v>
      </c>
      <c r="C424" t="s">
        <v>28</v>
      </c>
      <c r="D424">
        <v>86</v>
      </c>
      <c r="E424" t="s">
        <v>29</v>
      </c>
      <c r="F424">
        <v>50</v>
      </c>
      <c r="G424">
        <v>1</v>
      </c>
      <c r="H424" t="s">
        <v>30</v>
      </c>
      <c r="I424">
        <v>50</v>
      </c>
      <c r="J424" t="s">
        <v>40</v>
      </c>
      <c r="K424">
        <v>-200</v>
      </c>
      <c r="L424" s="1">
        <v>2286</v>
      </c>
      <c r="M424" t="s">
        <v>27</v>
      </c>
      <c r="N424" t="s">
        <v>27</v>
      </c>
      <c r="O424" t="s">
        <v>27</v>
      </c>
      <c r="P424">
        <v>0</v>
      </c>
      <c r="Q424" t="s">
        <v>32</v>
      </c>
      <c r="R424">
        <v>18</v>
      </c>
      <c r="S424" t="s">
        <v>36</v>
      </c>
      <c r="T424">
        <v>3</v>
      </c>
      <c r="U424">
        <v>1</v>
      </c>
      <c r="V424">
        <v>3</v>
      </c>
      <c r="W424">
        <v>12</v>
      </c>
      <c r="X424">
        <v>674</v>
      </c>
      <c r="Y424">
        <v>50</v>
      </c>
      <c r="Z424" t="s">
        <v>35</v>
      </c>
      <c r="AA424">
        <v>100</v>
      </c>
      <c r="AB424" t="str">
        <f t="shared" si="6"/>
        <v>30-39</v>
      </c>
    </row>
    <row r="425" spans="1:28" x14ac:dyDescent="0.3">
      <c r="A425">
        <v>54</v>
      </c>
      <c r="B425" t="s">
        <v>27</v>
      </c>
      <c r="C425" t="s">
        <v>28</v>
      </c>
      <c r="D425">
        <v>86</v>
      </c>
      <c r="E425" t="s">
        <v>37</v>
      </c>
      <c r="F425">
        <v>0</v>
      </c>
      <c r="G425">
        <v>0</v>
      </c>
      <c r="H425" t="s">
        <v>30</v>
      </c>
      <c r="I425">
        <v>0</v>
      </c>
      <c r="J425" t="s">
        <v>31</v>
      </c>
      <c r="K425">
        <v>0</v>
      </c>
      <c r="L425" s="1">
        <v>2136</v>
      </c>
      <c r="M425" t="s">
        <v>36</v>
      </c>
      <c r="N425" t="s">
        <v>36</v>
      </c>
      <c r="O425" t="s">
        <v>27</v>
      </c>
      <c r="P425">
        <v>100</v>
      </c>
      <c r="Q425" t="s">
        <v>34</v>
      </c>
      <c r="R425">
        <v>7</v>
      </c>
      <c r="S425" t="s">
        <v>36</v>
      </c>
      <c r="T425">
        <v>3</v>
      </c>
      <c r="U425">
        <v>2</v>
      </c>
      <c r="V425">
        <v>1</v>
      </c>
      <c r="W425">
        <v>8</v>
      </c>
      <c r="X425">
        <v>777</v>
      </c>
      <c r="Y425">
        <v>-50</v>
      </c>
      <c r="Z425" t="s">
        <v>33</v>
      </c>
      <c r="AA425">
        <v>50</v>
      </c>
      <c r="AB425" t="str">
        <f t="shared" si="6"/>
        <v>50-59</v>
      </c>
    </row>
    <row r="426" spans="1:28" x14ac:dyDescent="0.3">
      <c r="A426">
        <v>49</v>
      </c>
      <c r="B426" t="s">
        <v>27</v>
      </c>
      <c r="C426" t="s">
        <v>28</v>
      </c>
      <c r="D426">
        <v>86</v>
      </c>
      <c r="E426" t="s">
        <v>29</v>
      </c>
      <c r="F426">
        <v>50</v>
      </c>
      <c r="G426">
        <v>1</v>
      </c>
      <c r="H426" t="s">
        <v>30</v>
      </c>
      <c r="I426">
        <v>50</v>
      </c>
      <c r="J426" t="s">
        <v>31</v>
      </c>
      <c r="K426">
        <v>0</v>
      </c>
      <c r="L426" s="1">
        <v>2336</v>
      </c>
      <c r="M426" t="s">
        <v>36</v>
      </c>
      <c r="N426" t="s">
        <v>27</v>
      </c>
      <c r="O426" t="s">
        <v>27</v>
      </c>
      <c r="P426">
        <v>50</v>
      </c>
      <c r="Q426" t="s">
        <v>44</v>
      </c>
      <c r="R426">
        <v>28</v>
      </c>
      <c r="S426" t="s">
        <v>27</v>
      </c>
      <c r="T426">
        <v>2</v>
      </c>
      <c r="U426">
        <v>1</v>
      </c>
      <c r="V426">
        <v>1</v>
      </c>
      <c r="W426">
        <v>99</v>
      </c>
      <c r="X426">
        <v>728</v>
      </c>
      <c r="Y426">
        <v>-50</v>
      </c>
      <c r="Z426" t="s">
        <v>35</v>
      </c>
      <c r="AA426">
        <v>100</v>
      </c>
      <c r="AB426" t="str">
        <f t="shared" si="6"/>
        <v>40-49</v>
      </c>
    </row>
    <row r="427" spans="1:28" x14ac:dyDescent="0.3">
      <c r="A427">
        <v>60</v>
      </c>
      <c r="B427" t="s">
        <v>36</v>
      </c>
      <c r="C427" t="s">
        <v>28</v>
      </c>
      <c r="D427">
        <v>86</v>
      </c>
      <c r="E427" t="s">
        <v>29</v>
      </c>
      <c r="F427">
        <v>50</v>
      </c>
      <c r="G427">
        <v>1</v>
      </c>
      <c r="H427" t="s">
        <v>30</v>
      </c>
      <c r="I427">
        <v>50</v>
      </c>
      <c r="J427" t="s">
        <v>31</v>
      </c>
      <c r="K427">
        <v>0</v>
      </c>
      <c r="L427" s="1">
        <v>2286</v>
      </c>
      <c r="M427" t="s">
        <v>27</v>
      </c>
      <c r="N427" t="s">
        <v>36</v>
      </c>
      <c r="O427" t="s">
        <v>36</v>
      </c>
      <c r="P427">
        <v>100</v>
      </c>
      <c r="Q427" t="s">
        <v>34</v>
      </c>
      <c r="R427">
        <v>6</v>
      </c>
      <c r="S427" t="s">
        <v>36</v>
      </c>
      <c r="T427">
        <v>3</v>
      </c>
      <c r="U427">
        <v>1</v>
      </c>
      <c r="V427">
        <v>1</v>
      </c>
      <c r="W427">
        <v>7</v>
      </c>
      <c r="X427">
        <v>728</v>
      </c>
      <c r="Y427">
        <v>-50</v>
      </c>
      <c r="Z427" t="s">
        <v>35</v>
      </c>
      <c r="AA427">
        <v>100</v>
      </c>
      <c r="AB427" t="str">
        <f t="shared" si="6"/>
        <v>60-69</v>
      </c>
    </row>
    <row r="428" spans="1:28" x14ac:dyDescent="0.3">
      <c r="A428">
        <v>25</v>
      </c>
      <c r="B428" t="s">
        <v>27</v>
      </c>
      <c r="C428" t="s">
        <v>45</v>
      </c>
      <c r="D428">
        <v>0</v>
      </c>
      <c r="E428" t="s">
        <v>37</v>
      </c>
      <c r="F428">
        <v>0</v>
      </c>
      <c r="G428">
        <v>0</v>
      </c>
      <c r="H428" t="s">
        <v>30</v>
      </c>
      <c r="I428">
        <v>0</v>
      </c>
      <c r="J428" t="s">
        <v>40</v>
      </c>
      <c r="K428">
        <v>-200</v>
      </c>
      <c r="L428" s="1">
        <v>2000</v>
      </c>
      <c r="M428" t="s">
        <v>27</v>
      </c>
      <c r="N428" t="s">
        <v>27</v>
      </c>
      <c r="O428" t="s">
        <v>27</v>
      </c>
      <c r="P428">
        <v>0</v>
      </c>
      <c r="Q428" t="s">
        <v>34</v>
      </c>
      <c r="R428">
        <v>30</v>
      </c>
      <c r="S428" t="s">
        <v>36</v>
      </c>
      <c r="T428">
        <v>2</v>
      </c>
      <c r="U428">
        <v>3</v>
      </c>
      <c r="V428">
        <v>1</v>
      </c>
      <c r="W428">
        <v>8</v>
      </c>
      <c r="X428">
        <v>820</v>
      </c>
      <c r="Y428">
        <v>-50</v>
      </c>
      <c r="Z428" t="s">
        <v>35</v>
      </c>
      <c r="AA428">
        <v>100</v>
      </c>
      <c r="AB428" t="str">
        <f t="shared" si="6"/>
        <v>20-29</v>
      </c>
    </row>
    <row r="429" spans="1:28" x14ac:dyDescent="0.3">
      <c r="A429">
        <v>50</v>
      </c>
      <c r="B429" t="s">
        <v>27</v>
      </c>
      <c r="C429" t="s">
        <v>45</v>
      </c>
      <c r="D429">
        <v>0</v>
      </c>
      <c r="E429" t="s">
        <v>42</v>
      </c>
      <c r="F429">
        <v>100</v>
      </c>
      <c r="G429">
        <v>0</v>
      </c>
      <c r="H429" t="s">
        <v>30</v>
      </c>
      <c r="I429">
        <v>0</v>
      </c>
      <c r="J429" t="s">
        <v>40</v>
      </c>
      <c r="K429">
        <v>-200</v>
      </c>
      <c r="L429" s="1">
        <v>2000</v>
      </c>
      <c r="M429" t="s">
        <v>36</v>
      </c>
      <c r="N429" t="s">
        <v>27</v>
      </c>
      <c r="O429" t="s">
        <v>27</v>
      </c>
      <c r="P429">
        <v>50</v>
      </c>
      <c r="Q429" t="s">
        <v>34</v>
      </c>
      <c r="R429">
        <v>2</v>
      </c>
      <c r="S429" t="s">
        <v>36</v>
      </c>
      <c r="T429">
        <v>2</v>
      </c>
      <c r="U429">
        <v>2</v>
      </c>
      <c r="V429">
        <v>3</v>
      </c>
      <c r="W429">
        <v>1</v>
      </c>
      <c r="X429">
        <v>745</v>
      </c>
      <c r="Y429">
        <v>-50</v>
      </c>
      <c r="Z429" t="s">
        <v>33</v>
      </c>
      <c r="AA429">
        <v>50</v>
      </c>
      <c r="AB429" t="str">
        <f t="shared" si="6"/>
        <v>50-59</v>
      </c>
    </row>
    <row r="430" spans="1:28" x14ac:dyDescent="0.3">
      <c r="A430">
        <v>55</v>
      </c>
      <c r="B430" t="s">
        <v>36</v>
      </c>
      <c r="C430" t="s">
        <v>28</v>
      </c>
      <c r="D430">
        <v>86</v>
      </c>
      <c r="E430" t="s">
        <v>29</v>
      </c>
      <c r="F430">
        <v>50</v>
      </c>
      <c r="G430">
        <v>0</v>
      </c>
      <c r="H430" t="s">
        <v>43</v>
      </c>
      <c r="I430">
        <v>0</v>
      </c>
      <c r="J430" t="s">
        <v>40</v>
      </c>
      <c r="K430">
        <v>-200</v>
      </c>
      <c r="L430" s="1">
        <v>2236</v>
      </c>
      <c r="M430" t="s">
        <v>27</v>
      </c>
      <c r="N430" t="s">
        <v>27</v>
      </c>
      <c r="O430" t="s">
        <v>27</v>
      </c>
      <c r="P430">
        <v>0</v>
      </c>
      <c r="Q430" t="s">
        <v>34</v>
      </c>
      <c r="R430">
        <v>6</v>
      </c>
      <c r="S430" t="s">
        <v>36</v>
      </c>
      <c r="T430">
        <v>2</v>
      </c>
      <c r="U430">
        <v>1</v>
      </c>
      <c r="V430">
        <v>3</v>
      </c>
      <c r="W430">
        <v>12</v>
      </c>
      <c r="X430">
        <v>689</v>
      </c>
      <c r="Y430">
        <v>50</v>
      </c>
      <c r="Z430" t="s">
        <v>35</v>
      </c>
      <c r="AA430">
        <v>100</v>
      </c>
      <c r="AB430" t="str">
        <f t="shared" si="6"/>
        <v>50-59</v>
      </c>
    </row>
    <row r="431" spans="1:28" x14ac:dyDescent="0.3">
      <c r="A431">
        <v>18</v>
      </c>
      <c r="B431" t="s">
        <v>27</v>
      </c>
      <c r="C431" t="s">
        <v>28</v>
      </c>
      <c r="D431">
        <v>86</v>
      </c>
      <c r="E431" t="s">
        <v>29</v>
      </c>
      <c r="F431">
        <v>50</v>
      </c>
      <c r="G431">
        <v>1</v>
      </c>
      <c r="H431" t="s">
        <v>43</v>
      </c>
      <c r="I431">
        <v>200</v>
      </c>
      <c r="J431" t="s">
        <v>40</v>
      </c>
      <c r="K431">
        <v>-200</v>
      </c>
      <c r="L431" s="1">
        <v>2186</v>
      </c>
      <c r="M431" t="s">
        <v>27</v>
      </c>
      <c r="N431" t="s">
        <v>36</v>
      </c>
      <c r="O431" t="s">
        <v>27</v>
      </c>
      <c r="P431">
        <v>50</v>
      </c>
      <c r="Q431" t="s">
        <v>34</v>
      </c>
      <c r="R431">
        <v>27</v>
      </c>
      <c r="S431" t="s">
        <v>36</v>
      </c>
      <c r="T431">
        <v>2</v>
      </c>
      <c r="U431">
        <v>2</v>
      </c>
      <c r="V431">
        <v>3</v>
      </c>
      <c r="W431">
        <v>6</v>
      </c>
      <c r="X431">
        <v>716</v>
      </c>
      <c r="Y431">
        <v>-50</v>
      </c>
      <c r="Z431" t="s">
        <v>41</v>
      </c>
      <c r="AA431">
        <v>0</v>
      </c>
      <c r="AB431" t="str">
        <f t="shared" si="6"/>
        <v>10-19</v>
      </c>
    </row>
    <row r="432" spans="1:28" x14ac:dyDescent="0.3">
      <c r="A432">
        <v>22</v>
      </c>
      <c r="B432" t="s">
        <v>27</v>
      </c>
      <c r="C432" t="s">
        <v>28</v>
      </c>
      <c r="D432">
        <v>86</v>
      </c>
      <c r="E432" t="s">
        <v>42</v>
      </c>
      <c r="F432">
        <v>100</v>
      </c>
      <c r="G432">
        <v>1</v>
      </c>
      <c r="H432" t="s">
        <v>30</v>
      </c>
      <c r="I432">
        <v>50</v>
      </c>
      <c r="J432" t="s">
        <v>31</v>
      </c>
      <c r="K432">
        <v>0</v>
      </c>
      <c r="L432" s="1">
        <v>2386</v>
      </c>
      <c r="M432" t="s">
        <v>36</v>
      </c>
      <c r="N432" t="s">
        <v>27</v>
      </c>
      <c r="O432" t="s">
        <v>27</v>
      </c>
      <c r="P432">
        <v>50</v>
      </c>
      <c r="Q432" t="s">
        <v>44</v>
      </c>
      <c r="R432">
        <v>15</v>
      </c>
      <c r="S432" t="s">
        <v>27</v>
      </c>
      <c r="T432">
        <v>6</v>
      </c>
      <c r="U432">
        <v>4</v>
      </c>
      <c r="V432">
        <v>3</v>
      </c>
      <c r="W432">
        <v>99</v>
      </c>
      <c r="X432">
        <v>724</v>
      </c>
      <c r="Y432">
        <v>-50</v>
      </c>
      <c r="Z432" t="s">
        <v>35</v>
      </c>
      <c r="AA432">
        <v>100</v>
      </c>
      <c r="AB432" t="str">
        <f t="shared" si="6"/>
        <v>20-29</v>
      </c>
    </row>
    <row r="433" spans="1:28" x14ac:dyDescent="0.3">
      <c r="A433">
        <v>18</v>
      </c>
      <c r="B433" t="s">
        <v>27</v>
      </c>
      <c r="C433" t="s">
        <v>28</v>
      </c>
      <c r="D433">
        <v>86</v>
      </c>
      <c r="E433" t="s">
        <v>29</v>
      </c>
      <c r="F433">
        <v>50</v>
      </c>
      <c r="G433">
        <v>1</v>
      </c>
      <c r="H433" t="s">
        <v>30</v>
      </c>
      <c r="I433">
        <v>50</v>
      </c>
      <c r="J433" t="s">
        <v>40</v>
      </c>
      <c r="K433">
        <v>-200</v>
      </c>
      <c r="L433" s="1">
        <v>2236</v>
      </c>
      <c r="M433" t="s">
        <v>36</v>
      </c>
      <c r="N433" t="s">
        <v>27</v>
      </c>
      <c r="O433" t="s">
        <v>27</v>
      </c>
      <c r="P433">
        <v>50</v>
      </c>
      <c r="Q433" t="s">
        <v>32</v>
      </c>
      <c r="R433">
        <v>29</v>
      </c>
      <c r="S433" t="s">
        <v>27</v>
      </c>
      <c r="T433">
        <v>5</v>
      </c>
      <c r="U433">
        <v>1</v>
      </c>
      <c r="V433">
        <v>3</v>
      </c>
      <c r="W433">
        <v>99</v>
      </c>
      <c r="X433">
        <v>679</v>
      </c>
      <c r="Y433">
        <v>50</v>
      </c>
      <c r="Z433" t="s">
        <v>35</v>
      </c>
      <c r="AA433">
        <v>100</v>
      </c>
      <c r="AB433" t="str">
        <f t="shared" si="6"/>
        <v>10-19</v>
      </c>
    </row>
    <row r="434" spans="1:28" x14ac:dyDescent="0.3">
      <c r="A434">
        <v>35</v>
      </c>
      <c r="B434" t="s">
        <v>27</v>
      </c>
      <c r="C434" t="s">
        <v>28</v>
      </c>
      <c r="D434">
        <v>86</v>
      </c>
      <c r="E434" t="s">
        <v>42</v>
      </c>
      <c r="F434">
        <v>100</v>
      </c>
      <c r="G434">
        <v>1</v>
      </c>
      <c r="H434" t="s">
        <v>30</v>
      </c>
      <c r="I434">
        <v>50</v>
      </c>
      <c r="J434" t="s">
        <v>31</v>
      </c>
      <c r="K434">
        <v>0</v>
      </c>
      <c r="L434" s="1">
        <v>2536</v>
      </c>
      <c r="M434" t="s">
        <v>27</v>
      </c>
      <c r="N434" t="s">
        <v>27</v>
      </c>
      <c r="O434" t="s">
        <v>27</v>
      </c>
      <c r="P434">
        <v>0</v>
      </c>
      <c r="Q434" t="s">
        <v>32</v>
      </c>
      <c r="R434">
        <v>21</v>
      </c>
      <c r="S434" t="s">
        <v>27</v>
      </c>
      <c r="T434">
        <v>2</v>
      </c>
      <c r="U434">
        <v>1</v>
      </c>
      <c r="V434">
        <v>2</v>
      </c>
      <c r="W434">
        <v>99</v>
      </c>
      <c r="X434">
        <v>604</v>
      </c>
      <c r="Y434">
        <v>50</v>
      </c>
      <c r="Z434" t="s">
        <v>35</v>
      </c>
      <c r="AA434">
        <v>100</v>
      </c>
      <c r="AB434" t="str">
        <f t="shared" si="6"/>
        <v>30-39</v>
      </c>
    </row>
    <row r="435" spans="1:28" x14ac:dyDescent="0.3">
      <c r="A435">
        <v>50</v>
      </c>
      <c r="B435" t="s">
        <v>27</v>
      </c>
      <c r="C435" t="s">
        <v>28</v>
      </c>
      <c r="D435">
        <v>86</v>
      </c>
      <c r="E435" t="s">
        <v>42</v>
      </c>
      <c r="F435">
        <v>100</v>
      </c>
      <c r="G435">
        <v>0</v>
      </c>
      <c r="H435" t="s">
        <v>43</v>
      </c>
      <c r="I435">
        <v>0</v>
      </c>
      <c r="J435" t="s">
        <v>31</v>
      </c>
      <c r="K435">
        <v>0</v>
      </c>
      <c r="L435" s="1">
        <v>2436</v>
      </c>
      <c r="M435" t="s">
        <v>27</v>
      </c>
      <c r="N435" t="s">
        <v>36</v>
      </c>
      <c r="O435" t="s">
        <v>27</v>
      </c>
      <c r="P435">
        <v>50</v>
      </c>
      <c r="Q435" t="s">
        <v>34</v>
      </c>
      <c r="R435">
        <v>25</v>
      </c>
      <c r="S435" t="s">
        <v>27</v>
      </c>
      <c r="T435">
        <v>4</v>
      </c>
      <c r="U435">
        <v>3</v>
      </c>
      <c r="V435">
        <v>3</v>
      </c>
      <c r="W435">
        <v>99</v>
      </c>
      <c r="X435">
        <v>663</v>
      </c>
      <c r="Y435">
        <v>50</v>
      </c>
      <c r="Z435" t="s">
        <v>35</v>
      </c>
      <c r="AA435">
        <v>100</v>
      </c>
      <c r="AB435" t="str">
        <f t="shared" si="6"/>
        <v>50-59</v>
      </c>
    </row>
    <row r="436" spans="1:28" x14ac:dyDescent="0.3">
      <c r="A436">
        <v>62</v>
      </c>
      <c r="B436" t="s">
        <v>36</v>
      </c>
      <c r="C436" t="s">
        <v>28</v>
      </c>
      <c r="D436">
        <v>86</v>
      </c>
      <c r="E436" t="s">
        <v>42</v>
      </c>
      <c r="F436">
        <v>100</v>
      </c>
      <c r="G436">
        <v>2</v>
      </c>
      <c r="H436" t="s">
        <v>30</v>
      </c>
      <c r="I436">
        <v>100</v>
      </c>
      <c r="J436" t="s">
        <v>40</v>
      </c>
      <c r="K436">
        <v>-200</v>
      </c>
      <c r="L436" s="1">
        <v>2386</v>
      </c>
      <c r="M436" t="s">
        <v>27</v>
      </c>
      <c r="N436" t="s">
        <v>27</v>
      </c>
      <c r="O436" t="s">
        <v>27</v>
      </c>
      <c r="P436">
        <v>0</v>
      </c>
      <c r="Q436" t="s">
        <v>34</v>
      </c>
      <c r="R436">
        <v>17</v>
      </c>
      <c r="S436" t="s">
        <v>27</v>
      </c>
      <c r="T436">
        <v>5</v>
      </c>
      <c r="U436">
        <v>3</v>
      </c>
      <c r="V436">
        <v>3</v>
      </c>
      <c r="W436">
        <v>99</v>
      </c>
      <c r="X436">
        <v>677</v>
      </c>
      <c r="Y436">
        <v>50</v>
      </c>
      <c r="Z436" t="s">
        <v>35</v>
      </c>
      <c r="AA436">
        <v>100</v>
      </c>
      <c r="AB436" t="str">
        <f t="shared" si="6"/>
        <v>60-69</v>
      </c>
    </row>
    <row r="437" spans="1:28" x14ac:dyDescent="0.3">
      <c r="A437">
        <v>41</v>
      </c>
      <c r="B437" t="s">
        <v>27</v>
      </c>
      <c r="C437" t="s">
        <v>38</v>
      </c>
      <c r="D437">
        <v>0</v>
      </c>
      <c r="E437" t="s">
        <v>37</v>
      </c>
      <c r="F437">
        <v>0</v>
      </c>
      <c r="G437">
        <v>0</v>
      </c>
      <c r="H437" t="s">
        <v>30</v>
      </c>
      <c r="I437">
        <v>0</v>
      </c>
      <c r="J437" t="s">
        <v>40</v>
      </c>
      <c r="K437">
        <v>-200</v>
      </c>
      <c r="L437" s="1">
        <v>2050</v>
      </c>
      <c r="M437" t="s">
        <v>36</v>
      </c>
      <c r="N437" t="s">
        <v>27</v>
      </c>
      <c r="O437" t="s">
        <v>27</v>
      </c>
      <c r="P437">
        <v>50</v>
      </c>
      <c r="Q437" t="s">
        <v>34</v>
      </c>
      <c r="R437">
        <v>4</v>
      </c>
      <c r="S437" t="s">
        <v>27</v>
      </c>
      <c r="T437">
        <v>6</v>
      </c>
      <c r="U437">
        <v>1</v>
      </c>
      <c r="V437">
        <v>1</v>
      </c>
      <c r="W437">
        <v>99</v>
      </c>
      <c r="X437">
        <v>686</v>
      </c>
      <c r="Y437">
        <v>50</v>
      </c>
      <c r="Z437" t="s">
        <v>35</v>
      </c>
      <c r="AA437">
        <v>100</v>
      </c>
      <c r="AB437" t="str">
        <f t="shared" si="6"/>
        <v>40-49</v>
      </c>
    </row>
    <row r="438" spans="1:28" x14ac:dyDescent="0.3">
      <c r="A438">
        <v>64</v>
      </c>
      <c r="B438" t="s">
        <v>36</v>
      </c>
      <c r="C438" t="s">
        <v>38</v>
      </c>
      <c r="D438">
        <v>0</v>
      </c>
      <c r="E438" t="s">
        <v>29</v>
      </c>
      <c r="F438">
        <v>50</v>
      </c>
      <c r="G438">
        <v>0</v>
      </c>
      <c r="H438" t="s">
        <v>39</v>
      </c>
      <c r="I438">
        <v>0</v>
      </c>
      <c r="J438" t="s">
        <v>31</v>
      </c>
      <c r="K438">
        <v>0</v>
      </c>
      <c r="L438" s="1">
        <v>2250</v>
      </c>
      <c r="M438" t="s">
        <v>27</v>
      </c>
      <c r="N438" t="s">
        <v>27</v>
      </c>
      <c r="O438" t="s">
        <v>27</v>
      </c>
      <c r="P438">
        <v>0</v>
      </c>
      <c r="Q438" t="s">
        <v>44</v>
      </c>
      <c r="R438">
        <v>5</v>
      </c>
      <c r="S438" t="s">
        <v>27</v>
      </c>
      <c r="T438">
        <v>5</v>
      </c>
      <c r="U438">
        <v>2</v>
      </c>
      <c r="V438">
        <v>3</v>
      </c>
      <c r="W438">
        <v>99</v>
      </c>
      <c r="X438">
        <v>730</v>
      </c>
      <c r="Y438">
        <v>-50</v>
      </c>
      <c r="Z438" t="s">
        <v>35</v>
      </c>
      <c r="AA438">
        <v>100</v>
      </c>
      <c r="AB438" t="str">
        <f t="shared" si="6"/>
        <v>60-69</v>
      </c>
    </row>
    <row r="439" spans="1:28" x14ac:dyDescent="0.3">
      <c r="A439">
        <v>19</v>
      </c>
      <c r="B439" t="s">
        <v>27</v>
      </c>
      <c r="C439" t="s">
        <v>38</v>
      </c>
      <c r="D439">
        <v>0</v>
      </c>
      <c r="E439" t="s">
        <v>29</v>
      </c>
      <c r="F439">
        <v>50</v>
      </c>
      <c r="G439">
        <v>0</v>
      </c>
      <c r="H439" t="s">
        <v>43</v>
      </c>
      <c r="I439">
        <v>0</v>
      </c>
      <c r="J439" t="s">
        <v>31</v>
      </c>
      <c r="K439">
        <v>0</v>
      </c>
      <c r="L439" s="1">
        <v>2250</v>
      </c>
      <c r="M439" t="s">
        <v>27</v>
      </c>
      <c r="N439" t="s">
        <v>27</v>
      </c>
      <c r="O439" t="s">
        <v>27</v>
      </c>
      <c r="P439">
        <v>0</v>
      </c>
      <c r="Q439" t="s">
        <v>34</v>
      </c>
      <c r="R439">
        <v>23</v>
      </c>
      <c r="S439" t="s">
        <v>27</v>
      </c>
      <c r="T439">
        <v>3</v>
      </c>
      <c r="U439">
        <v>0</v>
      </c>
      <c r="V439">
        <v>2</v>
      </c>
      <c r="W439">
        <v>99</v>
      </c>
      <c r="X439">
        <v>640</v>
      </c>
      <c r="Y439">
        <v>50</v>
      </c>
      <c r="Z439" t="s">
        <v>41</v>
      </c>
      <c r="AA439">
        <v>0</v>
      </c>
      <c r="AB439" t="str">
        <f t="shared" si="6"/>
        <v>10-19</v>
      </c>
    </row>
    <row r="440" spans="1:28" x14ac:dyDescent="0.3">
      <c r="A440">
        <v>18</v>
      </c>
      <c r="B440" t="s">
        <v>27</v>
      </c>
      <c r="C440" t="s">
        <v>28</v>
      </c>
      <c r="D440">
        <v>86</v>
      </c>
      <c r="E440" t="s">
        <v>29</v>
      </c>
      <c r="F440">
        <v>50</v>
      </c>
      <c r="G440">
        <v>2</v>
      </c>
      <c r="H440" t="s">
        <v>39</v>
      </c>
      <c r="I440">
        <v>200</v>
      </c>
      <c r="J440" t="s">
        <v>40</v>
      </c>
      <c r="K440">
        <v>-200</v>
      </c>
      <c r="L440" s="1">
        <v>2186</v>
      </c>
      <c r="M440" t="s">
        <v>36</v>
      </c>
      <c r="N440" t="s">
        <v>27</v>
      </c>
      <c r="O440" t="s">
        <v>27</v>
      </c>
      <c r="P440">
        <v>50</v>
      </c>
      <c r="Q440" t="s">
        <v>32</v>
      </c>
      <c r="R440">
        <v>13</v>
      </c>
      <c r="S440" t="s">
        <v>36</v>
      </c>
      <c r="T440">
        <v>4</v>
      </c>
      <c r="U440">
        <v>1</v>
      </c>
      <c r="V440">
        <v>2</v>
      </c>
      <c r="W440">
        <v>2</v>
      </c>
      <c r="X440">
        <v>840</v>
      </c>
      <c r="Y440">
        <v>-50</v>
      </c>
      <c r="Z440" t="s">
        <v>41</v>
      </c>
      <c r="AA440">
        <v>0</v>
      </c>
      <c r="AB440" t="str">
        <f t="shared" si="6"/>
        <v>10-19</v>
      </c>
    </row>
    <row r="441" spans="1:28" x14ac:dyDescent="0.3">
      <c r="A441">
        <v>39</v>
      </c>
      <c r="B441" t="s">
        <v>27</v>
      </c>
      <c r="C441" t="s">
        <v>45</v>
      </c>
      <c r="D441">
        <v>0</v>
      </c>
      <c r="E441" t="s">
        <v>29</v>
      </c>
      <c r="F441">
        <v>50</v>
      </c>
      <c r="G441">
        <v>0</v>
      </c>
      <c r="H441" t="s">
        <v>39</v>
      </c>
      <c r="I441">
        <v>0</v>
      </c>
      <c r="J441" t="s">
        <v>40</v>
      </c>
      <c r="K441">
        <v>-200</v>
      </c>
      <c r="L441" s="1">
        <v>2000</v>
      </c>
      <c r="M441" t="s">
        <v>27</v>
      </c>
      <c r="N441" t="s">
        <v>27</v>
      </c>
      <c r="O441" t="s">
        <v>36</v>
      </c>
      <c r="P441">
        <v>50</v>
      </c>
      <c r="Q441" t="s">
        <v>34</v>
      </c>
      <c r="R441">
        <v>29</v>
      </c>
      <c r="S441" t="s">
        <v>36</v>
      </c>
      <c r="T441">
        <v>4</v>
      </c>
      <c r="U441">
        <v>2</v>
      </c>
      <c r="V441">
        <v>2</v>
      </c>
      <c r="W441">
        <v>14</v>
      </c>
      <c r="X441">
        <v>729</v>
      </c>
      <c r="Y441">
        <v>-50</v>
      </c>
      <c r="Z441" t="s">
        <v>35</v>
      </c>
      <c r="AA441">
        <v>100</v>
      </c>
      <c r="AB441" t="str">
        <f t="shared" si="6"/>
        <v>30-39</v>
      </c>
    </row>
    <row r="442" spans="1:28" x14ac:dyDescent="0.3">
      <c r="A442">
        <v>45</v>
      </c>
      <c r="B442" t="s">
        <v>27</v>
      </c>
      <c r="C442" t="s">
        <v>45</v>
      </c>
      <c r="D442">
        <v>0</v>
      </c>
      <c r="E442" t="s">
        <v>29</v>
      </c>
      <c r="F442">
        <v>50</v>
      </c>
      <c r="G442">
        <v>1</v>
      </c>
      <c r="H442" t="s">
        <v>39</v>
      </c>
      <c r="I442">
        <v>100</v>
      </c>
      <c r="J442" t="s">
        <v>31</v>
      </c>
      <c r="K442">
        <v>0</v>
      </c>
      <c r="L442" s="1">
        <v>2250</v>
      </c>
      <c r="M442" t="s">
        <v>27</v>
      </c>
      <c r="N442" t="s">
        <v>27</v>
      </c>
      <c r="O442" t="s">
        <v>27</v>
      </c>
      <c r="P442">
        <v>0</v>
      </c>
      <c r="Q442" t="s">
        <v>34</v>
      </c>
      <c r="R442">
        <v>26</v>
      </c>
      <c r="S442" t="s">
        <v>27</v>
      </c>
      <c r="T442">
        <v>5</v>
      </c>
      <c r="U442">
        <v>0</v>
      </c>
      <c r="V442">
        <v>1</v>
      </c>
      <c r="W442">
        <v>99</v>
      </c>
      <c r="X442">
        <v>713</v>
      </c>
      <c r="Y442">
        <v>-50</v>
      </c>
      <c r="Z442" t="s">
        <v>41</v>
      </c>
      <c r="AA442">
        <v>0</v>
      </c>
      <c r="AB442" t="str">
        <f t="shared" si="6"/>
        <v>40-49</v>
      </c>
    </row>
    <row r="443" spans="1:28" x14ac:dyDescent="0.3">
      <c r="A443">
        <v>39</v>
      </c>
      <c r="B443" t="s">
        <v>27</v>
      </c>
      <c r="C443" t="s">
        <v>28</v>
      </c>
      <c r="D443">
        <v>86</v>
      </c>
      <c r="E443" t="s">
        <v>29</v>
      </c>
      <c r="F443">
        <v>50</v>
      </c>
      <c r="G443">
        <v>0</v>
      </c>
      <c r="H443" t="s">
        <v>39</v>
      </c>
      <c r="I443">
        <v>0</v>
      </c>
      <c r="J443" t="s">
        <v>40</v>
      </c>
      <c r="K443">
        <v>-200</v>
      </c>
      <c r="L443" s="1">
        <v>2086</v>
      </c>
      <c r="M443" t="s">
        <v>27</v>
      </c>
      <c r="N443" t="s">
        <v>36</v>
      </c>
      <c r="O443" t="s">
        <v>27</v>
      </c>
      <c r="P443">
        <v>50</v>
      </c>
      <c r="Q443" t="s">
        <v>32</v>
      </c>
      <c r="R443">
        <v>13</v>
      </c>
      <c r="S443" t="s">
        <v>27</v>
      </c>
      <c r="T443">
        <v>2</v>
      </c>
      <c r="U443">
        <v>1</v>
      </c>
      <c r="V443">
        <v>1</v>
      </c>
      <c r="W443">
        <v>99</v>
      </c>
      <c r="X443">
        <v>735</v>
      </c>
      <c r="Y443">
        <v>-50</v>
      </c>
      <c r="Z443" t="s">
        <v>35</v>
      </c>
      <c r="AA443">
        <v>100</v>
      </c>
      <c r="AB443" t="str">
        <f t="shared" si="6"/>
        <v>30-39</v>
      </c>
    </row>
    <row r="444" spans="1:28" x14ac:dyDescent="0.3">
      <c r="A444">
        <v>18</v>
      </c>
      <c r="B444" t="s">
        <v>27</v>
      </c>
      <c r="C444" t="s">
        <v>28</v>
      </c>
      <c r="D444">
        <v>86</v>
      </c>
      <c r="E444" t="s">
        <v>42</v>
      </c>
      <c r="F444">
        <v>100</v>
      </c>
      <c r="G444">
        <v>2</v>
      </c>
      <c r="H444" t="s">
        <v>30</v>
      </c>
      <c r="I444">
        <v>100</v>
      </c>
      <c r="J444" t="s">
        <v>31</v>
      </c>
      <c r="K444">
        <v>0</v>
      </c>
      <c r="L444" s="1">
        <v>2486</v>
      </c>
      <c r="M444" t="s">
        <v>27</v>
      </c>
      <c r="N444" t="s">
        <v>27</v>
      </c>
      <c r="O444" t="s">
        <v>27</v>
      </c>
      <c r="P444">
        <v>0</v>
      </c>
      <c r="Q444" t="s">
        <v>34</v>
      </c>
      <c r="R444">
        <v>27</v>
      </c>
      <c r="S444" t="s">
        <v>27</v>
      </c>
      <c r="T444">
        <v>8</v>
      </c>
      <c r="U444">
        <v>2</v>
      </c>
      <c r="V444">
        <v>2</v>
      </c>
      <c r="W444">
        <v>99</v>
      </c>
      <c r="X444">
        <v>681</v>
      </c>
      <c r="Y444">
        <v>50</v>
      </c>
      <c r="Z444" t="s">
        <v>41</v>
      </c>
      <c r="AA444">
        <v>0</v>
      </c>
      <c r="AB444" t="str">
        <f t="shared" si="6"/>
        <v>10-19</v>
      </c>
    </row>
    <row r="445" spans="1:28" x14ac:dyDescent="0.3">
      <c r="A445">
        <v>38</v>
      </c>
      <c r="B445" t="s">
        <v>27</v>
      </c>
      <c r="C445" t="s">
        <v>38</v>
      </c>
      <c r="D445">
        <v>0</v>
      </c>
      <c r="E445" t="s">
        <v>29</v>
      </c>
      <c r="F445">
        <v>50</v>
      </c>
      <c r="G445">
        <v>0</v>
      </c>
      <c r="H445" t="s">
        <v>43</v>
      </c>
      <c r="I445">
        <v>0</v>
      </c>
      <c r="J445" t="s">
        <v>40</v>
      </c>
      <c r="K445">
        <v>-200</v>
      </c>
      <c r="L445" s="1">
        <v>2000</v>
      </c>
      <c r="M445" t="s">
        <v>27</v>
      </c>
      <c r="N445" t="s">
        <v>36</v>
      </c>
      <c r="O445" t="s">
        <v>27</v>
      </c>
      <c r="P445">
        <v>50</v>
      </c>
      <c r="Q445" t="s">
        <v>34</v>
      </c>
      <c r="R445">
        <v>13</v>
      </c>
      <c r="S445" t="s">
        <v>36</v>
      </c>
      <c r="T445">
        <v>5</v>
      </c>
      <c r="U445">
        <v>4</v>
      </c>
      <c r="V445">
        <v>3</v>
      </c>
      <c r="W445">
        <v>5</v>
      </c>
      <c r="X445">
        <v>767</v>
      </c>
      <c r="Y445">
        <v>-50</v>
      </c>
      <c r="Z445" t="s">
        <v>35</v>
      </c>
      <c r="AA445">
        <v>100</v>
      </c>
      <c r="AB445" t="str">
        <f t="shared" si="6"/>
        <v>30-39</v>
      </c>
    </row>
    <row r="446" spans="1:28" x14ac:dyDescent="0.3">
      <c r="A446">
        <v>20</v>
      </c>
      <c r="B446" t="s">
        <v>27</v>
      </c>
      <c r="C446" t="s">
        <v>28</v>
      </c>
      <c r="D446">
        <v>86</v>
      </c>
      <c r="E446" t="s">
        <v>42</v>
      </c>
      <c r="F446">
        <v>100</v>
      </c>
      <c r="G446">
        <v>0</v>
      </c>
      <c r="H446" t="s">
        <v>39</v>
      </c>
      <c r="I446">
        <v>0</v>
      </c>
      <c r="J446" t="s">
        <v>40</v>
      </c>
      <c r="K446">
        <v>-200</v>
      </c>
      <c r="L446" s="1">
        <v>2136</v>
      </c>
      <c r="M446" t="s">
        <v>27</v>
      </c>
      <c r="N446" t="s">
        <v>27</v>
      </c>
      <c r="O446" t="s">
        <v>27</v>
      </c>
      <c r="P446">
        <v>0</v>
      </c>
      <c r="Q446" t="s">
        <v>34</v>
      </c>
      <c r="R446">
        <v>26</v>
      </c>
      <c r="S446" t="s">
        <v>27</v>
      </c>
      <c r="T446">
        <v>3</v>
      </c>
      <c r="U446">
        <v>2</v>
      </c>
      <c r="V446">
        <v>3</v>
      </c>
      <c r="W446">
        <v>99</v>
      </c>
      <c r="X446">
        <v>738</v>
      </c>
      <c r="Y446">
        <v>-50</v>
      </c>
      <c r="Z446" t="s">
        <v>33</v>
      </c>
      <c r="AA446">
        <v>50</v>
      </c>
      <c r="AB446" t="str">
        <f t="shared" si="6"/>
        <v>20-29</v>
      </c>
    </row>
    <row r="447" spans="1:28" x14ac:dyDescent="0.3">
      <c r="A447">
        <v>50</v>
      </c>
      <c r="B447" t="s">
        <v>27</v>
      </c>
      <c r="C447" t="s">
        <v>28</v>
      </c>
      <c r="D447">
        <v>86</v>
      </c>
      <c r="E447" t="s">
        <v>42</v>
      </c>
      <c r="F447">
        <v>100</v>
      </c>
      <c r="G447">
        <v>0</v>
      </c>
      <c r="H447" t="s">
        <v>30</v>
      </c>
      <c r="I447">
        <v>0</v>
      </c>
      <c r="J447" t="s">
        <v>31</v>
      </c>
      <c r="K447">
        <v>0</v>
      </c>
      <c r="L447" s="1">
        <v>2386</v>
      </c>
      <c r="M447" t="s">
        <v>36</v>
      </c>
      <c r="N447" t="s">
        <v>27</v>
      </c>
      <c r="O447" t="s">
        <v>27</v>
      </c>
      <c r="P447">
        <v>50</v>
      </c>
      <c r="Q447" t="s">
        <v>32</v>
      </c>
      <c r="R447">
        <v>24</v>
      </c>
      <c r="S447" t="s">
        <v>36</v>
      </c>
      <c r="T447">
        <v>8</v>
      </c>
      <c r="U447">
        <v>1</v>
      </c>
      <c r="V447">
        <v>2</v>
      </c>
      <c r="W447">
        <v>13</v>
      </c>
      <c r="X447">
        <v>698</v>
      </c>
      <c r="Y447">
        <v>50</v>
      </c>
      <c r="Z447" t="s">
        <v>33</v>
      </c>
      <c r="AA447">
        <v>50</v>
      </c>
      <c r="AB447" t="str">
        <f t="shared" si="6"/>
        <v>50-59</v>
      </c>
    </row>
    <row r="448" spans="1:28" x14ac:dyDescent="0.3">
      <c r="A448">
        <v>45</v>
      </c>
      <c r="B448" t="s">
        <v>27</v>
      </c>
      <c r="C448" t="s">
        <v>38</v>
      </c>
      <c r="D448">
        <v>0</v>
      </c>
      <c r="E448" t="s">
        <v>37</v>
      </c>
      <c r="F448">
        <v>0</v>
      </c>
      <c r="G448">
        <v>0</v>
      </c>
      <c r="H448" t="s">
        <v>30</v>
      </c>
      <c r="I448">
        <v>0</v>
      </c>
      <c r="J448" t="s">
        <v>40</v>
      </c>
      <c r="K448">
        <v>-200</v>
      </c>
      <c r="L448" s="1">
        <v>2100</v>
      </c>
      <c r="M448" t="s">
        <v>27</v>
      </c>
      <c r="N448" t="s">
        <v>27</v>
      </c>
      <c r="O448" t="s">
        <v>27</v>
      </c>
      <c r="P448">
        <v>0</v>
      </c>
      <c r="Q448" t="s">
        <v>34</v>
      </c>
      <c r="R448">
        <v>19</v>
      </c>
      <c r="S448" t="s">
        <v>36</v>
      </c>
      <c r="T448">
        <v>5</v>
      </c>
      <c r="U448">
        <v>4</v>
      </c>
      <c r="V448">
        <v>2</v>
      </c>
      <c r="W448">
        <v>7</v>
      </c>
      <c r="X448">
        <v>685</v>
      </c>
      <c r="Y448">
        <v>50</v>
      </c>
      <c r="Z448" t="s">
        <v>35</v>
      </c>
      <c r="AA448">
        <v>100</v>
      </c>
      <c r="AB448" t="str">
        <f t="shared" si="6"/>
        <v>40-49</v>
      </c>
    </row>
    <row r="449" spans="1:28" x14ac:dyDescent="0.3">
      <c r="A449">
        <v>25</v>
      </c>
      <c r="B449" t="s">
        <v>27</v>
      </c>
      <c r="C449" t="s">
        <v>38</v>
      </c>
      <c r="D449">
        <v>0</v>
      </c>
      <c r="E449" t="s">
        <v>29</v>
      </c>
      <c r="F449">
        <v>50</v>
      </c>
      <c r="G449">
        <v>0</v>
      </c>
      <c r="H449" t="s">
        <v>30</v>
      </c>
      <c r="I449">
        <v>0</v>
      </c>
      <c r="J449" t="s">
        <v>40</v>
      </c>
      <c r="K449">
        <v>-200</v>
      </c>
      <c r="L449" s="1">
        <v>2050</v>
      </c>
      <c r="M449" t="s">
        <v>27</v>
      </c>
      <c r="N449" t="s">
        <v>27</v>
      </c>
      <c r="O449" t="s">
        <v>27</v>
      </c>
      <c r="P449">
        <v>0</v>
      </c>
      <c r="Q449" t="s">
        <v>34</v>
      </c>
      <c r="R449">
        <v>30</v>
      </c>
      <c r="S449" t="s">
        <v>27</v>
      </c>
      <c r="T449">
        <v>4</v>
      </c>
      <c r="U449">
        <v>3</v>
      </c>
      <c r="V449">
        <v>1</v>
      </c>
      <c r="W449">
        <v>99</v>
      </c>
      <c r="X449">
        <v>757</v>
      </c>
      <c r="Y449">
        <v>-50</v>
      </c>
      <c r="Z449" t="s">
        <v>35</v>
      </c>
      <c r="AA449">
        <v>100</v>
      </c>
      <c r="AB449" t="str">
        <f t="shared" si="6"/>
        <v>20-29</v>
      </c>
    </row>
    <row r="450" spans="1:28" x14ac:dyDescent="0.3">
      <c r="A450">
        <v>32</v>
      </c>
      <c r="B450" t="s">
        <v>27</v>
      </c>
      <c r="C450" t="s">
        <v>28</v>
      </c>
      <c r="D450">
        <v>86</v>
      </c>
      <c r="E450" t="s">
        <v>29</v>
      </c>
      <c r="F450">
        <v>50</v>
      </c>
      <c r="G450">
        <v>1</v>
      </c>
      <c r="H450" t="s">
        <v>30</v>
      </c>
      <c r="I450">
        <v>50</v>
      </c>
      <c r="J450" t="s">
        <v>31</v>
      </c>
      <c r="K450">
        <v>0</v>
      </c>
      <c r="L450" s="1">
        <v>2336</v>
      </c>
      <c r="M450" t="s">
        <v>27</v>
      </c>
      <c r="N450" t="s">
        <v>27</v>
      </c>
      <c r="O450" t="s">
        <v>36</v>
      </c>
      <c r="P450">
        <v>50</v>
      </c>
      <c r="Q450" t="s">
        <v>34</v>
      </c>
      <c r="R450">
        <v>7</v>
      </c>
      <c r="S450" t="s">
        <v>27</v>
      </c>
      <c r="T450">
        <v>4</v>
      </c>
      <c r="U450">
        <v>2</v>
      </c>
      <c r="V450">
        <v>1</v>
      </c>
      <c r="W450">
        <v>99</v>
      </c>
      <c r="X450">
        <v>744</v>
      </c>
      <c r="Y450">
        <v>-50</v>
      </c>
      <c r="Z450" t="s">
        <v>35</v>
      </c>
      <c r="AA450">
        <v>100</v>
      </c>
      <c r="AB450" t="str">
        <f t="shared" ref="AB450:AB513" si="7">FLOOR(A450,10) &amp; "-" &amp; (FLOOR(A450,10)+9)</f>
        <v>30-39</v>
      </c>
    </row>
    <row r="451" spans="1:28" x14ac:dyDescent="0.3">
      <c r="A451">
        <v>24</v>
      </c>
      <c r="B451" t="s">
        <v>27</v>
      </c>
      <c r="C451" t="s">
        <v>38</v>
      </c>
      <c r="D451">
        <v>0</v>
      </c>
      <c r="E451" t="s">
        <v>29</v>
      </c>
      <c r="F451">
        <v>50</v>
      </c>
      <c r="G451">
        <v>1</v>
      </c>
      <c r="H451" t="s">
        <v>39</v>
      </c>
      <c r="I451">
        <v>100</v>
      </c>
      <c r="J451" t="s">
        <v>31</v>
      </c>
      <c r="K451">
        <v>0</v>
      </c>
      <c r="L451" s="1">
        <v>2300</v>
      </c>
      <c r="M451" t="s">
        <v>27</v>
      </c>
      <c r="N451" t="s">
        <v>27</v>
      </c>
      <c r="O451" t="s">
        <v>27</v>
      </c>
      <c r="P451">
        <v>0</v>
      </c>
      <c r="Q451" t="s">
        <v>34</v>
      </c>
      <c r="R451">
        <v>23</v>
      </c>
      <c r="S451" t="s">
        <v>27</v>
      </c>
      <c r="T451">
        <v>5</v>
      </c>
      <c r="U451">
        <v>1</v>
      </c>
      <c r="V451">
        <v>3</v>
      </c>
      <c r="W451">
        <v>99</v>
      </c>
      <c r="X451">
        <v>789</v>
      </c>
      <c r="Y451">
        <v>-50</v>
      </c>
      <c r="Z451" t="s">
        <v>33</v>
      </c>
      <c r="AA451">
        <v>50</v>
      </c>
      <c r="AB451" t="str">
        <f t="shared" si="7"/>
        <v>20-29</v>
      </c>
    </row>
    <row r="452" spans="1:28" x14ac:dyDescent="0.3">
      <c r="A452">
        <v>39</v>
      </c>
      <c r="B452" t="s">
        <v>27</v>
      </c>
      <c r="C452" t="s">
        <v>45</v>
      </c>
      <c r="D452">
        <v>0</v>
      </c>
      <c r="E452" t="s">
        <v>29</v>
      </c>
      <c r="F452">
        <v>50</v>
      </c>
      <c r="G452">
        <v>0</v>
      </c>
      <c r="H452" t="s">
        <v>30</v>
      </c>
      <c r="I452">
        <v>0</v>
      </c>
      <c r="J452" t="s">
        <v>40</v>
      </c>
      <c r="K452">
        <v>-200</v>
      </c>
      <c r="L452" s="1">
        <v>2000</v>
      </c>
      <c r="M452" t="s">
        <v>27</v>
      </c>
      <c r="N452" t="s">
        <v>27</v>
      </c>
      <c r="O452" t="s">
        <v>27</v>
      </c>
      <c r="P452">
        <v>0</v>
      </c>
      <c r="Q452" t="s">
        <v>34</v>
      </c>
      <c r="R452">
        <v>30</v>
      </c>
      <c r="S452" t="s">
        <v>27</v>
      </c>
      <c r="T452">
        <v>7</v>
      </c>
      <c r="U452">
        <v>0</v>
      </c>
      <c r="V452">
        <v>1</v>
      </c>
      <c r="W452">
        <v>99</v>
      </c>
      <c r="X452">
        <v>850</v>
      </c>
      <c r="Y452">
        <v>-50</v>
      </c>
      <c r="Z452" t="s">
        <v>33</v>
      </c>
      <c r="AA452">
        <v>50</v>
      </c>
      <c r="AB452" t="str">
        <f t="shared" si="7"/>
        <v>30-39</v>
      </c>
    </row>
    <row r="453" spans="1:28" x14ac:dyDescent="0.3">
      <c r="A453">
        <v>54</v>
      </c>
      <c r="B453" t="s">
        <v>27</v>
      </c>
      <c r="C453" t="s">
        <v>28</v>
      </c>
      <c r="D453">
        <v>86</v>
      </c>
      <c r="E453" t="s">
        <v>29</v>
      </c>
      <c r="F453">
        <v>50</v>
      </c>
      <c r="G453">
        <v>1</v>
      </c>
      <c r="H453" t="s">
        <v>43</v>
      </c>
      <c r="I453">
        <v>200</v>
      </c>
      <c r="J453" t="s">
        <v>31</v>
      </c>
      <c r="K453">
        <v>0</v>
      </c>
      <c r="L453" s="1">
        <v>2536</v>
      </c>
      <c r="M453" t="s">
        <v>27</v>
      </c>
      <c r="N453" t="s">
        <v>27</v>
      </c>
      <c r="O453" t="s">
        <v>27</v>
      </c>
      <c r="P453">
        <v>0</v>
      </c>
      <c r="Q453" t="s">
        <v>34</v>
      </c>
      <c r="R453">
        <v>5</v>
      </c>
      <c r="S453" t="s">
        <v>36</v>
      </c>
      <c r="T453">
        <v>8</v>
      </c>
      <c r="U453">
        <v>0</v>
      </c>
      <c r="V453">
        <v>2</v>
      </c>
      <c r="W453">
        <v>5</v>
      </c>
      <c r="X453">
        <v>754</v>
      </c>
      <c r="Y453">
        <v>-50</v>
      </c>
      <c r="Z453" t="s">
        <v>35</v>
      </c>
      <c r="AA453">
        <v>100</v>
      </c>
      <c r="AB453" t="str">
        <f t="shared" si="7"/>
        <v>50-59</v>
      </c>
    </row>
    <row r="454" spans="1:28" x14ac:dyDescent="0.3">
      <c r="A454">
        <v>25</v>
      </c>
      <c r="B454" t="s">
        <v>27</v>
      </c>
      <c r="C454" t="s">
        <v>38</v>
      </c>
      <c r="D454">
        <v>0</v>
      </c>
      <c r="E454" t="s">
        <v>37</v>
      </c>
      <c r="F454">
        <v>0</v>
      </c>
      <c r="G454">
        <v>3</v>
      </c>
      <c r="H454" t="s">
        <v>30</v>
      </c>
      <c r="I454">
        <v>150</v>
      </c>
      <c r="J454" t="s">
        <v>40</v>
      </c>
      <c r="K454">
        <v>-200</v>
      </c>
      <c r="L454" s="1">
        <v>2150</v>
      </c>
      <c r="M454" t="s">
        <v>27</v>
      </c>
      <c r="N454" t="s">
        <v>27</v>
      </c>
      <c r="O454" t="s">
        <v>27</v>
      </c>
      <c r="P454">
        <v>0</v>
      </c>
      <c r="Q454" t="s">
        <v>32</v>
      </c>
      <c r="R454">
        <v>20</v>
      </c>
      <c r="S454" t="s">
        <v>36</v>
      </c>
      <c r="T454">
        <v>5</v>
      </c>
      <c r="U454">
        <v>1</v>
      </c>
      <c r="V454">
        <v>3</v>
      </c>
      <c r="W454">
        <v>5</v>
      </c>
      <c r="X454">
        <v>677</v>
      </c>
      <c r="Y454">
        <v>50</v>
      </c>
      <c r="Z454" t="s">
        <v>41</v>
      </c>
      <c r="AA454">
        <v>0</v>
      </c>
      <c r="AB454" t="str">
        <f t="shared" si="7"/>
        <v>20-29</v>
      </c>
    </row>
    <row r="455" spans="1:28" x14ac:dyDescent="0.3">
      <c r="A455">
        <v>47</v>
      </c>
      <c r="B455" t="s">
        <v>27</v>
      </c>
      <c r="C455" t="s">
        <v>28</v>
      </c>
      <c r="D455">
        <v>86</v>
      </c>
      <c r="E455" t="s">
        <v>29</v>
      </c>
      <c r="F455">
        <v>50</v>
      </c>
      <c r="G455">
        <v>0</v>
      </c>
      <c r="H455" t="s">
        <v>30</v>
      </c>
      <c r="I455">
        <v>0</v>
      </c>
      <c r="J455" t="s">
        <v>40</v>
      </c>
      <c r="K455">
        <v>-200</v>
      </c>
      <c r="L455" s="1">
        <v>2086</v>
      </c>
      <c r="M455" t="s">
        <v>27</v>
      </c>
      <c r="N455" t="s">
        <v>36</v>
      </c>
      <c r="O455" t="s">
        <v>27</v>
      </c>
      <c r="P455">
        <v>50</v>
      </c>
      <c r="Q455" t="s">
        <v>32</v>
      </c>
      <c r="R455">
        <v>30</v>
      </c>
      <c r="S455" t="s">
        <v>27</v>
      </c>
      <c r="T455">
        <v>9</v>
      </c>
      <c r="U455">
        <v>1</v>
      </c>
      <c r="V455">
        <v>2</v>
      </c>
      <c r="W455">
        <v>99</v>
      </c>
      <c r="X455">
        <v>780</v>
      </c>
      <c r="Y455">
        <v>-50</v>
      </c>
      <c r="Z455" t="s">
        <v>35</v>
      </c>
      <c r="AA455">
        <v>100</v>
      </c>
      <c r="AB455" t="str">
        <f t="shared" si="7"/>
        <v>40-49</v>
      </c>
    </row>
    <row r="456" spans="1:28" x14ac:dyDescent="0.3">
      <c r="A456">
        <v>32</v>
      </c>
      <c r="B456" t="s">
        <v>27</v>
      </c>
      <c r="C456" t="s">
        <v>28</v>
      </c>
      <c r="D456">
        <v>86</v>
      </c>
      <c r="E456" t="s">
        <v>37</v>
      </c>
      <c r="F456">
        <v>0</v>
      </c>
      <c r="G456">
        <v>0</v>
      </c>
      <c r="H456" t="s">
        <v>39</v>
      </c>
      <c r="I456">
        <v>0</v>
      </c>
      <c r="J456" t="s">
        <v>40</v>
      </c>
      <c r="K456">
        <v>-200</v>
      </c>
      <c r="L456" s="1">
        <v>2086</v>
      </c>
      <c r="M456" t="s">
        <v>27</v>
      </c>
      <c r="N456" t="s">
        <v>27</v>
      </c>
      <c r="O456" t="s">
        <v>27</v>
      </c>
      <c r="P456">
        <v>0</v>
      </c>
      <c r="Q456" t="s">
        <v>34</v>
      </c>
      <c r="R456">
        <v>11</v>
      </c>
      <c r="S456" t="s">
        <v>27</v>
      </c>
      <c r="T456">
        <v>3</v>
      </c>
      <c r="U456">
        <v>0</v>
      </c>
      <c r="V456">
        <v>2</v>
      </c>
      <c r="W456">
        <v>99</v>
      </c>
      <c r="X456">
        <v>573</v>
      </c>
      <c r="Y456">
        <v>50</v>
      </c>
      <c r="Z456" t="s">
        <v>41</v>
      </c>
      <c r="AA456">
        <v>0</v>
      </c>
      <c r="AB456" t="str">
        <f t="shared" si="7"/>
        <v>30-39</v>
      </c>
    </row>
    <row r="457" spans="1:28" x14ac:dyDescent="0.3">
      <c r="A457">
        <v>28</v>
      </c>
      <c r="B457" t="s">
        <v>27</v>
      </c>
      <c r="C457" t="s">
        <v>38</v>
      </c>
      <c r="D457">
        <v>0</v>
      </c>
      <c r="E457" t="s">
        <v>37</v>
      </c>
      <c r="F457">
        <v>0</v>
      </c>
      <c r="G457">
        <v>1</v>
      </c>
      <c r="H457" t="s">
        <v>30</v>
      </c>
      <c r="I457">
        <v>50</v>
      </c>
      <c r="J457" t="s">
        <v>31</v>
      </c>
      <c r="K457">
        <v>0</v>
      </c>
      <c r="L457" s="1">
        <v>2200</v>
      </c>
      <c r="M457" t="s">
        <v>36</v>
      </c>
      <c r="N457" t="s">
        <v>27</v>
      </c>
      <c r="O457" t="s">
        <v>27</v>
      </c>
      <c r="P457">
        <v>50</v>
      </c>
      <c r="Q457" t="s">
        <v>34</v>
      </c>
      <c r="R457">
        <v>10</v>
      </c>
      <c r="S457" t="s">
        <v>27</v>
      </c>
      <c r="T457">
        <v>11</v>
      </c>
      <c r="U457">
        <v>1</v>
      </c>
      <c r="V457">
        <v>2</v>
      </c>
      <c r="W457">
        <v>99</v>
      </c>
      <c r="X457">
        <v>769</v>
      </c>
      <c r="Y457">
        <v>-50</v>
      </c>
      <c r="Z457" t="s">
        <v>35</v>
      </c>
      <c r="AA457">
        <v>100</v>
      </c>
      <c r="AB457" t="str">
        <f t="shared" si="7"/>
        <v>20-29</v>
      </c>
    </row>
    <row r="458" spans="1:28" x14ac:dyDescent="0.3">
      <c r="A458">
        <v>38</v>
      </c>
      <c r="B458" t="s">
        <v>27</v>
      </c>
      <c r="C458" t="s">
        <v>28</v>
      </c>
      <c r="D458">
        <v>86</v>
      </c>
      <c r="E458" t="s">
        <v>29</v>
      </c>
      <c r="F458">
        <v>50</v>
      </c>
      <c r="G458">
        <v>1</v>
      </c>
      <c r="H458" t="s">
        <v>39</v>
      </c>
      <c r="I458">
        <v>100</v>
      </c>
      <c r="J458" t="s">
        <v>40</v>
      </c>
      <c r="K458">
        <v>-200</v>
      </c>
      <c r="L458" s="1">
        <v>2236</v>
      </c>
      <c r="M458" t="s">
        <v>27</v>
      </c>
      <c r="N458" t="s">
        <v>27</v>
      </c>
      <c r="O458" t="s">
        <v>27</v>
      </c>
      <c r="P458">
        <v>0</v>
      </c>
      <c r="Q458" t="s">
        <v>34</v>
      </c>
      <c r="R458">
        <v>26</v>
      </c>
      <c r="S458" t="s">
        <v>36</v>
      </c>
      <c r="T458">
        <v>4</v>
      </c>
      <c r="U458">
        <v>2</v>
      </c>
      <c r="V458">
        <v>3</v>
      </c>
      <c r="W458">
        <v>10</v>
      </c>
      <c r="X458">
        <v>752</v>
      </c>
      <c r="Y458">
        <v>-50</v>
      </c>
      <c r="Z458" t="s">
        <v>35</v>
      </c>
      <c r="AA458">
        <v>100</v>
      </c>
      <c r="AB458" t="str">
        <f t="shared" si="7"/>
        <v>30-39</v>
      </c>
    </row>
    <row r="459" spans="1:28" x14ac:dyDescent="0.3">
      <c r="A459">
        <v>24</v>
      </c>
      <c r="B459" t="s">
        <v>27</v>
      </c>
      <c r="C459" t="s">
        <v>28</v>
      </c>
      <c r="D459">
        <v>86</v>
      </c>
      <c r="E459" t="s">
        <v>37</v>
      </c>
      <c r="F459">
        <v>0</v>
      </c>
      <c r="G459">
        <v>1</v>
      </c>
      <c r="H459" t="s">
        <v>30</v>
      </c>
      <c r="I459">
        <v>50</v>
      </c>
      <c r="J459" t="s">
        <v>31</v>
      </c>
      <c r="K459">
        <v>0</v>
      </c>
      <c r="L459" s="1">
        <v>2236</v>
      </c>
      <c r="M459" t="s">
        <v>27</v>
      </c>
      <c r="N459" t="s">
        <v>36</v>
      </c>
      <c r="O459" t="s">
        <v>36</v>
      </c>
      <c r="P459">
        <v>100</v>
      </c>
      <c r="Q459" t="s">
        <v>44</v>
      </c>
      <c r="R459">
        <v>9</v>
      </c>
      <c r="S459" t="s">
        <v>27</v>
      </c>
      <c r="T459">
        <v>4</v>
      </c>
      <c r="U459">
        <v>2</v>
      </c>
      <c r="V459">
        <v>3</v>
      </c>
      <c r="W459">
        <v>99</v>
      </c>
      <c r="X459">
        <v>763</v>
      </c>
      <c r="Y459">
        <v>-50</v>
      </c>
      <c r="Z459" t="s">
        <v>35</v>
      </c>
      <c r="AA459">
        <v>100</v>
      </c>
      <c r="AB459" t="str">
        <f t="shared" si="7"/>
        <v>20-29</v>
      </c>
    </row>
    <row r="460" spans="1:28" x14ac:dyDescent="0.3">
      <c r="A460">
        <v>31</v>
      </c>
      <c r="B460" t="s">
        <v>27</v>
      </c>
      <c r="C460" t="s">
        <v>28</v>
      </c>
      <c r="D460">
        <v>86</v>
      </c>
      <c r="E460" t="s">
        <v>29</v>
      </c>
      <c r="F460">
        <v>50</v>
      </c>
      <c r="G460">
        <v>0</v>
      </c>
      <c r="H460" t="s">
        <v>43</v>
      </c>
      <c r="I460">
        <v>0</v>
      </c>
      <c r="J460" t="s">
        <v>40</v>
      </c>
      <c r="K460">
        <v>-200</v>
      </c>
      <c r="L460" s="1">
        <v>2136</v>
      </c>
      <c r="M460" t="s">
        <v>27</v>
      </c>
      <c r="N460" t="s">
        <v>27</v>
      </c>
      <c r="O460" t="s">
        <v>27</v>
      </c>
      <c r="P460">
        <v>0</v>
      </c>
      <c r="Q460" t="s">
        <v>34</v>
      </c>
      <c r="R460">
        <v>22</v>
      </c>
      <c r="S460" t="s">
        <v>27</v>
      </c>
      <c r="T460">
        <v>3</v>
      </c>
      <c r="U460">
        <v>1</v>
      </c>
      <c r="V460">
        <v>2</v>
      </c>
      <c r="W460">
        <v>99</v>
      </c>
      <c r="X460">
        <v>718</v>
      </c>
      <c r="Y460">
        <v>-50</v>
      </c>
      <c r="Z460" t="s">
        <v>35</v>
      </c>
      <c r="AA460">
        <v>100</v>
      </c>
      <c r="AB460" t="str">
        <f t="shared" si="7"/>
        <v>30-39</v>
      </c>
    </row>
    <row r="461" spans="1:28" x14ac:dyDescent="0.3">
      <c r="A461">
        <v>22</v>
      </c>
      <c r="B461" t="s">
        <v>27</v>
      </c>
      <c r="C461" t="s">
        <v>38</v>
      </c>
      <c r="D461">
        <v>0</v>
      </c>
      <c r="E461" t="s">
        <v>29</v>
      </c>
      <c r="F461">
        <v>50</v>
      </c>
      <c r="G461">
        <v>1</v>
      </c>
      <c r="H461" t="s">
        <v>30</v>
      </c>
      <c r="I461">
        <v>50</v>
      </c>
      <c r="J461" t="s">
        <v>40</v>
      </c>
      <c r="K461">
        <v>-200</v>
      </c>
      <c r="L461" s="1">
        <v>2100</v>
      </c>
      <c r="M461" t="s">
        <v>27</v>
      </c>
      <c r="N461" t="s">
        <v>36</v>
      </c>
      <c r="O461" t="s">
        <v>27</v>
      </c>
      <c r="P461">
        <v>50</v>
      </c>
      <c r="Q461" t="s">
        <v>32</v>
      </c>
      <c r="R461">
        <v>1</v>
      </c>
      <c r="S461" t="s">
        <v>36</v>
      </c>
      <c r="T461">
        <v>5</v>
      </c>
      <c r="U461">
        <v>1</v>
      </c>
      <c r="V461">
        <v>1</v>
      </c>
      <c r="W461">
        <v>5</v>
      </c>
      <c r="X461">
        <v>569</v>
      </c>
      <c r="Y461">
        <v>50</v>
      </c>
      <c r="Z461" t="s">
        <v>33</v>
      </c>
      <c r="AA461">
        <v>50</v>
      </c>
      <c r="AB461" t="str">
        <f t="shared" si="7"/>
        <v>20-29</v>
      </c>
    </row>
    <row r="462" spans="1:28" x14ac:dyDescent="0.3">
      <c r="A462">
        <v>69</v>
      </c>
      <c r="B462" t="s">
        <v>36</v>
      </c>
      <c r="C462" t="s">
        <v>38</v>
      </c>
      <c r="D462">
        <v>0</v>
      </c>
      <c r="E462" t="s">
        <v>42</v>
      </c>
      <c r="F462">
        <v>100</v>
      </c>
      <c r="G462">
        <v>0</v>
      </c>
      <c r="H462" t="s">
        <v>30</v>
      </c>
      <c r="I462">
        <v>0</v>
      </c>
      <c r="J462" t="s">
        <v>40</v>
      </c>
      <c r="K462">
        <v>-200</v>
      </c>
      <c r="L462" s="1">
        <v>2050</v>
      </c>
      <c r="M462" t="s">
        <v>27</v>
      </c>
      <c r="N462" t="s">
        <v>27</v>
      </c>
      <c r="O462" t="s">
        <v>27</v>
      </c>
      <c r="P462">
        <v>0</v>
      </c>
      <c r="Q462" t="s">
        <v>34</v>
      </c>
      <c r="R462">
        <v>21</v>
      </c>
      <c r="S462" t="s">
        <v>27</v>
      </c>
      <c r="T462">
        <v>8</v>
      </c>
      <c r="U462">
        <v>4</v>
      </c>
      <c r="V462">
        <v>3</v>
      </c>
      <c r="W462">
        <v>99</v>
      </c>
      <c r="X462">
        <v>724</v>
      </c>
      <c r="Y462">
        <v>-50</v>
      </c>
      <c r="Z462" t="s">
        <v>33</v>
      </c>
      <c r="AA462">
        <v>50</v>
      </c>
      <c r="AB462" t="str">
        <f t="shared" si="7"/>
        <v>60-69</v>
      </c>
    </row>
    <row r="463" spans="1:28" x14ac:dyDescent="0.3">
      <c r="A463">
        <v>40</v>
      </c>
      <c r="B463" t="s">
        <v>27</v>
      </c>
      <c r="C463" t="s">
        <v>28</v>
      </c>
      <c r="D463">
        <v>86</v>
      </c>
      <c r="E463" t="s">
        <v>29</v>
      </c>
      <c r="F463">
        <v>50</v>
      </c>
      <c r="G463">
        <v>0</v>
      </c>
      <c r="H463" t="s">
        <v>43</v>
      </c>
      <c r="I463">
        <v>0</v>
      </c>
      <c r="J463" t="s">
        <v>31</v>
      </c>
      <c r="K463">
        <v>0</v>
      </c>
      <c r="L463" s="1">
        <v>2336</v>
      </c>
      <c r="M463" t="s">
        <v>27</v>
      </c>
      <c r="N463" t="s">
        <v>27</v>
      </c>
      <c r="O463" t="s">
        <v>27</v>
      </c>
      <c r="P463">
        <v>0</v>
      </c>
      <c r="Q463" t="s">
        <v>32</v>
      </c>
      <c r="R463">
        <v>15</v>
      </c>
      <c r="S463" t="s">
        <v>27</v>
      </c>
      <c r="T463">
        <v>3</v>
      </c>
      <c r="U463">
        <v>3</v>
      </c>
      <c r="V463">
        <v>3</v>
      </c>
      <c r="W463">
        <v>99</v>
      </c>
      <c r="X463">
        <v>781</v>
      </c>
      <c r="Y463">
        <v>-50</v>
      </c>
      <c r="Z463" t="s">
        <v>35</v>
      </c>
      <c r="AA463">
        <v>100</v>
      </c>
      <c r="AB463" t="str">
        <f t="shared" si="7"/>
        <v>40-49</v>
      </c>
    </row>
    <row r="464" spans="1:28" x14ac:dyDescent="0.3">
      <c r="A464">
        <v>29</v>
      </c>
      <c r="B464" t="s">
        <v>27</v>
      </c>
      <c r="C464" t="s">
        <v>38</v>
      </c>
      <c r="D464">
        <v>0</v>
      </c>
      <c r="E464" t="s">
        <v>37</v>
      </c>
      <c r="F464">
        <v>0</v>
      </c>
      <c r="G464">
        <v>4</v>
      </c>
      <c r="H464" t="s">
        <v>30</v>
      </c>
      <c r="I464">
        <v>200</v>
      </c>
      <c r="J464" t="s">
        <v>40</v>
      </c>
      <c r="K464">
        <v>-200</v>
      </c>
      <c r="L464" s="1">
        <v>2150</v>
      </c>
      <c r="M464" t="s">
        <v>27</v>
      </c>
      <c r="N464" t="s">
        <v>36</v>
      </c>
      <c r="O464" t="s">
        <v>27</v>
      </c>
      <c r="P464">
        <v>50</v>
      </c>
      <c r="Q464" t="s">
        <v>34</v>
      </c>
      <c r="R464">
        <v>21</v>
      </c>
      <c r="S464" t="s">
        <v>36</v>
      </c>
      <c r="T464">
        <v>7</v>
      </c>
      <c r="U464">
        <v>3</v>
      </c>
      <c r="V464">
        <v>1</v>
      </c>
      <c r="W464">
        <v>3</v>
      </c>
      <c r="X464">
        <v>743</v>
      </c>
      <c r="Y464">
        <v>-50</v>
      </c>
      <c r="Z464" t="s">
        <v>35</v>
      </c>
      <c r="AA464">
        <v>100</v>
      </c>
      <c r="AB464" t="str">
        <f t="shared" si="7"/>
        <v>20-29</v>
      </c>
    </row>
    <row r="465" spans="1:28" x14ac:dyDescent="0.3">
      <c r="A465">
        <v>43</v>
      </c>
      <c r="B465" t="s">
        <v>27</v>
      </c>
      <c r="C465" t="s">
        <v>28</v>
      </c>
      <c r="D465">
        <v>86</v>
      </c>
      <c r="E465" t="s">
        <v>37</v>
      </c>
      <c r="F465">
        <v>0</v>
      </c>
      <c r="G465">
        <v>0</v>
      </c>
      <c r="H465" t="s">
        <v>43</v>
      </c>
      <c r="I465">
        <v>0</v>
      </c>
      <c r="J465" t="s">
        <v>31</v>
      </c>
      <c r="K465">
        <v>0</v>
      </c>
      <c r="L465" s="1">
        <v>2136</v>
      </c>
      <c r="M465" t="s">
        <v>27</v>
      </c>
      <c r="N465" t="s">
        <v>36</v>
      </c>
      <c r="O465" t="s">
        <v>27</v>
      </c>
      <c r="P465">
        <v>50</v>
      </c>
      <c r="Q465" t="s">
        <v>32</v>
      </c>
      <c r="R465">
        <v>22</v>
      </c>
      <c r="S465" t="s">
        <v>36</v>
      </c>
      <c r="T465">
        <v>4</v>
      </c>
      <c r="U465">
        <v>3</v>
      </c>
      <c r="V465">
        <v>2</v>
      </c>
      <c r="W465">
        <v>9</v>
      </c>
      <c r="X465">
        <v>720</v>
      </c>
      <c r="Y465">
        <v>-50</v>
      </c>
      <c r="Z465" t="s">
        <v>41</v>
      </c>
      <c r="AA465">
        <v>0</v>
      </c>
      <c r="AB465" t="str">
        <f t="shared" si="7"/>
        <v>40-49</v>
      </c>
    </row>
    <row r="466" spans="1:28" x14ac:dyDescent="0.3">
      <c r="A466">
        <v>38</v>
      </c>
      <c r="B466" t="s">
        <v>27</v>
      </c>
      <c r="C466" t="s">
        <v>38</v>
      </c>
      <c r="D466">
        <v>0</v>
      </c>
      <c r="E466" t="s">
        <v>37</v>
      </c>
      <c r="F466">
        <v>0</v>
      </c>
      <c r="G466">
        <v>0</v>
      </c>
      <c r="H466" t="s">
        <v>39</v>
      </c>
      <c r="I466">
        <v>0</v>
      </c>
      <c r="J466" t="s">
        <v>31</v>
      </c>
      <c r="K466">
        <v>0</v>
      </c>
      <c r="L466" s="1">
        <v>2100</v>
      </c>
      <c r="M466" t="s">
        <v>36</v>
      </c>
      <c r="N466" t="s">
        <v>36</v>
      </c>
      <c r="O466" t="s">
        <v>27</v>
      </c>
      <c r="P466">
        <v>100</v>
      </c>
      <c r="Q466" t="s">
        <v>34</v>
      </c>
      <c r="R466">
        <v>26</v>
      </c>
      <c r="S466" t="s">
        <v>27</v>
      </c>
      <c r="T466">
        <v>3</v>
      </c>
      <c r="U466">
        <v>2</v>
      </c>
      <c r="V466">
        <v>1</v>
      </c>
      <c r="W466">
        <v>99</v>
      </c>
      <c r="X466">
        <v>720</v>
      </c>
      <c r="Y466">
        <v>-50</v>
      </c>
      <c r="Z466" t="s">
        <v>35</v>
      </c>
      <c r="AA466">
        <v>100</v>
      </c>
      <c r="AB466" t="str">
        <f t="shared" si="7"/>
        <v>30-39</v>
      </c>
    </row>
    <row r="467" spans="1:28" x14ac:dyDescent="0.3">
      <c r="A467">
        <v>36</v>
      </c>
      <c r="B467" t="s">
        <v>27</v>
      </c>
      <c r="C467" t="s">
        <v>28</v>
      </c>
      <c r="D467">
        <v>86</v>
      </c>
      <c r="E467" t="s">
        <v>42</v>
      </c>
      <c r="F467">
        <v>100</v>
      </c>
      <c r="G467">
        <v>0</v>
      </c>
      <c r="H467" t="s">
        <v>30</v>
      </c>
      <c r="I467">
        <v>0</v>
      </c>
      <c r="J467" t="s">
        <v>40</v>
      </c>
      <c r="K467">
        <v>-200</v>
      </c>
      <c r="L467" s="1">
        <v>2286</v>
      </c>
      <c r="M467" t="s">
        <v>27</v>
      </c>
      <c r="N467" t="s">
        <v>27</v>
      </c>
      <c r="O467" t="s">
        <v>27</v>
      </c>
      <c r="P467">
        <v>0</v>
      </c>
      <c r="Q467" t="s">
        <v>34</v>
      </c>
      <c r="R467">
        <v>13</v>
      </c>
      <c r="S467" t="s">
        <v>36</v>
      </c>
      <c r="T467">
        <v>7</v>
      </c>
      <c r="U467">
        <v>0</v>
      </c>
      <c r="V467">
        <v>2</v>
      </c>
      <c r="W467">
        <v>3</v>
      </c>
      <c r="X467">
        <v>656</v>
      </c>
      <c r="Y467">
        <v>50</v>
      </c>
      <c r="Z467" t="s">
        <v>35</v>
      </c>
      <c r="AA467">
        <v>100</v>
      </c>
      <c r="AB467" t="str">
        <f t="shared" si="7"/>
        <v>30-39</v>
      </c>
    </row>
    <row r="468" spans="1:28" x14ac:dyDescent="0.3">
      <c r="A468">
        <v>49</v>
      </c>
      <c r="B468" t="s">
        <v>27</v>
      </c>
      <c r="C468" t="s">
        <v>38</v>
      </c>
      <c r="D468">
        <v>0</v>
      </c>
      <c r="E468" t="s">
        <v>29</v>
      </c>
      <c r="F468">
        <v>50</v>
      </c>
      <c r="G468">
        <v>0</v>
      </c>
      <c r="H468" t="s">
        <v>30</v>
      </c>
      <c r="I468">
        <v>0</v>
      </c>
      <c r="J468" t="s">
        <v>31</v>
      </c>
      <c r="K468">
        <v>0</v>
      </c>
      <c r="L468" s="1">
        <v>2200</v>
      </c>
      <c r="M468" t="s">
        <v>27</v>
      </c>
      <c r="N468" t="s">
        <v>36</v>
      </c>
      <c r="O468" t="s">
        <v>27</v>
      </c>
      <c r="P468">
        <v>50</v>
      </c>
      <c r="Q468" t="s">
        <v>32</v>
      </c>
      <c r="R468">
        <v>5</v>
      </c>
      <c r="S468" t="s">
        <v>36</v>
      </c>
      <c r="T468">
        <v>3</v>
      </c>
      <c r="U468">
        <v>3</v>
      </c>
      <c r="V468">
        <v>2</v>
      </c>
      <c r="W468">
        <v>6</v>
      </c>
      <c r="X468">
        <v>663</v>
      </c>
      <c r="Y468">
        <v>50</v>
      </c>
      <c r="Z468" t="s">
        <v>41</v>
      </c>
      <c r="AA468">
        <v>0</v>
      </c>
      <c r="AB468" t="str">
        <f t="shared" si="7"/>
        <v>40-49</v>
      </c>
    </row>
    <row r="469" spans="1:28" x14ac:dyDescent="0.3">
      <c r="A469">
        <v>51</v>
      </c>
      <c r="B469" t="s">
        <v>27</v>
      </c>
      <c r="C469" t="s">
        <v>45</v>
      </c>
      <c r="D469">
        <v>0</v>
      </c>
      <c r="E469" t="s">
        <v>29</v>
      </c>
      <c r="F469">
        <v>50</v>
      </c>
      <c r="G469">
        <v>1</v>
      </c>
      <c r="H469" t="s">
        <v>30</v>
      </c>
      <c r="I469">
        <v>50</v>
      </c>
      <c r="J469" t="s">
        <v>40</v>
      </c>
      <c r="K469">
        <v>-200</v>
      </c>
      <c r="L469" s="1">
        <v>2050</v>
      </c>
      <c r="M469" t="s">
        <v>27</v>
      </c>
      <c r="N469" t="s">
        <v>27</v>
      </c>
      <c r="O469" t="s">
        <v>36</v>
      </c>
      <c r="P469">
        <v>50</v>
      </c>
      <c r="Q469" t="s">
        <v>32</v>
      </c>
      <c r="R469">
        <v>14</v>
      </c>
      <c r="S469" t="s">
        <v>27</v>
      </c>
      <c r="T469">
        <v>3</v>
      </c>
      <c r="U469">
        <v>3</v>
      </c>
      <c r="V469">
        <v>2</v>
      </c>
      <c r="W469">
        <v>99</v>
      </c>
      <c r="X469">
        <v>697</v>
      </c>
      <c r="Y469">
        <v>50</v>
      </c>
      <c r="Z469" t="s">
        <v>41</v>
      </c>
      <c r="AA469">
        <v>0</v>
      </c>
      <c r="AB469" t="str">
        <f t="shared" si="7"/>
        <v>50-59</v>
      </c>
    </row>
    <row r="470" spans="1:28" x14ac:dyDescent="0.3">
      <c r="A470">
        <v>32</v>
      </c>
      <c r="B470" t="s">
        <v>27</v>
      </c>
      <c r="C470" t="s">
        <v>45</v>
      </c>
      <c r="D470">
        <v>0</v>
      </c>
      <c r="E470" t="s">
        <v>29</v>
      </c>
      <c r="F470">
        <v>50</v>
      </c>
      <c r="G470">
        <v>0</v>
      </c>
      <c r="H470" t="s">
        <v>30</v>
      </c>
      <c r="I470">
        <v>0</v>
      </c>
      <c r="J470" t="s">
        <v>40</v>
      </c>
      <c r="K470">
        <v>-200</v>
      </c>
      <c r="L470" s="1">
        <v>2100</v>
      </c>
      <c r="M470" t="s">
        <v>27</v>
      </c>
      <c r="N470" t="s">
        <v>27</v>
      </c>
      <c r="O470" t="s">
        <v>27</v>
      </c>
      <c r="P470">
        <v>0</v>
      </c>
      <c r="Q470" t="s">
        <v>44</v>
      </c>
      <c r="R470">
        <v>22</v>
      </c>
      <c r="S470" t="s">
        <v>36</v>
      </c>
      <c r="T470">
        <v>6</v>
      </c>
      <c r="U470">
        <v>5</v>
      </c>
      <c r="V470">
        <v>3</v>
      </c>
      <c r="W470">
        <v>6</v>
      </c>
      <c r="X470">
        <v>694</v>
      </c>
      <c r="Y470">
        <v>50</v>
      </c>
      <c r="Z470" t="s">
        <v>33</v>
      </c>
      <c r="AA470">
        <v>50</v>
      </c>
      <c r="AB470" t="str">
        <f t="shared" si="7"/>
        <v>30-39</v>
      </c>
    </row>
    <row r="471" spans="1:28" x14ac:dyDescent="0.3">
      <c r="A471">
        <v>31</v>
      </c>
      <c r="B471" t="s">
        <v>27</v>
      </c>
      <c r="C471" t="s">
        <v>28</v>
      </c>
      <c r="D471">
        <v>86</v>
      </c>
      <c r="E471" t="s">
        <v>29</v>
      </c>
      <c r="F471">
        <v>50</v>
      </c>
      <c r="G471">
        <v>0</v>
      </c>
      <c r="H471" t="s">
        <v>30</v>
      </c>
      <c r="I471">
        <v>0</v>
      </c>
      <c r="J471" t="s">
        <v>40</v>
      </c>
      <c r="K471">
        <v>-200</v>
      </c>
      <c r="L471" s="1">
        <v>1986</v>
      </c>
      <c r="M471" t="s">
        <v>27</v>
      </c>
      <c r="N471" t="s">
        <v>27</v>
      </c>
      <c r="O471" t="s">
        <v>36</v>
      </c>
      <c r="P471">
        <v>50</v>
      </c>
      <c r="Q471" t="s">
        <v>32</v>
      </c>
      <c r="R471">
        <v>23</v>
      </c>
      <c r="S471" t="s">
        <v>27</v>
      </c>
      <c r="T471">
        <v>5</v>
      </c>
      <c r="U471">
        <v>2</v>
      </c>
      <c r="V471">
        <v>2</v>
      </c>
      <c r="W471">
        <v>99</v>
      </c>
      <c r="X471">
        <v>719</v>
      </c>
      <c r="Y471">
        <v>-50</v>
      </c>
      <c r="Z471" t="s">
        <v>41</v>
      </c>
      <c r="AA471">
        <v>0</v>
      </c>
      <c r="AB471" t="str">
        <f t="shared" si="7"/>
        <v>30-39</v>
      </c>
    </row>
    <row r="472" spans="1:28" x14ac:dyDescent="0.3">
      <c r="A472">
        <v>35</v>
      </c>
      <c r="B472" t="s">
        <v>27</v>
      </c>
      <c r="C472" t="s">
        <v>46</v>
      </c>
      <c r="D472">
        <v>0</v>
      </c>
      <c r="E472" t="s">
        <v>29</v>
      </c>
      <c r="F472">
        <v>50</v>
      </c>
      <c r="G472">
        <v>0</v>
      </c>
      <c r="H472" t="s">
        <v>30</v>
      </c>
      <c r="I472">
        <v>0</v>
      </c>
      <c r="J472" t="s">
        <v>31</v>
      </c>
      <c r="K472">
        <v>0</v>
      </c>
      <c r="L472" s="1">
        <v>2350</v>
      </c>
      <c r="M472" t="s">
        <v>27</v>
      </c>
      <c r="N472" t="s">
        <v>27</v>
      </c>
      <c r="O472" t="s">
        <v>27</v>
      </c>
      <c r="P472">
        <v>0</v>
      </c>
      <c r="Q472" t="s">
        <v>34</v>
      </c>
      <c r="R472">
        <v>4</v>
      </c>
      <c r="S472" t="s">
        <v>36</v>
      </c>
      <c r="T472">
        <v>5</v>
      </c>
      <c r="U472">
        <v>2</v>
      </c>
      <c r="V472">
        <v>1</v>
      </c>
      <c r="W472">
        <v>7</v>
      </c>
      <c r="X472">
        <v>653</v>
      </c>
      <c r="Y472">
        <v>50</v>
      </c>
      <c r="Z472" t="s">
        <v>35</v>
      </c>
      <c r="AA472">
        <v>100</v>
      </c>
      <c r="AB472" t="str">
        <f t="shared" si="7"/>
        <v>30-39</v>
      </c>
    </row>
    <row r="473" spans="1:28" x14ac:dyDescent="0.3">
      <c r="A473">
        <v>18</v>
      </c>
      <c r="B473" t="s">
        <v>27</v>
      </c>
      <c r="C473" t="s">
        <v>28</v>
      </c>
      <c r="D473">
        <v>86</v>
      </c>
      <c r="E473" t="s">
        <v>29</v>
      </c>
      <c r="F473">
        <v>50</v>
      </c>
      <c r="G473">
        <v>1</v>
      </c>
      <c r="H473" t="s">
        <v>43</v>
      </c>
      <c r="I473">
        <v>200</v>
      </c>
      <c r="J473" t="s">
        <v>40</v>
      </c>
      <c r="K473">
        <v>-200</v>
      </c>
      <c r="L473" s="1">
        <v>2286</v>
      </c>
      <c r="M473" t="s">
        <v>27</v>
      </c>
      <c r="N473" t="s">
        <v>27</v>
      </c>
      <c r="O473" t="s">
        <v>27</v>
      </c>
      <c r="P473">
        <v>0</v>
      </c>
      <c r="Q473" t="s">
        <v>32</v>
      </c>
      <c r="R473">
        <v>9</v>
      </c>
      <c r="S473" t="s">
        <v>36</v>
      </c>
      <c r="T473">
        <v>7</v>
      </c>
      <c r="U473">
        <v>3</v>
      </c>
      <c r="V473">
        <v>2</v>
      </c>
      <c r="W473">
        <v>10</v>
      </c>
      <c r="X473">
        <v>761</v>
      </c>
      <c r="Y473">
        <v>-50</v>
      </c>
      <c r="Z473" t="s">
        <v>33</v>
      </c>
      <c r="AA473">
        <v>50</v>
      </c>
      <c r="AB473" t="str">
        <f t="shared" si="7"/>
        <v>10-19</v>
      </c>
    </row>
    <row r="474" spans="1:28" x14ac:dyDescent="0.3">
      <c r="A474">
        <v>18</v>
      </c>
      <c r="B474" t="s">
        <v>27</v>
      </c>
      <c r="C474" t="s">
        <v>38</v>
      </c>
      <c r="D474">
        <v>0</v>
      </c>
      <c r="E474" t="s">
        <v>29</v>
      </c>
      <c r="F474">
        <v>50</v>
      </c>
      <c r="G474">
        <v>1</v>
      </c>
      <c r="H474" t="s">
        <v>30</v>
      </c>
      <c r="I474">
        <v>50</v>
      </c>
      <c r="J474" t="s">
        <v>31</v>
      </c>
      <c r="K474">
        <v>0</v>
      </c>
      <c r="L474" s="1">
        <v>2150</v>
      </c>
      <c r="M474" t="s">
        <v>36</v>
      </c>
      <c r="N474" t="s">
        <v>27</v>
      </c>
      <c r="O474" t="s">
        <v>27</v>
      </c>
      <c r="P474">
        <v>50</v>
      </c>
      <c r="Q474" t="s">
        <v>34</v>
      </c>
      <c r="R474">
        <v>8</v>
      </c>
      <c r="S474" t="s">
        <v>36</v>
      </c>
      <c r="T474">
        <v>8</v>
      </c>
      <c r="U474">
        <v>2</v>
      </c>
      <c r="V474">
        <v>1</v>
      </c>
      <c r="W474">
        <v>8</v>
      </c>
      <c r="X474">
        <v>735</v>
      </c>
      <c r="Y474">
        <v>-50</v>
      </c>
      <c r="Z474" t="s">
        <v>41</v>
      </c>
      <c r="AA474">
        <v>0</v>
      </c>
      <c r="AB474" t="str">
        <f t="shared" si="7"/>
        <v>10-19</v>
      </c>
    </row>
    <row r="475" spans="1:28" x14ac:dyDescent="0.3">
      <c r="A475">
        <v>60</v>
      </c>
      <c r="B475" t="s">
        <v>36</v>
      </c>
      <c r="C475" t="s">
        <v>28</v>
      </c>
      <c r="D475">
        <v>86</v>
      </c>
      <c r="E475" t="s">
        <v>29</v>
      </c>
      <c r="F475">
        <v>50</v>
      </c>
      <c r="G475">
        <v>1</v>
      </c>
      <c r="H475" t="s">
        <v>30</v>
      </c>
      <c r="I475">
        <v>50</v>
      </c>
      <c r="J475" t="s">
        <v>40</v>
      </c>
      <c r="K475">
        <v>-200</v>
      </c>
      <c r="L475" s="1">
        <v>2136</v>
      </c>
      <c r="M475" t="s">
        <v>36</v>
      </c>
      <c r="N475" t="s">
        <v>27</v>
      </c>
      <c r="O475" t="s">
        <v>27</v>
      </c>
      <c r="P475">
        <v>50</v>
      </c>
      <c r="Q475" t="s">
        <v>34</v>
      </c>
      <c r="R475">
        <v>8</v>
      </c>
      <c r="S475" t="s">
        <v>27</v>
      </c>
      <c r="T475">
        <v>3</v>
      </c>
      <c r="U475">
        <v>3</v>
      </c>
      <c r="V475">
        <v>3</v>
      </c>
      <c r="W475">
        <v>99</v>
      </c>
      <c r="X475">
        <v>660</v>
      </c>
      <c r="Y475">
        <v>50</v>
      </c>
      <c r="Z475" t="s">
        <v>41</v>
      </c>
      <c r="AA475">
        <v>0</v>
      </c>
      <c r="AB475" t="str">
        <f t="shared" si="7"/>
        <v>60-69</v>
      </c>
    </row>
    <row r="476" spans="1:28" x14ac:dyDescent="0.3">
      <c r="A476">
        <v>64</v>
      </c>
      <c r="B476" t="s">
        <v>36</v>
      </c>
      <c r="C476" t="s">
        <v>28</v>
      </c>
      <c r="D476">
        <v>86</v>
      </c>
      <c r="E476" t="s">
        <v>42</v>
      </c>
      <c r="F476">
        <v>100</v>
      </c>
      <c r="G476">
        <v>0</v>
      </c>
      <c r="H476" t="s">
        <v>30</v>
      </c>
      <c r="I476">
        <v>0</v>
      </c>
      <c r="J476" t="s">
        <v>31</v>
      </c>
      <c r="K476">
        <v>0</v>
      </c>
      <c r="L476" s="1">
        <v>2486</v>
      </c>
      <c r="M476" t="s">
        <v>27</v>
      </c>
      <c r="N476" t="s">
        <v>27</v>
      </c>
      <c r="O476" t="s">
        <v>27</v>
      </c>
      <c r="P476">
        <v>0</v>
      </c>
      <c r="Q476" t="s">
        <v>34</v>
      </c>
      <c r="R476">
        <v>9</v>
      </c>
      <c r="S476" t="s">
        <v>36</v>
      </c>
      <c r="T476">
        <v>4</v>
      </c>
      <c r="U476">
        <v>2</v>
      </c>
      <c r="V476">
        <v>2</v>
      </c>
      <c r="W476">
        <v>5</v>
      </c>
      <c r="X476">
        <v>666</v>
      </c>
      <c r="Y476">
        <v>50</v>
      </c>
      <c r="Z476" t="s">
        <v>35</v>
      </c>
      <c r="AA476">
        <v>100</v>
      </c>
      <c r="AB476" t="str">
        <f t="shared" si="7"/>
        <v>60-69</v>
      </c>
    </row>
    <row r="477" spans="1:28" x14ac:dyDescent="0.3">
      <c r="A477">
        <v>36</v>
      </c>
      <c r="B477" t="s">
        <v>27</v>
      </c>
      <c r="C477" t="s">
        <v>28</v>
      </c>
      <c r="D477">
        <v>86</v>
      </c>
      <c r="E477" t="s">
        <v>37</v>
      </c>
      <c r="F477">
        <v>0</v>
      </c>
      <c r="G477">
        <v>1</v>
      </c>
      <c r="H477" t="s">
        <v>30</v>
      </c>
      <c r="I477">
        <v>50</v>
      </c>
      <c r="J477" t="s">
        <v>31</v>
      </c>
      <c r="K477">
        <v>0</v>
      </c>
      <c r="L477" s="1">
        <v>2386</v>
      </c>
      <c r="M477" t="s">
        <v>27</v>
      </c>
      <c r="N477" t="s">
        <v>27</v>
      </c>
      <c r="O477" t="s">
        <v>27</v>
      </c>
      <c r="P477">
        <v>0</v>
      </c>
      <c r="Q477" t="s">
        <v>32</v>
      </c>
      <c r="R477">
        <v>3</v>
      </c>
      <c r="S477" t="s">
        <v>27</v>
      </c>
      <c r="T477">
        <v>2</v>
      </c>
      <c r="U477">
        <v>2</v>
      </c>
      <c r="V477">
        <v>3</v>
      </c>
      <c r="W477">
        <v>99</v>
      </c>
      <c r="X477">
        <v>635</v>
      </c>
      <c r="Y477">
        <v>50</v>
      </c>
      <c r="Z477" t="s">
        <v>33</v>
      </c>
      <c r="AA477">
        <v>50</v>
      </c>
      <c r="AB477" t="str">
        <f t="shared" si="7"/>
        <v>30-39</v>
      </c>
    </row>
    <row r="478" spans="1:28" x14ac:dyDescent="0.3">
      <c r="A478">
        <v>48</v>
      </c>
      <c r="B478" t="s">
        <v>27</v>
      </c>
      <c r="C478" t="s">
        <v>28</v>
      </c>
      <c r="D478">
        <v>86</v>
      </c>
      <c r="E478" t="s">
        <v>42</v>
      </c>
      <c r="F478">
        <v>100</v>
      </c>
      <c r="G478">
        <v>0</v>
      </c>
      <c r="H478" t="s">
        <v>39</v>
      </c>
      <c r="I478">
        <v>0</v>
      </c>
      <c r="J478" t="s">
        <v>40</v>
      </c>
      <c r="K478">
        <v>-200</v>
      </c>
      <c r="L478" s="1">
        <v>2236</v>
      </c>
      <c r="M478" t="s">
        <v>27</v>
      </c>
      <c r="N478" t="s">
        <v>27</v>
      </c>
      <c r="O478" t="s">
        <v>36</v>
      </c>
      <c r="P478">
        <v>50</v>
      </c>
      <c r="Q478" t="s">
        <v>34</v>
      </c>
      <c r="R478">
        <v>27</v>
      </c>
      <c r="S478" t="s">
        <v>36</v>
      </c>
      <c r="T478">
        <v>2</v>
      </c>
      <c r="U478">
        <v>0</v>
      </c>
      <c r="V478">
        <v>1</v>
      </c>
      <c r="W478">
        <v>2</v>
      </c>
      <c r="X478">
        <v>684</v>
      </c>
      <c r="Y478">
        <v>50</v>
      </c>
      <c r="Z478" t="s">
        <v>35</v>
      </c>
      <c r="AA478">
        <v>100</v>
      </c>
      <c r="AB478" t="str">
        <f t="shared" si="7"/>
        <v>40-49</v>
      </c>
    </row>
    <row r="479" spans="1:28" x14ac:dyDescent="0.3">
      <c r="A479">
        <v>44</v>
      </c>
      <c r="B479" t="s">
        <v>27</v>
      </c>
      <c r="C479" t="s">
        <v>38</v>
      </c>
      <c r="D479">
        <v>0</v>
      </c>
      <c r="E479" t="s">
        <v>42</v>
      </c>
      <c r="F479">
        <v>100</v>
      </c>
      <c r="G479">
        <v>0</v>
      </c>
      <c r="H479" t="s">
        <v>30</v>
      </c>
      <c r="I479">
        <v>0</v>
      </c>
      <c r="J479" t="s">
        <v>31</v>
      </c>
      <c r="K479">
        <v>0</v>
      </c>
      <c r="L479" s="1">
        <v>2250</v>
      </c>
      <c r="M479" t="s">
        <v>27</v>
      </c>
      <c r="N479" t="s">
        <v>27</v>
      </c>
      <c r="O479" t="s">
        <v>27</v>
      </c>
      <c r="P479">
        <v>0</v>
      </c>
      <c r="Q479" t="s">
        <v>34</v>
      </c>
      <c r="R479">
        <v>9</v>
      </c>
      <c r="S479" t="s">
        <v>27</v>
      </c>
      <c r="T479">
        <v>10</v>
      </c>
      <c r="U479">
        <v>2</v>
      </c>
      <c r="V479">
        <v>2</v>
      </c>
      <c r="W479">
        <v>99</v>
      </c>
      <c r="X479">
        <v>732</v>
      </c>
      <c r="Y479">
        <v>-50</v>
      </c>
      <c r="Z479" t="s">
        <v>33</v>
      </c>
      <c r="AA479">
        <v>50</v>
      </c>
      <c r="AB479" t="str">
        <f t="shared" si="7"/>
        <v>40-49</v>
      </c>
    </row>
    <row r="480" spans="1:28" x14ac:dyDescent="0.3">
      <c r="A480">
        <v>86</v>
      </c>
      <c r="B480" t="s">
        <v>36</v>
      </c>
      <c r="C480" t="s">
        <v>45</v>
      </c>
      <c r="D480">
        <v>0</v>
      </c>
      <c r="E480" t="s">
        <v>37</v>
      </c>
      <c r="F480">
        <v>0</v>
      </c>
      <c r="G480">
        <v>0</v>
      </c>
      <c r="H480" t="s">
        <v>43</v>
      </c>
      <c r="I480">
        <v>0</v>
      </c>
      <c r="J480" t="s">
        <v>40</v>
      </c>
      <c r="K480">
        <v>-200</v>
      </c>
      <c r="L480" s="1">
        <v>1900</v>
      </c>
      <c r="M480" t="s">
        <v>27</v>
      </c>
      <c r="N480" t="s">
        <v>27</v>
      </c>
      <c r="O480" t="s">
        <v>27</v>
      </c>
      <c r="P480">
        <v>0</v>
      </c>
      <c r="Q480" t="s">
        <v>32</v>
      </c>
      <c r="R480">
        <v>29</v>
      </c>
      <c r="S480" t="s">
        <v>27</v>
      </c>
      <c r="T480">
        <v>3</v>
      </c>
      <c r="U480">
        <v>4</v>
      </c>
      <c r="V480">
        <v>3</v>
      </c>
      <c r="W480">
        <v>99</v>
      </c>
      <c r="X480">
        <v>738</v>
      </c>
      <c r="Y480">
        <v>-50</v>
      </c>
      <c r="Z480" t="s">
        <v>41</v>
      </c>
      <c r="AA480">
        <v>0</v>
      </c>
      <c r="AB480" t="str">
        <f t="shared" si="7"/>
        <v>80-89</v>
      </c>
    </row>
    <row r="481" spans="1:28" x14ac:dyDescent="0.3">
      <c r="A481">
        <v>56</v>
      </c>
      <c r="B481" t="s">
        <v>36</v>
      </c>
      <c r="C481" t="s">
        <v>38</v>
      </c>
      <c r="D481">
        <v>0</v>
      </c>
      <c r="E481" t="s">
        <v>37</v>
      </c>
      <c r="F481">
        <v>0</v>
      </c>
      <c r="G481">
        <v>1</v>
      </c>
      <c r="H481" t="s">
        <v>30</v>
      </c>
      <c r="I481">
        <v>50</v>
      </c>
      <c r="J481" t="s">
        <v>40</v>
      </c>
      <c r="K481">
        <v>-200</v>
      </c>
      <c r="L481" s="1">
        <v>2050</v>
      </c>
      <c r="M481" t="s">
        <v>27</v>
      </c>
      <c r="N481" t="s">
        <v>27</v>
      </c>
      <c r="O481" t="s">
        <v>27</v>
      </c>
      <c r="P481">
        <v>0</v>
      </c>
      <c r="Q481" t="s">
        <v>34</v>
      </c>
      <c r="R481">
        <v>2</v>
      </c>
      <c r="S481" t="s">
        <v>36</v>
      </c>
      <c r="T481">
        <v>4</v>
      </c>
      <c r="U481">
        <v>4</v>
      </c>
      <c r="V481">
        <v>2</v>
      </c>
      <c r="W481">
        <v>3</v>
      </c>
      <c r="X481">
        <v>719</v>
      </c>
      <c r="Y481">
        <v>-50</v>
      </c>
      <c r="Z481" t="s">
        <v>35</v>
      </c>
      <c r="AA481">
        <v>100</v>
      </c>
      <c r="AB481" t="str">
        <f t="shared" si="7"/>
        <v>50-59</v>
      </c>
    </row>
    <row r="482" spans="1:28" x14ac:dyDescent="0.3">
      <c r="A482">
        <v>38</v>
      </c>
      <c r="B482" t="s">
        <v>27</v>
      </c>
      <c r="C482" t="s">
        <v>38</v>
      </c>
      <c r="D482">
        <v>0</v>
      </c>
      <c r="E482" t="s">
        <v>37</v>
      </c>
      <c r="F482">
        <v>0</v>
      </c>
      <c r="G482">
        <v>0</v>
      </c>
      <c r="H482" t="s">
        <v>30</v>
      </c>
      <c r="I482">
        <v>0</v>
      </c>
      <c r="J482" t="s">
        <v>31</v>
      </c>
      <c r="K482">
        <v>0</v>
      </c>
      <c r="L482" s="1">
        <v>2100</v>
      </c>
      <c r="M482" t="s">
        <v>27</v>
      </c>
      <c r="N482" t="s">
        <v>27</v>
      </c>
      <c r="O482" t="s">
        <v>27</v>
      </c>
      <c r="P482">
        <v>0</v>
      </c>
      <c r="Q482" t="s">
        <v>34</v>
      </c>
      <c r="R482">
        <v>29</v>
      </c>
      <c r="S482" t="s">
        <v>27</v>
      </c>
      <c r="T482">
        <v>3</v>
      </c>
      <c r="U482">
        <v>4</v>
      </c>
      <c r="V482">
        <v>2</v>
      </c>
      <c r="W482">
        <v>99</v>
      </c>
      <c r="X482">
        <v>735</v>
      </c>
      <c r="Y482">
        <v>-50</v>
      </c>
      <c r="Z482" t="s">
        <v>41</v>
      </c>
      <c r="AA482">
        <v>0</v>
      </c>
      <c r="AB482" t="str">
        <f t="shared" si="7"/>
        <v>30-39</v>
      </c>
    </row>
    <row r="483" spans="1:28" x14ac:dyDescent="0.3">
      <c r="A483">
        <v>25</v>
      </c>
      <c r="B483" t="s">
        <v>27</v>
      </c>
      <c r="C483" t="s">
        <v>38</v>
      </c>
      <c r="D483">
        <v>0</v>
      </c>
      <c r="E483" t="s">
        <v>42</v>
      </c>
      <c r="F483">
        <v>100</v>
      </c>
      <c r="G483">
        <v>0</v>
      </c>
      <c r="H483" t="s">
        <v>39</v>
      </c>
      <c r="I483">
        <v>0</v>
      </c>
      <c r="J483" t="s">
        <v>40</v>
      </c>
      <c r="K483">
        <v>-200</v>
      </c>
      <c r="L483" s="1">
        <v>1900</v>
      </c>
      <c r="M483" t="s">
        <v>27</v>
      </c>
      <c r="N483" t="s">
        <v>36</v>
      </c>
      <c r="O483" t="s">
        <v>36</v>
      </c>
      <c r="P483">
        <v>100</v>
      </c>
      <c r="Q483" t="s">
        <v>34</v>
      </c>
      <c r="R483">
        <v>15</v>
      </c>
      <c r="S483" t="s">
        <v>36</v>
      </c>
      <c r="T483">
        <v>3</v>
      </c>
      <c r="U483">
        <v>1</v>
      </c>
      <c r="V483">
        <v>1</v>
      </c>
      <c r="W483">
        <v>10</v>
      </c>
      <c r="X483">
        <v>732</v>
      </c>
      <c r="Y483">
        <v>-50</v>
      </c>
      <c r="Z483" t="s">
        <v>41</v>
      </c>
      <c r="AA483">
        <v>0</v>
      </c>
      <c r="AB483" t="str">
        <f t="shared" si="7"/>
        <v>20-29</v>
      </c>
    </row>
    <row r="484" spans="1:28" x14ac:dyDescent="0.3">
      <c r="A484">
        <v>18</v>
      </c>
      <c r="B484" t="s">
        <v>27</v>
      </c>
      <c r="C484" t="s">
        <v>28</v>
      </c>
      <c r="D484">
        <v>86</v>
      </c>
      <c r="E484" t="s">
        <v>29</v>
      </c>
      <c r="F484">
        <v>50</v>
      </c>
      <c r="G484">
        <v>0</v>
      </c>
      <c r="H484" t="s">
        <v>39</v>
      </c>
      <c r="I484">
        <v>0</v>
      </c>
      <c r="J484" t="s">
        <v>31</v>
      </c>
      <c r="K484">
        <v>0</v>
      </c>
      <c r="L484" s="1">
        <v>2386</v>
      </c>
      <c r="M484" t="s">
        <v>27</v>
      </c>
      <c r="N484" t="s">
        <v>27</v>
      </c>
      <c r="O484" t="s">
        <v>27</v>
      </c>
      <c r="P484">
        <v>0</v>
      </c>
      <c r="Q484" t="s">
        <v>44</v>
      </c>
      <c r="R484">
        <v>10</v>
      </c>
      <c r="S484" t="s">
        <v>27</v>
      </c>
      <c r="T484">
        <v>4</v>
      </c>
      <c r="U484">
        <v>2</v>
      </c>
      <c r="V484">
        <v>3</v>
      </c>
      <c r="W484">
        <v>99</v>
      </c>
      <c r="X484">
        <v>654</v>
      </c>
      <c r="Y484">
        <v>50</v>
      </c>
      <c r="Z484" t="s">
        <v>33</v>
      </c>
      <c r="AA484">
        <v>50</v>
      </c>
      <c r="AB484" t="str">
        <f t="shared" si="7"/>
        <v>10-19</v>
      </c>
    </row>
    <row r="485" spans="1:28" x14ac:dyDescent="0.3">
      <c r="A485">
        <v>43</v>
      </c>
      <c r="B485" t="s">
        <v>27</v>
      </c>
      <c r="C485" t="s">
        <v>28</v>
      </c>
      <c r="D485">
        <v>86</v>
      </c>
      <c r="E485" t="s">
        <v>37</v>
      </c>
      <c r="F485">
        <v>0</v>
      </c>
      <c r="G485">
        <v>0</v>
      </c>
      <c r="H485" t="s">
        <v>39</v>
      </c>
      <c r="I485">
        <v>0</v>
      </c>
      <c r="J485" t="s">
        <v>40</v>
      </c>
      <c r="K485">
        <v>-200</v>
      </c>
      <c r="L485" s="1">
        <v>1936</v>
      </c>
      <c r="M485" t="s">
        <v>36</v>
      </c>
      <c r="N485" t="s">
        <v>27</v>
      </c>
      <c r="O485" t="s">
        <v>36</v>
      </c>
      <c r="P485">
        <v>100</v>
      </c>
      <c r="Q485" t="s">
        <v>32</v>
      </c>
      <c r="R485">
        <v>13</v>
      </c>
      <c r="S485" t="s">
        <v>36</v>
      </c>
      <c r="T485">
        <v>4</v>
      </c>
      <c r="U485">
        <v>2</v>
      </c>
      <c r="V485">
        <v>1</v>
      </c>
      <c r="W485">
        <v>6</v>
      </c>
      <c r="X485">
        <v>701</v>
      </c>
      <c r="Y485">
        <v>-50</v>
      </c>
      <c r="Z485" t="s">
        <v>33</v>
      </c>
      <c r="AA485">
        <v>50</v>
      </c>
      <c r="AB485" t="str">
        <f t="shared" si="7"/>
        <v>40-49</v>
      </c>
    </row>
    <row r="486" spans="1:28" x14ac:dyDescent="0.3">
      <c r="A486">
        <v>28</v>
      </c>
      <c r="B486" t="s">
        <v>27</v>
      </c>
      <c r="C486" t="s">
        <v>28</v>
      </c>
      <c r="D486">
        <v>86</v>
      </c>
      <c r="E486" t="s">
        <v>37</v>
      </c>
      <c r="F486">
        <v>0</v>
      </c>
      <c r="G486">
        <v>1</v>
      </c>
      <c r="H486" t="s">
        <v>30</v>
      </c>
      <c r="I486">
        <v>50</v>
      </c>
      <c r="J486" t="s">
        <v>40</v>
      </c>
      <c r="K486">
        <v>-200</v>
      </c>
      <c r="L486" s="1">
        <v>2036</v>
      </c>
      <c r="M486" t="s">
        <v>27</v>
      </c>
      <c r="N486" t="s">
        <v>27</v>
      </c>
      <c r="O486" t="s">
        <v>27</v>
      </c>
      <c r="P486">
        <v>0</v>
      </c>
      <c r="Q486" t="s">
        <v>34</v>
      </c>
      <c r="R486">
        <v>1</v>
      </c>
      <c r="S486" t="s">
        <v>36</v>
      </c>
      <c r="T486">
        <v>2</v>
      </c>
      <c r="U486">
        <v>1</v>
      </c>
      <c r="V486">
        <v>3</v>
      </c>
      <c r="W486">
        <v>9</v>
      </c>
      <c r="X486">
        <v>828</v>
      </c>
      <c r="Y486">
        <v>-50</v>
      </c>
      <c r="Z486" t="s">
        <v>41</v>
      </c>
      <c r="AA486">
        <v>0</v>
      </c>
      <c r="AB486" t="str">
        <f t="shared" si="7"/>
        <v>20-29</v>
      </c>
    </row>
    <row r="487" spans="1:28" x14ac:dyDescent="0.3">
      <c r="A487">
        <v>18</v>
      </c>
      <c r="B487" t="s">
        <v>27</v>
      </c>
      <c r="C487" t="s">
        <v>28</v>
      </c>
      <c r="D487">
        <v>86</v>
      </c>
      <c r="E487" t="s">
        <v>29</v>
      </c>
      <c r="F487">
        <v>50</v>
      </c>
      <c r="G487">
        <v>1</v>
      </c>
      <c r="H487" t="s">
        <v>30</v>
      </c>
      <c r="I487">
        <v>50</v>
      </c>
      <c r="J487" t="s">
        <v>40</v>
      </c>
      <c r="K487">
        <v>-200</v>
      </c>
      <c r="L487" s="1">
        <v>2186</v>
      </c>
      <c r="M487" t="s">
        <v>36</v>
      </c>
      <c r="N487" t="s">
        <v>27</v>
      </c>
      <c r="O487" t="s">
        <v>27</v>
      </c>
      <c r="P487">
        <v>50</v>
      </c>
      <c r="Q487" t="s">
        <v>34</v>
      </c>
      <c r="R487">
        <v>8</v>
      </c>
      <c r="S487" t="s">
        <v>36</v>
      </c>
      <c r="T487">
        <v>5</v>
      </c>
      <c r="U487">
        <v>0</v>
      </c>
      <c r="V487">
        <v>1</v>
      </c>
      <c r="W487">
        <v>9</v>
      </c>
      <c r="X487">
        <v>692</v>
      </c>
      <c r="Y487">
        <v>50</v>
      </c>
      <c r="Z487" t="s">
        <v>33</v>
      </c>
      <c r="AA487">
        <v>50</v>
      </c>
      <c r="AB487" t="str">
        <f t="shared" si="7"/>
        <v>10-19</v>
      </c>
    </row>
    <row r="488" spans="1:28" x14ac:dyDescent="0.3">
      <c r="A488">
        <v>30</v>
      </c>
      <c r="B488" t="s">
        <v>27</v>
      </c>
      <c r="C488" t="s">
        <v>28</v>
      </c>
      <c r="D488">
        <v>86</v>
      </c>
      <c r="E488" t="s">
        <v>29</v>
      </c>
      <c r="F488">
        <v>50</v>
      </c>
      <c r="G488">
        <v>2</v>
      </c>
      <c r="H488" t="s">
        <v>30</v>
      </c>
      <c r="I488">
        <v>100</v>
      </c>
      <c r="J488" t="s">
        <v>31</v>
      </c>
      <c r="K488">
        <v>0</v>
      </c>
      <c r="L488" s="1">
        <v>2436</v>
      </c>
      <c r="M488" t="s">
        <v>27</v>
      </c>
      <c r="N488" t="s">
        <v>27</v>
      </c>
      <c r="O488" t="s">
        <v>27</v>
      </c>
      <c r="P488">
        <v>0</v>
      </c>
      <c r="Q488" t="s">
        <v>34</v>
      </c>
      <c r="R488">
        <v>14</v>
      </c>
      <c r="S488" t="s">
        <v>27</v>
      </c>
      <c r="T488">
        <v>4</v>
      </c>
      <c r="U488">
        <v>1</v>
      </c>
      <c r="V488">
        <v>1</v>
      </c>
      <c r="W488">
        <v>99</v>
      </c>
      <c r="X488">
        <v>703</v>
      </c>
      <c r="Y488">
        <v>-50</v>
      </c>
      <c r="Z488" t="s">
        <v>35</v>
      </c>
      <c r="AA488">
        <v>100</v>
      </c>
      <c r="AB488" t="str">
        <f t="shared" si="7"/>
        <v>30-39</v>
      </c>
    </row>
    <row r="489" spans="1:28" x14ac:dyDescent="0.3">
      <c r="A489">
        <v>23</v>
      </c>
      <c r="B489" t="s">
        <v>27</v>
      </c>
      <c r="C489" t="s">
        <v>28</v>
      </c>
      <c r="D489">
        <v>86</v>
      </c>
      <c r="E489" t="s">
        <v>42</v>
      </c>
      <c r="F489">
        <v>100</v>
      </c>
      <c r="G489">
        <v>1</v>
      </c>
      <c r="H489" t="s">
        <v>30</v>
      </c>
      <c r="I489">
        <v>50</v>
      </c>
      <c r="J489" t="s">
        <v>40</v>
      </c>
      <c r="K489">
        <v>-200</v>
      </c>
      <c r="L489" s="1">
        <v>2186</v>
      </c>
      <c r="M489" t="s">
        <v>27</v>
      </c>
      <c r="N489" t="s">
        <v>27</v>
      </c>
      <c r="O489" t="s">
        <v>27</v>
      </c>
      <c r="P489">
        <v>0</v>
      </c>
      <c r="Q489" t="s">
        <v>34</v>
      </c>
      <c r="R489">
        <v>16</v>
      </c>
      <c r="S489" t="s">
        <v>27</v>
      </c>
      <c r="T489">
        <v>6</v>
      </c>
      <c r="U489">
        <v>0</v>
      </c>
      <c r="V489">
        <v>3</v>
      </c>
      <c r="W489">
        <v>99</v>
      </c>
      <c r="X489">
        <v>708</v>
      </c>
      <c r="Y489">
        <v>-50</v>
      </c>
      <c r="Z489" t="s">
        <v>33</v>
      </c>
      <c r="AA489">
        <v>50</v>
      </c>
      <c r="AB489" t="str">
        <f t="shared" si="7"/>
        <v>20-29</v>
      </c>
    </row>
    <row r="490" spans="1:28" x14ac:dyDescent="0.3">
      <c r="A490">
        <v>65</v>
      </c>
      <c r="B490" t="s">
        <v>36</v>
      </c>
      <c r="C490" t="s">
        <v>28</v>
      </c>
      <c r="D490">
        <v>86</v>
      </c>
      <c r="E490" t="s">
        <v>42</v>
      </c>
      <c r="F490">
        <v>100</v>
      </c>
      <c r="G490">
        <v>0</v>
      </c>
      <c r="H490" t="s">
        <v>30</v>
      </c>
      <c r="I490">
        <v>0</v>
      </c>
      <c r="J490" t="s">
        <v>40</v>
      </c>
      <c r="K490">
        <v>-200</v>
      </c>
      <c r="L490" s="1">
        <v>2136</v>
      </c>
      <c r="M490" t="s">
        <v>27</v>
      </c>
      <c r="N490" t="s">
        <v>36</v>
      </c>
      <c r="O490" t="s">
        <v>27</v>
      </c>
      <c r="P490">
        <v>50</v>
      </c>
      <c r="Q490" t="s">
        <v>34</v>
      </c>
      <c r="R490">
        <v>24</v>
      </c>
      <c r="S490" t="s">
        <v>27</v>
      </c>
      <c r="T490">
        <v>4</v>
      </c>
      <c r="U490">
        <v>1</v>
      </c>
      <c r="V490">
        <v>1</v>
      </c>
      <c r="W490">
        <v>99</v>
      </c>
      <c r="X490">
        <v>691</v>
      </c>
      <c r="Y490">
        <v>50</v>
      </c>
      <c r="Z490" t="s">
        <v>41</v>
      </c>
      <c r="AA490">
        <v>0</v>
      </c>
      <c r="AB490" t="str">
        <f t="shared" si="7"/>
        <v>60-69</v>
      </c>
    </row>
    <row r="491" spans="1:28" x14ac:dyDescent="0.3">
      <c r="A491">
        <v>53</v>
      </c>
      <c r="B491" t="s">
        <v>27</v>
      </c>
      <c r="C491" t="s">
        <v>28</v>
      </c>
      <c r="D491">
        <v>86</v>
      </c>
      <c r="E491" t="s">
        <v>29</v>
      </c>
      <c r="F491">
        <v>50</v>
      </c>
      <c r="G491">
        <v>0</v>
      </c>
      <c r="H491" t="s">
        <v>39</v>
      </c>
      <c r="I491">
        <v>0</v>
      </c>
      <c r="J491" t="s">
        <v>31</v>
      </c>
      <c r="K491">
        <v>0</v>
      </c>
      <c r="L491" s="1">
        <v>2386</v>
      </c>
      <c r="M491" t="s">
        <v>27</v>
      </c>
      <c r="N491" t="s">
        <v>27</v>
      </c>
      <c r="O491" t="s">
        <v>27</v>
      </c>
      <c r="P491">
        <v>0</v>
      </c>
      <c r="Q491" t="s">
        <v>32</v>
      </c>
      <c r="R491">
        <v>26</v>
      </c>
      <c r="S491" t="s">
        <v>27</v>
      </c>
      <c r="T491">
        <v>7</v>
      </c>
      <c r="U491">
        <v>4</v>
      </c>
      <c r="V491">
        <v>2</v>
      </c>
      <c r="W491">
        <v>99</v>
      </c>
      <c r="X491">
        <v>642</v>
      </c>
      <c r="Y491">
        <v>50</v>
      </c>
      <c r="Z491" t="s">
        <v>33</v>
      </c>
      <c r="AA491">
        <v>50</v>
      </c>
      <c r="AB491" t="str">
        <f t="shared" si="7"/>
        <v>50-59</v>
      </c>
    </row>
    <row r="492" spans="1:28" x14ac:dyDescent="0.3">
      <c r="A492">
        <v>39</v>
      </c>
      <c r="B492" t="s">
        <v>27</v>
      </c>
      <c r="C492" t="s">
        <v>45</v>
      </c>
      <c r="D492">
        <v>0</v>
      </c>
      <c r="E492" t="s">
        <v>42</v>
      </c>
      <c r="F492">
        <v>100</v>
      </c>
      <c r="G492">
        <v>1</v>
      </c>
      <c r="H492" t="s">
        <v>30</v>
      </c>
      <c r="I492">
        <v>50</v>
      </c>
      <c r="J492" t="s">
        <v>40</v>
      </c>
      <c r="K492">
        <v>-200</v>
      </c>
      <c r="L492" s="1">
        <v>2100</v>
      </c>
      <c r="M492" t="s">
        <v>27</v>
      </c>
      <c r="N492" t="s">
        <v>36</v>
      </c>
      <c r="O492" t="s">
        <v>27</v>
      </c>
      <c r="P492">
        <v>50</v>
      </c>
      <c r="Q492" t="s">
        <v>34</v>
      </c>
      <c r="R492">
        <v>23</v>
      </c>
      <c r="S492" t="s">
        <v>36</v>
      </c>
      <c r="T492">
        <v>6</v>
      </c>
      <c r="U492">
        <v>1</v>
      </c>
      <c r="V492">
        <v>1</v>
      </c>
      <c r="W492">
        <v>6</v>
      </c>
      <c r="X492">
        <v>773</v>
      </c>
      <c r="Y492">
        <v>-50</v>
      </c>
      <c r="Z492" t="s">
        <v>35</v>
      </c>
      <c r="AA492">
        <v>100</v>
      </c>
      <c r="AB492" t="str">
        <f t="shared" si="7"/>
        <v>30-39</v>
      </c>
    </row>
    <row r="493" spans="1:28" x14ac:dyDescent="0.3">
      <c r="A493">
        <v>62</v>
      </c>
      <c r="B493" t="s">
        <v>36</v>
      </c>
      <c r="C493" t="s">
        <v>28</v>
      </c>
      <c r="D493">
        <v>86</v>
      </c>
      <c r="E493" t="s">
        <v>37</v>
      </c>
      <c r="F493">
        <v>0</v>
      </c>
      <c r="G493">
        <v>0</v>
      </c>
      <c r="H493" t="s">
        <v>30</v>
      </c>
      <c r="I493">
        <v>0</v>
      </c>
      <c r="J493" t="s">
        <v>31</v>
      </c>
      <c r="K493">
        <v>0</v>
      </c>
      <c r="L493" s="1">
        <v>2286</v>
      </c>
      <c r="M493" t="s">
        <v>36</v>
      </c>
      <c r="N493" t="s">
        <v>27</v>
      </c>
      <c r="O493" t="s">
        <v>27</v>
      </c>
      <c r="P493">
        <v>50</v>
      </c>
      <c r="Q493" t="s">
        <v>34</v>
      </c>
      <c r="R493">
        <v>1</v>
      </c>
      <c r="S493" t="s">
        <v>36</v>
      </c>
      <c r="T493">
        <v>4</v>
      </c>
      <c r="U493">
        <v>2</v>
      </c>
      <c r="V493">
        <v>1</v>
      </c>
      <c r="W493">
        <v>7</v>
      </c>
      <c r="X493">
        <v>604</v>
      </c>
      <c r="Y493">
        <v>50</v>
      </c>
      <c r="Z493" t="s">
        <v>33</v>
      </c>
      <c r="AA493">
        <v>50</v>
      </c>
      <c r="AB493" t="str">
        <f t="shared" si="7"/>
        <v>60-69</v>
      </c>
    </row>
    <row r="494" spans="1:28" x14ac:dyDescent="0.3">
      <c r="A494">
        <v>41</v>
      </c>
      <c r="B494" t="s">
        <v>27</v>
      </c>
      <c r="C494" t="s">
        <v>38</v>
      </c>
      <c r="D494">
        <v>0</v>
      </c>
      <c r="E494" t="s">
        <v>42</v>
      </c>
      <c r="F494">
        <v>100</v>
      </c>
      <c r="G494">
        <v>1</v>
      </c>
      <c r="H494" t="s">
        <v>30</v>
      </c>
      <c r="I494">
        <v>50</v>
      </c>
      <c r="J494" t="s">
        <v>31</v>
      </c>
      <c r="K494">
        <v>0</v>
      </c>
      <c r="L494" s="1">
        <v>2400</v>
      </c>
      <c r="M494" t="s">
        <v>27</v>
      </c>
      <c r="N494" t="s">
        <v>36</v>
      </c>
      <c r="O494" t="s">
        <v>27</v>
      </c>
      <c r="P494">
        <v>50</v>
      </c>
      <c r="Q494" t="s">
        <v>34</v>
      </c>
      <c r="R494">
        <v>8</v>
      </c>
      <c r="S494" t="s">
        <v>36</v>
      </c>
      <c r="T494">
        <v>2</v>
      </c>
      <c r="U494">
        <v>2</v>
      </c>
      <c r="V494">
        <v>1</v>
      </c>
      <c r="W494">
        <v>9</v>
      </c>
      <c r="X494">
        <v>626</v>
      </c>
      <c r="Y494">
        <v>50</v>
      </c>
      <c r="Z494" t="s">
        <v>35</v>
      </c>
      <c r="AA494">
        <v>100</v>
      </c>
      <c r="AB494" t="str">
        <f t="shared" si="7"/>
        <v>40-49</v>
      </c>
    </row>
    <row r="495" spans="1:28" x14ac:dyDescent="0.3">
      <c r="A495">
        <v>27</v>
      </c>
      <c r="B495" t="s">
        <v>27</v>
      </c>
      <c r="C495" t="s">
        <v>38</v>
      </c>
      <c r="D495">
        <v>0</v>
      </c>
      <c r="E495" t="s">
        <v>37</v>
      </c>
      <c r="F495">
        <v>0</v>
      </c>
      <c r="G495">
        <v>0</v>
      </c>
      <c r="H495" t="s">
        <v>30</v>
      </c>
      <c r="I495">
        <v>0</v>
      </c>
      <c r="J495" t="s">
        <v>31</v>
      </c>
      <c r="K495">
        <v>0</v>
      </c>
      <c r="L495" s="1">
        <v>2250</v>
      </c>
      <c r="M495" t="s">
        <v>27</v>
      </c>
      <c r="N495" t="s">
        <v>36</v>
      </c>
      <c r="O495" t="s">
        <v>27</v>
      </c>
      <c r="P495">
        <v>50</v>
      </c>
      <c r="Q495" t="s">
        <v>34</v>
      </c>
      <c r="R495">
        <v>28</v>
      </c>
      <c r="S495" t="s">
        <v>36</v>
      </c>
      <c r="T495">
        <v>4</v>
      </c>
      <c r="U495">
        <v>2</v>
      </c>
      <c r="V495">
        <v>2</v>
      </c>
      <c r="W495">
        <v>14</v>
      </c>
      <c r="X495">
        <v>645</v>
      </c>
      <c r="Y495">
        <v>50</v>
      </c>
      <c r="Z495" t="s">
        <v>35</v>
      </c>
      <c r="AA495">
        <v>100</v>
      </c>
      <c r="AB495" t="str">
        <f t="shared" si="7"/>
        <v>20-29</v>
      </c>
    </row>
    <row r="496" spans="1:28" x14ac:dyDescent="0.3">
      <c r="A496">
        <v>62</v>
      </c>
      <c r="B496" t="s">
        <v>36</v>
      </c>
      <c r="C496" t="s">
        <v>38</v>
      </c>
      <c r="D496">
        <v>0</v>
      </c>
      <c r="E496" t="s">
        <v>42</v>
      </c>
      <c r="F496">
        <v>100</v>
      </c>
      <c r="G496">
        <v>1</v>
      </c>
      <c r="H496" t="s">
        <v>30</v>
      </c>
      <c r="I496">
        <v>50</v>
      </c>
      <c r="J496" t="s">
        <v>31</v>
      </c>
      <c r="K496">
        <v>0</v>
      </c>
      <c r="L496" s="1">
        <v>2450</v>
      </c>
      <c r="M496" t="s">
        <v>27</v>
      </c>
      <c r="N496" t="s">
        <v>27</v>
      </c>
      <c r="O496" t="s">
        <v>27</v>
      </c>
      <c r="P496">
        <v>0</v>
      </c>
      <c r="Q496" t="s">
        <v>34</v>
      </c>
      <c r="R496">
        <v>25</v>
      </c>
      <c r="S496" t="s">
        <v>27</v>
      </c>
      <c r="T496">
        <v>2</v>
      </c>
      <c r="U496">
        <v>1</v>
      </c>
      <c r="V496">
        <v>2</v>
      </c>
      <c r="W496">
        <v>99</v>
      </c>
      <c r="X496">
        <v>641</v>
      </c>
      <c r="Y496">
        <v>50</v>
      </c>
      <c r="Z496" t="s">
        <v>35</v>
      </c>
      <c r="AA496">
        <v>100</v>
      </c>
      <c r="AB496" t="str">
        <f t="shared" si="7"/>
        <v>60-69</v>
      </c>
    </row>
    <row r="497" spans="1:28" x14ac:dyDescent="0.3">
      <c r="A497">
        <v>48</v>
      </c>
      <c r="B497" t="s">
        <v>27</v>
      </c>
      <c r="C497" t="s">
        <v>28</v>
      </c>
      <c r="D497">
        <v>86</v>
      </c>
      <c r="E497" t="s">
        <v>29</v>
      </c>
      <c r="F497">
        <v>50</v>
      </c>
      <c r="G497">
        <v>0</v>
      </c>
      <c r="H497" t="s">
        <v>39</v>
      </c>
      <c r="I497">
        <v>0</v>
      </c>
      <c r="J497" t="s">
        <v>40</v>
      </c>
      <c r="K497">
        <v>-200</v>
      </c>
      <c r="L497" s="1">
        <v>2086</v>
      </c>
      <c r="M497" t="s">
        <v>27</v>
      </c>
      <c r="N497" t="s">
        <v>36</v>
      </c>
      <c r="O497" t="s">
        <v>27</v>
      </c>
      <c r="P497">
        <v>50</v>
      </c>
      <c r="Q497" t="s">
        <v>34</v>
      </c>
      <c r="R497">
        <v>1</v>
      </c>
      <c r="S497" t="s">
        <v>36</v>
      </c>
      <c r="T497">
        <v>3</v>
      </c>
      <c r="U497">
        <v>0</v>
      </c>
      <c r="V497">
        <v>2</v>
      </c>
      <c r="W497">
        <v>9</v>
      </c>
      <c r="X497">
        <v>781</v>
      </c>
      <c r="Y497">
        <v>-50</v>
      </c>
      <c r="Z497" t="s">
        <v>35</v>
      </c>
      <c r="AA497">
        <v>100</v>
      </c>
      <c r="AB497" t="str">
        <f t="shared" si="7"/>
        <v>40-49</v>
      </c>
    </row>
    <row r="498" spans="1:28" x14ac:dyDescent="0.3">
      <c r="A498">
        <v>24</v>
      </c>
      <c r="B498" t="s">
        <v>27</v>
      </c>
      <c r="C498" t="s">
        <v>28</v>
      </c>
      <c r="D498">
        <v>86</v>
      </c>
      <c r="E498" t="s">
        <v>42</v>
      </c>
      <c r="F498">
        <v>100</v>
      </c>
      <c r="G498">
        <v>1</v>
      </c>
      <c r="H498" t="s">
        <v>43</v>
      </c>
      <c r="I498">
        <v>200</v>
      </c>
      <c r="J498" t="s">
        <v>40</v>
      </c>
      <c r="K498">
        <v>-200</v>
      </c>
      <c r="L498" s="1">
        <v>2486</v>
      </c>
      <c r="M498" t="s">
        <v>27</v>
      </c>
      <c r="N498" t="s">
        <v>27</v>
      </c>
      <c r="O498" t="s">
        <v>27</v>
      </c>
      <c r="P498">
        <v>0</v>
      </c>
      <c r="Q498" t="s">
        <v>34</v>
      </c>
      <c r="R498">
        <v>30</v>
      </c>
      <c r="S498" t="s">
        <v>27</v>
      </c>
      <c r="T498">
        <v>2</v>
      </c>
      <c r="U498">
        <v>3</v>
      </c>
      <c r="V498">
        <v>1</v>
      </c>
      <c r="W498">
        <v>99</v>
      </c>
      <c r="X498">
        <v>665</v>
      </c>
      <c r="Y498">
        <v>50</v>
      </c>
      <c r="Z498" t="s">
        <v>35</v>
      </c>
      <c r="AA498">
        <v>100</v>
      </c>
      <c r="AB498" t="str">
        <f t="shared" si="7"/>
        <v>20-29</v>
      </c>
    </row>
    <row r="499" spans="1:28" x14ac:dyDescent="0.3">
      <c r="A499">
        <v>37</v>
      </c>
      <c r="B499" t="s">
        <v>27</v>
      </c>
      <c r="C499" t="s">
        <v>28</v>
      </c>
      <c r="D499">
        <v>86</v>
      </c>
      <c r="E499" t="s">
        <v>37</v>
      </c>
      <c r="F499">
        <v>0</v>
      </c>
      <c r="G499">
        <v>0</v>
      </c>
      <c r="H499" t="s">
        <v>30</v>
      </c>
      <c r="I499">
        <v>0</v>
      </c>
      <c r="J499" t="s">
        <v>40</v>
      </c>
      <c r="K499">
        <v>-200</v>
      </c>
      <c r="L499" s="1">
        <v>1936</v>
      </c>
      <c r="M499" t="s">
        <v>27</v>
      </c>
      <c r="N499" t="s">
        <v>36</v>
      </c>
      <c r="O499" t="s">
        <v>27</v>
      </c>
      <c r="P499">
        <v>50</v>
      </c>
      <c r="Q499" t="s">
        <v>34</v>
      </c>
      <c r="R499">
        <v>1</v>
      </c>
      <c r="S499" t="s">
        <v>36</v>
      </c>
      <c r="T499">
        <v>4</v>
      </c>
      <c r="U499">
        <v>3</v>
      </c>
      <c r="V499">
        <v>1</v>
      </c>
      <c r="W499">
        <v>12</v>
      </c>
      <c r="X499">
        <v>738</v>
      </c>
      <c r="Y499">
        <v>-50</v>
      </c>
      <c r="Z499" t="s">
        <v>41</v>
      </c>
      <c r="AA499">
        <v>0</v>
      </c>
      <c r="AB499" t="str">
        <f t="shared" si="7"/>
        <v>30-39</v>
      </c>
    </row>
    <row r="500" spans="1:28" x14ac:dyDescent="0.3">
      <c r="A500">
        <v>26</v>
      </c>
      <c r="B500" t="s">
        <v>27</v>
      </c>
      <c r="C500" t="s">
        <v>28</v>
      </c>
      <c r="D500">
        <v>86</v>
      </c>
      <c r="E500" t="s">
        <v>29</v>
      </c>
      <c r="F500">
        <v>50</v>
      </c>
      <c r="G500">
        <v>0</v>
      </c>
      <c r="H500" t="s">
        <v>30</v>
      </c>
      <c r="I500">
        <v>0</v>
      </c>
      <c r="J500" t="s">
        <v>40</v>
      </c>
      <c r="K500">
        <v>-200</v>
      </c>
      <c r="L500" s="1">
        <v>2236</v>
      </c>
      <c r="M500" t="s">
        <v>27</v>
      </c>
      <c r="N500" t="s">
        <v>27</v>
      </c>
      <c r="O500" t="s">
        <v>27</v>
      </c>
      <c r="P500">
        <v>0</v>
      </c>
      <c r="Q500" t="s">
        <v>34</v>
      </c>
      <c r="R500">
        <v>1</v>
      </c>
      <c r="S500" t="s">
        <v>36</v>
      </c>
      <c r="T500">
        <v>6</v>
      </c>
      <c r="U500">
        <v>1</v>
      </c>
      <c r="V500">
        <v>1</v>
      </c>
      <c r="W500">
        <v>6</v>
      </c>
      <c r="X500">
        <v>692</v>
      </c>
      <c r="Y500">
        <v>50</v>
      </c>
      <c r="Z500" t="s">
        <v>35</v>
      </c>
      <c r="AA500">
        <v>100</v>
      </c>
      <c r="AB500" t="str">
        <f t="shared" si="7"/>
        <v>20-29</v>
      </c>
    </row>
    <row r="501" spans="1:28" x14ac:dyDescent="0.3">
      <c r="A501">
        <v>19</v>
      </c>
      <c r="B501" t="s">
        <v>27</v>
      </c>
      <c r="C501" t="s">
        <v>28</v>
      </c>
      <c r="D501">
        <v>86</v>
      </c>
      <c r="E501" t="s">
        <v>42</v>
      </c>
      <c r="F501">
        <v>100</v>
      </c>
      <c r="G501">
        <v>1</v>
      </c>
      <c r="H501" t="s">
        <v>39</v>
      </c>
      <c r="I501">
        <v>100</v>
      </c>
      <c r="J501" t="s">
        <v>40</v>
      </c>
      <c r="K501">
        <v>-200</v>
      </c>
      <c r="L501" s="1">
        <v>2136</v>
      </c>
      <c r="M501" t="s">
        <v>36</v>
      </c>
      <c r="N501" t="s">
        <v>36</v>
      </c>
      <c r="O501" t="s">
        <v>27</v>
      </c>
      <c r="P501">
        <v>100</v>
      </c>
      <c r="Q501" t="s">
        <v>32</v>
      </c>
      <c r="R501">
        <v>27</v>
      </c>
      <c r="S501" t="s">
        <v>36</v>
      </c>
      <c r="T501">
        <v>4</v>
      </c>
      <c r="U501">
        <v>2</v>
      </c>
      <c r="V501">
        <v>2</v>
      </c>
      <c r="W501">
        <v>9</v>
      </c>
      <c r="X501">
        <v>725</v>
      </c>
      <c r="Y501">
        <v>-50</v>
      </c>
      <c r="Z501" t="s">
        <v>33</v>
      </c>
      <c r="AA501">
        <v>50</v>
      </c>
      <c r="AB501" t="str">
        <f t="shared" si="7"/>
        <v>10-19</v>
      </c>
    </row>
    <row r="502" spans="1:28" x14ac:dyDescent="0.3">
      <c r="A502">
        <v>53</v>
      </c>
      <c r="B502" t="s">
        <v>27</v>
      </c>
      <c r="C502" t="s">
        <v>38</v>
      </c>
      <c r="D502">
        <v>0</v>
      </c>
      <c r="E502" t="s">
        <v>37</v>
      </c>
      <c r="F502">
        <v>0</v>
      </c>
      <c r="G502">
        <v>0</v>
      </c>
      <c r="H502" t="s">
        <v>30</v>
      </c>
      <c r="I502">
        <v>0</v>
      </c>
      <c r="J502" t="s">
        <v>31</v>
      </c>
      <c r="K502">
        <v>0</v>
      </c>
      <c r="L502" s="1">
        <v>2200</v>
      </c>
      <c r="M502" t="s">
        <v>36</v>
      </c>
      <c r="N502" t="s">
        <v>36</v>
      </c>
      <c r="O502" t="s">
        <v>27</v>
      </c>
      <c r="P502">
        <v>100</v>
      </c>
      <c r="Q502" t="s">
        <v>34</v>
      </c>
      <c r="R502">
        <v>4</v>
      </c>
      <c r="S502" t="s">
        <v>36</v>
      </c>
      <c r="T502">
        <v>7</v>
      </c>
      <c r="U502">
        <v>4</v>
      </c>
      <c r="V502">
        <v>1</v>
      </c>
      <c r="W502">
        <v>13</v>
      </c>
      <c r="X502">
        <v>690</v>
      </c>
      <c r="Y502">
        <v>50</v>
      </c>
      <c r="Z502" t="s">
        <v>35</v>
      </c>
      <c r="AA502">
        <v>100</v>
      </c>
      <c r="AB502" t="str">
        <f t="shared" si="7"/>
        <v>50-59</v>
      </c>
    </row>
    <row r="503" spans="1:28" x14ac:dyDescent="0.3">
      <c r="A503">
        <v>68</v>
      </c>
      <c r="B503" t="s">
        <v>36</v>
      </c>
      <c r="C503" t="s">
        <v>38</v>
      </c>
      <c r="D503">
        <v>0</v>
      </c>
      <c r="E503" t="s">
        <v>29</v>
      </c>
      <c r="F503">
        <v>50</v>
      </c>
      <c r="G503">
        <v>0</v>
      </c>
      <c r="H503" t="s">
        <v>30</v>
      </c>
      <c r="I503">
        <v>0</v>
      </c>
      <c r="J503" t="s">
        <v>31</v>
      </c>
      <c r="K503">
        <v>0</v>
      </c>
      <c r="L503" s="1">
        <v>2150</v>
      </c>
      <c r="M503" t="s">
        <v>36</v>
      </c>
      <c r="N503" t="s">
        <v>36</v>
      </c>
      <c r="O503" t="s">
        <v>27</v>
      </c>
      <c r="P503">
        <v>100</v>
      </c>
      <c r="Q503" t="s">
        <v>34</v>
      </c>
      <c r="R503">
        <v>5</v>
      </c>
      <c r="S503" t="s">
        <v>27</v>
      </c>
      <c r="T503">
        <v>5</v>
      </c>
      <c r="U503">
        <v>3</v>
      </c>
      <c r="V503">
        <v>2</v>
      </c>
      <c r="W503">
        <v>99</v>
      </c>
      <c r="X503">
        <v>706</v>
      </c>
      <c r="Y503">
        <v>-50</v>
      </c>
      <c r="Z503" t="s">
        <v>35</v>
      </c>
      <c r="AA503">
        <v>100</v>
      </c>
      <c r="AB503" t="str">
        <f t="shared" si="7"/>
        <v>60-69</v>
      </c>
    </row>
    <row r="504" spans="1:28" x14ac:dyDescent="0.3">
      <c r="A504">
        <v>19</v>
      </c>
      <c r="B504" t="s">
        <v>27</v>
      </c>
      <c r="C504" t="s">
        <v>38</v>
      </c>
      <c r="D504">
        <v>0</v>
      </c>
      <c r="E504" t="s">
        <v>42</v>
      </c>
      <c r="F504">
        <v>100</v>
      </c>
      <c r="G504">
        <v>0</v>
      </c>
      <c r="H504" t="s">
        <v>30</v>
      </c>
      <c r="I504">
        <v>0</v>
      </c>
      <c r="J504" t="s">
        <v>40</v>
      </c>
      <c r="K504">
        <v>-200</v>
      </c>
      <c r="L504" s="1">
        <v>2000</v>
      </c>
      <c r="M504" t="s">
        <v>36</v>
      </c>
      <c r="N504" t="s">
        <v>27</v>
      </c>
      <c r="O504" t="s">
        <v>27</v>
      </c>
      <c r="P504">
        <v>50</v>
      </c>
      <c r="Q504" t="s">
        <v>34</v>
      </c>
      <c r="R504">
        <v>24</v>
      </c>
      <c r="S504" t="s">
        <v>36</v>
      </c>
      <c r="T504">
        <v>1</v>
      </c>
      <c r="U504">
        <v>1</v>
      </c>
      <c r="V504">
        <v>3</v>
      </c>
      <c r="W504">
        <v>3</v>
      </c>
      <c r="X504">
        <v>783</v>
      </c>
      <c r="Y504">
        <v>-50</v>
      </c>
      <c r="Z504" t="s">
        <v>33</v>
      </c>
      <c r="AA504">
        <v>50</v>
      </c>
      <c r="AB504" t="str">
        <f t="shared" si="7"/>
        <v>10-19</v>
      </c>
    </row>
    <row r="505" spans="1:28" x14ac:dyDescent="0.3">
      <c r="A505">
        <v>48</v>
      </c>
      <c r="B505" t="s">
        <v>27</v>
      </c>
      <c r="C505" t="s">
        <v>28</v>
      </c>
      <c r="D505">
        <v>86</v>
      </c>
      <c r="E505" t="s">
        <v>37</v>
      </c>
      <c r="F505">
        <v>0</v>
      </c>
      <c r="G505">
        <v>1</v>
      </c>
      <c r="H505" t="s">
        <v>30</v>
      </c>
      <c r="I505">
        <v>50</v>
      </c>
      <c r="J505" t="s">
        <v>40</v>
      </c>
      <c r="K505">
        <v>-200</v>
      </c>
      <c r="L505" s="1">
        <v>2136</v>
      </c>
      <c r="M505" t="s">
        <v>27</v>
      </c>
      <c r="N505" t="s">
        <v>27</v>
      </c>
      <c r="O505" t="s">
        <v>27</v>
      </c>
      <c r="P505">
        <v>0</v>
      </c>
      <c r="Q505" t="s">
        <v>44</v>
      </c>
      <c r="R505">
        <v>12</v>
      </c>
      <c r="S505" t="s">
        <v>27</v>
      </c>
      <c r="T505">
        <v>3</v>
      </c>
      <c r="U505">
        <v>2</v>
      </c>
      <c r="V505">
        <v>1</v>
      </c>
      <c r="W505">
        <v>99</v>
      </c>
      <c r="X505">
        <v>705</v>
      </c>
      <c r="Y505">
        <v>-50</v>
      </c>
      <c r="Z505" t="s">
        <v>35</v>
      </c>
      <c r="AA505">
        <v>100</v>
      </c>
      <c r="AB505" t="str">
        <f t="shared" si="7"/>
        <v>40-49</v>
      </c>
    </row>
    <row r="506" spans="1:28" x14ac:dyDescent="0.3">
      <c r="A506">
        <v>30</v>
      </c>
      <c r="B506" t="s">
        <v>27</v>
      </c>
      <c r="C506" t="s">
        <v>28</v>
      </c>
      <c r="D506">
        <v>86</v>
      </c>
      <c r="E506" t="s">
        <v>37</v>
      </c>
      <c r="F506">
        <v>0</v>
      </c>
      <c r="G506">
        <v>1</v>
      </c>
      <c r="H506" t="s">
        <v>39</v>
      </c>
      <c r="I506">
        <v>100</v>
      </c>
      <c r="J506" t="s">
        <v>40</v>
      </c>
      <c r="K506">
        <v>-200</v>
      </c>
      <c r="L506" s="1">
        <v>2086</v>
      </c>
      <c r="M506" t="s">
        <v>36</v>
      </c>
      <c r="N506" t="s">
        <v>27</v>
      </c>
      <c r="O506" t="s">
        <v>27</v>
      </c>
      <c r="P506">
        <v>50</v>
      </c>
      <c r="Q506" t="s">
        <v>32</v>
      </c>
      <c r="R506">
        <v>24</v>
      </c>
      <c r="S506" t="s">
        <v>36</v>
      </c>
      <c r="T506">
        <v>3</v>
      </c>
      <c r="U506">
        <v>1</v>
      </c>
      <c r="V506">
        <v>3</v>
      </c>
      <c r="W506">
        <v>14</v>
      </c>
      <c r="X506">
        <v>747</v>
      </c>
      <c r="Y506">
        <v>-50</v>
      </c>
      <c r="Z506" t="s">
        <v>33</v>
      </c>
      <c r="AA506">
        <v>50</v>
      </c>
      <c r="AB506" t="str">
        <f t="shared" si="7"/>
        <v>30-39</v>
      </c>
    </row>
    <row r="507" spans="1:28" x14ac:dyDescent="0.3">
      <c r="A507">
        <v>32</v>
      </c>
      <c r="B507" t="s">
        <v>27</v>
      </c>
      <c r="C507" t="s">
        <v>46</v>
      </c>
      <c r="D507">
        <v>0</v>
      </c>
      <c r="E507" t="s">
        <v>42</v>
      </c>
      <c r="F507">
        <v>100</v>
      </c>
      <c r="G507">
        <v>0</v>
      </c>
      <c r="H507" t="s">
        <v>43</v>
      </c>
      <c r="I507">
        <v>0</v>
      </c>
      <c r="J507" t="s">
        <v>40</v>
      </c>
      <c r="K507">
        <v>-200</v>
      </c>
      <c r="L507" s="1">
        <v>2050</v>
      </c>
      <c r="M507" t="s">
        <v>27</v>
      </c>
      <c r="N507" t="s">
        <v>36</v>
      </c>
      <c r="O507" t="s">
        <v>27</v>
      </c>
      <c r="P507">
        <v>50</v>
      </c>
      <c r="Q507" t="s">
        <v>32</v>
      </c>
      <c r="R507">
        <v>6</v>
      </c>
      <c r="S507" t="s">
        <v>36</v>
      </c>
      <c r="T507">
        <v>1</v>
      </c>
      <c r="U507">
        <v>1</v>
      </c>
      <c r="V507">
        <v>2</v>
      </c>
      <c r="W507">
        <v>11</v>
      </c>
      <c r="X507">
        <v>715</v>
      </c>
      <c r="Y507">
        <v>-50</v>
      </c>
      <c r="Z507" t="s">
        <v>35</v>
      </c>
      <c r="AA507">
        <v>100</v>
      </c>
      <c r="AB507" t="str">
        <f t="shared" si="7"/>
        <v>30-39</v>
      </c>
    </row>
    <row r="508" spans="1:28" x14ac:dyDescent="0.3">
      <c r="A508">
        <v>31</v>
      </c>
      <c r="B508" t="s">
        <v>27</v>
      </c>
      <c r="C508" t="s">
        <v>28</v>
      </c>
      <c r="D508">
        <v>86</v>
      </c>
      <c r="E508" t="s">
        <v>42</v>
      </c>
      <c r="F508">
        <v>100</v>
      </c>
      <c r="G508">
        <v>0</v>
      </c>
      <c r="H508" t="s">
        <v>30</v>
      </c>
      <c r="I508">
        <v>0</v>
      </c>
      <c r="J508" t="s">
        <v>31</v>
      </c>
      <c r="K508">
        <v>0</v>
      </c>
      <c r="L508" s="1">
        <v>2386</v>
      </c>
      <c r="M508" t="s">
        <v>27</v>
      </c>
      <c r="N508" t="s">
        <v>36</v>
      </c>
      <c r="O508" t="s">
        <v>27</v>
      </c>
      <c r="P508">
        <v>50</v>
      </c>
      <c r="Q508" t="s">
        <v>32</v>
      </c>
      <c r="R508">
        <v>7</v>
      </c>
      <c r="S508" t="s">
        <v>36</v>
      </c>
      <c r="T508">
        <v>4</v>
      </c>
      <c r="U508">
        <v>0</v>
      </c>
      <c r="V508">
        <v>1</v>
      </c>
      <c r="W508">
        <v>6</v>
      </c>
      <c r="X508">
        <v>687</v>
      </c>
      <c r="Y508">
        <v>50</v>
      </c>
      <c r="Z508" t="s">
        <v>33</v>
      </c>
      <c r="AA508">
        <v>50</v>
      </c>
      <c r="AB508" t="str">
        <f t="shared" si="7"/>
        <v>30-39</v>
      </c>
    </row>
    <row r="509" spans="1:28" x14ac:dyDescent="0.3">
      <c r="A509">
        <v>27</v>
      </c>
      <c r="B509" t="s">
        <v>27</v>
      </c>
      <c r="C509" t="s">
        <v>38</v>
      </c>
      <c r="D509">
        <v>0</v>
      </c>
      <c r="E509" t="s">
        <v>37</v>
      </c>
      <c r="F509">
        <v>0</v>
      </c>
      <c r="G509">
        <v>0</v>
      </c>
      <c r="H509" t="s">
        <v>30</v>
      </c>
      <c r="I509">
        <v>0</v>
      </c>
      <c r="J509" t="s">
        <v>31</v>
      </c>
      <c r="K509">
        <v>0</v>
      </c>
      <c r="L509" s="1">
        <v>2100</v>
      </c>
      <c r="M509" t="s">
        <v>27</v>
      </c>
      <c r="N509" t="s">
        <v>27</v>
      </c>
      <c r="O509" t="s">
        <v>27</v>
      </c>
      <c r="P509">
        <v>0</v>
      </c>
      <c r="Q509" t="s">
        <v>34</v>
      </c>
      <c r="R509">
        <v>1</v>
      </c>
      <c r="S509" t="s">
        <v>27</v>
      </c>
      <c r="T509">
        <v>9</v>
      </c>
      <c r="U509">
        <v>1</v>
      </c>
      <c r="V509">
        <v>3</v>
      </c>
      <c r="W509">
        <v>99</v>
      </c>
      <c r="X509">
        <v>712</v>
      </c>
      <c r="Y509">
        <v>-50</v>
      </c>
      <c r="Z509" t="s">
        <v>41</v>
      </c>
      <c r="AA509">
        <v>0</v>
      </c>
      <c r="AB509" t="str">
        <f t="shared" si="7"/>
        <v>20-29</v>
      </c>
    </row>
    <row r="510" spans="1:28" x14ac:dyDescent="0.3">
      <c r="A510">
        <v>40</v>
      </c>
      <c r="B510" t="s">
        <v>27</v>
      </c>
      <c r="C510" t="s">
        <v>38</v>
      </c>
      <c r="D510">
        <v>0</v>
      </c>
      <c r="E510" t="s">
        <v>29</v>
      </c>
      <c r="F510">
        <v>50</v>
      </c>
      <c r="G510">
        <v>0</v>
      </c>
      <c r="H510" t="s">
        <v>30</v>
      </c>
      <c r="I510">
        <v>0</v>
      </c>
      <c r="J510" t="s">
        <v>40</v>
      </c>
      <c r="K510">
        <v>-200</v>
      </c>
      <c r="L510" s="1">
        <v>2050</v>
      </c>
      <c r="M510" t="s">
        <v>36</v>
      </c>
      <c r="N510" t="s">
        <v>27</v>
      </c>
      <c r="O510" t="s">
        <v>27</v>
      </c>
      <c r="P510">
        <v>50</v>
      </c>
      <c r="Q510" t="s">
        <v>34</v>
      </c>
      <c r="R510">
        <v>29</v>
      </c>
      <c r="S510" t="s">
        <v>27</v>
      </c>
      <c r="T510">
        <v>4</v>
      </c>
      <c r="U510">
        <v>1</v>
      </c>
      <c r="V510">
        <v>1</v>
      </c>
      <c r="W510">
        <v>99</v>
      </c>
      <c r="X510">
        <v>681</v>
      </c>
      <c r="Y510">
        <v>50</v>
      </c>
      <c r="Z510" t="s">
        <v>33</v>
      </c>
      <c r="AA510">
        <v>50</v>
      </c>
      <c r="AB510" t="str">
        <f t="shared" si="7"/>
        <v>40-49</v>
      </c>
    </row>
    <row r="511" spans="1:28" x14ac:dyDescent="0.3">
      <c r="A511">
        <v>27</v>
      </c>
      <c r="B511" t="s">
        <v>27</v>
      </c>
      <c r="C511" t="s">
        <v>28</v>
      </c>
      <c r="D511">
        <v>86</v>
      </c>
      <c r="E511" t="s">
        <v>29</v>
      </c>
      <c r="F511">
        <v>50</v>
      </c>
      <c r="G511">
        <v>1</v>
      </c>
      <c r="H511" t="s">
        <v>30</v>
      </c>
      <c r="I511">
        <v>50</v>
      </c>
      <c r="J511" t="s">
        <v>31</v>
      </c>
      <c r="K511">
        <v>0</v>
      </c>
      <c r="L511" s="1">
        <v>2386</v>
      </c>
      <c r="M511" t="s">
        <v>27</v>
      </c>
      <c r="N511" t="s">
        <v>27</v>
      </c>
      <c r="O511" t="s">
        <v>27</v>
      </c>
      <c r="P511">
        <v>0</v>
      </c>
      <c r="Q511" t="s">
        <v>44</v>
      </c>
      <c r="R511">
        <v>24</v>
      </c>
      <c r="S511" t="s">
        <v>27</v>
      </c>
      <c r="T511">
        <v>6</v>
      </c>
      <c r="U511">
        <v>1</v>
      </c>
      <c r="V511">
        <v>1</v>
      </c>
      <c r="W511">
        <v>99</v>
      </c>
      <c r="X511">
        <v>721</v>
      </c>
      <c r="Y511">
        <v>-50</v>
      </c>
      <c r="Z511" t="s">
        <v>35</v>
      </c>
      <c r="AA511">
        <v>100</v>
      </c>
      <c r="AB511" t="str">
        <f t="shared" si="7"/>
        <v>20-29</v>
      </c>
    </row>
    <row r="512" spans="1:28" x14ac:dyDescent="0.3">
      <c r="A512">
        <v>44</v>
      </c>
      <c r="B512" t="s">
        <v>27</v>
      </c>
      <c r="C512" t="s">
        <v>28</v>
      </c>
      <c r="D512">
        <v>86</v>
      </c>
      <c r="E512" t="s">
        <v>37</v>
      </c>
      <c r="F512">
        <v>0</v>
      </c>
      <c r="G512">
        <v>0</v>
      </c>
      <c r="H512" t="s">
        <v>43</v>
      </c>
      <c r="I512">
        <v>0</v>
      </c>
      <c r="J512" t="s">
        <v>31</v>
      </c>
      <c r="K512">
        <v>0</v>
      </c>
      <c r="L512" s="1">
        <v>2286</v>
      </c>
      <c r="M512" t="s">
        <v>27</v>
      </c>
      <c r="N512" t="s">
        <v>27</v>
      </c>
      <c r="O512" t="s">
        <v>27</v>
      </c>
      <c r="P512">
        <v>0</v>
      </c>
      <c r="Q512" t="s">
        <v>32</v>
      </c>
      <c r="R512">
        <v>13</v>
      </c>
      <c r="S512" t="s">
        <v>36</v>
      </c>
      <c r="T512">
        <v>6</v>
      </c>
      <c r="U512">
        <v>2</v>
      </c>
      <c r="V512">
        <v>3</v>
      </c>
      <c r="W512">
        <v>2</v>
      </c>
      <c r="X512">
        <v>720</v>
      </c>
      <c r="Y512">
        <v>-50</v>
      </c>
      <c r="Z512" t="s">
        <v>35</v>
      </c>
      <c r="AA512">
        <v>100</v>
      </c>
      <c r="AB512" t="str">
        <f t="shared" si="7"/>
        <v>40-49</v>
      </c>
    </row>
    <row r="513" spans="1:28" x14ac:dyDescent="0.3">
      <c r="A513">
        <v>39</v>
      </c>
      <c r="B513" t="s">
        <v>27</v>
      </c>
      <c r="C513" t="s">
        <v>28</v>
      </c>
      <c r="D513">
        <v>86</v>
      </c>
      <c r="E513" t="s">
        <v>29</v>
      </c>
      <c r="F513">
        <v>50</v>
      </c>
      <c r="G513">
        <v>1</v>
      </c>
      <c r="H513" t="s">
        <v>30</v>
      </c>
      <c r="I513">
        <v>50</v>
      </c>
      <c r="J513" t="s">
        <v>31</v>
      </c>
      <c r="K513">
        <v>0</v>
      </c>
      <c r="L513" s="1">
        <v>2236</v>
      </c>
      <c r="M513" t="s">
        <v>36</v>
      </c>
      <c r="N513" t="s">
        <v>27</v>
      </c>
      <c r="O513" t="s">
        <v>27</v>
      </c>
      <c r="P513">
        <v>50</v>
      </c>
      <c r="Q513" t="s">
        <v>32</v>
      </c>
      <c r="R513">
        <v>28</v>
      </c>
      <c r="S513" t="s">
        <v>36</v>
      </c>
      <c r="T513">
        <v>8</v>
      </c>
      <c r="U513">
        <v>3</v>
      </c>
      <c r="V513">
        <v>3</v>
      </c>
      <c r="W513">
        <v>3</v>
      </c>
      <c r="X513">
        <v>719</v>
      </c>
      <c r="Y513">
        <v>-50</v>
      </c>
      <c r="Z513" t="s">
        <v>41</v>
      </c>
      <c r="AA513">
        <v>0</v>
      </c>
      <c r="AB513" t="str">
        <f t="shared" si="7"/>
        <v>30-39</v>
      </c>
    </row>
    <row r="514" spans="1:28" x14ac:dyDescent="0.3">
      <c r="A514">
        <v>36</v>
      </c>
      <c r="B514" t="s">
        <v>27</v>
      </c>
      <c r="C514" t="s">
        <v>28</v>
      </c>
      <c r="D514">
        <v>86</v>
      </c>
      <c r="E514" t="s">
        <v>37</v>
      </c>
      <c r="F514">
        <v>0</v>
      </c>
      <c r="G514">
        <v>0</v>
      </c>
      <c r="H514" t="s">
        <v>30</v>
      </c>
      <c r="I514">
        <v>0</v>
      </c>
      <c r="J514" t="s">
        <v>40</v>
      </c>
      <c r="K514">
        <v>-200</v>
      </c>
      <c r="L514" s="1">
        <v>2086</v>
      </c>
      <c r="M514" t="s">
        <v>27</v>
      </c>
      <c r="N514" t="s">
        <v>27</v>
      </c>
      <c r="O514" t="s">
        <v>27</v>
      </c>
      <c r="P514">
        <v>0</v>
      </c>
      <c r="Q514" t="s">
        <v>32</v>
      </c>
      <c r="R514">
        <v>15</v>
      </c>
      <c r="S514" t="s">
        <v>27</v>
      </c>
      <c r="T514">
        <v>9</v>
      </c>
      <c r="U514">
        <v>5</v>
      </c>
      <c r="V514">
        <v>3</v>
      </c>
      <c r="W514">
        <v>99</v>
      </c>
      <c r="X514">
        <v>646</v>
      </c>
      <c r="Y514">
        <v>50</v>
      </c>
      <c r="Z514" t="s">
        <v>41</v>
      </c>
      <c r="AA514">
        <v>0</v>
      </c>
      <c r="AB514" t="str">
        <f t="shared" ref="AB514:AB577" si="8">FLOOR(A514,10) &amp; "-" &amp; (FLOOR(A514,10)+9)</f>
        <v>30-39</v>
      </c>
    </row>
    <row r="515" spans="1:28" x14ac:dyDescent="0.3">
      <c r="A515">
        <v>26</v>
      </c>
      <c r="B515" t="s">
        <v>27</v>
      </c>
      <c r="C515" t="s">
        <v>28</v>
      </c>
      <c r="D515">
        <v>86</v>
      </c>
      <c r="E515" t="s">
        <v>37</v>
      </c>
      <c r="F515">
        <v>0</v>
      </c>
      <c r="G515">
        <v>0</v>
      </c>
      <c r="H515" t="s">
        <v>30</v>
      </c>
      <c r="I515">
        <v>0</v>
      </c>
      <c r="J515" t="s">
        <v>40</v>
      </c>
      <c r="K515">
        <v>-200</v>
      </c>
      <c r="L515" s="1">
        <v>2036</v>
      </c>
      <c r="M515" t="s">
        <v>27</v>
      </c>
      <c r="N515" t="s">
        <v>27</v>
      </c>
      <c r="O515" t="s">
        <v>27</v>
      </c>
      <c r="P515">
        <v>0</v>
      </c>
      <c r="Q515" t="s">
        <v>32</v>
      </c>
      <c r="R515">
        <v>22</v>
      </c>
      <c r="S515" t="s">
        <v>36</v>
      </c>
      <c r="T515">
        <v>6</v>
      </c>
      <c r="U515">
        <v>1</v>
      </c>
      <c r="V515">
        <v>2</v>
      </c>
      <c r="W515">
        <v>13</v>
      </c>
      <c r="X515">
        <v>720</v>
      </c>
      <c r="Y515">
        <v>-50</v>
      </c>
      <c r="Z515" t="s">
        <v>33</v>
      </c>
      <c r="AA515">
        <v>50</v>
      </c>
      <c r="AB515" t="str">
        <f t="shared" si="8"/>
        <v>20-29</v>
      </c>
    </row>
    <row r="516" spans="1:28" x14ac:dyDescent="0.3">
      <c r="A516">
        <v>31</v>
      </c>
      <c r="B516" t="s">
        <v>27</v>
      </c>
      <c r="C516" t="s">
        <v>28</v>
      </c>
      <c r="D516">
        <v>86</v>
      </c>
      <c r="E516" t="s">
        <v>37</v>
      </c>
      <c r="F516">
        <v>0</v>
      </c>
      <c r="G516">
        <v>1</v>
      </c>
      <c r="H516" t="s">
        <v>30</v>
      </c>
      <c r="I516">
        <v>50</v>
      </c>
      <c r="J516" t="s">
        <v>31</v>
      </c>
      <c r="K516">
        <v>0</v>
      </c>
      <c r="L516" s="1">
        <v>2386</v>
      </c>
      <c r="M516" t="s">
        <v>27</v>
      </c>
      <c r="N516" t="s">
        <v>27</v>
      </c>
      <c r="O516" t="s">
        <v>27</v>
      </c>
      <c r="P516">
        <v>0</v>
      </c>
      <c r="Q516" t="s">
        <v>34</v>
      </c>
      <c r="R516">
        <v>12</v>
      </c>
      <c r="S516" t="s">
        <v>36</v>
      </c>
      <c r="T516">
        <v>5</v>
      </c>
      <c r="U516">
        <v>1</v>
      </c>
      <c r="V516">
        <v>1</v>
      </c>
      <c r="W516">
        <v>2</v>
      </c>
      <c r="X516">
        <v>651</v>
      </c>
      <c r="Y516">
        <v>50</v>
      </c>
      <c r="Z516" t="s">
        <v>33</v>
      </c>
      <c r="AA516">
        <v>50</v>
      </c>
      <c r="AB516" t="str">
        <f t="shared" si="8"/>
        <v>30-39</v>
      </c>
    </row>
    <row r="517" spans="1:28" x14ac:dyDescent="0.3">
      <c r="A517">
        <v>51</v>
      </c>
      <c r="B517" t="s">
        <v>27</v>
      </c>
      <c r="C517" t="s">
        <v>28</v>
      </c>
      <c r="D517">
        <v>86</v>
      </c>
      <c r="E517" t="s">
        <v>29</v>
      </c>
      <c r="F517">
        <v>50</v>
      </c>
      <c r="G517">
        <v>2</v>
      </c>
      <c r="H517" t="s">
        <v>30</v>
      </c>
      <c r="I517">
        <v>100</v>
      </c>
      <c r="J517" t="s">
        <v>31</v>
      </c>
      <c r="K517">
        <v>0</v>
      </c>
      <c r="L517" s="1">
        <v>2336</v>
      </c>
      <c r="M517" t="s">
        <v>27</v>
      </c>
      <c r="N517" t="s">
        <v>36</v>
      </c>
      <c r="O517" t="s">
        <v>27</v>
      </c>
      <c r="P517">
        <v>50</v>
      </c>
      <c r="Q517" t="s">
        <v>34</v>
      </c>
      <c r="R517">
        <v>17</v>
      </c>
      <c r="S517" t="s">
        <v>27</v>
      </c>
      <c r="T517">
        <v>6</v>
      </c>
      <c r="U517">
        <v>2</v>
      </c>
      <c r="V517">
        <v>1</v>
      </c>
      <c r="W517">
        <v>99</v>
      </c>
      <c r="X517">
        <v>776</v>
      </c>
      <c r="Y517">
        <v>-50</v>
      </c>
      <c r="Z517" t="s">
        <v>33</v>
      </c>
      <c r="AA517">
        <v>50</v>
      </c>
      <c r="AB517" t="str">
        <f t="shared" si="8"/>
        <v>50-59</v>
      </c>
    </row>
    <row r="518" spans="1:28" x14ac:dyDescent="0.3">
      <c r="A518">
        <v>47</v>
      </c>
      <c r="B518" t="s">
        <v>27</v>
      </c>
      <c r="C518" t="s">
        <v>38</v>
      </c>
      <c r="D518">
        <v>0</v>
      </c>
      <c r="E518" t="s">
        <v>29</v>
      </c>
      <c r="F518">
        <v>50</v>
      </c>
      <c r="G518">
        <v>1</v>
      </c>
      <c r="H518" t="s">
        <v>30</v>
      </c>
      <c r="I518">
        <v>50</v>
      </c>
      <c r="J518" t="s">
        <v>31</v>
      </c>
      <c r="K518">
        <v>0</v>
      </c>
      <c r="L518" s="1">
        <v>2300</v>
      </c>
      <c r="M518" t="s">
        <v>27</v>
      </c>
      <c r="N518" t="s">
        <v>27</v>
      </c>
      <c r="O518" t="s">
        <v>27</v>
      </c>
      <c r="P518">
        <v>0</v>
      </c>
      <c r="Q518" t="s">
        <v>32</v>
      </c>
      <c r="R518">
        <v>26</v>
      </c>
      <c r="S518" t="s">
        <v>36</v>
      </c>
      <c r="T518">
        <v>5</v>
      </c>
      <c r="U518">
        <v>3</v>
      </c>
      <c r="V518">
        <v>3</v>
      </c>
      <c r="W518">
        <v>8</v>
      </c>
      <c r="X518">
        <v>687</v>
      </c>
      <c r="Y518">
        <v>50</v>
      </c>
      <c r="Z518" t="s">
        <v>41</v>
      </c>
      <c r="AA518">
        <v>0</v>
      </c>
      <c r="AB518" t="str">
        <f t="shared" si="8"/>
        <v>40-49</v>
      </c>
    </row>
    <row r="519" spans="1:28" x14ac:dyDescent="0.3">
      <c r="A519">
        <v>25</v>
      </c>
      <c r="B519" t="s">
        <v>27</v>
      </c>
      <c r="C519" t="s">
        <v>46</v>
      </c>
      <c r="D519">
        <v>0</v>
      </c>
      <c r="E519" t="s">
        <v>29</v>
      </c>
      <c r="F519">
        <v>50</v>
      </c>
      <c r="G519">
        <v>0</v>
      </c>
      <c r="H519" t="s">
        <v>39</v>
      </c>
      <c r="I519">
        <v>0</v>
      </c>
      <c r="J519" t="s">
        <v>40</v>
      </c>
      <c r="K519">
        <v>-200</v>
      </c>
      <c r="L519" s="1">
        <v>2000</v>
      </c>
      <c r="M519" t="s">
        <v>27</v>
      </c>
      <c r="N519" t="s">
        <v>36</v>
      </c>
      <c r="O519" t="s">
        <v>27</v>
      </c>
      <c r="P519">
        <v>50</v>
      </c>
      <c r="Q519" t="s">
        <v>44</v>
      </c>
      <c r="R519">
        <v>13</v>
      </c>
      <c r="S519" t="s">
        <v>27</v>
      </c>
      <c r="T519">
        <v>5</v>
      </c>
      <c r="U519">
        <v>4</v>
      </c>
      <c r="V519">
        <v>1</v>
      </c>
      <c r="W519">
        <v>99</v>
      </c>
      <c r="X519">
        <v>688</v>
      </c>
      <c r="Y519">
        <v>50</v>
      </c>
      <c r="Z519" t="s">
        <v>41</v>
      </c>
      <c r="AA519">
        <v>0</v>
      </c>
      <c r="AB519" t="str">
        <f t="shared" si="8"/>
        <v>20-29</v>
      </c>
    </row>
    <row r="520" spans="1:28" x14ac:dyDescent="0.3">
      <c r="A520">
        <v>41</v>
      </c>
      <c r="B520" t="s">
        <v>27</v>
      </c>
      <c r="C520" t="s">
        <v>28</v>
      </c>
      <c r="D520">
        <v>86</v>
      </c>
      <c r="E520" t="s">
        <v>29</v>
      </c>
      <c r="F520">
        <v>50</v>
      </c>
      <c r="G520">
        <v>0</v>
      </c>
      <c r="H520" t="s">
        <v>30</v>
      </c>
      <c r="I520">
        <v>0</v>
      </c>
      <c r="J520" t="s">
        <v>40</v>
      </c>
      <c r="K520">
        <v>-200</v>
      </c>
      <c r="L520" s="1">
        <v>2036</v>
      </c>
      <c r="M520" t="s">
        <v>36</v>
      </c>
      <c r="N520" t="s">
        <v>36</v>
      </c>
      <c r="O520" t="s">
        <v>27</v>
      </c>
      <c r="P520">
        <v>100</v>
      </c>
      <c r="Q520" t="s">
        <v>44</v>
      </c>
      <c r="R520">
        <v>21</v>
      </c>
      <c r="S520" t="s">
        <v>36</v>
      </c>
      <c r="T520">
        <v>9</v>
      </c>
      <c r="U520">
        <v>0</v>
      </c>
      <c r="V520">
        <v>1</v>
      </c>
      <c r="W520">
        <v>13</v>
      </c>
      <c r="X520">
        <v>726</v>
      </c>
      <c r="Y520">
        <v>-50</v>
      </c>
      <c r="Z520" t="s">
        <v>35</v>
      </c>
      <c r="AA520">
        <v>100</v>
      </c>
      <c r="AB520" t="str">
        <f t="shared" si="8"/>
        <v>40-49</v>
      </c>
    </row>
    <row r="521" spans="1:28" x14ac:dyDescent="0.3">
      <c r="A521">
        <v>51</v>
      </c>
      <c r="B521" t="s">
        <v>27</v>
      </c>
      <c r="C521" t="s">
        <v>45</v>
      </c>
      <c r="D521">
        <v>0</v>
      </c>
      <c r="E521" t="s">
        <v>42</v>
      </c>
      <c r="F521">
        <v>100</v>
      </c>
      <c r="G521">
        <v>0</v>
      </c>
      <c r="H521" t="s">
        <v>30</v>
      </c>
      <c r="I521">
        <v>0</v>
      </c>
      <c r="J521" t="s">
        <v>31</v>
      </c>
      <c r="K521">
        <v>0</v>
      </c>
      <c r="L521" s="1">
        <v>2250</v>
      </c>
      <c r="M521" t="s">
        <v>27</v>
      </c>
      <c r="N521" t="s">
        <v>27</v>
      </c>
      <c r="O521" t="s">
        <v>27</v>
      </c>
      <c r="P521">
        <v>0</v>
      </c>
      <c r="Q521" t="s">
        <v>34</v>
      </c>
      <c r="R521">
        <v>9</v>
      </c>
      <c r="S521" t="s">
        <v>36</v>
      </c>
      <c r="T521">
        <v>7</v>
      </c>
      <c r="U521">
        <v>1</v>
      </c>
      <c r="V521">
        <v>2</v>
      </c>
      <c r="W521">
        <v>12</v>
      </c>
      <c r="X521">
        <v>725</v>
      </c>
      <c r="Y521">
        <v>-50</v>
      </c>
      <c r="Z521" t="s">
        <v>33</v>
      </c>
      <c r="AA521">
        <v>50</v>
      </c>
      <c r="AB521" t="str">
        <f t="shared" si="8"/>
        <v>50-59</v>
      </c>
    </row>
    <row r="522" spans="1:28" x14ac:dyDescent="0.3">
      <c r="A522">
        <v>18</v>
      </c>
      <c r="B522" t="s">
        <v>27</v>
      </c>
      <c r="C522" t="s">
        <v>38</v>
      </c>
      <c r="D522">
        <v>0</v>
      </c>
      <c r="E522" t="s">
        <v>29</v>
      </c>
      <c r="F522">
        <v>50</v>
      </c>
      <c r="G522">
        <v>0</v>
      </c>
      <c r="H522" t="s">
        <v>39</v>
      </c>
      <c r="I522">
        <v>0</v>
      </c>
      <c r="J522" t="s">
        <v>31</v>
      </c>
      <c r="K522">
        <v>0</v>
      </c>
      <c r="L522" s="1">
        <v>2250</v>
      </c>
      <c r="M522" t="s">
        <v>27</v>
      </c>
      <c r="N522" t="s">
        <v>27</v>
      </c>
      <c r="O522" t="s">
        <v>27</v>
      </c>
      <c r="P522">
        <v>0</v>
      </c>
      <c r="Q522" t="s">
        <v>32</v>
      </c>
      <c r="R522">
        <v>13</v>
      </c>
      <c r="S522" t="s">
        <v>36</v>
      </c>
      <c r="T522">
        <v>3</v>
      </c>
      <c r="U522">
        <v>0</v>
      </c>
      <c r="V522">
        <v>2</v>
      </c>
      <c r="W522">
        <v>8</v>
      </c>
      <c r="X522">
        <v>722</v>
      </c>
      <c r="Y522">
        <v>-50</v>
      </c>
      <c r="Z522" t="s">
        <v>35</v>
      </c>
      <c r="AA522">
        <v>100</v>
      </c>
      <c r="AB522" t="str">
        <f t="shared" si="8"/>
        <v>10-19</v>
      </c>
    </row>
    <row r="523" spans="1:28" x14ac:dyDescent="0.3">
      <c r="A523">
        <v>48</v>
      </c>
      <c r="B523" t="s">
        <v>27</v>
      </c>
      <c r="C523" t="s">
        <v>45</v>
      </c>
      <c r="D523">
        <v>0</v>
      </c>
      <c r="E523" t="s">
        <v>29</v>
      </c>
      <c r="F523">
        <v>50</v>
      </c>
      <c r="G523">
        <v>0</v>
      </c>
      <c r="H523" t="s">
        <v>39</v>
      </c>
      <c r="I523">
        <v>0</v>
      </c>
      <c r="J523" t="s">
        <v>40</v>
      </c>
      <c r="K523">
        <v>-200</v>
      </c>
      <c r="L523" s="1">
        <v>2050</v>
      </c>
      <c r="M523" t="s">
        <v>27</v>
      </c>
      <c r="N523" t="s">
        <v>27</v>
      </c>
      <c r="O523" t="s">
        <v>27</v>
      </c>
      <c r="P523">
        <v>0</v>
      </c>
      <c r="Q523" t="s">
        <v>32</v>
      </c>
      <c r="R523">
        <v>17</v>
      </c>
      <c r="S523" t="s">
        <v>36</v>
      </c>
      <c r="T523">
        <v>3</v>
      </c>
      <c r="U523">
        <v>6</v>
      </c>
      <c r="V523">
        <v>3</v>
      </c>
      <c r="W523">
        <v>12</v>
      </c>
      <c r="X523">
        <v>754</v>
      </c>
      <c r="Y523">
        <v>-50</v>
      </c>
      <c r="Z523" t="s">
        <v>35</v>
      </c>
      <c r="AA523">
        <v>100</v>
      </c>
      <c r="AB523" t="str">
        <f t="shared" si="8"/>
        <v>40-49</v>
      </c>
    </row>
    <row r="524" spans="1:28" x14ac:dyDescent="0.3">
      <c r="A524">
        <v>30</v>
      </c>
      <c r="B524" t="s">
        <v>27</v>
      </c>
      <c r="C524" t="s">
        <v>46</v>
      </c>
      <c r="D524">
        <v>0</v>
      </c>
      <c r="E524" t="s">
        <v>29</v>
      </c>
      <c r="F524">
        <v>50</v>
      </c>
      <c r="G524">
        <v>1</v>
      </c>
      <c r="H524" t="s">
        <v>30</v>
      </c>
      <c r="I524">
        <v>50</v>
      </c>
      <c r="J524" t="s">
        <v>31</v>
      </c>
      <c r="K524">
        <v>0</v>
      </c>
      <c r="L524" s="1">
        <v>2300</v>
      </c>
      <c r="M524" t="s">
        <v>36</v>
      </c>
      <c r="N524" t="s">
        <v>27</v>
      </c>
      <c r="O524" t="s">
        <v>27</v>
      </c>
      <c r="P524">
        <v>50</v>
      </c>
      <c r="Q524" t="s">
        <v>34</v>
      </c>
      <c r="R524">
        <v>26</v>
      </c>
      <c r="S524" t="s">
        <v>27</v>
      </c>
      <c r="T524">
        <v>3</v>
      </c>
      <c r="U524">
        <v>4</v>
      </c>
      <c r="V524">
        <v>3</v>
      </c>
      <c r="W524">
        <v>99</v>
      </c>
      <c r="X524">
        <v>651</v>
      </c>
      <c r="Y524">
        <v>50</v>
      </c>
      <c r="Z524" t="s">
        <v>33</v>
      </c>
      <c r="AA524">
        <v>50</v>
      </c>
      <c r="AB524" t="str">
        <f t="shared" si="8"/>
        <v>30-39</v>
      </c>
    </row>
    <row r="525" spans="1:28" x14ac:dyDescent="0.3">
      <c r="A525">
        <v>48</v>
      </c>
      <c r="B525" t="s">
        <v>27</v>
      </c>
      <c r="C525" t="s">
        <v>28</v>
      </c>
      <c r="D525">
        <v>86</v>
      </c>
      <c r="E525" t="s">
        <v>37</v>
      </c>
      <c r="F525">
        <v>0</v>
      </c>
      <c r="G525">
        <v>0</v>
      </c>
      <c r="H525" t="s">
        <v>30</v>
      </c>
      <c r="I525">
        <v>0</v>
      </c>
      <c r="J525" t="s">
        <v>31</v>
      </c>
      <c r="K525">
        <v>0</v>
      </c>
      <c r="L525" s="1">
        <v>2236</v>
      </c>
      <c r="M525" t="s">
        <v>27</v>
      </c>
      <c r="N525" t="s">
        <v>36</v>
      </c>
      <c r="O525" t="s">
        <v>27</v>
      </c>
      <c r="P525">
        <v>50</v>
      </c>
      <c r="Q525" t="s">
        <v>34</v>
      </c>
      <c r="R525">
        <v>19</v>
      </c>
      <c r="S525" t="s">
        <v>27</v>
      </c>
      <c r="T525">
        <v>4</v>
      </c>
      <c r="U525">
        <v>4</v>
      </c>
      <c r="V525">
        <v>3</v>
      </c>
      <c r="W525">
        <v>99</v>
      </c>
      <c r="X525">
        <v>701</v>
      </c>
      <c r="Y525">
        <v>-50</v>
      </c>
      <c r="Z525" t="s">
        <v>35</v>
      </c>
      <c r="AA525">
        <v>100</v>
      </c>
      <c r="AB525" t="str">
        <f t="shared" si="8"/>
        <v>40-49</v>
      </c>
    </row>
    <row r="526" spans="1:28" x14ac:dyDescent="0.3">
      <c r="A526">
        <v>28</v>
      </c>
      <c r="B526" t="s">
        <v>27</v>
      </c>
      <c r="C526" t="s">
        <v>28</v>
      </c>
      <c r="D526">
        <v>86</v>
      </c>
      <c r="E526" t="s">
        <v>29</v>
      </c>
      <c r="F526">
        <v>50</v>
      </c>
      <c r="G526">
        <v>0</v>
      </c>
      <c r="H526" t="s">
        <v>39</v>
      </c>
      <c r="I526">
        <v>0</v>
      </c>
      <c r="J526" t="s">
        <v>31</v>
      </c>
      <c r="K526">
        <v>0</v>
      </c>
      <c r="L526" s="1">
        <v>2236</v>
      </c>
      <c r="M526" t="s">
        <v>27</v>
      </c>
      <c r="N526" t="s">
        <v>36</v>
      </c>
      <c r="O526" t="s">
        <v>27</v>
      </c>
      <c r="P526">
        <v>50</v>
      </c>
      <c r="Q526" t="s">
        <v>34</v>
      </c>
      <c r="R526">
        <v>28</v>
      </c>
      <c r="S526" t="s">
        <v>36</v>
      </c>
      <c r="T526">
        <v>1</v>
      </c>
      <c r="U526">
        <v>2</v>
      </c>
      <c r="V526">
        <v>3</v>
      </c>
      <c r="W526">
        <v>11</v>
      </c>
      <c r="X526">
        <v>765</v>
      </c>
      <c r="Y526">
        <v>-50</v>
      </c>
      <c r="Z526" t="s">
        <v>33</v>
      </c>
      <c r="AA526">
        <v>50</v>
      </c>
      <c r="AB526" t="str">
        <f t="shared" si="8"/>
        <v>20-29</v>
      </c>
    </row>
    <row r="527" spans="1:28" x14ac:dyDescent="0.3">
      <c r="A527">
        <v>18</v>
      </c>
      <c r="B527" t="s">
        <v>27</v>
      </c>
      <c r="C527" t="s">
        <v>38</v>
      </c>
      <c r="D527">
        <v>0</v>
      </c>
      <c r="E527" t="s">
        <v>29</v>
      </c>
      <c r="F527">
        <v>50</v>
      </c>
      <c r="G527">
        <v>0</v>
      </c>
      <c r="H527" t="s">
        <v>30</v>
      </c>
      <c r="I527">
        <v>0</v>
      </c>
      <c r="J527" t="s">
        <v>31</v>
      </c>
      <c r="K527">
        <v>0</v>
      </c>
      <c r="L527" s="1">
        <v>2250</v>
      </c>
      <c r="M527" t="s">
        <v>27</v>
      </c>
      <c r="N527" t="s">
        <v>36</v>
      </c>
      <c r="O527" t="s">
        <v>27</v>
      </c>
      <c r="P527">
        <v>50</v>
      </c>
      <c r="Q527" t="s">
        <v>44</v>
      </c>
      <c r="R527">
        <v>6</v>
      </c>
      <c r="S527" t="s">
        <v>27</v>
      </c>
      <c r="T527">
        <v>6</v>
      </c>
      <c r="U527">
        <v>0</v>
      </c>
      <c r="V527">
        <v>3</v>
      </c>
      <c r="W527">
        <v>99</v>
      </c>
      <c r="X527">
        <v>683</v>
      </c>
      <c r="Y527">
        <v>50</v>
      </c>
      <c r="Z527" t="s">
        <v>33</v>
      </c>
      <c r="AA527">
        <v>50</v>
      </c>
      <c r="AB527" t="str">
        <f t="shared" si="8"/>
        <v>10-19</v>
      </c>
    </row>
    <row r="528" spans="1:28" x14ac:dyDescent="0.3">
      <c r="A528">
        <v>18</v>
      </c>
      <c r="B528" t="s">
        <v>27</v>
      </c>
      <c r="C528" t="s">
        <v>38</v>
      </c>
      <c r="D528">
        <v>0</v>
      </c>
      <c r="E528" t="s">
        <v>29</v>
      </c>
      <c r="F528">
        <v>50</v>
      </c>
      <c r="G528">
        <v>0</v>
      </c>
      <c r="H528" t="s">
        <v>39</v>
      </c>
      <c r="I528">
        <v>0</v>
      </c>
      <c r="J528" t="s">
        <v>31</v>
      </c>
      <c r="K528">
        <v>0</v>
      </c>
      <c r="L528" s="1">
        <v>2250</v>
      </c>
      <c r="M528" t="s">
        <v>27</v>
      </c>
      <c r="N528" t="s">
        <v>27</v>
      </c>
      <c r="O528" t="s">
        <v>27</v>
      </c>
      <c r="P528">
        <v>0</v>
      </c>
      <c r="Q528" t="s">
        <v>34</v>
      </c>
      <c r="R528">
        <v>18</v>
      </c>
      <c r="S528" t="s">
        <v>36</v>
      </c>
      <c r="T528">
        <v>5</v>
      </c>
      <c r="U528">
        <v>3</v>
      </c>
      <c r="V528">
        <v>2</v>
      </c>
      <c r="W528">
        <v>9</v>
      </c>
      <c r="X528">
        <v>733</v>
      </c>
      <c r="Y528">
        <v>-50</v>
      </c>
      <c r="Z528" t="s">
        <v>35</v>
      </c>
      <c r="AA528">
        <v>100</v>
      </c>
      <c r="AB528" t="str">
        <f t="shared" si="8"/>
        <v>10-19</v>
      </c>
    </row>
    <row r="529" spans="1:28" x14ac:dyDescent="0.3">
      <c r="A529">
        <v>40</v>
      </c>
      <c r="B529" t="s">
        <v>27</v>
      </c>
      <c r="C529" t="s">
        <v>46</v>
      </c>
      <c r="D529">
        <v>0</v>
      </c>
      <c r="E529" t="s">
        <v>37</v>
      </c>
      <c r="F529">
        <v>0</v>
      </c>
      <c r="G529">
        <v>1</v>
      </c>
      <c r="H529" t="s">
        <v>30</v>
      </c>
      <c r="I529">
        <v>50</v>
      </c>
      <c r="J529" t="s">
        <v>40</v>
      </c>
      <c r="K529">
        <v>-200</v>
      </c>
      <c r="L529" s="1">
        <v>2050</v>
      </c>
      <c r="M529" t="s">
        <v>27</v>
      </c>
      <c r="N529" t="s">
        <v>27</v>
      </c>
      <c r="O529" t="s">
        <v>27</v>
      </c>
      <c r="P529">
        <v>0</v>
      </c>
      <c r="Q529" t="s">
        <v>34</v>
      </c>
      <c r="R529">
        <v>10</v>
      </c>
      <c r="S529" t="s">
        <v>27</v>
      </c>
      <c r="T529">
        <v>5</v>
      </c>
      <c r="U529">
        <v>1</v>
      </c>
      <c r="V529">
        <v>2</v>
      </c>
      <c r="W529">
        <v>99</v>
      </c>
      <c r="X529">
        <v>803</v>
      </c>
      <c r="Y529">
        <v>-50</v>
      </c>
      <c r="Z529" t="s">
        <v>35</v>
      </c>
      <c r="AA529">
        <v>100</v>
      </c>
      <c r="AB529" t="str">
        <f t="shared" si="8"/>
        <v>40-49</v>
      </c>
    </row>
    <row r="530" spans="1:28" x14ac:dyDescent="0.3">
      <c r="A530">
        <v>43</v>
      </c>
      <c r="B530" t="s">
        <v>27</v>
      </c>
      <c r="C530" t="s">
        <v>45</v>
      </c>
      <c r="D530">
        <v>0</v>
      </c>
      <c r="E530" t="s">
        <v>29</v>
      </c>
      <c r="F530">
        <v>50</v>
      </c>
      <c r="G530">
        <v>1</v>
      </c>
      <c r="H530" t="s">
        <v>39</v>
      </c>
      <c r="I530">
        <v>100</v>
      </c>
      <c r="J530" t="s">
        <v>31</v>
      </c>
      <c r="K530">
        <v>0</v>
      </c>
      <c r="L530" s="1">
        <v>2450</v>
      </c>
      <c r="M530" t="s">
        <v>27</v>
      </c>
      <c r="N530" t="s">
        <v>27</v>
      </c>
      <c r="O530" t="s">
        <v>27</v>
      </c>
      <c r="P530">
        <v>0</v>
      </c>
      <c r="Q530" t="s">
        <v>32</v>
      </c>
      <c r="R530">
        <v>10</v>
      </c>
      <c r="S530" t="s">
        <v>36</v>
      </c>
      <c r="T530">
        <v>5</v>
      </c>
      <c r="U530">
        <v>1</v>
      </c>
      <c r="V530">
        <v>1</v>
      </c>
      <c r="W530">
        <v>1</v>
      </c>
      <c r="X530">
        <v>676</v>
      </c>
      <c r="Y530">
        <v>50</v>
      </c>
      <c r="Z530" t="s">
        <v>35</v>
      </c>
      <c r="AA530">
        <v>100</v>
      </c>
      <c r="AB530" t="str">
        <f t="shared" si="8"/>
        <v>40-49</v>
      </c>
    </row>
    <row r="531" spans="1:28" x14ac:dyDescent="0.3">
      <c r="A531">
        <v>26</v>
      </c>
      <c r="B531" t="s">
        <v>27</v>
      </c>
      <c r="C531" t="s">
        <v>38</v>
      </c>
      <c r="D531">
        <v>0</v>
      </c>
      <c r="E531" t="s">
        <v>29</v>
      </c>
      <c r="F531">
        <v>50</v>
      </c>
      <c r="G531">
        <v>1</v>
      </c>
      <c r="H531" t="s">
        <v>30</v>
      </c>
      <c r="I531">
        <v>50</v>
      </c>
      <c r="J531" t="s">
        <v>31</v>
      </c>
      <c r="K531">
        <v>0</v>
      </c>
      <c r="L531" s="1">
        <v>2400</v>
      </c>
      <c r="M531" t="s">
        <v>27</v>
      </c>
      <c r="N531" t="s">
        <v>27</v>
      </c>
      <c r="O531" t="s">
        <v>27</v>
      </c>
      <c r="P531">
        <v>0</v>
      </c>
      <c r="Q531" t="s">
        <v>34</v>
      </c>
      <c r="R531">
        <v>21</v>
      </c>
      <c r="S531" t="s">
        <v>27</v>
      </c>
      <c r="T531">
        <v>3</v>
      </c>
      <c r="U531">
        <v>3</v>
      </c>
      <c r="V531">
        <v>3</v>
      </c>
      <c r="W531">
        <v>99</v>
      </c>
      <c r="X531">
        <v>690</v>
      </c>
      <c r="Y531">
        <v>50</v>
      </c>
      <c r="Z531" t="s">
        <v>35</v>
      </c>
      <c r="AA531">
        <v>100</v>
      </c>
      <c r="AB531" t="str">
        <f t="shared" si="8"/>
        <v>20-29</v>
      </c>
    </row>
    <row r="532" spans="1:28" x14ac:dyDescent="0.3">
      <c r="A532">
        <v>49</v>
      </c>
      <c r="B532" t="s">
        <v>27</v>
      </c>
      <c r="C532" t="s">
        <v>28</v>
      </c>
      <c r="D532">
        <v>86</v>
      </c>
      <c r="E532" t="s">
        <v>42</v>
      </c>
      <c r="F532">
        <v>100</v>
      </c>
      <c r="G532">
        <v>0</v>
      </c>
      <c r="H532" t="s">
        <v>39</v>
      </c>
      <c r="I532">
        <v>0</v>
      </c>
      <c r="J532" t="s">
        <v>31</v>
      </c>
      <c r="K532">
        <v>0</v>
      </c>
      <c r="L532" s="1">
        <v>2486</v>
      </c>
      <c r="M532" t="s">
        <v>27</v>
      </c>
      <c r="N532" t="s">
        <v>27</v>
      </c>
      <c r="O532" t="s">
        <v>27</v>
      </c>
      <c r="P532">
        <v>0</v>
      </c>
      <c r="Q532" t="s">
        <v>34</v>
      </c>
      <c r="R532">
        <v>15</v>
      </c>
      <c r="S532" t="s">
        <v>36</v>
      </c>
      <c r="T532">
        <v>3</v>
      </c>
      <c r="U532">
        <v>2</v>
      </c>
      <c r="V532">
        <v>2</v>
      </c>
      <c r="W532">
        <v>12</v>
      </c>
      <c r="X532">
        <v>661</v>
      </c>
      <c r="Y532">
        <v>50</v>
      </c>
      <c r="Z532" t="s">
        <v>35</v>
      </c>
      <c r="AA532">
        <v>100</v>
      </c>
      <c r="AB532" t="str">
        <f t="shared" si="8"/>
        <v>40-49</v>
      </c>
    </row>
    <row r="533" spans="1:28" x14ac:dyDescent="0.3">
      <c r="A533">
        <v>18</v>
      </c>
      <c r="B533" t="s">
        <v>27</v>
      </c>
      <c r="C533" t="s">
        <v>28</v>
      </c>
      <c r="D533">
        <v>86</v>
      </c>
      <c r="E533" t="s">
        <v>29</v>
      </c>
      <c r="F533">
        <v>50</v>
      </c>
      <c r="G533">
        <v>1</v>
      </c>
      <c r="H533" t="s">
        <v>30</v>
      </c>
      <c r="I533">
        <v>50</v>
      </c>
      <c r="J533" t="s">
        <v>40</v>
      </c>
      <c r="K533">
        <v>-200</v>
      </c>
      <c r="L533" s="1">
        <v>2136</v>
      </c>
      <c r="M533" t="s">
        <v>36</v>
      </c>
      <c r="N533" t="s">
        <v>27</v>
      </c>
      <c r="O533" t="s">
        <v>27</v>
      </c>
      <c r="P533">
        <v>50</v>
      </c>
      <c r="Q533" t="s">
        <v>32</v>
      </c>
      <c r="R533">
        <v>9</v>
      </c>
      <c r="S533" t="s">
        <v>36</v>
      </c>
      <c r="T533">
        <v>6</v>
      </c>
      <c r="U533">
        <v>3</v>
      </c>
      <c r="V533">
        <v>1</v>
      </c>
      <c r="W533">
        <v>11</v>
      </c>
      <c r="X533">
        <v>737</v>
      </c>
      <c r="Y533">
        <v>-50</v>
      </c>
      <c r="Z533" t="s">
        <v>35</v>
      </c>
      <c r="AA533">
        <v>100</v>
      </c>
      <c r="AB533" t="str">
        <f t="shared" si="8"/>
        <v>10-19</v>
      </c>
    </row>
    <row r="534" spans="1:28" x14ac:dyDescent="0.3">
      <c r="A534">
        <v>39</v>
      </c>
      <c r="B534" t="s">
        <v>27</v>
      </c>
      <c r="C534" t="s">
        <v>28</v>
      </c>
      <c r="D534">
        <v>86</v>
      </c>
      <c r="E534" t="s">
        <v>37</v>
      </c>
      <c r="F534">
        <v>0</v>
      </c>
      <c r="G534">
        <v>1</v>
      </c>
      <c r="H534" t="s">
        <v>30</v>
      </c>
      <c r="I534">
        <v>50</v>
      </c>
      <c r="J534" t="s">
        <v>31</v>
      </c>
      <c r="K534">
        <v>0</v>
      </c>
      <c r="L534" s="1">
        <v>2336</v>
      </c>
      <c r="M534" t="s">
        <v>27</v>
      </c>
      <c r="N534" t="s">
        <v>27</v>
      </c>
      <c r="O534" t="s">
        <v>27</v>
      </c>
      <c r="P534">
        <v>0</v>
      </c>
      <c r="Q534" t="s">
        <v>34</v>
      </c>
      <c r="R534">
        <v>5</v>
      </c>
      <c r="S534" t="s">
        <v>27</v>
      </c>
      <c r="T534">
        <v>6</v>
      </c>
      <c r="U534">
        <v>0</v>
      </c>
      <c r="V534">
        <v>3</v>
      </c>
      <c r="W534">
        <v>99</v>
      </c>
      <c r="X534">
        <v>804</v>
      </c>
      <c r="Y534">
        <v>-50</v>
      </c>
      <c r="Z534" t="s">
        <v>35</v>
      </c>
      <c r="AA534">
        <v>100</v>
      </c>
      <c r="AB534" t="str">
        <f t="shared" si="8"/>
        <v>30-39</v>
      </c>
    </row>
    <row r="535" spans="1:28" x14ac:dyDescent="0.3">
      <c r="A535">
        <v>21</v>
      </c>
      <c r="B535" t="s">
        <v>27</v>
      </c>
      <c r="C535" t="s">
        <v>38</v>
      </c>
      <c r="D535">
        <v>0</v>
      </c>
      <c r="E535" t="s">
        <v>37</v>
      </c>
      <c r="F535">
        <v>0</v>
      </c>
      <c r="G535">
        <v>0</v>
      </c>
      <c r="H535" t="s">
        <v>30</v>
      </c>
      <c r="I535">
        <v>0</v>
      </c>
      <c r="J535" t="s">
        <v>31</v>
      </c>
      <c r="K535">
        <v>0</v>
      </c>
      <c r="L535" s="1">
        <v>2150</v>
      </c>
      <c r="M535" t="s">
        <v>27</v>
      </c>
      <c r="N535" t="s">
        <v>36</v>
      </c>
      <c r="O535" t="s">
        <v>27</v>
      </c>
      <c r="P535">
        <v>50</v>
      </c>
      <c r="Q535" t="s">
        <v>44</v>
      </c>
      <c r="R535">
        <v>16</v>
      </c>
      <c r="S535" t="s">
        <v>36</v>
      </c>
      <c r="T535">
        <v>5</v>
      </c>
      <c r="U535">
        <v>0</v>
      </c>
      <c r="V535">
        <v>2</v>
      </c>
      <c r="W535">
        <v>13</v>
      </c>
      <c r="X535">
        <v>686</v>
      </c>
      <c r="Y535">
        <v>50</v>
      </c>
      <c r="Z535" t="s">
        <v>41</v>
      </c>
      <c r="AA535">
        <v>0</v>
      </c>
      <c r="AB535" t="str">
        <f t="shared" si="8"/>
        <v>20-29</v>
      </c>
    </row>
    <row r="536" spans="1:28" x14ac:dyDescent="0.3">
      <c r="A536">
        <v>30</v>
      </c>
      <c r="B536" t="s">
        <v>27</v>
      </c>
      <c r="C536" t="s">
        <v>38</v>
      </c>
      <c r="D536">
        <v>0</v>
      </c>
      <c r="E536" t="s">
        <v>29</v>
      </c>
      <c r="F536">
        <v>50</v>
      </c>
      <c r="G536">
        <v>2</v>
      </c>
      <c r="H536" t="s">
        <v>30</v>
      </c>
      <c r="I536">
        <v>100</v>
      </c>
      <c r="J536" t="s">
        <v>31</v>
      </c>
      <c r="K536">
        <v>0</v>
      </c>
      <c r="L536" s="1">
        <v>2300</v>
      </c>
      <c r="M536" t="s">
        <v>27</v>
      </c>
      <c r="N536" t="s">
        <v>36</v>
      </c>
      <c r="O536" t="s">
        <v>27</v>
      </c>
      <c r="P536">
        <v>50</v>
      </c>
      <c r="Q536" t="s">
        <v>34</v>
      </c>
      <c r="R536">
        <v>19</v>
      </c>
      <c r="S536" t="s">
        <v>27</v>
      </c>
      <c r="T536">
        <v>7</v>
      </c>
      <c r="U536">
        <v>2</v>
      </c>
      <c r="V536">
        <v>2</v>
      </c>
      <c r="W536">
        <v>99</v>
      </c>
      <c r="X536">
        <v>784</v>
      </c>
      <c r="Y536">
        <v>-50</v>
      </c>
      <c r="Z536" t="s">
        <v>35</v>
      </c>
      <c r="AA536">
        <v>100</v>
      </c>
      <c r="AB536" t="str">
        <f t="shared" si="8"/>
        <v>30-39</v>
      </c>
    </row>
    <row r="537" spans="1:28" x14ac:dyDescent="0.3">
      <c r="A537">
        <v>40</v>
      </c>
      <c r="B537" t="s">
        <v>27</v>
      </c>
      <c r="C537" t="s">
        <v>46</v>
      </c>
      <c r="D537">
        <v>0</v>
      </c>
      <c r="E537" t="s">
        <v>37</v>
      </c>
      <c r="F537">
        <v>0</v>
      </c>
      <c r="G537">
        <v>0</v>
      </c>
      <c r="H537" t="s">
        <v>43</v>
      </c>
      <c r="I537">
        <v>0</v>
      </c>
      <c r="J537" t="s">
        <v>40</v>
      </c>
      <c r="K537">
        <v>-200</v>
      </c>
      <c r="L537" s="1">
        <v>1900</v>
      </c>
      <c r="M537" t="s">
        <v>27</v>
      </c>
      <c r="N537" t="s">
        <v>27</v>
      </c>
      <c r="O537" t="s">
        <v>27</v>
      </c>
      <c r="P537">
        <v>0</v>
      </c>
      <c r="Q537" t="s">
        <v>34</v>
      </c>
      <c r="R537">
        <v>5</v>
      </c>
      <c r="S537" t="s">
        <v>36</v>
      </c>
      <c r="T537">
        <v>3</v>
      </c>
      <c r="U537">
        <v>2</v>
      </c>
      <c r="V537">
        <v>3</v>
      </c>
      <c r="W537">
        <v>12</v>
      </c>
      <c r="X537">
        <v>748</v>
      </c>
      <c r="Y537">
        <v>-50</v>
      </c>
      <c r="Z537" t="s">
        <v>41</v>
      </c>
      <c r="AA537">
        <v>0</v>
      </c>
      <c r="AB537" t="str">
        <f t="shared" si="8"/>
        <v>40-49</v>
      </c>
    </row>
    <row r="538" spans="1:28" x14ac:dyDescent="0.3">
      <c r="A538">
        <v>27</v>
      </c>
      <c r="B538" t="s">
        <v>27</v>
      </c>
      <c r="C538" t="s">
        <v>38</v>
      </c>
      <c r="D538">
        <v>0</v>
      </c>
      <c r="E538" t="s">
        <v>37</v>
      </c>
      <c r="F538">
        <v>0</v>
      </c>
      <c r="G538">
        <v>0</v>
      </c>
      <c r="H538" t="s">
        <v>30</v>
      </c>
      <c r="I538">
        <v>0</v>
      </c>
      <c r="J538" t="s">
        <v>31</v>
      </c>
      <c r="K538">
        <v>0</v>
      </c>
      <c r="L538" s="1">
        <v>2050</v>
      </c>
      <c r="M538" t="s">
        <v>27</v>
      </c>
      <c r="N538" t="s">
        <v>27</v>
      </c>
      <c r="O538" t="s">
        <v>36</v>
      </c>
      <c r="P538">
        <v>50</v>
      </c>
      <c r="Q538" t="s">
        <v>34</v>
      </c>
      <c r="R538">
        <v>6</v>
      </c>
      <c r="S538" t="s">
        <v>27</v>
      </c>
      <c r="T538">
        <v>6</v>
      </c>
      <c r="U538">
        <v>3</v>
      </c>
      <c r="V538">
        <v>2</v>
      </c>
      <c r="W538">
        <v>99</v>
      </c>
      <c r="X538">
        <v>755</v>
      </c>
      <c r="Y538">
        <v>-50</v>
      </c>
      <c r="Z538" t="s">
        <v>41</v>
      </c>
      <c r="AA538">
        <v>0</v>
      </c>
      <c r="AB538" t="str">
        <f t="shared" si="8"/>
        <v>20-29</v>
      </c>
    </row>
    <row r="539" spans="1:28" x14ac:dyDescent="0.3">
      <c r="A539">
        <v>34</v>
      </c>
      <c r="B539" t="s">
        <v>27</v>
      </c>
      <c r="C539" t="s">
        <v>45</v>
      </c>
      <c r="D539">
        <v>0</v>
      </c>
      <c r="E539" t="s">
        <v>37</v>
      </c>
      <c r="F539">
        <v>0</v>
      </c>
      <c r="G539">
        <v>0</v>
      </c>
      <c r="H539" t="s">
        <v>30</v>
      </c>
      <c r="I539">
        <v>0</v>
      </c>
      <c r="J539" t="s">
        <v>40</v>
      </c>
      <c r="K539">
        <v>-200</v>
      </c>
      <c r="L539" s="1">
        <v>2050</v>
      </c>
      <c r="M539" t="s">
        <v>27</v>
      </c>
      <c r="N539" t="s">
        <v>36</v>
      </c>
      <c r="O539" t="s">
        <v>27</v>
      </c>
      <c r="P539">
        <v>50</v>
      </c>
      <c r="Q539" t="s">
        <v>34</v>
      </c>
      <c r="R539">
        <v>9</v>
      </c>
      <c r="S539" t="s">
        <v>36</v>
      </c>
      <c r="T539">
        <v>12</v>
      </c>
      <c r="U539">
        <v>3</v>
      </c>
      <c r="V539">
        <v>2</v>
      </c>
      <c r="W539">
        <v>4</v>
      </c>
      <c r="X539">
        <v>698</v>
      </c>
      <c r="Y539">
        <v>50</v>
      </c>
      <c r="Z539" t="s">
        <v>35</v>
      </c>
      <c r="AA539">
        <v>100</v>
      </c>
      <c r="AB539" t="str">
        <f t="shared" si="8"/>
        <v>30-39</v>
      </c>
    </row>
    <row r="540" spans="1:28" x14ac:dyDescent="0.3">
      <c r="A540">
        <v>55</v>
      </c>
      <c r="B540" t="s">
        <v>36</v>
      </c>
      <c r="C540" t="s">
        <v>38</v>
      </c>
      <c r="D540">
        <v>0</v>
      </c>
      <c r="E540" t="s">
        <v>29</v>
      </c>
      <c r="F540">
        <v>50</v>
      </c>
      <c r="G540">
        <v>0</v>
      </c>
      <c r="H540" t="s">
        <v>30</v>
      </c>
      <c r="I540">
        <v>0</v>
      </c>
      <c r="J540" t="s">
        <v>40</v>
      </c>
      <c r="K540">
        <v>-200</v>
      </c>
      <c r="L540" s="1">
        <v>1950</v>
      </c>
      <c r="M540" t="s">
        <v>27</v>
      </c>
      <c r="N540" t="s">
        <v>27</v>
      </c>
      <c r="O540" t="s">
        <v>27</v>
      </c>
      <c r="P540">
        <v>0</v>
      </c>
      <c r="Q540" t="s">
        <v>34</v>
      </c>
      <c r="R540">
        <v>6</v>
      </c>
      <c r="S540" t="s">
        <v>36</v>
      </c>
      <c r="T540">
        <v>7</v>
      </c>
      <c r="U540">
        <v>3</v>
      </c>
      <c r="V540">
        <v>2</v>
      </c>
      <c r="W540">
        <v>8</v>
      </c>
      <c r="X540">
        <v>709</v>
      </c>
      <c r="Y540">
        <v>-50</v>
      </c>
      <c r="Z540" t="s">
        <v>41</v>
      </c>
      <c r="AA540">
        <v>0</v>
      </c>
      <c r="AB540" t="str">
        <f t="shared" si="8"/>
        <v>50-59</v>
      </c>
    </row>
    <row r="541" spans="1:28" x14ac:dyDescent="0.3">
      <c r="A541">
        <v>31</v>
      </c>
      <c r="B541" t="s">
        <v>27</v>
      </c>
      <c r="C541" t="s">
        <v>46</v>
      </c>
      <c r="D541">
        <v>0</v>
      </c>
      <c r="E541" t="s">
        <v>29</v>
      </c>
      <c r="F541">
        <v>50</v>
      </c>
      <c r="G541">
        <v>1</v>
      </c>
      <c r="H541" t="s">
        <v>30</v>
      </c>
      <c r="I541">
        <v>50</v>
      </c>
      <c r="J541" t="s">
        <v>31</v>
      </c>
      <c r="K541">
        <v>0</v>
      </c>
      <c r="L541" s="1">
        <v>2200</v>
      </c>
      <c r="M541" t="s">
        <v>27</v>
      </c>
      <c r="N541" t="s">
        <v>27</v>
      </c>
      <c r="O541" t="s">
        <v>36</v>
      </c>
      <c r="P541">
        <v>50</v>
      </c>
      <c r="Q541" t="s">
        <v>32</v>
      </c>
      <c r="R541">
        <v>15</v>
      </c>
      <c r="S541" t="s">
        <v>36</v>
      </c>
      <c r="T541">
        <v>5</v>
      </c>
      <c r="U541">
        <v>3</v>
      </c>
      <c r="V541">
        <v>3</v>
      </c>
      <c r="W541">
        <v>4</v>
      </c>
      <c r="X541">
        <v>752</v>
      </c>
      <c r="Y541">
        <v>-50</v>
      </c>
      <c r="Z541" t="s">
        <v>33</v>
      </c>
      <c r="AA541">
        <v>50</v>
      </c>
      <c r="AB541" t="str">
        <f t="shared" si="8"/>
        <v>30-39</v>
      </c>
    </row>
    <row r="542" spans="1:28" x14ac:dyDescent="0.3">
      <c r="A542">
        <v>52</v>
      </c>
      <c r="B542" t="s">
        <v>27</v>
      </c>
      <c r="C542" t="s">
        <v>28</v>
      </c>
      <c r="D542">
        <v>86</v>
      </c>
      <c r="E542" t="s">
        <v>29</v>
      </c>
      <c r="F542">
        <v>50</v>
      </c>
      <c r="G542">
        <v>1</v>
      </c>
      <c r="H542" t="s">
        <v>30</v>
      </c>
      <c r="I542">
        <v>50</v>
      </c>
      <c r="J542" t="s">
        <v>40</v>
      </c>
      <c r="K542">
        <v>-200</v>
      </c>
      <c r="L542" s="1">
        <v>2136</v>
      </c>
      <c r="M542" t="s">
        <v>27</v>
      </c>
      <c r="N542" t="s">
        <v>27</v>
      </c>
      <c r="O542" t="s">
        <v>27</v>
      </c>
      <c r="P542">
        <v>0</v>
      </c>
      <c r="Q542" t="s">
        <v>34</v>
      </c>
      <c r="R542">
        <v>18</v>
      </c>
      <c r="S542" t="s">
        <v>27</v>
      </c>
      <c r="T542">
        <v>9</v>
      </c>
      <c r="U542">
        <v>2</v>
      </c>
      <c r="V542">
        <v>3</v>
      </c>
      <c r="W542">
        <v>99</v>
      </c>
      <c r="X542">
        <v>767</v>
      </c>
      <c r="Y542">
        <v>-50</v>
      </c>
      <c r="Z542" t="s">
        <v>33</v>
      </c>
      <c r="AA542">
        <v>50</v>
      </c>
      <c r="AB542" t="str">
        <f t="shared" si="8"/>
        <v>50-59</v>
      </c>
    </row>
    <row r="543" spans="1:28" x14ac:dyDescent="0.3">
      <c r="A543">
        <v>23</v>
      </c>
      <c r="B543" t="s">
        <v>27</v>
      </c>
      <c r="C543" t="s">
        <v>46</v>
      </c>
      <c r="D543">
        <v>0</v>
      </c>
      <c r="E543" t="s">
        <v>42</v>
      </c>
      <c r="F543">
        <v>100</v>
      </c>
      <c r="G543">
        <v>0</v>
      </c>
      <c r="H543" t="s">
        <v>30</v>
      </c>
      <c r="I543">
        <v>0</v>
      </c>
      <c r="J543" t="s">
        <v>40</v>
      </c>
      <c r="K543">
        <v>-200</v>
      </c>
      <c r="L543" s="1">
        <v>1950</v>
      </c>
      <c r="M543" t="s">
        <v>36</v>
      </c>
      <c r="N543" t="s">
        <v>27</v>
      </c>
      <c r="O543" t="s">
        <v>27</v>
      </c>
      <c r="P543">
        <v>50</v>
      </c>
      <c r="Q543" t="s">
        <v>32</v>
      </c>
      <c r="R543">
        <v>5</v>
      </c>
      <c r="S543" t="s">
        <v>27</v>
      </c>
      <c r="T543">
        <v>9</v>
      </c>
      <c r="U543">
        <v>1</v>
      </c>
      <c r="V543">
        <v>3</v>
      </c>
      <c r="W543">
        <v>99</v>
      </c>
      <c r="X543">
        <v>821</v>
      </c>
      <c r="Y543">
        <v>-50</v>
      </c>
      <c r="Z543" t="s">
        <v>41</v>
      </c>
      <c r="AA543">
        <v>0</v>
      </c>
      <c r="AB543" t="str">
        <f t="shared" si="8"/>
        <v>20-29</v>
      </c>
    </row>
    <row r="544" spans="1:28" x14ac:dyDescent="0.3">
      <c r="A544">
        <v>47</v>
      </c>
      <c r="B544" t="s">
        <v>27</v>
      </c>
      <c r="C544" t="s">
        <v>38</v>
      </c>
      <c r="D544">
        <v>0</v>
      </c>
      <c r="E544" t="s">
        <v>29</v>
      </c>
      <c r="F544">
        <v>50</v>
      </c>
      <c r="G544">
        <v>0</v>
      </c>
      <c r="H544" t="s">
        <v>30</v>
      </c>
      <c r="I544">
        <v>0</v>
      </c>
      <c r="J544" t="s">
        <v>31</v>
      </c>
      <c r="K544">
        <v>0</v>
      </c>
      <c r="L544" s="1">
        <v>2150</v>
      </c>
      <c r="M544" t="s">
        <v>27</v>
      </c>
      <c r="N544" t="s">
        <v>27</v>
      </c>
      <c r="O544" t="s">
        <v>36</v>
      </c>
      <c r="P544">
        <v>50</v>
      </c>
      <c r="Q544" t="s">
        <v>34</v>
      </c>
      <c r="R544">
        <v>28</v>
      </c>
      <c r="S544" t="s">
        <v>36</v>
      </c>
      <c r="T544">
        <v>10</v>
      </c>
      <c r="U544">
        <v>3</v>
      </c>
      <c r="V544">
        <v>2</v>
      </c>
      <c r="W544">
        <v>14</v>
      </c>
      <c r="X544">
        <v>723</v>
      </c>
      <c r="Y544">
        <v>-50</v>
      </c>
      <c r="Z544" t="s">
        <v>33</v>
      </c>
      <c r="AA544">
        <v>50</v>
      </c>
      <c r="AB544" t="str">
        <f t="shared" si="8"/>
        <v>40-49</v>
      </c>
    </row>
    <row r="545" spans="1:28" x14ac:dyDescent="0.3">
      <c r="A545">
        <v>61</v>
      </c>
      <c r="B545" t="s">
        <v>36</v>
      </c>
      <c r="C545" t="s">
        <v>28</v>
      </c>
      <c r="D545">
        <v>86</v>
      </c>
      <c r="E545" t="s">
        <v>37</v>
      </c>
      <c r="F545">
        <v>0</v>
      </c>
      <c r="G545">
        <v>1</v>
      </c>
      <c r="H545" t="s">
        <v>43</v>
      </c>
      <c r="I545">
        <v>200</v>
      </c>
      <c r="J545" t="s">
        <v>31</v>
      </c>
      <c r="K545">
        <v>0</v>
      </c>
      <c r="L545" s="1">
        <v>2436</v>
      </c>
      <c r="M545" t="s">
        <v>27</v>
      </c>
      <c r="N545" t="s">
        <v>36</v>
      </c>
      <c r="O545" t="s">
        <v>27</v>
      </c>
      <c r="P545">
        <v>50</v>
      </c>
      <c r="Q545" t="s">
        <v>34</v>
      </c>
      <c r="R545">
        <v>9</v>
      </c>
      <c r="S545" t="s">
        <v>36</v>
      </c>
      <c r="T545">
        <v>6</v>
      </c>
      <c r="U545">
        <v>0</v>
      </c>
      <c r="V545">
        <v>1</v>
      </c>
      <c r="W545">
        <v>8</v>
      </c>
      <c r="X545">
        <v>776</v>
      </c>
      <c r="Y545">
        <v>-50</v>
      </c>
      <c r="Z545" t="s">
        <v>35</v>
      </c>
      <c r="AA545">
        <v>100</v>
      </c>
      <c r="AB545" t="str">
        <f t="shared" si="8"/>
        <v>60-69</v>
      </c>
    </row>
    <row r="546" spans="1:28" x14ac:dyDescent="0.3">
      <c r="A546">
        <v>18</v>
      </c>
      <c r="B546" t="s">
        <v>27</v>
      </c>
      <c r="C546" t="s">
        <v>28</v>
      </c>
      <c r="D546">
        <v>86</v>
      </c>
      <c r="E546" t="s">
        <v>42</v>
      </c>
      <c r="F546">
        <v>100</v>
      </c>
      <c r="G546">
        <v>1</v>
      </c>
      <c r="H546" t="s">
        <v>39</v>
      </c>
      <c r="I546">
        <v>100</v>
      </c>
      <c r="J546" t="s">
        <v>31</v>
      </c>
      <c r="K546">
        <v>0</v>
      </c>
      <c r="L546" s="1">
        <v>2536</v>
      </c>
      <c r="M546" t="s">
        <v>27</v>
      </c>
      <c r="N546" t="s">
        <v>36</v>
      </c>
      <c r="O546" t="s">
        <v>27</v>
      </c>
      <c r="P546">
        <v>50</v>
      </c>
      <c r="Q546" t="s">
        <v>34</v>
      </c>
      <c r="R546">
        <v>10</v>
      </c>
      <c r="S546" t="s">
        <v>27</v>
      </c>
      <c r="T546">
        <v>8</v>
      </c>
      <c r="U546">
        <v>4</v>
      </c>
      <c r="V546">
        <v>3</v>
      </c>
      <c r="W546">
        <v>99</v>
      </c>
      <c r="X546">
        <v>693</v>
      </c>
      <c r="Y546">
        <v>50</v>
      </c>
      <c r="Z546" t="s">
        <v>35</v>
      </c>
      <c r="AA546">
        <v>100</v>
      </c>
      <c r="AB546" t="str">
        <f t="shared" si="8"/>
        <v>10-19</v>
      </c>
    </row>
    <row r="547" spans="1:28" x14ac:dyDescent="0.3">
      <c r="A547">
        <v>28</v>
      </c>
      <c r="B547" t="s">
        <v>27</v>
      </c>
      <c r="C547" t="s">
        <v>45</v>
      </c>
      <c r="D547">
        <v>0</v>
      </c>
      <c r="E547" t="s">
        <v>37</v>
      </c>
      <c r="F547">
        <v>0</v>
      </c>
      <c r="G547">
        <v>0</v>
      </c>
      <c r="H547" t="s">
        <v>43</v>
      </c>
      <c r="I547">
        <v>0</v>
      </c>
      <c r="J547" t="s">
        <v>31</v>
      </c>
      <c r="K547">
        <v>0</v>
      </c>
      <c r="L547" s="1">
        <v>2200</v>
      </c>
      <c r="M547" t="s">
        <v>27</v>
      </c>
      <c r="N547" t="s">
        <v>27</v>
      </c>
      <c r="O547" t="s">
        <v>27</v>
      </c>
      <c r="P547">
        <v>0</v>
      </c>
      <c r="Q547" t="s">
        <v>34</v>
      </c>
      <c r="R547">
        <v>11</v>
      </c>
      <c r="S547" t="s">
        <v>36</v>
      </c>
      <c r="T547">
        <v>3</v>
      </c>
      <c r="U547">
        <v>3</v>
      </c>
      <c r="V547">
        <v>1</v>
      </c>
      <c r="W547">
        <v>10</v>
      </c>
      <c r="X547">
        <v>709</v>
      </c>
      <c r="Y547">
        <v>-50</v>
      </c>
      <c r="Z547" t="s">
        <v>35</v>
      </c>
      <c r="AA547">
        <v>100</v>
      </c>
      <c r="AB547" t="str">
        <f t="shared" si="8"/>
        <v>20-29</v>
      </c>
    </row>
    <row r="548" spans="1:28" x14ac:dyDescent="0.3">
      <c r="A548">
        <v>48</v>
      </c>
      <c r="B548" t="s">
        <v>27</v>
      </c>
      <c r="C548" t="s">
        <v>28</v>
      </c>
      <c r="D548">
        <v>86</v>
      </c>
      <c r="E548" t="s">
        <v>42</v>
      </c>
      <c r="F548">
        <v>100</v>
      </c>
      <c r="G548">
        <v>0</v>
      </c>
      <c r="H548" t="s">
        <v>30</v>
      </c>
      <c r="I548">
        <v>0</v>
      </c>
      <c r="J548" t="s">
        <v>31</v>
      </c>
      <c r="K548">
        <v>0</v>
      </c>
      <c r="L548" s="1">
        <v>2386</v>
      </c>
      <c r="M548" t="s">
        <v>27</v>
      </c>
      <c r="N548" t="s">
        <v>27</v>
      </c>
      <c r="O548" t="s">
        <v>27</v>
      </c>
      <c r="P548">
        <v>0</v>
      </c>
      <c r="Q548" t="s">
        <v>32</v>
      </c>
      <c r="R548">
        <v>16</v>
      </c>
      <c r="S548" t="s">
        <v>27</v>
      </c>
      <c r="T548">
        <v>8</v>
      </c>
      <c r="U548">
        <v>4</v>
      </c>
      <c r="V548">
        <v>3</v>
      </c>
      <c r="W548">
        <v>99</v>
      </c>
      <c r="X548">
        <v>715</v>
      </c>
      <c r="Y548">
        <v>-50</v>
      </c>
      <c r="Z548" t="s">
        <v>35</v>
      </c>
      <c r="AA548">
        <v>100</v>
      </c>
      <c r="AB548" t="str">
        <f t="shared" si="8"/>
        <v>40-49</v>
      </c>
    </row>
    <row r="549" spans="1:28" x14ac:dyDescent="0.3">
      <c r="A549">
        <v>36</v>
      </c>
      <c r="B549" t="s">
        <v>27</v>
      </c>
      <c r="C549" t="s">
        <v>28</v>
      </c>
      <c r="D549">
        <v>86</v>
      </c>
      <c r="E549" t="s">
        <v>29</v>
      </c>
      <c r="F549">
        <v>50</v>
      </c>
      <c r="G549">
        <v>0</v>
      </c>
      <c r="H549" t="s">
        <v>43</v>
      </c>
      <c r="I549">
        <v>0</v>
      </c>
      <c r="J549" t="s">
        <v>31</v>
      </c>
      <c r="K549">
        <v>0</v>
      </c>
      <c r="L549" s="1">
        <v>2286</v>
      </c>
      <c r="M549" t="s">
        <v>27</v>
      </c>
      <c r="N549" t="s">
        <v>27</v>
      </c>
      <c r="O549" t="s">
        <v>36</v>
      </c>
      <c r="P549">
        <v>50</v>
      </c>
      <c r="Q549" t="s">
        <v>32</v>
      </c>
      <c r="R549">
        <v>13</v>
      </c>
      <c r="S549" t="s">
        <v>36</v>
      </c>
      <c r="T549">
        <v>5</v>
      </c>
      <c r="U549">
        <v>2</v>
      </c>
      <c r="V549">
        <v>3</v>
      </c>
      <c r="W549">
        <v>2</v>
      </c>
      <c r="X549">
        <v>734</v>
      </c>
      <c r="Y549">
        <v>-50</v>
      </c>
      <c r="Z549" t="s">
        <v>35</v>
      </c>
      <c r="AA549">
        <v>100</v>
      </c>
      <c r="AB549" t="str">
        <f t="shared" si="8"/>
        <v>30-39</v>
      </c>
    </row>
    <row r="550" spans="1:28" x14ac:dyDescent="0.3">
      <c r="A550">
        <v>45</v>
      </c>
      <c r="B550" t="s">
        <v>27</v>
      </c>
      <c r="C550" t="s">
        <v>28</v>
      </c>
      <c r="D550">
        <v>86</v>
      </c>
      <c r="E550" t="s">
        <v>42</v>
      </c>
      <c r="F550">
        <v>100</v>
      </c>
      <c r="G550">
        <v>0</v>
      </c>
      <c r="H550" t="s">
        <v>30</v>
      </c>
      <c r="I550">
        <v>0</v>
      </c>
      <c r="J550" t="s">
        <v>40</v>
      </c>
      <c r="K550">
        <v>-200</v>
      </c>
      <c r="L550" s="1">
        <v>2086</v>
      </c>
      <c r="M550" t="s">
        <v>27</v>
      </c>
      <c r="N550" t="s">
        <v>27</v>
      </c>
      <c r="O550" t="s">
        <v>36</v>
      </c>
      <c r="P550">
        <v>50</v>
      </c>
      <c r="Q550" t="s">
        <v>34</v>
      </c>
      <c r="R550">
        <v>27</v>
      </c>
      <c r="S550" t="s">
        <v>36</v>
      </c>
      <c r="T550">
        <v>3</v>
      </c>
      <c r="U550">
        <v>2</v>
      </c>
      <c r="V550">
        <v>1</v>
      </c>
      <c r="W550">
        <v>9</v>
      </c>
      <c r="X550">
        <v>739</v>
      </c>
      <c r="Y550">
        <v>-50</v>
      </c>
      <c r="Z550" t="s">
        <v>33</v>
      </c>
      <c r="AA550">
        <v>50</v>
      </c>
      <c r="AB550" t="str">
        <f t="shared" si="8"/>
        <v>40-49</v>
      </c>
    </row>
    <row r="551" spans="1:28" x14ac:dyDescent="0.3">
      <c r="A551">
        <v>30</v>
      </c>
      <c r="B551" t="s">
        <v>27</v>
      </c>
      <c r="C551" t="s">
        <v>38</v>
      </c>
      <c r="D551">
        <v>0</v>
      </c>
      <c r="E551" t="s">
        <v>29</v>
      </c>
      <c r="F551">
        <v>50</v>
      </c>
      <c r="G551">
        <v>0</v>
      </c>
      <c r="H551" t="s">
        <v>30</v>
      </c>
      <c r="I551">
        <v>0</v>
      </c>
      <c r="J551" t="s">
        <v>31</v>
      </c>
      <c r="K551">
        <v>0</v>
      </c>
      <c r="L551" s="1">
        <v>2100</v>
      </c>
      <c r="M551" t="s">
        <v>36</v>
      </c>
      <c r="N551" t="s">
        <v>27</v>
      </c>
      <c r="O551" t="s">
        <v>27</v>
      </c>
      <c r="P551">
        <v>50</v>
      </c>
      <c r="Q551" t="s">
        <v>34</v>
      </c>
      <c r="R551">
        <v>17</v>
      </c>
      <c r="S551" t="s">
        <v>27</v>
      </c>
      <c r="T551">
        <v>6</v>
      </c>
      <c r="U551">
        <v>2</v>
      </c>
      <c r="V551">
        <v>2</v>
      </c>
      <c r="W551">
        <v>99</v>
      </c>
      <c r="X551">
        <v>702</v>
      </c>
      <c r="Y551">
        <v>-50</v>
      </c>
      <c r="Z551" t="s">
        <v>41</v>
      </c>
      <c r="AA551">
        <v>0</v>
      </c>
      <c r="AB551" t="str">
        <f t="shared" si="8"/>
        <v>30-39</v>
      </c>
    </row>
    <row r="552" spans="1:28" x14ac:dyDescent="0.3">
      <c r="A552">
        <v>41</v>
      </c>
      <c r="B552" t="s">
        <v>27</v>
      </c>
      <c r="C552" t="s">
        <v>46</v>
      </c>
      <c r="D552">
        <v>0</v>
      </c>
      <c r="E552" t="s">
        <v>37</v>
      </c>
      <c r="F552">
        <v>0</v>
      </c>
      <c r="G552">
        <v>0</v>
      </c>
      <c r="H552" t="s">
        <v>30</v>
      </c>
      <c r="I552">
        <v>0</v>
      </c>
      <c r="J552" t="s">
        <v>31</v>
      </c>
      <c r="K552">
        <v>0</v>
      </c>
      <c r="L552" s="1">
        <v>2100</v>
      </c>
      <c r="M552" t="s">
        <v>27</v>
      </c>
      <c r="N552" t="s">
        <v>27</v>
      </c>
      <c r="O552" t="s">
        <v>27</v>
      </c>
      <c r="P552">
        <v>0</v>
      </c>
      <c r="Q552" t="s">
        <v>32</v>
      </c>
      <c r="R552">
        <v>8</v>
      </c>
      <c r="S552" t="s">
        <v>27</v>
      </c>
      <c r="T552">
        <v>4</v>
      </c>
      <c r="U552">
        <v>0</v>
      </c>
      <c r="V552">
        <v>3</v>
      </c>
      <c r="W552">
        <v>99</v>
      </c>
      <c r="X552">
        <v>780</v>
      </c>
      <c r="Y552">
        <v>-50</v>
      </c>
      <c r="Z552" t="s">
        <v>41</v>
      </c>
      <c r="AA552">
        <v>0</v>
      </c>
      <c r="AB552" t="str">
        <f t="shared" si="8"/>
        <v>40-49</v>
      </c>
    </row>
    <row r="553" spans="1:28" x14ac:dyDescent="0.3">
      <c r="A553">
        <v>37</v>
      </c>
      <c r="B553" t="s">
        <v>27</v>
      </c>
      <c r="C553" t="s">
        <v>28</v>
      </c>
      <c r="D553">
        <v>86</v>
      </c>
      <c r="E553" t="s">
        <v>29</v>
      </c>
      <c r="F553">
        <v>50</v>
      </c>
      <c r="G553">
        <v>0</v>
      </c>
      <c r="H553" t="s">
        <v>30</v>
      </c>
      <c r="I553">
        <v>0</v>
      </c>
      <c r="J553" t="s">
        <v>31</v>
      </c>
      <c r="K553">
        <v>0</v>
      </c>
      <c r="L553" s="1">
        <v>2286</v>
      </c>
      <c r="M553" t="s">
        <v>27</v>
      </c>
      <c r="N553" t="s">
        <v>36</v>
      </c>
      <c r="O553" t="s">
        <v>27</v>
      </c>
      <c r="P553">
        <v>50</v>
      </c>
      <c r="Q553" t="s">
        <v>32</v>
      </c>
      <c r="R553">
        <v>21</v>
      </c>
      <c r="S553" t="s">
        <v>36</v>
      </c>
      <c r="T553">
        <v>5</v>
      </c>
      <c r="U553">
        <v>1</v>
      </c>
      <c r="V553">
        <v>3</v>
      </c>
      <c r="W553">
        <v>3</v>
      </c>
      <c r="X553">
        <v>726</v>
      </c>
      <c r="Y553">
        <v>-50</v>
      </c>
      <c r="Z553" t="s">
        <v>35</v>
      </c>
      <c r="AA553">
        <v>100</v>
      </c>
      <c r="AB553" t="str">
        <f t="shared" si="8"/>
        <v>30-39</v>
      </c>
    </row>
    <row r="554" spans="1:28" x14ac:dyDescent="0.3">
      <c r="A554">
        <v>57</v>
      </c>
      <c r="B554" t="s">
        <v>36</v>
      </c>
      <c r="C554" t="s">
        <v>28</v>
      </c>
      <c r="D554">
        <v>86</v>
      </c>
      <c r="E554" t="s">
        <v>37</v>
      </c>
      <c r="F554">
        <v>0</v>
      </c>
      <c r="G554">
        <v>0</v>
      </c>
      <c r="H554" t="s">
        <v>39</v>
      </c>
      <c r="I554">
        <v>0</v>
      </c>
      <c r="J554" t="s">
        <v>40</v>
      </c>
      <c r="K554">
        <v>-200</v>
      </c>
      <c r="L554" s="1">
        <v>2136</v>
      </c>
      <c r="M554" t="s">
        <v>27</v>
      </c>
      <c r="N554" t="s">
        <v>27</v>
      </c>
      <c r="O554" t="s">
        <v>27</v>
      </c>
      <c r="P554">
        <v>0</v>
      </c>
      <c r="Q554" t="s">
        <v>34</v>
      </c>
      <c r="R554">
        <v>23</v>
      </c>
      <c r="S554" t="s">
        <v>36</v>
      </c>
      <c r="T554">
        <v>3</v>
      </c>
      <c r="U554">
        <v>4</v>
      </c>
      <c r="V554">
        <v>2</v>
      </c>
      <c r="W554">
        <v>5</v>
      </c>
      <c r="X554">
        <v>686</v>
      </c>
      <c r="Y554">
        <v>50</v>
      </c>
      <c r="Z554" t="s">
        <v>33</v>
      </c>
      <c r="AA554">
        <v>50</v>
      </c>
      <c r="AB554" t="str">
        <f t="shared" si="8"/>
        <v>50-59</v>
      </c>
    </row>
    <row r="555" spans="1:28" x14ac:dyDescent="0.3">
      <c r="A555">
        <v>43</v>
      </c>
      <c r="B555" t="s">
        <v>27</v>
      </c>
      <c r="C555" t="s">
        <v>45</v>
      </c>
      <c r="D555">
        <v>0</v>
      </c>
      <c r="E555" t="s">
        <v>42</v>
      </c>
      <c r="F555">
        <v>100</v>
      </c>
      <c r="G555">
        <v>0</v>
      </c>
      <c r="H555" t="s">
        <v>30</v>
      </c>
      <c r="I555">
        <v>0</v>
      </c>
      <c r="J555" t="s">
        <v>40</v>
      </c>
      <c r="K555">
        <v>-200</v>
      </c>
      <c r="L555" s="1">
        <v>2200</v>
      </c>
      <c r="M555" t="s">
        <v>27</v>
      </c>
      <c r="N555" t="s">
        <v>27</v>
      </c>
      <c r="O555" t="s">
        <v>27</v>
      </c>
      <c r="P555">
        <v>0</v>
      </c>
      <c r="Q555" t="s">
        <v>34</v>
      </c>
      <c r="R555">
        <v>28</v>
      </c>
      <c r="S555" t="s">
        <v>27</v>
      </c>
      <c r="T555">
        <v>8</v>
      </c>
      <c r="U555">
        <v>1</v>
      </c>
      <c r="V555">
        <v>1</v>
      </c>
      <c r="W555">
        <v>99</v>
      </c>
      <c r="X555">
        <v>666</v>
      </c>
      <c r="Y555">
        <v>50</v>
      </c>
      <c r="Z555" t="s">
        <v>35</v>
      </c>
      <c r="AA555">
        <v>100</v>
      </c>
      <c r="AB555" t="str">
        <f t="shared" si="8"/>
        <v>40-49</v>
      </c>
    </row>
    <row r="556" spans="1:28" x14ac:dyDescent="0.3">
      <c r="A556">
        <v>45</v>
      </c>
      <c r="B556" t="s">
        <v>27</v>
      </c>
      <c r="C556" t="s">
        <v>38</v>
      </c>
      <c r="D556">
        <v>0</v>
      </c>
      <c r="E556" t="s">
        <v>29</v>
      </c>
      <c r="F556">
        <v>50</v>
      </c>
      <c r="G556">
        <v>1</v>
      </c>
      <c r="H556" t="s">
        <v>39</v>
      </c>
      <c r="I556">
        <v>100</v>
      </c>
      <c r="J556" t="s">
        <v>31</v>
      </c>
      <c r="K556">
        <v>0</v>
      </c>
      <c r="L556" s="1">
        <v>2400</v>
      </c>
      <c r="M556" t="s">
        <v>27</v>
      </c>
      <c r="N556" t="s">
        <v>36</v>
      </c>
      <c r="O556" t="s">
        <v>27</v>
      </c>
      <c r="P556">
        <v>50</v>
      </c>
      <c r="Q556" t="s">
        <v>34</v>
      </c>
      <c r="R556">
        <v>11</v>
      </c>
      <c r="S556" t="s">
        <v>36</v>
      </c>
      <c r="T556">
        <v>6</v>
      </c>
      <c r="U556">
        <v>4</v>
      </c>
      <c r="V556">
        <v>3</v>
      </c>
      <c r="W556">
        <v>10</v>
      </c>
      <c r="X556">
        <v>690</v>
      </c>
      <c r="Y556">
        <v>50</v>
      </c>
      <c r="Z556" t="s">
        <v>35</v>
      </c>
      <c r="AA556">
        <v>100</v>
      </c>
      <c r="AB556" t="str">
        <f t="shared" si="8"/>
        <v>40-49</v>
      </c>
    </row>
    <row r="557" spans="1:28" x14ac:dyDescent="0.3">
      <c r="A557">
        <v>33</v>
      </c>
      <c r="B557" t="s">
        <v>27</v>
      </c>
      <c r="C557" t="s">
        <v>46</v>
      </c>
      <c r="D557">
        <v>0</v>
      </c>
      <c r="E557" t="s">
        <v>29</v>
      </c>
      <c r="F557">
        <v>50</v>
      </c>
      <c r="G557">
        <v>0</v>
      </c>
      <c r="H557" t="s">
        <v>30</v>
      </c>
      <c r="I557">
        <v>0</v>
      </c>
      <c r="J557" t="s">
        <v>40</v>
      </c>
      <c r="K557">
        <v>-200</v>
      </c>
      <c r="L557" s="1">
        <v>1950</v>
      </c>
      <c r="M557" t="s">
        <v>27</v>
      </c>
      <c r="N557" t="s">
        <v>27</v>
      </c>
      <c r="O557" t="s">
        <v>27</v>
      </c>
      <c r="P557">
        <v>0</v>
      </c>
      <c r="Q557" t="s">
        <v>32</v>
      </c>
      <c r="R557">
        <v>4</v>
      </c>
      <c r="S557" t="s">
        <v>27</v>
      </c>
      <c r="T557">
        <v>7</v>
      </c>
      <c r="U557">
        <v>4</v>
      </c>
      <c r="V557">
        <v>2</v>
      </c>
      <c r="W557">
        <v>99</v>
      </c>
      <c r="X557">
        <v>703</v>
      </c>
      <c r="Y557">
        <v>-50</v>
      </c>
      <c r="Z557" t="s">
        <v>41</v>
      </c>
      <c r="AA557">
        <v>0</v>
      </c>
      <c r="AB557" t="str">
        <f t="shared" si="8"/>
        <v>30-39</v>
      </c>
    </row>
    <row r="558" spans="1:28" x14ac:dyDescent="0.3">
      <c r="A558">
        <v>32</v>
      </c>
      <c r="B558" t="s">
        <v>27</v>
      </c>
      <c r="C558" t="s">
        <v>28</v>
      </c>
      <c r="D558">
        <v>86</v>
      </c>
      <c r="E558" t="s">
        <v>42</v>
      </c>
      <c r="F558">
        <v>100</v>
      </c>
      <c r="G558">
        <v>1</v>
      </c>
      <c r="H558" t="s">
        <v>30</v>
      </c>
      <c r="I558">
        <v>50</v>
      </c>
      <c r="J558" t="s">
        <v>31</v>
      </c>
      <c r="K558">
        <v>0</v>
      </c>
      <c r="L558" s="1">
        <v>2336</v>
      </c>
      <c r="M558" t="s">
        <v>27</v>
      </c>
      <c r="N558" t="s">
        <v>36</v>
      </c>
      <c r="O558" t="s">
        <v>27</v>
      </c>
      <c r="P558">
        <v>50</v>
      </c>
      <c r="Q558" t="s">
        <v>34</v>
      </c>
      <c r="R558">
        <v>4</v>
      </c>
      <c r="S558" t="s">
        <v>36</v>
      </c>
      <c r="T558">
        <v>3</v>
      </c>
      <c r="U558">
        <v>2</v>
      </c>
      <c r="V558">
        <v>1</v>
      </c>
      <c r="W558">
        <v>12</v>
      </c>
      <c r="X558">
        <v>768</v>
      </c>
      <c r="Y558">
        <v>-50</v>
      </c>
      <c r="Z558" t="s">
        <v>33</v>
      </c>
      <c r="AA558">
        <v>50</v>
      </c>
      <c r="AB558" t="str">
        <f t="shared" si="8"/>
        <v>30-39</v>
      </c>
    </row>
    <row r="559" spans="1:28" x14ac:dyDescent="0.3">
      <c r="A559">
        <v>33</v>
      </c>
      <c r="B559" t="s">
        <v>27</v>
      </c>
      <c r="C559" t="s">
        <v>28</v>
      </c>
      <c r="D559">
        <v>86</v>
      </c>
      <c r="E559" t="s">
        <v>29</v>
      </c>
      <c r="F559">
        <v>50</v>
      </c>
      <c r="G559">
        <v>0</v>
      </c>
      <c r="H559" t="s">
        <v>30</v>
      </c>
      <c r="I559">
        <v>0</v>
      </c>
      <c r="J559" t="s">
        <v>31</v>
      </c>
      <c r="K559">
        <v>0</v>
      </c>
      <c r="L559" s="1">
        <v>2336</v>
      </c>
      <c r="M559" t="s">
        <v>27</v>
      </c>
      <c r="N559" t="s">
        <v>27</v>
      </c>
      <c r="O559" t="s">
        <v>27</v>
      </c>
      <c r="P559">
        <v>0</v>
      </c>
      <c r="Q559" t="s">
        <v>34</v>
      </c>
      <c r="R559">
        <v>16</v>
      </c>
      <c r="S559" t="s">
        <v>36</v>
      </c>
      <c r="T559">
        <v>3</v>
      </c>
      <c r="U559">
        <v>3</v>
      </c>
      <c r="V559">
        <v>1</v>
      </c>
      <c r="W559">
        <v>3</v>
      </c>
      <c r="X559">
        <v>729</v>
      </c>
      <c r="Y559">
        <v>-50</v>
      </c>
      <c r="Z559" t="s">
        <v>35</v>
      </c>
      <c r="AA559">
        <v>100</v>
      </c>
      <c r="AB559" t="str">
        <f t="shared" si="8"/>
        <v>30-39</v>
      </c>
    </row>
    <row r="560" spans="1:28" x14ac:dyDescent="0.3">
      <c r="A560">
        <v>45</v>
      </c>
      <c r="B560" t="s">
        <v>27</v>
      </c>
      <c r="C560" t="s">
        <v>28</v>
      </c>
      <c r="D560">
        <v>86</v>
      </c>
      <c r="E560" t="s">
        <v>42</v>
      </c>
      <c r="F560">
        <v>100</v>
      </c>
      <c r="G560">
        <v>0</v>
      </c>
      <c r="H560" t="s">
        <v>30</v>
      </c>
      <c r="I560">
        <v>0</v>
      </c>
      <c r="J560" t="s">
        <v>31</v>
      </c>
      <c r="K560">
        <v>0</v>
      </c>
      <c r="L560" s="1">
        <v>2386</v>
      </c>
      <c r="M560" t="s">
        <v>27</v>
      </c>
      <c r="N560" t="s">
        <v>36</v>
      </c>
      <c r="O560" t="s">
        <v>27</v>
      </c>
      <c r="P560">
        <v>50</v>
      </c>
      <c r="Q560" t="s">
        <v>32</v>
      </c>
      <c r="R560">
        <v>24</v>
      </c>
      <c r="S560" t="s">
        <v>27</v>
      </c>
      <c r="T560">
        <v>5</v>
      </c>
      <c r="U560">
        <v>5</v>
      </c>
      <c r="V560">
        <v>3</v>
      </c>
      <c r="W560">
        <v>99</v>
      </c>
      <c r="X560">
        <v>623</v>
      </c>
      <c r="Y560">
        <v>50</v>
      </c>
      <c r="Z560" t="s">
        <v>33</v>
      </c>
      <c r="AA560">
        <v>50</v>
      </c>
      <c r="AB560" t="str">
        <f t="shared" si="8"/>
        <v>40-49</v>
      </c>
    </row>
    <row r="561" spans="1:28" x14ac:dyDescent="0.3">
      <c r="A561">
        <v>33</v>
      </c>
      <c r="B561" t="s">
        <v>27</v>
      </c>
      <c r="C561" t="s">
        <v>38</v>
      </c>
      <c r="D561">
        <v>0</v>
      </c>
      <c r="E561" t="s">
        <v>29</v>
      </c>
      <c r="F561">
        <v>50</v>
      </c>
      <c r="G561">
        <v>0</v>
      </c>
      <c r="H561" t="s">
        <v>43</v>
      </c>
      <c r="I561">
        <v>0</v>
      </c>
      <c r="J561" t="s">
        <v>40</v>
      </c>
      <c r="K561">
        <v>-200</v>
      </c>
      <c r="L561" s="1">
        <v>2050</v>
      </c>
      <c r="M561" t="s">
        <v>27</v>
      </c>
      <c r="N561" t="s">
        <v>27</v>
      </c>
      <c r="O561" t="s">
        <v>27</v>
      </c>
      <c r="P561">
        <v>0</v>
      </c>
      <c r="Q561" t="s">
        <v>32</v>
      </c>
      <c r="R561">
        <v>28</v>
      </c>
      <c r="S561" t="s">
        <v>27</v>
      </c>
      <c r="T561">
        <v>3</v>
      </c>
      <c r="U561">
        <v>2</v>
      </c>
      <c r="V561">
        <v>3</v>
      </c>
      <c r="W561">
        <v>99</v>
      </c>
      <c r="X561">
        <v>678</v>
      </c>
      <c r="Y561">
        <v>50</v>
      </c>
      <c r="Z561" t="s">
        <v>41</v>
      </c>
      <c r="AA561">
        <v>0</v>
      </c>
      <c r="AB561" t="str">
        <f t="shared" si="8"/>
        <v>30-39</v>
      </c>
    </row>
    <row r="562" spans="1:28" x14ac:dyDescent="0.3">
      <c r="A562">
        <v>44</v>
      </c>
      <c r="B562" t="s">
        <v>27</v>
      </c>
      <c r="C562" t="s">
        <v>28</v>
      </c>
      <c r="D562">
        <v>86</v>
      </c>
      <c r="E562" t="s">
        <v>37</v>
      </c>
      <c r="F562">
        <v>0</v>
      </c>
      <c r="G562">
        <v>0</v>
      </c>
      <c r="H562" t="s">
        <v>30</v>
      </c>
      <c r="I562">
        <v>0</v>
      </c>
      <c r="J562" t="s">
        <v>31</v>
      </c>
      <c r="K562">
        <v>0</v>
      </c>
      <c r="L562" s="1">
        <v>2236</v>
      </c>
      <c r="M562" t="s">
        <v>27</v>
      </c>
      <c r="N562" t="s">
        <v>27</v>
      </c>
      <c r="O562" t="s">
        <v>27</v>
      </c>
      <c r="P562">
        <v>0</v>
      </c>
      <c r="Q562" t="s">
        <v>32</v>
      </c>
      <c r="R562">
        <v>29</v>
      </c>
      <c r="S562" t="s">
        <v>27</v>
      </c>
      <c r="T562">
        <v>3</v>
      </c>
      <c r="U562">
        <v>1</v>
      </c>
      <c r="V562">
        <v>3</v>
      </c>
      <c r="W562">
        <v>99</v>
      </c>
      <c r="X562">
        <v>710</v>
      </c>
      <c r="Y562">
        <v>-50</v>
      </c>
      <c r="Z562" t="s">
        <v>33</v>
      </c>
      <c r="AA562">
        <v>50</v>
      </c>
      <c r="AB562" t="str">
        <f t="shared" si="8"/>
        <v>40-49</v>
      </c>
    </row>
    <row r="563" spans="1:28" x14ac:dyDescent="0.3">
      <c r="A563">
        <v>71</v>
      </c>
      <c r="B563" t="s">
        <v>36</v>
      </c>
      <c r="C563" t="s">
        <v>28</v>
      </c>
      <c r="D563">
        <v>86</v>
      </c>
      <c r="E563" t="s">
        <v>37</v>
      </c>
      <c r="F563">
        <v>0</v>
      </c>
      <c r="G563">
        <v>2</v>
      </c>
      <c r="H563" t="s">
        <v>30</v>
      </c>
      <c r="I563">
        <v>100</v>
      </c>
      <c r="J563" t="s">
        <v>31</v>
      </c>
      <c r="K563">
        <v>0</v>
      </c>
      <c r="L563" s="1">
        <v>2386</v>
      </c>
      <c r="M563" t="s">
        <v>36</v>
      </c>
      <c r="N563" t="s">
        <v>27</v>
      </c>
      <c r="O563" t="s">
        <v>27</v>
      </c>
      <c r="P563">
        <v>50</v>
      </c>
      <c r="Q563" t="s">
        <v>32</v>
      </c>
      <c r="R563">
        <v>25</v>
      </c>
      <c r="S563" t="s">
        <v>27</v>
      </c>
      <c r="T563">
        <v>3</v>
      </c>
      <c r="U563">
        <v>1</v>
      </c>
      <c r="V563">
        <v>1</v>
      </c>
      <c r="W563">
        <v>99</v>
      </c>
      <c r="X563">
        <v>651</v>
      </c>
      <c r="Y563">
        <v>50</v>
      </c>
      <c r="Z563" t="s">
        <v>33</v>
      </c>
      <c r="AA563">
        <v>50</v>
      </c>
      <c r="AB563" t="str">
        <f t="shared" si="8"/>
        <v>70-79</v>
      </c>
    </row>
    <row r="564" spans="1:28" x14ac:dyDescent="0.3">
      <c r="A564">
        <v>53</v>
      </c>
      <c r="B564" t="s">
        <v>27</v>
      </c>
      <c r="C564" t="s">
        <v>28</v>
      </c>
      <c r="D564">
        <v>86</v>
      </c>
      <c r="E564" t="s">
        <v>37</v>
      </c>
      <c r="F564">
        <v>0</v>
      </c>
      <c r="G564">
        <v>1</v>
      </c>
      <c r="H564" t="s">
        <v>30</v>
      </c>
      <c r="I564">
        <v>50</v>
      </c>
      <c r="J564" t="s">
        <v>40</v>
      </c>
      <c r="K564">
        <v>-200</v>
      </c>
      <c r="L564" s="1">
        <v>2236</v>
      </c>
      <c r="M564" t="s">
        <v>27</v>
      </c>
      <c r="N564" t="s">
        <v>27</v>
      </c>
      <c r="O564" t="s">
        <v>27</v>
      </c>
      <c r="P564">
        <v>0</v>
      </c>
      <c r="Q564" t="s">
        <v>34</v>
      </c>
      <c r="R564">
        <v>13</v>
      </c>
      <c r="S564" t="s">
        <v>36</v>
      </c>
      <c r="T564">
        <v>4</v>
      </c>
      <c r="U564">
        <v>2</v>
      </c>
      <c r="V564">
        <v>2</v>
      </c>
      <c r="W564">
        <v>12</v>
      </c>
      <c r="X564">
        <v>682</v>
      </c>
      <c r="Y564">
        <v>50</v>
      </c>
      <c r="Z564" t="s">
        <v>35</v>
      </c>
      <c r="AA564">
        <v>100</v>
      </c>
      <c r="AB564" t="str">
        <f t="shared" si="8"/>
        <v>50-59</v>
      </c>
    </row>
    <row r="565" spans="1:28" x14ac:dyDescent="0.3">
      <c r="A565">
        <v>35</v>
      </c>
      <c r="B565" t="s">
        <v>27</v>
      </c>
      <c r="C565" t="s">
        <v>28</v>
      </c>
      <c r="D565">
        <v>86</v>
      </c>
      <c r="E565" t="s">
        <v>37</v>
      </c>
      <c r="F565">
        <v>0</v>
      </c>
      <c r="G565">
        <v>1</v>
      </c>
      <c r="H565" t="s">
        <v>30</v>
      </c>
      <c r="I565">
        <v>50</v>
      </c>
      <c r="J565" t="s">
        <v>40</v>
      </c>
      <c r="K565">
        <v>-200</v>
      </c>
      <c r="L565" s="1">
        <v>2136</v>
      </c>
      <c r="M565" t="s">
        <v>27</v>
      </c>
      <c r="N565" t="s">
        <v>27</v>
      </c>
      <c r="O565" t="s">
        <v>27</v>
      </c>
      <c r="P565">
        <v>0</v>
      </c>
      <c r="Q565" t="s">
        <v>34</v>
      </c>
      <c r="R565">
        <v>26</v>
      </c>
      <c r="S565" t="s">
        <v>36</v>
      </c>
      <c r="T565">
        <v>4</v>
      </c>
      <c r="U565">
        <v>1</v>
      </c>
      <c r="V565">
        <v>1</v>
      </c>
      <c r="W565">
        <v>12</v>
      </c>
      <c r="X565">
        <v>736</v>
      </c>
      <c r="Y565">
        <v>-50</v>
      </c>
      <c r="Z565" t="s">
        <v>35</v>
      </c>
      <c r="AA565">
        <v>100</v>
      </c>
      <c r="AB565" t="str">
        <f t="shared" si="8"/>
        <v>30-39</v>
      </c>
    </row>
    <row r="566" spans="1:28" x14ac:dyDescent="0.3">
      <c r="A566">
        <v>58</v>
      </c>
      <c r="B566" t="s">
        <v>36</v>
      </c>
      <c r="C566" t="s">
        <v>46</v>
      </c>
      <c r="D566">
        <v>0</v>
      </c>
      <c r="E566" t="s">
        <v>37</v>
      </c>
      <c r="F566">
        <v>0</v>
      </c>
      <c r="G566">
        <v>0</v>
      </c>
      <c r="H566" t="s">
        <v>30</v>
      </c>
      <c r="I566">
        <v>0</v>
      </c>
      <c r="J566" t="s">
        <v>40</v>
      </c>
      <c r="K566">
        <v>-200</v>
      </c>
      <c r="L566" s="1">
        <v>1900</v>
      </c>
      <c r="M566" t="s">
        <v>27</v>
      </c>
      <c r="N566" t="s">
        <v>36</v>
      </c>
      <c r="O566" t="s">
        <v>36</v>
      </c>
      <c r="P566">
        <v>100</v>
      </c>
      <c r="Q566" t="s">
        <v>34</v>
      </c>
      <c r="R566">
        <v>17</v>
      </c>
      <c r="S566" t="s">
        <v>36</v>
      </c>
      <c r="T566">
        <v>4</v>
      </c>
      <c r="U566">
        <v>3</v>
      </c>
      <c r="V566">
        <v>1</v>
      </c>
      <c r="W566">
        <v>4</v>
      </c>
      <c r="X566">
        <v>659</v>
      </c>
      <c r="Y566">
        <v>50</v>
      </c>
      <c r="Z566" t="s">
        <v>41</v>
      </c>
      <c r="AA566">
        <v>0</v>
      </c>
      <c r="AB566" t="str">
        <f t="shared" si="8"/>
        <v>50-59</v>
      </c>
    </row>
    <row r="567" spans="1:28" x14ac:dyDescent="0.3">
      <c r="A567">
        <v>33</v>
      </c>
      <c r="B567" t="s">
        <v>27</v>
      </c>
      <c r="C567" t="s">
        <v>28</v>
      </c>
      <c r="D567">
        <v>86</v>
      </c>
      <c r="E567" t="s">
        <v>29</v>
      </c>
      <c r="F567">
        <v>50</v>
      </c>
      <c r="G567">
        <v>1</v>
      </c>
      <c r="H567" t="s">
        <v>39</v>
      </c>
      <c r="I567">
        <v>100</v>
      </c>
      <c r="J567" t="s">
        <v>40</v>
      </c>
      <c r="K567">
        <v>-200</v>
      </c>
      <c r="L567" s="1">
        <v>2236</v>
      </c>
      <c r="M567" t="s">
        <v>27</v>
      </c>
      <c r="N567" t="s">
        <v>27</v>
      </c>
      <c r="O567" t="s">
        <v>27</v>
      </c>
      <c r="P567">
        <v>0</v>
      </c>
      <c r="Q567" t="s">
        <v>32</v>
      </c>
      <c r="R567">
        <v>6</v>
      </c>
      <c r="S567" t="s">
        <v>27</v>
      </c>
      <c r="T567">
        <v>5</v>
      </c>
      <c r="U567">
        <v>2</v>
      </c>
      <c r="V567">
        <v>2</v>
      </c>
      <c r="W567">
        <v>99</v>
      </c>
      <c r="X567">
        <v>769</v>
      </c>
      <c r="Y567">
        <v>-50</v>
      </c>
      <c r="Z567" t="s">
        <v>35</v>
      </c>
      <c r="AA567">
        <v>100</v>
      </c>
      <c r="AB567" t="str">
        <f t="shared" si="8"/>
        <v>30-39</v>
      </c>
    </row>
    <row r="568" spans="1:28" x14ac:dyDescent="0.3">
      <c r="A568">
        <v>18</v>
      </c>
      <c r="B568" t="s">
        <v>27</v>
      </c>
      <c r="C568" t="s">
        <v>38</v>
      </c>
      <c r="D568">
        <v>0</v>
      </c>
      <c r="E568" t="s">
        <v>29</v>
      </c>
      <c r="F568">
        <v>50</v>
      </c>
      <c r="G568">
        <v>0</v>
      </c>
      <c r="H568" t="s">
        <v>30</v>
      </c>
      <c r="I568">
        <v>0</v>
      </c>
      <c r="J568" t="s">
        <v>31</v>
      </c>
      <c r="K568">
        <v>0</v>
      </c>
      <c r="L568" s="1">
        <v>2250</v>
      </c>
      <c r="M568" t="s">
        <v>27</v>
      </c>
      <c r="N568" t="s">
        <v>27</v>
      </c>
      <c r="O568" t="s">
        <v>27</v>
      </c>
      <c r="P568">
        <v>0</v>
      </c>
      <c r="Q568" t="s">
        <v>34</v>
      </c>
      <c r="R568">
        <v>13</v>
      </c>
      <c r="S568" t="s">
        <v>27</v>
      </c>
      <c r="T568">
        <v>6</v>
      </c>
      <c r="U568">
        <v>0</v>
      </c>
      <c r="V568">
        <v>3</v>
      </c>
      <c r="W568">
        <v>99</v>
      </c>
      <c r="X568">
        <v>692</v>
      </c>
      <c r="Y568">
        <v>50</v>
      </c>
      <c r="Z568" t="s">
        <v>41</v>
      </c>
      <c r="AA568">
        <v>0</v>
      </c>
      <c r="AB568" t="str">
        <f t="shared" si="8"/>
        <v>10-19</v>
      </c>
    </row>
    <row r="569" spans="1:28" x14ac:dyDescent="0.3">
      <c r="A569">
        <v>24</v>
      </c>
      <c r="B569" t="s">
        <v>27</v>
      </c>
      <c r="C569" t="s">
        <v>45</v>
      </c>
      <c r="D569">
        <v>0</v>
      </c>
      <c r="E569" t="s">
        <v>29</v>
      </c>
      <c r="F569">
        <v>50</v>
      </c>
      <c r="G569">
        <v>1</v>
      </c>
      <c r="H569" t="s">
        <v>30</v>
      </c>
      <c r="I569">
        <v>50</v>
      </c>
      <c r="J569" t="s">
        <v>40</v>
      </c>
      <c r="K569">
        <v>-200</v>
      </c>
      <c r="L569" s="1">
        <v>2150</v>
      </c>
      <c r="M569" t="s">
        <v>27</v>
      </c>
      <c r="N569" t="s">
        <v>36</v>
      </c>
      <c r="O569" t="s">
        <v>27</v>
      </c>
      <c r="P569">
        <v>50</v>
      </c>
      <c r="Q569" t="s">
        <v>32</v>
      </c>
      <c r="R569">
        <v>18</v>
      </c>
      <c r="S569" t="s">
        <v>27</v>
      </c>
      <c r="T569">
        <v>5</v>
      </c>
      <c r="U569">
        <v>0</v>
      </c>
      <c r="V569">
        <v>3</v>
      </c>
      <c r="W569">
        <v>99</v>
      </c>
      <c r="X569">
        <v>646</v>
      </c>
      <c r="Y569">
        <v>50</v>
      </c>
      <c r="Z569" t="s">
        <v>35</v>
      </c>
      <c r="AA569">
        <v>100</v>
      </c>
      <c r="AB569" t="str">
        <f t="shared" si="8"/>
        <v>20-29</v>
      </c>
    </row>
    <row r="570" spans="1:28" x14ac:dyDescent="0.3">
      <c r="A570">
        <v>18</v>
      </c>
      <c r="B570" t="s">
        <v>27</v>
      </c>
      <c r="C570" t="s">
        <v>28</v>
      </c>
      <c r="D570">
        <v>86</v>
      </c>
      <c r="E570" t="s">
        <v>42</v>
      </c>
      <c r="F570">
        <v>100</v>
      </c>
      <c r="G570">
        <v>0</v>
      </c>
      <c r="H570" t="s">
        <v>30</v>
      </c>
      <c r="I570">
        <v>0</v>
      </c>
      <c r="J570" t="s">
        <v>31</v>
      </c>
      <c r="K570">
        <v>0</v>
      </c>
      <c r="L570" s="1">
        <v>2386</v>
      </c>
      <c r="M570" t="s">
        <v>27</v>
      </c>
      <c r="N570" t="s">
        <v>36</v>
      </c>
      <c r="O570" t="s">
        <v>27</v>
      </c>
      <c r="P570">
        <v>50</v>
      </c>
      <c r="Q570" t="s">
        <v>34</v>
      </c>
      <c r="R570">
        <v>13</v>
      </c>
      <c r="S570" t="s">
        <v>27</v>
      </c>
      <c r="T570">
        <v>4</v>
      </c>
      <c r="U570">
        <v>3</v>
      </c>
      <c r="V570">
        <v>3</v>
      </c>
      <c r="W570">
        <v>99</v>
      </c>
      <c r="X570">
        <v>632</v>
      </c>
      <c r="Y570">
        <v>50</v>
      </c>
      <c r="Z570" t="s">
        <v>33</v>
      </c>
      <c r="AA570">
        <v>50</v>
      </c>
      <c r="AB570" t="str">
        <f t="shared" si="8"/>
        <v>10-19</v>
      </c>
    </row>
    <row r="571" spans="1:28" x14ac:dyDescent="0.3">
      <c r="A571">
        <v>34</v>
      </c>
      <c r="B571" t="s">
        <v>27</v>
      </c>
      <c r="C571" t="s">
        <v>38</v>
      </c>
      <c r="D571">
        <v>0</v>
      </c>
      <c r="E571" t="s">
        <v>42</v>
      </c>
      <c r="F571">
        <v>100</v>
      </c>
      <c r="G571">
        <v>0</v>
      </c>
      <c r="H571" t="s">
        <v>30</v>
      </c>
      <c r="I571">
        <v>0</v>
      </c>
      <c r="J571" t="s">
        <v>31</v>
      </c>
      <c r="K571">
        <v>0</v>
      </c>
      <c r="L571" s="1">
        <v>2300</v>
      </c>
      <c r="M571" t="s">
        <v>27</v>
      </c>
      <c r="N571" t="s">
        <v>27</v>
      </c>
      <c r="O571" t="s">
        <v>27</v>
      </c>
      <c r="P571">
        <v>0</v>
      </c>
      <c r="Q571" t="s">
        <v>44</v>
      </c>
      <c r="R571">
        <v>30</v>
      </c>
      <c r="S571" t="s">
        <v>27</v>
      </c>
      <c r="T571">
        <v>5</v>
      </c>
      <c r="U571">
        <v>1</v>
      </c>
      <c r="V571">
        <v>3</v>
      </c>
      <c r="W571">
        <v>99</v>
      </c>
      <c r="X571">
        <v>782</v>
      </c>
      <c r="Y571">
        <v>-50</v>
      </c>
      <c r="Z571" t="s">
        <v>35</v>
      </c>
      <c r="AA571">
        <v>100</v>
      </c>
      <c r="AB571" t="str">
        <f t="shared" si="8"/>
        <v>30-39</v>
      </c>
    </row>
    <row r="572" spans="1:28" x14ac:dyDescent="0.3">
      <c r="A572">
        <v>40</v>
      </c>
      <c r="B572" t="s">
        <v>27</v>
      </c>
      <c r="C572" t="s">
        <v>45</v>
      </c>
      <c r="D572">
        <v>0</v>
      </c>
      <c r="E572" t="s">
        <v>42</v>
      </c>
      <c r="F572">
        <v>100</v>
      </c>
      <c r="G572">
        <v>1</v>
      </c>
      <c r="H572" t="s">
        <v>30</v>
      </c>
      <c r="I572">
        <v>50</v>
      </c>
      <c r="J572" t="s">
        <v>40</v>
      </c>
      <c r="K572">
        <v>-200</v>
      </c>
      <c r="L572" s="1">
        <v>2100</v>
      </c>
      <c r="M572" t="s">
        <v>27</v>
      </c>
      <c r="N572" t="s">
        <v>27</v>
      </c>
      <c r="O572" t="s">
        <v>27</v>
      </c>
      <c r="P572">
        <v>0</v>
      </c>
      <c r="Q572" t="s">
        <v>34</v>
      </c>
      <c r="R572">
        <v>10</v>
      </c>
      <c r="S572" t="s">
        <v>36</v>
      </c>
      <c r="T572">
        <v>4</v>
      </c>
      <c r="U572">
        <v>3</v>
      </c>
      <c r="V572">
        <v>2</v>
      </c>
      <c r="W572">
        <v>4</v>
      </c>
      <c r="X572">
        <v>776</v>
      </c>
      <c r="Y572">
        <v>-50</v>
      </c>
      <c r="Z572" t="s">
        <v>33</v>
      </c>
      <c r="AA572">
        <v>50</v>
      </c>
      <c r="AB572" t="str">
        <f t="shared" si="8"/>
        <v>40-49</v>
      </c>
    </row>
    <row r="573" spans="1:28" x14ac:dyDescent="0.3">
      <c r="A573">
        <v>65</v>
      </c>
      <c r="B573" t="s">
        <v>36</v>
      </c>
      <c r="C573" t="s">
        <v>45</v>
      </c>
      <c r="D573">
        <v>0</v>
      </c>
      <c r="E573" t="s">
        <v>37</v>
      </c>
      <c r="F573">
        <v>0</v>
      </c>
      <c r="G573">
        <v>0</v>
      </c>
      <c r="H573" t="s">
        <v>39</v>
      </c>
      <c r="I573">
        <v>0</v>
      </c>
      <c r="J573" t="s">
        <v>31</v>
      </c>
      <c r="K573">
        <v>0</v>
      </c>
      <c r="L573" s="1">
        <v>2150</v>
      </c>
      <c r="M573" t="s">
        <v>27</v>
      </c>
      <c r="N573" t="s">
        <v>36</v>
      </c>
      <c r="O573" t="s">
        <v>27</v>
      </c>
      <c r="P573">
        <v>50</v>
      </c>
      <c r="Q573" t="s">
        <v>34</v>
      </c>
      <c r="R573">
        <v>28</v>
      </c>
      <c r="S573" t="s">
        <v>27</v>
      </c>
      <c r="T573">
        <v>7</v>
      </c>
      <c r="U573">
        <v>1</v>
      </c>
      <c r="V573">
        <v>2</v>
      </c>
      <c r="W573">
        <v>99</v>
      </c>
      <c r="X573">
        <v>726</v>
      </c>
      <c r="Y573">
        <v>-50</v>
      </c>
      <c r="Z573" t="s">
        <v>35</v>
      </c>
      <c r="AA573">
        <v>100</v>
      </c>
      <c r="AB573" t="str">
        <f t="shared" si="8"/>
        <v>60-69</v>
      </c>
    </row>
    <row r="574" spans="1:28" x14ac:dyDescent="0.3">
      <c r="A574">
        <v>44</v>
      </c>
      <c r="B574" t="s">
        <v>27</v>
      </c>
      <c r="C574" t="s">
        <v>28</v>
      </c>
      <c r="D574">
        <v>86</v>
      </c>
      <c r="E574" t="s">
        <v>42</v>
      </c>
      <c r="F574">
        <v>100</v>
      </c>
      <c r="G574">
        <v>0</v>
      </c>
      <c r="H574" t="s">
        <v>30</v>
      </c>
      <c r="I574">
        <v>0</v>
      </c>
      <c r="J574" t="s">
        <v>40</v>
      </c>
      <c r="K574">
        <v>-200</v>
      </c>
      <c r="L574" s="1">
        <v>2236</v>
      </c>
      <c r="M574" t="s">
        <v>27</v>
      </c>
      <c r="N574" t="s">
        <v>36</v>
      </c>
      <c r="O574" t="s">
        <v>27</v>
      </c>
      <c r="P574">
        <v>50</v>
      </c>
      <c r="Q574" t="s">
        <v>32</v>
      </c>
      <c r="R574">
        <v>29</v>
      </c>
      <c r="S574" t="s">
        <v>36</v>
      </c>
      <c r="T574">
        <v>2</v>
      </c>
      <c r="U574">
        <v>0</v>
      </c>
      <c r="V574">
        <v>3</v>
      </c>
      <c r="W574">
        <v>8</v>
      </c>
      <c r="X574">
        <v>652</v>
      </c>
      <c r="Y574">
        <v>50</v>
      </c>
      <c r="Z574" t="s">
        <v>35</v>
      </c>
      <c r="AA574">
        <v>100</v>
      </c>
      <c r="AB574" t="str">
        <f t="shared" si="8"/>
        <v>40-49</v>
      </c>
    </row>
    <row r="575" spans="1:28" x14ac:dyDescent="0.3">
      <c r="A575">
        <v>36</v>
      </c>
      <c r="B575" t="s">
        <v>27</v>
      </c>
      <c r="C575" t="s">
        <v>28</v>
      </c>
      <c r="D575">
        <v>86</v>
      </c>
      <c r="E575" t="s">
        <v>37</v>
      </c>
      <c r="F575">
        <v>0</v>
      </c>
      <c r="G575">
        <v>1</v>
      </c>
      <c r="H575" t="s">
        <v>30</v>
      </c>
      <c r="I575">
        <v>50</v>
      </c>
      <c r="J575" t="s">
        <v>31</v>
      </c>
      <c r="K575">
        <v>0</v>
      </c>
      <c r="L575" s="1">
        <v>2336</v>
      </c>
      <c r="M575" t="s">
        <v>27</v>
      </c>
      <c r="N575" t="s">
        <v>27</v>
      </c>
      <c r="O575" t="s">
        <v>27</v>
      </c>
      <c r="P575">
        <v>0</v>
      </c>
      <c r="Q575" t="s">
        <v>32</v>
      </c>
      <c r="R575">
        <v>3</v>
      </c>
      <c r="S575" t="s">
        <v>27</v>
      </c>
      <c r="T575">
        <v>2</v>
      </c>
      <c r="U575">
        <v>0</v>
      </c>
      <c r="V575">
        <v>2</v>
      </c>
      <c r="W575">
        <v>99</v>
      </c>
      <c r="X575">
        <v>748</v>
      </c>
      <c r="Y575">
        <v>-50</v>
      </c>
      <c r="Z575" t="s">
        <v>35</v>
      </c>
      <c r="AA575">
        <v>100</v>
      </c>
      <c r="AB575" t="str">
        <f t="shared" si="8"/>
        <v>30-39</v>
      </c>
    </row>
    <row r="576" spans="1:28" x14ac:dyDescent="0.3">
      <c r="A576">
        <v>52</v>
      </c>
      <c r="B576" t="s">
        <v>27</v>
      </c>
      <c r="C576" t="s">
        <v>28</v>
      </c>
      <c r="D576">
        <v>86</v>
      </c>
      <c r="E576" t="s">
        <v>37</v>
      </c>
      <c r="F576">
        <v>0</v>
      </c>
      <c r="G576">
        <v>0</v>
      </c>
      <c r="H576" t="s">
        <v>39</v>
      </c>
      <c r="I576">
        <v>0</v>
      </c>
      <c r="J576" t="s">
        <v>40</v>
      </c>
      <c r="K576">
        <v>-200</v>
      </c>
      <c r="L576" s="1">
        <v>2136</v>
      </c>
      <c r="M576" t="s">
        <v>27</v>
      </c>
      <c r="N576" t="s">
        <v>27</v>
      </c>
      <c r="O576" t="s">
        <v>36</v>
      </c>
      <c r="P576">
        <v>50</v>
      </c>
      <c r="Q576" t="s">
        <v>34</v>
      </c>
      <c r="R576">
        <v>25</v>
      </c>
      <c r="S576" t="s">
        <v>36</v>
      </c>
      <c r="T576">
        <v>3</v>
      </c>
      <c r="U576">
        <v>2</v>
      </c>
      <c r="V576">
        <v>3</v>
      </c>
      <c r="W576">
        <v>14</v>
      </c>
      <c r="X576">
        <v>640</v>
      </c>
      <c r="Y576">
        <v>50</v>
      </c>
      <c r="Z576" t="s">
        <v>35</v>
      </c>
      <c r="AA576">
        <v>100</v>
      </c>
      <c r="AB576" t="str">
        <f t="shared" si="8"/>
        <v>50-59</v>
      </c>
    </row>
    <row r="577" spans="1:28" x14ac:dyDescent="0.3">
      <c r="A577">
        <v>18</v>
      </c>
      <c r="B577" t="s">
        <v>27</v>
      </c>
      <c r="C577" t="s">
        <v>38</v>
      </c>
      <c r="D577">
        <v>0</v>
      </c>
      <c r="E577" t="s">
        <v>29</v>
      </c>
      <c r="F577">
        <v>50</v>
      </c>
      <c r="G577">
        <v>0</v>
      </c>
      <c r="H577" t="s">
        <v>30</v>
      </c>
      <c r="I577">
        <v>0</v>
      </c>
      <c r="J577" t="s">
        <v>31</v>
      </c>
      <c r="K577">
        <v>0</v>
      </c>
      <c r="L577" s="1">
        <v>2300</v>
      </c>
      <c r="M577" t="s">
        <v>27</v>
      </c>
      <c r="N577" t="s">
        <v>36</v>
      </c>
      <c r="O577" t="s">
        <v>27</v>
      </c>
      <c r="P577">
        <v>50</v>
      </c>
      <c r="Q577" t="s">
        <v>32</v>
      </c>
      <c r="R577">
        <v>23</v>
      </c>
      <c r="S577" t="s">
        <v>36</v>
      </c>
      <c r="T577">
        <v>7</v>
      </c>
      <c r="U577">
        <v>4</v>
      </c>
      <c r="V577">
        <v>3</v>
      </c>
      <c r="W577">
        <v>4</v>
      </c>
      <c r="X577">
        <v>636</v>
      </c>
      <c r="Y577">
        <v>50</v>
      </c>
      <c r="Z577" t="s">
        <v>35</v>
      </c>
      <c r="AA577">
        <v>100</v>
      </c>
      <c r="AB577" t="str">
        <f t="shared" si="8"/>
        <v>10-19</v>
      </c>
    </row>
    <row r="578" spans="1:28" x14ac:dyDescent="0.3">
      <c r="A578">
        <v>43</v>
      </c>
      <c r="B578" t="s">
        <v>27</v>
      </c>
      <c r="C578" t="s">
        <v>38</v>
      </c>
      <c r="D578">
        <v>0</v>
      </c>
      <c r="E578" t="s">
        <v>29</v>
      </c>
      <c r="F578">
        <v>50</v>
      </c>
      <c r="G578">
        <v>0</v>
      </c>
      <c r="H578" t="s">
        <v>30</v>
      </c>
      <c r="I578">
        <v>0</v>
      </c>
      <c r="J578" t="s">
        <v>31</v>
      </c>
      <c r="K578">
        <v>0</v>
      </c>
      <c r="L578" s="1">
        <v>2300</v>
      </c>
      <c r="M578" t="s">
        <v>36</v>
      </c>
      <c r="N578" t="s">
        <v>27</v>
      </c>
      <c r="O578" t="s">
        <v>27</v>
      </c>
      <c r="P578">
        <v>50</v>
      </c>
      <c r="Q578" t="s">
        <v>44</v>
      </c>
      <c r="R578">
        <v>3</v>
      </c>
      <c r="S578" t="s">
        <v>27</v>
      </c>
      <c r="T578">
        <v>5</v>
      </c>
      <c r="U578">
        <v>3</v>
      </c>
      <c r="V578">
        <v>2</v>
      </c>
      <c r="W578">
        <v>99</v>
      </c>
      <c r="X578">
        <v>666</v>
      </c>
      <c r="Y578">
        <v>50</v>
      </c>
      <c r="Z578" t="s">
        <v>35</v>
      </c>
      <c r="AA578">
        <v>100</v>
      </c>
      <c r="AB578" t="str">
        <f t="shared" ref="AB578:AB641" si="9">FLOOR(A578,10) &amp; "-" &amp; (FLOOR(A578,10)+9)</f>
        <v>40-49</v>
      </c>
    </row>
    <row r="579" spans="1:28" x14ac:dyDescent="0.3">
      <c r="A579">
        <v>51</v>
      </c>
      <c r="B579" t="s">
        <v>27</v>
      </c>
      <c r="C579" t="s">
        <v>38</v>
      </c>
      <c r="D579">
        <v>0</v>
      </c>
      <c r="E579" t="s">
        <v>37</v>
      </c>
      <c r="F579">
        <v>0</v>
      </c>
      <c r="G579">
        <v>0</v>
      </c>
      <c r="H579" t="s">
        <v>30</v>
      </c>
      <c r="I579">
        <v>0</v>
      </c>
      <c r="J579" t="s">
        <v>40</v>
      </c>
      <c r="K579">
        <v>-200</v>
      </c>
      <c r="L579" s="1">
        <v>1900</v>
      </c>
      <c r="M579" t="s">
        <v>27</v>
      </c>
      <c r="N579" t="s">
        <v>27</v>
      </c>
      <c r="O579" t="s">
        <v>27</v>
      </c>
      <c r="P579">
        <v>0</v>
      </c>
      <c r="Q579" t="s">
        <v>34</v>
      </c>
      <c r="R579">
        <v>10</v>
      </c>
      <c r="S579" t="s">
        <v>36</v>
      </c>
      <c r="T579">
        <v>8</v>
      </c>
      <c r="U579">
        <v>2</v>
      </c>
      <c r="V579">
        <v>1</v>
      </c>
      <c r="W579">
        <v>7</v>
      </c>
      <c r="X579">
        <v>749</v>
      </c>
      <c r="Y579">
        <v>-50</v>
      </c>
      <c r="Z579" t="s">
        <v>41</v>
      </c>
      <c r="AA579">
        <v>0</v>
      </c>
      <c r="AB579" t="str">
        <f t="shared" si="9"/>
        <v>50-59</v>
      </c>
    </row>
    <row r="580" spans="1:28" x14ac:dyDescent="0.3">
      <c r="A580">
        <v>18</v>
      </c>
      <c r="B580" t="s">
        <v>27</v>
      </c>
      <c r="C580" t="s">
        <v>28</v>
      </c>
      <c r="D580">
        <v>86</v>
      </c>
      <c r="E580" t="s">
        <v>29</v>
      </c>
      <c r="F580">
        <v>50</v>
      </c>
      <c r="G580">
        <v>0</v>
      </c>
      <c r="H580" t="s">
        <v>43</v>
      </c>
      <c r="I580">
        <v>0</v>
      </c>
      <c r="J580" t="s">
        <v>40</v>
      </c>
      <c r="K580">
        <v>-200</v>
      </c>
      <c r="L580" s="1">
        <v>2186</v>
      </c>
      <c r="M580" t="s">
        <v>27</v>
      </c>
      <c r="N580" t="s">
        <v>27</v>
      </c>
      <c r="O580" t="s">
        <v>27</v>
      </c>
      <c r="P580">
        <v>0</v>
      </c>
      <c r="Q580" t="s">
        <v>34</v>
      </c>
      <c r="R580">
        <v>11</v>
      </c>
      <c r="S580" t="s">
        <v>36</v>
      </c>
      <c r="T580">
        <v>4</v>
      </c>
      <c r="U580">
        <v>1</v>
      </c>
      <c r="V580">
        <v>2</v>
      </c>
      <c r="W580">
        <v>1</v>
      </c>
      <c r="X580">
        <v>683</v>
      </c>
      <c r="Y580">
        <v>50</v>
      </c>
      <c r="Z580" t="s">
        <v>33</v>
      </c>
      <c r="AA580">
        <v>50</v>
      </c>
      <c r="AB580" t="str">
        <f t="shared" si="9"/>
        <v>10-19</v>
      </c>
    </row>
    <row r="581" spans="1:28" x14ac:dyDescent="0.3">
      <c r="A581">
        <v>57</v>
      </c>
      <c r="B581" t="s">
        <v>36</v>
      </c>
      <c r="C581" t="s">
        <v>28</v>
      </c>
      <c r="D581">
        <v>86</v>
      </c>
      <c r="E581" t="s">
        <v>37</v>
      </c>
      <c r="F581">
        <v>0</v>
      </c>
      <c r="G581">
        <v>0</v>
      </c>
      <c r="H581" t="s">
        <v>30</v>
      </c>
      <c r="I581">
        <v>0</v>
      </c>
      <c r="J581" t="s">
        <v>31</v>
      </c>
      <c r="K581">
        <v>0</v>
      </c>
      <c r="L581" s="1">
        <v>2236</v>
      </c>
      <c r="M581" t="s">
        <v>27</v>
      </c>
      <c r="N581" t="s">
        <v>27</v>
      </c>
      <c r="O581" t="s">
        <v>27</v>
      </c>
      <c r="P581">
        <v>0</v>
      </c>
      <c r="Q581" t="s">
        <v>34</v>
      </c>
      <c r="R581">
        <v>12</v>
      </c>
      <c r="S581" t="s">
        <v>27</v>
      </c>
      <c r="T581">
        <v>5</v>
      </c>
      <c r="U581">
        <v>1</v>
      </c>
      <c r="V581">
        <v>2</v>
      </c>
      <c r="W581">
        <v>99</v>
      </c>
      <c r="X581">
        <v>760</v>
      </c>
      <c r="Y581">
        <v>-50</v>
      </c>
      <c r="Z581" t="s">
        <v>33</v>
      </c>
      <c r="AA581">
        <v>50</v>
      </c>
      <c r="AB581" t="str">
        <f t="shared" si="9"/>
        <v>50-59</v>
      </c>
    </row>
    <row r="582" spans="1:28" x14ac:dyDescent="0.3">
      <c r="A582">
        <v>45</v>
      </c>
      <c r="B582" t="s">
        <v>27</v>
      </c>
      <c r="C582" t="s">
        <v>38</v>
      </c>
      <c r="D582">
        <v>0</v>
      </c>
      <c r="E582" t="s">
        <v>37</v>
      </c>
      <c r="F582">
        <v>0</v>
      </c>
      <c r="G582">
        <v>2</v>
      </c>
      <c r="H582" t="s">
        <v>30</v>
      </c>
      <c r="I582">
        <v>100</v>
      </c>
      <c r="J582" t="s">
        <v>40</v>
      </c>
      <c r="K582">
        <v>-200</v>
      </c>
      <c r="L582" s="1">
        <v>2050</v>
      </c>
      <c r="M582" t="s">
        <v>27</v>
      </c>
      <c r="N582" t="s">
        <v>36</v>
      </c>
      <c r="O582" t="s">
        <v>27</v>
      </c>
      <c r="P582">
        <v>50</v>
      </c>
      <c r="Q582" t="s">
        <v>34</v>
      </c>
      <c r="R582">
        <v>21</v>
      </c>
      <c r="S582" t="s">
        <v>36</v>
      </c>
      <c r="T582">
        <v>6</v>
      </c>
      <c r="U582">
        <v>3</v>
      </c>
      <c r="V582">
        <v>1</v>
      </c>
      <c r="W582">
        <v>12</v>
      </c>
      <c r="X582">
        <v>693</v>
      </c>
      <c r="Y582">
        <v>50</v>
      </c>
      <c r="Z582" t="s">
        <v>41</v>
      </c>
      <c r="AA582">
        <v>0</v>
      </c>
      <c r="AB582" t="str">
        <f t="shared" si="9"/>
        <v>40-49</v>
      </c>
    </row>
    <row r="583" spans="1:28" x14ac:dyDescent="0.3">
      <c r="A583">
        <v>33</v>
      </c>
      <c r="B583" t="s">
        <v>27</v>
      </c>
      <c r="C583" t="s">
        <v>28</v>
      </c>
      <c r="D583">
        <v>86</v>
      </c>
      <c r="E583" t="s">
        <v>29</v>
      </c>
      <c r="F583">
        <v>50</v>
      </c>
      <c r="G583">
        <v>0</v>
      </c>
      <c r="H583" t="s">
        <v>30</v>
      </c>
      <c r="I583">
        <v>0</v>
      </c>
      <c r="J583" t="s">
        <v>31</v>
      </c>
      <c r="K583">
        <v>0</v>
      </c>
      <c r="L583" s="1">
        <v>2336</v>
      </c>
      <c r="M583" t="s">
        <v>27</v>
      </c>
      <c r="N583" t="s">
        <v>27</v>
      </c>
      <c r="O583" t="s">
        <v>36</v>
      </c>
      <c r="P583">
        <v>50</v>
      </c>
      <c r="Q583" t="s">
        <v>34</v>
      </c>
      <c r="R583">
        <v>22</v>
      </c>
      <c r="S583" t="s">
        <v>36</v>
      </c>
      <c r="T583">
        <v>4</v>
      </c>
      <c r="U583">
        <v>4</v>
      </c>
      <c r="V583">
        <v>2</v>
      </c>
      <c r="W583">
        <v>13</v>
      </c>
      <c r="X583">
        <v>700</v>
      </c>
      <c r="Y583">
        <v>50</v>
      </c>
      <c r="Z583" t="s">
        <v>33</v>
      </c>
      <c r="AA583">
        <v>50</v>
      </c>
      <c r="AB583" t="str">
        <f t="shared" si="9"/>
        <v>30-39</v>
      </c>
    </row>
    <row r="584" spans="1:28" x14ac:dyDescent="0.3">
      <c r="A584">
        <v>49</v>
      </c>
      <c r="B584" t="s">
        <v>27</v>
      </c>
      <c r="C584" t="s">
        <v>38</v>
      </c>
      <c r="D584">
        <v>0</v>
      </c>
      <c r="E584" t="s">
        <v>42</v>
      </c>
      <c r="F584">
        <v>100</v>
      </c>
      <c r="G584">
        <v>0</v>
      </c>
      <c r="H584" t="s">
        <v>30</v>
      </c>
      <c r="I584">
        <v>0</v>
      </c>
      <c r="J584" t="s">
        <v>31</v>
      </c>
      <c r="K584">
        <v>0</v>
      </c>
      <c r="L584" s="1">
        <v>2300</v>
      </c>
      <c r="M584" t="s">
        <v>27</v>
      </c>
      <c r="N584" t="s">
        <v>27</v>
      </c>
      <c r="O584" t="s">
        <v>27</v>
      </c>
      <c r="P584">
        <v>0</v>
      </c>
      <c r="Q584" t="s">
        <v>34</v>
      </c>
      <c r="R584">
        <v>6</v>
      </c>
      <c r="S584" t="s">
        <v>36</v>
      </c>
      <c r="T584">
        <v>7</v>
      </c>
      <c r="U584">
        <v>2</v>
      </c>
      <c r="V584">
        <v>1</v>
      </c>
      <c r="W584">
        <v>13</v>
      </c>
      <c r="X584">
        <v>723</v>
      </c>
      <c r="Y584">
        <v>-50</v>
      </c>
      <c r="Z584" t="s">
        <v>35</v>
      </c>
      <c r="AA584">
        <v>100</v>
      </c>
      <c r="AB584" t="str">
        <f t="shared" si="9"/>
        <v>40-49</v>
      </c>
    </row>
    <row r="585" spans="1:28" x14ac:dyDescent="0.3">
      <c r="A585">
        <v>74</v>
      </c>
      <c r="B585" t="s">
        <v>36</v>
      </c>
      <c r="C585" t="s">
        <v>28</v>
      </c>
      <c r="D585">
        <v>86</v>
      </c>
      <c r="E585" t="s">
        <v>29</v>
      </c>
      <c r="F585">
        <v>50</v>
      </c>
      <c r="G585">
        <v>0</v>
      </c>
      <c r="H585" t="s">
        <v>30</v>
      </c>
      <c r="I585">
        <v>0</v>
      </c>
      <c r="J585" t="s">
        <v>31</v>
      </c>
      <c r="K585">
        <v>0</v>
      </c>
      <c r="L585" s="1">
        <v>2286</v>
      </c>
      <c r="M585" t="s">
        <v>27</v>
      </c>
      <c r="N585" t="s">
        <v>27</v>
      </c>
      <c r="O585" t="s">
        <v>27</v>
      </c>
      <c r="P585">
        <v>0</v>
      </c>
      <c r="Q585" t="s">
        <v>32</v>
      </c>
      <c r="R585">
        <v>14</v>
      </c>
      <c r="S585" t="s">
        <v>36</v>
      </c>
      <c r="T585">
        <v>7</v>
      </c>
      <c r="U585">
        <v>0</v>
      </c>
      <c r="V585">
        <v>2</v>
      </c>
      <c r="W585">
        <v>5</v>
      </c>
      <c r="X585">
        <v>743</v>
      </c>
      <c r="Y585">
        <v>-50</v>
      </c>
      <c r="Z585" t="s">
        <v>33</v>
      </c>
      <c r="AA585">
        <v>50</v>
      </c>
      <c r="AB585" t="str">
        <f t="shared" si="9"/>
        <v>70-79</v>
      </c>
    </row>
    <row r="586" spans="1:28" x14ac:dyDescent="0.3">
      <c r="A586">
        <v>42</v>
      </c>
      <c r="B586" t="s">
        <v>27</v>
      </c>
      <c r="C586" t="s">
        <v>28</v>
      </c>
      <c r="D586">
        <v>86</v>
      </c>
      <c r="E586" t="s">
        <v>29</v>
      </c>
      <c r="F586">
        <v>50</v>
      </c>
      <c r="G586">
        <v>0</v>
      </c>
      <c r="H586" t="s">
        <v>30</v>
      </c>
      <c r="I586">
        <v>0</v>
      </c>
      <c r="J586" t="s">
        <v>31</v>
      </c>
      <c r="K586">
        <v>0</v>
      </c>
      <c r="L586" s="1">
        <v>2336</v>
      </c>
      <c r="M586" t="s">
        <v>27</v>
      </c>
      <c r="N586" t="s">
        <v>27</v>
      </c>
      <c r="O586" t="s">
        <v>27</v>
      </c>
      <c r="P586">
        <v>0</v>
      </c>
      <c r="Q586" t="s">
        <v>34</v>
      </c>
      <c r="R586">
        <v>25</v>
      </c>
      <c r="S586" t="s">
        <v>36</v>
      </c>
      <c r="T586">
        <v>3</v>
      </c>
      <c r="U586">
        <v>1</v>
      </c>
      <c r="V586">
        <v>1</v>
      </c>
      <c r="W586">
        <v>1</v>
      </c>
      <c r="X586">
        <v>751</v>
      </c>
      <c r="Y586">
        <v>-50</v>
      </c>
      <c r="Z586" t="s">
        <v>35</v>
      </c>
      <c r="AA586">
        <v>100</v>
      </c>
      <c r="AB586" t="str">
        <f t="shared" si="9"/>
        <v>40-49</v>
      </c>
    </row>
    <row r="587" spans="1:28" x14ac:dyDescent="0.3">
      <c r="A587">
        <v>43</v>
      </c>
      <c r="B587" t="s">
        <v>27</v>
      </c>
      <c r="C587" t="s">
        <v>28</v>
      </c>
      <c r="D587">
        <v>86</v>
      </c>
      <c r="E587" t="s">
        <v>42</v>
      </c>
      <c r="F587">
        <v>100</v>
      </c>
      <c r="G587">
        <v>0</v>
      </c>
      <c r="H587" t="s">
        <v>30</v>
      </c>
      <c r="I587">
        <v>0</v>
      </c>
      <c r="J587" t="s">
        <v>40</v>
      </c>
      <c r="K587">
        <v>-200</v>
      </c>
      <c r="L587" s="1">
        <v>2236</v>
      </c>
      <c r="M587" t="s">
        <v>27</v>
      </c>
      <c r="N587" t="s">
        <v>27</v>
      </c>
      <c r="O587" t="s">
        <v>27</v>
      </c>
      <c r="P587">
        <v>0</v>
      </c>
      <c r="Q587" t="s">
        <v>34</v>
      </c>
      <c r="R587">
        <v>1</v>
      </c>
      <c r="S587" t="s">
        <v>27</v>
      </c>
      <c r="T587">
        <v>4</v>
      </c>
      <c r="U587">
        <v>3</v>
      </c>
      <c r="V587">
        <v>2</v>
      </c>
      <c r="W587">
        <v>99</v>
      </c>
      <c r="X587">
        <v>668</v>
      </c>
      <c r="Y587">
        <v>50</v>
      </c>
      <c r="Z587" t="s">
        <v>33</v>
      </c>
      <c r="AA587">
        <v>50</v>
      </c>
      <c r="AB587" t="str">
        <f t="shared" si="9"/>
        <v>40-49</v>
      </c>
    </row>
    <row r="588" spans="1:28" x14ac:dyDescent="0.3">
      <c r="A588">
        <v>33</v>
      </c>
      <c r="B588" t="s">
        <v>27</v>
      </c>
      <c r="C588" t="s">
        <v>28</v>
      </c>
      <c r="D588">
        <v>86</v>
      </c>
      <c r="E588" t="s">
        <v>37</v>
      </c>
      <c r="F588">
        <v>0</v>
      </c>
      <c r="G588">
        <v>0</v>
      </c>
      <c r="H588" t="s">
        <v>39</v>
      </c>
      <c r="I588">
        <v>0</v>
      </c>
      <c r="J588" t="s">
        <v>31</v>
      </c>
      <c r="K588">
        <v>0</v>
      </c>
      <c r="L588" s="1">
        <v>2286</v>
      </c>
      <c r="M588" t="s">
        <v>27</v>
      </c>
      <c r="N588" t="s">
        <v>36</v>
      </c>
      <c r="O588" t="s">
        <v>27</v>
      </c>
      <c r="P588">
        <v>50</v>
      </c>
      <c r="Q588" t="s">
        <v>34</v>
      </c>
      <c r="R588">
        <v>16</v>
      </c>
      <c r="S588" t="s">
        <v>36</v>
      </c>
      <c r="T588">
        <v>7</v>
      </c>
      <c r="U588">
        <v>3</v>
      </c>
      <c r="V588">
        <v>2</v>
      </c>
      <c r="W588">
        <v>8</v>
      </c>
      <c r="X588">
        <v>689</v>
      </c>
      <c r="Y588">
        <v>50</v>
      </c>
      <c r="Z588" t="s">
        <v>33</v>
      </c>
      <c r="AA588">
        <v>50</v>
      </c>
      <c r="AB588" t="str">
        <f t="shared" si="9"/>
        <v>30-39</v>
      </c>
    </row>
    <row r="589" spans="1:28" x14ac:dyDescent="0.3">
      <c r="A589">
        <v>27</v>
      </c>
      <c r="B589" t="s">
        <v>27</v>
      </c>
      <c r="C589" t="s">
        <v>28</v>
      </c>
      <c r="D589">
        <v>86</v>
      </c>
      <c r="E589" t="s">
        <v>29</v>
      </c>
      <c r="F589">
        <v>50</v>
      </c>
      <c r="G589">
        <v>0</v>
      </c>
      <c r="H589" t="s">
        <v>39</v>
      </c>
      <c r="I589">
        <v>0</v>
      </c>
      <c r="J589" t="s">
        <v>40</v>
      </c>
      <c r="K589">
        <v>-200</v>
      </c>
      <c r="L589" s="1">
        <v>2086</v>
      </c>
      <c r="M589" t="s">
        <v>36</v>
      </c>
      <c r="N589" t="s">
        <v>27</v>
      </c>
      <c r="O589" t="s">
        <v>36</v>
      </c>
      <c r="P589">
        <v>100</v>
      </c>
      <c r="Q589" t="s">
        <v>32</v>
      </c>
      <c r="R589">
        <v>28</v>
      </c>
      <c r="S589" t="s">
        <v>36</v>
      </c>
      <c r="T589">
        <v>3</v>
      </c>
      <c r="U589">
        <v>1</v>
      </c>
      <c r="V589">
        <v>3</v>
      </c>
      <c r="W589">
        <v>6</v>
      </c>
      <c r="X589">
        <v>609</v>
      </c>
      <c r="Y589">
        <v>50</v>
      </c>
      <c r="Z589" t="s">
        <v>33</v>
      </c>
      <c r="AA589">
        <v>50</v>
      </c>
      <c r="AB589" t="str">
        <f t="shared" si="9"/>
        <v>20-29</v>
      </c>
    </row>
    <row r="590" spans="1:28" x14ac:dyDescent="0.3">
      <c r="A590">
        <v>52</v>
      </c>
      <c r="B590" t="s">
        <v>27</v>
      </c>
      <c r="C590" t="s">
        <v>28</v>
      </c>
      <c r="D590">
        <v>86</v>
      </c>
      <c r="E590" t="s">
        <v>37</v>
      </c>
      <c r="F590">
        <v>0</v>
      </c>
      <c r="G590">
        <v>1</v>
      </c>
      <c r="H590" t="s">
        <v>30</v>
      </c>
      <c r="I590">
        <v>50</v>
      </c>
      <c r="J590" t="s">
        <v>40</v>
      </c>
      <c r="K590">
        <v>-200</v>
      </c>
      <c r="L590" s="1">
        <v>2086</v>
      </c>
      <c r="M590" t="s">
        <v>36</v>
      </c>
      <c r="N590" t="s">
        <v>27</v>
      </c>
      <c r="O590" t="s">
        <v>27</v>
      </c>
      <c r="P590">
        <v>50</v>
      </c>
      <c r="Q590" t="s">
        <v>32</v>
      </c>
      <c r="R590">
        <v>2</v>
      </c>
      <c r="S590" t="s">
        <v>36</v>
      </c>
      <c r="T590">
        <v>8</v>
      </c>
      <c r="U590">
        <v>2</v>
      </c>
      <c r="V590">
        <v>2</v>
      </c>
      <c r="W590">
        <v>7</v>
      </c>
      <c r="X590">
        <v>674</v>
      </c>
      <c r="Y590">
        <v>50</v>
      </c>
      <c r="Z590" t="s">
        <v>41</v>
      </c>
      <c r="AA590">
        <v>0</v>
      </c>
      <c r="AB590" t="str">
        <f t="shared" si="9"/>
        <v>50-59</v>
      </c>
    </row>
    <row r="591" spans="1:28" x14ac:dyDescent="0.3">
      <c r="A591">
        <v>27</v>
      </c>
      <c r="B591" t="s">
        <v>27</v>
      </c>
      <c r="C591" t="s">
        <v>28</v>
      </c>
      <c r="D591">
        <v>86</v>
      </c>
      <c r="E591" t="s">
        <v>29</v>
      </c>
      <c r="F591">
        <v>50</v>
      </c>
      <c r="G591">
        <v>0</v>
      </c>
      <c r="H591" t="s">
        <v>39</v>
      </c>
      <c r="I591">
        <v>0</v>
      </c>
      <c r="J591" t="s">
        <v>31</v>
      </c>
      <c r="K591">
        <v>0</v>
      </c>
      <c r="L591" s="1">
        <v>2436</v>
      </c>
      <c r="M591" t="s">
        <v>27</v>
      </c>
      <c r="N591" t="s">
        <v>27</v>
      </c>
      <c r="O591" t="s">
        <v>27</v>
      </c>
      <c r="P591">
        <v>0</v>
      </c>
      <c r="Q591" t="s">
        <v>34</v>
      </c>
      <c r="R591">
        <v>11</v>
      </c>
      <c r="S591" t="s">
        <v>27</v>
      </c>
      <c r="T591">
        <v>8</v>
      </c>
      <c r="U591">
        <v>1</v>
      </c>
      <c r="V591">
        <v>1</v>
      </c>
      <c r="W591">
        <v>99</v>
      </c>
      <c r="X591">
        <v>607</v>
      </c>
      <c r="Y591">
        <v>50</v>
      </c>
      <c r="Z591" t="s">
        <v>35</v>
      </c>
      <c r="AA591">
        <v>100</v>
      </c>
      <c r="AB591" t="str">
        <f t="shared" si="9"/>
        <v>20-29</v>
      </c>
    </row>
    <row r="592" spans="1:28" x14ac:dyDescent="0.3">
      <c r="A592">
        <v>41</v>
      </c>
      <c r="B592" t="s">
        <v>27</v>
      </c>
      <c r="C592" t="s">
        <v>28</v>
      </c>
      <c r="D592">
        <v>86</v>
      </c>
      <c r="E592" t="s">
        <v>29</v>
      </c>
      <c r="F592">
        <v>50</v>
      </c>
      <c r="G592">
        <v>0</v>
      </c>
      <c r="H592" t="s">
        <v>30</v>
      </c>
      <c r="I592">
        <v>0</v>
      </c>
      <c r="J592" t="s">
        <v>31</v>
      </c>
      <c r="K592">
        <v>0</v>
      </c>
      <c r="L592" s="1">
        <v>2336</v>
      </c>
      <c r="M592" t="s">
        <v>27</v>
      </c>
      <c r="N592" t="s">
        <v>27</v>
      </c>
      <c r="O592" t="s">
        <v>27</v>
      </c>
      <c r="P592">
        <v>0</v>
      </c>
      <c r="Q592" t="s">
        <v>44</v>
      </c>
      <c r="R592">
        <v>7</v>
      </c>
      <c r="S592" t="s">
        <v>36</v>
      </c>
      <c r="T592">
        <v>3</v>
      </c>
      <c r="U592">
        <v>1</v>
      </c>
      <c r="V592">
        <v>1</v>
      </c>
      <c r="W592">
        <v>5</v>
      </c>
      <c r="X592">
        <v>751</v>
      </c>
      <c r="Y592">
        <v>-50</v>
      </c>
      <c r="Z592" t="s">
        <v>35</v>
      </c>
      <c r="AA592">
        <v>100</v>
      </c>
      <c r="AB592" t="str">
        <f t="shared" si="9"/>
        <v>40-49</v>
      </c>
    </row>
    <row r="593" spans="1:28" x14ac:dyDescent="0.3">
      <c r="A593">
        <v>32</v>
      </c>
      <c r="B593" t="s">
        <v>27</v>
      </c>
      <c r="C593" t="s">
        <v>28</v>
      </c>
      <c r="D593">
        <v>86</v>
      </c>
      <c r="E593" t="s">
        <v>29</v>
      </c>
      <c r="F593">
        <v>50</v>
      </c>
      <c r="G593">
        <v>1</v>
      </c>
      <c r="H593" t="s">
        <v>30</v>
      </c>
      <c r="I593">
        <v>50</v>
      </c>
      <c r="J593" t="s">
        <v>31</v>
      </c>
      <c r="K593">
        <v>0</v>
      </c>
      <c r="L593" s="1">
        <v>2386</v>
      </c>
      <c r="M593" t="s">
        <v>27</v>
      </c>
      <c r="N593" t="s">
        <v>36</v>
      </c>
      <c r="O593" t="s">
        <v>27</v>
      </c>
      <c r="P593">
        <v>50</v>
      </c>
      <c r="Q593" t="s">
        <v>32</v>
      </c>
      <c r="R593">
        <v>27</v>
      </c>
      <c r="S593" t="s">
        <v>36</v>
      </c>
      <c r="T593">
        <v>5</v>
      </c>
      <c r="U593">
        <v>1</v>
      </c>
      <c r="V593">
        <v>3</v>
      </c>
      <c r="W593">
        <v>9</v>
      </c>
      <c r="X593">
        <v>682</v>
      </c>
      <c r="Y593">
        <v>50</v>
      </c>
      <c r="Z593" t="s">
        <v>33</v>
      </c>
      <c r="AA593">
        <v>50</v>
      </c>
      <c r="AB593" t="str">
        <f t="shared" si="9"/>
        <v>30-39</v>
      </c>
    </row>
    <row r="594" spans="1:28" x14ac:dyDescent="0.3">
      <c r="A594">
        <v>47</v>
      </c>
      <c r="B594" t="s">
        <v>27</v>
      </c>
      <c r="C594" t="s">
        <v>38</v>
      </c>
      <c r="D594">
        <v>0</v>
      </c>
      <c r="E594" t="s">
        <v>37</v>
      </c>
      <c r="F594">
        <v>0</v>
      </c>
      <c r="G594">
        <v>0</v>
      </c>
      <c r="H594" t="s">
        <v>30</v>
      </c>
      <c r="I594">
        <v>0</v>
      </c>
      <c r="J594" t="s">
        <v>31</v>
      </c>
      <c r="K594">
        <v>0</v>
      </c>
      <c r="L594" s="1">
        <v>2200</v>
      </c>
      <c r="M594" t="s">
        <v>27</v>
      </c>
      <c r="N594" t="s">
        <v>27</v>
      </c>
      <c r="O594" t="s">
        <v>27</v>
      </c>
      <c r="P594">
        <v>0</v>
      </c>
      <c r="Q594" t="s">
        <v>34</v>
      </c>
      <c r="R594">
        <v>4</v>
      </c>
      <c r="S594" t="s">
        <v>27</v>
      </c>
      <c r="T594">
        <v>5</v>
      </c>
      <c r="U594">
        <v>3</v>
      </c>
      <c r="V594">
        <v>3</v>
      </c>
      <c r="W594">
        <v>99</v>
      </c>
      <c r="X594">
        <v>748</v>
      </c>
      <c r="Y594">
        <v>-50</v>
      </c>
      <c r="Z594" t="s">
        <v>35</v>
      </c>
      <c r="AA594">
        <v>100</v>
      </c>
      <c r="AB594" t="str">
        <f t="shared" si="9"/>
        <v>40-49</v>
      </c>
    </row>
    <row r="595" spans="1:28" x14ac:dyDescent="0.3">
      <c r="A595">
        <v>45</v>
      </c>
      <c r="B595" t="s">
        <v>27</v>
      </c>
      <c r="C595" t="s">
        <v>28</v>
      </c>
      <c r="D595">
        <v>86</v>
      </c>
      <c r="E595" t="s">
        <v>29</v>
      </c>
      <c r="F595">
        <v>50</v>
      </c>
      <c r="G595">
        <v>2</v>
      </c>
      <c r="H595" t="s">
        <v>30</v>
      </c>
      <c r="I595">
        <v>100</v>
      </c>
      <c r="J595" t="s">
        <v>31</v>
      </c>
      <c r="K595">
        <v>0</v>
      </c>
      <c r="L595" s="1">
        <v>2386</v>
      </c>
      <c r="M595" t="s">
        <v>27</v>
      </c>
      <c r="N595" t="s">
        <v>27</v>
      </c>
      <c r="O595" t="s">
        <v>27</v>
      </c>
      <c r="P595">
        <v>0</v>
      </c>
      <c r="Q595" t="s">
        <v>32</v>
      </c>
      <c r="R595">
        <v>6</v>
      </c>
      <c r="S595" t="s">
        <v>36</v>
      </c>
      <c r="T595">
        <v>5</v>
      </c>
      <c r="U595">
        <v>4</v>
      </c>
      <c r="V595">
        <v>1</v>
      </c>
      <c r="W595">
        <v>12</v>
      </c>
      <c r="X595">
        <v>748</v>
      </c>
      <c r="Y595">
        <v>-50</v>
      </c>
      <c r="Z595" t="s">
        <v>33</v>
      </c>
      <c r="AA595">
        <v>50</v>
      </c>
      <c r="AB595" t="str">
        <f t="shared" si="9"/>
        <v>40-49</v>
      </c>
    </row>
    <row r="596" spans="1:28" x14ac:dyDescent="0.3">
      <c r="A596">
        <v>55</v>
      </c>
      <c r="B596" t="s">
        <v>36</v>
      </c>
      <c r="C596" t="s">
        <v>38</v>
      </c>
      <c r="D596">
        <v>0</v>
      </c>
      <c r="E596" t="s">
        <v>29</v>
      </c>
      <c r="F596">
        <v>50</v>
      </c>
      <c r="G596">
        <v>0</v>
      </c>
      <c r="H596" t="s">
        <v>30</v>
      </c>
      <c r="I596">
        <v>0</v>
      </c>
      <c r="J596" t="s">
        <v>40</v>
      </c>
      <c r="K596">
        <v>-200</v>
      </c>
      <c r="L596" s="1">
        <v>1950</v>
      </c>
      <c r="M596" t="s">
        <v>27</v>
      </c>
      <c r="N596" t="s">
        <v>27</v>
      </c>
      <c r="O596" t="s">
        <v>36</v>
      </c>
      <c r="P596">
        <v>50</v>
      </c>
      <c r="Q596" t="s">
        <v>44</v>
      </c>
      <c r="R596">
        <v>25</v>
      </c>
      <c r="S596" t="s">
        <v>36</v>
      </c>
      <c r="T596">
        <v>8</v>
      </c>
      <c r="U596">
        <v>2</v>
      </c>
      <c r="V596">
        <v>3</v>
      </c>
      <c r="W596">
        <v>12</v>
      </c>
      <c r="X596">
        <v>762</v>
      </c>
      <c r="Y596">
        <v>-50</v>
      </c>
      <c r="Z596" t="s">
        <v>33</v>
      </c>
      <c r="AA596">
        <v>50</v>
      </c>
      <c r="AB596" t="str">
        <f t="shared" si="9"/>
        <v>50-59</v>
      </c>
    </row>
    <row r="597" spans="1:28" x14ac:dyDescent="0.3">
      <c r="A597">
        <v>32</v>
      </c>
      <c r="B597" t="s">
        <v>27</v>
      </c>
      <c r="C597" t="s">
        <v>38</v>
      </c>
      <c r="D597">
        <v>0</v>
      </c>
      <c r="E597" t="s">
        <v>37</v>
      </c>
      <c r="F597">
        <v>0</v>
      </c>
      <c r="G597">
        <v>2</v>
      </c>
      <c r="H597" t="s">
        <v>30</v>
      </c>
      <c r="I597">
        <v>100</v>
      </c>
      <c r="J597" t="s">
        <v>31</v>
      </c>
      <c r="K597">
        <v>0</v>
      </c>
      <c r="L597" s="1">
        <v>2350</v>
      </c>
      <c r="M597" t="s">
        <v>27</v>
      </c>
      <c r="N597" t="s">
        <v>27</v>
      </c>
      <c r="O597" t="s">
        <v>27</v>
      </c>
      <c r="P597">
        <v>0</v>
      </c>
      <c r="Q597" t="s">
        <v>34</v>
      </c>
      <c r="R597">
        <v>9</v>
      </c>
      <c r="S597" t="s">
        <v>27</v>
      </c>
      <c r="T597">
        <v>4</v>
      </c>
      <c r="U597">
        <v>0</v>
      </c>
      <c r="V597">
        <v>2</v>
      </c>
      <c r="W597">
        <v>99</v>
      </c>
      <c r="X597">
        <v>656</v>
      </c>
      <c r="Y597">
        <v>50</v>
      </c>
      <c r="Z597" t="s">
        <v>33</v>
      </c>
      <c r="AA597">
        <v>50</v>
      </c>
      <c r="AB597" t="str">
        <f t="shared" si="9"/>
        <v>30-39</v>
      </c>
    </row>
    <row r="598" spans="1:28" x14ac:dyDescent="0.3">
      <c r="A598">
        <v>35</v>
      </c>
      <c r="B598" t="s">
        <v>27</v>
      </c>
      <c r="C598" t="s">
        <v>38</v>
      </c>
      <c r="D598">
        <v>0</v>
      </c>
      <c r="E598" t="s">
        <v>29</v>
      </c>
      <c r="F598">
        <v>50</v>
      </c>
      <c r="G598">
        <v>0</v>
      </c>
      <c r="H598" t="s">
        <v>39</v>
      </c>
      <c r="I598">
        <v>0</v>
      </c>
      <c r="J598" t="s">
        <v>40</v>
      </c>
      <c r="K598">
        <v>-200</v>
      </c>
      <c r="L598" s="1">
        <v>2100</v>
      </c>
      <c r="M598" t="s">
        <v>27</v>
      </c>
      <c r="N598" t="s">
        <v>36</v>
      </c>
      <c r="O598" t="s">
        <v>27</v>
      </c>
      <c r="P598">
        <v>50</v>
      </c>
      <c r="Q598" t="s">
        <v>32</v>
      </c>
      <c r="R598">
        <v>4</v>
      </c>
      <c r="S598" t="s">
        <v>36</v>
      </c>
      <c r="T598">
        <v>5</v>
      </c>
      <c r="U598">
        <v>2</v>
      </c>
      <c r="V598">
        <v>2</v>
      </c>
      <c r="W598">
        <v>8</v>
      </c>
      <c r="X598">
        <v>699</v>
      </c>
      <c r="Y598">
        <v>50</v>
      </c>
      <c r="Z598" t="s">
        <v>35</v>
      </c>
      <c r="AA598">
        <v>100</v>
      </c>
      <c r="AB598" t="str">
        <f t="shared" si="9"/>
        <v>30-39</v>
      </c>
    </row>
    <row r="599" spans="1:28" x14ac:dyDescent="0.3">
      <c r="A599">
        <v>25</v>
      </c>
      <c r="B599" t="s">
        <v>27</v>
      </c>
      <c r="C599" t="s">
        <v>45</v>
      </c>
      <c r="D599">
        <v>0</v>
      </c>
      <c r="E599" t="s">
        <v>42</v>
      </c>
      <c r="F599">
        <v>100</v>
      </c>
      <c r="G599">
        <v>0</v>
      </c>
      <c r="H599" t="s">
        <v>30</v>
      </c>
      <c r="I599">
        <v>0</v>
      </c>
      <c r="J599" t="s">
        <v>40</v>
      </c>
      <c r="K599">
        <v>-200</v>
      </c>
      <c r="L599" s="1">
        <v>2100</v>
      </c>
      <c r="M599" t="s">
        <v>27</v>
      </c>
      <c r="N599" t="s">
        <v>27</v>
      </c>
      <c r="O599" t="s">
        <v>27</v>
      </c>
      <c r="P599">
        <v>0</v>
      </c>
      <c r="Q599" t="s">
        <v>34</v>
      </c>
      <c r="R599">
        <v>7</v>
      </c>
      <c r="S599" t="s">
        <v>27</v>
      </c>
      <c r="T599">
        <v>6</v>
      </c>
      <c r="U599">
        <v>0</v>
      </c>
      <c r="V599">
        <v>1</v>
      </c>
      <c r="W599">
        <v>99</v>
      </c>
      <c r="X599">
        <v>686</v>
      </c>
      <c r="Y599">
        <v>50</v>
      </c>
      <c r="Z599" t="s">
        <v>41</v>
      </c>
      <c r="AA599">
        <v>0</v>
      </c>
      <c r="AB599" t="str">
        <f t="shared" si="9"/>
        <v>20-29</v>
      </c>
    </row>
    <row r="600" spans="1:28" x14ac:dyDescent="0.3">
      <c r="A600">
        <v>33</v>
      </c>
      <c r="B600" t="s">
        <v>27</v>
      </c>
      <c r="C600" t="s">
        <v>28</v>
      </c>
      <c r="D600">
        <v>86</v>
      </c>
      <c r="E600" t="s">
        <v>29</v>
      </c>
      <c r="F600">
        <v>50</v>
      </c>
      <c r="G600">
        <v>2</v>
      </c>
      <c r="H600" t="s">
        <v>30</v>
      </c>
      <c r="I600">
        <v>100</v>
      </c>
      <c r="J600" t="s">
        <v>31</v>
      </c>
      <c r="K600">
        <v>0</v>
      </c>
      <c r="L600" s="1">
        <v>2286</v>
      </c>
      <c r="M600" t="s">
        <v>36</v>
      </c>
      <c r="N600" t="s">
        <v>27</v>
      </c>
      <c r="O600" t="s">
        <v>27</v>
      </c>
      <c r="P600">
        <v>50</v>
      </c>
      <c r="Q600" t="s">
        <v>34</v>
      </c>
      <c r="R600">
        <v>3</v>
      </c>
      <c r="S600" t="s">
        <v>36</v>
      </c>
      <c r="T600">
        <v>1</v>
      </c>
      <c r="U600">
        <v>0</v>
      </c>
      <c r="V600">
        <v>1</v>
      </c>
      <c r="W600">
        <v>8</v>
      </c>
      <c r="X600">
        <v>733</v>
      </c>
      <c r="Y600">
        <v>-50</v>
      </c>
      <c r="Z600" t="s">
        <v>41</v>
      </c>
      <c r="AA600">
        <v>0</v>
      </c>
      <c r="AB600" t="str">
        <f t="shared" si="9"/>
        <v>30-39</v>
      </c>
    </row>
    <row r="601" spans="1:28" x14ac:dyDescent="0.3">
      <c r="A601">
        <v>45</v>
      </c>
      <c r="B601" t="s">
        <v>27</v>
      </c>
      <c r="C601" t="s">
        <v>38</v>
      </c>
      <c r="D601">
        <v>0</v>
      </c>
      <c r="E601" t="s">
        <v>37</v>
      </c>
      <c r="F601">
        <v>0</v>
      </c>
      <c r="G601">
        <v>1</v>
      </c>
      <c r="H601" t="s">
        <v>43</v>
      </c>
      <c r="I601">
        <v>200</v>
      </c>
      <c r="J601" t="s">
        <v>31</v>
      </c>
      <c r="K601">
        <v>0</v>
      </c>
      <c r="L601" s="1">
        <v>2300</v>
      </c>
      <c r="M601" t="s">
        <v>27</v>
      </c>
      <c r="N601" t="s">
        <v>27</v>
      </c>
      <c r="O601" t="s">
        <v>27</v>
      </c>
      <c r="P601">
        <v>0</v>
      </c>
      <c r="Q601" t="s">
        <v>32</v>
      </c>
      <c r="R601">
        <v>19</v>
      </c>
      <c r="S601" t="s">
        <v>27</v>
      </c>
      <c r="T601">
        <v>8</v>
      </c>
      <c r="U601">
        <v>0</v>
      </c>
      <c r="V601">
        <v>2</v>
      </c>
      <c r="W601">
        <v>99</v>
      </c>
      <c r="X601">
        <v>758</v>
      </c>
      <c r="Y601">
        <v>-50</v>
      </c>
      <c r="Z601" t="s">
        <v>41</v>
      </c>
      <c r="AA601">
        <v>0</v>
      </c>
      <c r="AB601" t="str">
        <f t="shared" si="9"/>
        <v>40-49</v>
      </c>
    </row>
    <row r="602" spans="1:28" x14ac:dyDescent="0.3">
      <c r="A602">
        <v>51</v>
      </c>
      <c r="B602" t="s">
        <v>27</v>
      </c>
      <c r="C602" t="s">
        <v>45</v>
      </c>
      <c r="D602">
        <v>0</v>
      </c>
      <c r="E602" t="s">
        <v>42</v>
      </c>
      <c r="F602">
        <v>100</v>
      </c>
      <c r="G602">
        <v>0</v>
      </c>
      <c r="H602" t="s">
        <v>30</v>
      </c>
      <c r="I602">
        <v>0</v>
      </c>
      <c r="J602" t="s">
        <v>31</v>
      </c>
      <c r="K602">
        <v>0</v>
      </c>
      <c r="L602" s="1">
        <v>2200</v>
      </c>
      <c r="M602" t="s">
        <v>36</v>
      </c>
      <c r="N602" t="s">
        <v>27</v>
      </c>
      <c r="O602" t="s">
        <v>27</v>
      </c>
      <c r="P602">
        <v>50</v>
      </c>
      <c r="Q602" t="s">
        <v>34</v>
      </c>
      <c r="R602">
        <v>20</v>
      </c>
      <c r="S602" t="s">
        <v>36</v>
      </c>
      <c r="T602">
        <v>2</v>
      </c>
      <c r="U602">
        <v>2</v>
      </c>
      <c r="V602">
        <v>1</v>
      </c>
      <c r="W602">
        <v>12</v>
      </c>
      <c r="X602">
        <v>784</v>
      </c>
      <c r="Y602">
        <v>-50</v>
      </c>
      <c r="Z602" t="s">
        <v>33</v>
      </c>
      <c r="AA602">
        <v>50</v>
      </c>
      <c r="AB602" t="str">
        <f t="shared" si="9"/>
        <v>50-59</v>
      </c>
    </row>
    <row r="603" spans="1:28" x14ac:dyDescent="0.3">
      <c r="A603">
        <v>26</v>
      </c>
      <c r="B603" t="s">
        <v>27</v>
      </c>
      <c r="C603" t="s">
        <v>46</v>
      </c>
      <c r="D603">
        <v>0</v>
      </c>
      <c r="E603" t="s">
        <v>29</v>
      </c>
      <c r="F603">
        <v>50</v>
      </c>
      <c r="G603">
        <v>1</v>
      </c>
      <c r="H603" t="s">
        <v>30</v>
      </c>
      <c r="I603">
        <v>50</v>
      </c>
      <c r="J603" t="s">
        <v>40</v>
      </c>
      <c r="K603">
        <v>-200</v>
      </c>
      <c r="L603" s="1">
        <v>2150</v>
      </c>
      <c r="M603" t="s">
        <v>27</v>
      </c>
      <c r="N603" t="s">
        <v>36</v>
      </c>
      <c r="O603" t="s">
        <v>27</v>
      </c>
      <c r="P603">
        <v>50</v>
      </c>
      <c r="Q603" t="s">
        <v>34</v>
      </c>
      <c r="R603">
        <v>21</v>
      </c>
      <c r="S603" t="s">
        <v>27</v>
      </c>
      <c r="T603">
        <v>8</v>
      </c>
      <c r="U603">
        <v>1</v>
      </c>
      <c r="V603">
        <v>3</v>
      </c>
      <c r="W603">
        <v>99</v>
      </c>
      <c r="X603">
        <v>679</v>
      </c>
      <c r="Y603">
        <v>50</v>
      </c>
      <c r="Z603" t="s">
        <v>35</v>
      </c>
      <c r="AA603">
        <v>100</v>
      </c>
      <c r="AB603" t="str">
        <f t="shared" si="9"/>
        <v>20-29</v>
      </c>
    </row>
    <row r="604" spans="1:28" x14ac:dyDescent="0.3">
      <c r="A604">
        <v>53</v>
      </c>
      <c r="B604" t="s">
        <v>27</v>
      </c>
      <c r="C604" t="s">
        <v>28</v>
      </c>
      <c r="D604">
        <v>86</v>
      </c>
      <c r="E604" t="s">
        <v>29</v>
      </c>
      <c r="F604">
        <v>50</v>
      </c>
      <c r="G604">
        <v>2</v>
      </c>
      <c r="H604" t="s">
        <v>30</v>
      </c>
      <c r="I604">
        <v>100</v>
      </c>
      <c r="J604" t="s">
        <v>31</v>
      </c>
      <c r="K604">
        <v>0</v>
      </c>
      <c r="L604" s="1">
        <v>2486</v>
      </c>
      <c r="M604" t="s">
        <v>27</v>
      </c>
      <c r="N604" t="s">
        <v>27</v>
      </c>
      <c r="O604" t="s">
        <v>27</v>
      </c>
      <c r="P604">
        <v>0</v>
      </c>
      <c r="Q604" t="s">
        <v>34</v>
      </c>
      <c r="R604">
        <v>29</v>
      </c>
      <c r="S604" t="s">
        <v>36</v>
      </c>
      <c r="T604">
        <v>1</v>
      </c>
      <c r="U604">
        <v>0</v>
      </c>
      <c r="V604">
        <v>2</v>
      </c>
      <c r="W604">
        <v>9</v>
      </c>
      <c r="X604">
        <v>700</v>
      </c>
      <c r="Y604">
        <v>50</v>
      </c>
      <c r="Z604" t="s">
        <v>33</v>
      </c>
      <c r="AA604">
        <v>50</v>
      </c>
      <c r="AB604" t="str">
        <f t="shared" si="9"/>
        <v>50-59</v>
      </c>
    </row>
    <row r="605" spans="1:28" x14ac:dyDescent="0.3">
      <c r="A605">
        <v>60</v>
      </c>
      <c r="B605" t="s">
        <v>36</v>
      </c>
      <c r="C605" t="s">
        <v>28</v>
      </c>
      <c r="D605">
        <v>86</v>
      </c>
      <c r="E605" t="s">
        <v>37</v>
      </c>
      <c r="F605">
        <v>0</v>
      </c>
      <c r="G605">
        <v>0</v>
      </c>
      <c r="H605" t="s">
        <v>39</v>
      </c>
      <c r="I605">
        <v>0</v>
      </c>
      <c r="J605" t="s">
        <v>31</v>
      </c>
      <c r="K605">
        <v>0</v>
      </c>
      <c r="L605" s="1">
        <v>2386</v>
      </c>
      <c r="M605" t="s">
        <v>27</v>
      </c>
      <c r="N605" t="s">
        <v>27</v>
      </c>
      <c r="O605" t="s">
        <v>27</v>
      </c>
      <c r="P605">
        <v>0</v>
      </c>
      <c r="Q605" t="s">
        <v>34</v>
      </c>
      <c r="R605">
        <v>25</v>
      </c>
      <c r="S605" t="s">
        <v>27</v>
      </c>
      <c r="T605">
        <v>4</v>
      </c>
      <c r="U605">
        <v>1</v>
      </c>
      <c r="V605">
        <v>2</v>
      </c>
      <c r="W605">
        <v>99</v>
      </c>
      <c r="X605">
        <v>678</v>
      </c>
      <c r="Y605">
        <v>50</v>
      </c>
      <c r="Z605" t="s">
        <v>35</v>
      </c>
      <c r="AA605">
        <v>100</v>
      </c>
      <c r="AB605" t="str">
        <f t="shared" si="9"/>
        <v>60-69</v>
      </c>
    </row>
    <row r="606" spans="1:28" x14ac:dyDescent="0.3">
      <c r="A606">
        <v>46</v>
      </c>
      <c r="B606" t="s">
        <v>27</v>
      </c>
      <c r="C606" t="s">
        <v>28</v>
      </c>
      <c r="D606">
        <v>86</v>
      </c>
      <c r="E606" t="s">
        <v>29</v>
      </c>
      <c r="F606">
        <v>50</v>
      </c>
      <c r="G606">
        <v>1</v>
      </c>
      <c r="H606" t="s">
        <v>30</v>
      </c>
      <c r="I606">
        <v>50</v>
      </c>
      <c r="J606" t="s">
        <v>40</v>
      </c>
      <c r="K606">
        <v>-200</v>
      </c>
      <c r="L606" s="1">
        <v>2186</v>
      </c>
      <c r="M606" t="s">
        <v>27</v>
      </c>
      <c r="N606" t="s">
        <v>27</v>
      </c>
      <c r="O606" t="s">
        <v>27</v>
      </c>
      <c r="P606">
        <v>0</v>
      </c>
      <c r="Q606" t="s">
        <v>34</v>
      </c>
      <c r="R606">
        <v>12</v>
      </c>
      <c r="S606" t="s">
        <v>36</v>
      </c>
      <c r="T606">
        <v>6</v>
      </c>
      <c r="U606">
        <v>0</v>
      </c>
      <c r="V606">
        <v>1</v>
      </c>
      <c r="W606">
        <v>11</v>
      </c>
      <c r="X606">
        <v>791</v>
      </c>
      <c r="Y606">
        <v>-50</v>
      </c>
      <c r="Z606" t="s">
        <v>35</v>
      </c>
      <c r="AA606">
        <v>100</v>
      </c>
      <c r="AB606" t="str">
        <f t="shared" si="9"/>
        <v>40-49</v>
      </c>
    </row>
    <row r="607" spans="1:28" x14ac:dyDescent="0.3">
      <c r="A607">
        <v>68</v>
      </c>
      <c r="B607" t="s">
        <v>36</v>
      </c>
      <c r="C607" t="s">
        <v>38</v>
      </c>
      <c r="D607">
        <v>0</v>
      </c>
      <c r="E607" t="s">
        <v>29</v>
      </c>
      <c r="F607">
        <v>50</v>
      </c>
      <c r="G607">
        <v>2</v>
      </c>
      <c r="H607" t="s">
        <v>30</v>
      </c>
      <c r="I607">
        <v>100</v>
      </c>
      <c r="J607" t="s">
        <v>40</v>
      </c>
      <c r="K607">
        <v>-200</v>
      </c>
      <c r="L607" s="1">
        <v>2100</v>
      </c>
      <c r="M607" t="s">
        <v>27</v>
      </c>
      <c r="N607" t="s">
        <v>27</v>
      </c>
      <c r="O607" t="s">
        <v>36</v>
      </c>
      <c r="P607">
        <v>50</v>
      </c>
      <c r="Q607" t="s">
        <v>34</v>
      </c>
      <c r="R607">
        <v>2</v>
      </c>
      <c r="S607" t="s">
        <v>27</v>
      </c>
      <c r="T607">
        <v>2</v>
      </c>
      <c r="U607">
        <v>2</v>
      </c>
      <c r="V607">
        <v>1</v>
      </c>
      <c r="W607">
        <v>99</v>
      </c>
      <c r="X607">
        <v>744</v>
      </c>
      <c r="Y607">
        <v>-50</v>
      </c>
      <c r="Z607" t="s">
        <v>35</v>
      </c>
      <c r="AA607">
        <v>100</v>
      </c>
      <c r="AB607" t="str">
        <f t="shared" si="9"/>
        <v>60-69</v>
      </c>
    </row>
    <row r="608" spans="1:28" x14ac:dyDescent="0.3">
      <c r="A608">
        <v>28</v>
      </c>
      <c r="B608" t="s">
        <v>27</v>
      </c>
      <c r="C608" t="s">
        <v>38</v>
      </c>
      <c r="D608">
        <v>0</v>
      </c>
      <c r="E608" t="s">
        <v>29</v>
      </c>
      <c r="F608">
        <v>50</v>
      </c>
      <c r="G608">
        <v>1</v>
      </c>
      <c r="H608" t="s">
        <v>30</v>
      </c>
      <c r="I608">
        <v>50</v>
      </c>
      <c r="J608" t="s">
        <v>40</v>
      </c>
      <c r="K608">
        <v>-200</v>
      </c>
      <c r="L608" s="1">
        <v>2150</v>
      </c>
      <c r="M608" t="s">
        <v>27</v>
      </c>
      <c r="N608" t="s">
        <v>27</v>
      </c>
      <c r="O608" t="s">
        <v>27</v>
      </c>
      <c r="P608">
        <v>0</v>
      </c>
      <c r="Q608" t="s">
        <v>34</v>
      </c>
      <c r="R608">
        <v>17</v>
      </c>
      <c r="S608" t="s">
        <v>36</v>
      </c>
      <c r="T608">
        <v>1</v>
      </c>
      <c r="U608">
        <v>1</v>
      </c>
      <c r="V608">
        <v>1</v>
      </c>
      <c r="W608">
        <v>10</v>
      </c>
      <c r="X608">
        <v>684</v>
      </c>
      <c r="Y608">
        <v>50</v>
      </c>
      <c r="Z608" t="s">
        <v>33</v>
      </c>
      <c r="AA608">
        <v>50</v>
      </c>
      <c r="AB608" t="str">
        <f t="shared" si="9"/>
        <v>20-29</v>
      </c>
    </row>
    <row r="609" spans="1:28" x14ac:dyDescent="0.3">
      <c r="A609">
        <v>21</v>
      </c>
      <c r="B609" t="s">
        <v>27</v>
      </c>
      <c r="C609" t="s">
        <v>28</v>
      </c>
      <c r="D609">
        <v>86</v>
      </c>
      <c r="E609" t="s">
        <v>29</v>
      </c>
      <c r="F609">
        <v>50</v>
      </c>
      <c r="G609">
        <v>1</v>
      </c>
      <c r="H609" t="s">
        <v>30</v>
      </c>
      <c r="I609">
        <v>50</v>
      </c>
      <c r="J609" t="s">
        <v>31</v>
      </c>
      <c r="K609">
        <v>0</v>
      </c>
      <c r="L609" s="1">
        <v>2286</v>
      </c>
      <c r="M609" t="s">
        <v>36</v>
      </c>
      <c r="N609" t="s">
        <v>36</v>
      </c>
      <c r="O609" t="s">
        <v>27</v>
      </c>
      <c r="P609">
        <v>100</v>
      </c>
      <c r="Q609" t="s">
        <v>34</v>
      </c>
      <c r="R609">
        <v>11</v>
      </c>
      <c r="S609" t="s">
        <v>27</v>
      </c>
      <c r="T609">
        <v>7</v>
      </c>
      <c r="U609">
        <v>3</v>
      </c>
      <c r="V609">
        <v>1</v>
      </c>
      <c r="W609">
        <v>99</v>
      </c>
      <c r="X609">
        <v>666</v>
      </c>
      <c r="Y609">
        <v>50</v>
      </c>
      <c r="Z609" t="s">
        <v>41</v>
      </c>
      <c r="AA609">
        <v>0</v>
      </c>
      <c r="AB609" t="str">
        <f t="shared" si="9"/>
        <v>20-29</v>
      </c>
    </row>
    <row r="610" spans="1:28" x14ac:dyDescent="0.3">
      <c r="A610">
        <v>18</v>
      </c>
      <c r="B610" t="s">
        <v>27</v>
      </c>
      <c r="C610" t="s">
        <v>38</v>
      </c>
      <c r="D610">
        <v>0</v>
      </c>
      <c r="E610" t="s">
        <v>42</v>
      </c>
      <c r="F610">
        <v>100</v>
      </c>
      <c r="G610">
        <v>1</v>
      </c>
      <c r="H610" t="s">
        <v>43</v>
      </c>
      <c r="I610">
        <v>200</v>
      </c>
      <c r="J610" t="s">
        <v>40</v>
      </c>
      <c r="K610">
        <v>-200</v>
      </c>
      <c r="L610" s="1">
        <v>2250</v>
      </c>
      <c r="M610" t="s">
        <v>27</v>
      </c>
      <c r="N610" t="s">
        <v>27</v>
      </c>
      <c r="O610" t="s">
        <v>36</v>
      </c>
      <c r="P610">
        <v>50</v>
      </c>
      <c r="Q610" t="s">
        <v>32</v>
      </c>
      <c r="R610">
        <v>1</v>
      </c>
      <c r="S610" t="s">
        <v>27</v>
      </c>
      <c r="T610">
        <v>3</v>
      </c>
      <c r="U610">
        <v>1</v>
      </c>
      <c r="V610">
        <v>3</v>
      </c>
      <c r="W610">
        <v>99</v>
      </c>
      <c r="X610">
        <v>581</v>
      </c>
      <c r="Y610">
        <v>50</v>
      </c>
      <c r="Z610" t="s">
        <v>41</v>
      </c>
      <c r="AA610">
        <v>0</v>
      </c>
      <c r="AB610" t="str">
        <f t="shared" si="9"/>
        <v>10-19</v>
      </c>
    </row>
    <row r="611" spans="1:28" x14ac:dyDescent="0.3">
      <c r="A611">
        <v>62</v>
      </c>
      <c r="B611" t="s">
        <v>36</v>
      </c>
      <c r="C611" t="s">
        <v>38</v>
      </c>
      <c r="D611">
        <v>0</v>
      </c>
      <c r="E611" t="s">
        <v>29</v>
      </c>
      <c r="F611">
        <v>50</v>
      </c>
      <c r="G611">
        <v>0</v>
      </c>
      <c r="H611" t="s">
        <v>30</v>
      </c>
      <c r="I611">
        <v>0</v>
      </c>
      <c r="J611" t="s">
        <v>31</v>
      </c>
      <c r="K611">
        <v>0</v>
      </c>
      <c r="L611" s="1">
        <v>2200</v>
      </c>
      <c r="M611" t="s">
        <v>27</v>
      </c>
      <c r="N611" t="s">
        <v>27</v>
      </c>
      <c r="O611" t="s">
        <v>27</v>
      </c>
      <c r="P611">
        <v>0</v>
      </c>
      <c r="Q611" t="s">
        <v>34</v>
      </c>
      <c r="R611">
        <v>15</v>
      </c>
      <c r="S611" t="s">
        <v>36</v>
      </c>
      <c r="T611">
        <v>6</v>
      </c>
      <c r="U611">
        <v>0</v>
      </c>
      <c r="V611">
        <v>1</v>
      </c>
      <c r="W611">
        <v>7</v>
      </c>
      <c r="X611">
        <v>723</v>
      </c>
      <c r="Y611">
        <v>-50</v>
      </c>
      <c r="Z611" t="s">
        <v>33</v>
      </c>
      <c r="AA611">
        <v>50</v>
      </c>
      <c r="AB611" t="str">
        <f t="shared" si="9"/>
        <v>60-69</v>
      </c>
    </row>
    <row r="612" spans="1:28" x14ac:dyDescent="0.3">
      <c r="A612">
        <v>49</v>
      </c>
      <c r="B612" t="s">
        <v>27</v>
      </c>
      <c r="C612" t="s">
        <v>28</v>
      </c>
      <c r="D612">
        <v>86</v>
      </c>
      <c r="E612" t="s">
        <v>37</v>
      </c>
      <c r="F612">
        <v>0</v>
      </c>
      <c r="G612">
        <v>2</v>
      </c>
      <c r="H612" t="s">
        <v>39</v>
      </c>
      <c r="I612">
        <v>200</v>
      </c>
      <c r="J612" t="s">
        <v>31</v>
      </c>
      <c r="K612">
        <v>0</v>
      </c>
      <c r="L612" s="1">
        <v>2486</v>
      </c>
      <c r="M612" t="s">
        <v>27</v>
      </c>
      <c r="N612" t="s">
        <v>27</v>
      </c>
      <c r="O612" t="s">
        <v>27</v>
      </c>
      <c r="P612">
        <v>0</v>
      </c>
      <c r="Q612" t="s">
        <v>32</v>
      </c>
      <c r="R612">
        <v>1</v>
      </c>
      <c r="S612" t="s">
        <v>27</v>
      </c>
      <c r="T612">
        <v>7</v>
      </c>
      <c r="U612">
        <v>2</v>
      </c>
      <c r="V612">
        <v>3</v>
      </c>
      <c r="W612">
        <v>99</v>
      </c>
      <c r="X612">
        <v>741</v>
      </c>
      <c r="Y612">
        <v>-50</v>
      </c>
      <c r="Z612" t="s">
        <v>35</v>
      </c>
      <c r="AA612">
        <v>100</v>
      </c>
      <c r="AB612" t="str">
        <f t="shared" si="9"/>
        <v>40-49</v>
      </c>
    </row>
    <row r="613" spans="1:28" x14ac:dyDescent="0.3">
      <c r="A613">
        <v>39</v>
      </c>
      <c r="B613" t="s">
        <v>27</v>
      </c>
      <c r="C613" t="s">
        <v>46</v>
      </c>
      <c r="D613">
        <v>0</v>
      </c>
      <c r="E613" t="s">
        <v>37</v>
      </c>
      <c r="F613">
        <v>0</v>
      </c>
      <c r="G613">
        <v>1</v>
      </c>
      <c r="H613" t="s">
        <v>30</v>
      </c>
      <c r="I613">
        <v>50</v>
      </c>
      <c r="J613" t="s">
        <v>31</v>
      </c>
      <c r="K613">
        <v>0</v>
      </c>
      <c r="L613" s="1">
        <v>2100</v>
      </c>
      <c r="M613" t="s">
        <v>27</v>
      </c>
      <c r="N613" t="s">
        <v>36</v>
      </c>
      <c r="O613" t="s">
        <v>27</v>
      </c>
      <c r="P613">
        <v>50</v>
      </c>
      <c r="Q613" t="s">
        <v>34</v>
      </c>
      <c r="R613">
        <v>25</v>
      </c>
      <c r="S613" t="s">
        <v>36</v>
      </c>
      <c r="T613">
        <v>4</v>
      </c>
      <c r="U613">
        <v>7</v>
      </c>
      <c r="V613">
        <v>1</v>
      </c>
      <c r="W613">
        <v>6</v>
      </c>
      <c r="X613">
        <v>737</v>
      </c>
      <c r="Y613">
        <v>-50</v>
      </c>
      <c r="Z613" t="s">
        <v>41</v>
      </c>
      <c r="AA613">
        <v>0</v>
      </c>
      <c r="AB613" t="str">
        <f t="shared" si="9"/>
        <v>30-39</v>
      </c>
    </row>
    <row r="614" spans="1:28" x14ac:dyDescent="0.3">
      <c r="A614">
        <v>44</v>
      </c>
      <c r="B614" t="s">
        <v>27</v>
      </c>
      <c r="C614" t="s">
        <v>38</v>
      </c>
      <c r="D614">
        <v>0</v>
      </c>
      <c r="E614" t="s">
        <v>37</v>
      </c>
      <c r="F614">
        <v>0</v>
      </c>
      <c r="G614">
        <v>0</v>
      </c>
      <c r="H614" t="s">
        <v>30</v>
      </c>
      <c r="I614">
        <v>0</v>
      </c>
      <c r="J614" t="s">
        <v>31</v>
      </c>
      <c r="K614">
        <v>0</v>
      </c>
      <c r="L614" s="1">
        <v>2150</v>
      </c>
      <c r="M614" t="s">
        <v>27</v>
      </c>
      <c r="N614" t="s">
        <v>27</v>
      </c>
      <c r="O614" t="s">
        <v>27</v>
      </c>
      <c r="P614">
        <v>0</v>
      </c>
      <c r="Q614" t="s">
        <v>34</v>
      </c>
      <c r="R614">
        <v>7</v>
      </c>
      <c r="S614" t="s">
        <v>36</v>
      </c>
      <c r="T614">
        <v>8</v>
      </c>
      <c r="U614">
        <v>2</v>
      </c>
      <c r="V614">
        <v>1</v>
      </c>
      <c r="W614">
        <v>5</v>
      </c>
      <c r="X614">
        <v>707</v>
      </c>
      <c r="Y614">
        <v>-50</v>
      </c>
      <c r="Z614" t="s">
        <v>33</v>
      </c>
      <c r="AA614">
        <v>50</v>
      </c>
      <c r="AB614" t="str">
        <f t="shared" si="9"/>
        <v>40-49</v>
      </c>
    </row>
    <row r="615" spans="1:28" x14ac:dyDescent="0.3">
      <c r="A615">
        <v>23</v>
      </c>
      <c r="B615" t="s">
        <v>27</v>
      </c>
      <c r="C615" t="s">
        <v>28</v>
      </c>
      <c r="D615">
        <v>86</v>
      </c>
      <c r="E615" t="s">
        <v>29</v>
      </c>
      <c r="F615">
        <v>50</v>
      </c>
      <c r="G615">
        <v>0</v>
      </c>
      <c r="H615" t="s">
        <v>43</v>
      </c>
      <c r="I615">
        <v>0</v>
      </c>
      <c r="J615" t="s">
        <v>31</v>
      </c>
      <c r="K615">
        <v>0</v>
      </c>
      <c r="L615" s="1">
        <v>2236</v>
      </c>
      <c r="M615" t="s">
        <v>36</v>
      </c>
      <c r="N615" t="s">
        <v>27</v>
      </c>
      <c r="O615" t="s">
        <v>27</v>
      </c>
      <c r="P615">
        <v>50</v>
      </c>
      <c r="Q615" t="s">
        <v>32</v>
      </c>
      <c r="R615">
        <v>2</v>
      </c>
      <c r="S615" t="s">
        <v>27</v>
      </c>
      <c r="T615">
        <v>3</v>
      </c>
      <c r="U615">
        <v>3</v>
      </c>
      <c r="V615">
        <v>2</v>
      </c>
      <c r="W615">
        <v>99</v>
      </c>
      <c r="X615">
        <v>720</v>
      </c>
      <c r="Y615">
        <v>-50</v>
      </c>
      <c r="Z615" t="s">
        <v>33</v>
      </c>
      <c r="AA615">
        <v>50</v>
      </c>
      <c r="AB615" t="str">
        <f t="shared" si="9"/>
        <v>20-29</v>
      </c>
    </row>
    <row r="616" spans="1:28" x14ac:dyDescent="0.3">
      <c r="A616">
        <v>76</v>
      </c>
      <c r="B616" t="s">
        <v>36</v>
      </c>
      <c r="C616" t="s">
        <v>38</v>
      </c>
      <c r="D616">
        <v>0</v>
      </c>
      <c r="E616" t="s">
        <v>37</v>
      </c>
      <c r="F616">
        <v>0</v>
      </c>
      <c r="G616">
        <v>1</v>
      </c>
      <c r="H616" t="s">
        <v>30</v>
      </c>
      <c r="I616">
        <v>50</v>
      </c>
      <c r="J616" t="s">
        <v>40</v>
      </c>
      <c r="K616">
        <v>-200</v>
      </c>
      <c r="L616" s="1">
        <v>2050</v>
      </c>
      <c r="M616" t="s">
        <v>36</v>
      </c>
      <c r="N616" t="s">
        <v>27</v>
      </c>
      <c r="O616" t="s">
        <v>36</v>
      </c>
      <c r="P616">
        <v>100</v>
      </c>
      <c r="Q616" t="s">
        <v>34</v>
      </c>
      <c r="R616">
        <v>12</v>
      </c>
      <c r="S616" t="s">
        <v>36</v>
      </c>
      <c r="T616">
        <v>7</v>
      </c>
      <c r="U616">
        <v>5</v>
      </c>
      <c r="V616">
        <v>1</v>
      </c>
      <c r="W616">
        <v>11</v>
      </c>
      <c r="X616">
        <v>684</v>
      </c>
      <c r="Y616">
        <v>50</v>
      </c>
      <c r="Z616" t="s">
        <v>35</v>
      </c>
      <c r="AA616">
        <v>100</v>
      </c>
      <c r="AB616" t="str">
        <f t="shared" si="9"/>
        <v>70-79</v>
      </c>
    </row>
    <row r="617" spans="1:28" x14ac:dyDescent="0.3">
      <c r="A617">
        <v>41</v>
      </c>
      <c r="B617" t="s">
        <v>27</v>
      </c>
      <c r="C617" t="s">
        <v>28</v>
      </c>
      <c r="D617">
        <v>86</v>
      </c>
      <c r="E617" t="s">
        <v>29</v>
      </c>
      <c r="F617">
        <v>50</v>
      </c>
      <c r="G617">
        <v>0</v>
      </c>
      <c r="H617" t="s">
        <v>39</v>
      </c>
      <c r="I617">
        <v>0</v>
      </c>
      <c r="J617" t="s">
        <v>31</v>
      </c>
      <c r="K617">
        <v>0</v>
      </c>
      <c r="L617" s="1">
        <v>2336</v>
      </c>
      <c r="M617" t="s">
        <v>27</v>
      </c>
      <c r="N617" t="s">
        <v>27</v>
      </c>
      <c r="O617" t="s">
        <v>27</v>
      </c>
      <c r="P617">
        <v>0</v>
      </c>
      <c r="Q617" t="s">
        <v>34</v>
      </c>
      <c r="R617">
        <v>6</v>
      </c>
      <c r="S617" t="s">
        <v>36</v>
      </c>
      <c r="T617">
        <v>6</v>
      </c>
      <c r="U617">
        <v>5</v>
      </c>
      <c r="V617">
        <v>2</v>
      </c>
      <c r="W617">
        <v>9</v>
      </c>
      <c r="X617">
        <v>734</v>
      </c>
      <c r="Y617">
        <v>-50</v>
      </c>
      <c r="Z617" t="s">
        <v>35</v>
      </c>
      <c r="AA617">
        <v>100</v>
      </c>
      <c r="AB617" t="str">
        <f t="shared" si="9"/>
        <v>40-49</v>
      </c>
    </row>
    <row r="618" spans="1:28" x14ac:dyDescent="0.3">
      <c r="A618">
        <v>41</v>
      </c>
      <c r="B618" t="s">
        <v>27</v>
      </c>
      <c r="C618" t="s">
        <v>38</v>
      </c>
      <c r="D618">
        <v>0</v>
      </c>
      <c r="E618" t="s">
        <v>37</v>
      </c>
      <c r="F618">
        <v>0</v>
      </c>
      <c r="G618">
        <v>0</v>
      </c>
      <c r="H618" t="s">
        <v>30</v>
      </c>
      <c r="I618">
        <v>0</v>
      </c>
      <c r="J618" t="s">
        <v>31</v>
      </c>
      <c r="K618">
        <v>0</v>
      </c>
      <c r="L618" s="1">
        <v>2200</v>
      </c>
      <c r="M618" t="s">
        <v>27</v>
      </c>
      <c r="N618" t="s">
        <v>27</v>
      </c>
      <c r="O618" t="s">
        <v>27</v>
      </c>
      <c r="P618">
        <v>0</v>
      </c>
      <c r="Q618" t="s">
        <v>34</v>
      </c>
      <c r="R618">
        <v>6</v>
      </c>
      <c r="S618" t="s">
        <v>27</v>
      </c>
      <c r="T618">
        <v>7</v>
      </c>
      <c r="U618">
        <v>3</v>
      </c>
      <c r="V618">
        <v>2</v>
      </c>
      <c r="W618">
        <v>99</v>
      </c>
      <c r="X618">
        <v>752</v>
      </c>
      <c r="Y618">
        <v>-50</v>
      </c>
      <c r="Z618" t="s">
        <v>35</v>
      </c>
      <c r="AA618">
        <v>100</v>
      </c>
      <c r="AB618" t="str">
        <f t="shared" si="9"/>
        <v>40-49</v>
      </c>
    </row>
    <row r="619" spans="1:28" x14ac:dyDescent="0.3">
      <c r="A619">
        <v>50</v>
      </c>
      <c r="B619" t="s">
        <v>27</v>
      </c>
      <c r="C619" t="s">
        <v>45</v>
      </c>
      <c r="D619">
        <v>0</v>
      </c>
      <c r="E619" t="s">
        <v>29</v>
      </c>
      <c r="F619">
        <v>50</v>
      </c>
      <c r="G619">
        <v>0</v>
      </c>
      <c r="H619" t="s">
        <v>39</v>
      </c>
      <c r="I619">
        <v>0</v>
      </c>
      <c r="J619" t="s">
        <v>40</v>
      </c>
      <c r="K619">
        <v>-200</v>
      </c>
      <c r="L619" s="1">
        <v>2050</v>
      </c>
      <c r="M619" t="s">
        <v>27</v>
      </c>
      <c r="N619" t="s">
        <v>36</v>
      </c>
      <c r="O619" t="s">
        <v>27</v>
      </c>
      <c r="P619">
        <v>50</v>
      </c>
      <c r="Q619" t="s">
        <v>32</v>
      </c>
      <c r="R619">
        <v>4</v>
      </c>
      <c r="S619" t="s">
        <v>36</v>
      </c>
      <c r="T619">
        <v>8</v>
      </c>
      <c r="U619">
        <v>2</v>
      </c>
      <c r="V619">
        <v>3</v>
      </c>
      <c r="W619">
        <v>14</v>
      </c>
      <c r="X619">
        <v>624</v>
      </c>
      <c r="Y619">
        <v>50</v>
      </c>
      <c r="Z619" t="s">
        <v>33</v>
      </c>
      <c r="AA619">
        <v>50</v>
      </c>
      <c r="AB619" t="str">
        <f t="shared" si="9"/>
        <v>50-59</v>
      </c>
    </row>
    <row r="620" spans="1:28" x14ac:dyDescent="0.3">
      <c r="A620">
        <v>47</v>
      </c>
      <c r="B620" t="s">
        <v>27</v>
      </c>
      <c r="C620" t="s">
        <v>46</v>
      </c>
      <c r="D620">
        <v>0</v>
      </c>
      <c r="E620" t="s">
        <v>37</v>
      </c>
      <c r="F620">
        <v>0</v>
      </c>
      <c r="G620">
        <v>1</v>
      </c>
      <c r="H620" t="s">
        <v>39</v>
      </c>
      <c r="I620">
        <v>100</v>
      </c>
      <c r="J620" t="s">
        <v>40</v>
      </c>
      <c r="K620">
        <v>-200</v>
      </c>
      <c r="L620" s="1">
        <v>2050</v>
      </c>
      <c r="M620" t="s">
        <v>27</v>
      </c>
      <c r="N620" t="s">
        <v>27</v>
      </c>
      <c r="O620" t="s">
        <v>27</v>
      </c>
      <c r="P620">
        <v>0</v>
      </c>
      <c r="Q620" t="s">
        <v>32</v>
      </c>
      <c r="R620">
        <v>1</v>
      </c>
      <c r="S620" t="s">
        <v>27</v>
      </c>
      <c r="T620">
        <v>6</v>
      </c>
      <c r="U620">
        <v>1</v>
      </c>
      <c r="V620">
        <v>2</v>
      </c>
      <c r="W620">
        <v>99</v>
      </c>
      <c r="X620">
        <v>777</v>
      </c>
      <c r="Y620">
        <v>-50</v>
      </c>
      <c r="Z620" t="s">
        <v>33</v>
      </c>
      <c r="AA620">
        <v>50</v>
      </c>
      <c r="AB620" t="str">
        <f t="shared" si="9"/>
        <v>40-49</v>
      </c>
    </row>
    <row r="621" spans="1:28" x14ac:dyDescent="0.3">
      <c r="A621">
        <v>43</v>
      </c>
      <c r="B621" t="s">
        <v>27</v>
      </c>
      <c r="C621" t="s">
        <v>28</v>
      </c>
      <c r="D621">
        <v>86</v>
      </c>
      <c r="E621" t="s">
        <v>29</v>
      </c>
      <c r="F621">
        <v>50</v>
      </c>
      <c r="G621">
        <v>1</v>
      </c>
      <c r="H621" t="s">
        <v>43</v>
      </c>
      <c r="I621">
        <v>200</v>
      </c>
      <c r="J621" t="s">
        <v>31</v>
      </c>
      <c r="K621">
        <v>0</v>
      </c>
      <c r="L621" s="1">
        <v>2436</v>
      </c>
      <c r="M621" t="s">
        <v>36</v>
      </c>
      <c r="N621" t="s">
        <v>36</v>
      </c>
      <c r="O621" t="s">
        <v>27</v>
      </c>
      <c r="P621">
        <v>100</v>
      </c>
      <c r="Q621" t="s">
        <v>44</v>
      </c>
      <c r="R621">
        <v>15</v>
      </c>
      <c r="S621" t="s">
        <v>27</v>
      </c>
      <c r="T621">
        <v>9</v>
      </c>
      <c r="U621">
        <v>4</v>
      </c>
      <c r="V621">
        <v>3</v>
      </c>
      <c r="W621">
        <v>99</v>
      </c>
      <c r="X621">
        <v>703</v>
      </c>
      <c r="Y621">
        <v>-50</v>
      </c>
      <c r="Z621" t="s">
        <v>35</v>
      </c>
      <c r="AA621">
        <v>100</v>
      </c>
      <c r="AB621" t="str">
        <f t="shared" si="9"/>
        <v>40-49</v>
      </c>
    </row>
    <row r="622" spans="1:28" x14ac:dyDescent="0.3">
      <c r="A622">
        <v>28</v>
      </c>
      <c r="B622" t="s">
        <v>27</v>
      </c>
      <c r="C622" t="s">
        <v>28</v>
      </c>
      <c r="D622">
        <v>86</v>
      </c>
      <c r="E622" t="s">
        <v>37</v>
      </c>
      <c r="F622">
        <v>0</v>
      </c>
      <c r="G622">
        <v>1</v>
      </c>
      <c r="H622" t="s">
        <v>43</v>
      </c>
      <c r="I622">
        <v>200</v>
      </c>
      <c r="J622" t="s">
        <v>40</v>
      </c>
      <c r="K622">
        <v>-200</v>
      </c>
      <c r="L622" s="1">
        <v>2336</v>
      </c>
      <c r="M622" t="s">
        <v>36</v>
      </c>
      <c r="N622" t="s">
        <v>27</v>
      </c>
      <c r="O622" t="s">
        <v>27</v>
      </c>
      <c r="P622">
        <v>50</v>
      </c>
      <c r="Q622" t="s">
        <v>32</v>
      </c>
      <c r="R622">
        <v>13</v>
      </c>
      <c r="S622" t="s">
        <v>27</v>
      </c>
      <c r="T622">
        <v>9</v>
      </c>
      <c r="U622">
        <v>1</v>
      </c>
      <c r="V622">
        <v>2</v>
      </c>
      <c r="W622">
        <v>99</v>
      </c>
      <c r="X622">
        <v>595</v>
      </c>
      <c r="Y622">
        <v>50</v>
      </c>
      <c r="Z622" t="s">
        <v>35</v>
      </c>
      <c r="AA622">
        <v>100</v>
      </c>
      <c r="AB622" t="str">
        <f t="shared" si="9"/>
        <v>20-29</v>
      </c>
    </row>
    <row r="623" spans="1:28" x14ac:dyDescent="0.3">
      <c r="A623">
        <v>47</v>
      </c>
      <c r="B623" t="s">
        <v>27</v>
      </c>
      <c r="C623" t="s">
        <v>28</v>
      </c>
      <c r="D623">
        <v>86</v>
      </c>
      <c r="E623" t="s">
        <v>37</v>
      </c>
      <c r="F623">
        <v>0</v>
      </c>
      <c r="G623">
        <v>0</v>
      </c>
      <c r="H623" t="s">
        <v>30</v>
      </c>
      <c r="I623">
        <v>0</v>
      </c>
      <c r="J623" t="s">
        <v>31</v>
      </c>
      <c r="K623">
        <v>0</v>
      </c>
      <c r="L623" s="1">
        <v>2386</v>
      </c>
      <c r="M623" t="s">
        <v>27</v>
      </c>
      <c r="N623" t="s">
        <v>27</v>
      </c>
      <c r="O623" t="s">
        <v>27</v>
      </c>
      <c r="P623">
        <v>0</v>
      </c>
      <c r="Q623" t="s">
        <v>32</v>
      </c>
      <c r="R623">
        <v>21</v>
      </c>
      <c r="S623" t="s">
        <v>27</v>
      </c>
      <c r="T623">
        <v>6</v>
      </c>
      <c r="U623">
        <v>3</v>
      </c>
      <c r="V623">
        <v>1</v>
      </c>
      <c r="W623">
        <v>99</v>
      </c>
      <c r="X623">
        <v>686</v>
      </c>
      <c r="Y623">
        <v>50</v>
      </c>
      <c r="Z623" t="s">
        <v>35</v>
      </c>
      <c r="AA623">
        <v>100</v>
      </c>
      <c r="AB623" t="str">
        <f t="shared" si="9"/>
        <v>40-49</v>
      </c>
    </row>
    <row r="624" spans="1:28" x14ac:dyDescent="0.3">
      <c r="A624">
        <v>68</v>
      </c>
      <c r="B624" t="s">
        <v>36</v>
      </c>
      <c r="C624" t="s">
        <v>38</v>
      </c>
      <c r="D624">
        <v>0</v>
      </c>
      <c r="E624" t="s">
        <v>37</v>
      </c>
      <c r="F624">
        <v>0</v>
      </c>
      <c r="G624">
        <v>0</v>
      </c>
      <c r="H624" t="s">
        <v>30</v>
      </c>
      <c r="I624">
        <v>0</v>
      </c>
      <c r="J624" t="s">
        <v>31</v>
      </c>
      <c r="K624">
        <v>0</v>
      </c>
      <c r="L624" s="1">
        <v>2150</v>
      </c>
      <c r="M624" t="s">
        <v>27</v>
      </c>
      <c r="N624" t="s">
        <v>27</v>
      </c>
      <c r="O624" t="s">
        <v>27</v>
      </c>
      <c r="P624">
        <v>0</v>
      </c>
      <c r="Q624" t="s">
        <v>34</v>
      </c>
      <c r="R624">
        <v>13</v>
      </c>
      <c r="S624" t="s">
        <v>27</v>
      </c>
      <c r="T624">
        <v>4</v>
      </c>
      <c r="U624">
        <v>1</v>
      </c>
      <c r="V624">
        <v>2</v>
      </c>
      <c r="W624">
        <v>99</v>
      </c>
      <c r="X624">
        <v>751</v>
      </c>
      <c r="Y624">
        <v>-50</v>
      </c>
      <c r="Z624" t="s">
        <v>33</v>
      </c>
      <c r="AA624">
        <v>50</v>
      </c>
      <c r="AB624" t="str">
        <f t="shared" si="9"/>
        <v>60-69</v>
      </c>
    </row>
    <row r="625" spans="1:28" x14ac:dyDescent="0.3">
      <c r="A625">
        <v>60</v>
      </c>
      <c r="B625" t="s">
        <v>36</v>
      </c>
      <c r="C625" t="s">
        <v>28</v>
      </c>
      <c r="D625">
        <v>86</v>
      </c>
      <c r="E625" t="s">
        <v>37</v>
      </c>
      <c r="F625">
        <v>0</v>
      </c>
      <c r="G625">
        <v>0</v>
      </c>
      <c r="H625" t="s">
        <v>43</v>
      </c>
      <c r="I625">
        <v>0</v>
      </c>
      <c r="J625" t="s">
        <v>31</v>
      </c>
      <c r="K625">
        <v>0</v>
      </c>
      <c r="L625" s="1">
        <v>2336</v>
      </c>
      <c r="M625" t="s">
        <v>27</v>
      </c>
      <c r="N625" t="s">
        <v>27</v>
      </c>
      <c r="O625" t="s">
        <v>27</v>
      </c>
      <c r="P625">
        <v>0</v>
      </c>
      <c r="Q625" t="s">
        <v>34</v>
      </c>
      <c r="R625">
        <v>8</v>
      </c>
      <c r="S625" t="s">
        <v>36</v>
      </c>
      <c r="T625">
        <v>5</v>
      </c>
      <c r="U625">
        <v>2</v>
      </c>
      <c r="V625">
        <v>2</v>
      </c>
      <c r="W625">
        <v>5</v>
      </c>
      <c r="X625">
        <v>680</v>
      </c>
      <c r="Y625">
        <v>50</v>
      </c>
      <c r="Z625" t="s">
        <v>33</v>
      </c>
      <c r="AA625">
        <v>50</v>
      </c>
      <c r="AB625" t="str">
        <f t="shared" si="9"/>
        <v>60-69</v>
      </c>
    </row>
    <row r="626" spans="1:28" x14ac:dyDescent="0.3">
      <c r="A626">
        <v>63</v>
      </c>
      <c r="B626" t="s">
        <v>36</v>
      </c>
      <c r="C626" t="s">
        <v>38</v>
      </c>
      <c r="D626">
        <v>0</v>
      </c>
      <c r="E626" t="s">
        <v>42</v>
      </c>
      <c r="F626">
        <v>100</v>
      </c>
      <c r="G626">
        <v>0</v>
      </c>
      <c r="H626" t="s">
        <v>30</v>
      </c>
      <c r="I626">
        <v>0</v>
      </c>
      <c r="J626" t="s">
        <v>31</v>
      </c>
      <c r="K626">
        <v>0</v>
      </c>
      <c r="L626" s="1">
        <v>2300</v>
      </c>
      <c r="M626" t="s">
        <v>27</v>
      </c>
      <c r="N626" t="s">
        <v>27</v>
      </c>
      <c r="O626" t="s">
        <v>27</v>
      </c>
      <c r="P626">
        <v>0</v>
      </c>
      <c r="Q626" t="s">
        <v>34</v>
      </c>
      <c r="R626">
        <v>17</v>
      </c>
      <c r="S626" t="s">
        <v>27</v>
      </c>
      <c r="T626">
        <v>5</v>
      </c>
      <c r="U626">
        <v>0</v>
      </c>
      <c r="V626">
        <v>3</v>
      </c>
      <c r="W626">
        <v>99</v>
      </c>
      <c r="X626">
        <v>778</v>
      </c>
      <c r="Y626">
        <v>-50</v>
      </c>
      <c r="Z626" t="s">
        <v>35</v>
      </c>
      <c r="AA626">
        <v>100</v>
      </c>
      <c r="AB626" t="str">
        <f t="shared" si="9"/>
        <v>60-69</v>
      </c>
    </row>
    <row r="627" spans="1:28" x14ac:dyDescent="0.3">
      <c r="A627">
        <v>32</v>
      </c>
      <c r="B627" t="s">
        <v>27</v>
      </c>
      <c r="C627" t="s">
        <v>28</v>
      </c>
      <c r="D627">
        <v>86</v>
      </c>
      <c r="E627" t="s">
        <v>29</v>
      </c>
      <c r="F627">
        <v>50</v>
      </c>
      <c r="G627">
        <v>0</v>
      </c>
      <c r="H627" t="s">
        <v>30</v>
      </c>
      <c r="I627">
        <v>0</v>
      </c>
      <c r="J627" t="s">
        <v>40</v>
      </c>
      <c r="K627">
        <v>-200</v>
      </c>
      <c r="L627" s="1">
        <v>2086</v>
      </c>
      <c r="M627" t="s">
        <v>27</v>
      </c>
      <c r="N627" t="s">
        <v>27</v>
      </c>
      <c r="O627" t="s">
        <v>27</v>
      </c>
      <c r="P627">
        <v>0</v>
      </c>
      <c r="Q627" t="s">
        <v>34</v>
      </c>
      <c r="R627">
        <v>17</v>
      </c>
      <c r="S627" t="s">
        <v>36</v>
      </c>
      <c r="T627">
        <v>6</v>
      </c>
      <c r="U627">
        <v>4</v>
      </c>
      <c r="V627">
        <v>2</v>
      </c>
      <c r="W627">
        <v>3</v>
      </c>
      <c r="X627">
        <v>776</v>
      </c>
      <c r="Y627">
        <v>-50</v>
      </c>
      <c r="Z627" t="s">
        <v>33</v>
      </c>
      <c r="AA627">
        <v>50</v>
      </c>
      <c r="AB627" t="str">
        <f t="shared" si="9"/>
        <v>30-39</v>
      </c>
    </row>
    <row r="628" spans="1:28" x14ac:dyDescent="0.3">
      <c r="A628">
        <v>25</v>
      </c>
      <c r="B628" t="s">
        <v>27</v>
      </c>
      <c r="C628" t="s">
        <v>28</v>
      </c>
      <c r="D628">
        <v>86</v>
      </c>
      <c r="E628" t="s">
        <v>37</v>
      </c>
      <c r="F628">
        <v>0</v>
      </c>
      <c r="G628">
        <v>0</v>
      </c>
      <c r="H628" t="s">
        <v>30</v>
      </c>
      <c r="I628">
        <v>0</v>
      </c>
      <c r="J628" t="s">
        <v>40</v>
      </c>
      <c r="K628">
        <v>-200</v>
      </c>
      <c r="L628" s="1">
        <v>2036</v>
      </c>
      <c r="M628" t="s">
        <v>36</v>
      </c>
      <c r="N628" t="s">
        <v>27</v>
      </c>
      <c r="O628" t="s">
        <v>27</v>
      </c>
      <c r="P628">
        <v>50</v>
      </c>
      <c r="Q628" t="s">
        <v>32</v>
      </c>
      <c r="R628">
        <v>12</v>
      </c>
      <c r="S628" t="s">
        <v>36</v>
      </c>
      <c r="T628">
        <v>8</v>
      </c>
      <c r="U628">
        <v>2</v>
      </c>
      <c r="V628">
        <v>2</v>
      </c>
      <c r="W628">
        <v>2</v>
      </c>
      <c r="X628">
        <v>750</v>
      </c>
      <c r="Y628">
        <v>-50</v>
      </c>
      <c r="Z628" t="s">
        <v>35</v>
      </c>
      <c r="AA628">
        <v>100</v>
      </c>
      <c r="AB628" t="str">
        <f t="shared" si="9"/>
        <v>20-29</v>
      </c>
    </row>
    <row r="629" spans="1:28" x14ac:dyDescent="0.3">
      <c r="A629">
        <v>38</v>
      </c>
      <c r="B629" t="s">
        <v>27</v>
      </c>
      <c r="C629" t="s">
        <v>28</v>
      </c>
      <c r="D629">
        <v>86</v>
      </c>
      <c r="E629" t="s">
        <v>29</v>
      </c>
      <c r="F629">
        <v>50</v>
      </c>
      <c r="G629">
        <v>0</v>
      </c>
      <c r="H629" t="s">
        <v>30</v>
      </c>
      <c r="I629">
        <v>0</v>
      </c>
      <c r="J629" t="s">
        <v>40</v>
      </c>
      <c r="K629">
        <v>-200</v>
      </c>
      <c r="L629" s="1">
        <v>2186</v>
      </c>
      <c r="M629" t="s">
        <v>36</v>
      </c>
      <c r="N629" t="s">
        <v>27</v>
      </c>
      <c r="O629" t="s">
        <v>27</v>
      </c>
      <c r="P629">
        <v>50</v>
      </c>
      <c r="Q629" t="s">
        <v>44</v>
      </c>
      <c r="R629">
        <v>2</v>
      </c>
      <c r="S629" t="s">
        <v>27</v>
      </c>
      <c r="T629">
        <v>5</v>
      </c>
      <c r="U629">
        <v>4</v>
      </c>
      <c r="V629">
        <v>3</v>
      </c>
      <c r="W629">
        <v>99</v>
      </c>
      <c r="X629">
        <v>687</v>
      </c>
      <c r="Y629">
        <v>50</v>
      </c>
      <c r="Z629" t="s">
        <v>35</v>
      </c>
      <c r="AA629">
        <v>100</v>
      </c>
      <c r="AB629" t="str">
        <f t="shared" si="9"/>
        <v>30-39</v>
      </c>
    </row>
    <row r="630" spans="1:28" x14ac:dyDescent="0.3">
      <c r="A630">
        <v>40</v>
      </c>
      <c r="B630" t="s">
        <v>27</v>
      </c>
      <c r="C630" t="s">
        <v>45</v>
      </c>
      <c r="D630">
        <v>0</v>
      </c>
      <c r="E630" t="s">
        <v>29</v>
      </c>
      <c r="F630">
        <v>50</v>
      </c>
      <c r="G630">
        <v>1</v>
      </c>
      <c r="H630" t="s">
        <v>30</v>
      </c>
      <c r="I630">
        <v>50</v>
      </c>
      <c r="J630" t="s">
        <v>31</v>
      </c>
      <c r="K630">
        <v>0</v>
      </c>
      <c r="L630" s="1">
        <v>2400</v>
      </c>
      <c r="M630" t="s">
        <v>27</v>
      </c>
      <c r="N630" t="s">
        <v>27</v>
      </c>
      <c r="O630" t="s">
        <v>27</v>
      </c>
      <c r="P630">
        <v>0</v>
      </c>
      <c r="Q630" t="s">
        <v>32</v>
      </c>
      <c r="R630">
        <v>7</v>
      </c>
      <c r="S630" t="s">
        <v>27</v>
      </c>
      <c r="T630">
        <v>10</v>
      </c>
      <c r="U630">
        <v>4</v>
      </c>
      <c r="V630">
        <v>3</v>
      </c>
      <c r="W630">
        <v>99</v>
      </c>
      <c r="X630">
        <v>660</v>
      </c>
      <c r="Y630">
        <v>50</v>
      </c>
      <c r="Z630" t="s">
        <v>35</v>
      </c>
      <c r="AA630">
        <v>100</v>
      </c>
      <c r="AB630" t="str">
        <f t="shared" si="9"/>
        <v>40-49</v>
      </c>
    </row>
    <row r="631" spans="1:28" x14ac:dyDescent="0.3">
      <c r="A631">
        <v>56</v>
      </c>
      <c r="B631" t="s">
        <v>36</v>
      </c>
      <c r="C631" t="s">
        <v>38</v>
      </c>
      <c r="D631">
        <v>0</v>
      </c>
      <c r="E631" t="s">
        <v>29</v>
      </c>
      <c r="F631">
        <v>50</v>
      </c>
      <c r="G631">
        <v>2</v>
      </c>
      <c r="H631" t="s">
        <v>39</v>
      </c>
      <c r="I631">
        <v>200</v>
      </c>
      <c r="J631" t="s">
        <v>31</v>
      </c>
      <c r="K631">
        <v>0</v>
      </c>
      <c r="L631" s="1">
        <v>2550</v>
      </c>
      <c r="M631" t="s">
        <v>27</v>
      </c>
      <c r="N631" t="s">
        <v>27</v>
      </c>
      <c r="O631" t="s">
        <v>27</v>
      </c>
      <c r="P631">
        <v>0</v>
      </c>
      <c r="Q631" t="s">
        <v>32</v>
      </c>
      <c r="R631">
        <v>8</v>
      </c>
      <c r="S631" t="s">
        <v>36</v>
      </c>
      <c r="T631">
        <v>6</v>
      </c>
      <c r="U631">
        <v>2</v>
      </c>
      <c r="V631">
        <v>3</v>
      </c>
      <c r="W631">
        <v>2</v>
      </c>
      <c r="X631">
        <v>672</v>
      </c>
      <c r="Y631">
        <v>50</v>
      </c>
      <c r="Z631" t="s">
        <v>35</v>
      </c>
      <c r="AA631">
        <v>100</v>
      </c>
      <c r="AB631" t="str">
        <f t="shared" si="9"/>
        <v>50-59</v>
      </c>
    </row>
    <row r="632" spans="1:28" x14ac:dyDescent="0.3">
      <c r="A632">
        <v>18</v>
      </c>
      <c r="B632" t="s">
        <v>27</v>
      </c>
      <c r="C632" t="s">
        <v>28</v>
      </c>
      <c r="D632">
        <v>86</v>
      </c>
      <c r="E632" t="s">
        <v>42</v>
      </c>
      <c r="F632">
        <v>100</v>
      </c>
      <c r="G632">
        <v>0</v>
      </c>
      <c r="H632" t="s">
        <v>30</v>
      </c>
      <c r="I632">
        <v>0</v>
      </c>
      <c r="J632" t="s">
        <v>31</v>
      </c>
      <c r="K632">
        <v>0</v>
      </c>
      <c r="L632" s="1">
        <v>2436</v>
      </c>
      <c r="M632" t="s">
        <v>27</v>
      </c>
      <c r="N632" t="s">
        <v>27</v>
      </c>
      <c r="O632" t="s">
        <v>27</v>
      </c>
      <c r="P632">
        <v>0</v>
      </c>
      <c r="Q632" t="s">
        <v>32</v>
      </c>
      <c r="R632">
        <v>11</v>
      </c>
      <c r="S632" t="s">
        <v>27</v>
      </c>
      <c r="T632">
        <v>2</v>
      </c>
      <c r="U632">
        <v>0</v>
      </c>
      <c r="V632">
        <v>1</v>
      </c>
      <c r="W632">
        <v>99</v>
      </c>
      <c r="X632">
        <v>688</v>
      </c>
      <c r="Y632">
        <v>50</v>
      </c>
      <c r="Z632" t="s">
        <v>33</v>
      </c>
      <c r="AA632">
        <v>50</v>
      </c>
      <c r="AB632" t="str">
        <f t="shared" si="9"/>
        <v>10-19</v>
      </c>
    </row>
    <row r="633" spans="1:28" x14ac:dyDescent="0.3">
      <c r="A633">
        <v>62</v>
      </c>
      <c r="B633" t="s">
        <v>36</v>
      </c>
      <c r="C633" t="s">
        <v>28</v>
      </c>
      <c r="D633">
        <v>86</v>
      </c>
      <c r="E633" t="s">
        <v>29</v>
      </c>
      <c r="F633">
        <v>50</v>
      </c>
      <c r="G633">
        <v>0</v>
      </c>
      <c r="H633" t="s">
        <v>30</v>
      </c>
      <c r="I633">
        <v>0</v>
      </c>
      <c r="J633" t="s">
        <v>40</v>
      </c>
      <c r="K633">
        <v>-200</v>
      </c>
      <c r="L633" s="1">
        <v>2086</v>
      </c>
      <c r="M633" t="s">
        <v>27</v>
      </c>
      <c r="N633" t="s">
        <v>27</v>
      </c>
      <c r="O633" t="s">
        <v>27</v>
      </c>
      <c r="P633">
        <v>0</v>
      </c>
      <c r="Q633" t="s">
        <v>32</v>
      </c>
      <c r="R633">
        <v>14</v>
      </c>
      <c r="S633" t="s">
        <v>27</v>
      </c>
      <c r="T633">
        <v>3</v>
      </c>
      <c r="U633">
        <v>1</v>
      </c>
      <c r="V633">
        <v>3</v>
      </c>
      <c r="W633">
        <v>99</v>
      </c>
      <c r="X633">
        <v>705</v>
      </c>
      <c r="Y633">
        <v>-50</v>
      </c>
      <c r="Z633" t="s">
        <v>33</v>
      </c>
      <c r="AA633">
        <v>50</v>
      </c>
      <c r="AB633" t="str">
        <f t="shared" si="9"/>
        <v>60-69</v>
      </c>
    </row>
    <row r="634" spans="1:28" x14ac:dyDescent="0.3">
      <c r="A634">
        <v>37</v>
      </c>
      <c r="B634" t="s">
        <v>27</v>
      </c>
      <c r="C634" t="s">
        <v>38</v>
      </c>
      <c r="D634">
        <v>0</v>
      </c>
      <c r="E634" t="s">
        <v>29</v>
      </c>
      <c r="F634">
        <v>50</v>
      </c>
      <c r="G634">
        <v>0</v>
      </c>
      <c r="H634" t="s">
        <v>30</v>
      </c>
      <c r="I634">
        <v>0</v>
      </c>
      <c r="J634" t="s">
        <v>31</v>
      </c>
      <c r="K634">
        <v>0</v>
      </c>
      <c r="L634" s="1">
        <v>2350</v>
      </c>
      <c r="M634" t="s">
        <v>27</v>
      </c>
      <c r="N634" t="s">
        <v>27</v>
      </c>
      <c r="O634" t="s">
        <v>27</v>
      </c>
      <c r="P634">
        <v>0</v>
      </c>
      <c r="Q634" t="s">
        <v>34</v>
      </c>
      <c r="R634">
        <v>15</v>
      </c>
      <c r="S634" t="s">
        <v>27</v>
      </c>
      <c r="T634">
        <v>2</v>
      </c>
      <c r="U634">
        <v>1</v>
      </c>
      <c r="V634">
        <v>3</v>
      </c>
      <c r="W634">
        <v>99</v>
      </c>
      <c r="X634">
        <v>642</v>
      </c>
      <c r="Y634">
        <v>50</v>
      </c>
      <c r="Z634" t="s">
        <v>35</v>
      </c>
      <c r="AA634">
        <v>100</v>
      </c>
      <c r="AB634" t="str">
        <f t="shared" si="9"/>
        <v>30-39</v>
      </c>
    </row>
    <row r="635" spans="1:28" x14ac:dyDescent="0.3">
      <c r="A635">
        <v>33</v>
      </c>
      <c r="B635" t="s">
        <v>27</v>
      </c>
      <c r="C635" t="s">
        <v>28</v>
      </c>
      <c r="D635">
        <v>86</v>
      </c>
      <c r="E635" t="s">
        <v>29</v>
      </c>
      <c r="F635">
        <v>50</v>
      </c>
      <c r="G635">
        <v>1</v>
      </c>
      <c r="H635" t="s">
        <v>43</v>
      </c>
      <c r="I635">
        <v>200</v>
      </c>
      <c r="J635" t="s">
        <v>40</v>
      </c>
      <c r="K635">
        <v>-200</v>
      </c>
      <c r="L635" s="1">
        <v>2436</v>
      </c>
      <c r="M635" t="s">
        <v>27</v>
      </c>
      <c r="N635" t="s">
        <v>27</v>
      </c>
      <c r="O635" t="s">
        <v>27</v>
      </c>
      <c r="P635">
        <v>0</v>
      </c>
      <c r="Q635" t="s">
        <v>34</v>
      </c>
      <c r="R635">
        <v>23</v>
      </c>
      <c r="S635" t="s">
        <v>36</v>
      </c>
      <c r="T635">
        <v>1</v>
      </c>
      <c r="U635">
        <v>2</v>
      </c>
      <c r="V635">
        <v>2</v>
      </c>
      <c r="W635">
        <v>13</v>
      </c>
      <c r="X635">
        <v>698</v>
      </c>
      <c r="Y635">
        <v>50</v>
      </c>
      <c r="Z635" t="s">
        <v>35</v>
      </c>
      <c r="AA635">
        <v>100</v>
      </c>
      <c r="AB635" t="str">
        <f t="shared" si="9"/>
        <v>30-39</v>
      </c>
    </row>
    <row r="636" spans="1:28" x14ac:dyDescent="0.3">
      <c r="A636">
        <v>24</v>
      </c>
      <c r="B636" t="s">
        <v>27</v>
      </c>
      <c r="C636" t="s">
        <v>38</v>
      </c>
      <c r="D636">
        <v>0</v>
      </c>
      <c r="E636" t="s">
        <v>42</v>
      </c>
      <c r="F636">
        <v>100</v>
      </c>
      <c r="G636">
        <v>0</v>
      </c>
      <c r="H636" t="s">
        <v>30</v>
      </c>
      <c r="I636">
        <v>0</v>
      </c>
      <c r="J636" t="s">
        <v>40</v>
      </c>
      <c r="K636">
        <v>-200</v>
      </c>
      <c r="L636" s="1">
        <v>2200</v>
      </c>
      <c r="M636" t="s">
        <v>27</v>
      </c>
      <c r="N636" t="s">
        <v>27</v>
      </c>
      <c r="O636" t="s">
        <v>27</v>
      </c>
      <c r="P636">
        <v>0</v>
      </c>
      <c r="Q636" t="s">
        <v>32</v>
      </c>
      <c r="R636">
        <v>4</v>
      </c>
      <c r="S636" t="s">
        <v>36</v>
      </c>
      <c r="T636">
        <v>5</v>
      </c>
      <c r="U636">
        <v>4</v>
      </c>
      <c r="V636">
        <v>3</v>
      </c>
      <c r="W636">
        <v>8</v>
      </c>
      <c r="X636">
        <v>660</v>
      </c>
      <c r="Y636">
        <v>50</v>
      </c>
      <c r="Z636" t="s">
        <v>35</v>
      </c>
      <c r="AA636">
        <v>100</v>
      </c>
      <c r="AB636" t="str">
        <f t="shared" si="9"/>
        <v>20-29</v>
      </c>
    </row>
    <row r="637" spans="1:28" x14ac:dyDescent="0.3">
      <c r="A637">
        <v>18</v>
      </c>
      <c r="B637" t="s">
        <v>27</v>
      </c>
      <c r="C637" t="s">
        <v>38</v>
      </c>
      <c r="D637">
        <v>0</v>
      </c>
      <c r="E637" t="s">
        <v>29</v>
      </c>
      <c r="F637">
        <v>50</v>
      </c>
      <c r="G637">
        <v>0</v>
      </c>
      <c r="H637" t="s">
        <v>43</v>
      </c>
      <c r="I637">
        <v>0</v>
      </c>
      <c r="J637" t="s">
        <v>40</v>
      </c>
      <c r="K637">
        <v>-200</v>
      </c>
      <c r="L637" s="1">
        <v>2000</v>
      </c>
      <c r="M637" t="s">
        <v>27</v>
      </c>
      <c r="N637" t="s">
        <v>36</v>
      </c>
      <c r="O637" t="s">
        <v>27</v>
      </c>
      <c r="P637">
        <v>50</v>
      </c>
      <c r="Q637" t="s">
        <v>34</v>
      </c>
      <c r="R637">
        <v>1</v>
      </c>
      <c r="S637" t="s">
        <v>36</v>
      </c>
      <c r="T637">
        <v>6</v>
      </c>
      <c r="U637">
        <v>5</v>
      </c>
      <c r="V637">
        <v>3</v>
      </c>
      <c r="W637">
        <v>2</v>
      </c>
      <c r="X637">
        <v>796</v>
      </c>
      <c r="Y637">
        <v>-50</v>
      </c>
      <c r="Z637" t="s">
        <v>35</v>
      </c>
      <c r="AA637">
        <v>100</v>
      </c>
      <c r="AB637" t="str">
        <f t="shared" si="9"/>
        <v>10-19</v>
      </c>
    </row>
    <row r="638" spans="1:28" x14ac:dyDescent="0.3">
      <c r="A638">
        <v>52</v>
      </c>
      <c r="B638" t="s">
        <v>27</v>
      </c>
      <c r="C638" t="s">
        <v>38</v>
      </c>
      <c r="D638">
        <v>0</v>
      </c>
      <c r="E638" t="s">
        <v>29</v>
      </c>
      <c r="F638">
        <v>50</v>
      </c>
      <c r="G638">
        <v>1</v>
      </c>
      <c r="H638" t="s">
        <v>30</v>
      </c>
      <c r="I638">
        <v>50</v>
      </c>
      <c r="J638" t="s">
        <v>31</v>
      </c>
      <c r="K638">
        <v>0</v>
      </c>
      <c r="L638" s="1">
        <v>2250</v>
      </c>
      <c r="M638" t="s">
        <v>27</v>
      </c>
      <c r="N638" t="s">
        <v>27</v>
      </c>
      <c r="O638" t="s">
        <v>27</v>
      </c>
      <c r="P638">
        <v>0</v>
      </c>
      <c r="Q638" t="s">
        <v>32</v>
      </c>
      <c r="R638">
        <v>25</v>
      </c>
      <c r="S638" t="s">
        <v>36</v>
      </c>
      <c r="T638">
        <v>4</v>
      </c>
      <c r="U638">
        <v>1</v>
      </c>
      <c r="V638">
        <v>2</v>
      </c>
      <c r="W638">
        <v>13</v>
      </c>
      <c r="X638">
        <v>767</v>
      </c>
      <c r="Y638">
        <v>-50</v>
      </c>
      <c r="Z638" t="s">
        <v>33</v>
      </c>
      <c r="AA638">
        <v>50</v>
      </c>
      <c r="AB638" t="str">
        <f t="shared" si="9"/>
        <v>50-59</v>
      </c>
    </row>
    <row r="639" spans="1:28" x14ac:dyDescent="0.3">
      <c r="A639">
        <v>41</v>
      </c>
      <c r="B639" t="s">
        <v>27</v>
      </c>
      <c r="C639" t="s">
        <v>38</v>
      </c>
      <c r="D639">
        <v>0</v>
      </c>
      <c r="E639" t="s">
        <v>29</v>
      </c>
      <c r="F639">
        <v>50</v>
      </c>
      <c r="G639">
        <v>2</v>
      </c>
      <c r="H639" t="s">
        <v>39</v>
      </c>
      <c r="I639">
        <v>200</v>
      </c>
      <c r="J639" t="s">
        <v>31</v>
      </c>
      <c r="K639">
        <v>0</v>
      </c>
      <c r="L639" s="1">
        <v>2350</v>
      </c>
      <c r="M639" t="s">
        <v>27</v>
      </c>
      <c r="N639" t="s">
        <v>27</v>
      </c>
      <c r="O639" t="s">
        <v>27</v>
      </c>
      <c r="P639">
        <v>0</v>
      </c>
      <c r="Q639" t="s">
        <v>34</v>
      </c>
      <c r="R639">
        <v>13</v>
      </c>
      <c r="S639" t="s">
        <v>27</v>
      </c>
      <c r="T639">
        <v>2</v>
      </c>
      <c r="U639">
        <v>3</v>
      </c>
      <c r="V639">
        <v>3</v>
      </c>
      <c r="W639">
        <v>99</v>
      </c>
      <c r="X639">
        <v>785</v>
      </c>
      <c r="Y639">
        <v>-50</v>
      </c>
      <c r="Z639" t="s">
        <v>41</v>
      </c>
      <c r="AA639">
        <v>0</v>
      </c>
      <c r="AB639" t="str">
        <f t="shared" si="9"/>
        <v>40-49</v>
      </c>
    </row>
    <row r="640" spans="1:28" x14ac:dyDescent="0.3">
      <c r="A640">
        <v>20</v>
      </c>
      <c r="B640" t="s">
        <v>27</v>
      </c>
      <c r="C640" t="s">
        <v>38</v>
      </c>
      <c r="D640">
        <v>0</v>
      </c>
      <c r="E640" t="s">
        <v>29</v>
      </c>
      <c r="F640">
        <v>50</v>
      </c>
      <c r="G640">
        <v>0</v>
      </c>
      <c r="H640" t="s">
        <v>39</v>
      </c>
      <c r="I640">
        <v>0</v>
      </c>
      <c r="J640" t="s">
        <v>31</v>
      </c>
      <c r="K640">
        <v>0</v>
      </c>
      <c r="L640" s="1">
        <v>2150</v>
      </c>
      <c r="M640" t="s">
        <v>27</v>
      </c>
      <c r="N640" t="s">
        <v>27</v>
      </c>
      <c r="O640" t="s">
        <v>27</v>
      </c>
      <c r="P640">
        <v>0</v>
      </c>
      <c r="Q640" t="s">
        <v>34</v>
      </c>
      <c r="R640">
        <v>9</v>
      </c>
      <c r="S640" t="s">
        <v>27</v>
      </c>
      <c r="T640">
        <v>5</v>
      </c>
      <c r="U640">
        <v>2</v>
      </c>
      <c r="V640">
        <v>3</v>
      </c>
      <c r="W640">
        <v>99</v>
      </c>
      <c r="X640">
        <v>748</v>
      </c>
      <c r="Y640">
        <v>-50</v>
      </c>
      <c r="Z640" t="s">
        <v>41</v>
      </c>
      <c r="AA640">
        <v>0</v>
      </c>
      <c r="AB640" t="str">
        <f t="shared" si="9"/>
        <v>20-29</v>
      </c>
    </row>
    <row r="641" spans="1:28" x14ac:dyDescent="0.3">
      <c r="A641">
        <v>20</v>
      </c>
      <c r="B641" t="s">
        <v>27</v>
      </c>
      <c r="C641" t="s">
        <v>38</v>
      </c>
      <c r="D641">
        <v>0</v>
      </c>
      <c r="E641" t="s">
        <v>29</v>
      </c>
      <c r="F641">
        <v>50</v>
      </c>
      <c r="G641">
        <v>0</v>
      </c>
      <c r="H641" t="s">
        <v>43</v>
      </c>
      <c r="I641">
        <v>0</v>
      </c>
      <c r="J641" t="s">
        <v>31</v>
      </c>
      <c r="K641">
        <v>0</v>
      </c>
      <c r="L641" s="1">
        <v>2150</v>
      </c>
      <c r="M641" t="s">
        <v>36</v>
      </c>
      <c r="N641" t="s">
        <v>27</v>
      </c>
      <c r="O641" t="s">
        <v>27</v>
      </c>
      <c r="P641">
        <v>50</v>
      </c>
      <c r="Q641" t="s">
        <v>34</v>
      </c>
      <c r="R641">
        <v>22</v>
      </c>
      <c r="S641" t="s">
        <v>27</v>
      </c>
      <c r="T641">
        <v>1</v>
      </c>
      <c r="U641">
        <v>0</v>
      </c>
      <c r="V641">
        <v>3</v>
      </c>
      <c r="W641">
        <v>99</v>
      </c>
      <c r="X641">
        <v>723</v>
      </c>
      <c r="Y641">
        <v>-50</v>
      </c>
      <c r="Z641" t="s">
        <v>33</v>
      </c>
      <c r="AA641">
        <v>50</v>
      </c>
      <c r="AB641" t="str">
        <f t="shared" si="9"/>
        <v>20-29</v>
      </c>
    </row>
    <row r="642" spans="1:28" x14ac:dyDescent="0.3">
      <c r="A642">
        <v>34</v>
      </c>
      <c r="B642" t="s">
        <v>27</v>
      </c>
      <c r="C642" t="s">
        <v>45</v>
      </c>
      <c r="D642">
        <v>0</v>
      </c>
      <c r="E642" t="s">
        <v>29</v>
      </c>
      <c r="F642">
        <v>50</v>
      </c>
      <c r="G642">
        <v>0</v>
      </c>
      <c r="H642" t="s">
        <v>39</v>
      </c>
      <c r="I642">
        <v>0</v>
      </c>
      <c r="J642" t="s">
        <v>31</v>
      </c>
      <c r="K642">
        <v>0</v>
      </c>
      <c r="L642" s="1">
        <v>2300</v>
      </c>
      <c r="M642" t="s">
        <v>27</v>
      </c>
      <c r="N642" t="s">
        <v>27</v>
      </c>
      <c r="O642" t="s">
        <v>27</v>
      </c>
      <c r="P642">
        <v>0</v>
      </c>
      <c r="Q642" t="s">
        <v>32</v>
      </c>
      <c r="R642">
        <v>1</v>
      </c>
      <c r="S642" t="s">
        <v>36</v>
      </c>
      <c r="T642">
        <v>4</v>
      </c>
      <c r="U642">
        <v>3</v>
      </c>
      <c r="V642">
        <v>3</v>
      </c>
      <c r="W642">
        <v>14</v>
      </c>
      <c r="X642">
        <v>688</v>
      </c>
      <c r="Y642">
        <v>50</v>
      </c>
      <c r="Z642" t="s">
        <v>33</v>
      </c>
      <c r="AA642">
        <v>50</v>
      </c>
      <c r="AB642" t="str">
        <f t="shared" ref="AB642:AB705" si="10">FLOOR(A642,10) &amp; "-" &amp; (FLOOR(A642,10)+9)</f>
        <v>30-39</v>
      </c>
    </row>
    <row r="643" spans="1:28" x14ac:dyDescent="0.3">
      <c r="A643">
        <v>65</v>
      </c>
      <c r="B643" t="s">
        <v>36</v>
      </c>
      <c r="C643" t="s">
        <v>38</v>
      </c>
      <c r="D643">
        <v>0</v>
      </c>
      <c r="E643" t="s">
        <v>37</v>
      </c>
      <c r="F643">
        <v>0</v>
      </c>
      <c r="G643">
        <v>0</v>
      </c>
      <c r="H643" t="s">
        <v>30</v>
      </c>
      <c r="I643">
        <v>0</v>
      </c>
      <c r="J643" t="s">
        <v>31</v>
      </c>
      <c r="K643">
        <v>0</v>
      </c>
      <c r="L643" s="1">
        <v>2150</v>
      </c>
      <c r="M643" t="s">
        <v>27</v>
      </c>
      <c r="N643" t="s">
        <v>27</v>
      </c>
      <c r="O643" t="s">
        <v>27</v>
      </c>
      <c r="P643">
        <v>0</v>
      </c>
      <c r="Q643" t="s">
        <v>34</v>
      </c>
      <c r="R643">
        <v>24</v>
      </c>
      <c r="S643" t="s">
        <v>27</v>
      </c>
      <c r="T643">
        <v>4</v>
      </c>
      <c r="U643">
        <v>1</v>
      </c>
      <c r="V643">
        <v>2</v>
      </c>
      <c r="W643">
        <v>99</v>
      </c>
      <c r="X643">
        <v>749</v>
      </c>
      <c r="Y643">
        <v>-50</v>
      </c>
      <c r="Z643" t="s">
        <v>33</v>
      </c>
      <c r="AA643">
        <v>50</v>
      </c>
      <c r="AB643" t="str">
        <f t="shared" si="10"/>
        <v>60-69</v>
      </c>
    </row>
    <row r="644" spans="1:28" x14ac:dyDescent="0.3">
      <c r="A644">
        <v>36</v>
      </c>
      <c r="B644" t="s">
        <v>27</v>
      </c>
      <c r="C644" t="s">
        <v>28</v>
      </c>
      <c r="D644">
        <v>86</v>
      </c>
      <c r="E644" t="s">
        <v>37</v>
      </c>
      <c r="F644">
        <v>0</v>
      </c>
      <c r="G644">
        <v>0</v>
      </c>
      <c r="H644" t="s">
        <v>43</v>
      </c>
      <c r="I644">
        <v>0</v>
      </c>
      <c r="J644" t="s">
        <v>31</v>
      </c>
      <c r="K644">
        <v>0</v>
      </c>
      <c r="L644" s="1">
        <v>2236</v>
      </c>
      <c r="M644" t="s">
        <v>27</v>
      </c>
      <c r="N644" t="s">
        <v>36</v>
      </c>
      <c r="O644" t="s">
        <v>27</v>
      </c>
      <c r="P644">
        <v>50</v>
      </c>
      <c r="Q644" t="s">
        <v>34</v>
      </c>
      <c r="R644">
        <v>21</v>
      </c>
      <c r="S644" t="s">
        <v>27</v>
      </c>
      <c r="T644">
        <v>6</v>
      </c>
      <c r="U644">
        <v>0</v>
      </c>
      <c r="V644">
        <v>3</v>
      </c>
      <c r="W644">
        <v>99</v>
      </c>
      <c r="X644">
        <v>698</v>
      </c>
      <c r="Y644">
        <v>50</v>
      </c>
      <c r="Z644" t="s">
        <v>41</v>
      </c>
      <c r="AA644">
        <v>0</v>
      </c>
      <c r="AB644" t="str">
        <f t="shared" si="10"/>
        <v>30-39</v>
      </c>
    </row>
    <row r="645" spans="1:28" x14ac:dyDescent="0.3">
      <c r="A645">
        <v>18</v>
      </c>
      <c r="B645" t="s">
        <v>27</v>
      </c>
      <c r="C645" t="s">
        <v>28</v>
      </c>
      <c r="D645">
        <v>86</v>
      </c>
      <c r="E645" t="s">
        <v>42</v>
      </c>
      <c r="F645">
        <v>100</v>
      </c>
      <c r="G645">
        <v>0</v>
      </c>
      <c r="H645" t="s">
        <v>30</v>
      </c>
      <c r="I645">
        <v>0</v>
      </c>
      <c r="J645" t="s">
        <v>31</v>
      </c>
      <c r="K645">
        <v>0</v>
      </c>
      <c r="L645" s="1">
        <v>2386</v>
      </c>
      <c r="M645" t="s">
        <v>27</v>
      </c>
      <c r="N645" t="s">
        <v>27</v>
      </c>
      <c r="O645" t="s">
        <v>27</v>
      </c>
      <c r="P645">
        <v>0</v>
      </c>
      <c r="Q645" t="s">
        <v>34</v>
      </c>
      <c r="R645">
        <v>7</v>
      </c>
      <c r="S645" t="s">
        <v>36</v>
      </c>
      <c r="T645">
        <v>3</v>
      </c>
      <c r="U645">
        <v>1</v>
      </c>
      <c r="V645">
        <v>1</v>
      </c>
      <c r="W645">
        <v>12</v>
      </c>
      <c r="X645">
        <v>729</v>
      </c>
      <c r="Y645">
        <v>-50</v>
      </c>
      <c r="Z645" t="s">
        <v>35</v>
      </c>
      <c r="AA645">
        <v>100</v>
      </c>
      <c r="AB645" t="str">
        <f t="shared" si="10"/>
        <v>10-19</v>
      </c>
    </row>
    <row r="646" spans="1:28" x14ac:dyDescent="0.3">
      <c r="A646">
        <v>36</v>
      </c>
      <c r="B646" t="s">
        <v>27</v>
      </c>
      <c r="C646" t="s">
        <v>28</v>
      </c>
      <c r="D646">
        <v>86</v>
      </c>
      <c r="E646" t="s">
        <v>42</v>
      </c>
      <c r="F646">
        <v>100</v>
      </c>
      <c r="G646">
        <v>0</v>
      </c>
      <c r="H646" t="s">
        <v>30</v>
      </c>
      <c r="I646">
        <v>0</v>
      </c>
      <c r="J646" t="s">
        <v>31</v>
      </c>
      <c r="K646">
        <v>0</v>
      </c>
      <c r="L646" s="1">
        <v>2336</v>
      </c>
      <c r="M646" t="s">
        <v>27</v>
      </c>
      <c r="N646" t="s">
        <v>27</v>
      </c>
      <c r="O646" t="s">
        <v>36</v>
      </c>
      <c r="P646">
        <v>50</v>
      </c>
      <c r="Q646" t="s">
        <v>32</v>
      </c>
      <c r="R646">
        <v>11</v>
      </c>
      <c r="S646" t="s">
        <v>36</v>
      </c>
      <c r="T646">
        <v>8</v>
      </c>
      <c r="U646">
        <v>3</v>
      </c>
      <c r="V646">
        <v>2</v>
      </c>
      <c r="W646">
        <v>11</v>
      </c>
      <c r="X646">
        <v>715</v>
      </c>
      <c r="Y646">
        <v>-50</v>
      </c>
      <c r="Z646" t="s">
        <v>35</v>
      </c>
      <c r="AA646">
        <v>100</v>
      </c>
      <c r="AB646" t="str">
        <f t="shared" si="10"/>
        <v>30-39</v>
      </c>
    </row>
    <row r="647" spans="1:28" x14ac:dyDescent="0.3">
      <c r="A647">
        <v>35</v>
      </c>
      <c r="B647" t="s">
        <v>27</v>
      </c>
      <c r="C647" t="s">
        <v>38</v>
      </c>
      <c r="D647">
        <v>0</v>
      </c>
      <c r="E647" t="s">
        <v>29</v>
      </c>
      <c r="F647">
        <v>50</v>
      </c>
      <c r="G647">
        <v>2</v>
      </c>
      <c r="H647" t="s">
        <v>30</v>
      </c>
      <c r="I647">
        <v>100</v>
      </c>
      <c r="J647" t="s">
        <v>31</v>
      </c>
      <c r="K647">
        <v>0</v>
      </c>
      <c r="L647" s="1">
        <v>2350</v>
      </c>
      <c r="M647" t="s">
        <v>27</v>
      </c>
      <c r="N647" t="s">
        <v>27</v>
      </c>
      <c r="O647" t="s">
        <v>27</v>
      </c>
      <c r="P647">
        <v>0</v>
      </c>
      <c r="Q647" t="s">
        <v>34</v>
      </c>
      <c r="R647">
        <v>25</v>
      </c>
      <c r="S647" t="s">
        <v>27</v>
      </c>
      <c r="T647">
        <v>8</v>
      </c>
      <c r="U647">
        <v>6</v>
      </c>
      <c r="V647">
        <v>2</v>
      </c>
      <c r="W647">
        <v>99</v>
      </c>
      <c r="X647">
        <v>759</v>
      </c>
      <c r="Y647">
        <v>-50</v>
      </c>
      <c r="Z647" t="s">
        <v>35</v>
      </c>
      <c r="AA647">
        <v>100</v>
      </c>
      <c r="AB647" t="str">
        <f t="shared" si="10"/>
        <v>30-39</v>
      </c>
    </row>
    <row r="648" spans="1:28" x14ac:dyDescent="0.3">
      <c r="A648">
        <v>18</v>
      </c>
      <c r="B648" t="s">
        <v>27</v>
      </c>
      <c r="C648" t="s">
        <v>38</v>
      </c>
      <c r="D648">
        <v>0</v>
      </c>
      <c r="E648" t="s">
        <v>29</v>
      </c>
      <c r="F648">
        <v>50</v>
      </c>
      <c r="G648">
        <v>0</v>
      </c>
      <c r="H648" t="s">
        <v>30</v>
      </c>
      <c r="I648">
        <v>0</v>
      </c>
      <c r="J648" t="s">
        <v>40</v>
      </c>
      <c r="K648">
        <v>-200</v>
      </c>
      <c r="L648" s="1">
        <v>2100</v>
      </c>
      <c r="M648" t="s">
        <v>27</v>
      </c>
      <c r="N648" t="s">
        <v>27</v>
      </c>
      <c r="O648" t="s">
        <v>36</v>
      </c>
      <c r="P648">
        <v>50</v>
      </c>
      <c r="Q648" t="s">
        <v>32</v>
      </c>
      <c r="R648">
        <v>5</v>
      </c>
      <c r="S648" t="s">
        <v>27</v>
      </c>
      <c r="T648">
        <v>4</v>
      </c>
      <c r="U648">
        <v>0</v>
      </c>
      <c r="V648">
        <v>1</v>
      </c>
      <c r="W648">
        <v>99</v>
      </c>
      <c r="X648">
        <v>675</v>
      </c>
      <c r="Y648">
        <v>50</v>
      </c>
      <c r="Z648" t="s">
        <v>35</v>
      </c>
      <c r="AA648">
        <v>100</v>
      </c>
      <c r="AB648" t="str">
        <f t="shared" si="10"/>
        <v>10-19</v>
      </c>
    </row>
    <row r="649" spans="1:28" x14ac:dyDescent="0.3">
      <c r="A649">
        <v>39</v>
      </c>
      <c r="B649" t="s">
        <v>27</v>
      </c>
      <c r="C649" t="s">
        <v>28</v>
      </c>
      <c r="D649">
        <v>86</v>
      </c>
      <c r="E649" t="s">
        <v>29</v>
      </c>
      <c r="F649">
        <v>50</v>
      </c>
      <c r="G649">
        <v>0</v>
      </c>
      <c r="H649" t="s">
        <v>39</v>
      </c>
      <c r="I649">
        <v>0</v>
      </c>
      <c r="J649" t="s">
        <v>31</v>
      </c>
      <c r="K649">
        <v>0</v>
      </c>
      <c r="L649" s="1">
        <v>2436</v>
      </c>
      <c r="M649" t="s">
        <v>27</v>
      </c>
      <c r="N649" t="s">
        <v>27</v>
      </c>
      <c r="O649" t="s">
        <v>27</v>
      </c>
      <c r="P649">
        <v>0</v>
      </c>
      <c r="Q649" t="s">
        <v>34</v>
      </c>
      <c r="R649">
        <v>6</v>
      </c>
      <c r="S649" t="s">
        <v>36</v>
      </c>
      <c r="T649">
        <v>7</v>
      </c>
      <c r="U649">
        <v>4</v>
      </c>
      <c r="V649">
        <v>3</v>
      </c>
      <c r="W649">
        <v>7</v>
      </c>
      <c r="X649">
        <v>669</v>
      </c>
      <c r="Y649">
        <v>50</v>
      </c>
      <c r="Z649" t="s">
        <v>35</v>
      </c>
      <c r="AA649">
        <v>100</v>
      </c>
      <c r="AB649" t="str">
        <f t="shared" si="10"/>
        <v>30-39</v>
      </c>
    </row>
    <row r="650" spans="1:28" x14ac:dyDescent="0.3">
      <c r="A650">
        <v>36</v>
      </c>
      <c r="B650" t="s">
        <v>27</v>
      </c>
      <c r="C650" t="s">
        <v>28</v>
      </c>
      <c r="D650">
        <v>86</v>
      </c>
      <c r="E650" t="s">
        <v>29</v>
      </c>
      <c r="F650">
        <v>50</v>
      </c>
      <c r="G650">
        <v>2</v>
      </c>
      <c r="H650" t="s">
        <v>30</v>
      </c>
      <c r="I650">
        <v>100</v>
      </c>
      <c r="J650" t="s">
        <v>31</v>
      </c>
      <c r="K650">
        <v>0</v>
      </c>
      <c r="L650" s="1">
        <v>2336</v>
      </c>
      <c r="M650" t="s">
        <v>27</v>
      </c>
      <c r="N650" t="s">
        <v>27</v>
      </c>
      <c r="O650" t="s">
        <v>27</v>
      </c>
      <c r="P650">
        <v>0</v>
      </c>
      <c r="Q650" t="s">
        <v>32</v>
      </c>
      <c r="R650">
        <v>15</v>
      </c>
      <c r="S650" t="s">
        <v>27</v>
      </c>
      <c r="T650">
        <v>6</v>
      </c>
      <c r="U650">
        <v>1</v>
      </c>
      <c r="V650">
        <v>1</v>
      </c>
      <c r="W650">
        <v>99</v>
      </c>
      <c r="X650">
        <v>713</v>
      </c>
      <c r="Y650">
        <v>-50</v>
      </c>
      <c r="Z650" t="s">
        <v>41</v>
      </c>
      <c r="AA650">
        <v>0</v>
      </c>
      <c r="AB650" t="str">
        <f t="shared" si="10"/>
        <v>30-39</v>
      </c>
    </row>
    <row r="651" spans="1:28" x14ac:dyDescent="0.3">
      <c r="A651">
        <v>50</v>
      </c>
      <c r="B651" t="s">
        <v>27</v>
      </c>
      <c r="C651" t="s">
        <v>28</v>
      </c>
      <c r="D651">
        <v>86</v>
      </c>
      <c r="E651" t="s">
        <v>29</v>
      </c>
      <c r="F651">
        <v>50</v>
      </c>
      <c r="G651">
        <v>0</v>
      </c>
      <c r="H651" t="s">
        <v>30</v>
      </c>
      <c r="I651">
        <v>0</v>
      </c>
      <c r="J651" t="s">
        <v>31</v>
      </c>
      <c r="K651">
        <v>0</v>
      </c>
      <c r="L651" s="1">
        <v>2436</v>
      </c>
      <c r="M651" t="s">
        <v>27</v>
      </c>
      <c r="N651" t="s">
        <v>27</v>
      </c>
      <c r="O651" t="s">
        <v>27</v>
      </c>
      <c r="P651">
        <v>0</v>
      </c>
      <c r="Q651" t="s">
        <v>32</v>
      </c>
      <c r="R651">
        <v>21</v>
      </c>
      <c r="S651" t="s">
        <v>27</v>
      </c>
      <c r="T651">
        <v>3</v>
      </c>
      <c r="U651">
        <v>2</v>
      </c>
      <c r="V651">
        <v>1</v>
      </c>
      <c r="W651">
        <v>99</v>
      </c>
      <c r="X651">
        <v>649</v>
      </c>
      <c r="Y651">
        <v>50</v>
      </c>
      <c r="Z651" t="s">
        <v>35</v>
      </c>
      <c r="AA651">
        <v>100</v>
      </c>
      <c r="AB651" t="str">
        <f t="shared" si="10"/>
        <v>50-59</v>
      </c>
    </row>
    <row r="652" spans="1:28" x14ac:dyDescent="0.3">
      <c r="A652">
        <v>67</v>
      </c>
      <c r="B652" t="s">
        <v>36</v>
      </c>
      <c r="C652" t="s">
        <v>46</v>
      </c>
      <c r="D652">
        <v>0</v>
      </c>
      <c r="E652" t="s">
        <v>42</v>
      </c>
      <c r="F652">
        <v>100</v>
      </c>
      <c r="G652">
        <v>0</v>
      </c>
      <c r="H652" t="s">
        <v>30</v>
      </c>
      <c r="I652">
        <v>0</v>
      </c>
      <c r="J652" t="s">
        <v>31</v>
      </c>
      <c r="K652">
        <v>0</v>
      </c>
      <c r="L652" s="1">
        <v>2300</v>
      </c>
      <c r="M652" t="s">
        <v>27</v>
      </c>
      <c r="N652" t="s">
        <v>36</v>
      </c>
      <c r="O652" t="s">
        <v>27</v>
      </c>
      <c r="P652">
        <v>50</v>
      </c>
      <c r="Q652" t="s">
        <v>34</v>
      </c>
      <c r="R652">
        <v>2</v>
      </c>
      <c r="S652" t="s">
        <v>27</v>
      </c>
      <c r="T652">
        <v>6</v>
      </c>
      <c r="U652">
        <v>3</v>
      </c>
      <c r="V652">
        <v>2</v>
      </c>
      <c r="W652">
        <v>99</v>
      </c>
      <c r="X652">
        <v>667</v>
      </c>
      <c r="Y652">
        <v>50</v>
      </c>
      <c r="Z652" t="s">
        <v>33</v>
      </c>
      <c r="AA652">
        <v>50</v>
      </c>
      <c r="AB652" t="str">
        <f t="shared" si="10"/>
        <v>60-69</v>
      </c>
    </row>
    <row r="653" spans="1:28" x14ac:dyDescent="0.3">
      <c r="A653">
        <v>56</v>
      </c>
      <c r="B653" t="s">
        <v>36</v>
      </c>
      <c r="C653" t="s">
        <v>38</v>
      </c>
      <c r="D653">
        <v>0</v>
      </c>
      <c r="E653" t="s">
        <v>37</v>
      </c>
      <c r="F653">
        <v>0</v>
      </c>
      <c r="G653">
        <v>0</v>
      </c>
      <c r="H653" t="s">
        <v>30</v>
      </c>
      <c r="I653">
        <v>0</v>
      </c>
      <c r="J653" t="s">
        <v>31</v>
      </c>
      <c r="K653">
        <v>0</v>
      </c>
      <c r="L653" s="1">
        <v>2150</v>
      </c>
      <c r="M653" t="s">
        <v>27</v>
      </c>
      <c r="N653" t="s">
        <v>36</v>
      </c>
      <c r="O653" t="s">
        <v>27</v>
      </c>
      <c r="P653">
        <v>50</v>
      </c>
      <c r="Q653" t="s">
        <v>34</v>
      </c>
      <c r="R653">
        <v>1</v>
      </c>
      <c r="S653" t="s">
        <v>36</v>
      </c>
      <c r="T653">
        <v>5</v>
      </c>
      <c r="U653">
        <v>0</v>
      </c>
      <c r="V653">
        <v>2</v>
      </c>
      <c r="W653">
        <v>11</v>
      </c>
      <c r="X653">
        <v>718</v>
      </c>
      <c r="Y653">
        <v>-50</v>
      </c>
      <c r="Z653" t="s">
        <v>35</v>
      </c>
      <c r="AA653">
        <v>100</v>
      </c>
      <c r="AB653" t="str">
        <f t="shared" si="10"/>
        <v>50-59</v>
      </c>
    </row>
    <row r="654" spans="1:28" x14ac:dyDescent="0.3">
      <c r="A654">
        <v>35</v>
      </c>
      <c r="B654" t="s">
        <v>27</v>
      </c>
      <c r="C654" t="s">
        <v>38</v>
      </c>
      <c r="D654">
        <v>0</v>
      </c>
      <c r="E654" t="s">
        <v>29</v>
      </c>
      <c r="F654">
        <v>50</v>
      </c>
      <c r="G654">
        <v>1</v>
      </c>
      <c r="H654" t="s">
        <v>30</v>
      </c>
      <c r="I654">
        <v>50</v>
      </c>
      <c r="J654" t="s">
        <v>31</v>
      </c>
      <c r="K654">
        <v>0</v>
      </c>
      <c r="L654" s="1">
        <v>2150</v>
      </c>
      <c r="M654" t="s">
        <v>27</v>
      </c>
      <c r="N654" t="s">
        <v>36</v>
      </c>
      <c r="O654" t="s">
        <v>27</v>
      </c>
      <c r="P654">
        <v>50</v>
      </c>
      <c r="Q654" t="s">
        <v>34</v>
      </c>
      <c r="R654">
        <v>7</v>
      </c>
      <c r="S654" t="s">
        <v>27</v>
      </c>
      <c r="T654">
        <v>8</v>
      </c>
      <c r="U654">
        <v>2</v>
      </c>
      <c r="V654">
        <v>1</v>
      </c>
      <c r="W654">
        <v>99</v>
      </c>
      <c r="X654">
        <v>773</v>
      </c>
      <c r="Y654">
        <v>-50</v>
      </c>
      <c r="Z654" t="s">
        <v>41</v>
      </c>
      <c r="AA654">
        <v>0</v>
      </c>
      <c r="AB654" t="str">
        <f t="shared" si="10"/>
        <v>30-39</v>
      </c>
    </row>
    <row r="655" spans="1:28" x14ac:dyDescent="0.3">
      <c r="A655">
        <v>23</v>
      </c>
      <c r="B655" t="s">
        <v>27</v>
      </c>
      <c r="C655" t="s">
        <v>28</v>
      </c>
      <c r="D655">
        <v>86</v>
      </c>
      <c r="E655" t="s">
        <v>37</v>
      </c>
      <c r="F655">
        <v>0</v>
      </c>
      <c r="G655">
        <v>1</v>
      </c>
      <c r="H655" t="s">
        <v>30</v>
      </c>
      <c r="I655">
        <v>50</v>
      </c>
      <c r="J655" t="s">
        <v>31</v>
      </c>
      <c r="K655">
        <v>0</v>
      </c>
      <c r="L655" s="1">
        <v>2386</v>
      </c>
      <c r="M655" t="s">
        <v>27</v>
      </c>
      <c r="N655" t="s">
        <v>36</v>
      </c>
      <c r="O655" t="s">
        <v>27</v>
      </c>
      <c r="P655">
        <v>50</v>
      </c>
      <c r="Q655" t="s">
        <v>32</v>
      </c>
      <c r="R655">
        <v>19</v>
      </c>
      <c r="S655" t="s">
        <v>27</v>
      </c>
      <c r="T655">
        <v>5</v>
      </c>
      <c r="U655">
        <v>3</v>
      </c>
      <c r="V655">
        <v>2</v>
      </c>
      <c r="W655">
        <v>99</v>
      </c>
      <c r="X655">
        <v>645</v>
      </c>
      <c r="Y655">
        <v>50</v>
      </c>
      <c r="Z655" t="s">
        <v>35</v>
      </c>
      <c r="AA655">
        <v>100</v>
      </c>
      <c r="AB655" t="str">
        <f t="shared" si="10"/>
        <v>20-29</v>
      </c>
    </row>
    <row r="656" spans="1:28" x14ac:dyDescent="0.3">
      <c r="A656">
        <v>78</v>
      </c>
      <c r="B656" t="s">
        <v>36</v>
      </c>
      <c r="C656" t="s">
        <v>38</v>
      </c>
      <c r="D656">
        <v>0</v>
      </c>
      <c r="E656" t="s">
        <v>42</v>
      </c>
      <c r="F656">
        <v>100</v>
      </c>
      <c r="G656">
        <v>1</v>
      </c>
      <c r="H656" t="s">
        <v>43</v>
      </c>
      <c r="I656">
        <v>200</v>
      </c>
      <c r="J656" t="s">
        <v>40</v>
      </c>
      <c r="K656">
        <v>-200</v>
      </c>
      <c r="L656" s="1">
        <v>2400</v>
      </c>
      <c r="M656" t="s">
        <v>27</v>
      </c>
      <c r="N656" t="s">
        <v>27</v>
      </c>
      <c r="O656" t="s">
        <v>27</v>
      </c>
      <c r="P656">
        <v>0</v>
      </c>
      <c r="Q656" t="s">
        <v>34</v>
      </c>
      <c r="R656">
        <v>8</v>
      </c>
      <c r="S656" t="s">
        <v>36</v>
      </c>
      <c r="T656">
        <v>4</v>
      </c>
      <c r="U656">
        <v>2</v>
      </c>
      <c r="V656">
        <v>3</v>
      </c>
      <c r="W656">
        <v>10</v>
      </c>
      <c r="X656">
        <v>690</v>
      </c>
      <c r="Y656">
        <v>50</v>
      </c>
      <c r="Z656" t="s">
        <v>35</v>
      </c>
      <c r="AA656">
        <v>100</v>
      </c>
      <c r="AB656" t="str">
        <f t="shared" si="10"/>
        <v>70-79</v>
      </c>
    </row>
    <row r="657" spans="1:28" x14ac:dyDescent="0.3">
      <c r="A657">
        <v>40</v>
      </c>
      <c r="B657" t="s">
        <v>27</v>
      </c>
      <c r="C657" t="s">
        <v>28</v>
      </c>
      <c r="D657">
        <v>86</v>
      </c>
      <c r="E657" t="s">
        <v>29</v>
      </c>
      <c r="F657">
        <v>50</v>
      </c>
      <c r="G657">
        <v>0</v>
      </c>
      <c r="H657" t="s">
        <v>39</v>
      </c>
      <c r="I657">
        <v>0</v>
      </c>
      <c r="J657" t="s">
        <v>31</v>
      </c>
      <c r="K657">
        <v>0</v>
      </c>
      <c r="L657" s="1">
        <v>2436</v>
      </c>
      <c r="M657" t="s">
        <v>27</v>
      </c>
      <c r="N657" t="s">
        <v>27</v>
      </c>
      <c r="O657" t="s">
        <v>27</v>
      </c>
      <c r="P657">
        <v>0</v>
      </c>
      <c r="Q657" t="s">
        <v>32</v>
      </c>
      <c r="R657">
        <v>3</v>
      </c>
      <c r="S657" t="s">
        <v>27</v>
      </c>
      <c r="T657">
        <v>9</v>
      </c>
      <c r="U657">
        <v>0</v>
      </c>
      <c r="V657">
        <v>1</v>
      </c>
      <c r="W657">
        <v>99</v>
      </c>
      <c r="X657">
        <v>645</v>
      </c>
      <c r="Y657">
        <v>50</v>
      </c>
      <c r="Z657" t="s">
        <v>35</v>
      </c>
      <c r="AA657">
        <v>100</v>
      </c>
      <c r="AB657" t="str">
        <f t="shared" si="10"/>
        <v>40-49</v>
      </c>
    </row>
    <row r="658" spans="1:28" x14ac:dyDescent="0.3">
      <c r="A658">
        <v>40</v>
      </c>
      <c r="B658" t="s">
        <v>27</v>
      </c>
      <c r="C658" t="s">
        <v>38</v>
      </c>
      <c r="D658">
        <v>0</v>
      </c>
      <c r="E658" t="s">
        <v>29</v>
      </c>
      <c r="F658">
        <v>50</v>
      </c>
      <c r="G658">
        <v>2</v>
      </c>
      <c r="H658" t="s">
        <v>30</v>
      </c>
      <c r="I658">
        <v>100</v>
      </c>
      <c r="J658" t="s">
        <v>31</v>
      </c>
      <c r="K658">
        <v>0</v>
      </c>
      <c r="L658" s="1">
        <v>2300</v>
      </c>
      <c r="M658" t="s">
        <v>27</v>
      </c>
      <c r="N658" t="s">
        <v>27</v>
      </c>
      <c r="O658" t="s">
        <v>27</v>
      </c>
      <c r="P658">
        <v>0</v>
      </c>
      <c r="Q658" t="s">
        <v>44</v>
      </c>
      <c r="R658">
        <v>12</v>
      </c>
      <c r="S658" t="s">
        <v>36</v>
      </c>
      <c r="T658">
        <v>5</v>
      </c>
      <c r="U658">
        <v>2</v>
      </c>
      <c r="V658">
        <v>1</v>
      </c>
      <c r="W658">
        <v>5</v>
      </c>
      <c r="X658">
        <v>717</v>
      </c>
      <c r="Y658">
        <v>-50</v>
      </c>
      <c r="Z658" t="s">
        <v>33</v>
      </c>
      <c r="AA658">
        <v>50</v>
      </c>
      <c r="AB658" t="str">
        <f t="shared" si="10"/>
        <v>40-49</v>
      </c>
    </row>
    <row r="659" spans="1:28" x14ac:dyDescent="0.3">
      <c r="A659">
        <v>39</v>
      </c>
      <c r="B659" t="s">
        <v>27</v>
      </c>
      <c r="C659" t="s">
        <v>28</v>
      </c>
      <c r="D659">
        <v>86</v>
      </c>
      <c r="E659" t="s">
        <v>37</v>
      </c>
      <c r="F659">
        <v>0</v>
      </c>
      <c r="G659">
        <v>1</v>
      </c>
      <c r="H659" t="s">
        <v>30</v>
      </c>
      <c r="I659">
        <v>50</v>
      </c>
      <c r="J659" t="s">
        <v>40</v>
      </c>
      <c r="K659">
        <v>-200</v>
      </c>
      <c r="L659" s="1">
        <v>2186</v>
      </c>
      <c r="M659" t="s">
        <v>27</v>
      </c>
      <c r="N659" t="s">
        <v>27</v>
      </c>
      <c r="O659" t="s">
        <v>27</v>
      </c>
      <c r="P659">
        <v>0</v>
      </c>
      <c r="Q659" t="s">
        <v>32</v>
      </c>
      <c r="R659">
        <v>14</v>
      </c>
      <c r="S659" t="s">
        <v>27</v>
      </c>
      <c r="T659">
        <v>6</v>
      </c>
      <c r="U659">
        <v>0</v>
      </c>
      <c r="V659">
        <v>1</v>
      </c>
      <c r="W659">
        <v>99</v>
      </c>
      <c r="X659">
        <v>673</v>
      </c>
      <c r="Y659">
        <v>50</v>
      </c>
      <c r="Z659" t="s">
        <v>33</v>
      </c>
      <c r="AA659">
        <v>50</v>
      </c>
      <c r="AB659" t="str">
        <f t="shared" si="10"/>
        <v>30-39</v>
      </c>
    </row>
    <row r="660" spans="1:28" x14ac:dyDescent="0.3">
      <c r="A660">
        <v>42</v>
      </c>
      <c r="B660" t="s">
        <v>27</v>
      </c>
      <c r="C660" t="s">
        <v>28</v>
      </c>
      <c r="D660">
        <v>86</v>
      </c>
      <c r="E660" t="s">
        <v>42</v>
      </c>
      <c r="F660">
        <v>100</v>
      </c>
      <c r="G660">
        <v>0</v>
      </c>
      <c r="H660" t="s">
        <v>30</v>
      </c>
      <c r="I660">
        <v>0</v>
      </c>
      <c r="J660" t="s">
        <v>31</v>
      </c>
      <c r="K660">
        <v>0</v>
      </c>
      <c r="L660" s="1">
        <v>2236</v>
      </c>
      <c r="M660" t="s">
        <v>36</v>
      </c>
      <c r="N660" t="s">
        <v>27</v>
      </c>
      <c r="O660" t="s">
        <v>27</v>
      </c>
      <c r="P660">
        <v>50</v>
      </c>
      <c r="Q660" t="s">
        <v>32</v>
      </c>
      <c r="R660">
        <v>24</v>
      </c>
      <c r="S660" t="s">
        <v>36</v>
      </c>
      <c r="T660">
        <v>2</v>
      </c>
      <c r="U660">
        <v>1</v>
      </c>
      <c r="V660">
        <v>3</v>
      </c>
      <c r="W660">
        <v>11</v>
      </c>
      <c r="X660">
        <v>732</v>
      </c>
      <c r="Y660">
        <v>-50</v>
      </c>
      <c r="Z660" t="s">
        <v>41</v>
      </c>
      <c r="AA660">
        <v>0</v>
      </c>
      <c r="AB660" t="str">
        <f t="shared" si="10"/>
        <v>40-49</v>
      </c>
    </row>
    <row r="661" spans="1:28" x14ac:dyDescent="0.3">
      <c r="A661">
        <v>37</v>
      </c>
      <c r="B661" t="s">
        <v>27</v>
      </c>
      <c r="C661" t="s">
        <v>28</v>
      </c>
      <c r="D661">
        <v>86</v>
      </c>
      <c r="E661" t="s">
        <v>29</v>
      </c>
      <c r="F661">
        <v>50</v>
      </c>
      <c r="G661">
        <v>1</v>
      </c>
      <c r="H661" t="s">
        <v>30</v>
      </c>
      <c r="I661">
        <v>50</v>
      </c>
      <c r="J661" t="s">
        <v>40</v>
      </c>
      <c r="K661">
        <v>-200</v>
      </c>
      <c r="L661" s="1">
        <v>2136</v>
      </c>
      <c r="M661" t="s">
        <v>36</v>
      </c>
      <c r="N661" t="s">
        <v>27</v>
      </c>
      <c r="O661" t="s">
        <v>27</v>
      </c>
      <c r="P661">
        <v>50</v>
      </c>
      <c r="Q661" t="s">
        <v>34</v>
      </c>
      <c r="R661">
        <v>1</v>
      </c>
      <c r="S661" t="s">
        <v>27</v>
      </c>
      <c r="T661">
        <v>7</v>
      </c>
      <c r="U661">
        <v>1</v>
      </c>
      <c r="V661">
        <v>1</v>
      </c>
      <c r="W661">
        <v>99</v>
      </c>
      <c r="X661">
        <v>729</v>
      </c>
      <c r="Y661">
        <v>-50</v>
      </c>
      <c r="Z661" t="s">
        <v>35</v>
      </c>
      <c r="AA661">
        <v>100</v>
      </c>
      <c r="AB661" t="str">
        <f t="shared" si="10"/>
        <v>30-39</v>
      </c>
    </row>
    <row r="662" spans="1:28" x14ac:dyDescent="0.3">
      <c r="A662">
        <v>31</v>
      </c>
      <c r="B662" t="s">
        <v>27</v>
      </c>
      <c r="C662" t="s">
        <v>28</v>
      </c>
      <c r="D662">
        <v>86</v>
      </c>
      <c r="E662" t="s">
        <v>37</v>
      </c>
      <c r="F662">
        <v>0</v>
      </c>
      <c r="G662">
        <v>0</v>
      </c>
      <c r="H662" t="s">
        <v>43</v>
      </c>
      <c r="I662">
        <v>0</v>
      </c>
      <c r="J662" t="s">
        <v>31</v>
      </c>
      <c r="K662">
        <v>0</v>
      </c>
      <c r="L662" s="1">
        <v>2286</v>
      </c>
      <c r="M662" t="s">
        <v>27</v>
      </c>
      <c r="N662" t="s">
        <v>27</v>
      </c>
      <c r="O662" t="s">
        <v>27</v>
      </c>
      <c r="P662">
        <v>0</v>
      </c>
      <c r="Q662" t="s">
        <v>34</v>
      </c>
      <c r="R662">
        <v>13</v>
      </c>
      <c r="S662" t="s">
        <v>27</v>
      </c>
      <c r="T662">
        <v>13</v>
      </c>
      <c r="U662">
        <v>2</v>
      </c>
      <c r="V662">
        <v>2</v>
      </c>
      <c r="W662">
        <v>99</v>
      </c>
      <c r="X662">
        <v>752</v>
      </c>
      <c r="Y662">
        <v>-50</v>
      </c>
      <c r="Z662" t="s">
        <v>35</v>
      </c>
      <c r="AA662">
        <v>100</v>
      </c>
      <c r="AB662" t="str">
        <f t="shared" si="10"/>
        <v>30-39</v>
      </c>
    </row>
    <row r="663" spans="1:28" x14ac:dyDescent="0.3">
      <c r="A663">
        <v>31</v>
      </c>
      <c r="B663" t="s">
        <v>27</v>
      </c>
      <c r="C663" t="s">
        <v>45</v>
      </c>
      <c r="D663">
        <v>0</v>
      </c>
      <c r="E663" t="s">
        <v>29</v>
      </c>
      <c r="F663">
        <v>50</v>
      </c>
      <c r="G663">
        <v>0</v>
      </c>
      <c r="H663" t="s">
        <v>30</v>
      </c>
      <c r="I663">
        <v>0</v>
      </c>
      <c r="J663" t="s">
        <v>40</v>
      </c>
      <c r="K663">
        <v>-200</v>
      </c>
      <c r="L663" s="1">
        <v>2050</v>
      </c>
      <c r="M663" t="s">
        <v>27</v>
      </c>
      <c r="N663" t="s">
        <v>27</v>
      </c>
      <c r="O663" t="s">
        <v>27</v>
      </c>
      <c r="P663">
        <v>0</v>
      </c>
      <c r="Q663" t="s">
        <v>34</v>
      </c>
      <c r="R663">
        <v>5</v>
      </c>
      <c r="S663" t="s">
        <v>36</v>
      </c>
      <c r="T663">
        <v>5</v>
      </c>
      <c r="U663">
        <v>1</v>
      </c>
      <c r="V663">
        <v>1</v>
      </c>
      <c r="W663">
        <v>14</v>
      </c>
      <c r="X663">
        <v>624</v>
      </c>
      <c r="Y663">
        <v>50</v>
      </c>
      <c r="Z663" t="s">
        <v>41</v>
      </c>
      <c r="AA663">
        <v>0</v>
      </c>
      <c r="AB663" t="str">
        <f t="shared" si="10"/>
        <v>30-39</v>
      </c>
    </row>
    <row r="664" spans="1:28" x14ac:dyDescent="0.3">
      <c r="A664">
        <v>39</v>
      </c>
      <c r="B664" t="s">
        <v>27</v>
      </c>
      <c r="C664" t="s">
        <v>28</v>
      </c>
      <c r="D664">
        <v>86</v>
      </c>
      <c r="E664" t="s">
        <v>29</v>
      </c>
      <c r="F664">
        <v>50</v>
      </c>
      <c r="G664">
        <v>2</v>
      </c>
      <c r="H664" t="s">
        <v>30</v>
      </c>
      <c r="I664">
        <v>100</v>
      </c>
      <c r="J664" t="s">
        <v>31</v>
      </c>
      <c r="K664">
        <v>0</v>
      </c>
      <c r="L664" s="1">
        <v>2336</v>
      </c>
      <c r="M664" t="s">
        <v>27</v>
      </c>
      <c r="N664" t="s">
        <v>27</v>
      </c>
      <c r="O664" t="s">
        <v>36</v>
      </c>
      <c r="P664">
        <v>50</v>
      </c>
      <c r="Q664" t="s">
        <v>34</v>
      </c>
      <c r="R664">
        <v>15</v>
      </c>
      <c r="S664" t="s">
        <v>36</v>
      </c>
      <c r="T664">
        <v>2</v>
      </c>
      <c r="U664">
        <v>4</v>
      </c>
      <c r="V664">
        <v>1</v>
      </c>
      <c r="W664">
        <v>3</v>
      </c>
      <c r="X664">
        <v>709</v>
      </c>
      <c r="Y664">
        <v>-50</v>
      </c>
      <c r="Z664" t="s">
        <v>33</v>
      </c>
      <c r="AA664">
        <v>50</v>
      </c>
      <c r="AB664" t="str">
        <f t="shared" si="10"/>
        <v>30-39</v>
      </c>
    </row>
    <row r="665" spans="1:28" x14ac:dyDescent="0.3">
      <c r="A665">
        <v>31</v>
      </c>
      <c r="B665" t="s">
        <v>27</v>
      </c>
      <c r="C665" t="s">
        <v>28</v>
      </c>
      <c r="D665">
        <v>86</v>
      </c>
      <c r="E665" t="s">
        <v>37</v>
      </c>
      <c r="F665">
        <v>0</v>
      </c>
      <c r="G665">
        <v>2</v>
      </c>
      <c r="H665" t="s">
        <v>30</v>
      </c>
      <c r="I665">
        <v>100</v>
      </c>
      <c r="J665" t="s">
        <v>31</v>
      </c>
      <c r="K665">
        <v>0</v>
      </c>
      <c r="L665" s="1">
        <v>2336</v>
      </c>
      <c r="M665" t="s">
        <v>36</v>
      </c>
      <c r="N665" t="s">
        <v>27</v>
      </c>
      <c r="O665" t="s">
        <v>27</v>
      </c>
      <c r="P665">
        <v>50</v>
      </c>
      <c r="Q665" t="s">
        <v>32</v>
      </c>
      <c r="R665">
        <v>2</v>
      </c>
      <c r="S665" t="s">
        <v>36</v>
      </c>
      <c r="T665">
        <v>2</v>
      </c>
      <c r="U665">
        <v>3</v>
      </c>
      <c r="V665">
        <v>3</v>
      </c>
      <c r="W665">
        <v>8</v>
      </c>
      <c r="X665">
        <v>730</v>
      </c>
      <c r="Y665">
        <v>-50</v>
      </c>
      <c r="Z665" t="s">
        <v>35</v>
      </c>
      <c r="AA665">
        <v>100</v>
      </c>
      <c r="AB665" t="str">
        <f t="shared" si="10"/>
        <v>30-39</v>
      </c>
    </row>
    <row r="666" spans="1:28" x14ac:dyDescent="0.3">
      <c r="A666">
        <v>29</v>
      </c>
      <c r="B666" t="s">
        <v>27</v>
      </c>
      <c r="C666" t="s">
        <v>38</v>
      </c>
      <c r="D666">
        <v>0</v>
      </c>
      <c r="E666" t="s">
        <v>37</v>
      </c>
      <c r="F666">
        <v>0</v>
      </c>
      <c r="G666">
        <v>1</v>
      </c>
      <c r="H666" t="s">
        <v>30</v>
      </c>
      <c r="I666">
        <v>50</v>
      </c>
      <c r="J666" t="s">
        <v>40</v>
      </c>
      <c r="K666">
        <v>-200</v>
      </c>
      <c r="L666" s="1">
        <v>2000</v>
      </c>
      <c r="M666" t="s">
        <v>36</v>
      </c>
      <c r="N666" t="s">
        <v>27</v>
      </c>
      <c r="O666" t="s">
        <v>27</v>
      </c>
      <c r="P666">
        <v>50</v>
      </c>
      <c r="Q666" t="s">
        <v>34</v>
      </c>
      <c r="R666">
        <v>5</v>
      </c>
      <c r="S666" t="s">
        <v>36</v>
      </c>
      <c r="T666">
        <v>3</v>
      </c>
      <c r="U666">
        <v>1</v>
      </c>
      <c r="V666">
        <v>2</v>
      </c>
      <c r="W666">
        <v>11</v>
      </c>
      <c r="X666">
        <v>690</v>
      </c>
      <c r="Y666">
        <v>50</v>
      </c>
      <c r="Z666" t="s">
        <v>41</v>
      </c>
      <c r="AA666">
        <v>0</v>
      </c>
      <c r="AB666" t="str">
        <f t="shared" si="10"/>
        <v>20-29</v>
      </c>
    </row>
    <row r="667" spans="1:28" x14ac:dyDescent="0.3">
      <c r="A667">
        <v>41</v>
      </c>
      <c r="B667" t="s">
        <v>27</v>
      </c>
      <c r="C667" t="s">
        <v>46</v>
      </c>
      <c r="D667">
        <v>0</v>
      </c>
      <c r="E667" t="s">
        <v>29</v>
      </c>
      <c r="F667">
        <v>50</v>
      </c>
      <c r="G667">
        <v>0</v>
      </c>
      <c r="H667" t="s">
        <v>30</v>
      </c>
      <c r="I667">
        <v>0</v>
      </c>
      <c r="J667" t="s">
        <v>31</v>
      </c>
      <c r="K667">
        <v>0</v>
      </c>
      <c r="L667" s="1">
        <v>2300</v>
      </c>
      <c r="M667" t="s">
        <v>27</v>
      </c>
      <c r="N667" t="s">
        <v>36</v>
      </c>
      <c r="O667" t="s">
        <v>27</v>
      </c>
      <c r="P667">
        <v>50</v>
      </c>
      <c r="Q667" t="s">
        <v>34</v>
      </c>
      <c r="R667">
        <v>13</v>
      </c>
      <c r="S667" t="s">
        <v>36</v>
      </c>
      <c r="T667">
        <v>2</v>
      </c>
      <c r="U667">
        <v>2</v>
      </c>
      <c r="V667">
        <v>1</v>
      </c>
      <c r="W667">
        <v>6</v>
      </c>
      <c r="X667">
        <v>635</v>
      </c>
      <c r="Y667">
        <v>50</v>
      </c>
      <c r="Z667" t="s">
        <v>35</v>
      </c>
      <c r="AA667">
        <v>100</v>
      </c>
      <c r="AB667" t="str">
        <f t="shared" si="10"/>
        <v>40-49</v>
      </c>
    </row>
    <row r="668" spans="1:28" x14ac:dyDescent="0.3">
      <c r="A668">
        <v>36</v>
      </c>
      <c r="B668" t="s">
        <v>27</v>
      </c>
      <c r="C668" t="s">
        <v>28</v>
      </c>
      <c r="D668">
        <v>86</v>
      </c>
      <c r="E668" t="s">
        <v>29</v>
      </c>
      <c r="F668">
        <v>50</v>
      </c>
      <c r="G668">
        <v>0</v>
      </c>
      <c r="H668" t="s">
        <v>30</v>
      </c>
      <c r="I668">
        <v>0</v>
      </c>
      <c r="J668" t="s">
        <v>31</v>
      </c>
      <c r="K668">
        <v>0</v>
      </c>
      <c r="L668" s="1">
        <v>2286</v>
      </c>
      <c r="M668" t="s">
        <v>27</v>
      </c>
      <c r="N668" t="s">
        <v>36</v>
      </c>
      <c r="O668" t="s">
        <v>27</v>
      </c>
      <c r="P668">
        <v>50</v>
      </c>
      <c r="Q668" t="s">
        <v>34</v>
      </c>
      <c r="R668">
        <v>30</v>
      </c>
      <c r="S668" t="s">
        <v>27</v>
      </c>
      <c r="T668">
        <v>5</v>
      </c>
      <c r="U668">
        <v>3</v>
      </c>
      <c r="V668">
        <v>1</v>
      </c>
      <c r="W668">
        <v>99</v>
      </c>
      <c r="X668">
        <v>750</v>
      </c>
      <c r="Y668">
        <v>-50</v>
      </c>
      <c r="Z668" t="s">
        <v>35</v>
      </c>
      <c r="AA668">
        <v>100</v>
      </c>
      <c r="AB668" t="str">
        <f t="shared" si="10"/>
        <v>30-39</v>
      </c>
    </row>
    <row r="669" spans="1:28" x14ac:dyDescent="0.3">
      <c r="A669">
        <v>62</v>
      </c>
      <c r="B669" t="s">
        <v>36</v>
      </c>
      <c r="C669" t="s">
        <v>38</v>
      </c>
      <c r="D669">
        <v>0</v>
      </c>
      <c r="E669" t="s">
        <v>37</v>
      </c>
      <c r="F669">
        <v>0</v>
      </c>
      <c r="G669">
        <v>1</v>
      </c>
      <c r="H669" t="s">
        <v>30</v>
      </c>
      <c r="I669">
        <v>50</v>
      </c>
      <c r="J669" t="s">
        <v>31</v>
      </c>
      <c r="K669">
        <v>0</v>
      </c>
      <c r="L669" s="1">
        <v>2200</v>
      </c>
      <c r="M669" t="s">
        <v>27</v>
      </c>
      <c r="N669" t="s">
        <v>27</v>
      </c>
      <c r="O669" t="s">
        <v>27</v>
      </c>
      <c r="P669">
        <v>0</v>
      </c>
      <c r="Q669" t="s">
        <v>34</v>
      </c>
      <c r="R669">
        <v>16</v>
      </c>
      <c r="S669" t="s">
        <v>36</v>
      </c>
      <c r="T669">
        <v>13</v>
      </c>
      <c r="U669">
        <v>3</v>
      </c>
      <c r="V669">
        <v>3</v>
      </c>
      <c r="W669">
        <v>5</v>
      </c>
      <c r="X669">
        <v>725</v>
      </c>
      <c r="Y669">
        <v>-50</v>
      </c>
      <c r="Z669" t="s">
        <v>33</v>
      </c>
      <c r="AA669">
        <v>50</v>
      </c>
      <c r="AB669" t="str">
        <f t="shared" si="10"/>
        <v>60-69</v>
      </c>
    </row>
    <row r="670" spans="1:28" x14ac:dyDescent="0.3">
      <c r="A670">
        <v>18</v>
      </c>
      <c r="B670" t="s">
        <v>27</v>
      </c>
      <c r="C670" t="s">
        <v>38</v>
      </c>
      <c r="D670">
        <v>0</v>
      </c>
      <c r="E670" t="s">
        <v>29</v>
      </c>
      <c r="F670">
        <v>50</v>
      </c>
      <c r="G670">
        <v>1</v>
      </c>
      <c r="H670" t="s">
        <v>30</v>
      </c>
      <c r="I670">
        <v>50</v>
      </c>
      <c r="J670" t="s">
        <v>31</v>
      </c>
      <c r="K670">
        <v>0</v>
      </c>
      <c r="L670" s="1">
        <v>2300</v>
      </c>
      <c r="M670" t="s">
        <v>27</v>
      </c>
      <c r="N670" t="s">
        <v>27</v>
      </c>
      <c r="O670" t="s">
        <v>27</v>
      </c>
      <c r="P670">
        <v>0</v>
      </c>
      <c r="Q670" t="s">
        <v>34</v>
      </c>
      <c r="R670">
        <v>4</v>
      </c>
      <c r="S670" t="s">
        <v>27</v>
      </c>
      <c r="T670">
        <v>5</v>
      </c>
      <c r="U670">
        <v>1</v>
      </c>
      <c r="V670">
        <v>3</v>
      </c>
      <c r="W670">
        <v>99</v>
      </c>
      <c r="X670">
        <v>678</v>
      </c>
      <c r="Y670">
        <v>50</v>
      </c>
      <c r="Z670" t="s">
        <v>41</v>
      </c>
      <c r="AA670">
        <v>0</v>
      </c>
      <c r="AB670" t="str">
        <f t="shared" si="10"/>
        <v>10-19</v>
      </c>
    </row>
    <row r="671" spans="1:28" x14ac:dyDescent="0.3">
      <c r="A671">
        <v>56</v>
      </c>
      <c r="B671" t="s">
        <v>36</v>
      </c>
      <c r="C671" t="s">
        <v>28</v>
      </c>
      <c r="D671">
        <v>86</v>
      </c>
      <c r="E671" t="s">
        <v>29</v>
      </c>
      <c r="F671">
        <v>50</v>
      </c>
      <c r="G671">
        <v>3</v>
      </c>
      <c r="H671" t="s">
        <v>43</v>
      </c>
      <c r="I671">
        <v>600</v>
      </c>
      <c r="J671" t="s">
        <v>31</v>
      </c>
      <c r="K671">
        <v>0</v>
      </c>
      <c r="L671" s="1">
        <v>2936</v>
      </c>
      <c r="M671" t="s">
        <v>27</v>
      </c>
      <c r="N671" t="s">
        <v>27</v>
      </c>
      <c r="O671" t="s">
        <v>36</v>
      </c>
      <c r="P671">
        <v>50</v>
      </c>
      <c r="Q671" t="s">
        <v>34</v>
      </c>
      <c r="R671">
        <v>6</v>
      </c>
      <c r="S671" t="s">
        <v>27</v>
      </c>
      <c r="T671">
        <v>4</v>
      </c>
      <c r="U671">
        <v>1</v>
      </c>
      <c r="V671">
        <v>1</v>
      </c>
      <c r="W671">
        <v>99</v>
      </c>
      <c r="X671">
        <v>670</v>
      </c>
      <c r="Y671">
        <v>50</v>
      </c>
      <c r="Z671" t="s">
        <v>33</v>
      </c>
      <c r="AA671">
        <v>50</v>
      </c>
      <c r="AB671" t="str">
        <f t="shared" si="10"/>
        <v>50-59</v>
      </c>
    </row>
    <row r="672" spans="1:28" x14ac:dyDescent="0.3">
      <c r="A672">
        <v>58</v>
      </c>
      <c r="B672" t="s">
        <v>36</v>
      </c>
      <c r="C672" t="s">
        <v>28</v>
      </c>
      <c r="D672">
        <v>86</v>
      </c>
      <c r="E672" t="s">
        <v>37</v>
      </c>
      <c r="F672">
        <v>0</v>
      </c>
      <c r="G672">
        <v>1</v>
      </c>
      <c r="H672" t="s">
        <v>39</v>
      </c>
      <c r="I672">
        <v>100</v>
      </c>
      <c r="J672" t="s">
        <v>31</v>
      </c>
      <c r="K672">
        <v>0</v>
      </c>
      <c r="L672" s="1">
        <v>2336</v>
      </c>
      <c r="M672" t="s">
        <v>27</v>
      </c>
      <c r="N672" t="s">
        <v>27</v>
      </c>
      <c r="O672" t="s">
        <v>27</v>
      </c>
      <c r="P672">
        <v>0</v>
      </c>
      <c r="Q672" t="s">
        <v>34</v>
      </c>
      <c r="R672">
        <v>21</v>
      </c>
      <c r="S672" t="s">
        <v>27</v>
      </c>
      <c r="T672">
        <v>8</v>
      </c>
      <c r="U672">
        <v>2</v>
      </c>
      <c r="V672">
        <v>3</v>
      </c>
      <c r="W672">
        <v>99</v>
      </c>
      <c r="X672">
        <v>761</v>
      </c>
      <c r="Y672">
        <v>-50</v>
      </c>
      <c r="Z672" t="s">
        <v>33</v>
      </c>
      <c r="AA672">
        <v>50</v>
      </c>
      <c r="AB672" t="str">
        <f t="shared" si="10"/>
        <v>50-59</v>
      </c>
    </row>
    <row r="673" spans="1:28" x14ac:dyDescent="0.3">
      <c r="A673">
        <v>18</v>
      </c>
      <c r="B673" t="s">
        <v>27</v>
      </c>
      <c r="C673" t="s">
        <v>28</v>
      </c>
      <c r="D673">
        <v>86</v>
      </c>
      <c r="E673" t="s">
        <v>29</v>
      </c>
      <c r="F673">
        <v>50</v>
      </c>
      <c r="G673">
        <v>0</v>
      </c>
      <c r="H673" t="s">
        <v>39</v>
      </c>
      <c r="I673">
        <v>0</v>
      </c>
      <c r="J673" t="s">
        <v>40</v>
      </c>
      <c r="K673">
        <v>-200</v>
      </c>
      <c r="L673" s="1">
        <v>2036</v>
      </c>
      <c r="M673" t="s">
        <v>27</v>
      </c>
      <c r="N673" t="s">
        <v>27</v>
      </c>
      <c r="O673" t="s">
        <v>27</v>
      </c>
      <c r="P673">
        <v>0</v>
      </c>
      <c r="Q673" t="s">
        <v>32</v>
      </c>
      <c r="R673">
        <v>18</v>
      </c>
      <c r="S673" t="s">
        <v>36</v>
      </c>
      <c r="T673">
        <v>6</v>
      </c>
      <c r="U673">
        <v>5</v>
      </c>
      <c r="V673">
        <v>1</v>
      </c>
      <c r="W673">
        <v>14</v>
      </c>
      <c r="X673">
        <v>708</v>
      </c>
      <c r="Y673">
        <v>-50</v>
      </c>
      <c r="Z673" t="s">
        <v>41</v>
      </c>
      <c r="AA673">
        <v>0</v>
      </c>
      <c r="AB673" t="str">
        <f t="shared" si="10"/>
        <v>10-19</v>
      </c>
    </row>
    <row r="674" spans="1:28" x14ac:dyDescent="0.3">
      <c r="A674">
        <v>34</v>
      </c>
      <c r="B674" t="s">
        <v>27</v>
      </c>
      <c r="C674" t="s">
        <v>46</v>
      </c>
      <c r="D674">
        <v>0</v>
      </c>
      <c r="E674" t="s">
        <v>29</v>
      </c>
      <c r="F674">
        <v>50</v>
      </c>
      <c r="G674">
        <v>0</v>
      </c>
      <c r="H674" t="s">
        <v>39</v>
      </c>
      <c r="I674">
        <v>0</v>
      </c>
      <c r="J674" t="s">
        <v>40</v>
      </c>
      <c r="K674">
        <v>-200</v>
      </c>
      <c r="L674" s="1">
        <v>1950</v>
      </c>
      <c r="M674" t="s">
        <v>36</v>
      </c>
      <c r="N674" t="s">
        <v>36</v>
      </c>
      <c r="O674" t="s">
        <v>27</v>
      </c>
      <c r="P674">
        <v>100</v>
      </c>
      <c r="Q674" t="s">
        <v>34</v>
      </c>
      <c r="R674">
        <v>2</v>
      </c>
      <c r="S674" t="s">
        <v>36</v>
      </c>
      <c r="T674">
        <v>2</v>
      </c>
      <c r="U674">
        <v>0</v>
      </c>
      <c r="V674">
        <v>2</v>
      </c>
      <c r="W674">
        <v>4</v>
      </c>
      <c r="X674">
        <v>637</v>
      </c>
      <c r="Y674">
        <v>50</v>
      </c>
      <c r="Z674" t="s">
        <v>41</v>
      </c>
      <c r="AA674">
        <v>0</v>
      </c>
      <c r="AB674" t="str">
        <f t="shared" si="10"/>
        <v>30-39</v>
      </c>
    </row>
    <row r="675" spans="1:28" x14ac:dyDescent="0.3">
      <c r="A675">
        <v>34</v>
      </c>
      <c r="B675" t="s">
        <v>27</v>
      </c>
      <c r="C675" t="s">
        <v>28</v>
      </c>
      <c r="D675">
        <v>86</v>
      </c>
      <c r="E675" t="s">
        <v>42</v>
      </c>
      <c r="F675">
        <v>100</v>
      </c>
      <c r="G675">
        <v>1</v>
      </c>
      <c r="H675" t="s">
        <v>39</v>
      </c>
      <c r="I675">
        <v>100</v>
      </c>
      <c r="J675" t="s">
        <v>31</v>
      </c>
      <c r="K675">
        <v>0</v>
      </c>
      <c r="L675" s="1">
        <v>2536</v>
      </c>
      <c r="M675" t="s">
        <v>36</v>
      </c>
      <c r="N675" t="s">
        <v>27</v>
      </c>
      <c r="O675" t="s">
        <v>27</v>
      </c>
      <c r="P675">
        <v>50</v>
      </c>
      <c r="Q675" t="s">
        <v>44</v>
      </c>
      <c r="R675">
        <v>12</v>
      </c>
      <c r="S675" t="s">
        <v>27</v>
      </c>
      <c r="T675">
        <v>5</v>
      </c>
      <c r="U675">
        <v>2</v>
      </c>
      <c r="V675">
        <v>1</v>
      </c>
      <c r="W675">
        <v>99</v>
      </c>
      <c r="X675">
        <v>639</v>
      </c>
      <c r="Y675">
        <v>50</v>
      </c>
      <c r="Z675" t="s">
        <v>35</v>
      </c>
      <c r="AA675">
        <v>100</v>
      </c>
      <c r="AB675" t="str">
        <f t="shared" si="10"/>
        <v>30-39</v>
      </c>
    </row>
    <row r="676" spans="1:28" x14ac:dyDescent="0.3">
      <c r="A676">
        <v>18</v>
      </c>
      <c r="B676" t="s">
        <v>27</v>
      </c>
      <c r="C676" t="s">
        <v>28</v>
      </c>
      <c r="D676">
        <v>86</v>
      </c>
      <c r="E676" t="s">
        <v>29</v>
      </c>
      <c r="F676">
        <v>50</v>
      </c>
      <c r="G676">
        <v>0</v>
      </c>
      <c r="H676" t="s">
        <v>30</v>
      </c>
      <c r="I676">
        <v>0</v>
      </c>
      <c r="J676" t="s">
        <v>40</v>
      </c>
      <c r="K676">
        <v>-200</v>
      </c>
      <c r="L676" s="1">
        <v>2136</v>
      </c>
      <c r="M676" t="s">
        <v>27</v>
      </c>
      <c r="N676" t="s">
        <v>27</v>
      </c>
      <c r="O676" t="s">
        <v>27</v>
      </c>
      <c r="P676">
        <v>0</v>
      </c>
      <c r="Q676" t="s">
        <v>34</v>
      </c>
      <c r="R676">
        <v>22</v>
      </c>
      <c r="S676" t="s">
        <v>27</v>
      </c>
      <c r="T676">
        <v>4</v>
      </c>
      <c r="U676">
        <v>1</v>
      </c>
      <c r="V676">
        <v>3</v>
      </c>
      <c r="W676">
        <v>99</v>
      </c>
      <c r="X676">
        <v>692</v>
      </c>
      <c r="Y676">
        <v>50</v>
      </c>
      <c r="Z676" t="s">
        <v>41</v>
      </c>
      <c r="AA676">
        <v>0</v>
      </c>
      <c r="AB676" t="str">
        <f t="shared" si="10"/>
        <v>10-19</v>
      </c>
    </row>
    <row r="677" spans="1:28" x14ac:dyDescent="0.3">
      <c r="A677">
        <v>28</v>
      </c>
      <c r="B677" t="s">
        <v>27</v>
      </c>
      <c r="C677" t="s">
        <v>38</v>
      </c>
      <c r="D677">
        <v>0</v>
      </c>
      <c r="E677" t="s">
        <v>29</v>
      </c>
      <c r="F677">
        <v>50</v>
      </c>
      <c r="G677">
        <v>2</v>
      </c>
      <c r="H677" t="s">
        <v>30</v>
      </c>
      <c r="I677">
        <v>100</v>
      </c>
      <c r="J677" t="s">
        <v>31</v>
      </c>
      <c r="K677">
        <v>0</v>
      </c>
      <c r="L677" s="1">
        <v>2250</v>
      </c>
      <c r="M677" t="s">
        <v>36</v>
      </c>
      <c r="N677" t="s">
        <v>27</v>
      </c>
      <c r="O677" t="s">
        <v>27</v>
      </c>
      <c r="P677">
        <v>50</v>
      </c>
      <c r="Q677" t="s">
        <v>44</v>
      </c>
      <c r="R677">
        <v>19</v>
      </c>
      <c r="S677" t="s">
        <v>36</v>
      </c>
      <c r="T677">
        <v>6</v>
      </c>
      <c r="U677">
        <v>4</v>
      </c>
      <c r="V677">
        <v>2</v>
      </c>
      <c r="W677">
        <v>7</v>
      </c>
      <c r="X677">
        <v>746</v>
      </c>
      <c r="Y677">
        <v>-50</v>
      </c>
      <c r="Z677" t="s">
        <v>33</v>
      </c>
      <c r="AA677">
        <v>50</v>
      </c>
      <c r="AB677" t="str">
        <f t="shared" si="10"/>
        <v>20-29</v>
      </c>
    </row>
    <row r="678" spans="1:28" x14ac:dyDescent="0.3">
      <c r="A678">
        <v>23</v>
      </c>
      <c r="B678" t="s">
        <v>27</v>
      </c>
      <c r="C678" t="s">
        <v>38</v>
      </c>
      <c r="D678">
        <v>0</v>
      </c>
      <c r="E678" t="s">
        <v>29</v>
      </c>
      <c r="F678">
        <v>50</v>
      </c>
      <c r="G678">
        <v>0</v>
      </c>
      <c r="H678" t="s">
        <v>30</v>
      </c>
      <c r="I678">
        <v>0</v>
      </c>
      <c r="J678" t="s">
        <v>31</v>
      </c>
      <c r="K678">
        <v>0</v>
      </c>
      <c r="L678" s="1">
        <v>2200</v>
      </c>
      <c r="M678" t="s">
        <v>36</v>
      </c>
      <c r="N678" t="s">
        <v>27</v>
      </c>
      <c r="O678" t="s">
        <v>27</v>
      </c>
      <c r="P678">
        <v>50</v>
      </c>
      <c r="Q678" t="s">
        <v>32</v>
      </c>
      <c r="R678">
        <v>12</v>
      </c>
      <c r="S678" t="s">
        <v>27</v>
      </c>
      <c r="T678">
        <v>5</v>
      </c>
      <c r="U678">
        <v>3</v>
      </c>
      <c r="V678">
        <v>2</v>
      </c>
      <c r="W678">
        <v>99</v>
      </c>
      <c r="X678">
        <v>696</v>
      </c>
      <c r="Y678">
        <v>50</v>
      </c>
      <c r="Z678" t="s">
        <v>41</v>
      </c>
      <c r="AA678">
        <v>0</v>
      </c>
      <c r="AB678" t="str">
        <f t="shared" si="10"/>
        <v>20-29</v>
      </c>
    </row>
    <row r="679" spans="1:28" x14ac:dyDescent="0.3">
      <c r="A679">
        <v>66</v>
      </c>
      <c r="B679" t="s">
        <v>36</v>
      </c>
      <c r="C679" t="s">
        <v>28</v>
      </c>
      <c r="D679">
        <v>86</v>
      </c>
      <c r="E679" t="s">
        <v>29</v>
      </c>
      <c r="F679">
        <v>50</v>
      </c>
      <c r="G679">
        <v>0</v>
      </c>
      <c r="H679" t="s">
        <v>30</v>
      </c>
      <c r="I679">
        <v>0</v>
      </c>
      <c r="J679" t="s">
        <v>31</v>
      </c>
      <c r="K679">
        <v>0</v>
      </c>
      <c r="L679" s="1">
        <v>2186</v>
      </c>
      <c r="M679" t="s">
        <v>27</v>
      </c>
      <c r="N679" t="s">
        <v>36</v>
      </c>
      <c r="O679" t="s">
        <v>27</v>
      </c>
      <c r="P679">
        <v>50</v>
      </c>
      <c r="Q679" t="s">
        <v>32</v>
      </c>
      <c r="R679">
        <v>6</v>
      </c>
      <c r="S679" t="s">
        <v>36</v>
      </c>
      <c r="T679">
        <v>6</v>
      </c>
      <c r="U679">
        <v>2</v>
      </c>
      <c r="V679">
        <v>1</v>
      </c>
      <c r="W679">
        <v>2</v>
      </c>
      <c r="X679">
        <v>710</v>
      </c>
      <c r="Y679">
        <v>-50</v>
      </c>
      <c r="Z679" t="s">
        <v>41</v>
      </c>
      <c r="AA679">
        <v>0</v>
      </c>
      <c r="AB679" t="str">
        <f t="shared" si="10"/>
        <v>60-69</v>
      </c>
    </row>
    <row r="680" spans="1:28" x14ac:dyDescent="0.3">
      <c r="A680">
        <v>54</v>
      </c>
      <c r="B680" t="s">
        <v>27</v>
      </c>
      <c r="C680" t="s">
        <v>38</v>
      </c>
      <c r="D680">
        <v>0</v>
      </c>
      <c r="E680" t="s">
        <v>29</v>
      </c>
      <c r="F680">
        <v>50</v>
      </c>
      <c r="G680">
        <v>0</v>
      </c>
      <c r="H680" t="s">
        <v>30</v>
      </c>
      <c r="I680">
        <v>0</v>
      </c>
      <c r="J680" t="s">
        <v>40</v>
      </c>
      <c r="K680">
        <v>-200</v>
      </c>
      <c r="L680" s="1">
        <v>2150</v>
      </c>
      <c r="M680" t="s">
        <v>27</v>
      </c>
      <c r="N680" t="s">
        <v>27</v>
      </c>
      <c r="O680" t="s">
        <v>27</v>
      </c>
      <c r="P680">
        <v>0</v>
      </c>
      <c r="Q680" t="s">
        <v>32</v>
      </c>
      <c r="R680">
        <v>15</v>
      </c>
      <c r="S680" t="s">
        <v>36</v>
      </c>
      <c r="T680">
        <v>6</v>
      </c>
      <c r="U680">
        <v>2</v>
      </c>
      <c r="V680">
        <v>2</v>
      </c>
      <c r="W680">
        <v>12</v>
      </c>
      <c r="X680">
        <v>696</v>
      </c>
      <c r="Y680">
        <v>50</v>
      </c>
      <c r="Z680" t="s">
        <v>35</v>
      </c>
      <c r="AA680">
        <v>100</v>
      </c>
      <c r="AB680" t="str">
        <f t="shared" si="10"/>
        <v>50-59</v>
      </c>
    </row>
    <row r="681" spans="1:28" x14ac:dyDescent="0.3">
      <c r="A681">
        <v>59</v>
      </c>
      <c r="B681" t="s">
        <v>36</v>
      </c>
      <c r="C681" t="s">
        <v>28</v>
      </c>
      <c r="D681">
        <v>86</v>
      </c>
      <c r="E681" t="s">
        <v>29</v>
      </c>
      <c r="F681">
        <v>50</v>
      </c>
      <c r="G681">
        <v>0</v>
      </c>
      <c r="H681" t="s">
        <v>30</v>
      </c>
      <c r="I681">
        <v>0</v>
      </c>
      <c r="J681" t="s">
        <v>40</v>
      </c>
      <c r="K681">
        <v>-200</v>
      </c>
      <c r="L681" s="1">
        <v>2036</v>
      </c>
      <c r="M681" t="s">
        <v>36</v>
      </c>
      <c r="N681" t="s">
        <v>36</v>
      </c>
      <c r="O681" t="s">
        <v>27</v>
      </c>
      <c r="P681">
        <v>100</v>
      </c>
      <c r="Q681" t="s">
        <v>32</v>
      </c>
      <c r="R681">
        <v>17</v>
      </c>
      <c r="S681" t="s">
        <v>36</v>
      </c>
      <c r="T681">
        <v>2</v>
      </c>
      <c r="U681">
        <v>1</v>
      </c>
      <c r="V681">
        <v>3</v>
      </c>
      <c r="W681">
        <v>10</v>
      </c>
      <c r="X681">
        <v>736</v>
      </c>
      <c r="Y681">
        <v>-50</v>
      </c>
      <c r="Z681" t="s">
        <v>35</v>
      </c>
      <c r="AA681">
        <v>100</v>
      </c>
      <c r="AB681" t="str">
        <f t="shared" si="10"/>
        <v>50-59</v>
      </c>
    </row>
    <row r="682" spans="1:28" x14ac:dyDescent="0.3">
      <c r="A682">
        <v>50</v>
      </c>
      <c r="B682" t="s">
        <v>27</v>
      </c>
      <c r="C682" t="s">
        <v>28</v>
      </c>
      <c r="D682">
        <v>86</v>
      </c>
      <c r="E682" t="s">
        <v>37</v>
      </c>
      <c r="F682">
        <v>0</v>
      </c>
      <c r="G682">
        <v>0</v>
      </c>
      <c r="H682" t="s">
        <v>30</v>
      </c>
      <c r="I682">
        <v>0</v>
      </c>
      <c r="J682" t="s">
        <v>40</v>
      </c>
      <c r="K682">
        <v>-200</v>
      </c>
      <c r="L682" s="1">
        <v>2036</v>
      </c>
      <c r="M682" t="s">
        <v>27</v>
      </c>
      <c r="N682" t="s">
        <v>27</v>
      </c>
      <c r="O682" t="s">
        <v>27</v>
      </c>
      <c r="P682">
        <v>0</v>
      </c>
      <c r="Q682" t="s">
        <v>34</v>
      </c>
      <c r="R682">
        <v>4</v>
      </c>
      <c r="S682" t="s">
        <v>36</v>
      </c>
      <c r="T682">
        <v>9</v>
      </c>
      <c r="U682">
        <v>1</v>
      </c>
      <c r="V682">
        <v>1</v>
      </c>
      <c r="W682">
        <v>11</v>
      </c>
      <c r="X682">
        <v>774</v>
      </c>
      <c r="Y682">
        <v>-50</v>
      </c>
      <c r="Z682" t="s">
        <v>33</v>
      </c>
      <c r="AA682">
        <v>50</v>
      </c>
      <c r="AB682" t="str">
        <f t="shared" si="10"/>
        <v>50-59</v>
      </c>
    </row>
    <row r="683" spans="1:28" x14ac:dyDescent="0.3">
      <c r="A683">
        <v>23</v>
      </c>
      <c r="B683" t="s">
        <v>27</v>
      </c>
      <c r="C683" t="s">
        <v>38</v>
      </c>
      <c r="D683">
        <v>0</v>
      </c>
      <c r="E683" t="s">
        <v>37</v>
      </c>
      <c r="F683">
        <v>0</v>
      </c>
      <c r="G683">
        <v>0</v>
      </c>
      <c r="H683" t="s">
        <v>30</v>
      </c>
      <c r="I683">
        <v>0</v>
      </c>
      <c r="J683" t="s">
        <v>31</v>
      </c>
      <c r="K683">
        <v>0</v>
      </c>
      <c r="L683" s="1">
        <v>2100</v>
      </c>
      <c r="M683" t="s">
        <v>36</v>
      </c>
      <c r="N683" t="s">
        <v>36</v>
      </c>
      <c r="O683" t="s">
        <v>27</v>
      </c>
      <c r="P683">
        <v>100</v>
      </c>
      <c r="Q683" t="s">
        <v>44</v>
      </c>
      <c r="R683">
        <v>11</v>
      </c>
      <c r="S683" t="s">
        <v>27</v>
      </c>
      <c r="T683">
        <v>7</v>
      </c>
      <c r="U683">
        <v>3</v>
      </c>
      <c r="V683">
        <v>3</v>
      </c>
      <c r="W683">
        <v>99</v>
      </c>
      <c r="X683">
        <v>762</v>
      </c>
      <c r="Y683">
        <v>-50</v>
      </c>
      <c r="Z683" t="s">
        <v>35</v>
      </c>
      <c r="AA683">
        <v>100</v>
      </c>
      <c r="AB683" t="str">
        <f t="shared" si="10"/>
        <v>20-29</v>
      </c>
    </row>
    <row r="684" spans="1:28" x14ac:dyDescent="0.3">
      <c r="A684">
        <v>32</v>
      </c>
      <c r="B684" t="s">
        <v>27</v>
      </c>
      <c r="C684" t="s">
        <v>45</v>
      </c>
      <c r="D684">
        <v>0</v>
      </c>
      <c r="E684" t="s">
        <v>29</v>
      </c>
      <c r="F684">
        <v>50</v>
      </c>
      <c r="G684">
        <v>0</v>
      </c>
      <c r="H684" t="s">
        <v>30</v>
      </c>
      <c r="I684">
        <v>0</v>
      </c>
      <c r="J684" t="s">
        <v>31</v>
      </c>
      <c r="K684">
        <v>0</v>
      </c>
      <c r="L684" s="1">
        <v>2300</v>
      </c>
      <c r="M684" t="s">
        <v>27</v>
      </c>
      <c r="N684" t="s">
        <v>27</v>
      </c>
      <c r="O684" t="s">
        <v>27</v>
      </c>
      <c r="P684">
        <v>0</v>
      </c>
      <c r="Q684" t="s">
        <v>32</v>
      </c>
      <c r="R684">
        <v>24</v>
      </c>
      <c r="S684" t="s">
        <v>36</v>
      </c>
      <c r="T684">
        <v>6</v>
      </c>
      <c r="U684">
        <v>0</v>
      </c>
      <c r="V684">
        <v>1</v>
      </c>
      <c r="W684">
        <v>5</v>
      </c>
      <c r="X684">
        <v>669</v>
      </c>
      <c r="Y684">
        <v>50</v>
      </c>
      <c r="Z684" t="s">
        <v>33</v>
      </c>
      <c r="AA684">
        <v>50</v>
      </c>
      <c r="AB684" t="str">
        <f t="shared" si="10"/>
        <v>30-39</v>
      </c>
    </row>
    <row r="685" spans="1:28" x14ac:dyDescent="0.3">
      <c r="A685">
        <v>47</v>
      </c>
      <c r="B685" t="s">
        <v>27</v>
      </c>
      <c r="C685" t="s">
        <v>28</v>
      </c>
      <c r="D685">
        <v>86</v>
      </c>
      <c r="E685" t="s">
        <v>37</v>
      </c>
      <c r="F685">
        <v>0</v>
      </c>
      <c r="G685">
        <v>0</v>
      </c>
      <c r="H685" t="s">
        <v>39</v>
      </c>
      <c r="I685">
        <v>0</v>
      </c>
      <c r="J685" t="s">
        <v>31</v>
      </c>
      <c r="K685">
        <v>0</v>
      </c>
      <c r="L685" s="1">
        <v>2236</v>
      </c>
      <c r="M685" t="s">
        <v>27</v>
      </c>
      <c r="N685" t="s">
        <v>36</v>
      </c>
      <c r="O685" t="s">
        <v>27</v>
      </c>
      <c r="P685">
        <v>50</v>
      </c>
      <c r="Q685" t="s">
        <v>34</v>
      </c>
      <c r="R685">
        <v>4</v>
      </c>
      <c r="S685" t="s">
        <v>27</v>
      </c>
      <c r="T685">
        <v>3</v>
      </c>
      <c r="U685">
        <v>2</v>
      </c>
      <c r="V685">
        <v>1</v>
      </c>
      <c r="W685">
        <v>99</v>
      </c>
      <c r="X685">
        <v>733</v>
      </c>
      <c r="Y685">
        <v>-50</v>
      </c>
      <c r="Z685" t="s">
        <v>35</v>
      </c>
      <c r="AA685">
        <v>100</v>
      </c>
      <c r="AB685" t="str">
        <f t="shared" si="10"/>
        <v>40-49</v>
      </c>
    </row>
    <row r="686" spans="1:28" x14ac:dyDescent="0.3">
      <c r="A686">
        <v>21</v>
      </c>
      <c r="B686" t="s">
        <v>27</v>
      </c>
      <c r="C686" t="s">
        <v>46</v>
      </c>
      <c r="D686">
        <v>0</v>
      </c>
      <c r="E686" t="s">
        <v>29</v>
      </c>
      <c r="F686">
        <v>50</v>
      </c>
      <c r="G686">
        <v>0</v>
      </c>
      <c r="H686" t="s">
        <v>43</v>
      </c>
      <c r="I686">
        <v>0</v>
      </c>
      <c r="J686" t="s">
        <v>31</v>
      </c>
      <c r="K686">
        <v>0</v>
      </c>
      <c r="L686" s="1">
        <v>2250</v>
      </c>
      <c r="M686" t="s">
        <v>27</v>
      </c>
      <c r="N686" t="s">
        <v>27</v>
      </c>
      <c r="O686" t="s">
        <v>27</v>
      </c>
      <c r="P686">
        <v>0</v>
      </c>
      <c r="Q686" t="s">
        <v>34</v>
      </c>
      <c r="R686">
        <v>25</v>
      </c>
      <c r="S686" t="s">
        <v>27</v>
      </c>
      <c r="T686">
        <v>4</v>
      </c>
      <c r="U686">
        <v>5</v>
      </c>
      <c r="V686">
        <v>2</v>
      </c>
      <c r="W686">
        <v>99</v>
      </c>
      <c r="X686">
        <v>726</v>
      </c>
      <c r="Y686">
        <v>-50</v>
      </c>
      <c r="Z686" t="s">
        <v>35</v>
      </c>
      <c r="AA686">
        <v>100</v>
      </c>
      <c r="AB686" t="str">
        <f t="shared" si="10"/>
        <v>20-29</v>
      </c>
    </row>
    <row r="687" spans="1:28" x14ac:dyDescent="0.3">
      <c r="A687">
        <v>50</v>
      </c>
      <c r="B687" t="s">
        <v>27</v>
      </c>
      <c r="C687" t="s">
        <v>38</v>
      </c>
      <c r="D687">
        <v>0</v>
      </c>
      <c r="E687" t="s">
        <v>29</v>
      </c>
      <c r="F687">
        <v>50</v>
      </c>
      <c r="G687">
        <v>0</v>
      </c>
      <c r="H687" t="s">
        <v>39</v>
      </c>
      <c r="I687">
        <v>0</v>
      </c>
      <c r="J687" t="s">
        <v>40</v>
      </c>
      <c r="K687">
        <v>-200</v>
      </c>
      <c r="L687" s="1">
        <v>1950</v>
      </c>
      <c r="M687" t="s">
        <v>27</v>
      </c>
      <c r="N687" t="s">
        <v>27</v>
      </c>
      <c r="O687" t="s">
        <v>27</v>
      </c>
      <c r="P687">
        <v>0</v>
      </c>
      <c r="Q687" t="s">
        <v>32</v>
      </c>
      <c r="R687">
        <v>19</v>
      </c>
      <c r="S687" t="s">
        <v>36</v>
      </c>
      <c r="T687">
        <v>8</v>
      </c>
      <c r="U687">
        <v>5</v>
      </c>
      <c r="V687">
        <v>1</v>
      </c>
      <c r="W687">
        <v>7</v>
      </c>
      <c r="X687">
        <v>792</v>
      </c>
      <c r="Y687">
        <v>-50</v>
      </c>
      <c r="Z687" t="s">
        <v>41</v>
      </c>
      <c r="AA687">
        <v>0</v>
      </c>
      <c r="AB687" t="str">
        <f t="shared" si="10"/>
        <v>50-59</v>
      </c>
    </row>
    <row r="688" spans="1:28" x14ac:dyDescent="0.3">
      <c r="A688">
        <v>36</v>
      </c>
      <c r="B688" t="s">
        <v>27</v>
      </c>
      <c r="C688" t="s">
        <v>28</v>
      </c>
      <c r="D688">
        <v>86</v>
      </c>
      <c r="E688" t="s">
        <v>37</v>
      </c>
      <c r="F688">
        <v>0</v>
      </c>
      <c r="G688">
        <v>1</v>
      </c>
      <c r="H688" t="s">
        <v>39</v>
      </c>
      <c r="I688">
        <v>100</v>
      </c>
      <c r="J688" t="s">
        <v>40</v>
      </c>
      <c r="K688">
        <v>-200</v>
      </c>
      <c r="L688" s="1">
        <v>2186</v>
      </c>
      <c r="M688" t="s">
        <v>36</v>
      </c>
      <c r="N688" t="s">
        <v>27</v>
      </c>
      <c r="O688" t="s">
        <v>27</v>
      </c>
      <c r="P688">
        <v>50</v>
      </c>
      <c r="Q688" t="s">
        <v>34</v>
      </c>
      <c r="R688">
        <v>9</v>
      </c>
      <c r="S688" t="s">
        <v>27</v>
      </c>
      <c r="T688">
        <v>1</v>
      </c>
      <c r="U688">
        <v>1</v>
      </c>
      <c r="V688">
        <v>2</v>
      </c>
      <c r="W688">
        <v>99</v>
      </c>
      <c r="X688">
        <v>633</v>
      </c>
      <c r="Y688">
        <v>50</v>
      </c>
      <c r="Z688" t="s">
        <v>33</v>
      </c>
      <c r="AA688">
        <v>50</v>
      </c>
      <c r="AB688" t="str">
        <f t="shared" si="10"/>
        <v>30-39</v>
      </c>
    </row>
    <row r="689" spans="1:28" x14ac:dyDescent="0.3">
      <c r="A689">
        <v>34</v>
      </c>
      <c r="B689" t="s">
        <v>27</v>
      </c>
      <c r="C689" t="s">
        <v>38</v>
      </c>
      <c r="D689">
        <v>0</v>
      </c>
      <c r="E689" t="s">
        <v>29</v>
      </c>
      <c r="F689">
        <v>50</v>
      </c>
      <c r="G689">
        <v>1</v>
      </c>
      <c r="H689" t="s">
        <v>30</v>
      </c>
      <c r="I689">
        <v>50</v>
      </c>
      <c r="J689" t="s">
        <v>31</v>
      </c>
      <c r="K689">
        <v>0</v>
      </c>
      <c r="L689" s="1">
        <v>2250</v>
      </c>
      <c r="M689" t="s">
        <v>27</v>
      </c>
      <c r="N689" t="s">
        <v>27</v>
      </c>
      <c r="O689" t="s">
        <v>27</v>
      </c>
      <c r="P689">
        <v>0</v>
      </c>
      <c r="Q689" t="s">
        <v>34</v>
      </c>
      <c r="R689">
        <v>11</v>
      </c>
      <c r="S689" t="s">
        <v>36</v>
      </c>
      <c r="T689">
        <v>1</v>
      </c>
      <c r="U689">
        <v>3</v>
      </c>
      <c r="V689">
        <v>3</v>
      </c>
      <c r="W689">
        <v>2</v>
      </c>
      <c r="X689">
        <v>773</v>
      </c>
      <c r="Y689">
        <v>-50</v>
      </c>
      <c r="Z689" t="s">
        <v>33</v>
      </c>
      <c r="AA689">
        <v>50</v>
      </c>
      <c r="AB689" t="str">
        <f t="shared" si="10"/>
        <v>30-39</v>
      </c>
    </row>
    <row r="690" spans="1:28" x14ac:dyDescent="0.3">
      <c r="A690">
        <v>50</v>
      </c>
      <c r="B690" t="s">
        <v>27</v>
      </c>
      <c r="C690" t="s">
        <v>28</v>
      </c>
      <c r="D690">
        <v>86</v>
      </c>
      <c r="E690" t="s">
        <v>29</v>
      </c>
      <c r="F690">
        <v>50</v>
      </c>
      <c r="G690">
        <v>2</v>
      </c>
      <c r="H690" t="s">
        <v>30</v>
      </c>
      <c r="I690">
        <v>100</v>
      </c>
      <c r="J690" t="s">
        <v>40</v>
      </c>
      <c r="K690">
        <v>-200</v>
      </c>
      <c r="L690" s="1">
        <v>2286</v>
      </c>
      <c r="M690" t="s">
        <v>27</v>
      </c>
      <c r="N690" t="s">
        <v>36</v>
      </c>
      <c r="O690" t="s">
        <v>27</v>
      </c>
      <c r="P690">
        <v>50</v>
      </c>
      <c r="Q690" t="s">
        <v>44</v>
      </c>
      <c r="R690">
        <v>14</v>
      </c>
      <c r="S690" t="s">
        <v>27</v>
      </c>
      <c r="T690">
        <v>4</v>
      </c>
      <c r="U690">
        <v>3</v>
      </c>
      <c r="V690">
        <v>2</v>
      </c>
      <c r="W690">
        <v>99</v>
      </c>
      <c r="X690">
        <v>675</v>
      </c>
      <c r="Y690">
        <v>50</v>
      </c>
      <c r="Z690" t="s">
        <v>35</v>
      </c>
      <c r="AA690">
        <v>100</v>
      </c>
      <c r="AB690" t="str">
        <f t="shared" si="10"/>
        <v>50-59</v>
      </c>
    </row>
    <row r="691" spans="1:28" x14ac:dyDescent="0.3">
      <c r="A691">
        <v>46</v>
      </c>
      <c r="B691" t="s">
        <v>27</v>
      </c>
      <c r="C691" t="s">
        <v>45</v>
      </c>
      <c r="D691">
        <v>0</v>
      </c>
      <c r="E691" t="s">
        <v>29</v>
      </c>
      <c r="F691">
        <v>50</v>
      </c>
      <c r="G691">
        <v>0</v>
      </c>
      <c r="H691" t="s">
        <v>39</v>
      </c>
      <c r="I691">
        <v>0</v>
      </c>
      <c r="J691" t="s">
        <v>40</v>
      </c>
      <c r="K691">
        <v>-200</v>
      </c>
      <c r="L691" s="1">
        <v>1900</v>
      </c>
      <c r="M691" t="s">
        <v>36</v>
      </c>
      <c r="N691" t="s">
        <v>27</v>
      </c>
      <c r="O691" t="s">
        <v>27</v>
      </c>
      <c r="P691">
        <v>50</v>
      </c>
      <c r="Q691" t="s">
        <v>34</v>
      </c>
      <c r="R691">
        <v>3</v>
      </c>
      <c r="S691" t="s">
        <v>36</v>
      </c>
      <c r="T691">
        <v>7</v>
      </c>
      <c r="U691">
        <v>4</v>
      </c>
      <c r="V691">
        <v>1</v>
      </c>
      <c r="W691">
        <v>12</v>
      </c>
      <c r="X691">
        <v>707</v>
      </c>
      <c r="Y691">
        <v>-50</v>
      </c>
      <c r="Z691" t="s">
        <v>41</v>
      </c>
      <c r="AA691">
        <v>0</v>
      </c>
      <c r="AB691" t="str">
        <f t="shared" si="10"/>
        <v>40-49</v>
      </c>
    </row>
    <row r="692" spans="1:28" x14ac:dyDescent="0.3">
      <c r="A692">
        <v>34</v>
      </c>
      <c r="B692" t="s">
        <v>27</v>
      </c>
      <c r="C692" t="s">
        <v>46</v>
      </c>
      <c r="D692">
        <v>0</v>
      </c>
      <c r="E692" t="s">
        <v>29</v>
      </c>
      <c r="F692">
        <v>50</v>
      </c>
      <c r="G692">
        <v>0</v>
      </c>
      <c r="H692" t="s">
        <v>30</v>
      </c>
      <c r="I692">
        <v>0</v>
      </c>
      <c r="J692" t="s">
        <v>31</v>
      </c>
      <c r="K692">
        <v>0</v>
      </c>
      <c r="L692" s="1">
        <v>2100</v>
      </c>
      <c r="M692" t="s">
        <v>36</v>
      </c>
      <c r="N692" t="s">
        <v>36</v>
      </c>
      <c r="O692" t="s">
        <v>27</v>
      </c>
      <c r="P692">
        <v>100</v>
      </c>
      <c r="Q692" t="s">
        <v>34</v>
      </c>
      <c r="R692">
        <v>7</v>
      </c>
      <c r="S692" t="s">
        <v>36</v>
      </c>
      <c r="T692">
        <v>3</v>
      </c>
      <c r="U692">
        <v>4</v>
      </c>
      <c r="V692">
        <v>2</v>
      </c>
      <c r="W692">
        <v>3</v>
      </c>
      <c r="X692">
        <v>705</v>
      </c>
      <c r="Y692">
        <v>-50</v>
      </c>
      <c r="Z692" t="s">
        <v>33</v>
      </c>
      <c r="AA692">
        <v>50</v>
      </c>
      <c r="AB692" t="str">
        <f t="shared" si="10"/>
        <v>30-39</v>
      </c>
    </row>
    <row r="693" spans="1:28" x14ac:dyDescent="0.3">
      <c r="A693">
        <v>57</v>
      </c>
      <c r="B693" t="s">
        <v>36</v>
      </c>
      <c r="C693" t="s">
        <v>28</v>
      </c>
      <c r="D693">
        <v>86</v>
      </c>
      <c r="E693" t="s">
        <v>29</v>
      </c>
      <c r="F693">
        <v>50</v>
      </c>
      <c r="G693">
        <v>1</v>
      </c>
      <c r="H693" t="s">
        <v>30</v>
      </c>
      <c r="I693">
        <v>50</v>
      </c>
      <c r="J693" t="s">
        <v>31</v>
      </c>
      <c r="K693">
        <v>0</v>
      </c>
      <c r="L693" s="1">
        <v>2336</v>
      </c>
      <c r="M693" t="s">
        <v>36</v>
      </c>
      <c r="N693" t="s">
        <v>27</v>
      </c>
      <c r="O693" t="s">
        <v>27</v>
      </c>
      <c r="P693">
        <v>50</v>
      </c>
      <c r="Q693" t="s">
        <v>34</v>
      </c>
      <c r="R693">
        <v>22</v>
      </c>
      <c r="S693" t="s">
        <v>36</v>
      </c>
      <c r="T693">
        <v>5</v>
      </c>
      <c r="U693">
        <v>2</v>
      </c>
      <c r="V693">
        <v>1</v>
      </c>
      <c r="W693">
        <v>4</v>
      </c>
      <c r="X693">
        <v>703</v>
      </c>
      <c r="Y693">
        <v>-50</v>
      </c>
      <c r="Z693" t="s">
        <v>35</v>
      </c>
      <c r="AA693">
        <v>100</v>
      </c>
      <c r="AB693" t="str">
        <f t="shared" si="10"/>
        <v>50-59</v>
      </c>
    </row>
    <row r="694" spans="1:28" x14ac:dyDescent="0.3">
      <c r="A694">
        <v>23</v>
      </c>
      <c r="B694" t="s">
        <v>27</v>
      </c>
      <c r="C694" t="s">
        <v>28</v>
      </c>
      <c r="D694">
        <v>86</v>
      </c>
      <c r="E694" t="s">
        <v>37</v>
      </c>
      <c r="F694">
        <v>0</v>
      </c>
      <c r="G694">
        <v>1</v>
      </c>
      <c r="H694" t="s">
        <v>39</v>
      </c>
      <c r="I694">
        <v>100</v>
      </c>
      <c r="J694" t="s">
        <v>40</v>
      </c>
      <c r="K694">
        <v>-200</v>
      </c>
      <c r="L694" s="1">
        <v>2136</v>
      </c>
      <c r="M694" t="s">
        <v>27</v>
      </c>
      <c r="N694" t="s">
        <v>36</v>
      </c>
      <c r="O694" t="s">
        <v>27</v>
      </c>
      <c r="P694">
        <v>50</v>
      </c>
      <c r="Q694" t="s">
        <v>34</v>
      </c>
      <c r="R694">
        <v>24</v>
      </c>
      <c r="S694" t="s">
        <v>27</v>
      </c>
      <c r="T694">
        <v>7</v>
      </c>
      <c r="U694">
        <v>0</v>
      </c>
      <c r="V694">
        <v>1</v>
      </c>
      <c r="W694">
        <v>99</v>
      </c>
      <c r="X694">
        <v>747</v>
      </c>
      <c r="Y694">
        <v>-50</v>
      </c>
      <c r="Z694" t="s">
        <v>35</v>
      </c>
      <c r="AA694">
        <v>100</v>
      </c>
      <c r="AB694" t="str">
        <f t="shared" si="10"/>
        <v>20-29</v>
      </c>
    </row>
    <row r="695" spans="1:28" x14ac:dyDescent="0.3">
      <c r="A695">
        <v>49</v>
      </c>
      <c r="B695" t="s">
        <v>27</v>
      </c>
      <c r="C695" t="s">
        <v>28</v>
      </c>
      <c r="D695">
        <v>86</v>
      </c>
      <c r="E695" t="s">
        <v>29</v>
      </c>
      <c r="F695">
        <v>50</v>
      </c>
      <c r="G695">
        <v>3</v>
      </c>
      <c r="H695" t="s">
        <v>43</v>
      </c>
      <c r="I695">
        <v>600</v>
      </c>
      <c r="J695" t="s">
        <v>31</v>
      </c>
      <c r="K695">
        <v>0</v>
      </c>
      <c r="L695" s="1">
        <v>2936</v>
      </c>
      <c r="M695" t="s">
        <v>27</v>
      </c>
      <c r="N695" t="s">
        <v>27</v>
      </c>
      <c r="O695" t="s">
        <v>27</v>
      </c>
      <c r="P695">
        <v>0</v>
      </c>
      <c r="Q695" t="s">
        <v>34</v>
      </c>
      <c r="R695">
        <v>11</v>
      </c>
      <c r="S695" t="s">
        <v>36</v>
      </c>
      <c r="T695">
        <v>10</v>
      </c>
      <c r="U695">
        <v>1</v>
      </c>
      <c r="V695">
        <v>3</v>
      </c>
      <c r="W695">
        <v>2</v>
      </c>
      <c r="X695">
        <v>766</v>
      </c>
      <c r="Y695">
        <v>-50</v>
      </c>
      <c r="Z695" t="s">
        <v>35</v>
      </c>
      <c r="AA695">
        <v>100</v>
      </c>
      <c r="AB695" t="str">
        <f t="shared" si="10"/>
        <v>40-49</v>
      </c>
    </row>
    <row r="696" spans="1:28" x14ac:dyDescent="0.3">
      <c r="A696">
        <v>48</v>
      </c>
      <c r="B696" t="s">
        <v>27</v>
      </c>
      <c r="C696" t="s">
        <v>28</v>
      </c>
      <c r="D696">
        <v>86</v>
      </c>
      <c r="E696" t="s">
        <v>37</v>
      </c>
      <c r="F696">
        <v>0</v>
      </c>
      <c r="G696">
        <v>0</v>
      </c>
      <c r="H696" t="s">
        <v>30</v>
      </c>
      <c r="I696">
        <v>0</v>
      </c>
      <c r="J696" t="s">
        <v>31</v>
      </c>
      <c r="K696">
        <v>0</v>
      </c>
      <c r="L696" s="1">
        <v>2286</v>
      </c>
      <c r="M696" t="s">
        <v>27</v>
      </c>
      <c r="N696" t="s">
        <v>27</v>
      </c>
      <c r="O696" t="s">
        <v>27</v>
      </c>
      <c r="P696">
        <v>0</v>
      </c>
      <c r="Q696" t="s">
        <v>34</v>
      </c>
      <c r="R696">
        <v>1</v>
      </c>
      <c r="S696" t="s">
        <v>27</v>
      </c>
      <c r="T696">
        <v>8</v>
      </c>
      <c r="U696">
        <v>0</v>
      </c>
      <c r="V696">
        <v>2</v>
      </c>
      <c r="W696">
        <v>99</v>
      </c>
      <c r="X696">
        <v>730</v>
      </c>
      <c r="Y696">
        <v>-50</v>
      </c>
      <c r="Z696" t="s">
        <v>35</v>
      </c>
      <c r="AA696">
        <v>100</v>
      </c>
      <c r="AB696" t="str">
        <f t="shared" si="10"/>
        <v>40-49</v>
      </c>
    </row>
    <row r="697" spans="1:28" x14ac:dyDescent="0.3">
      <c r="A697">
        <v>35</v>
      </c>
      <c r="B697" t="s">
        <v>27</v>
      </c>
      <c r="C697" t="s">
        <v>28</v>
      </c>
      <c r="D697">
        <v>86</v>
      </c>
      <c r="E697" t="s">
        <v>37</v>
      </c>
      <c r="F697">
        <v>0</v>
      </c>
      <c r="G697">
        <v>2</v>
      </c>
      <c r="H697" t="s">
        <v>43</v>
      </c>
      <c r="I697">
        <v>400</v>
      </c>
      <c r="J697" t="s">
        <v>40</v>
      </c>
      <c r="K697">
        <v>-200</v>
      </c>
      <c r="L697" s="1">
        <v>2386</v>
      </c>
      <c r="M697" t="s">
        <v>27</v>
      </c>
      <c r="N697" t="s">
        <v>27</v>
      </c>
      <c r="O697" t="s">
        <v>27</v>
      </c>
      <c r="P697">
        <v>0</v>
      </c>
      <c r="Q697" t="s">
        <v>32</v>
      </c>
      <c r="R697">
        <v>9</v>
      </c>
      <c r="S697" t="s">
        <v>36</v>
      </c>
      <c r="T697">
        <v>4</v>
      </c>
      <c r="U697">
        <v>2</v>
      </c>
      <c r="V697">
        <v>2</v>
      </c>
      <c r="W697">
        <v>1</v>
      </c>
      <c r="X697">
        <v>739</v>
      </c>
      <c r="Y697">
        <v>-50</v>
      </c>
      <c r="Z697" t="s">
        <v>41</v>
      </c>
      <c r="AA697">
        <v>0</v>
      </c>
      <c r="AB697" t="str">
        <f t="shared" si="10"/>
        <v>30-39</v>
      </c>
    </row>
    <row r="698" spans="1:28" x14ac:dyDescent="0.3">
      <c r="A698">
        <v>44</v>
      </c>
      <c r="B698" t="s">
        <v>27</v>
      </c>
      <c r="C698" t="s">
        <v>28</v>
      </c>
      <c r="D698">
        <v>86</v>
      </c>
      <c r="E698" t="s">
        <v>29</v>
      </c>
      <c r="F698">
        <v>50</v>
      </c>
      <c r="G698">
        <v>1</v>
      </c>
      <c r="H698" t="s">
        <v>30</v>
      </c>
      <c r="I698">
        <v>50</v>
      </c>
      <c r="J698" t="s">
        <v>31</v>
      </c>
      <c r="K698">
        <v>0</v>
      </c>
      <c r="L698" s="1">
        <v>2436</v>
      </c>
      <c r="M698" t="s">
        <v>27</v>
      </c>
      <c r="N698" t="s">
        <v>36</v>
      </c>
      <c r="O698" t="s">
        <v>27</v>
      </c>
      <c r="P698">
        <v>50</v>
      </c>
      <c r="Q698" t="s">
        <v>34</v>
      </c>
      <c r="R698">
        <v>23</v>
      </c>
      <c r="S698" t="s">
        <v>27</v>
      </c>
      <c r="T698">
        <v>5</v>
      </c>
      <c r="U698">
        <v>2</v>
      </c>
      <c r="V698">
        <v>2</v>
      </c>
      <c r="W698">
        <v>99</v>
      </c>
      <c r="X698">
        <v>683</v>
      </c>
      <c r="Y698">
        <v>50</v>
      </c>
      <c r="Z698" t="s">
        <v>35</v>
      </c>
      <c r="AA698">
        <v>100</v>
      </c>
      <c r="AB698" t="str">
        <f t="shared" si="10"/>
        <v>40-49</v>
      </c>
    </row>
    <row r="699" spans="1:28" x14ac:dyDescent="0.3">
      <c r="A699">
        <v>21</v>
      </c>
      <c r="B699" t="s">
        <v>27</v>
      </c>
      <c r="C699" t="s">
        <v>38</v>
      </c>
      <c r="D699">
        <v>0</v>
      </c>
      <c r="E699" t="s">
        <v>29</v>
      </c>
      <c r="F699">
        <v>50</v>
      </c>
      <c r="G699">
        <v>0</v>
      </c>
      <c r="H699" t="s">
        <v>30</v>
      </c>
      <c r="I699">
        <v>0</v>
      </c>
      <c r="J699" t="s">
        <v>40</v>
      </c>
      <c r="K699">
        <v>-200</v>
      </c>
      <c r="L699" s="1">
        <v>2000</v>
      </c>
      <c r="M699" t="s">
        <v>27</v>
      </c>
      <c r="N699" t="s">
        <v>27</v>
      </c>
      <c r="O699" t="s">
        <v>27</v>
      </c>
      <c r="P699">
        <v>0</v>
      </c>
      <c r="Q699" t="s">
        <v>32</v>
      </c>
      <c r="R699">
        <v>9</v>
      </c>
      <c r="S699" t="s">
        <v>36</v>
      </c>
      <c r="T699">
        <v>2</v>
      </c>
      <c r="U699">
        <v>1</v>
      </c>
      <c r="V699">
        <v>3</v>
      </c>
      <c r="W699">
        <v>7</v>
      </c>
      <c r="X699">
        <v>755</v>
      </c>
      <c r="Y699">
        <v>-50</v>
      </c>
      <c r="Z699" t="s">
        <v>33</v>
      </c>
      <c r="AA699">
        <v>50</v>
      </c>
      <c r="AB699" t="str">
        <f t="shared" si="10"/>
        <v>20-29</v>
      </c>
    </row>
    <row r="700" spans="1:28" x14ac:dyDescent="0.3">
      <c r="A700">
        <v>53</v>
      </c>
      <c r="B700" t="s">
        <v>27</v>
      </c>
      <c r="C700" t="s">
        <v>28</v>
      </c>
      <c r="D700">
        <v>86</v>
      </c>
      <c r="E700" t="s">
        <v>29</v>
      </c>
      <c r="F700">
        <v>50</v>
      </c>
      <c r="G700">
        <v>0</v>
      </c>
      <c r="H700" t="s">
        <v>30</v>
      </c>
      <c r="I700">
        <v>0</v>
      </c>
      <c r="J700" t="s">
        <v>31</v>
      </c>
      <c r="K700">
        <v>0</v>
      </c>
      <c r="L700" s="1">
        <v>2286</v>
      </c>
      <c r="M700" t="s">
        <v>27</v>
      </c>
      <c r="N700" t="s">
        <v>36</v>
      </c>
      <c r="O700" t="s">
        <v>27</v>
      </c>
      <c r="P700">
        <v>50</v>
      </c>
      <c r="Q700" t="s">
        <v>32</v>
      </c>
      <c r="R700">
        <v>27</v>
      </c>
      <c r="S700" t="s">
        <v>27</v>
      </c>
      <c r="T700">
        <v>6</v>
      </c>
      <c r="U700">
        <v>1</v>
      </c>
      <c r="V700">
        <v>3</v>
      </c>
      <c r="W700">
        <v>99</v>
      </c>
      <c r="X700">
        <v>754</v>
      </c>
      <c r="Y700">
        <v>-50</v>
      </c>
      <c r="Z700" t="s">
        <v>35</v>
      </c>
      <c r="AA700">
        <v>100</v>
      </c>
      <c r="AB700" t="str">
        <f t="shared" si="10"/>
        <v>50-59</v>
      </c>
    </row>
    <row r="701" spans="1:28" x14ac:dyDescent="0.3">
      <c r="A701">
        <v>37</v>
      </c>
      <c r="B701" t="s">
        <v>27</v>
      </c>
      <c r="C701" t="s">
        <v>46</v>
      </c>
      <c r="D701">
        <v>0</v>
      </c>
      <c r="E701" t="s">
        <v>29</v>
      </c>
      <c r="F701">
        <v>50</v>
      </c>
      <c r="G701">
        <v>1</v>
      </c>
      <c r="H701" t="s">
        <v>39</v>
      </c>
      <c r="I701">
        <v>100</v>
      </c>
      <c r="J701" t="s">
        <v>31</v>
      </c>
      <c r="K701">
        <v>0</v>
      </c>
      <c r="L701" s="1">
        <v>2300</v>
      </c>
      <c r="M701" t="s">
        <v>27</v>
      </c>
      <c r="N701" t="s">
        <v>36</v>
      </c>
      <c r="O701" t="s">
        <v>27</v>
      </c>
      <c r="P701">
        <v>50</v>
      </c>
      <c r="Q701" t="s">
        <v>34</v>
      </c>
      <c r="R701">
        <v>17</v>
      </c>
      <c r="S701" t="s">
        <v>27</v>
      </c>
      <c r="T701">
        <v>5</v>
      </c>
      <c r="U701">
        <v>4</v>
      </c>
      <c r="V701">
        <v>3</v>
      </c>
      <c r="W701">
        <v>99</v>
      </c>
      <c r="X701">
        <v>731</v>
      </c>
      <c r="Y701">
        <v>-50</v>
      </c>
      <c r="Z701" t="s">
        <v>35</v>
      </c>
      <c r="AA701">
        <v>100</v>
      </c>
      <c r="AB701" t="str">
        <f t="shared" si="10"/>
        <v>30-39</v>
      </c>
    </row>
    <row r="702" spans="1:28" x14ac:dyDescent="0.3">
      <c r="A702">
        <v>32</v>
      </c>
      <c r="B702" t="s">
        <v>27</v>
      </c>
      <c r="C702" t="s">
        <v>46</v>
      </c>
      <c r="D702">
        <v>0</v>
      </c>
      <c r="E702" t="s">
        <v>42</v>
      </c>
      <c r="F702">
        <v>100</v>
      </c>
      <c r="G702">
        <v>1</v>
      </c>
      <c r="H702" t="s">
        <v>30</v>
      </c>
      <c r="I702">
        <v>50</v>
      </c>
      <c r="J702" t="s">
        <v>31</v>
      </c>
      <c r="K702">
        <v>0</v>
      </c>
      <c r="L702" s="1">
        <v>2350</v>
      </c>
      <c r="M702" t="s">
        <v>27</v>
      </c>
      <c r="N702" t="s">
        <v>27</v>
      </c>
      <c r="O702" t="s">
        <v>27</v>
      </c>
      <c r="P702">
        <v>0</v>
      </c>
      <c r="Q702" t="s">
        <v>32</v>
      </c>
      <c r="R702">
        <v>26</v>
      </c>
      <c r="S702" t="s">
        <v>36</v>
      </c>
      <c r="T702">
        <v>5</v>
      </c>
      <c r="U702">
        <v>2</v>
      </c>
      <c r="V702">
        <v>3</v>
      </c>
      <c r="W702">
        <v>4</v>
      </c>
      <c r="X702">
        <v>761</v>
      </c>
      <c r="Y702">
        <v>-50</v>
      </c>
      <c r="Z702" t="s">
        <v>35</v>
      </c>
      <c r="AA702">
        <v>100</v>
      </c>
      <c r="AB702" t="str">
        <f t="shared" si="10"/>
        <v>30-39</v>
      </c>
    </row>
    <row r="703" spans="1:28" x14ac:dyDescent="0.3">
      <c r="A703">
        <v>55</v>
      </c>
      <c r="B703" t="s">
        <v>36</v>
      </c>
      <c r="C703" t="s">
        <v>28</v>
      </c>
      <c r="D703">
        <v>86</v>
      </c>
      <c r="E703" t="s">
        <v>37</v>
      </c>
      <c r="F703">
        <v>0</v>
      </c>
      <c r="G703">
        <v>2</v>
      </c>
      <c r="H703" t="s">
        <v>39</v>
      </c>
      <c r="I703">
        <v>200</v>
      </c>
      <c r="J703" t="s">
        <v>40</v>
      </c>
      <c r="K703">
        <v>-200</v>
      </c>
      <c r="L703" s="1">
        <v>2186</v>
      </c>
      <c r="M703" t="s">
        <v>27</v>
      </c>
      <c r="N703" t="s">
        <v>36</v>
      </c>
      <c r="O703" t="s">
        <v>27</v>
      </c>
      <c r="P703">
        <v>50</v>
      </c>
      <c r="Q703" t="s">
        <v>34</v>
      </c>
      <c r="R703">
        <v>22</v>
      </c>
      <c r="S703" t="s">
        <v>27</v>
      </c>
      <c r="T703">
        <v>3</v>
      </c>
      <c r="U703">
        <v>1</v>
      </c>
      <c r="V703">
        <v>3</v>
      </c>
      <c r="W703">
        <v>99</v>
      </c>
      <c r="X703">
        <v>716</v>
      </c>
      <c r="Y703">
        <v>-50</v>
      </c>
      <c r="Z703" t="s">
        <v>33</v>
      </c>
      <c r="AA703">
        <v>50</v>
      </c>
      <c r="AB703" t="str">
        <f t="shared" si="10"/>
        <v>50-59</v>
      </c>
    </row>
    <row r="704" spans="1:28" x14ac:dyDescent="0.3">
      <c r="A704">
        <v>29</v>
      </c>
      <c r="B704" t="s">
        <v>27</v>
      </c>
      <c r="C704" t="s">
        <v>46</v>
      </c>
      <c r="D704">
        <v>0</v>
      </c>
      <c r="E704" t="s">
        <v>37</v>
      </c>
      <c r="F704">
        <v>0</v>
      </c>
      <c r="G704">
        <v>0</v>
      </c>
      <c r="H704" t="s">
        <v>30</v>
      </c>
      <c r="I704">
        <v>0</v>
      </c>
      <c r="J704" t="s">
        <v>40</v>
      </c>
      <c r="K704">
        <v>-200</v>
      </c>
      <c r="L704" s="1">
        <v>1950</v>
      </c>
      <c r="M704" t="s">
        <v>27</v>
      </c>
      <c r="N704" t="s">
        <v>36</v>
      </c>
      <c r="O704" t="s">
        <v>27</v>
      </c>
      <c r="P704">
        <v>50</v>
      </c>
      <c r="Q704" t="s">
        <v>34</v>
      </c>
      <c r="R704">
        <v>14</v>
      </c>
      <c r="S704" t="s">
        <v>27</v>
      </c>
      <c r="T704">
        <v>8</v>
      </c>
      <c r="U704">
        <v>2</v>
      </c>
      <c r="V704">
        <v>2</v>
      </c>
      <c r="W704">
        <v>99</v>
      </c>
      <c r="X704">
        <v>714</v>
      </c>
      <c r="Y704">
        <v>-50</v>
      </c>
      <c r="Z704" t="s">
        <v>35</v>
      </c>
      <c r="AA704">
        <v>100</v>
      </c>
      <c r="AB704" t="str">
        <f t="shared" si="10"/>
        <v>20-29</v>
      </c>
    </row>
    <row r="705" spans="1:28" x14ac:dyDescent="0.3">
      <c r="A705">
        <v>18</v>
      </c>
      <c r="B705" t="s">
        <v>27</v>
      </c>
      <c r="C705" t="s">
        <v>28</v>
      </c>
      <c r="D705">
        <v>86</v>
      </c>
      <c r="E705" t="s">
        <v>29</v>
      </c>
      <c r="F705">
        <v>50</v>
      </c>
      <c r="G705">
        <v>1</v>
      </c>
      <c r="H705" t="s">
        <v>30</v>
      </c>
      <c r="I705">
        <v>50</v>
      </c>
      <c r="J705" t="s">
        <v>31</v>
      </c>
      <c r="K705">
        <v>0</v>
      </c>
      <c r="L705" s="1">
        <v>2336</v>
      </c>
      <c r="M705" t="s">
        <v>27</v>
      </c>
      <c r="N705" t="s">
        <v>27</v>
      </c>
      <c r="O705" t="s">
        <v>27</v>
      </c>
      <c r="P705">
        <v>0</v>
      </c>
      <c r="Q705" t="s">
        <v>34</v>
      </c>
      <c r="R705">
        <v>15</v>
      </c>
      <c r="S705" t="s">
        <v>27</v>
      </c>
      <c r="T705">
        <v>2</v>
      </c>
      <c r="U705">
        <v>1</v>
      </c>
      <c r="V705">
        <v>1</v>
      </c>
      <c r="W705">
        <v>99</v>
      </c>
      <c r="X705">
        <v>757</v>
      </c>
      <c r="Y705">
        <v>-50</v>
      </c>
      <c r="Z705" t="s">
        <v>33</v>
      </c>
      <c r="AA705">
        <v>50</v>
      </c>
      <c r="AB705" t="str">
        <f t="shared" si="10"/>
        <v>10-19</v>
      </c>
    </row>
    <row r="706" spans="1:28" x14ac:dyDescent="0.3">
      <c r="A706">
        <v>18</v>
      </c>
      <c r="B706" t="s">
        <v>27</v>
      </c>
      <c r="C706" t="s">
        <v>28</v>
      </c>
      <c r="D706">
        <v>86</v>
      </c>
      <c r="E706" t="s">
        <v>29</v>
      </c>
      <c r="F706">
        <v>50</v>
      </c>
      <c r="G706">
        <v>0</v>
      </c>
      <c r="H706" t="s">
        <v>30</v>
      </c>
      <c r="I706">
        <v>0</v>
      </c>
      <c r="J706" t="s">
        <v>31</v>
      </c>
      <c r="K706">
        <v>0</v>
      </c>
      <c r="L706" s="1">
        <v>2186</v>
      </c>
      <c r="M706" t="s">
        <v>36</v>
      </c>
      <c r="N706" t="s">
        <v>27</v>
      </c>
      <c r="O706" t="s">
        <v>36</v>
      </c>
      <c r="P706">
        <v>100</v>
      </c>
      <c r="Q706" t="s">
        <v>34</v>
      </c>
      <c r="R706">
        <v>10</v>
      </c>
      <c r="S706" t="s">
        <v>36</v>
      </c>
      <c r="T706">
        <v>3</v>
      </c>
      <c r="U706">
        <v>2</v>
      </c>
      <c r="V706">
        <v>1</v>
      </c>
      <c r="W706">
        <v>6</v>
      </c>
      <c r="X706">
        <v>702</v>
      </c>
      <c r="Y706">
        <v>-50</v>
      </c>
      <c r="Z706" t="s">
        <v>33</v>
      </c>
      <c r="AA706">
        <v>50</v>
      </c>
      <c r="AB706" t="str">
        <f t="shared" ref="AB706:AB769" si="11">FLOOR(A706,10) &amp; "-" &amp; (FLOOR(A706,10)+9)</f>
        <v>10-19</v>
      </c>
    </row>
    <row r="707" spans="1:28" x14ac:dyDescent="0.3">
      <c r="A707">
        <v>49</v>
      </c>
      <c r="B707" t="s">
        <v>27</v>
      </c>
      <c r="C707" t="s">
        <v>38</v>
      </c>
      <c r="D707">
        <v>0</v>
      </c>
      <c r="E707" t="s">
        <v>42</v>
      </c>
      <c r="F707">
        <v>100</v>
      </c>
      <c r="G707">
        <v>0</v>
      </c>
      <c r="H707" t="s">
        <v>30</v>
      </c>
      <c r="I707">
        <v>0</v>
      </c>
      <c r="J707" t="s">
        <v>31</v>
      </c>
      <c r="K707">
        <v>0</v>
      </c>
      <c r="L707" s="1">
        <v>2300</v>
      </c>
      <c r="M707" t="s">
        <v>27</v>
      </c>
      <c r="N707" t="s">
        <v>27</v>
      </c>
      <c r="O707" t="s">
        <v>27</v>
      </c>
      <c r="P707">
        <v>0</v>
      </c>
      <c r="Q707" t="s">
        <v>32</v>
      </c>
      <c r="R707">
        <v>16</v>
      </c>
      <c r="S707" t="s">
        <v>27</v>
      </c>
      <c r="T707">
        <v>5</v>
      </c>
      <c r="U707">
        <v>1</v>
      </c>
      <c r="V707">
        <v>3</v>
      </c>
      <c r="W707">
        <v>99</v>
      </c>
      <c r="X707">
        <v>709</v>
      </c>
      <c r="Y707">
        <v>-50</v>
      </c>
      <c r="Z707" t="s">
        <v>35</v>
      </c>
      <c r="AA707">
        <v>100</v>
      </c>
      <c r="AB707" t="str">
        <f t="shared" si="11"/>
        <v>40-49</v>
      </c>
    </row>
    <row r="708" spans="1:28" x14ac:dyDescent="0.3">
      <c r="A708">
        <v>20</v>
      </c>
      <c r="B708" t="s">
        <v>27</v>
      </c>
      <c r="C708" t="s">
        <v>28</v>
      </c>
      <c r="D708">
        <v>86</v>
      </c>
      <c r="E708" t="s">
        <v>29</v>
      </c>
      <c r="F708">
        <v>50</v>
      </c>
      <c r="G708">
        <v>0</v>
      </c>
      <c r="H708" t="s">
        <v>30</v>
      </c>
      <c r="I708">
        <v>0</v>
      </c>
      <c r="J708" t="s">
        <v>31</v>
      </c>
      <c r="K708">
        <v>0</v>
      </c>
      <c r="L708" s="1">
        <v>2286</v>
      </c>
      <c r="M708" t="s">
        <v>27</v>
      </c>
      <c r="N708" t="s">
        <v>27</v>
      </c>
      <c r="O708" t="s">
        <v>36</v>
      </c>
      <c r="P708">
        <v>50</v>
      </c>
      <c r="Q708" t="s">
        <v>32</v>
      </c>
      <c r="R708">
        <v>12</v>
      </c>
      <c r="S708" t="s">
        <v>27</v>
      </c>
      <c r="T708">
        <v>9</v>
      </c>
      <c r="U708">
        <v>2</v>
      </c>
      <c r="V708">
        <v>3</v>
      </c>
      <c r="W708">
        <v>99</v>
      </c>
      <c r="X708">
        <v>723</v>
      </c>
      <c r="Y708">
        <v>-50</v>
      </c>
      <c r="Z708" t="s">
        <v>35</v>
      </c>
      <c r="AA708">
        <v>100</v>
      </c>
      <c r="AB708" t="str">
        <f t="shared" si="11"/>
        <v>20-29</v>
      </c>
    </row>
    <row r="709" spans="1:28" x14ac:dyDescent="0.3">
      <c r="A709">
        <v>66</v>
      </c>
      <c r="B709" t="s">
        <v>36</v>
      </c>
      <c r="C709" t="s">
        <v>38</v>
      </c>
      <c r="D709">
        <v>0</v>
      </c>
      <c r="E709" t="s">
        <v>37</v>
      </c>
      <c r="F709">
        <v>0</v>
      </c>
      <c r="G709">
        <v>0</v>
      </c>
      <c r="H709" t="s">
        <v>30</v>
      </c>
      <c r="I709">
        <v>0</v>
      </c>
      <c r="J709" t="s">
        <v>40</v>
      </c>
      <c r="K709">
        <v>-200</v>
      </c>
      <c r="L709" s="1">
        <v>1950</v>
      </c>
      <c r="M709" t="s">
        <v>27</v>
      </c>
      <c r="N709" t="s">
        <v>27</v>
      </c>
      <c r="O709" t="s">
        <v>27</v>
      </c>
      <c r="P709">
        <v>0</v>
      </c>
      <c r="Q709" t="s">
        <v>34</v>
      </c>
      <c r="R709">
        <v>20</v>
      </c>
      <c r="S709" t="s">
        <v>36</v>
      </c>
      <c r="T709">
        <v>4</v>
      </c>
      <c r="U709">
        <v>3</v>
      </c>
      <c r="V709">
        <v>2</v>
      </c>
      <c r="W709">
        <v>14</v>
      </c>
      <c r="X709">
        <v>786</v>
      </c>
      <c r="Y709">
        <v>-50</v>
      </c>
      <c r="Z709" t="s">
        <v>33</v>
      </c>
      <c r="AA709">
        <v>50</v>
      </c>
      <c r="AB709" t="str">
        <f t="shared" si="11"/>
        <v>60-69</v>
      </c>
    </row>
    <row r="710" spans="1:28" x14ac:dyDescent="0.3">
      <c r="A710">
        <v>18</v>
      </c>
      <c r="B710" t="s">
        <v>27</v>
      </c>
      <c r="C710" t="s">
        <v>38</v>
      </c>
      <c r="D710">
        <v>0</v>
      </c>
      <c r="E710" t="s">
        <v>29</v>
      </c>
      <c r="F710">
        <v>50</v>
      </c>
      <c r="G710">
        <v>0</v>
      </c>
      <c r="H710" t="s">
        <v>39</v>
      </c>
      <c r="I710">
        <v>0</v>
      </c>
      <c r="J710" t="s">
        <v>31</v>
      </c>
      <c r="K710">
        <v>0</v>
      </c>
      <c r="L710" s="1">
        <v>2200</v>
      </c>
      <c r="M710" t="s">
        <v>27</v>
      </c>
      <c r="N710" t="s">
        <v>36</v>
      </c>
      <c r="O710" t="s">
        <v>36</v>
      </c>
      <c r="P710">
        <v>100</v>
      </c>
      <c r="Q710" t="s">
        <v>32</v>
      </c>
      <c r="R710">
        <v>29</v>
      </c>
      <c r="S710" t="s">
        <v>36</v>
      </c>
      <c r="T710">
        <v>6</v>
      </c>
      <c r="U710">
        <v>0</v>
      </c>
      <c r="V710">
        <v>1</v>
      </c>
      <c r="W710">
        <v>2</v>
      </c>
      <c r="X710">
        <v>683</v>
      </c>
      <c r="Y710">
        <v>50</v>
      </c>
      <c r="Z710" t="s">
        <v>33</v>
      </c>
      <c r="AA710">
        <v>50</v>
      </c>
      <c r="AB710" t="str">
        <f t="shared" si="11"/>
        <v>10-19</v>
      </c>
    </row>
    <row r="711" spans="1:28" x14ac:dyDescent="0.3">
      <c r="A711">
        <v>65</v>
      </c>
      <c r="B711" t="s">
        <v>36</v>
      </c>
      <c r="C711" t="s">
        <v>45</v>
      </c>
      <c r="D711">
        <v>0</v>
      </c>
      <c r="E711" t="s">
        <v>29</v>
      </c>
      <c r="F711">
        <v>50</v>
      </c>
      <c r="G711">
        <v>1</v>
      </c>
      <c r="H711" t="s">
        <v>39</v>
      </c>
      <c r="I711">
        <v>100</v>
      </c>
      <c r="J711" t="s">
        <v>31</v>
      </c>
      <c r="K711">
        <v>0</v>
      </c>
      <c r="L711" s="1">
        <v>2300</v>
      </c>
      <c r="M711" t="s">
        <v>27</v>
      </c>
      <c r="N711" t="s">
        <v>27</v>
      </c>
      <c r="O711" t="s">
        <v>27</v>
      </c>
      <c r="P711">
        <v>0</v>
      </c>
      <c r="Q711" t="s">
        <v>34</v>
      </c>
      <c r="R711">
        <v>27</v>
      </c>
      <c r="S711" t="s">
        <v>27</v>
      </c>
      <c r="T711">
        <v>5</v>
      </c>
      <c r="U711">
        <v>0</v>
      </c>
      <c r="V711">
        <v>1</v>
      </c>
      <c r="W711">
        <v>99</v>
      </c>
      <c r="X711">
        <v>737</v>
      </c>
      <c r="Y711">
        <v>-50</v>
      </c>
      <c r="Z711" t="s">
        <v>33</v>
      </c>
      <c r="AA711">
        <v>50</v>
      </c>
      <c r="AB711" t="str">
        <f t="shared" si="11"/>
        <v>60-69</v>
      </c>
    </row>
    <row r="712" spans="1:28" x14ac:dyDescent="0.3">
      <c r="A712">
        <v>43</v>
      </c>
      <c r="B712" t="s">
        <v>27</v>
      </c>
      <c r="C712" t="s">
        <v>38</v>
      </c>
      <c r="D712">
        <v>0</v>
      </c>
      <c r="E712" t="s">
        <v>29</v>
      </c>
      <c r="F712">
        <v>50</v>
      </c>
      <c r="G712">
        <v>0</v>
      </c>
      <c r="H712" t="s">
        <v>30</v>
      </c>
      <c r="I712">
        <v>0</v>
      </c>
      <c r="J712" t="s">
        <v>40</v>
      </c>
      <c r="K712">
        <v>-200</v>
      </c>
      <c r="L712" s="1">
        <v>2100</v>
      </c>
      <c r="M712" t="s">
        <v>27</v>
      </c>
      <c r="N712" t="s">
        <v>27</v>
      </c>
      <c r="O712" t="s">
        <v>36</v>
      </c>
      <c r="P712">
        <v>50</v>
      </c>
      <c r="Q712" t="s">
        <v>44</v>
      </c>
      <c r="R712">
        <v>10</v>
      </c>
      <c r="S712" t="s">
        <v>36</v>
      </c>
      <c r="T712">
        <v>5</v>
      </c>
      <c r="U712">
        <v>1</v>
      </c>
      <c r="V712">
        <v>2</v>
      </c>
      <c r="W712">
        <v>11</v>
      </c>
      <c r="X712">
        <v>700</v>
      </c>
      <c r="Y712">
        <v>50</v>
      </c>
      <c r="Z712" t="s">
        <v>35</v>
      </c>
      <c r="AA712">
        <v>100</v>
      </c>
      <c r="AB712" t="str">
        <f t="shared" si="11"/>
        <v>40-49</v>
      </c>
    </row>
    <row r="713" spans="1:28" x14ac:dyDescent="0.3">
      <c r="A713">
        <v>38</v>
      </c>
      <c r="B713" t="s">
        <v>27</v>
      </c>
      <c r="C713" t="s">
        <v>38</v>
      </c>
      <c r="D713">
        <v>0</v>
      </c>
      <c r="E713" t="s">
        <v>29</v>
      </c>
      <c r="F713">
        <v>50</v>
      </c>
      <c r="G713">
        <v>1</v>
      </c>
      <c r="H713" t="s">
        <v>30</v>
      </c>
      <c r="I713">
        <v>50</v>
      </c>
      <c r="J713" t="s">
        <v>40</v>
      </c>
      <c r="K713">
        <v>-200</v>
      </c>
      <c r="L713" s="1">
        <v>2000</v>
      </c>
      <c r="M713" t="s">
        <v>36</v>
      </c>
      <c r="N713" t="s">
        <v>27</v>
      </c>
      <c r="O713" t="s">
        <v>27</v>
      </c>
      <c r="P713">
        <v>50</v>
      </c>
      <c r="Q713" t="s">
        <v>34</v>
      </c>
      <c r="R713">
        <v>29</v>
      </c>
      <c r="S713" t="s">
        <v>36</v>
      </c>
      <c r="T713">
        <v>9</v>
      </c>
      <c r="U713">
        <v>4</v>
      </c>
      <c r="V713">
        <v>3</v>
      </c>
      <c r="W713">
        <v>10</v>
      </c>
      <c r="X713">
        <v>726</v>
      </c>
      <c r="Y713">
        <v>-50</v>
      </c>
      <c r="Z713" t="s">
        <v>33</v>
      </c>
      <c r="AA713">
        <v>50</v>
      </c>
      <c r="AB713" t="str">
        <f t="shared" si="11"/>
        <v>30-39</v>
      </c>
    </row>
    <row r="714" spans="1:28" x14ac:dyDescent="0.3">
      <c r="A714">
        <v>31</v>
      </c>
      <c r="B714" t="s">
        <v>27</v>
      </c>
      <c r="C714" t="s">
        <v>28</v>
      </c>
      <c r="D714">
        <v>86</v>
      </c>
      <c r="E714" t="s">
        <v>29</v>
      </c>
      <c r="F714">
        <v>50</v>
      </c>
      <c r="G714">
        <v>1</v>
      </c>
      <c r="H714" t="s">
        <v>30</v>
      </c>
      <c r="I714">
        <v>50</v>
      </c>
      <c r="J714" t="s">
        <v>31</v>
      </c>
      <c r="K714">
        <v>0</v>
      </c>
      <c r="L714" s="1">
        <v>2236</v>
      </c>
      <c r="M714" t="s">
        <v>36</v>
      </c>
      <c r="N714" t="s">
        <v>27</v>
      </c>
      <c r="O714" t="s">
        <v>36</v>
      </c>
      <c r="P714">
        <v>100</v>
      </c>
      <c r="Q714" t="s">
        <v>32</v>
      </c>
      <c r="R714">
        <v>6</v>
      </c>
      <c r="S714" t="s">
        <v>27</v>
      </c>
      <c r="T714">
        <v>3</v>
      </c>
      <c r="U714">
        <v>2</v>
      </c>
      <c r="V714">
        <v>1</v>
      </c>
      <c r="W714">
        <v>99</v>
      </c>
      <c r="X714">
        <v>795</v>
      </c>
      <c r="Y714">
        <v>-50</v>
      </c>
      <c r="Z714" t="s">
        <v>33</v>
      </c>
      <c r="AA714">
        <v>50</v>
      </c>
      <c r="AB714" t="str">
        <f t="shared" si="11"/>
        <v>30-39</v>
      </c>
    </row>
    <row r="715" spans="1:28" x14ac:dyDescent="0.3">
      <c r="A715">
        <v>45</v>
      </c>
      <c r="B715" t="s">
        <v>27</v>
      </c>
      <c r="C715" t="s">
        <v>28</v>
      </c>
      <c r="D715">
        <v>86</v>
      </c>
      <c r="E715" t="s">
        <v>42</v>
      </c>
      <c r="F715">
        <v>100</v>
      </c>
      <c r="G715">
        <v>0</v>
      </c>
      <c r="H715" t="s">
        <v>30</v>
      </c>
      <c r="I715">
        <v>0</v>
      </c>
      <c r="J715" t="s">
        <v>40</v>
      </c>
      <c r="K715">
        <v>-200</v>
      </c>
      <c r="L715" s="1">
        <v>2086</v>
      </c>
      <c r="M715" t="s">
        <v>36</v>
      </c>
      <c r="N715" t="s">
        <v>36</v>
      </c>
      <c r="O715" t="s">
        <v>27</v>
      </c>
      <c r="P715">
        <v>100</v>
      </c>
      <c r="Q715" t="s">
        <v>34</v>
      </c>
      <c r="R715">
        <v>19</v>
      </c>
      <c r="S715" t="s">
        <v>27</v>
      </c>
      <c r="T715">
        <v>3</v>
      </c>
      <c r="U715">
        <v>2</v>
      </c>
      <c r="V715">
        <v>3</v>
      </c>
      <c r="W715">
        <v>99</v>
      </c>
      <c r="X715">
        <v>734</v>
      </c>
      <c r="Y715">
        <v>-50</v>
      </c>
      <c r="Z715" t="s">
        <v>35</v>
      </c>
      <c r="AA715">
        <v>100</v>
      </c>
      <c r="AB715" t="str">
        <f t="shared" si="11"/>
        <v>40-49</v>
      </c>
    </row>
    <row r="716" spans="1:28" x14ac:dyDescent="0.3">
      <c r="A716">
        <v>39</v>
      </c>
      <c r="B716" t="s">
        <v>27</v>
      </c>
      <c r="C716" t="s">
        <v>38</v>
      </c>
      <c r="D716">
        <v>0</v>
      </c>
      <c r="E716" t="s">
        <v>29</v>
      </c>
      <c r="F716">
        <v>50</v>
      </c>
      <c r="G716">
        <v>0</v>
      </c>
      <c r="H716" t="s">
        <v>30</v>
      </c>
      <c r="I716">
        <v>0</v>
      </c>
      <c r="J716" t="s">
        <v>31</v>
      </c>
      <c r="K716">
        <v>0</v>
      </c>
      <c r="L716" s="1">
        <v>2250</v>
      </c>
      <c r="M716" t="s">
        <v>27</v>
      </c>
      <c r="N716" t="s">
        <v>27</v>
      </c>
      <c r="O716" t="s">
        <v>27</v>
      </c>
      <c r="P716">
        <v>0</v>
      </c>
      <c r="Q716" t="s">
        <v>32</v>
      </c>
      <c r="R716">
        <v>23</v>
      </c>
      <c r="S716" t="s">
        <v>27</v>
      </c>
      <c r="T716">
        <v>5</v>
      </c>
      <c r="U716">
        <v>3</v>
      </c>
      <c r="V716">
        <v>3</v>
      </c>
      <c r="W716">
        <v>99</v>
      </c>
      <c r="X716">
        <v>729</v>
      </c>
      <c r="Y716">
        <v>-50</v>
      </c>
      <c r="Z716" t="s">
        <v>35</v>
      </c>
      <c r="AA716">
        <v>100</v>
      </c>
      <c r="AB716" t="str">
        <f t="shared" si="11"/>
        <v>30-39</v>
      </c>
    </row>
    <row r="717" spans="1:28" x14ac:dyDescent="0.3">
      <c r="A717">
        <v>56</v>
      </c>
      <c r="B717" t="s">
        <v>36</v>
      </c>
      <c r="C717" t="s">
        <v>28</v>
      </c>
      <c r="D717">
        <v>86</v>
      </c>
      <c r="E717" t="s">
        <v>29</v>
      </c>
      <c r="F717">
        <v>50</v>
      </c>
      <c r="G717">
        <v>0</v>
      </c>
      <c r="H717" t="s">
        <v>30</v>
      </c>
      <c r="I717">
        <v>0</v>
      </c>
      <c r="J717" t="s">
        <v>40</v>
      </c>
      <c r="K717">
        <v>-200</v>
      </c>
      <c r="L717" s="1">
        <v>2036</v>
      </c>
      <c r="M717" t="s">
        <v>36</v>
      </c>
      <c r="N717" t="s">
        <v>36</v>
      </c>
      <c r="O717" t="s">
        <v>27</v>
      </c>
      <c r="P717">
        <v>100</v>
      </c>
      <c r="Q717" t="s">
        <v>34</v>
      </c>
      <c r="R717">
        <v>9</v>
      </c>
      <c r="S717" t="s">
        <v>36</v>
      </c>
      <c r="T717">
        <v>5</v>
      </c>
      <c r="U717">
        <v>2</v>
      </c>
      <c r="V717">
        <v>2</v>
      </c>
      <c r="W717">
        <v>1</v>
      </c>
      <c r="X717">
        <v>660</v>
      </c>
      <c r="Y717">
        <v>50</v>
      </c>
      <c r="Z717" t="s">
        <v>41</v>
      </c>
      <c r="AA717">
        <v>0</v>
      </c>
      <c r="AB717" t="str">
        <f t="shared" si="11"/>
        <v>50-59</v>
      </c>
    </row>
    <row r="718" spans="1:28" x14ac:dyDescent="0.3">
      <c r="A718">
        <v>41</v>
      </c>
      <c r="B718" t="s">
        <v>27</v>
      </c>
      <c r="C718" t="s">
        <v>28</v>
      </c>
      <c r="D718">
        <v>86</v>
      </c>
      <c r="E718" t="s">
        <v>42</v>
      </c>
      <c r="F718">
        <v>100</v>
      </c>
      <c r="G718">
        <v>0</v>
      </c>
      <c r="H718" t="s">
        <v>43</v>
      </c>
      <c r="I718">
        <v>0</v>
      </c>
      <c r="J718" t="s">
        <v>40</v>
      </c>
      <c r="K718">
        <v>-200</v>
      </c>
      <c r="L718" s="1">
        <v>2186</v>
      </c>
      <c r="M718" t="s">
        <v>27</v>
      </c>
      <c r="N718" t="s">
        <v>27</v>
      </c>
      <c r="O718" t="s">
        <v>27</v>
      </c>
      <c r="P718">
        <v>0</v>
      </c>
      <c r="Q718" t="s">
        <v>34</v>
      </c>
      <c r="R718">
        <v>19</v>
      </c>
      <c r="S718" t="s">
        <v>36</v>
      </c>
      <c r="T718">
        <v>5</v>
      </c>
      <c r="U718">
        <v>1</v>
      </c>
      <c r="V718">
        <v>2</v>
      </c>
      <c r="W718">
        <v>10</v>
      </c>
      <c r="X718">
        <v>751</v>
      </c>
      <c r="Y718">
        <v>-50</v>
      </c>
      <c r="Z718" t="s">
        <v>35</v>
      </c>
      <c r="AA718">
        <v>100</v>
      </c>
      <c r="AB718" t="str">
        <f t="shared" si="11"/>
        <v>40-49</v>
      </c>
    </row>
    <row r="719" spans="1:28" x14ac:dyDescent="0.3">
      <c r="A719">
        <v>42</v>
      </c>
      <c r="B719" t="s">
        <v>27</v>
      </c>
      <c r="C719" t="s">
        <v>28</v>
      </c>
      <c r="D719">
        <v>86</v>
      </c>
      <c r="E719" t="s">
        <v>42</v>
      </c>
      <c r="F719">
        <v>100</v>
      </c>
      <c r="G719">
        <v>0</v>
      </c>
      <c r="H719" t="s">
        <v>43</v>
      </c>
      <c r="I719">
        <v>0</v>
      </c>
      <c r="J719" t="s">
        <v>31</v>
      </c>
      <c r="K719">
        <v>0</v>
      </c>
      <c r="L719" s="1">
        <v>2336</v>
      </c>
      <c r="M719" t="s">
        <v>27</v>
      </c>
      <c r="N719" t="s">
        <v>36</v>
      </c>
      <c r="O719" t="s">
        <v>27</v>
      </c>
      <c r="P719">
        <v>50</v>
      </c>
      <c r="Q719" t="s">
        <v>34</v>
      </c>
      <c r="R719">
        <v>25</v>
      </c>
      <c r="S719" t="s">
        <v>36</v>
      </c>
      <c r="T719">
        <v>5</v>
      </c>
      <c r="U719">
        <v>1</v>
      </c>
      <c r="V719">
        <v>3</v>
      </c>
      <c r="W719">
        <v>9</v>
      </c>
      <c r="X719">
        <v>803</v>
      </c>
      <c r="Y719">
        <v>-50</v>
      </c>
      <c r="Z719" t="s">
        <v>35</v>
      </c>
      <c r="AA719">
        <v>100</v>
      </c>
      <c r="AB719" t="str">
        <f t="shared" si="11"/>
        <v>40-49</v>
      </c>
    </row>
    <row r="720" spans="1:28" x14ac:dyDescent="0.3">
      <c r="A720">
        <v>34</v>
      </c>
      <c r="B720" t="s">
        <v>27</v>
      </c>
      <c r="C720" t="s">
        <v>38</v>
      </c>
      <c r="D720">
        <v>0</v>
      </c>
      <c r="E720" t="s">
        <v>29</v>
      </c>
      <c r="F720">
        <v>50</v>
      </c>
      <c r="G720">
        <v>1</v>
      </c>
      <c r="H720" t="s">
        <v>30</v>
      </c>
      <c r="I720">
        <v>50</v>
      </c>
      <c r="J720" t="s">
        <v>31</v>
      </c>
      <c r="K720">
        <v>0</v>
      </c>
      <c r="L720" s="1">
        <v>2200</v>
      </c>
      <c r="M720" t="s">
        <v>36</v>
      </c>
      <c r="N720" t="s">
        <v>36</v>
      </c>
      <c r="O720" t="s">
        <v>27</v>
      </c>
      <c r="P720">
        <v>100</v>
      </c>
      <c r="Q720" t="s">
        <v>34</v>
      </c>
      <c r="R720">
        <v>19</v>
      </c>
      <c r="S720" t="s">
        <v>36</v>
      </c>
      <c r="T720">
        <v>8</v>
      </c>
      <c r="U720">
        <v>0</v>
      </c>
      <c r="V720">
        <v>2</v>
      </c>
      <c r="W720">
        <v>14</v>
      </c>
      <c r="X720">
        <v>760</v>
      </c>
      <c r="Y720">
        <v>-50</v>
      </c>
      <c r="Z720" t="s">
        <v>35</v>
      </c>
      <c r="AA720">
        <v>100</v>
      </c>
      <c r="AB720" t="str">
        <f t="shared" si="11"/>
        <v>30-39</v>
      </c>
    </row>
    <row r="721" spans="1:28" x14ac:dyDescent="0.3">
      <c r="A721">
        <v>39</v>
      </c>
      <c r="B721" t="s">
        <v>27</v>
      </c>
      <c r="C721" t="s">
        <v>28</v>
      </c>
      <c r="D721">
        <v>86</v>
      </c>
      <c r="E721" t="s">
        <v>29</v>
      </c>
      <c r="F721">
        <v>50</v>
      </c>
      <c r="G721">
        <v>1</v>
      </c>
      <c r="H721" t="s">
        <v>39</v>
      </c>
      <c r="I721">
        <v>100</v>
      </c>
      <c r="J721" t="s">
        <v>31</v>
      </c>
      <c r="K721">
        <v>0</v>
      </c>
      <c r="L721" s="1">
        <v>2536</v>
      </c>
      <c r="M721" t="s">
        <v>27</v>
      </c>
      <c r="N721" t="s">
        <v>27</v>
      </c>
      <c r="O721" t="s">
        <v>27</v>
      </c>
      <c r="P721">
        <v>0</v>
      </c>
      <c r="Q721" t="s">
        <v>34</v>
      </c>
      <c r="R721">
        <v>7</v>
      </c>
      <c r="S721" t="s">
        <v>27</v>
      </c>
      <c r="T721">
        <v>8</v>
      </c>
      <c r="U721">
        <v>3</v>
      </c>
      <c r="V721">
        <v>2</v>
      </c>
      <c r="W721">
        <v>99</v>
      </c>
      <c r="X721">
        <v>690</v>
      </c>
      <c r="Y721">
        <v>50</v>
      </c>
      <c r="Z721" t="s">
        <v>35</v>
      </c>
      <c r="AA721">
        <v>100</v>
      </c>
      <c r="AB721" t="str">
        <f t="shared" si="11"/>
        <v>30-39</v>
      </c>
    </row>
    <row r="722" spans="1:28" x14ac:dyDescent="0.3">
      <c r="A722">
        <v>44</v>
      </c>
      <c r="B722" t="s">
        <v>27</v>
      </c>
      <c r="C722" t="s">
        <v>38</v>
      </c>
      <c r="D722">
        <v>0</v>
      </c>
      <c r="E722" t="s">
        <v>29</v>
      </c>
      <c r="F722">
        <v>50</v>
      </c>
      <c r="G722">
        <v>2</v>
      </c>
      <c r="H722" t="s">
        <v>30</v>
      </c>
      <c r="I722">
        <v>100</v>
      </c>
      <c r="J722" t="s">
        <v>31</v>
      </c>
      <c r="K722">
        <v>0</v>
      </c>
      <c r="L722" s="1">
        <v>2300</v>
      </c>
      <c r="M722" t="s">
        <v>27</v>
      </c>
      <c r="N722" t="s">
        <v>36</v>
      </c>
      <c r="O722" t="s">
        <v>27</v>
      </c>
      <c r="P722">
        <v>50</v>
      </c>
      <c r="Q722" t="s">
        <v>32</v>
      </c>
      <c r="R722">
        <v>9</v>
      </c>
      <c r="S722" t="s">
        <v>36</v>
      </c>
      <c r="T722">
        <v>2</v>
      </c>
      <c r="U722">
        <v>4</v>
      </c>
      <c r="V722">
        <v>1</v>
      </c>
      <c r="W722">
        <v>11</v>
      </c>
      <c r="X722">
        <v>708</v>
      </c>
      <c r="Y722">
        <v>-50</v>
      </c>
      <c r="Z722" t="s">
        <v>35</v>
      </c>
      <c r="AA722">
        <v>100</v>
      </c>
      <c r="AB722" t="str">
        <f t="shared" si="11"/>
        <v>40-49</v>
      </c>
    </row>
    <row r="723" spans="1:28" x14ac:dyDescent="0.3">
      <c r="A723">
        <v>18</v>
      </c>
      <c r="B723" t="s">
        <v>27</v>
      </c>
      <c r="C723" t="s">
        <v>28</v>
      </c>
      <c r="D723">
        <v>86</v>
      </c>
      <c r="E723" t="s">
        <v>29</v>
      </c>
      <c r="F723">
        <v>50</v>
      </c>
      <c r="G723">
        <v>0</v>
      </c>
      <c r="H723" t="s">
        <v>30</v>
      </c>
      <c r="I723">
        <v>0</v>
      </c>
      <c r="J723" t="s">
        <v>40</v>
      </c>
      <c r="K723">
        <v>-200</v>
      </c>
      <c r="L723" s="1">
        <v>2086</v>
      </c>
      <c r="M723" t="s">
        <v>27</v>
      </c>
      <c r="N723" t="s">
        <v>36</v>
      </c>
      <c r="O723" t="s">
        <v>27</v>
      </c>
      <c r="P723">
        <v>50</v>
      </c>
      <c r="Q723" t="s">
        <v>34</v>
      </c>
      <c r="R723">
        <v>17</v>
      </c>
      <c r="S723" t="s">
        <v>36</v>
      </c>
      <c r="T723">
        <v>6</v>
      </c>
      <c r="U723">
        <v>4</v>
      </c>
      <c r="V723">
        <v>2</v>
      </c>
      <c r="W723">
        <v>6</v>
      </c>
      <c r="X723">
        <v>793</v>
      </c>
      <c r="Y723">
        <v>-50</v>
      </c>
      <c r="Z723" t="s">
        <v>35</v>
      </c>
      <c r="AA723">
        <v>100</v>
      </c>
      <c r="AB723" t="str">
        <f t="shared" si="11"/>
        <v>10-19</v>
      </c>
    </row>
    <row r="724" spans="1:28" x14ac:dyDescent="0.3">
      <c r="A724">
        <v>19</v>
      </c>
      <c r="B724" t="s">
        <v>27</v>
      </c>
      <c r="C724" t="s">
        <v>28</v>
      </c>
      <c r="D724">
        <v>86</v>
      </c>
      <c r="E724" t="s">
        <v>29</v>
      </c>
      <c r="F724">
        <v>50</v>
      </c>
      <c r="G724">
        <v>0</v>
      </c>
      <c r="H724" t="s">
        <v>43</v>
      </c>
      <c r="I724">
        <v>0</v>
      </c>
      <c r="J724" t="s">
        <v>40</v>
      </c>
      <c r="K724">
        <v>-200</v>
      </c>
      <c r="L724" s="1">
        <v>2136</v>
      </c>
      <c r="M724" t="s">
        <v>27</v>
      </c>
      <c r="N724" t="s">
        <v>27</v>
      </c>
      <c r="O724" t="s">
        <v>27</v>
      </c>
      <c r="P724">
        <v>0</v>
      </c>
      <c r="Q724" t="s">
        <v>32</v>
      </c>
      <c r="R724">
        <v>27</v>
      </c>
      <c r="S724" t="s">
        <v>36</v>
      </c>
      <c r="T724">
        <v>3</v>
      </c>
      <c r="U724">
        <v>2</v>
      </c>
      <c r="V724">
        <v>2</v>
      </c>
      <c r="W724">
        <v>13</v>
      </c>
      <c r="X724">
        <v>756</v>
      </c>
      <c r="Y724">
        <v>-50</v>
      </c>
      <c r="Z724" t="s">
        <v>35</v>
      </c>
      <c r="AA724">
        <v>100</v>
      </c>
      <c r="AB724" t="str">
        <f t="shared" si="11"/>
        <v>10-19</v>
      </c>
    </row>
    <row r="725" spans="1:28" x14ac:dyDescent="0.3">
      <c r="A725">
        <v>51</v>
      </c>
      <c r="B725" t="s">
        <v>27</v>
      </c>
      <c r="C725" t="s">
        <v>28</v>
      </c>
      <c r="D725">
        <v>86</v>
      </c>
      <c r="E725" t="s">
        <v>37</v>
      </c>
      <c r="F725">
        <v>0</v>
      </c>
      <c r="G725">
        <v>0</v>
      </c>
      <c r="H725" t="s">
        <v>30</v>
      </c>
      <c r="I725">
        <v>0</v>
      </c>
      <c r="J725" t="s">
        <v>31</v>
      </c>
      <c r="K725">
        <v>0</v>
      </c>
      <c r="L725" s="1">
        <v>2286</v>
      </c>
      <c r="M725" t="s">
        <v>27</v>
      </c>
      <c r="N725" t="s">
        <v>27</v>
      </c>
      <c r="O725" t="s">
        <v>27</v>
      </c>
      <c r="P725">
        <v>0</v>
      </c>
      <c r="Q725" t="s">
        <v>34</v>
      </c>
      <c r="R725">
        <v>18</v>
      </c>
      <c r="S725" t="s">
        <v>36</v>
      </c>
      <c r="T725">
        <v>6</v>
      </c>
      <c r="U725">
        <v>3</v>
      </c>
      <c r="V725">
        <v>2</v>
      </c>
      <c r="W725">
        <v>5</v>
      </c>
      <c r="X725">
        <v>713</v>
      </c>
      <c r="Y725">
        <v>-50</v>
      </c>
      <c r="Z725" t="s">
        <v>35</v>
      </c>
      <c r="AA725">
        <v>100</v>
      </c>
      <c r="AB725" t="str">
        <f t="shared" si="11"/>
        <v>50-59</v>
      </c>
    </row>
    <row r="726" spans="1:28" x14ac:dyDescent="0.3">
      <c r="A726">
        <v>42</v>
      </c>
      <c r="B726" t="s">
        <v>27</v>
      </c>
      <c r="C726" t="s">
        <v>28</v>
      </c>
      <c r="D726">
        <v>86</v>
      </c>
      <c r="E726" t="s">
        <v>42</v>
      </c>
      <c r="F726">
        <v>100</v>
      </c>
      <c r="G726">
        <v>2</v>
      </c>
      <c r="H726" t="s">
        <v>30</v>
      </c>
      <c r="I726">
        <v>100</v>
      </c>
      <c r="J726" t="s">
        <v>40</v>
      </c>
      <c r="K726">
        <v>-200</v>
      </c>
      <c r="L726" s="1">
        <v>2236</v>
      </c>
      <c r="M726" t="s">
        <v>27</v>
      </c>
      <c r="N726" t="s">
        <v>36</v>
      </c>
      <c r="O726" t="s">
        <v>27</v>
      </c>
      <c r="P726">
        <v>50</v>
      </c>
      <c r="Q726" t="s">
        <v>34</v>
      </c>
      <c r="R726">
        <v>8</v>
      </c>
      <c r="S726" t="s">
        <v>36</v>
      </c>
      <c r="T726">
        <v>7</v>
      </c>
      <c r="U726">
        <v>2</v>
      </c>
      <c r="V726">
        <v>2</v>
      </c>
      <c r="W726">
        <v>1</v>
      </c>
      <c r="X726">
        <v>808</v>
      </c>
      <c r="Y726">
        <v>-50</v>
      </c>
      <c r="Z726" t="s">
        <v>35</v>
      </c>
      <c r="AA726">
        <v>100</v>
      </c>
      <c r="AB726" t="str">
        <f t="shared" si="11"/>
        <v>40-49</v>
      </c>
    </row>
    <row r="727" spans="1:28" x14ac:dyDescent="0.3">
      <c r="A727">
        <v>37</v>
      </c>
      <c r="B727" t="s">
        <v>27</v>
      </c>
      <c r="C727" t="s">
        <v>46</v>
      </c>
      <c r="D727">
        <v>0</v>
      </c>
      <c r="E727" t="s">
        <v>29</v>
      </c>
      <c r="F727">
        <v>50</v>
      </c>
      <c r="G727">
        <v>2</v>
      </c>
      <c r="H727" t="s">
        <v>30</v>
      </c>
      <c r="I727">
        <v>100</v>
      </c>
      <c r="J727" t="s">
        <v>31</v>
      </c>
      <c r="K727">
        <v>0</v>
      </c>
      <c r="L727" s="1">
        <v>2300</v>
      </c>
      <c r="M727" t="s">
        <v>27</v>
      </c>
      <c r="N727" t="s">
        <v>36</v>
      </c>
      <c r="O727" t="s">
        <v>27</v>
      </c>
      <c r="P727">
        <v>50</v>
      </c>
      <c r="Q727" t="s">
        <v>34</v>
      </c>
      <c r="R727">
        <v>23</v>
      </c>
      <c r="S727" t="s">
        <v>36</v>
      </c>
      <c r="T727">
        <v>3</v>
      </c>
      <c r="U727">
        <v>0</v>
      </c>
      <c r="V727">
        <v>1</v>
      </c>
      <c r="W727">
        <v>13</v>
      </c>
      <c r="X727">
        <v>630</v>
      </c>
      <c r="Y727">
        <v>50</v>
      </c>
      <c r="Z727" t="s">
        <v>41</v>
      </c>
      <c r="AA727">
        <v>0</v>
      </c>
      <c r="AB727" t="str">
        <f t="shared" si="11"/>
        <v>30-39</v>
      </c>
    </row>
    <row r="728" spans="1:28" x14ac:dyDescent="0.3">
      <c r="A728">
        <v>40</v>
      </c>
      <c r="B728" t="s">
        <v>27</v>
      </c>
      <c r="C728" t="s">
        <v>28</v>
      </c>
      <c r="D728">
        <v>86</v>
      </c>
      <c r="E728" t="s">
        <v>37</v>
      </c>
      <c r="F728">
        <v>0</v>
      </c>
      <c r="G728">
        <v>0</v>
      </c>
      <c r="H728" t="s">
        <v>39</v>
      </c>
      <c r="I728">
        <v>0</v>
      </c>
      <c r="J728" t="s">
        <v>40</v>
      </c>
      <c r="K728">
        <v>-200</v>
      </c>
      <c r="L728" s="1">
        <v>1986</v>
      </c>
      <c r="M728" t="s">
        <v>36</v>
      </c>
      <c r="N728" t="s">
        <v>27</v>
      </c>
      <c r="O728" t="s">
        <v>27</v>
      </c>
      <c r="P728">
        <v>50</v>
      </c>
      <c r="Q728" t="s">
        <v>34</v>
      </c>
      <c r="R728">
        <v>23</v>
      </c>
      <c r="S728" t="s">
        <v>36</v>
      </c>
      <c r="T728">
        <v>5</v>
      </c>
      <c r="U728">
        <v>0</v>
      </c>
      <c r="V728">
        <v>3</v>
      </c>
      <c r="W728">
        <v>6</v>
      </c>
      <c r="X728">
        <v>743</v>
      </c>
      <c r="Y728">
        <v>-50</v>
      </c>
      <c r="Z728" t="s">
        <v>33</v>
      </c>
      <c r="AA728">
        <v>50</v>
      </c>
      <c r="AB728" t="str">
        <f t="shared" si="11"/>
        <v>40-49</v>
      </c>
    </row>
    <row r="729" spans="1:28" x14ac:dyDescent="0.3">
      <c r="A729">
        <v>45</v>
      </c>
      <c r="B729" t="s">
        <v>27</v>
      </c>
      <c r="C729" t="s">
        <v>28</v>
      </c>
      <c r="D729">
        <v>86</v>
      </c>
      <c r="E729" t="s">
        <v>29</v>
      </c>
      <c r="F729">
        <v>50</v>
      </c>
      <c r="G729">
        <v>1</v>
      </c>
      <c r="H729" t="s">
        <v>39</v>
      </c>
      <c r="I729">
        <v>100</v>
      </c>
      <c r="J729" t="s">
        <v>40</v>
      </c>
      <c r="K729">
        <v>-200</v>
      </c>
      <c r="L729" s="1">
        <v>2186</v>
      </c>
      <c r="M729" t="s">
        <v>36</v>
      </c>
      <c r="N729" t="s">
        <v>27</v>
      </c>
      <c r="O729" t="s">
        <v>27</v>
      </c>
      <c r="P729">
        <v>50</v>
      </c>
      <c r="Q729" t="s">
        <v>32</v>
      </c>
      <c r="R729">
        <v>23</v>
      </c>
      <c r="S729" t="s">
        <v>36</v>
      </c>
      <c r="T729">
        <v>5</v>
      </c>
      <c r="U729">
        <v>4</v>
      </c>
      <c r="V729">
        <v>1</v>
      </c>
      <c r="W729">
        <v>3</v>
      </c>
      <c r="X729">
        <v>723</v>
      </c>
      <c r="Y729">
        <v>-50</v>
      </c>
      <c r="Z729" t="s">
        <v>35</v>
      </c>
      <c r="AA729">
        <v>100</v>
      </c>
      <c r="AB729" t="str">
        <f t="shared" si="11"/>
        <v>40-49</v>
      </c>
    </row>
    <row r="730" spans="1:28" x14ac:dyDescent="0.3">
      <c r="A730">
        <v>31</v>
      </c>
      <c r="B730" t="s">
        <v>27</v>
      </c>
      <c r="C730" t="s">
        <v>38</v>
      </c>
      <c r="D730">
        <v>0</v>
      </c>
      <c r="E730" t="s">
        <v>37</v>
      </c>
      <c r="F730">
        <v>0</v>
      </c>
      <c r="G730">
        <v>2</v>
      </c>
      <c r="H730" t="s">
        <v>30</v>
      </c>
      <c r="I730">
        <v>100</v>
      </c>
      <c r="J730" t="s">
        <v>40</v>
      </c>
      <c r="K730">
        <v>-200</v>
      </c>
      <c r="L730" s="1">
        <v>2050</v>
      </c>
      <c r="M730" t="s">
        <v>27</v>
      </c>
      <c r="N730" t="s">
        <v>27</v>
      </c>
      <c r="O730" t="s">
        <v>27</v>
      </c>
      <c r="P730">
        <v>0</v>
      </c>
      <c r="Q730" t="s">
        <v>34</v>
      </c>
      <c r="R730">
        <v>13</v>
      </c>
      <c r="S730" t="s">
        <v>27</v>
      </c>
      <c r="T730">
        <v>2</v>
      </c>
      <c r="U730">
        <v>1</v>
      </c>
      <c r="V730">
        <v>2</v>
      </c>
      <c r="W730">
        <v>99</v>
      </c>
      <c r="X730">
        <v>703</v>
      </c>
      <c r="Y730">
        <v>-50</v>
      </c>
      <c r="Z730" t="s">
        <v>33</v>
      </c>
      <c r="AA730">
        <v>50</v>
      </c>
      <c r="AB730" t="str">
        <f t="shared" si="11"/>
        <v>30-39</v>
      </c>
    </row>
    <row r="731" spans="1:28" x14ac:dyDescent="0.3">
      <c r="A731">
        <v>28</v>
      </c>
      <c r="B731" t="s">
        <v>27</v>
      </c>
      <c r="C731" t="s">
        <v>28</v>
      </c>
      <c r="D731">
        <v>86</v>
      </c>
      <c r="E731" t="s">
        <v>29</v>
      </c>
      <c r="F731">
        <v>50</v>
      </c>
      <c r="G731">
        <v>1</v>
      </c>
      <c r="H731" t="s">
        <v>39</v>
      </c>
      <c r="I731">
        <v>100</v>
      </c>
      <c r="J731" t="s">
        <v>31</v>
      </c>
      <c r="K731">
        <v>0</v>
      </c>
      <c r="L731" s="1">
        <v>2336</v>
      </c>
      <c r="M731" t="s">
        <v>27</v>
      </c>
      <c r="N731" t="s">
        <v>27</v>
      </c>
      <c r="O731" t="s">
        <v>27</v>
      </c>
      <c r="P731">
        <v>0</v>
      </c>
      <c r="Q731" t="s">
        <v>32</v>
      </c>
      <c r="R731">
        <v>9</v>
      </c>
      <c r="S731" t="s">
        <v>27</v>
      </c>
      <c r="T731">
        <v>6</v>
      </c>
      <c r="U731">
        <v>3</v>
      </c>
      <c r="V731">
        <v>1</v>
      </c>
      <c r="W731">
        <v>99</v>
      </c>
      <c r="X731">
        <v>701</v>
      </c>
      <c r="Y731">
        <v>-50</v>
      </c>
      <c r="Z731" t="s">
        <v>41</v>
      </c>
      <c r="AA731">
        <v>0</v>
      </c>
      <c r="AB731" t="str">
        <f t="shared" si="11"/>
        <v>20-29</v>
      </c>
    </row>
    <row r="732" spans="1:28" x14ac:dyDescent="0.3">
      <c r="A732">
        <v>42</v>
      </c>
      <c r="B732" t="s">
        <v>27</v>
      </c>
      <c r="C732" t="s">
        <v>28</v>
      </c>
      <c r="D732">
        <v>86</v>
      </c>
      <c r="E732" t="s">
        <v>42</v>
      </c>
      <c r="F732">
        <v>100</v>
      </c>
      <c r="G732">
        <v>1</v>
      </c>
      <c r="H732" t="s">
        <v>39</v>
      </c>
      <c r="I732">
        <v>100</v>
      </c>
      <c r="J732" t="s">
        <v>31</v>
      </c>
      <c r="K732">
        <v>0</v>
      </c>
      <c r="L732" s="1">
        <v>2536</v>
      </c>
      <c r="M732" t="s">
        <v>36</v>
      </c>
      <c r="N732" t="s">
        <v>27</v>
      </c>
      <c r="O732" t="s">
        <v>27</v>
      </c>
      <c r="P732">
        <v>50</v>
      </c>
      <c r="Q732" t="s">
        <v>32</v>
      </c>
      <c r="R732">
        <v>8</v>
      </c>
      <c r="S732" t="s">
        <v>36</v>
      </c>
      <c r="T732">
        <v>5</v>
      </c>
      <c r="U732">
        <v>0</v>
      </c>
      <c r="V732">
        <v>2</v>
      </c>
      <c r="W732">
        <v>11</v>
      </c>
      <c r="X732">
        <v>643</v>
      </c>
      <c r="Y732">
        <v>50</v>
      </c>
      <c r="Z732" t="s">
        <v>35</v>
      </c>
      <c r="AA732">
        <v>100</v>
      </c>
      <c r="AB732" t="str">
        <f t="shared" si="11"/>
        <v>40-49</v>
      </c>
    </row>
    <row r="733" spans="1:28" x14ac:dyDescent="0.3">
      <c r="A733">
        <v>25</v>
      </c>
      <c r="B733" t="s">
        <v>27</v>
      </c>
      <c r="C733" t="s">
        <v>28</v>
      </c>
      <c r="D733">
        <v>86</v>
      </c>
      <c r="E733" t="s">
        <v>29</v>
      </c>
      <c r="F733">
        <v>50</v>
      </c>
      <c r="G733">
        <v>0</v>
      </c>
      <c r="H733" t="s">
        <v>30</v>
      </c>
      <c r="I733">
        <v>0</v>
      </c>
      <c r="J733" t="s">
        <v>40</v>
      </c>
      <c r="K733">
        <v>-200</v>
      </c>
      <c r="L733" s="1">
        <v>2036</v>
      </c>
      <c r="M733" t="s">
        <v>27</v>
      </c>
      <c r="N733" t="s">
        <v>36</v>
      </c>
      <c r="O733" t="s">
        <v>27</v>
      </c>
      <c r="P733">
        <v>50</v>
      </c>
      <c r="Q733" t="s">
        <v>34</v>
      </c>
      <c r="R733">
        <v>13</v>
      </c>
      <c r="S733" t="s">
        <v>27</v>
      </c>
      <c r="T733">
        <v>10</v>
      </c>
      <c r="U733">
        <v>3</v>
      </c>
      <c r="V733">
        <v>1</v>
      </c>
      <c r="W733">
        <v>99</v>
      </c>
      <c r="X733">
        <v>726</v>
      </c>
      <c r="Y733">
        <v>-50</v>
      </c>
      <c r="Z733" t="s">
        <v>33</v>
      </c>
      <c r="AA733">
        <v>50</v>
      </c>
      <c r="AB733" t="str">
        <f t="shared" si="11"/>
        <v>20-29</v>
      </c>
    </row>
    <row r="734" spans="1:28" x14ac:dyDescent="0.3">
      <c r="A734">
        <v>46</v>
      </c>
      <c r="B734" t="s">
        <v>27</v>
      </c>
      <c r="C734" t="s">
        <v>45</v>
      </c>
      <c r="D734">
        <v>0</v>
      </c>
      <c r="E734" t="s">
        <v>29</v>
      </c>
      <c r="F734">
        <v>50</v>
      </c>
      <c r="G734">
        <v>1</v>
      </c>
      <c r="H734" t="s">
        <v>30</v>
      </c>
      <c r="I734">
        <v>50</v>
      </c>
      <c r="J734" t="s">
        <v>31</v>
      </c>
      <c r="K734">
        <v>0</v>
      </c>
      <c r="L734" s="1">
        <v>2350</v>
      </c>
      <c r="M734" t="s">
        <v>27</v>
      </c>
      <c r="N734" t="s">
        <v>36</v>
      </c>
      <c r="O734" t="s">
        <v>27</v>
      </c>
      <c r="P734">
        <v>50</v>
      </c>
      <c r="Q734" t="s">
        <v>34</v>
      </c>
      <c r="R734">
        <v>13</v>
      </c>
      <c r="S734" t="s">
        <v>27</v>
      </c>
      <c r="T734">
        <v>2</v>
      </c>
      <c r="U734">
        <v>0</v>
      </c>
      <c r="V734">
        <v>2</v>
      </c>
      <c r="W734">
        <v>99</v>
      </c>
      <c r="X734">
        <v>657</v>
      </c>
      <c r="Y734">
        <v>50</v>
      </c>
      <c r="Z734" t="s">
        <v>35</v>
      </c>
      <c r="AA734">
        <v>100</v>
      </c>
      <c r="AB734" t="str">
        <f t="shared" si="11"/>
        <v>40-49</v>
      </c>
    </row>
    <row r="735" spans="1:28" x14ac:dyDescent="0.3">
      <c r="A735">
        <v>18</v>
      </c>
      <c r="B735" t="s">
        <v>27</v>
      </c>
      <c r="C735" t="s">
        <v>38</v>
      </c>
      <c r="D735">
        <v>0</v>
      </c>
      <c r="E735" t="s">
        <v>42</v>
      </c>
      <c r="F735">
        <v>100</v>
      </c>
      <c r="G735">
        <v>1</v>
      </c>
      <c r="H735" t="s">
        <v>30</v>
      </c>
      <c r="I735">
        <v>50</v>
      </c>
      <c r="J735" t="s">
        <v>40</v>
      </c>
      <c r="K735">
        <v>-200</v>
      </c>
      <c r="L735" s="1">
        <v>2100</v>
      </c>
      <c r="M735" t="s">
        <v>36</v>
      </c>
      <c r="N735" t="s">
        <v>27</v>
      </c>
      <c r="O735" t="s">
        <v>27</v>
      </c>
      <c r="P735">
        <v>50</v>
      </c>
      <c r="Q735" t="s">
        <v>34</v>
      </c>
      <c r="R735">
        <v>23</v>
      </c>
      <c r="S735" t="s">
        <v>36</v>
      </c>
      <c r="T735">
        <v>6</v>
      </c>
      <c r="U735">
        <v>3</v>
      </c>
      <c r="V735">
        <v>1</v>
      </c>
      <c r="W735">
        <v>13</v>
      </c>
      <c r="X735">
        <v>843</v>
      </c>
      <c r="Y735">
        <v>-50</v>
      </c>
      <c r="Z735" t="s">
        <v>35</v>
      </c>
      <c r="AA735">
        <v>100</v>
      </c>
      <c r="AB735" t="str">
        <f t="shared" si="11"/>
        <v>10-19</v>
      </c>
    </row>
    <row r="736" spans="1:28" x14ac:dyDescent="0.3">
      <c r="A736">
        <v>55</v>
      </c>
      <c r="B736" t="s">
        <v>36</v>
      </c>
      <c r="C736" t="s">
        <v>28</v>
      </c>
      <c r="D736">
        <v>86</v>
      </c>
      <c r="E736" t="s">
        <v>29</v>
      </c>
      <c r="F736">
        <v>50</v>
      </c>
      <c r="G736">
        <v>0</v>
      </c>
      <c r="H736" t="s">
        <v>30</v>
      </c>
      <c r="I736">
        <v>0</v>
      </c>
      <c r="J736" t="s">
        <v>31</v>
      </c>
      <c r="K736">
        <v>0</v>
      </c>
      <c r="L736" s="1">
        <v>2286</v>
      </c>
      <c r="M736" t="s">
        <v>27</v>
      </c>
      <c r="N736" t="s">
        <v>27</v>
      </c>
      <c r="O736" t="s">
        <v>27</v>
      </c>
      <c r="P736">
        <v>0</v>
      </c>
      <c r="Q736" t="s">
        <v>32</v>
      </c>
      <c r="R736">
        <v>17</v>
      </c>
      <c r="S736" t="s">
        <v>27</v>
      </c>
      <c r="T736">
        <v>5</v>
      </c>
      <c r="U736">
        <v>3</v>
      </c>
      <c r="V736">
        <v>3</v>
      </c>
      <c r="W736">
        <v>99</v>
      </c>
      <c r="X736">
        <v>738</v>
      </c>
      <c r="Y736">
        <v>-50</v>
      </c>
      <c r="Z736" t="s">
        <v>33</v>
      </c>
      <c r="AA736">
        <v>50</v>
      </c>
      <c r="AB736" t="str">
        <f t="shared" si="11"/>
        <v>50-59</v>
      </c>
    </row>
    <row r="737" spans="1:28" x14ac:dyDescent="0.3">
      <c r="A737">
        <v>47</v>
      </c>
      <c r="B737" t="s">
        <v>27</v>
      </c>
      <c r="C737" t="s">
        <v>28</v>
      </c>
      <c r="D737">
        <v>86</v>
      </c>
      <c r="E737" t="s">
        <v>37</v>
      </c>
      <c r="F737">
        <v>0</v>
      </c>
      <c r="G737">
        <v>1</v>
      </c>
      <c r="H737" t="s">
        <v>30</v>
      </c>
      <c r="I737">
        <v>50</v>
      </c>
      <c r="J737" t="s">
        <v>40</v>
      </c>
      <c r="K737">
        <v>-200</v>
      </c>
      <c r="L737" s="1">
        <v>2036</v>
      </c>
      <c r="M737" t="s">
        <v>27</v>
      </c>
      <c r="N737" t="s">
        <v>27</v>
      </c>
      <c r="O737" t="s">
        <v>27</v>
      </c>
      <c r="P737">
        <v>0</v>
      </c>
      <c r="Q737" t="s">
        <v>34</v>
      </c>
      <c r="R737">
        <v>20</v>
      </c>
      <c r="S737" t="s">
        <v>27</v>
      </c>
      <c r="T737">
        <v>3</v>
      </c>
      <c r="U737">
        <v>3</v>
      </c>
      <c r="V737">
        <v>3</v>
      </c>
      <c r="W737">
        <v>99</v>
      </c>
      <c r="X737">
        <v>761</v>
      </c>
      <c r="Y737">
        <v>-50</v>
      </c>
      <c r="Z737" t="s">
        <v>41</v>
      </c>
      <c r="AA737">
        <v>0</v>
      </c>
      <c r="AB737" t="str">
        <f t="shared" si="11"/>
        <v>40-49</v>
      </c>
    </row>
    <row r="738" spans="1:28" x14ac:dyDescent="0.3">
      <c r="A738">
        <v>43</v>
      </c>
      <c r="B738" t="s">
        <v>27</v>
      </c>
      <c r="C738" t="s">
        <v>28</v>
      </c>
      <c r="D738">
        <v>86</v>
      </c>
      <c r="E738" t="s">
        <v>29</v>
      </c>
      <c r="F738">
        <v>50</v>
      </c>
      <c r="G738">
        <v>1</v>
      </c>
      <c r="H738" t="s">
        <v>39</v>
      </c>
      <c r="I738">
        <v>100</v>
      </c>
      <c r="J738" t="s">
        <v>31</v>
      </c>
      <c r="K738">
        <v>0</v>
      </c>
      <c r="L738" s="1">
        <v>2386</v>
      </c>
      <c r="M738" t="s">
        <v>27</v>
      </c>
      <c r="N738" t="s">
        <v>27</v>
      </c>
      <c r="O738" t="s">
        <v>27</v>
      </c>
      <c r="P738">
        <v>0</v>
      </c>
      <c r="Q738" t="s">
        <v>34</v>
      </c>
      <c r="R738">
        <v>5</v>
      </c>
      <c r="S738" t="s">
        <v>27</v>
      </c>
      <c r="T738">
        <v>4</v>
      </c>
      <c r="U738">
        <v>0</v>
      </c>
      <c r="V738">
        <v>2</v>
      </c>
      <c r="W738">
        <v>99</v>
      </c>
      <c r="X738">
        <v>732</v>
      </c>
      <c r="Y738">
        <v>-50</v>
      </c>
      <c r="Z738" t="s">
        <v>33</v>
      </c>
      <c r="AA738">
        <v>50</v>
      </c>
      <c r="AB738" t="str">
        <f t="shared" si="11"/>
        <v>40-49</v>
      </c>
    </row>
    <row r="739" spans="1:28" x14ac:dyDescent="0.3">
      <c r="A739">
        <v>54</v>
      </c>
      <c r="B739" t="s">
        <v>27</v>
      </c>
      <c r="C739" t="s">
        <v>28</v>
      </c>
      <c r="D739">
        <v>86</v>
      </c>
      <c r="E739" t="s">
        <v>29</v>
      </c>
      <c r="F739">
        <v>50</v>
      </c>
      <c r="G739">
        <v>0</v>
      </c>
      <c r="H739" t="s">
        <v>39</v>
      </c>
      <c r="I739">
        <v>0</v>
      </c>
      <c r="J739" t="s">
        <v>31</v>
      </c>
      <c r="K739">
        <v>0</v>
      </c>
      <c r="L739" s="1">
        <v>2386</v>
      </c>
      <c r="M739" t="s">
        <v>36</v>
      </c>
      <c r="N739" t="s">
        <v>27</v>
      </c>
      <c r="O739" t="s">
        <v>27</v>
      </c>
      <c r="P739">
        <v>50</v>
      </c>
      <c r="Q739" t="s">
        <v>32</v>
      </c>
      <c r="R739">
        <v>25</v>
      </c>
      <c r="S739" t="s">
        <v>27</v>
      </c>
      <c r="T739">
        <v>6</v>
      </c>
      <c r="U739">
        <v>4</v>
      </c>
      <c r="V739">
        <v>1</v>
      </c>
      <c r="W739">
        <v>99</v>
      </c>
      <c r="X739">
        <v>654</v>
      </c>
      <c r="Y739">
        <v>50</v>
      </c>
      <c r="Z739" t="s">
        <v>35</v>
      </c>
      <c r="AA739">
        <v>100</v>
      </c>
      <c r="AB739" t="str">
        <f t="shared" si="11"/>
        <v>50-59</v>
      </c>
    </row>
    <row r="740" spans="1:28" x14ac:dyDescent="0.3">
      <c r="A740">
        <v>64</v>
      </c>
      <c r="B740" t="s">
        <v>36</v>
      </c>
      <c r="C740" t="s">
        <v>38</v>
      </c>
      <c r="D740">
        <v>0</v>
      </c>
      <c r="E740" t="s">
        <v>29</v>
      </c>
      <c r="F740">
        <v>50</v>
      </c>
      <c r="G740">
        <v>0</v>
      </c>
      <c r="H740" t="s">
        <v>30</v>
      </c>
      <c r="I740">
        <v>0</v>
      </c>
      <c r="J740" t="s">
        <v>40</v>
      </c>
      <c r="K740">
        <v>-200</v>
      </c>
      <c r="L740" s="1">
        <v>2150</v>
      </c>
      <c r="M740" t="s">
        <v>27</v>
      </c>
      <c r="N740" t="s">
        <v>27</v>
      </c>
      <c r="O740" t="s">
        <v>27</v>
      </c>
      <c r="P740">
        <v>0</v>
      </c>
      <c r="Q740" t="s">
        <v>44</v>
      </c>
      <c r="R740">
        <v>16</v>
      </c>
      <c r="S740" t="s">
        <v>36</v>
      </c>
      <c r="T740">
        <v>5</v>
      </c>
      <c r="U740">
        <v>0</v>
      </c>
      <c r="V740">
        <v>3</v>
      </c>
      <c r="W740">
        <v>4</v>
      </c>
      <c r="X740">
        <v>661</v>
      </c>
      <c r="Y740">
        <v>50</v>
      </c>
      <c r="Z740" t="s">
        <v>35</v>
      </c>
      <c r="AA740">
        <v>100</v>
      </c>
      <c r="AB740" t="str">
        <f t="shared" si="11"/>
        <v>60-69</v>
      </c>
    </row>
    <row r="741" spans="1:28" x14ac:dyDescent="0.3">
      <c r="A741">
        <v>55</v>
      </c>
      <c r="B741" t="s">
        <v>36</v>
      </c>
      <c r="C741" t="s">
        <v>46</v>
      </c>
      <c r="D741">
        <v>0</v>
      </c>
      <c r="E741" t="s">
        <v>37</v>
      </c>
      <c r="F741">
        <v>0</v>
      </c>
      <c r="G741">
        <v>1</v>
      </c>
      <c r="H741" t="s">
        <v>39</v>
      </c>
      <c r="I741">
        <v>100</v>
      </c>
      <c r="J741" t="s">
        <v>31</v>
      </c>
      <c r="K741">
        <v>0</v>
      </c>
      <c r="L741" s="1">
        <v>2200</v>
      </c>
      <c r="M741" t="s">
        <v>27</v>
      </c>
      <c r="N741" t="s">
        <v>36</v>
      </c>
      <c r="O741" t="s">
        <v>27</v>
      </c>
      <c r="P741">
        <v>50</v>
      </c>
      <c r="Q741" t="s">
        <v>32</v>
      </c>
      <c r="R741">
        <v>11</v>
      </c>
      <c r="S741" t="s">
        <v>36</v>
      </c>
      <c r="T741">
        <v>3</v>
      </c>
      <c r="U741">
        <v>7</v>
      </c>
      <c r="V741">
        <v>3</v>
      </c>
      <c r="W741">
        <v>14</v>
      </c>
      <c r="X741">
        <v>705</v>
      </c>
      <c r="Y741">
        <v>-50</v>
      </c>
      <c r="Z741" t="s">
        <v>33</v>
      </c>
      <c r="AA741">
        <v>50</v>
      </c>
      <c r="AB741" t="str">
        <f t="shared" si="11"/>
        <v>50-59</v>
      </c>
    </row>
    <row r="742" spans="1:28" x14ac:dyDescent="0.3">
      <c r="A742">
        <v>18</v>
      </c>
      <c r="B742" t="s">
        <v>27</v>
      </c>
      <c r="C742" t="s">
        <v>28</v>
      </c>
      <c r="D742">
        <v>86</v>
      </c>
      <c r="E742" t="s">
        <v>42</v>
      </c>
      <c r="F742">
        <v>100</v>
      </c>
      <c r="G742">
        <v>0</v>
      </c>
      <c r="H742" t="s">
        <v>39</v>
      </c>
      <c r="I742">
        <v>0</v>
      </c>
      <c r="J742" t="s">
        <v>31</v>
      </c>
      <c r="K742">
        <v>0</v>
      </c>
      <c r="L742" s="1">
        <v>2336</v>
      </c>
      <c r="M742" t="s">
        <v>36</v>
      </c>
      <c r="N742" t="s">
        <v>27</v>
      </c>
      <c r="O742" t="s">
        <v>27</v>
      </c>
      <c r="P742">
        <v>50</v>
      </c>
      <c r="Q742" t="s">
        <v>34</v>
      </c>
      <c r="R742">
        <v>28</v>
      </c>
      <c r="S742" t="s">
        <v>36</v>
      </c>
      <c r="T742">
        <v>5</v>
      </c>
      <c r="U742">
        <v>1</v>
      </c>
      <c r="V742">
        <v>3</v>
      </c>
      <c r="W742">
        <v>9</v>
      </c>
      <c r="X742">
        <v>720</v>
      </c>
      <c r="Y742">
        <v>-50</v>
      </c>
      <c r="Z742" t="s">
        <v>35</v>
      </c>
      <c r="AA742">
        <v>100</v>
      </c>
      <c r="AB742" t="str">
        <f t="shared" si="11"/>
        <v>10-19</v>
      </c>
    </row>
    <row r="743" spans="1:28" x14ac:dyDescent="0.3">
      <c r="A743">
        <v>20</v>
      </c>
      <c r="B743" t="s">
        <v>27</v>
      </c>
      <c r="C743" t="s">
        <v>38</v>
      </c>
      <c r="D743">
        <v>0</v>
      </c>
      <c r="E743" t="s">
        <v>29</v>
      </c>
      <c r="F743">
        <v>50</v>
      </c>
      <c r="G743">
        <v>1</v>
      </c>
      <c r="H743" t="s">
        <v>30</v>
      </c>
      <c r="I743">
        <v>50</v>
      </c>
      <c r="J743" t="s">
        <v>31</v>
      </c>
      <c r="K743">
        <v>0</v>
      </c>
      <c r="L743" s="1">
        <v>2300</v>
      </c>
      <c r="M743" t="s">
        <v>27</v>
      </c>
      <c r="N743" t="s">
        <v>27</v>
      </c>
      <c r="O743" t="s">
        <v>27</v>
      </c>
      <c r="P743">
        <v>0</v>
      </c>
      <c r="Q743" t="s">
        <v>32</v>
      </c>
      <c r="R743">
        <v>18</v>
      </c>
      <c r="S743" t="s">
        <v>36</v>
      </c>
      <c r="T743">
        <v>2</v>
      </c>
      <c r="U743">
        <v>1</v>
      </c>
      <c r="V743">
        <v>1</v>
      </c>
      <c r="W743">
        <v>3</v>
      </c>
      <c r="X743">
        <v>690</v>
      </c>
      <c r="Y743">
        <v>50</v>
      </c>
      <c r="Z743" t="s">
        <v>41</v>
      </c>
      <c r="AA743">
        <v>0</v>
      </c>
      <c r="AB743" t="str">
        <f t="shared" si="11"/>
        <v>20-29</v>
      </c>
    </row>
    <row r="744" spans="1:28" x14ac:dyDescent="0.3">
      <c r="A744">
        <v>30</v>
      </c>
      <c r="B744" t="s">
        <v>27</v>
      </c>
      <c r="C744" t="s">
        <v>28</v>
      </c>
      <c r="D744">
        <v>86</v>
      </c>
      <c r="E744" t="s">
        <v>29</v>
      </c>
      <c r="F744">
        <v>50</v>
      </c>
      <c r="G744">
        <v>0</v>
      </c>
      <c r="H744" t="s">
        <v>30</v>
      </c>
      <c r="I744">
        <v>0</v>
      </c>
      <c r="J744" t="s">
        <v>31</v>
      </c>
      <c r="K744">
        <v>0</v>
      </c>
      <c r="L744" s="1">
        <v>2286</v>
      </c>
      <c r="M744" t="s">
        <v>27</v>
      </c>
      <c r="N744" t="s">
        <v>27</v>
      </c>
      <c r="O744" t="s">
        <v>36</v>
      </c>
      <c r="P744">
        <v>50</v>
      </c>
      <c r="Q744" t="s">
        <v>34</v>
      </c>
      <c r="R744">
        <v>27</v>
      </c>
      <c r="S744" t="s">
        <v>27</v>
      </c>
      <c r="T744">
        <v>4</v>
      </c>
      <c r="U744">
        <v>3</v>
      </c>
      <c r="V744">
        <v>2</v>
      </c>
      <c r="W744">
        <v>99</v>
      </c>
      <c r="X744">
        <v>723</v>
      </c>
      <c r="Y744">
        <v>-50</v>
      </c>
      <c r="Z744" t="s">
        <v>35</v>
      </c>
      <c r="AA744">
        <v>100</v>
      </c>
      <c r="AB744" t="str">
        <f t="shared" si="11"/>
        <v>30-39</v>
      </c>
    </row>
    <row r="745" spans="1:28" x14ac:dyDescent="0.3">
      <c r="A745">
        <v>40</v>
      </c>
      <c r="B745" t="s">
        <v>27</v>
      </c>
      <c r="C745" t="s">
        <v>28</v>
      </c>
      <c r="D745">
        <v>86</v>
      </c>
      <c r="E745" t="s">
        <v>42</v>
      </c>
      <c r="F745">
        <v>100</v>
      </c>
      <c r="G745">
        <v>0</v>
      </c>
      <c r="H745" t="s">
        <v>30</v>
      </c>
      <c r="I745">
        <v>0</v>
      </c>
      <c r="J745" t="s">
        <v>31</v>
      </c>
      <c r="K745">
        <v>0</v>
      </c>
      <c r="L745" s="1">
        <v>2386</v>
      </c>
      <c r="M745" t="s">
        <v>27</v>
      </c>
      <c r="N745" t="s">
        <v>36</v>
      </c>
      <c r="O745" t="s">
        <v>27</v>
      </c>
      <c r="P745">
        <v>50</v>
      </c>
      <c r="Q745" t="s">
        <v>34</v>
      </c>
      <c r="R745">
        <v>9</v>
      </c>
      <c r="S745" t="s">
        <v>36</v>
      </c>
      <c r="T745">
        <v>4</v>
      </c>
      <c r="U745">
        <v>3</v>
      </c>
      <c r="V745">
        <v>3</v>
      </c>
      <c r="W745">
        <v>7</v>
      </c>
      <c r="X745">
        <v>629</v>
      </c>
      <c r="Y745">
        <v>50</v>
      </c>
      <c r="Z745" t="s">
        <v>33</v>
      </c>
      <c r="AA745">
        <v>50</v>
      </c>
      <c r="AB745" t="str">
        <f t="shared" si="11"/>
        <v>40-49</v>
      </c>
    </row>
    <row r="746" spans="1:28" x14ac:dyDescent="0.3">
      <c r="A746">
        <v>47</v>
      </c>
      <c r="B746" t="s">
        <v>27</v>
      </c>
      <c r="C746" t="s">
        <v>28</v>
      </c>
      <c r="D746">
        <v>86</v>
      </c>
      <c r="E746" t="s">
        <v>29</v>
      </c>
      <c r="F746">
        <v>50</v>
      </c>
      <c r="G746">
        <v>0</v>
      </c>
      <c r="H746" t="s">
        <v>30</v>
      </c>
      <c r="I746">
        <v>0</v>
      </c>
      <c r="J746" t="s">
        <v>31</v>
      </c>
      <c r="K746">
        <v>0</v>
      </c>
      <c r="L746" s="1">
        <v>2286</v>
      </c>
      <c r="M746" t="s">
        <v>27</v>
      </c>
      <c r="N746" t="s">
        <v>27</v>
      </c>
      <c r="O746" t="s">
        <v>36</v>
      </c>
      <c r="P746">
        <v>50</v>
      </c>
      <c r="Q746" t="s">
        <v>32</v>
      </c>
      <c r="R746">
        <v>3</v>
      </c>
      <c r="S746" t="s">
        <v>27</v>
      </c>
      <c r="T746">
        <v>8</v>
      </c>
      <c r="U746">
        <v>3</v>
      </c>
      <c r="V746">
        <v>1</v>
      </c>
      <c r="W746">
        <v>99</v>
      </c>
      <c r="X746">
        <v>725</v>
      </c>
      <c r="Y746">
        <v>-50</v>
      </c>
      <c r="Z746" t="s">
        <v>35</v>
      </c>
      <c r="AA746">
        <v>100</v>
      </c>
      <c r="AB746" t="str">
        <f t="shared" si="11"/>
        <v>40-49</v>
      </c>
    </row>
    <row r="747" spans="1:28" x14ac:dyDescent="0.3">
      <c r="A747">
        <v>29</v>
      </c>
      <c r="B747" t="s">
        <v>27</v>
      </c>
      <c r="C747" t="s">
        <v>28</v>
      </c>
      <c r="D747">
        <v>86</v>
      </c>
      <c r="E747" t="s">
        <v>29</v>
      </c>
      <c r="F747">
        <v>50</v>
      </c>
      <c r="G747">
        <v>0</v>
      </c>
      <c r="H747" t="s">
        <v>30</v>
      </c>
      <c r="I747">
        <v>0</v>
      </c>
      <c r="J747" t="s">
        <v>31</v>
      </c>
      <c r="K747">
        <v>0</v>
      </c>
      <c r="L747" s="1">
        <v>2336</v>
      </c>
      <c r="M747" t="s">
        <v>27</v>
      </c>
      <c r="N747" t="s">
        <v>27</v>
      </c>
      <c r="O747" t="s">
        <v>27</v>
      </c>
      <c r="P747">
        <v>0</v>
      </c>
      <c r="Q747" t="s">
        <v>32</v>
      </c>
      <c r="R747">
        <v>10</v>
      </c>
      <c r="S747" t="s">
        <v>27</v>
      </c>
      <c r="T747">
        <v>8</v>
      </c>
      <c r="U747">
        <v>2</v>
      </c>
      <c r="V747">
        <v>1</v>
      </c>
      <c r="W747">
        <v>99</v>
      </c>
      <c r="X747">
        <v>726</v>
      </c>
      <c r="Y747">
        <v>-50</v>
      </c>
      <c r="Z747" t="s">
        <v>35</v>
      </c>
      <c r="AA747">
        <v>100</v>
      </c>
      <c r="AB747" t="str">
        <f t="shared" si="11"/>
        <v>20-29</v>
      </c>
    </row>
    <row r="748" spans="1:28" x14ac:dyDescent="0.3">
      <c r="A748">
        <v>42</v>
      </c>
      <c r="B748" t="s">
        <v>27</v>
      </c>
      <c r="C748" t="s">
        <v>45</v>
      </c>
      <c r="D748">
        <v>0</v>
      </c>
      <c r="E748" t="s">
        <v>37</v>
      </c>
      <c r="F748">
        <v>0</v>
      </c>
      <c r="G748">
        <v>0</v>
      </c>
      <c r="H748" t="s">
        <v>30</v>
      </c>
      <c r="I748">
        <v>0</v>
      </c>
      <c r="J748" t="s">
        <v>31</v>
      </c>
      <c r="K748">
        <v>0</v>
      </c>
      <c r="L748" s="1">
        <v>2150</v>
      </c>
      <c r="M748" t="s">
        <v>27</v>
      </c>
      <c r="N748" t="s">
        <v>36</v>
      </c>
      <c r="O748" t="s">
        <v>27</v>
      </c>
      <c r="P748">
        <v>50</v>
      </c>
      <c r="Q748" t="s">
        <v>34</v>
      </c>
      <c r="R748">
        <v>3</v>
      </c>
      <c r="S748" t="s">
        <v>27</v>
      </c>
      <c r="T748">
        <v>9</v>
      </c>
      <c r="U748">
        <v>0</v>
      </c>
      <c r="V748">
        <v>3</v>
      </c>
      <c r="W748">
        <v>99</v>
      </c>
      <c r="X748">
        <v>672</v>
      </c>
      <c r="Y748">
        <v>50</v>
      </c>
      <c r="Z748" t="s">
        <v>41</v>
      </c>
      <c r="AA748">
        <v>0</v>
      </c>
      <c r="AB748" t="str">
        <f t="shared" si="11"/>
        <v>40-49</v>
      </c>
    </row>
    <row r="749" spans="1:28" x14ac:dyDescent="0.3">
      <c r="A749">
        <v>28</v>
      </c>
      <c r="B749" t="s">
        <v>27</v>
      </c>
      <c r="C749" t="s">
        <v>28</v>
      </c>
      <c r="D749">
        <v>86</v>
      </c>
      <c r="E749" t="s">
        <v>37</v>
      </c>
      <c r="F749">
        <v>0</v>
      </c>
      <c r="G749">
        <v>0</v>
      </c>
      <c r="H749" t="s">
        <v>39</v>
      </c>
      <c r="I749">
        <v>0</v>
      </c>
      <c r="J749" t="s">
        <v>31</v>
      </c>
      <c r="K749">
        <v>0</v>
      </c>
      <c r="L749" s="1">
        <v>2286</v>
      </c>
      <c r="M749" t="s">
        <v>27</v>
      </c>
      <c r="N749" t="s">
        <v>27</v>
      </c>
      <c r="O749" t="s">
        <v>27</v>
      </c>
      <c r="P749">
        <v>0</v>
      </c>
      <c r="Q749" t="s">
        <v>34</v>
      </c>
      <c r="R749">
        <v>30</v>
      </c>
      <c r="S749" t="s">
        <v>27</v>
      </c>
      <c r="T749">
        <v>5</v>
      </c>
      <c r="U749">
        <v>1</v>
      </c>
      <c r="V749">
        <v>3</v>
      </c>
      <c r="W749">
        <v>99</v>
      </c>
      <c r="X749">
        <v>777</v>
      </c>
      <c r="Y749">
        <v>-50</v>
      </c>
      <c r="Z749" t="s">
        <v>35</v>
      </c>
      <c r="AA749">
        <v>100</v>
      </c>
      <c r="AB749" t="str">
        <f t="shared" si="11"/>
        <v>20-29</v>
      </c>
    </row>
    <row r="750" spans="1:28" x14ac:dyDescent="0.3">
      <c r="A750">
        <v>30</v>
      </c>
      <c r="B750" t="s">
        <v>27</v>
      </c>
      <c r="C750" t="s">
        <v>28</v>
      </c>
      <c r="D750">
        <v>86</v>
      </c>
      <c r="E750" t="s">
        <v>29</v>
      </c>
      <c r="F750">
        <v>50</v>
      </c>
      <c r="G750">
        <v>0</v>
      </c>
      <c r="H750" t="s">
        <v>30</v>
      </c>
      <c r="I750">
        <v>0</v>
      </c>
      <c r="J750" t="s">
        <v>31</v>
      </c>
      <c r="K750">
        <v>0</v>
      </c>
      <c r="L750" s="1">
        <v>2236</v>
      </c>
      <c r="M750" t="s">
        <v>27</v>
      </c>
      <c r="N750" t="s">
        <v>27</v>
      </c>
      <c r="O750" t="s">
        <v>36</v>
      </c>
      <c r="P750">
        <v>50</v>
      </c>
      <c r="Q750" t="s">
        <v>34</v>
      </c>
      <c r="R750">
        <v>5</v>
      </c>
      <c r="S750" t="s">
        <v>27</v>
      </c>
      <c r="T750">
        <v>8</v>
      </c>
      <c r="U750">
        <v>3</v>
      </c>
      <c r="V750">
        <v>1</v>
      </c>
      <c r="W750">
        <v>99</v>
      </c>
      <c r="X750">
        <v>764</v>
      </c>
      <c r="Y750">
        <v>-50</v>
      </c>
      <c r="Z750" t="s">
        <v>33</v>
      </c>
      <c r="AA750">
        <v>50</v>
      </c>
      <c r="AB750" t="str">
        <f t="shared" si="11"/>
        <v>30-39</v>
      </c>
    </row>
    <row r="751" spans="1:28" x14ac:dyDescent="0.3">
      <c r="A751">
        <v>18</v>
      </c>
      <c r="B751" t="s">
        <v>27</v>
      </c>
      <c r="C751" t="s">
        <v>38</v>
      </c>
      <c r="D751">
        <v>0</v>
      </c>
      <c r="E751" t="s">
        <v>29</v>
      </c>
      <c r="F751">
        <v>50</v>
      </c>
      <c r="G751">
        <v>0</v>
      </c>
      <c r="H751" t="s">
        <v>30</v>
      </c>
      <c r="I751">
        <v>0</v>
      </c>
      <c r="J751" t="s">
        <v>31</v>
      </c>
      <c r="K751">
        <v>0</v>
      </c>
      <c r="L751" s="1">
        <v>2300</v>
      </c>
      <c r="M751" t="s">
        <v>27</v>
      </c>
      <c r="N751" t="s">
        <v>27</v>
      </c>
      <c r="O751" t="s">
        <v>36</v>
      </c>
      <c r="P751">
        <v>50</v>
      </c>
      <c r="Q751" t="s">
        <v>32</v>
      </c>
      <c r="R751">
        <v>21</v>
      </c>
      <c r="S751" t="s">
        <v>36</v>
      </c>
      <c r="T751">
        <v>3</v>
      </c>
      <c r="U751">
        <v>4</v>
      </c>
      <c r="V751">
        <v>3</v>
      </c>
      <c r="W751">
        <v>10</v>
      </c>
      <c r="X751">
        <v>694</v>
      </c>
      <c r="Y751">
        <v>50</v>
      </c>
      <c r="Z751" t="s">
        <v>35</v>
      </c>
      <c r="AA751">
        <v>100</v>
      </c>
      <c r="AB751" t="str">
        <f t="shared" si="11"/>
        <v>10-19</v>
      </c>
    </row>
    <row r="752" spans="1:28" x14ac:dyDescent="0.3">
      <c r="A752">
        <v>26</v>
      </c>
      <c r="B752" t="s">
        <v>27</v>
      </c>
      <c r="C752" t="s">
        <v>46</v>
      </c>
      <c r="D752">
        <v>0</v>
      </c>
      <c r="E752" t="s">
        <v>29</v>
      </c>
      <c r="F752">
        <v>50</v>
      </c>
      <c r="G752">
        <v>1</v>
      </c>
      <c r="H752" t="s">
        <v>43</v>
      </c>
      <c r="I752">
        <v>200</v>
      </c>
      <c r="J752" t="s">
        <v>40</v>
      </c>
      <c r="K752">
        <v>-200</v>
      </c>
      <c r="L752" s="1">
        <v>2350</v>
      </c>
      <c r="M752" t="s">
        <v>27</v>
      </c>
      <c r="N752" t="s">
        <v>27</v>
      </c>
      <c r="O752" t="s">
        <v>27</v>
      </c>
      <c r="P752">
        <v>0</v>
      </c>
      <c r="Q752" t="s">
        <v>32</v>
      </c>
      <c r="R752">
        <v>19</v>
      </c>
      <c r="S752" t="s">
        <v>36</v>
      </c>
      <c r="T752">
        <v>3</v>
      </c>
      <c r="U752">
        <v>1</v>
      </c>
      <c r="V752">
        <v>3</v>
      </c>
      <c r="W752">
        <v>2</v>
      </c>
      <c r="X752">
        <v>692</v>
      </c>
      <c r="Y752">
        <v>50</v>
      </c>
      <c r="Z752" t="s">
        <v>35</v>
      </c>
      <c r="AA752">
        <v>100</v>
      </c>
      <c r="AB752" t="str">
        <f t="shared" si="11"/>
        <v>20-29</v>
      </c>
    </row>
    <row r="753" spans="1:28" x14ac:dyDescent="0.3">
      <c r="A753">
        <v>19</v>
      </c>
      <c r="B753" t="s">
        <v>27</v>
      </c>
      <c r="C753" t="s">
        <v>38</v>
      </c>
      <c r="D753">
        <v>0</v>
      </c>
      <c r="E753" t="s">
        <v>42</v>
      </c>
      <c r="F753">
        <v>100</v>
      </c>
      <c r="G753">
        <v>0</v>
      </c>
      <c r="H753" t="s">
        <v>39</v>
      </c>
      <c r="I753">
        <v>0</v>
      </c>
      <c r="J753" t="s">
        <v>31</v>
      </c>
      <c r="K753">
        <v>0</v>
      </c>
      <c r="L753" s="1">
        <v>2300</v>
      </c>
      <c r="M753" t="s">
        <v>27</v>
      </c>
      <c r="N753" t="s">
        <v>27</v>
      </c>
      <c r="O753" t="s">
        <v>27</v>
      </c>
      <c r="P753">
        <v>0</v>
      </c>
      <c r="Q753" t="s">
        <v>34</v>
      </c>
      <c r="R753">
        <v>13</v>
      </c>
      <c r="S753" t="s">
        <v>36</v>
      </c>
      <c r="T753">
        <v>4</v>
      </c>
      <c r="U753">
        <v>3</v>
      </c>
      <c r="V753">
        <v>1</v>
      </c>
      <c r="W753">
        <v>10</v>
      </c>
      <c r="X753">
        <v>653</v>
      </c>
      <c r="Y753">
        <v>50</v>
      </c>
      <c r="Z753" t="s">
        <v>41</v>
      </c>
      <c r="AA753">
        <v>0</v>
      </c>
      <c r="AB753" t="str">
        <f t="shared" si="11"/>
        <v>10-19</v>
      </c>
    </row>
    <row r="754" spans="1:28" x14ac:dyDescent="0.3">
      <c r="A754">
        <v>25</v>
      </c>
      <c r="B754" t="s">
        <v>27</v>
      </c>
      <c r="C754" t="s">
        <v>45</v>
      </c>
      <c r="D754">
        <v>0</v>
      </c>
      <c r="E754" t="s">
        <v>29</v>
      </c>
      <c r="F754">
        <v>50</v>
      </c>
      <c r="G754">
        <v>3</v>
      </c>
      <c r="H754" t="s">
        <v>39</v>
      </c>
      <c r="I754">
        <v>300</v>
      </c>
      <c r="J754" t="s">
        <v>40</v>
      </c>
      <c r="K754">
        <v>-200</v>
      </c>
      <c r="L754" s="1">
        <v>2450</v>
      </c>
      <c r="M754" t="s">
        <v>27</v>
      </c>
      <c r="N754" t="s">
        <v>27</v>
      </c>
      <c r="O754" t="s">
        <v>27</v>
      </c>
      <c r="P754">
        <v>0</v>
      </c>
      <c r="Q754" t="s">
        <v>32</v>
      </c>
      <c r="R754">
        <v>4</v>
      </c>
      <c r="S754" t="s">
        <v>36</v>
      </c>
      <c r="T754">
        <v>5</v>
      </c>
      <c r="U754">
        <v>1</v>
      </c>
      <c r="V754">
        <v>2</v>
      </c>
      <c r="W754">
        <v>2</v>
      </c>
      <c r="X754">
        <v>656</v>
      </c>
      <c r="Y754">
        <v>50</v>
      </c>
      <c r="Z754" t="s">
        <v>35</v>
      </c>
      <c r="AA754">
        <v>100</v>
      </c>
      <c r="AB754" t="str">
        <f t="shared" si="11"/>
        <v>20-29</v>
      </c>
    </row>
    <row r="755" spans="1:28" x14ac:dyDescent="0.3">
      <c r="A755">
        <v>55</v>
      </c>
      <c r="B755" t="s">
        <v>36</v>
      </c>
      <c r="C755" t="s">
        <v>28</v>
      </c>
      <c r="D755">
        <v>86</v>
      </c>
      <c r="E755" t="s">
        <v>29</v>
      </c>
      <c r="F755">
        <v>50</v>
      </c>
      <c r="G755">
        <v>1</v>
      </c>
      <c r="H755" t="s">
        <v>30</v>
      </c>
      <c r="I755">
        <v>50</v>
      </c>
      <c r="J755" t="s">
        <v>40</v>
      </c>
      <c r="K755">
        <v>-200</v>
      </c>
      <c r="L755" s="1">
        <v>2236</v>
      </c>
      <c r="M755" t="s">
        <v>36</v>
      </c>
      <c r="N755" t="s">
        <v>27</v>
      </c>
      <c r="O755" t="s">
        <v>27</v>
      </c>
      <c r="P755">
        <v>50</v>
      </c>
      <c r="Q755" t="s">
        <v>34</v>
      </c>
      <c r="R755">
        <v>25</v>
      </c>
      <c r="S755" t="s">
        <v>27</v>
      </c>
      <c r="T755">
        <v>7</v>
      </c>
      <c r="U755">
        <v>1</v>
      </c>
      <c r="V755">
        <v>3</v>
      </c>
      <c r="W755">
        <v>99</v>
      </c>
      <c r="X755">
        <v>685</v>
      </c>
      <c r="Y755">
        <v>50</v>
      </c>
      <c r="Z755" t="s">
        <v>35</v>
      </c>
      <c r="AA755">
        <v>100</v>
      </c>
      <c r="AB755" t="str">
        <f t="shared" si="11"/>
        <v>50-59</v>
      </c>
    </row>
    <row r="756" spans="1:28" x14ac:dyDescent="0.3">
      <c r="A756">
        <v>25</v>
      </c>
      <c r="B756" t="s">
        <v>27</v>
      </c>
      <c r="C756" t="s">
        <v>46</v>
      </c>
      <c r="D756">
        <v>0</v>
      </c>
      <c r="E756" t="s">
        <v>37</v>
      </c>
      <c r="F756">
        <v>0</v>
      </c>
      <c r="G756">
        <v>1</v>
      </c>
      <c r="H756" t="s">
        <v>30</v>
      </c>
      <c r="I756">
        <v>50</v>
      </c>
      <c r="J756" t="s">
        <v>31</v>
      </c>
      <c r="K756">
        <v>0</v>
      </c>
      <c r="L756" s="1">
        <v>2350</v>
      </c>
      <c r="M756" t="s">
        <v>27</v>
      </c>
      <c r="N756" t="s">
        <v>27</v>
      </c>
      <c r="O756" t="s">
        <v>27</v>
      </c>
      <c r="P756">
        <v>0</v>
      </c>
      <c r="Q756" t="s">
        <v>34</v>
      </c>
      <c r="R756">
        <v>5</v>
      </c>
      <c r="S756" t="s">
        <v>36</v>
      </c>
      <c r="T756">
        <v>3</v>
      </c>
      <c r="U756">
        <v>2</v>
      </c>
      <c r="V756">
        <v>3</v>
      </c>
      <c r="W756">
        <v>7</v>
      </c>
      <c r="X756">
        <v>683</v>
      </c>
      <c r="Y756">
        <v>50</v>
      </c>
      <c r="Z756" t="s">
        <v>35</v>
      </c>
      <c r="AA756">
        <v>100</v>
      </c>
      <c r="AB756" t="str">
        <f t="shared" si="11"/>
        <v>20-29</v>
      </c>
    </row>
    <row r="757" spans="1:28" x14ac:dyDescent="0.3">
      <c r="A757">
        <v>79</v>
      </c>
      <c r="B757" t="s">
        <v>36</v>
      </c>
      <c r="C757" t="s">
        <v>38</v>
      </c>
      <c r="D757">
        <v>0</v>
      </c>
      <c r="E757" t="s">
        <v>29</v>
      </c>
      <c r="F757">
        <v>50</v>
      </c>
      <c r="G757">
        <v>0</v>
      </c>
      <c r="H757" t="s">
        <v>30</v>
      </c>
      <c r="I757">
        <v>0</v>
      </c>
      <c r="J757" t="s">
        <v>40</v>
      </c>
      <c r="K757">
        <v>-200</v>
      </c>
      <c r="L757" s="1">
        <v>2000</v>
      </c>
      <c r="M757" t="s">
        <v>27</v>
      </c>
      <c r="N757" t="s">
        <v>27</v>
      </c>
      <c r="O757" t="s">
        <v>27</v>
      </c>
      <c r="P757">
        <v>0</v>
      </c>
      <c r="Q757" t="s">
        <v>32</v>
      </c>
      <c r="R757">
        <v>17</v>
      </c>
      <c r="S757" t="s">
        <v>36</v>
      </c>
      <c r="T757">
        <v>5</v>
      </c>
      <c r="U757">
        <v>1</v>
      </c>
      <c r="V757">
        <v>1</v>
      </c>
      <c r="W757">
        <v>8</v>
      </c>
      <c r="X757">
        <v>727</v>
      </c>
      <c r="Y757">
        <v>-50</v>
      </c>
      <c r="Z757" t="s">
        <v>33</v>
      </c>
      <c r="AA757">
        <v>50</v>
      </c>
      <c r="AB757" t="str">
        <f t="shared" si="11"/>
        <v>70-79</v>
      </c>
    </row>
    <row r="758" spans="1:28" x14ac:dyDescent="0.3">
      <c r="A758">
        <v>47</v>
      </c>
      <c r="B758" t="s">
        <v>27</v>
      </c>
      <c r="C758" t="s">
        <v>46</v>
      </c>
      <c r="D758">
        <v>0</v>
      </c>
      <c r="E758" t="s">
        <v>37</v>
      </c>
      <c r="F758">
        <v>0</v>
      </c>
      <c r="G758">
        <v>0</v>
      </c>
      <c r="H758" t="s">
        <v>30</v>
      </c>
      <c r="I758">
        <v>0</v>
      </c>
      <c r="J758" t="s">
        <v>31</v>
      </c>
      <c r="K758">
        <v>0</v>
      </c>
      <c r="L758" s="1">
        <v>2200</v>
      </c>
      <c r="M758" t="s">
        <v>27</v>
      </c>
      <c r="N758" t="s">
        <v>27</v>
      </c>
      <c r="O758" t="s">
        <v>27</v>
      </c>
      <c r="P758">
        <v>0</v>
      </c>
      <c r="Q758" t="s">
        <v>34</v>
      </c>
      <c r="R758">
        <v>2</v>
      </c>
      <c r="S758" t="s">
        <v>36</v>
      </c>
      <c r="T758">
        <v>8</v>
      </c>
      <c r="U758">
        <v>4</v>
      </c>
      <c r="V758">
        <v>3</v>
      </c>
      <c r="W758">
        <v>4</v>
      </c>
      <c r="X758">
        <v>775</v>
      </c>
      <c r="Y758">
        <v>-50</v>
      </c>
      <c r="Z758" t="s">
        <v>35</v>
      </c>
      <c r="AA758">
        <v>100</v>
      </c>
      <c r="AB758" t="str">
        <f t="shared" si="11"/>
        <v>40-49</v>
      </c>
    </row>
    <row r="759" spans="1:28" x14ac:dyDescent="0.3">
      <c r="A759">
        <v>42</v>
      </c>
      <c r="B759" t="s">
        <v>27</v>
      </c>
      <c r="C759" t="s">
        <v>38</v>
      </c>
      <c r="D759">
        <v>0</v>
      </c>
      <c r="E759" t="s">
        <v>29</v>
      </c>
      <c r="F759">
        <v>50</v>
      </c>
      <c r="G759">
        <v>0</v>
      </c>
      <c r="H759" t="s">
        <v>30</v>
      </c>
      <c r="I759">
        <v>0</v>
      </c>
      <c r="J759" t="s">
        <v>31</v>
      </c>
      <c r="K759">
        <v>0</v>
      </c>
      <c r="L759" s="1">
        <v>2150</v>
      </c>
      <c r="M759" t="s">
        <v>27</v>
      </c>
      <c r="N759" t="s">
        <v>27</v>
      </c>
      <c r="O759" t="s">
        <v>27</v>
      </c>
      <c r="P759">
        <v>0</v>
      </c>
      <c r="Q759" t="s">
        <v>32</v>
      </c>
      <c r="R759">
        <v>29</v>
      </c>
      <c r="S759" t="s">
        <v>36</v>
      </c>
      <c r="T759">
        <v>5</v>
      </c>
      <c r="U759">
        <v>2</v>
      </c>
      <c r="V759">
        <v>2</v>
      </c>
      <c r="W759">
        <v>10</v>
      </c>
      <c r="X759">
        <v>770</v>
      </c>
      <c r="Y759">
        <v>-50</v>
      </c>
      <c r="Z759" t="s">
        <v>41</v>
      </c>
      <c r="AA759">
        <v>0</v>
      </c>
      <c r="AB759" t="str">
        <f t="shared" si="11"/>
        <v>40-49</v>
      </c>
    </row>
    <row r="760" spans="1:28" x14ac:dyDescent="0.3">
      <c r="A760">
        <v>27</v>
      </c>
      <c r="B760" t="s">
        <v>27</v>
      </c>
      <c r="C760" t="s">
        <v>28</v>
      </c>
      <c r="D760">
        <v>86</v>
      </c>
      <c r="E760" t="s">
        <v>29</v>
      </c>
      <c r="F760">
        <v>50</v>
      </c>
      <c r="G760">
        <v>0</v>
      </c>
      <c r="H760" t="s">
        <v>30</v>
      </c>
      <c r="I760">
        <v>0</v>
      </c>
      <c r="J760" t="s">
        <v>40</v>
      </c>
      <c r="K760">
        <v>-200</v>
      </c>
      <c r="L760" s="1">
        <v>2186</v>
      </c>
      <c r="M760" t="s">
        <v>27</v>
      </c>
      <c r="N760" t="s">
        <v>27</v>
      </c>
      <c r="O760" t="s">
        <v>27</v>
      </c>
      <c r="P760">
        <v>0</v>
      </c>
      <c r="Q760" t="s">
        <v>34</v>
      </c>
      <c r="R760">
        <v>11</v>
      </c>
      <c r="S760" t="s">
        <v>27</v>
      </c>
      <c r="T760">
        <v>7</v>
      </c>
      <c r="U760">
        <v>3</v>
      </c>
      <c r="V760">
        <v>3</v>
      </c>
      <c r="W760">
        <v>99</v>
      </c>
      <c r="X760">
        <v>613</v>
      </c>
      <c r="Y760">
        <v>50</v>
      </c>
      <c r="Z760" t="s">
        <v>33</v>
      </c>
      <c r="AA760">
        <v>50</v>
      </c>
      <c r="AB760" t="str">
        <f t="shared" si="11"/>
        <v>20-29</v>
      </c>
    </row>
    <row r="761" spans="1:28" x14ac:dyDescent="0.3">
      <c r="A761">
        <v>50</v>
      </c>
      <c r="B761" t="s">
        <v>27</v>
      </c>
      <c r="C761" t="s">
        <v>38</v>
      </c>
      <c r="D761">
        <v>0</v>
      </c>
      <c r="E761" t="s">
        <v>42</v>
      </c>
      <c r="F761">
        <v>100</v>
      </c>
      <c r="G761">
        <v>0</v>
      </c>
      <c r="H761" t="s">
        <v>43</v>
      </c>
      <c r="I761">
        <v>0</v>
      </c>
      <c r="J761" t="s">
        <v>40</v>
      </c>
      <c r="K761">
        <v>-200</v>
      </c>
      <c r="L761" s="1">
        <v>2100</v>
      </c>
      <c r="M761" t="s">
        <v>27</v>
      </c>
      <c r="N761" t="s">
        <v>27</v>
      </c>
      <c r="O761" t="s">
        <v>27</v>
      </c>
      <c r="P761">
        <v>0</v>
      </c>
      <c r="Q761" t="s">
        <v>32</v>
      </c>
      <c r="R761">
        <v>23</v>
      </c>
      <c r="S761" t="s">
        <v>36</v>
      </c>
      <c r="T761">
        <v>5</v>
      </c>
      <c r="U761">
        <v>1</v>
      </c>
      <c r="V761">
        <v>1</v>
      </c>
      <c r="W761">
        <v>10</v>
      </c>
      <c r="X761">
        <v>732</v>
      </c>
      <c r="Y761">
        <v>-50</v>
      </c>
      <c r="Z761" t="s">
        <v>35</v>
      </c>
      <c r="AA761">
        <v>100</v>
      </c>
      <c r="AB761" t="str">
        <f t="shared" si="11"/>
        <v>50-59</v>
      </c>
    </row>
    <row r="762" spans="1:28" x14ac:dyDescent="0.3">
      <c r="A762">
        <v>31</v>
      </c>
      <c r="B762" t="s">
        <v>27</v>
      </c>
      <c r="C762" t="s">
        <v>28</v>
      </c>
      <c r="D762">
        <v>86</v>
      </c>
      <c r="E762" t="s">
        <v>42</v>
      </c>
      <c r="F762">
        <v>100</v>
      </c>
      <c r="G762">
        <v>0</v>
      </c>
      <c r="H762" t="s">
        <v>30</v>
      </c>
      <c r="I762">
        <v>0</v>
      </c>
      <c r="J762" t="s">
        <v>31</v>
      </c>
      <c r="K762">
        <v>0</v>
      </c>
      <c r="L762" s="1">
        <v>2286</v>
      </c>
      <c r="M762" t="s">
        <v>27</v>
      </c>
      <c r="N762" t="s">
        <v>27</v>
      </c>
      <c r="O762" t="s">
        <v>27</v>
      </c>
      <c r="P762">
        <v>0</v>
      </c>
      <c r="Q762" t="s">
        <v>32</v>
      </c>
      <c r="R762">
        <v>30</v>
      </c>
      <c r="S762" t="s">
        <v>36</v>
      </c>
      <c r="T762">
        <v>5</v>
      </c>
      <c r="U762">
        <v>2</v>
      </c>
      <c r="V762">
        <v>2</v>
      </c>
      <c r="W762">
        <v>14</v>
      </c>
      <c r="X762">
        <v>764</v>
      </c>
      <c r="Y762">
        <v>-50</v>
      </c>
      <c r="Z762" t="s">
        <v>41</v>
      </c>
      <c r="AA762">
        <v>0</v>
      </c>
      <c r="AB762" t="str">
        <f t="shared" si="11"/>
        <v>30-39</v>
      </c>
    </row>
    <row r="763" spans="1:28" x14ac:dyDescent="0.3">
      <c r="A763">
        <v>41</v>
      </c>
      <c r="B763" t="s">
        <v>27</v>
      </c>
      <c r="C763" t="s">
        <v>28</v>
      </c>
      <c r="D763">
        <v>86</v>
      </c>
      <c r="E763" t="s">
        <v>29</v>
      </c>
      <c r="F763">
        <v>50</v>
      </c>
      <c r="G763">
        <v>2</v>
      </c>
      <c r="H763" t="s">
        <v>30</v>
      </c>
      <c r="I763">
        <v>100</v>
      </c>
      <c r="J763" t="s">
        <v>31</v>
      </c>
      <c r="K763">
        <v>0</v>
      </c>
      <c r="L763" s="1">
        <v>2286</v>
      </c>
      <c r="M763" t="s">
        <v>36</v>
      </c>
      <c r="N763" t="s">
        <v>27</v>
      </c>
      <c r="O763" t="s">
        <v>36</v>
      </c>
      <c r="P763">
        <v>100</v>
      </c>
      <c r="Q763" t="s">
        <v>34</v>
      </c>
      <c r="R763">
        <v>3</v>
      </c>
      <c r="S763" t="s">
        <v>27</v>
      </c>
      <c r="T763">
        <v>2</v>
      </c>
      <c r="U763">
        <v>1</v>
      </c>
      <c r="V763">
        <v>2</v>
      </c>
      <c r="W763">
        <v>99</v>
      </c>
      <c r="X763">
        <v>741</v>
      </c>
      <c r="Y763">
        <v>-50</v>
      </c>
      <c r="Z763" t="s">
        <v>33</v>
      </c>
      <c r="AA763">
        <v>50</v>
      </c>
      <c r="AB763" t="str">
        <f t="shared" si="11"/>
        <v>40-49</v>
      </c>
    </row>
    <row r="764" spans="1:28" x14ac:dyDescent="0.3">
      <c r="A764">
        <v>78</v>
      </c>
      <c r="B764" t="s">
        <v>36</v>
      </c>
      <c r="C764" t="s">
        <v>28</v>
      </c>
      <c r="D764">
        <v>86</v>
      </c>
      <c r="E764" t="s">
        <v>42</v>
      </c>
      <c r="F764">
        <v>100</v>
      </c>
      <c r="G764">
        <v>0</v>
      </c>
      <c r="H764" t="s">
        <v>30</v>
      </c>
      <c r="I764">
        <v>0</v>
      </c>
      <c r="J764" t="s">
        <v>31</v>
      </c>
      <c r="K764">
        <v>0</v>
      </c>
      <c r="L764" s="1">
        <v>2386</v>
      </c>
      <c r="M764" t="s">
        <v>27</v>
      </c>
      <c r="N764" t="s">
        <v>27</v>
      </c>
      <c r="O764" t="s">
        <v>27</v>
      </c>
      <c r="P764">
        <v>0</v>
      </c>
      <c r="Q764" t="s">
        <v>32</v>
      </c>
      <c r="R764">
        <v>10</v>
      </c>
      <c r="S764" t="s">
        <v>27</v>
      </c>
      <c r="T764">
        <v>3</v>
      </c>
      <c r="U764">
        <v>3</v>
      </c>
      <c r="V764">
        <v>3</v>
      </c>
      <c r="W764">
        <v>99</v>
      </c>
      <c r="X764">
        <v>762</v>
      </c>
      <c r="Y764">
        <v>-50</v>
      </c>
      <c r="Z764" t="s">
        <v>35</v>
      </c>
      <c r="AA764">
        <v>100</v>
      </c>
      <c r="AB764" t="str">
        <f t="shared" si="11"/>
        <v>70-79</v>
      </c>
    </row>
    <row r="765" spans="1:28" x14ac:dyDescent="0.3">
      <c r="A765">
        <v>38</v>
      </c>
      <c r="B765" t="s">
        <v>27</v>
      </c>
      <c r="C765" t="s">
        <v>45</v>
      </c>
      <c r="D765">
        <v>0</v>
      </c>
      <c r="E765" t="s">
        <v>29</v>
      </c>
      <c r="F765">
        <v>50</v>
      </c>
      <c r="G765">
        <v>0</v>
      </c>
      <c r="H765" t="s">
        <v>30</v>
      </c>
      <c r="I765">
        <v>0</v>
      </c>
      <c r="J765" t="s">
        <v>31</v>
      </c>
      <c r="K765">
        <v>0</v>
      </c>
      <c r="L765" s="1">
        <v>2250</v>
      </c>
      <c r="M765" t="s">
        <v>27</v>
      </c>
      <c r="N765" t="s">
        <v>27</v>
      </c>
      <c r="O765" t="s">
        <v>27</v>
      </c>
      <c r="P765">
        <v>0</v>
      </c>
      <c r="Q765" t="s">
        <v>34</v>
      </c>
      <c r="R765">
        <v>26</v>
      </c>
      <c r="S765" t="s">
        <v>36</v>
      </c>
      <c r="T765">
        <v>5</v>
      </c>
      <c r="U765">
        <v>1</v>
      </c>
      <c r="V765">
        <v>1</v>
      </c>
      <c r="W765">
        <v>6</v>
      </c>
      <c r="X765">
        <v>742</v>
      </c>
      <c r="Y765">
        <v>-50</v>
      </c>
      <c r="Z765" t="s">
        <v>35</v>
      </c>
      <c r="AA765">
        <v>100</v>
      </c>
      <c r="AB765" t="str">
        <f t="shared" si="11"/>
        <v>30-39</v>
      </c>
    </row>
    <row r="766" spans="1:28" x14ac:dyDescent="0.3">
      <c r="A766">
        <v>57</v>
      </c>
      <c r="B766" t="s">
        <v>36</v>
      </c>
      <c r="C766" t="s">
        <v>28</v>
      </c>
      <c r="D766">
        <v>86</v>
      </c>
      <c r="E766" t="s">
        <v>37</v>
      </c>
      <c r="F766">
        <v>0</v>
      </c>
      <c r="G766">
        <v>0</v>
      </c>
      <c r="H766" t="s">
        <v>30</v>
      </c>
      <c r="I766">
        <v>0</v>
      </c>
      <c r="J766" t="s">
        <v>40</v>
      </c>
      <c r="K766">
        <v>-200</v>
      </c>
      <c r="L766" s="1">
        <v>2136</v>
      </c>
      <c r="M766" t="s">
        <v>27</v>
      </c>
      <c r="N766" t="s">
        <v>36</v>
      </c>
      <c r="O766" t="s">
        <v>27</v>
      </c>
      <c r="P766">
        <v>50</v>
      </c>
      <c r="Q766" t="s">
        <v>34</v>
      </c>
      <c r="R766">
        <v>30</v>
      </c>
      <c r="S766" t="s">
        <v>36</v>
      </c>
      <c r="T766">
        <v>8</v>
      </c>
      <c r="U766">
        <v>1</v>
      </c>
      <c r="V766">
        <v>3</v>
      </c>
      <c r="W766">
        <v>12</v>
      </c>
      <c r="X766">
        <v>686</v>
      </c>
      <c r="Y766">
        <v>50</v>
      </c>
      <c r="Z766" t="s">
        <v>35</v>
      </c>
      <c r="AA766">
        <v>100</v>
      </c>
      <c r="AB766" t="str">
        <f t="shared" si="11"/>
        <v>50-59</v>
      </c>
    </row>
    <row r="767" spans="1:28" x14ac:dyDescent="0.3">
      <c r="A767">
        <v>29</v>
      </c>
      <c r="B767" t="s">
        <v>27</v>
      </c>
      <c r="C767" t="s">
        <v>38</v>
      </c>
      <c r="D767">
        <v>0</v>
      </c>
      <c r="E767" t="s">
        <v>29</v>
      </c>
      <c r="F767">
        <v>50</v>
      </c>
      <c r="G767">
        <v>0</v>
      </c>
      <c r="H767" t="s">
        <v>39</v>
      </c>
      <c r="I767">
        <v>0</v>
      </c>
      <c r="J767" t="s">
        <v>40</v>
      </c>
      <c r="K767">
        <v>-200</v>
      </c>
      <c r="L767" s="1">
        <v>1950</v>
      </c>
      <c r="M767" t="s">
        <v>27</v>
      </c>
      <c r="N767" t="s">
        <v>36</v>
      </c>
      <c r="O767" t="s">
        <v>27</v>
      </c>
      <c r="P767">
        <v>50</v>
      </c>
      <c r="Q767" t="s">
        <v>32</v>
      </c>
      <c r="R767">
        <v>1</v>
      </c>
      <c r="S767" t="s">
        <v>36</v>
      </c>
      <c r="T767">
        <v>6</v>
      </c>
      <c r="U767">
        <v>3</v>
      </c>
      <c r="V767">
        <v>3</v>
      </c>
      <c r="W767">
        <v>6</v>
      </c>
      <c r="X767">
        <v>738</v>
      </c>
      <c r="Y767">
        <v>-50</v>
      </c>
      <c r="Z767" t="s">
        <v>33</v>
      </c>
      <c r="AA767">
        <v>50</v>
      </c>
      <c r="AB767" t="str">
        <f t="shared" si="11"/>
        <v>20-29</v>
      </c>
    </row>
    <row r="768" spans="1:28" x14ac:dyDescent="0.3">
      <c r="A768">
        <v>39</v>
      </c>
      <c r="B768" t="s">
        <v>27</v>
      </c>
      <c r="C768" t="s">
        <v>28</v>
      </c>
      <c r="D768">
        <v>86</v>
      </c>
      <c r="E768" t="s">
        <v>37</v>
      </c>
      <c r="F768">
        <v>0</v>
      </c>
      <c r="G768">
        <v>0</v>
      </c>
      <c r="H768" t="s">
        <v>30</v>
      </c>
      <c r="I768">
        <v>0</v>
      </c>
      <c r="J768" t="s">
        <v>31</v>
      </c>
      <c r="K768">
        <v>0</v>
      </c>
      <c r="L768" s="1">
        <v>2236</v>
      </c>
      <c r="M768" t="s">
        <v>36</v>
      </c>
      <c r="N768" t="s">
        <v>27</v>
      </c>
      <c r="O768" t="s">
        <v>27</v>
      </c>
      <c r="P768">
        <v>50</v>
      </c>
      <c r="Q768" t="s">
        <v>34</v>
      </c>
      <c r="R768">
        <v>7</v>
      </c>
      <c r="S768" t="s">
        <v>36</v>
      </c>
      <c r="T768">
        <v>3</v>
      </c>
      <c r="U768">
        <v>2</v>
      </c>
      <c r="V768">
        <v>2</v>
      </c>
      <c r="W768">
        <v>9</v>
      </c>
      <c r="X768">
        <v>702</v>
      </c>
      <c r="Y768">
        <v>-50</v>
      </c>
      <c r="Z768" t="s">
        <v>35</v>
      </c>
      <c r="AA768">
        <v>100</v>
      </c>
      <c r="AB768" t="str">
        <f t="shared" si="11"/>
        <v>30-39</v>
      </c>
    </row>
    <row r="769" spans="1:28" x14ac:dyDescent="0.3">
      <c r="A769">
        <v>66</v>
      </c>
      <c r="B769" t="s">
        <v>36</v>
      </c>
      <c r="C769" t="s">
        <v>45</v>
      </c>
      <c r="D769">
        <v>0</v>
      </c>
      <c r="E769" t="s">
        <v>42</v>
      </c>
      <c r="F769">
        <v>100</v>
      </c>
      <c r="G769">
        <v>1</v>
      </c>
      <c r="H769" t="s">
        <v>30</v>
      </c>
      <c r="I769">
        <v>50</v>
      </c>
      <c r="J769" t="s">
        <v>31</v>
      </c>
      <c r="K769">
        <v>0</v>
      </c>
      <c r="L769" s="1">
        <v>2200</v>
      </c>
      <c r="M769" t="s">
        <v>27</v>
      </c>
      <c r="N769" t="s">
        <v>27</v>
      </c>
      <c r="O769" t="s">
        <v>36</v>
      </c>
      <c r="P769">
        <v>50</v>
      </c>
      <c r="Q769" t="s">
        <v>44</v>
      </c>
      <c r="R769">
        <v>13</v>
      </c>
      <c r="S769" t="s">
        <v>27</v>
      </c>
      <c r="T769">
        <v>9</v>
      </c>
      <c r="U769">
        <v>1</v>
      </c>
      <c r="V769">
        <v>1</v>
      </c>
      <c r="W769">
        <v>99</v>
      </c>
      <c r="X769">
        <v>715</v>
      </c>
      <c r="Y769">
        <v>-50</v>
      </c>
      <c r="Z769" t="s">
        <v>41</v>
      </c>
      <c r="AA769">
        <v>0</v>
      </c>
      <c r="AB769" t="str">
        <f t="shared" si="11"/>
        <v>60-69</v>
      </c>
    </row>
    <row r="770" spans="1:28" x14ac:dyDescent="0.3">
      <c r="A770">
        <v>30</v>
      </c>
      <c r="B770" t="s">
        <v>27</v>
      </c>
      <c r="C770" t="s">
        <v>28</v>
      </c>
      <c r="D770">
        <v>86</v>
      </c>
      <c r="E770" t="s">
        <v>29</v>
      </c>
      <c r="F770">
        <v>50</v>
      </c>
      <c r="G770">
        <v>0</v>
      </c>
      <c r="H770" t="s">
        <v>30</v>
      </c>
      <c r="I770">
        <v>0</v>
      </c>
      <c r="J770" t="s">
        <v>40</v>
      </c>
      <c r="K770">
        <v>-200</v>
      </c>
      <c r="L770" s="1">
        <v>2236</v>
      </c>
      <c r="M770" t="s">
        <v>27</v>
      </c>
      <c r="N770" t="s">
        <v>27</v>
      </c>
      <c r="O770" t="s">
        <v>27</v>
      </c>
      <c r="P770">
        <v>0</v>
      </c>
      <c r="Q770" t="s">
        <v>32</v>
      </c>
      <c r="R770">
        <v>6</v>
      </c>
      <c r="S770" t="s">
        <v>27</v>
      </c>
      <c r="T770">
        <v>6</v>
      </c>
      <c r="U770">
        <v>0</v>
      </c>
      <c r="V770">
        <v>1</v>
      </c>
      <c r="W770">
        <v>99</v>
      </c>
      <c r="X770">
        <v>612</v>
      </c>
      <c r="Y770">
        <v>50</v>
      </c>
      <c r="Z770" t="s">
        <v>35</v>
      </c>
      <c r="AA770">
        <v>100</v>
      </c>
      <c r="AB770" t="str">
        <f t="shared" ref="AB770:AB833" si="12">FLOOR(A770,10) &amp; "-" &amp; (FLOOR(A770,10)+9)</f>
        <v>30-39</v>
      </c>
    </row>
    <row r="771" spans="1:28" x14ac:dyDescent="0.3">
      <c r="A771">
        <v>67</v>
      </c>
      <c r="B771" t="s">
        <v>36</v>
      </c>
      <c r="C771" t="s">
        <v>38</v>
      </c>
      <c r="D771">
        <v>0</v>
      </c>
      <c r="E771" t="s">
        <v>29</v>
      </c>
      <c r="F771">
        <v>50</v>
      </c>
      <c r="G771">
        <v>0</v>
      </c>
      <c r="H771" t="s">
        <v>39</v>
      </c>
      <c r="I771">
        <v>0</v>
      </c>
      <c r="J771" t="s">
        <v>40</v>
      </c>
      <c r="K771">
        <v>-200</v>
      </c>
      <c r="L771" s="1">
        <v>2050</v>
      </c>
      <c r="M771" t="s">
        <v>36</v>
      </c>
      <c r="N771" t="s">
        <v>27</v>
      </c>
      <c r="O771" t="s">
        <v>27</v>
      </c>
      <c r="P771">
        <v>50</v>
      </c>
      <c r="Q771" t="s">
        <v>34</v>
      </c>
      <c r="R771">
        <v>11</v>
      </c>
      <c r="S771" t="s">
        <v>27</v>
      </c>
      <c r="T771">
        <v>4</v>
      </c>
      <c r="U771">
        <v>3</v>
      </c>
      <c r="V771">
        <v>2</v>
      </c>
      <c r="W771">
        <v>99</v>
      </c>
      <c r="X771">
        <v>693</v>
      </c>
      <c r="Y771">
        <v>50</v>
      </c>
      <c r="Z771" t="s">
        <v>33</v>
      </c>
      <c r="AA771">
        <v>50</v>
      </c>
      <c r="AB771" t="str">
        <f t="shared" si="12"/>
        <v>60-69</v>
      </c>
    </row>
    <row r="772" spans="1:28" x14ac:dyDescent="0.3">
      <c r="A772">
        <v>50</v>
      </c>
      <c r="B772" t="s">
        <v>27</v>
      </c>
      <c r="C772" t="s">
        <v>46</v>
      </c>
      <c r="D772">
        <v>0</v>
      </c>
      <c r="E772" t="s">
        <v>37</v>
      </c>
      <c r="F772">
        <v>0</v>
      </c>
      <c r="G772">
        <v>0</v>
      </c>
      <c r="H772" t="s">
        <v>43</v>
      </c>
      <c r="I772">
        <v>0</v>
      </c>
      <c r="J772" t="s">
        <v>40</v>
      </c>
      <c r="K772">
        <v>-200</v>
      </c>
      <c r="L772" s="1">
        <v>1950</v>
      </c>
      <c r="M772" t="s">
        <v>27</v>
      </c>
      <c r="N772" t="s">
        <v>27</v>
      </c>
      <c r="O772" t="s">
        <v>27</v>
      </c>
      <c r="P772">
        <v>0</v>
      </c>
      <c r="Q772" t="s">
        <v>44</v>
      </c>
      <c r="R772">
        <v>29</v>
      </c>
      <c r="S772" t="s">
        <v>36</v>
      </c>
      <c r="T772">
        <v>3</v>
      </c>
      <c r="U772">
        <v>2</v>
      </c>
      <c r="V772">
        <v>2</v>
      </c>
      <c r="W772">
        <v>11</v>
      </c>
      <c r="X772">
        <v>726</v>
      </c>
      <c r="Y772">
        <v>-50</v>
      </c>
      <c r="Z772" t="s">
        <v>33</v>
      </c>
      <c r="AA772">
        <v>50</v>
      </c>
      <c r="AB772" t="str">
        <f t="shared" si="12"/>
        <v>50-59</v>
      </c>
    </row>
    <row r="773" spans="1:28" x14ac:dyDescent="0.3">
      <c r="A773">
        <v>31</v>
      </c>
      <c r="B773" t="s">
        <v>27</v>
      </c>
      <c r="C773" t="s">
        <v>28</v>
      </c>
      <c r="D773">
        <v>86</v>
      </c>
      <c r="E773" t="s">
        <v>42</v>
      </c>
      <c r="F773">
        <v>100</v>
      </c>
      <c r="G773">
        <v>1</v>
      </c>
      <c r="H773" t="s">
        <v>30</v>
      </c>
      <c r="I773">
        <v>50</v>
      </c>
      <c r="J773" t="s">
        <v>31</v>
      </c>
      <c r="K773">
        <v>0</v>
      </c>
      <c r="L773" s="1">
        <v>2336</v>
      </c>
      <c r="M773" t="s">
        <v>27</v>
      </c>
      <c r="N773" t="s">
        <v>36</v>
      </c>
      <c r="O773" t="s">
        <v>27</v>
      </c>
      <c r="P773">
        <v>50</v>
      </c>
      <c r="Q773" t="s">
        <v>34</v>
      </c>
      <c r="R773">
        <v>15</v>
      </c>
      <c r="S773" t="s">
        <v>27</v>
      </c>
      <c r="T773">
        <v>4</v>
      </c>
      <c r="U773">
        <v>0</v>
      </c>
      <c r="V773">
        <v>2</v>
      </c>
      <c r="W773">
        <v>99</v>
      </c>
      <c r="X773">
        <v>721</v>
      </c>
      <c r="Y773">
        <v>-50</v>
      </c>
      <c r="Z773" t="s">
        <v>33</v>
      </c>
      <c r="AA773">
        <v>50</v>
      </c>
      <c r="AB773" t="str">
        <f t="shared" si="12"/>
        <v>30-39</v>
      </c>
    </row>
    <row r="774" spans="1:28" x14ac:dyDescent="0.3">
      <c r="A774">
        <v>49</v>
      </c>
      <c r="B774" t="s">
        <v>27</v>
      </c>
      <c r="C774" t="s">
        <v>28</v>
      </c>
      <c r="D774">
        <v>86</v>
      </c>
      <c r="E774" t="s">
        <v>29</v>
      </c>
      <c r="F774">
        <v>50</v>
      </c>
      <c r="G774">
        <v>0</v>
      </c>
      <c r="H774" t="s">
        <v>30</v>
      </c>
      <c r="I774">
        <v>0</v>
      </c>
      <c r="J774" t="s">
        <v>31</v>
      </c>
      <c r="K774">
        <v>0</v>
      </c>
      <c r="L774" s="1">
        <v>2286</v>
      </c>
      <c r="M774" t="s">
        <v>27</v>
      </c>
      <c r="N774" t="s">
        <v>36</v>
      </c>
      <c r="O774" t="s">
        <v>27</v>
      </c>
      <c r="P774">
        <v>50</v>
      </c>
      <c r="Q774" t="s">
        <v>34</v>
      </c>
      <c r="R774">
        <v>23</v>
      </c>
      <c r="S774" t="s">
        <v>36</v>
      </c>
      <c r="T774">
        <v>6</v>
      </c>
      <c r="U774">
        <v>2</v>
      </c>
      <c r="V774">
        <v>3</v>
      </c>
      <c r="W774">
        <v>5</v>
      </c>
      <c r="X774">
        <v>587</v>
      </c>
      <c r="Y774">
        <v>50</v>
      </c>
      <c r="Z774" t="s">
        <v>41</v>
      </c>
      <c r="AA774">
        <v>0</v>
      </c>
      <c r="AB774" t="str">
        <f t="shared" si="12"/>
        <v>40-49</v>
      </c>
    </row>
    <row r="775" spans="1:28" x14ac:dyDescent="0.3">
      <c r="A775">
        <v>54</v>
      </c>
      <c r="B775" t="s">
        <v>27</v>
      </c>
      <c r="C775" t="s">
        <v>38</v>
      </c>
      <c r="D775">
        <v>0</v>
      </c>
      <c r="E775" t="s">
        <v>29</v>
      </c>
      <c r="F775">
        <v>50</v>
      </c>
      <c r="G775">
        <v>1</v>
      </c>
      <c r="H775" t="s">
        <v>30</v>
      </c>
      <c r="I775">
        <v>50</v>
      </c>
      <c r="J775" t="s">
        <v>40</v>
      </c>
      <c r="K775">
        <v>-200</v>
      </c>
      <c r="L775" s="1">
        <v>2100</v>
      </c>
      <c r="M775" t="s">
        <v>27</v>
      </c>
      <c r="N775" t="s">
        <v>27</v>
      </c>
      <c r="O775" t="s">
        <v>27</v>
      </c>
      <c r="P775">
        <v>0</v>
      </c>
      <c r="Q775" t="s">
        <v>34</v>
      </c>
      <c r="R775">
        <v>19</v>
      </c>
      <c r="S775" t="s">
        <v>27</v>
      </c>
      <c r="T775">
        <v>4</v>
      </c>
      <c r="U775">
        <v>1</v>
      </c>
      <c r="V775">
        <v>1</v>
      </c>
      <c r="W775">
        <v>99</v>
      </c>
      <c r="X775">
        <v>718</v>
      </c>
      <c r="Y775">
        <v>-50</v>
      </c>
      <c r="Z775" t="s">
        <v>35</v>
      </c>
      <c r="AA775">
        <v>100</v>
      </c>
      <c r="AB775" t="str">
        <f t="shared" si="12"/>
        <v>50-59</v>
      </c>
    </row>
    <row r="776" spans="1:28" x14ac:dyDescent="0.3">
      <c r="A776">
        <v>49</v>
      </c>
      <c r="B776" t="s">
        <v>27</v>
      </c>
      <c r="C776" t="s">
        <v>45</v>
      </c>
      <c r="D776">
        <v>0</v>
      </c>
      <c r="E776" t="s">
        <v>29</v>
      </c>
      <c r="F776">
        <v>50</v>
      </c>
      <c r="G776">
        <v>0</v>
      </c>
      <c r="H776" t="s">
        <v>39</v>
      </c>
      <c r="I776">
        <v>0</v>
      </c>
      <c r="J776" t="s">
        <v>40</v>
      </c>
      <c r="K776">
        <v>-200</v>
      </c>
      <c r="L776" s="1">
        <v>2050</v>
      </c>
      <c r="M776" t="s">
        <v>36</v>
      </c>
      <c r="N776" t="s">
        <v>27</v>
      </c>
      <c r="O776" t="s">
        <v>27</v>
      </c>
      <c r="P776">
        <v>50</v>
      </c>
      <c r="Q776" t="s">
        <v>34</v>
      </c>
      <c r="R776">
        <v>8</v>
      </c>
      <c r="S776" t="s">
        <v>36</v>
      </c>
      <c r="T776">
        <v>3</v>
      </c>
      <c r="U776">
        <v>3</v>
      </c>
      <c r="V776">
        <v>3</v>
      </c>
      <c r="W776">
        <v>4</v>
      </c>
      <c r="X776">
        <v>699</v>
      </c>
      <c r="Y776">
        <v>50</v>
      </c>
      <c r="Z776" t="s">
        <v>33</v>
      </c>
      <c r="AA776">
        <v>50</v>
      </c>
      <c r="AB776" t="str">
        <f t="shared" si="12"/>
        <v>40-49</v>
      </c>
    </row>
    <row r="777" spans="1:28" x14ac:dyDescent="0.3">
      <c r="A777">
        <v>18</v>
      </c>
      <c r="B777" t="s">
        <v>27</v>
      </c>
      <c r="C777" t="s">
        <v>38</v>
      </c>
      <c r="D777">
        <v>0</v>
      </c>
      <c r="E777" t="s">
        <v>29</v>
      </c>
      <c r="F777">
        <v>50</v>
      </c>
      <c r="G777">
        <v>0</v>
      </c>
      <c r="H777" t="s">
        <v>30</v>
      </c>
      <c r="I777">
        <v>0</v>
      </c>
      <c r="J777" t="s">
        <v>40</v>
      </c>
      <c r="K777">
        <v>-200</v>
      </c>
      <c r="L777" s="1">
        <v>2000</v>
      </c>
      <c r="M777" t="s">
        <v>27</v>
      </c>
      <c r="N777" t="s">
        <v>27</v>
      </c>
      <c r="O777" t="s">
        <v>27</v>
      </c>
      <c r="P777">
        <v>0</v>
      </c>
      <c r="Q777" t="s">
        <v>34</v>
      </c>
      <c r="R777">
        <v>28</v>
      </c>
      <c r="S777" t="s">
        <v>36</v>
      </c>
      <c r="T777">
        <v>3</v>
      </c>
      <c r="U777">
        <v>1</v>
      </c>
      <c r="V777">
        <v>3</v>
      </c>
      <c r="W777">
        <v>13</v>
      </c>
      <c r="X777">
        <v>826</v>
      </c>
      <c r="Y777">
        <v>-50</v>
      </c>
      <c r="Z777" t="s">
        <v>33</v>
      </c>
      <c r="AA777">
        <v>50</v>
      </c>
      <c r="AB777" t="str">
        <f t="shared" si="12"/>
        <v>10-19</v>
      </c>
    </row>
    <row r="778" spans="1:28" x14ac:dyDescent="0.3">
      <c r="A778">
        <v>29</v>
      </c>
      <c r="B778" t="s">
        <v>27</v>
      </c>
      <c r="C778" t="s">
        <v>28</v>
      </c>
      <c r="D778">
        <v>86</v>
      </c>
      <c r="E778" t="s">
        <v>29</v>
      </c>
      <c r="F778">
        <v>50</v>
      </c>
      <c r="G778">
        <v>0</v>
      </c>
      <c r="H778" t="s">
        <v>39</v>
      </c>
      <c r="I778">
        <v>0</v>
      </c>
      <c r="J778" t="s">
        <v>31</v>
      </c>
      <c r="K778">
        <v>0</v>
      </c>
      <c r="L778" s="1">
        <v>2336</v>
      </c>
      <c r="M778" t="s">
        <v>27</v>
      </c>
      <c r="N778" t="s">
        <v>27</v>
      </c>
      <c r="O778" t="s">
        <v>27</v>
      </c>
      <c r="P778">
        <v>0</v>
      </c>
      <c r="Q778" t="s">
        <v>34</v>
      </c>
      <c r="R778">
        <v>17</v>
      </c>
      <c r="S778" t="s">
        <v>36</v>
      </c>
      <c r="T778">
        <v>3</v>
      </c>
      <c r="U778">
        <v>4</v>
      </c>
      <c r="V778">
        <v>1</v>
      </c>
      <c r="W778">
        <v>4</v>
      </c>
      <c r="X778">
        <v>740</v>
      </c>
      <c r="Y778">
        <v>-50</v>
      </c>
      <c r="Z778" t="s">
        <v>35</v>
      </c>
      <c r="AA778">
        <v>100</v>
      </c>
      <c r="AB778" t="str">
        <f t="shared" si="12"/>
        <v>20-29</v>
      </c>
    </row>
    <row r="779" spans="1:28" x14ac:dyDescent="0.3">
      <c r="A779">
        <v>36</v>
      </c>
      <c r="B779" t="s">
        <v>27</v>
      </c>
      <c r="C779" t="s">
        <v>46</v>
      </c>
      <c r="D779">
        <v>0</v>
      </c>
      <c r="E779" t="s">
        <v>29</v>
      </c>
      <c r="F779">
        <v>50</v>
      </c>
      <c r="G779">
        <v>0</v>
      </c>
      <c r="H779" t="s">
        <v>43</v>
      </c>
      <c r="I779">
        <v>0</v>
      </c>
      <c r="J779" t="s">
        <v>31</v>
      </c>
      <c r="K779">
        <v>0</v>
      </c>
      <c r="L779" s="1">
        <v>2150</v>
      </c>
      <c r="M779" t="s">
        <v>27</v>
      </c>
      <c r="N779" t="s">
        <v>27</v>
      </c>
      <c r="O779" t="s">
        <v>27</v>
      </c>
      <c r="P779">
        <v>0</v>
      </c>
      <c r="Q779" t="s">
        <v>34</v>
      </c>
      <c r="R779">
        <v>24</v>
      </c>
      <c r="S779" t="s">
        <v>36</v>
      </c>
      <c r="T779">
        <v>4</v>
      </c>
      <c r="U779">
        <v>2</v>
      </c>
      <c r="V779">
        <v>3</v>
      </c>
      <c r="W779">
        <v>7</v>
      </c>
      <c r="X779">
        <v>820</v>
      </c>
      <c r="Y779">
        <v>-50</v>
      </c>
      <c r="Z779" t="s">
        <v>41</v>
      </c>
      <c r="AA779">
        <v>0</v>
      </c>
      <c r="AB779" t="str">
        <f t="shared" si="12"/>
        <v>30-39</v>
      </c>
    </row>
    <row r="780" spans="1:28" x14ac:dyDescent="0.3">
      <c r="A780">
        <v>38</v>
      </c>
      <c r="B780" t="s">
        <v>27</v>
      </c>
      <c r="C780" t="s">
        <v>28</v>
      </c>
      <c r="D780">
        <v>86</v>
      </c>
      <c r="E780" t="s">
        <v>37</v>
      </c>
      <c r="F780">
        <v>0</v>
      </c>
      <c r="G780">
        <v>1</v>
      </c>
      <c r="H780" t="s">
        <v>30</v>
      </c>
      <c r="I780">
        <v>50</v>
      </c>
      <c r="J780" t="s">
        <v>31</v>
      </c>
      <c r="K780">
        <v>0</v>
      </c>
      <c r="L780" s="1">
        <v>2386</v>
      </c>
      <c r="M780" t="s">
        <v>36</v>
      </c>
      <c r="N780" t="s">
        <v>27</v>
      </c>
      <c r="O780" t="s">
        <v>27</v>
      </c>
      <c r="P780">
        <v>50</v>
      </c>
      <c r="Q780" t="s">
        <v>34</v>
      </c>
      <c r="R780">
        <v>2</v>
      </c>
      <c r="S780" t="s">
        <v>27</v>
      </c>
      <c r="T780">
        <v>4</v>
      </c>
      <c r="U780">
        <v>4</v>
      </c>
      <c r="V780">
        <v>2</v>
      </c>
      <c r="W780">
        <v>99</v>
      </c>
      <c r="X780">
        <v>644</v>
      </c>
      <c r="Y780">
        <v>50</v>
      </c>
      <c r="Z780" t="s">
        <v>35</v>
      </c>
      <c r="AA780">
        <v>100</v>
      </c>
      <c r="AB780" t="str">
        <f t="shared" si="12"/>
        <v>30-39</v>
      </c>
    </row>
    <row r="781" spans="1:28" x14ac:dyDescent="0.3">
      <c r="A781">
        <v>49</v>
      </c>
      <c r="B781" t="s">
        <v>27</v>
      </c>
      <c r="C781" t="s">
        <v>38</v>
      </c>
      <c r="D781">
        <v>0</v>
      </c>
      <c r="E781" t="s">
        <v>29</v>
      </c>
      <c r="F781">
        <v>50</v>
      </c>
      <c r="G781">
        <v>0</v>
      </c>
      <c r="H781" t="s">
        <v>30</v>
      </c>
      <c r="I781">
        <v>0</v>
      </c>
      <c r="J781" t="s">
        <v>40</v>
      </c>
      <c r="K781">
        <v>-200</v>
      </c>
      <c r="L781" s="1">
        <v>2000</v>
      </c>
      <c r="M781" t="s">
        <v>27</v>
      </c>
      <c r="N781" t="s">
        <v>27</v>
      </c>
      <c r="O781" t="s">
        <v>27</v>
      </c>
      <c r="P781">
        <v>0</v>
      </c>
      <c r="Q781" t="s">
        <v>32</v>
      </c>
      <c r="R781">
        <v>6</v>
      </c>
      <c r="S781" t="s">
        <v>36</v>
      </c>
      <c r="T781">
        <v>5</v>
      </c>
      <c r="U781">
        <v>1</v>
      </c>
      <c r="V781">
        <v>3</v>
      </c>
      <c r="W781">
        <v>11</v>
      </c>
      <c r="X781">
        <v>724</v>
      </c>
      <c r="Y781">
        <v>-50</v>
      </c>
      <c r="Z781" t="s">
        <v>33</v>
      </c>
      <c r="AA781">
        <v>50</v>
      </c>
      <c r="AB781" t="str">
        <f t="shared" si="12"/>
        <v>40-49</v>
      </c>
    </row>
    <row r="782" spans="1:28" x14ac:dyDescent="0.3">
      <c r="A782">
        <v>42</v>
      </c>
      <c r="B782" t="s">
        <v>27</v>
      </c>
      <c r="C782" t="s">
        <v>46</v>
      </c>
      <c r="D782">
        <v>0</v>
      </c>
      <c r="E782" t="s">
        <v>29</v>
      </c>
      <c r="F782">
        <v>50</v>
      </c>
      <c r="G782">
        <v>1</v>
      </c>
      <c r="H782" t="s">
        <v>30</v>
      </c>
      <c r="I782">
        <v>50</v>
      </c>
      <c r="J782" t="s">
        <v>40</v>
      </c>
      <c r="K782">
        <v>-200</v>
      </c>
      <c r="L782" s="1">
        <v>2000</v>
      </c>
      <c r="M782" t="s">
        <v>27</v>
      </c>
      <c r="N782" t="s">
        <v>36</v>
      </c>
      <c r="O782" t="s">
        <v>27</v>
      </c>
      <c r="P782">
        <v>50</v>
      </c>
      <c r="Q782" t="s">
        <v>34</v>
      </c>
      <c r="R782">
        <v>30</v>
      </c>
      <c r="S782" t="s">
        <v>27</v>
      </c>
      <c r="T782">
        <v>5</v>
      </c>
      <c r="U782">
        <v>1</v>
      </c>
      <c r="V782">
        <v>2</v>
      </c>
      <c r="W782">
        <v>99</v>
      </c>
      <c r="X782">
        <v>708</v>
      </c>
      <c r="Y782">
        <v>-50</v>
      </c>
      <c r="Z782" t="s">
        <v>33</v>
      </c>
      <c r="AA782">
        <v>50</v>
      </c>
      <c r="AB782" t="str">
        <f t="shared" si="12"/>
        <v>40-49</v>
      </c>
    </row>
    <row r="783" spans="1:28" x14ac:dyDescent="0.3">
      <c r="A783">
        <v>19</v>
      </c>
      <c r="B783" t="s">
        <v>27</v>
      </c>
      <c r="C783" t="s">
        <v>28</v>
      </c>
      <c r="D783">
        <v>86</v>
      </c>
      <c r="E783" t="s">
        <v>42</v>
      </c>
      <c r="F783">
        <v>100</v>
      </c>
      <c r="G783">
        <v>1</v>
      </c>
      <c r="H783" t="s">
        <v>30</v>
      </c>
      <c r="I783">
        <v>50</v>
      </c>
      <c r="J783" t="s">
        <v>31</v>
      </c>
      <c r="K783">
        <v>0</v>
      </c>
      <c r="L783" s="1">
        <v>2436</v>
      </c>
      <c r="M783" t="s">
        <v>27</v>
      </c>
      <c r="N783" t="s">
        <v>27</v>
      </c>
      <c r="O783" t="s">
        <v>27</v>
      </c>
      <c r="P783">
        <v>0</v>
      </c>
      <c r="Q783" t="s">
        <v>34</v>
      </c>
      <c r="R783">
        <v>12</v>
      </c>
      <c r="S783" t="s">
        <v>27</v>
      </c>
      <c r="T783">
        <v>5</v>
      </c>
      <c r="U783">
        <v>3</v>
      </c>
      <c r="V783">
        <v>3</v>
      </c>
      <c r="W783">
        <v>99</v>
      </c>
      <c r="X783">
        <v>824</v>
      </c>
      <c r="Y783">
        <v>-50</v>
      </c>
      <c r="Z783" t="s">
        <v>35</v>
      </c>
      <c r="AA783">
        <v>100</v>
      </c>
      <c r="AB783" t="str">
        <f t="shared" si="12"/>
        <v>10-19</v>
      </c>
    </row>
    <row r="784" spans="1:28" x14ac:dyDescent="0.3">
      <c r="A784">
        <v>45</v>
      </c>
      <c r="B784" t="s">
        <v>27</v>
      </c>
      <c r="C784" t="s">
        <v>38</v>
      </c>
      <c r="D784">
        <v>0</v>
      </c>
      <c r="E784" t="s">
        <v>37</v>
      </c>
      <c r="F784">
        <v>0</v>
      </c>
      <c r="G784">
        <v>1</v>
      </c>
      <c r="H784" t="s">
        <v>39</v>
      </c>
      <c r="I784">
        <v>100</v>
      </c>
      <c r="J784" t="s">
        <v>31</v>
      </c>
      <c r="K784">
        <v>0</v>
      </c>
      <c r="L784" s="1">
        <v>2400</v>
      </c>
      <c r="M784" t="s">
        <v>27</v>
      </c>
      <c r="N784" t="s">
        <v>27</v>
      </c>
      <c r="O784" t="s">
        <v>27</v>
      </c>
      <c r="P784">
        <v>0</v>
      </c>
      <c r="Q784" t="s">
        <v>34</v>
      </c>
      <c r="R784">
        <v>22</v>
      </c>
      <c r="S784" t="s">
        <v>27</v>
      </c>
      <c r="T784">
        <v>4</v>
      </c>
      <c r="U784">
        <v>2</v>
      </c>
      <c r="V784">
        <v>3</v>
      </c>
      <c r="W784">
        <v>99</v>
      </c>
      <c r="X784">
        <v>602</v>
      </c>
      <c r="Y784">
        <v>50</v>
      </c>
      <c r="Z784" t="s">
        <v>35</v>
      </c>
      <c r="AA784">
        <v>100</v>
      </c>
      <c r="AB784" t="str">
        <f t="shared" si="12"/>
        <v>40-49</v>
      </c>
    </row>
    <row r="785" spans="1:28" x14ac:dyDescent="0.3">
      <c r="A785">
        <v>49</v>
      </c>
      <c r="B785" t="s">
        <v>27</v>
      </c>
      <c r="C785" t="s">
        <v>38</v>
      </c>
      <c r="D785">
        <v>0</v>
      </c>
      <c r="E785" t="s">
        <v>37</v>
      </c>
      <c r="F785">
        <v>0</v>
      </c>
      <c r="G785">
        <v>1</v>
      </c>
      <c r="H785" t="s">
        <v>30</v>
      </c>
      <c r="I785">
        <v>50</v>
      </c>
      <c r="J785" t="s">
        <v>40</v>
      </c>
      <c r="K785">
        <v>-200</v>
      </c>
      <c r="L785" s="1">
        <v>2050</v>
      </c>
      <c r="M785" t="s">
        <v>27</v>
      </c>
      <c r="N785" t="s">
        <v>27</v>
      </c>
      <c r="O785" t="s">
        <v>27</v>
      </c>
      <c r="P785">
        <v>0</v>
      </c>
      <c r="Q785" t="s">
        <v>34</v>
      </c>
      <c r="R785">
        <v>1</v>
      </c>
      <c r="S785" t="s">
        <v>36</v>
      </c>
      <c r="T785">
        <v>4</v>
      </c>
      <c r="U785">
        <v>3</v>
      </c>
      <c r="V785">
        <v>2</v>
      </c>
      <c r="W785">
        <v>3</v>
      </c>
      <c r="X785">
        <v>668</v>
      </c>
      <c r="Y785">
        <v>50</v>
      </c>
      <c r="Z785" t="s">
        <v>41</v>
      </c>
      <c r="AA785">
        <v>0</v>
      </c>
      <c r="AB785" t="str">
        <f t="shared" si="12"/>
        <v>40-49</v>
      </c>
    </row>
    <row r="786" spans="1:28" x14ac:dyDescent="0.3">
      <c r="A786">
        <v>48</v>
      </c>
      <c r="B786" t="s">
        <v>27</v>
      </c>
      <c r="C786" t="s">
        <v>46</v>
      </c>
      <c r="D786">
        <v>0</v>
      </c>
      <c r="E786" t="s">
        <v>29</v>
      </c>
      <c r="F786">
        <v>50</v>
      </c>
      <c r="G786">
        <v>0</v>
      </c>
      <c r="H786" t="s">
        <v>30</v>
      </c>
      <c r="I786">
        <v>0</v>
      </c>
      <c r="J786" t="s">
        <v>31</v>
      </c>
      <c r="K786">
        <v>0</v>
      </c>
      <c r="L786" s="1">
        <v>2350</v>
      </c>
      <c r="M786" t="s">
        <v>27</v>
      </c>
      <c r="N786" t="s">
        <v>27</v>
      </c>
      <c r="O786" t="s">
        <v>27</v>
      </c>
      <c r="P786">
        <v>0</v>
      </c>
      <c r="Q786" t="s">
        <v>34</v>
      </c>
      <c r="R786">
        <v>19</v>
      </c>
      <c r="S786" t="s">
        <v>27</v>
      </c>
      <c r="T786">
        <v>4</v>
      </c>
      <c r="U786">
        <v>2</v>
      </c>
      <c r="V786">
        <v>3</v>
      </c>
      <c r="W786">
        <v>99</v>
      </c>
      <c r="X786">
        <v>590</v>
      </c>
      <c r="Y786">
        <v>50</v>
      </c>
      <c r="Z786" t="s">
        <v>35</v>
      </c>
      <c r="AA786">
        <v>100</v>
      </c>
      <c r="AB786" t="str">
        <f t="shared" si="12"/>
        <v>40-49</v>
      </c>
    </row>
    <row r="787" spans="1:28" x14ac:dyDescent="0.3">
      <c r="A787">
        <v>56</v>
      </c>
      <c r="B787" t="s">
        <v>36</v>
      </c>
      <c r="C787" t="s">
        <v>28</v>
      </c>
      <c r="D787">
        <v>86</v>
      </c>
      <c r="E787" t="s">
        <v>37</v>
      </c>
      <c r="F787">
        <v>0</v>
      </c>
      <c r="G787">
        <v>0</v>
      </c>
      <c r="H787" t="s">
        <v>30</v>
      </c>
      <c r="I787">
        <v>0</v>
      </c>
      <c r="J787" t="s">
        <v>40</v>
      </c>
      <c r="K787">
        <v>-200</v>
      </c>
      <c r="L787" s="1">
        <v>2186</v>
      </c>
      <c r="M787" t="s">
        <v>27</v>
      </c>
      <c r="N787" t="s">
        <v>27</v>
      </c>
      <c r="O787" t="s">
        <v>27</v>
      </c>
      <c r="P787">
        <v>0</v>
      </c>
      <c r="Q787" t="s">
        <v>34</v>
      </c>
      <c r="R787">
        <v>24</v>
      </c>
      <c r="S787" t="s">
        <v>27</v>
      </c>
      <c r="T787">
        <v>6</v>
      </c>
      <c r="U787">
        <v>1</v>
      </c>
      <c r="V787">
        <v>1</v>
      </c>
      <c r="W787">
        <v>99</v>
      </c>
      <c r="X787">
        <v>665</v>
      </c>
      <c r="Y787">
        <v>50</v>
      </c>
      <c r="Z787" t="s">
        <v>35</v>
      </c>
      <c r="AA787">
        <v>100</v>
      </c>
      <c r="AB787" t="str">
        <f t="shared" si="12"/>
        <v>50-59</v>
      </c>
    </row>
    <row r="788" spans="1:28" x14ac:dyDescent="0.3">
      <c r="A788">
        <v>52</v>
      </c>
      <c r="B788" t="s">
        <v>27</v>
      </c>
      <c r="C788" t="s">
        <v>28</v>
      </c>
      <c r="D788">
        <v>86</v>
      </c>
      <c r="E788" t="s">
        <v>29</v>
      </c>
      <c r="F788">
        <v>50</v>
      </c>
      <c r="G788">
        <v>1</v>
      </c>
      <c r="H788" t="s">
        <v>30</v>
      </c>
      <c r="I788">
        <v>50</v>
      </c>
      <c r="J788" t="s">
        <v>31</v>
      </c>
      <c r="K788">
        <v>0</v>
      </c>
      <c r="L788" s="1">
        <v>2486</v>
      </c>
      <c r="M788" t="s">
        <v>27</v>
      </c>
      <c r="N788" t="s">
        <v>27</v>
      </c>
      <c r="O788" t="s">
        <v>27</v>
      </c>
      <c r="P788">
        <v>0</v>
      </c>
      <c r="Q788" t="s">
        <v>34</v>
      </c>
      <c r="R788">
        <v>22</v>
      </c>
      <c r="S788" t="s">
        <v>27</v>
      </c>
      <c r="T788">
        <v>7</v>
      </c>
      <c r="U788">
        <v>4</v>
      </c>
      <c r="V788">
        <v>1</v>
      </c>
      <c r="W788">
        <v>99</v>
      </c>
      <c r="X788">
        <v>698</v>
      </c>
      <c r="Y788">
        <v>50</v>
      </c>
      <c r="Z788" t="s">
        <v>35</v>
      </c>
      <c r="AA788">
        <v>100</v>
      </c>
      <c r="AB788" t="str">
        <f t="shared" si="12"/>
        <v>50-59</v>
      </c>
    </row>
    <row r="789" spans="1:28" x14ac:dyDescent="0.3">
      <c r="A789">
        <v>46</v>
      </c>
      <c r="B789" t="s">
        <v>27</v>
      </c>
      <c r="C789" t="s">
        <v>46</v>
      </c>
      <c r="D789">
        <v>0</v>
      </c>
      <c r="E789" t="s">
        <v>29</v>
      </c>
      <c r="F789">
        <v>50</v>
      </c>
      <c r="G789">
        <v>1</v>
      </c>
      <c r="H789" t="s">
        <v>30</v>
      </c>
      <c r="I789">
        <v>50</v>
      </c>
      <c r="J789" t="s">
        <v>31</v>
      </c>
      <c r="K789">
        <v>0</v>
      </c>
      <c r="L789" s="1">
        <v>2400</v>
      </c>
      <c r="M789" t="s">
        <v>27</v>
      </c>
      <c r="N789" t="s">
        <v>27</v>
      </c>
      <c r="O789" t="s">
        <v>27</v>
      </c>
      <c r="P789">
        <v>0</v>
      </c>
      <c r="Q789" t="s">
        <v>34</v>
      </c>
      <c r="R789">
        <v>7</v>
      </c>
      <c r="S789" t="s">
        <v>27</v>
      </c>
      <c r="T789">
        <v>1</v>
      </c>
      <c r="U789">
        <v>2</v>
      </c>
      <c r="V789">
        <v>1</v>
      </c>
      <c r="W789">
        <v>99</v>
      </c>
      <c r="X789">
        <v>691</v>
      </c>
      <c r="Y789">
        <v>50</v>
      </c>
      <c r="Z789" t="s">
        <v>35</v>
      </c>
      <c r="AA789">
        <v>100</v>
      </c>
      <c r="AB789" t="str">
        <f t="shared" si="12"/>
        <v>40-49</v>
      </c>
    </row>
    <row r="790" spans="1:28" x14ac:dyDescent="0.3">
      <c r="A790">
        <v>38</v>
      </c>
      <c r="B790" t="s">
        <v>27</v>
      </c>
      <c r="C790" t="s">
        <v>28</v>
      </c>
      <c r="D790">
        <v>86</v>
      </c>
      <c r="E790" t="s">
        <v>42</v>
      </c>
      <c r="F790">
        <v>100</v>
      </c>
      <c r="G790">
        <v>0</v>
      </c>
      <c r="H790" t="s">
        <v>30</v>
      </c>
      <c r="I790">
        <v>0</v>
      </c>
      <c r="J790" t="s">
        <v>31</v>
      </c>
      <c r="K790">
        <v>0</v>
      </c>
      <c r="L790" s="1">
        <v>2386</v>
      </c>
      <c r="M790" t="s">
        <v>27</v>
      </c>
      <c r="N790" t="s">
        <v>27</v>
      </c>
      <c r="O790" t="s">
        <v>27</v>
      </c>
      <c r="P790">
        <v>0</v>
      </c>
      <c r="Q790" t="s">
        <v>34</v>
      </c>
      <c r="R790">
        <v>29</v>
      </c>
      <c r="S790" t="s">
        <v>27</v>
      </c>
      <c r="T790">
        <v>7</v>
      </c>
      <c r="U790">
        <v>0</v>
      </c>
      <c r="V790">
        <v>3</v>
      </c>
      <c r="W790">
        <v>99</v>
      </c>
      <c r="X790">
        <v>716</v>
      </c>
      <c r="Y790">
        <v>-50</v>
      </c>
      <c r="Z790" t="s">
        <v>35</v>
      </c>
      <c r="AA790">
        <v>100</v>
      </c>
      <c r="AB790" t="str">
        <f t="shared" si="12"/>
        <v>30-39</v>
      </c>
    </row>
    <row r="791" spans="1:28" x14ac:dyDescent="0.3">
      <c r="A791">
        <v>18</v>
      </c>
      <c r="B791" t="s">
        <v>27</v>
      </c>
      <c r="C791" t="s">
        <v>28</v>
      </c>
      <c r="D791">
        <v>86</v>
      </c>
      <c r="E791" t="s">
        <v>29</v>
      </c>
      <c r="F791">
        <v>50</v>
      </c>
      <c r="G791">
        <v>0</v>
      </c>
      <c r="H791" t="s">
        <v>30</v>
      </c>
      <c r="I791">
        <v>0</v>
      </c>
      <c r="J791" t="s">
        <v>31</v>
      </c>
      <c r="K791">
        <v>0</v>
      </c>
      <c r="L791" s="1">
        <v>2386</v>
      </c>
      <c r="M791" t="s">
        <v>27</v>
      </c>
      <c r="N791" t="s">
        <v>27</v>
      </c>
      <c r="O791" t="s">
        <v>36</v>
      </c>
      <c r="P791">
        <v>50</v>
      </c>
      <c r="Q791" t="s">
        <v>34</v>
      </c>
      <c r="R791">
        <v>2</v>
      </c>
      <c r="S791" t="s">
        <v>36</v>
      </c>
      <c r="T791">
        <v>6</v>
      </c>
      <c r="U791">
        <v>1</v>
      </c>
      <c r="V791">
        <v>2</v>
      </c>
      <c r="W791">
        <v>7</v>
      </c>
      <c r="X791">
        <v>641</v>
      </c>
      <c r="Y791">
        <v>50</v>
      </c>
      <c r="Z791" t="s">
        <v>35</v>
      </c>
      <c r="AA791">
        <v>100</v>
      </c>
      <c r="AB791" t="str">
        <f t="shared" si="12"/>
        <v>10-19</v>
      </c>
    </row>
    <row r="792" spans="1:28" x14ac:dyDescent="0.3">
      <c r="A792">
        <v>46</v>
      </c>
      <c r="B792" t="s">
        <v>27</v>
      </c>
      <c r="C792" t="s">
        <v>45</v>
      </c>
      <c r="D792">
        <v>0</v>
      </c>
      <c r="E792" t="s">
        <v>29</v>
      </c>
      <c r="F792">
        <v>50</v>
      </c>
      <c r="G792">
        <v>0</v>
      </c>
      <c r="H792" t="s">
        <v>30</v>
      </c>
      <c r="I792">
        <v>0</v>
      </c>
      <c r="J792" t="s">
        <v>31</v>
      </c>
      <c r="K792">
        <v>0</v>
      </c>
      <c r="L792" s="1">
        <v>2150</v>
      </c>
      <c r="M792" t="s">
        <v>27</v>
      </c>
      <c r="N792" t="s">
        <v>36</v>
      </c>
      <c r="O792" t="s">
        <v>27</v>
      </c>
      <c r="P792">
        <v>50</v>
      </c>
      <c r="Q792" t="s">
        <v>34</v>
      </c>
      <c r="R792">
        <v>29</v>
      </c>
      <c r="S792" t="s">
        <v>36</v>
      </c>
      <c r="T792">
        <v>5</v>
      </c>
      <c r="U792">
        <v>0</v>
      </c>
      <c r="V792">
        <v>1</v>
      </c>
      <c r="W792">
        <v>7</v>
      </c>
      <c r="X792">
        <v>803</v>
      </c>
      <c r="Y792">
        <v>-50</v>
      </c>
      <c r="Z792" t="s">
        <v>33</v>
      </c>
      <c r="AA792">
        <v>50</v>
      </c>
      <c r="AB792" t="str">
        <f t="shared" si="12"/>
        <v>40-49</v>
      </c>
    </row>
    <row r="793" spans="1:28" x14ac:dyDescent="0.3">
      <c r="A793">
        <v>43</v>
      </c>
      <c r="B793" t="s">
        <v>27</v>
      </c>
      <c r="C793" t="s">
        <v>28</v>
      </c>
      <c r="D793">
        <v>86</v>
      </c>
      <c r="E793" t="s">
        <v>37</v>
      </c>
      <c r="F793">
        <v>0</v>
      </c>
      <c r="G793">
        <v>1</v>
      </c>
      <c r="H793" t="s">
        <v>30</v>
      </c>
      <c r="I793">
        <v>50</v>
      </c>
      <c r="J793" t="s">
        <v>40</v>
      </c>
      <c r="K793">
        <v>-200</v>
      </c>
      <c r="L793" s="1">
        <v>2086</v>
      </c>
      <c r="M793" t="s">
        <v>36</v>
      </c>
      <c r="N793" t="s">
        <v>27</v>
      </c>
      <c r="O793" t="s">
        <v>27</v>
      </c>
      <c r="P793">
        <v>50</v>
      </c>
      <c r="Q793" t="s">
        <v>44</v>
      </c>
      <c r="R793">
        <v>21</v>
      </c>
      <c r="S793" t="s">
        <v>36</v>
      </c>
      <c r="T793">
        <v>4</v>
      </c>
      <c r="U793">
        <v>1</v>
      </c>
      <c r="V793">
        <v>2</v>
      </c>
      <c r="W793">
        <v>10</v>
      </c>
      <c r="X793">
        <v>736</v>
      </c>
      <c r="Y793">
        <v>-50</v>
      </c>
      <c r="Z793" t="s">
        <v>35</v>
      </c>
      <c r="AA793">
        <v>100</v>
      </c>
      <c r="AB793" t="str">
        <f t="shared" si="12"/>
        <v>40-49</v>
      </c>
    </row>
    <row r="794" spans="1:28" x14ac:dyDescent="0.3">
      <c r="A794">
        <v>44</v>
      </c>
      <c r="B794" t="s">
        <v>27</v>
      </c>
      <c r="C794" t="s">
        <v>45</v>
      </c>
      <c r="D794">
        <v>0</v>
      </c>
      <c r="E794" t="s">
        <v>29</v>
      </c>
      <c r="F794">
        <v>50</v>
      </c>
      <c r="G794">
        <v>1</v>
      </c>
      <c r="H794" t="s">
        <v>43</v>
      </c>
      <c r="I794">
        <v>200</v>
      </c>
      <c r="J794" t="s">
        <v>40</v>
      </c>
      <c r="K794">
        <v>-200</v>
      </c>
      <c r="L794" s="1">
        <v>2250</v>
      </c>
      <c r="M794" t="s">
        <v>27</v>
      </c>
      <c r="N794" t="s">
        <v>27</v>
      </c>
      <c r="O794" t="s">
        <v>27</v>
      </c>
      <c r="P794">
        <v>0</v>
      </c>
      <c r="Q794" t="s">
        <v>34</v>
      </c>
      <c r="R794">
        <v>4</v>
      </c>
      <c r="S794" t="s">
        <v>27</v>
      </c>
      <c r="T794">
        <v>4</v>
      </c>
      <c r="U794">
        <v>2</v>
      </c>
      <c r="V794">
        <v>1</v>
      </c>
      <c r="W794">
        <v>99</v>
      </c>
      <c r="X794">
        <v>760</v>
      </c>
      <c r="Y794">
        <v>-50</v>
      </c>
      <c r="Z794" t="s">
        <v>35</v>
      </c>
      <c r="AA794">
        <v>100</v>
      </c>
      <c r="AB794" t="str">
        <f t="shared" si="12"/>
        <v>40-49</v>
      </c>
    </row>
    <row r="795" spans="1:28" x14ac:dyDescent="0.3">
      <c r="A795">
        <v>20</v>
      </c>
      <c r="B795" t="s">
        <v>27</v>
      </c>
      <c r="C795" t="s">
        <v>28</v>
      </c>
      <c r="D795">
        <v>86</v>
      </c>
      <c r="E795" t="s">
        <v>42</v>
      </c>
      <c r="F795">
        <v>100</v>
      </c>
      <c r="G795">
        <v>1</v>
      </c>
      <c r="H795" t="s">
        <v>39</v>
      </c>
      <c r="I795">
        <v>100</v>
      </c>
      <c r="J795" t="s">
        <v>31</v>
      </c>
      <c r="K795">
        <v>0</v>
      </c>
      <c r="L795" s="1">
        <v>2386</v>
      </c>
      <c r="M795" t="s">
        <v>27</v>
      </c>
      <c r="N795" t="s">
        <v>27</v>
      </c>
      <c r="O795" t="s">
        <v>27</v>
      </c>
      <c r="P795">
        <v>0</v>
      </c>
      <c r="Q795" t="s">
        <v>44</v>
      </c>
      <c r="R795">
        <v>18</v>
      </c>
      <c r="S795" t="s">
        <v>36</v>
      </c>
      <c r="T795">
        <v>5</v>
      </c>
      <c r="U795">
        <v>4</v>
      </c>
      <c r="V795">
        <v>1</v>
      </c>
      <c r="W795">
        <v>8</v>
      </c>
      <c r="X795">
        <v>714</v>
      </c>
      <c r="Y795">
        <v>-50</v>
      </c>
      <c r="Z795" t="s">
        <v>41</v>
      </c>
      <c r="AA795">
        <v>0</v>
      </c>
      <c r="AB795" t="str">
        <f t="shared" si="12"/>
        <v>20-29</v>
      </c>
    </row>
    <row r="796" spans="1:28" x14ac:dyDescent="0.3">
      <c r="A796">
        <v>23</v>
      </c>
      <c r="B796" t="s">
        <v>27</v>
      </c>
      <c r="C796" t="s">
        <v>28</v>
      </c>
      <c r="D796">
        <v>86</v>
      </c>
      <c r="E796" t="s">
        <v>29</v>
      </c>
      <c r="F796">
        <v>50</v>
      </c>
      <c r="G796">
        <v>0</v>
      </c>
      <c r="H796" t="s">
        <v>30</v>
      </c>
      <c r="I796">
        <v>0</v>
      </c>
      <c r="J796" t="s">
        <v>40</v>
      </c>
      <c r="K796">
        <v>-200</v>
      </c>
      <c r="L796" s="1">
        <v>2086</v>
      </c>
      <c r="M796" t="s">
        <v>36</v>
      </c>
      <c r="N796" t="s">
        <v>27</v>
      </c>
      <c r="O796" t="s">
        <v>36</v>
      </c>
      <c r="P796">
        <v>100</v>
      </c>
      <c r="Q796" t="s">
        <v>34</v>
      </c>
      <c r="R796">
        <v>14</v>
      </c>
      <c r="S796" t="s">
        <v>27</v>
      </c>
      <c r="T796">
        <v>3</v>
      </c>
      <c r="U796">
        <v>3</v>
      </c>
      <c r="V796">
        <v>1</v>
      </c>
      <c r="W796">
        <v>99</v>
      </c>
      <c r="X796">
        <v>631</v>
      </c>
      <c r="Y796">
        <v>50</v>
      </c>
      <c r="Z796" t="s">
        <v>33</v>
      </c>
      <c r="AA796">
        <v>50</v>
      </c>
      <c r="AB796" t="str">
        <f t="shared" si="12"/>
        <v>20-29</v>
      </c>
    </row>
    <row r="797" spans="1:28" x14ac:dyDescent="0.3">
      <c r="A797">
        <v>55</v>
      </c>
      <c r="B797" t="s">
        <v>36</v>
      </c>
      <c r="C797" t="s">
        <v>38</v>
      </c>
      <c r="D797">
        <v>0</v>
      </c>
      <c r="E797" t="s">
        <v>29</v>
      </c>
      <c r="F797">
        <v>50</v>
      </c>
      <c r="G797">
        <v>0</v>
      </c>
      <c r="H797" t="s">
        <v>39</v>
      </c>
      <c r="I797">
        <v>0</v>
      </c>
      <c r="J797" t="s">
        <v>31</v>
      </c>
      <c r="K797">
        <v>0</v>
      </c>
      <c r="L797" s="1">
        <v>2300</v>
      </c>
      <c r="M797" t="s">
        <v>36</v>
      </c>
      <c r="N797" t="s">
        <v>27</v>
      </c>
      <c r="O797" t="s">
        <v>27</v>
      </c>
      <c r="P797">
        <v>50</v>
      </c>
      <c r="Q797" t="s">
        <v>34</v>
      </c>
      <c r="R797">
        <v>21</v>
      </c>
      <c r="S797" t="s">
        <v>36</v>
      </c>
      <c r="T797">
        <v>5</v>
      </c>
      <c r="U797">
        <v>1</v>
      </c>
      <c r="V797">
        <v>3</v>
      </c>
      <c r="W797">
        <v>5</v>
      </c>
      <c r="X797">
        <v>682</v>
      </c>
      <c r="Y797">
        <v>50</v>
      </c>
      <c r="Z797" t="s">
        <v>35</v>
      </c>
      <c r="AA797">
        <v>100</v>
      </c>
      <c r="AB797" t="str">
        <f t="shared" si="12"/>
        <v>50-59</v>
      </c>
    </row>
    <row r="798" spans="1:28" x14ac:dyDescent="0.3">
      <c r="A798">
        <v>39</v>
      </c>
      <c r="B798" t="s">
        <v>27</v>
      </c>
      <c r="C798" t="s">
        <v>38</v>
      </c>
      <c r="D798">
        <v>0</v>
      </c>
      <c r="E798" t="s">
        <v>29</v>
      </c>
      <c r="F798">
        <v>50</v>
      </c>
      <c r="G798">
        <v>0</v>
      </c>
      <c r="H798" t="s">
        <v>30</v>
      </c>
      <c r="I798">
        <v>0</v>
      </c>
      <c r="J798" t="s">
        <v>31</v>
      </c>
      <c r="K798">
        <v>0</v>
      </c>
      <c r="L798" s="1">
        <v>2300</v>
      </c>
      <c r="M798" t="s">
        <v>27</v>
      </c>
      <c r="N798" t="s">
        <v>27</v>
      </c>
      <c r="O798" t="s">
        <v>27</v>
      </c>
      <c r="P798">
        <v>0</v>
      </c>
      <c r="Q798" t="s">
        <v>32</v>
      </c>
      <c r="R798">
        <v>17</v>
      </c>
      <c r="S798" t="s">
        <v>36</v>
      </c>
      <c r="T798">
        <v>4</v>
      </c>
      <c r="U798">
        <v>2</v>
      </c>
      <c r="V798">
        <v>1</v>
      </c>
      <c r="W798">
        <v>5</v>
      </c>
      <c r="X798">
        <v>659</v>
      </c>
      <c r="Y798">
        <v>50</v>
      </c>
      <c r="Z798" t="s">
        <v>33</v>
      </c>
      <c r="AA798">
        <v>50</v>
      </c>
      <c r="AB798" t="str">
        <f t="shared" si="12"/>
        <v>30-39</v>
      </c>
    </row>
    <row r="799" spans="1:28" x14ac:dyDescent="0.3">
      <c r="A799">
        <v>50</v>
      </c>
      <c r="B799" t="s">
        <v>27</v>
      </c>
      <c r="C799" t="s">
        <v>38</v>
      </c>
      <c r="D799">
        <v>0</v>
      </c>
      <c r="E799" t="s">
        <v>29</v>
      </c>
      <c r="F799">
        <v>50</v>
      </c>
      <c r="G799">
        <v>0</v>
      </c>
      <c r="H799" t="s">
        <v>30</v>
      </c>
      <c r="I799">
        <v>0</v>
      </c>
      <c r="J799" t="s">
        <v>31</v>
      </c>
      <c r="K799">
        <v>0</v>
      </c>
      <c r="L799" s="1">
        <v>2300</v>
      </c>
      <c r="M799" t="s">
        <v>27</v>
      </c>
      <c r="N799" t="s">
        <v>36</v>
      </c>
      <c r="O799" t="s">
        <v>27</v>
      </c>
      <c r="P799">
        <v>50</v>
      </c>
      <c r="Q799" t="s">
        <v>34</v>
      </c>
      <c r="R799">
        <v>19</v>
      </c>
      <c r="S799" t="s">
        <v>36</v>
      </c>
      <c r="T799">
        <v>3</v>
      </c>
      <c r="U799">
        <v>3</v>
      </c>
      <c r="V799">
        <v>1</v>
      </c>
      <c r="W799">
        <v>4</v>
      </c>
      <c r="X799">
        <v>683</v>
      </c>
      <c r="Y799">
        <v>50</v>
      </c>
      <c r="Z799" t="s">
        <v>35</v>
      </c>
      <c r="AA799">
        <v>100</v>
      </c>
      <c r="AB799" t="str">
        <f t="shared" si="12"/>
        <v>50-59</v>
      </c>
    </row>
    <row r="800" spans="1:28" x14ac:dyDescent="0.3">
      <c r="A800">
        <v>40</v>
      </c>
      <c r="B800" t="s">
        <v>27</v>
      </c>
      <c r="C800" t="s">
        <v>38</v>
      </c>
      <c r="D800">
        <v>0</v>
      </c>
      <c r="E800" t="s">
        <v>37</v>
      </c>
      <c r="F800">
        <v>0</v>
      </c>
      <c r="G800">
        <v>3</v>
      </c>
      <c r="H800" t="s">
        <v>30</v>
      </c>
      <c r="I800">
        <v>150</v>
      </c>
      <c r="J800" t="s">
        <v>31</v>
      </c>
      <c r="K800">
        <v>0</v>
      </c>
      <c r="L800" s="1">
        <v>2450</v>
      </c>
      <c r="M800" t="s">
        <v>27</v>
      </c>
      <c r="N800" t="s">
        <v>27</v>
      </c>
      <c r="O800" t="s">
        <v>27</v>
      </c>
      <c r="P800">
        <v>0</v>
      </c>
      <c r="Q800" t="s">
        <v>34</v>
      </c>
      <c r="R800">
        <v>28</v>
      </c>
      <c r="S800" t="s">
        <v>27</v>
      </c>
      <c r="T800">
        <v>10</v>
      </c>
      <c r="U800">
        <v>3</v>
      </c>
      <c r="V800">
        <v>2</v>
      </c>
      <c r="W800">
        <v>99</v>
      </c>
      <c r="X800">
        <v>628</v>
      </c>
      <c r="Y800">
        <v>50</v>
      </c>
      <c r="Z800" t="s">
        <v>35</v>
      </c>
      <c r="AA800">
        <v>100</v>
      </c>
      <c r="AB800" t="str">
        <f t="shared" si="12"/>
        <v>40-49</v>
      </c>
    </row>
    <row r="801" spans="1:28" x14ac:dyDescent="0.3">
      <c r="A801">
        <v>40</v>
      </c>
      <c r="B801" t="s">
        <v>27</v>
      </c>
      <c r="C801" t="s">
        <v>46</v>
      </c>
      <c r="D801">
        <v>0</v>
      </c>
      <c r="E801" t="s">
        <v>42</v>
      </c>
      <c r="F801">
        <v>100</v>
      </c>
      <c r="G801">
        <v>0</v>
      </c>
      <c r="H801" t="s">
        <v>30</v>
      </c>
      <c r="I801">
        <v>0</v>
      </c>
      <c r="J801" t="s">
        <v>40</v>
      </c>
      <c r="K801">
        <v>-200</v>
      </c>
      <c r="L801" s="1">
        <v>2150</v>
      </c>
      <c r="M801" t="s">
        <v>27</v>
      </c>
      <c r="N801" t="s">
        <v>36</v>
      </c>
      <c r="O801" t="s">
        <v>27</v>
      </c>
      <c r="P801">
        <v>50</v>
      </c>
      <c r="Q801" t="s">
        <v>32</v>
      </c>
      <c r="R801">
        <v>6</v>
      </c>
      <c r="S801" t="s">
        <v>36</v>
      </c>
      <c r="T801">
        <v>4</v>
      </c>
      <c r="U801">
        <v>4</v>
      </c>
      <c r="V801">
        <v>2</v>
      </c>
      <c r="W801">
        <v>4</v>
      </c>
      <c r="X801">
        <v>598</v>
      </c>
      <c r="Y801">
        <v>50</v>
      </c>
      <c r="Z801" t="s">
        <v>35</v>
      </c>
      <c r="AA801">
        <v>100</v>
      </c>
      <c r="AB801" t="str">
        <f t="shared" si="12"/>
        <v>40-49</v>
      </c>
    </row>
    <row r="802" spans="1:28" x14ac:dyDescent="0.3">
      <c r="A802">
        <v>54</v>
      </c>
      <c r="B802" t="s">
        <v>27</v>
      </c>
      <c r="C802" t="s">
        <v>28</v>
      </c>
      <c r="D802">
        <v>86</v>
      </c>
      <c r="E802" t="s">
        <v>37</v>
      </c>
      <c r="F802">
        <v>0</v>
      </c>
      <c r="G802">
        <v>0</v>
      </c>
      <c r="H802" t="s">
        <v>39</v>
      </c>
      <c r="I802">
        <v>0</v>
      </c>
      <c r="J802" t="s">
        <v>31</v>
      </c>
      <c r="K802">
        <v>0</v>
      </c>
      <c r="L802" s="1">
        <v>2236</v>
      </c>
      <c r="M802" t="s">
        <v>36</v>
      </c>
      <c r="N802" t="s">
        <v>27</v>
      </c>
      <c r="O802" t="s">
        <v>27</v>
      </c>
      <c r="P802">
        <v>50</v>
      </c>
      <c r="Q802" t="s">
        <v>34</v>
      </c>
      <c r="R802">
        <v>4</v>
      </c>
      <c r="S802" t="s">
        <v>27</v>
      </c>
      <c r="T802">
        <v>4</v>
      </c>
      <c r="U802">
        <v>3</v>
      </c>
      <c r="V802">
        <v>2</v>
      </c>
      <c r="W802">
        <v>99</v>
      </c>
      <c r="X802">
        <v>593</v>
      </c>
      <c r="Y802">
        <v>50</v>
      </c>
      <c r="Z802" t="s">
        <v>41</v>
      </c>
      <c r="AA802">
        <v>0</v>
      </c>
      <c r="AB802" t="str">
        <f t="shared" si="12"/>
        <v>50-59</v>
      </c>
    </row>
    <row r="803" spans="1:28" x14ac:dyDescent="0.3">
      <c r="A803">
        <v>32</v>
      </c>
      <c r="B803" t="s">
        <v>27</v>
      </c>
      <c r="C803" t="s">
        <v>28</v>
      </c>
      <c r="D803">
        <v>86</v>
      </c>
      <c r="E803" t="s">
        <v>37</v>
      </c>
      <c r="F803">
        <v>0</v>
      </c>
      <c r="G803">
        <v>1</v>
      </c>
      <c r="H803" t="s">
        <v>30</v>
      </c>
      <c r="I803">
        <v>50</v>
      </c>
      <c r="J803" t="s">
        <v>31</v>
      </c>
      <c r="K803">
        <v>0</v>
      </c>
      <c r="L803" s="1">
        <v>2286</v>
      </c>
      <c r="M803" t="s">
        <v>27</v>
      </c>
      <c r="N803" t="s">
        <v>36</v>
      </c>
      <c r="O803" t="s">
        <v>27</v>
      </c>
      <c r="P803">
        <v>50</v>
      </c>
      <c r="Q803" t="s">
        <v>32</v>
      </c>
      <c r="R803">
        <v>16</v>
      </c>
      <c r="S803" t="s">
        <v>36</v>
      </c>
      <c r="T803">
        <v>5</v>
      </c>
      <c r="U803">
        <v>0</v>
      </c>
      <c r="V803">
        <v>2</v>
      </c>
      <c r="W803">
        <v>3</v>
      </c>
      <c r="X803">
        <v>741</v>
      </c>
      <c r="Y803">
        <v>-50</v>
      </c>
      <c r="Z803" t="s">
        <v>35</v>
      </c>
      <c r="AA803">
        <v>100</v>
      </c>
      <c r="AB803" t="str">
        <f t="shared" si="12"/>
        <v>30-39</v>
      </c>
    </row>
    <row r="804" spans="1:28" x14ac:dyDescent="0.3">
      <c r="A804">
        <v>41</v>
      </c>
      <c r="B804" t="s">
        <v>27</v>
      </c>
      <c r="C804" t="s">
        <v>28</v>
      </c>
      <c r="D804">
        <v>86</v>
      </c>
      <c r="E804" t="s">
        <v>29</v>
      </c>
      <c r="F804">
        <v>50</v>
      </c>
      <c r="G804">
        <v>1</v>
      </c>
      <c r="H804" t="s">
        <v>30</v>
      </c>
      <c r="I804">
        <v>50</v>
      </c>
      <c r="J804" t="s">
        <v>31</v>
      </c>
      <c r="K804">
        <v>0</v>
      </c>
      <c r="L804" s="1">
        <v>2336</v>
      </c>
      <c r="M804" t="s">
        <v>27</v>
      </c>
      <c r="N804" t="s">
        <v>36</v>
      </c>
      <c r="O804" t="s">
        <v>27</v>
      </c>
      <c r="P804">
        <v>50</v>
      </c>
      <c r="Q804" t="s">
        <v>32</v>
      </c>
      <c r="R804">
        <v>10</v>
      </c>
      <c r="S804" t="s">
        <v>36</v>
      </c>
      <c r="T804">
        <v>3</v>
      </c>
      <c r="U804">
        <v>0</v>
      </c>
      <c r="V804">
        <v>2</v>
      </c>
      <c r="W804">
        <v>1</v>
      </c>
      <c r="X804">
        <v>703</v>
      </c>
      <c r="Y804">
        <v>-50</v>
      </c>
      <c r="Z804" t="s">
        <v>35</v>
      </c>
      <c r="AA804">
        <v>100</v>
      </c>
      <c r="AB804" t="str">
        <f t="shared" si="12"/>
        <v>40-49</v>
      </c>
    </row>
    <row r="805" spans="1:28" x14ac:dyDescent="0.3">
      <c r="A805">
        <v>33</v>
      </c>
      <c r="B805" t="s">
        <v>27</v>
      </c>
      <c r="C805" t="s">
        <v>38</v>
      </c>
      <c r="D805">
        <v>0</v>
      </c>
      <c r="E805" t="s">
        <v>29</v>
      </c>
      <c r="F805">
        <v>50</v>
      </c>
      <c r="G805">
        <v>0</v>
      </c>
      <c r="H805" t="s">
        <v>30</v>
      </c>
      <c r="I805">
        <v>0</v>
      </c>
      <c r="J805" t="s">
        <v>40</v>
      </c>
      <c r="K805">
        <v>-200</v>
      </c>
      <c r="L805" s="1">
        <v>1950</v>
      </c>
      <c r="M805" t="s">
        <v>27</v>
      </c>
      <c r="N805" t="s">
        <v>27</v>
      </c>
      <c r="O805" t="s">
        <v>27</v>
      </c>
      <c r="P805">
        <v>0</v>
      </c>
      <c r="Q805" t="s">
        <v>34</v>
      </c>
      <c r="R805">
        <v>11</v>
      </c>
      <c r="S805" t="s">
        <v>27</v>
      </c>
      <c r="T805">
        <v>5</v>
      </c>
      <c r="U805">
        <v>3</v>
      </c>
      <c r="V805">
        <v>1</v>
      </c>
      <c r="W805">
        <v>99</v>
      </c>
      <c r="X805">
        <v>737</v>
      </c>
      <c r="Y805">
        <v>-50</v>
      </c>
      <c r="Z805" t="s">
        <v>41</v>
      </c>
      <c r="AA805">
        <v>0</v>
      </c>
      <c r="AB805" t="str">
        <f t="shared" si="12"/>
        <v>30-39</v>
      </c>
    </row>
    <row r="806" spans="1:28" x14ac:dyDescent="0.3">
      <c r="A806">
        <v>33</v>
      </c>
      <c r="B806" t="s">
        <v>27</v>
      </c>
      <c r="C806" t="s">
        <v>28</v>
      </c>
      <c r="D806">
        <v>86</v>
      </c>
      <c r="E806" t="s">
        <v>29</v>
      </c>
      <c r="F806">
        <v>50</v>
      </c>
      <c r="G806">
        <v>0</v>
      </c>
      <c r="H806" t="s">
        <v>39</v>
      </c>
      <c r="I806">
        <v>0</v>
      </c>
      <c r="J806" t="s">
        <v>31</v>
      </c>
      <c r="K806">
        <v>0</v>
      </c>
      <c r="L806" s="1">
        <v>2186</v>
      </c>
      <c r="M806" t="s">
        <v>36</v>
      </c>
      <c r="N806" t="s">
        <v>27</v>
      </c>
      <c r="O806" t="s">
        <v>27</v>
      </c>
      <c r="P806">
        <v>50</v>
      </c>
      <c r="Q806" t="s">
        <v>34</v>
      </c>
      <c r="R806">
        <v>12</v>
      </c>
      <c r="S806" t="s">
        <v>27</v>
      </c>
      <c r="T806">
        <v>4</v>
      </c>
      <c r="U806">
        <v>0</v>
      </c>
      <c r="V806">
        <v>3</v>
      </c>
      <c r="W806">
        <v>99</v>
      </c>
      <c r="X806">
        <v>828</v>
      </c>
      <c r="Y806">
        <v>-50</v>
      </c>
      <c r="Z806" t="s">
        <v>41</v>
      </c>
      <c r="AA806">
        <v>0</v>
      </c>
      <c r="AB806" t="str">
        <f t="shared" si="12"/>
        <v>30-39</v>
      </c>
    </row>
    <row r="807" spans="1:28" x14ac:dyDescent="0.3">
      <c r="A807">
        <v>35</v>
      </c>
      <c r="B807" t="s">
        <v>27</v>
      </c>
      <c r="C807" t="s">
        <v>28</v>
      </c>
      <c r="D807">
        <v>86</v>
      </c>
      <c r="E807" t="s">
        <v>29</v>
      </c>
      <c r="F807">
        <v>50</v>
      </c>
      <c r="G807">
        <v>1</v>
      </c>
      <c r="H807" t="s">
        <v>30</v>
      </c>
      <c r="I807">
        <v>50</v>
      </c>
      <c r="J807" t="s">
        <v>31</v>
      </c>
      <c r="K807">
        <v>0</v>
      </c>
      <c r="L807" s="1">
        <v>2386</v>
      </c>
      <c r="M807" t="s">
        <v>27</v>
      </c>
      <c r="N807" t="s">
        <v>27</v>
      </c>
      <c r="O807" t="s">
        <v>27</v>
      </c>
      <c r="P807">
        <v>0</v>
      </c>
      <c r="Q807" t="s">
        <v>32</v>
      </c>
      <c r="R807">
        <v>4</v>
      </c>
      <c r="S807" t="s">
        <v>36</v>
      </c>
      <c r="T807">
        <v>4</v>
      </c>
      <c r="U807">
        <v>1</v>
      </c>
      <c r="V807">
        <v>1</v>
      </c>
      <c r="W807">
        <v>2</v>
      </c>
      <c r="X807">
        <v>674</v>
      </c>
      <c r="Y807">
        <v>50</v>
      </c>
      <c r="Z807" t="s">
        <v>41</v>
      </c>
      <c r="AA807">
        <v>0</v>
      </c>
      <c r="AB807" t="str">
        <f t="shared" si="12"/>
        <v>30-39</v>
      </c>
    </row>
    <row r="808" spans="1:28" x14ac:dyDescent="0.3">
      <c r="A808">
        <v>43</v>
      </c>
      <c r="B808" t="s">
        <v>27</v>
      </c>
      <c r="C808" t="s">
        <v>28</v>
      </c>
      <c r="D808">
        <v>86</v>
      </c>
      <c r="E808" t="s">
        <v>42</v>
      </c>
      <c r="F808">
        <v>100</v>
      </c>
      <c r="G808">
        <v>1</v>
      </c>
      <c r="H808" t="s">
        <v>30</v>
      </c>
      <c r="I808">
        <v>50</v>
      </c>
      <c r="J808" t="s">
        <v>31</v>
      </c>
      <c r="K808">
        <v>0</v>
      </c>
      <c r="L808" s="1">
        <v>2336</v>
      </c>
      <c r="M808" t="s">
        <v>27</v>
      </c>
      <c r="N808" t="s">
        <v>27</v>
      </c>
      <c r="O808" t="s">
        <v>27</v>
      </c>
      <c r="P808">
        <v>0</v>
      </c>
      <c r="Q808" t="s">
        <v>34</v>
      </c>
      <c r="R808">
        <v>16</v>
      </c>
      <c r="S808" t="s">
        <v>36</v>
      </c>
      <c r="T808">
        <v>5</v>
      </c>
      <c r="U808">
        <v>6</v>
      </c>
      <c r="V808">
        <v>1</v>
      </c>
      <c r="W808">
        <v>8</v>
      </c>
      <c r="X808">
        <v>714</v>
      </c>
      <c r="Y808">
        <v>-50</v>
      </c>
      <c r="Z808" t="s">
        <v>41</v>
      </c>
      <c r="AA808">
        <v>0</v>
      </c>
      <c r="AB808" t="str">
        <f t="shared" si="12"/>
        <v>40-49</v>
      </c>
    </row>
    <row r="809" spans="1:28" x14ac:dyDescent="0.3">
      <c r="A809">
        <v>32</v>
      </c>
      <c r="B809" t="s">
        <v>27</v>
      </c>
      <c r="C809" t="s">
        <v>28</v>
      </c>
      <c r="D809">
        <v>86</v>
      </c>
      <c r="E809" t="s">
        <v>29</v>
      </c>
      <c r="F809">
        <v>50</v>
      </c>
      <c r="G809">
        <v>0</v>
      </c>
      <c r="H809" t="s">
        <v>39</v>
      </c>
      <c r="I809">
        <v>0</v>
      </c>
      <c r="J809" t="s">
        <v>40</v>
      </c>
      <c r="K809">
        <v>-200</v>
      </c>
      <c r="L809" s="1">
        <v>2086</v>
      </c>
      <c r="M809" t="s">
        <v>27</v>
      </c>
      <c r="N809" t="s">
        <v>36</v>
      </c>
      <c r="O809" t="s">
        <v>27</v>
      </c>
      <c r="P809">
        <v>50</v>
      </c>
      <c r="Q809" t="s">
        <v>34</v>
      </c>
      <c r="R809">
        <v>15</v>
      </c>
      <c r="S809" t="s">
        <v>36</v>
      </c>
      <c r="T809">
        <v>9</v>
      </c>
      <c r="U809">
        <v>0</v>
      </c>
      <c r="V809">
        <v>2</v>
      </c>
      <c r="W809">
        <v>6</v>
      </c>
      <c r="X809">
        <v>738</v>
      </c>
      <c r="Y809">
        <v>-50</v>
      </c>
      <c r="Z809" t="s">
        <v>35</v>
      </c>
      <c r="AA809">
        <v>100</v>
      </c>
      <c r="AB809" t="str">
        <f t="shared" si="12"/>
        <v>30-39</v>
      </c>
    </row>
    <row r="810" spans="1:28" x14ac:dyDescent="0.3">
      <c r="A810">
        <v>58</v>
      </c>
      <c r="B810" t="s">
        <v>36</v>
      </c>
      <c r="C810" t="s">
        <v>28</v>
      </c>
      <c r="D810">
        <v>86</v>
      </c>
      <c r="E810" t="s">
        <v>42</v>
      </c>
      <c r="F810">
        <v>100</v>
      </c>
      <c r="G810">
        <v>0</v>
      </c>
      <c r="H810" t="s">
        <v>30</v>
      </c>
      <c r="I810">
        <v>0</v>
      </c>
      <c r="J810" t="s">
        <v>40</v>
      </c>
      <c r="K810">
        <v>-200</v>
      </c>
      <c r="L810" s="1">
        <v>2086</v>
      </c>
      <c r="M810" t="s">
        <v>27</v>
      </c>
      <c r="N810" t="s">
        <v>27</v>
      </c>
      <c r="O810" t="s">
        <v>27</v>
      </c>
      <c r="P810">
        <v>0</v>
      </c>
      <c r="Q810" t="s">
        <v>32</v>
      </c>
      <c r="R810">
        <v>9</v>
      </c>
      <c r="S810" t="s">
        <v>27</v>
      </c>
      <c r="T810">
        <v>3</v>
      </c>
      <c r="U810">
        <v>0</v>
      </c>
      <c r="V810">
        <v>3</v>
      </c>
      <c r="W810">
        <v>99</v>
      </c>
      <c r="X810">
        <v>757</v>
      </c>
      <c r="Y810">
        <v>-50</v>
      </c>
      <c r="Z810" t="s">
        <v>41</v>
      </c>
      <c r="AA810">
        <v>0</v>
      </c>
      <c r="AB810" t="str">
        <f t="shared" si="12"/>
        <v>50-59</v>
      </c>
    </row>
    <row r="811" spans="1:28" x14ac:dyDescent="0.3">
      <c r="A811">
        <v>26</v>
      </c>
      <c r="B811" t="s">
        <v>27</v>
      </c>
      <c r="C811" t="s">
        <v>38</v>
      </c>
      <c r="D811">
        <v>0</v>
      </c>
      <c r="E811" t="s">
        <v>37</v>
      </c>
      <c r="F811">
        <v>0</v>
      </c>
      <c r="G811">
        <v>1</v>
      </c>
      <c r="H811" t="s">
        <v>43</v>
      </c>
      <c r="I811">
        <v>200</v>
      </c>
      <c r="J811" t="s">
        <v>31</v>
      </c>
      <c r="K811">
        <v>0</v>
      </c>
      <c r="L811" s="1">
        <v>2250</v>
      </c>
      <c r="M811" t="s">
        <v>27</v>
      </c>
      <c r="N811" t="s">
        <v>36</v>
      </c>
      <c r="O811" t="s">
        <v>27</v>
      </c>
      <c r="P811">
        <v>50</v>
      </c>
      <c r="Q811" t="s">
        <v>34</v>
      </c>
      <c r="R811">
        <v>4</v>
      </c>
      <c r="S811" t="s">
        <v>27</v>
      </c>
      <c r="T811">
        <v>5</v>
      </c>
      <c r="U811">
        <v>1</v>
      </c>
      <c r="V811">
        <v>3</v>
      </c>
      <c r="W811">
        <v>99</v>
      </c>
      <c r="X811">
        <v>731</v>
      </c>
      <c r="Y811">
        <v>-50</v>
      </c>
      <c r="Z811" t="s">
        <v>41</v>
      </c>
      <c r="AA811">
        <v>0</v>
      </c>
      <c r="AB811" t="str">
        <f t="shared" si="12"/>
        <v>20-29</v>
      </c>
    </row>
    <row r="812" spans="1:28" x14ac:dyDescent="0.3">
      <c r="A812">
        <v>37</v>
      </c>
      <c r="B812" t="s">
        <v>27</v>
      </c>
      <c r="C812" t="s">
        <v>28</v>
      </c>
      <c r="D812">
        <v>86</v>
      </c>
      <c r="E812" t="s">
        <v>29</v>
      </c>
      <c r="F812">
        <v>50</v>
      </c>
      <c r="G812">
        <v>0</v>
      </c>
      <c r="H812" t="s">
        <v>39</v>
      </c>
      <c r="I812">
        <v>0</v>
      </c>
      <c r="J812" t="s">
        <v>31</v>
      </c>
      <c r="K812">
        <v>0</v>
      </c>
      <c r="L812" s="1">
        <v>2286</v>
      </c>
      <c r="M812" t="s">
        <v>36</v>
      </c>
      <c r="N812" t="s">
        <v>27</v>
      </c>
      <c r="O812" t="s">
        <v>27</v>
      </c>
      <c r="P812">
        <v>50</v>
      </c>
      <c r="Q812" t="s">
        <v>32</v>
      </c>
      <c r="R812">
        <v>4</v>
      </c>
      <c r="S812" t="s">
        <v>27</v>
      </c>
      <c r="T812">
        <v>4</v>
      </c>
      <c r="U812">
        <v>1</v>
      </c>
      <c r="V812">
        <v>2</v>
      </c>
      <c r="W812">
        <v>99</v>
      </c>
      <c r="X812">
        <v>711</v>
      </c>
      <c r="Y812">
        <v>-50</v>
      </c>
      <c r="Z812" t="s">
        <v>35</v>
      </c>
      <c r="AA812">
        <v>100</v>
      </c>
      <c r="AB812" t="str">
        <f t="shared" si="12"/>
        <v>30-39</v>
      </c>
    </row>
    <row r="813" spans="1:28" x14ac:dyDescent="0.3">
      <c r="A813">
        <v>33</v>
      </c>
      <c r="B813" t="s">
        <v>27</v>
      </c>
      <c r="C813" t="s">
        <v>46</v>
      </c>
      <c r="D813">
        <v>0</v>
      </c>
      <c r="E813" t="s">
        <v>42</v>
      </c>
      <c r="F813">
        <v>100</v>
      </c>
      <c r="G813">
        <v>0</v>
      </c>
      <c r="H813" t="s">
        <v>30</v>
      </c>
      <c r="I813">
        <v>0</v>
      </c>
      <c r="J813" t="s">
        <v>31</v>
      </c>
      <c r="K813">
        <v>0</v>
      </c>
      <c r="L813" s="1">
        <v>2350</v>
      </c>
      <c r="M813" t="s">
        <v>36</v>
      </c>
      <c r="N813" t="s">
        <v>27</v>
      </c>
      <c r="O813" t="s">
        <v>27</v>
      </c>
      <c r="P813">
        <v>50</v>
      </c>
      <c r="Q813" t="s">
        <v>34</v>
      </c>
      <c r="R813">
        <v>19</v>
      </c>
      <c r="S813" t="s">
        <v>36</v>
      </c>
      <c r="T813">
        <v>4</v>
      </c>
      <c r="U813">
        <v>2</v>
      </c>
      <c r="V813">
        <v>1</v>
      </c>
      <c r="W813">
        <v>6</v>
      </c>
      <c r="X813">
        <v>684</v>
      </c>
      <c r="Y813">
        <v>50</v>
      </c>
      <c r="Z813" t="s">
        <v>35</v>
      </c>
      <c r="AA813">
        <v>100</v>
      </c>
      <c r="AB813" t="str">
        <f t="shared" si="12"/>
        <v>30-39</v>
      </c>
    </row>
    <row r="814" spans="1:28" x14ac:dyDescent="0.3">
      <c r="A814">
        <v>61</v>
      </c>
      <c r="B814" t="s">
        <v>36</v>
      </c>
      <c r="C814" t="s">
        <v>38</v>
      </c>
      <c r="D814">
        <v>0</v>
      </c>
      <c r="E814" t="s">
        <v>29</v>
      </c>
      <c r="F814">
        <v>50</v>
      </c>
      <c r="G814">
        <v>0</v>
      </c>
      <c r="H814" t="s">
        <v>30</v>
      </c>
      <c r="I814">
        <v>0</v>
      </c>
      <c r="J814" t="s">
        <v>31</v>
      </c>
      <c r="K814">
        <v>0</v>
      </c>
      <c r="L814" s="1">
        <v>2250</v>
      </c>
      <c r="M814" t="s">
        <v>27</v>
      </c>
      <c r="N814" t="s">
        <v>27</v>
      </c>
      <c r="O814" t="s">
        <v>27</v>
      </c>
      <c r="P814">
        <v>0</v>
      </c>
      <c r="Q814" t="s">
        <v>34</v>
      </c>
      <c r="R814">
        <v>2</v>
      </c>
      <c r="S814" t="s">
        <v>36</v>
      </c>
      <c r="T814">
        <v>4</v>
      </c>
      <c r="U814">
        <v>3</v>
      </c>
      <c r="V814">
        <v>1</v>
      </c>
      <c r="W814">
        <v>9</v>
      </c>
      <c r="X814">
        <v>713</v>
      </c>
      <c r="Y814">
        <v>-50</v>
      </c>
      <c r="Z814" t="s">
        <v>35</v>
      </c>
      <c r="AA814">
        <v>100</v>
      </c>
      <c r="AB814" t="str">
        <f t="shared" si="12"/>
        <v>60-69</v>
      </c>
    </row>
    <row r="815" spans="1:28" x14ac:dyDescent="0.3">
      <c r="A815">
        <v>42</v>
      </c>
      <c r="B815" t="s">
        <v>27</v>
      </c>
      <c r="C815" t="s">
        <v>28</v>
      </c>
      <c r="D815">
        <v>86</v>
      </c>
      <c r="E815" t="s">
        <v>37</v>
      </c>
      <c r="F815">
        <v>0</v>
      </c>
      <c r="G815">
        <v>0</v>
      </c>
      <c r="H815" t="s">
        <v>43</v>
      </c>
      <c r="I815">
        <v>0</v>
      </c>
      <c r="J815" t="s">
        <v>31</v>
      </c>
      <c r="K815">
        <v>0</v>
      </c>
      <c r="L815" s="1">
        <v>2286</v>
      </c>
      <c r="M815" t="s">
        <v>27</v>
      </c>
      <c r="N815" t="s">
        <v>27</v>
      </c>
      <c r="O815" t="s">
        <v>27</v>
      </c>
      <c r="P815">
        <v>0</v>
      </c>
      <c r="Q815" t="s">
        <v>34</v>
      </c>
      <c r="R815">
        <v>24</v>
      </c>
      <c r="S815" t="s">
        <v>36</v>
      </c>
      <c r="T815">
        <v>6</v>
      </c>
      <c r="U815">
        <v>4</v>
      </c>
      <c r="V815">
        <v>2</v>
      </c>
      <c r="W815">
        <v>11</v>
      </c>
      <c r="X815">
        <v>602</v>
      </c>
      <c r="Y815">
        <v>50</v>
      </c>
      <c r="Z815" t="s">
        <v>41</v>
      </c>
      <c r="AA815">
        <v>0</v>
      </c>
      <c r="AB815" t="str">
        <f t="shared" si="12"/>
        <v>40-49</v>
      </c>
    </row>
    <row r="816" spans="1:28" x14ac:dyDescent="0.3">
      <c r="A816">
        <v>55</v>
      </c>
      <c r="B816" t="s">
        <v>36</v>
      </c>
      <c r="C816" t="s">
        <v>38</v>
      </c>
      <c r="D816">
        <v>0</v>
      </c>
      <c r="E816" t="s">
        <v>29</v>
      </c>
      <c r="F816">
        <v>50</v>
      </c>
      <c r="G816">
        <v>0</v>
      </c>
      <c r="H816" t="s">
        <v>30</v>
      </c>
      <c r="I816">
        <v>0</v>
      </c>
      <c r="J816" t="s">
        <v>40</v>
      </c>
      <c r="K816">
        <v>-200</v>
      </c>
      <c r="L816" s="1">
        <v>1950</v>
      </c>
      <c r="M816" t="s">
        <v>27</v>
      </c>
      <c r="N816" t="s">
        <v>27</v>
      </c>
      <c r="O816" t="s">
        <v>27</v>
      </c>
      <c r="P816">
        <v>0</v>
      </c>
      <c r="Q816" t="s">
        <v>34</v>
      </c>
      <c r="R816">
        <v>11</v>
      </c>
      <c r="S816" t="s">
        <v>27</v>
      </c>
      <c r="T816">
        <v>3</v>
      </c>
      <c r="U816">
        <v>1</v>
      </c>
      <c r="V816">
        <v>2</v>
      </c>
      <c r="W816">
        <v>99</v>
      </c>
      <c r="X816">
        <v>716</v>
      </c>
      <c r="Y816">
        <v>-50</v>
      </c>
      <c r="Z816" t="s">
        <v>41</v>
      </c>
      <c r="AA816">
        <v>0</v>
      </c>
      <c r="AB816" t="str">
        <f t="shared" si="12"/>
        <v>50-59</v>
      </c>
    </row>
    <row r="817" spans="1:28" x14ac:dyDescent="0.3">
      <c r="A817">
        <v>18</v>
      </c>
      <c r="B817" t="s">
        <v>27</v>
      </c>
      <c r="C817" t="s">
        <v>28</v>
      </c>
      <c r="D817">
        <v>86</v>
      </c>
      <c r="E817" t="s">
        <v>29</v>
      </c>
      <c r="F817">
        <v>50</v>
      </c>
      <c r="G817">
        <v>0</v>
      </c>
      <c r="H817" t="s">
        <v>30</v>
      </c>
      <c r="I817">
        <v>0</v>
      </c>
      <c r="J817" t="s">
        <v>40</v>
      </c>
      <c r="K817">
        <v>-200</v>
      </c>
      <c r="L817" s="1">
        <v>2086</v>
      </c>
      <c r="M817" t="s">
        <v>27</v>
      </c>
      <c r="N817" t="s">
        <v>27</v>
      </c>
      <c r="O817" t="s">
        <v>27</v>
      </c>
      <c r="P817">
        <v>0</v>
      </c>
      <c r="Q817" t="s">
        <v>34</v>
      </c>
      <c r="R817">
        <v>3</v>
      </c>
      <c r="S817" t="s">
        <v>36</v>
      </c>
      <c r="T817">
        <v>8</v>
      </c>
      <c r="U817">
        <v>2</v>
      </c>
      <c r="V817">
        <v>3</v>
      </c>
      <c r="W817">
        <v>2</v>
      </c>
      <c r="X817">
        <v>724</v>
      </c>
      <c r="Y817">
        <v>-50</v>
      </c>
      <c r="Z817" t="s">
        <v>33</v>
      </c>
      <c r="AA817">
        <v>50</v>
      </c>
      <c r="AB817" t="str">
        <f t="shared" si="12"/>
        <v>10-19</v>
      </c>
    </row>
    <row r="818" spans="1:28" x14ac:dyDescent="0.3">
      <c r="A818">
        <v>44</v>
      </c>
      <c r="B818" t="s">
        <v>27</v>
      </c>
      <c r="C818" t="s">
        <v>38</v>
      </c>
      <c r="D818">
        <v>0</v>
      </c>
      <c r="E818" t="s">
        <v>37</v>
      </c>
      <c r="F818">
        <v>0</v>
      </c>
      <c r="G818">
        <v>0</v>
      </c>
      <c r="H818" t="s">
        <v>39</v>
      </c>
      <c r="I818">
        <v>0</v>
      </c>
      <c r="J818" t="s">
        <v>31</v>
      </c>
      <c r="K818">
        <v>0</v>
      </c>
      <c r="L818" s="1">
        <v>2050</v>
      </c>
      <c r="M818" t="s">
        <v>27</v>
      </c>
      <c r="N818" t="s">
        <v>36</v>
      </c>
      <c r="O818" t="s">
        <v>36</v>
      </c>
      <c r="P818">
        <v>100</v>
      </c>
      <c r="Q818" t="s">
        <v>34</v>
      </c>
      <c r="R818">
        <v>28</v>
      </c>
      <c r="S818" t="s">
        <v>36</v>
      </c>
      <c r="T818">
        <v>3</v>
      </c>
      <c r="U818">
        <v>0</v>
      </c>
      <c r="V818">
        <v>3</v>
      </c>
      <c r="W818">
        <v>13</v>
      </c>
      <c r="X818">
        <v>706</v>
      </c>
      <c r="Y818">
        <v>-50</v>
      </c>
      <c r="Z818" t="s">
        <v>33</v>
      </c>
      <c r="AA818">
        <v>50</v>
      </c>
      <c r="AB818" t="str">
        <f t="shared" si="12"/>
        <v>40-49</v>
      </c>
    </row>
    <row r="819" spans="1:28" x14ac:dyDescent="0.3">
      <c r="A819">
        <v>53</v>
      </c>
      <c r="B819" t="s">
        <v>27</v>
      </c>
      <c r="C819" t="s">
        <v>45</v>
      </c>
      <c r="D819">
        <v>0</v>
      </c>
      <c r="E819" t="s">
        <v>37</v>
      </c>
      <c r="F819">
        <v>0</v>
      </c>
      <c r="G819">
        <v>0</v>
      </c>
      <c r="H819" t="s">
        <v>30</v>
      </c>
      <c r="I819">
        <v>0</v>
      </c>
      <c r="J819" t="s">
        <v>40</v>
      </c>
      <c r="K819">
        <v>-200</v>
      </c>
      <c r="L819" s="1">
        <v>2100</v>
      </c>
      <c r="M819" t="s">
        <v>27</v>
      </c>
      <c r="N819" t="s">
        <v>27</v>
      </c>
      <c r="O819" t="s">
        <v>27</v>
      </c>
      <c r="P819">
        <v>0</v>
      </c>
      <c r="Q819" t="s">
        <v>44</v>
      </c>
      <c r="R819">
        <v>28</v>
      </c>
      <c r="S819" t="s">
        <v>36</v>
      </c>
      <c r="T819">
        <v>6</v>
      </c>
      <c r="U819">
        <v>4</v>
      </c>
      <c r="V819">
        <v>3</v>
      </c>
      <c r="W819">
        <v>1</v>
      </c>
      <c r="X819">
        <v>672</v>
      </c>
      <c r="Y819">
        <v>50</v>
      </c>
      <c r="Z819" t="s">
        <v>35</v>
      </c>
      <c r="AA819">
        <v>100</v>
      </c>
      <c r="AB819" t="str">
        <f t="shared" si="12"/>
        <v>50-59</v>
      </c>
    </row>
    <row r="820" spans="1:28" x14ac:dyDescent="0.3">
      <c r="A820">
        <v>41</v>
      </c>
      <c r="B820" t="s">
        <v>27</v>
      </c>
      <c r="C820" t="s">
        <v>38</v>
      </c>
      <c r="D820">
        <v>0</v>
      </c>
      <c r="E820" t="s">
        <v>37</v>
      </c>
      <c r="F820">
        <v>0</v>
      </c>
      <c r="G820">
        <v>0</v>
      </c>
      <c r="H820" t="s">
        <v>30</v>
      </c>
      <c r="I820">
        <v>0</v>
      </c>
      <c r="J820" t="s">
        <v>31</v>
      </c>
      <c r="K820">
        <v>0</v>
      </c>
      <c r="L820" s="1">
        <v>2250</v>
      </c>
      <c r="M820" t="s">
        <v>27</v>
      </c>
      <c r="N820" t="s">
        <v>27</v>
      </c>
      <c r="O820" t="s">
        <v>27</v>
      </c>
      <c r="P820">
        <v>0</v>
      </c>
      <c r="Q820" t="s">
        <v>34</v>
      </c>
      <c r="R820">
        <v>11</v>
      </c>
      <c r="S820" t="s">
        <v>36</v>
      </c>
      <c r="T820">
        <v>4</v>
      </c>
      <c r="U820">
        <v>3</v>
      </c>
      <c r="V820">
        <v>3</v>
      </c>
      <c r="W820">
        <v>4</v>
      </c>
      <c r="X820">
        <v>631</v>
      </c>
      <c r="Y820">
        <v>50</v>
      </c>
      <c r="Z820" t="s">
        <v>33</v>
      </c>
      <c r="AA820">
        <v>50</v>
      </c>
      <c r="AB820" t="str">
        <f t="shared" si="12"/>
        <v>40-49</v>
      </c>
    </row>
    <row r="821" spans="1:28" x14ac:dyDescent="0.3">
      <c r="A821">
        <v>55</v>
      </c>
      <c r="B821" t="s">
        <v>36</v>
      </c>
      <c r="C821" t="s">
        <v>38</v>
      </c>
      <c r="D821">
        <v>0</v>
      </c>
      <c r="E821" t="s">
        <v>29</v>
      </c>
      <c r="F821">
        <v>50</v>
      </c>
      <c r="G821">
        <v>0</v>
      </c>
      <c r="H821" t="s">
        <v>39</v>
      </c>
      <c r="I821">
        <v>0</v>
      </c>
      <c r="J821" t="s">
        <v>31</v>
      </c>
      <c r="K821">
        <v>0</v>
      </c>
      <c r="L821" s="1">
        <v>2200</v>
      </c>
      <c r="M821" t="s">
        <v>27</v>
      </c>
      <c r="N821" t="s">
        <v>27</v>
      </c>
      <c r="O821" t="s">
        <v>27</v>
      </c>
      <c r="P821">
        <v>0</v>
      </c>
      <c r="Q821" t="s">
        <v>34</v>
      </c>
      <c r="R821">
        <v>6</v>
      </c>
      <c r="S821" t="s">
        <v>36</v>
      </c>
      <c r="T821">
        <v>4</v>
      </c>
      <c r="U821">
        <v>1</v>
      </c>
      <c r="V821">
        <v>3</v>
      </c>
      <c r="W821">
        <v>1</v>
      </c>
      <c r="X821">
        <v>781</v>
      </c>
      <c r="Y821">
        <v>-50</v>
      </c>
      <c r="Z821" t="s">
        <v>33</v>
      </c>
      <c r="AA821">
        <v>50</v>
      </c>
      <c r="AB821" t="str">
        <f t="shared" si="12"/>
        <v>50-59</v>
      </c>
    </row>
    <row r="822" spans="1:28" x14ac:dyDescent="0.3">
      <c r="A822">
        <v>32</v>
      </c>
      <c r="B822" t="s">
        <v>27</v>
      </c>
      <c r="C822" t="s">
        <v>28</v>
      </c>
      <c r="D822">
        <v>86</v>
      </c>
      <c r="E822" t="s">
        <v>37</v>
      </c>
      <c r="F822">
        <v>0</v>
      </c>
      <c r="G822">
        <v>0</v>
      </c>
      <c r="H822" t="s">
        <v>30</v>
      </c>
      <c r="I822">
        <v>0</v>
      </c>
      <c r="J822" t="s">
        <v>31</v>
      </c>
      <c r="K822">
        <v>0</v>
      </c>
      <c r="L822" s="1">
        <v>2236</v>
      </c>
      <c r="M822" t="s">
        <v>36</v>
      </c>
      <c r="N822" t="s">
        <v>36</v>
      </c>
      <c r="O822" t="s">
        <v>36</v>
      </c>
      <c r="P822">
        <v>150</v>
      </c>
      <c r="Q822" t="s">
        <v>34</v>
      </c>
      <c r="R822">
        <v>2</v>
      </c>
      <c r="S822" t="s">
        <v>27</v>
      </c>
      <c r="T822">
        <v>4</v>
      </c>
      <c r="U822">
        <v>3</v>
      </c>
      <c r="V822">
        <v>1</v>
      </c>
      <c r="W822">
        <v>99</v>
      </c>
      <c r="X822">
        <v>643</v>
      </c>
      <c r="Y822">
        <v>50</v>
      </c>
      <c r="Z822" t="s">
        <v>35</v>
      </c>
      <c r="AA822">
        <v>100</v>
      </c>
      <c r="AB822" t="str">
        <f t="shared" si="12"/>
        <v>30-39</v>
      </c>
    </row>
    <row r="823" spans="1:28" x14ac:dyDescent="0.3">
      <c r="A823">
        <v>61</v>
      </c>
      <c r="B823" t="s">
        <v>36</v>
      </c>
      <c r="C823" t="s">
        <v>28</v>
      </c>
      <c r="D823">
        <v>86</v>
      </c>
      <c r="E823" t="s">
        <v>29</v>
      </c>
      <c r="F823">
        <v>50</v>
      </c>
      <c r="G823">
        <v>0</v>
      </c>
      <c r="H823" t="s">
        <v>39</v>
      </c>
      <c r="I823">
        <v>0</v>
      </c>
      <c r="J823" t="s">
        <v>31</v>
      </c>
      <c r="K823">
        <v>0</v>
      </c>
      <c r="L823" s="1">
        <v>2336</v>
      </c>
      <c r="M823" t="s">
        <v>27</v>
      </c>
      <c r="N823" t="s">
        <v>27</v>
      </c>
      <c r="O823" t="s">
        <v>27</v>
      </c>
      <c r="P823">
        <v>0</v>
      </c>
      <c r="Q823" t="s">
        <v>34</v>
      </c>
      <c r="R823">
        <v>15</v>
      </c>
      <c r="S823" t="s">
        <v>36</v>
      </c>
      <c r="T823">
        <v>11</v>
      </c>
      <c r="U823">
        <v>2</v>
      </c>
      <c r="V823">
        <v>3</v>
      </c>
      <c r="W823">
        <v>10</v>
      </c>
      <c r="X823">
        <v>754</v>
      </c>
      <c r="Y823">
        <v>-50</v>
      </c>
      <c r="Z823" t="s">
        <v>35</v>
      </c>
      <c r="AA823">
        <v>100</v>
      </c>
      <c r="AB823" t="str">
        <f t="shared" si="12"/>
        <v>60-69</v>
      </c>
    </row>
    <row r="824" spans="1:28" x14ac:dyDescent="0.3">
      <c r="A824">
        <v>74</v>
      </c>
      <c r="B824" t="s">
        <v>36</v>
      </c>
      <c r="C824" t="s">
        <v>46</v>
      </c>
      <c r="D824">
        <v>0</v>
      </c>
      <c r="E824" t="s">
        <v>37</v>
      </c>
      <c r="F824">
        <v>0</v>
      </c>
      <c r="G824">
        <v>1</v>
      </c>
      <c r="H824" t="s">
        <v>30</v>
      </c>
      <c r="I824">
        <v>50</v>
      </c>
      <c r="J824" t="s">
        <v>40</v>
      </c>
      <c r="K824">
        <v>-200</v>
      </c>
      <c r="L824" s="1">
        <v>2000</v>
      </c>
      <c r="M824" t="s">
        <v>27</v>
      </c>
      <c r="N824" t="s">
        <v>27</v>
      </c>
      <c r="O824" t="s">
        <v>36</v>
      </c>
      <c r="P824">
        <v>50</v>
      </c>
      <c r="Q824" t="s">
        <v>34</v>
      </c>
      <c r="R824">
        <v>29</v>
      </c>
      <c r="S824" t="s">
        <v>27</v>
      </c>
      <c r="T824">
        <v>8</v>
      </c>
      <c r="U824">
        <v>1</v>
      </c>
      <c r="V824">
        <v>3</v>
      </c>
      <c r="W824">
        <v>99</v>
      </c>
      <c r="X824">
        <v>748</v>
      </c>
      <c r="Y824">
        <v>-50</v>
      </c>
      <c r="Z824" t="s">
        <v>35</v>
      </c>
      <c r="AA824">
        <v>100</v>
      </c>
      <c r="AB824" t="str">
        <f t="shared" si="12"/>
        <v>70-79</v>
      </c>
    </row>
    <row r="825" spans="1:28" x14ac:dyDescent="0.3">
      <c r="A825">
        <v>34</v>
      </c>
      <c r="B825" t="s">
        <v>27</v>
      </c>
      <c r="C825" t="s">
        <v>28</v>
      </c>
      <c r="D825">
        <v>86</v>
      </c>
      <c r="E825" t="s">
        <v>29</v>
      </c>
      <c r="F825">
        <v>50</v>
      </c>
      <c r="G825">
        <v>1</v>
      </c>
      <c r="H825" t="s">
        <v>39</v>
      </c>
      <c r="I825">
        <v>100</v>
      </c>
      <c r="J825" t="s">
        <v>40</v>
      </c>
      <c r="K825">
        <v>-200</v>
      </c>
      <c r="L825" s="1">
        <v>2136</v>
      </c>
      <c r="M825" t="s">
        <v>36</v>
      </c>
      <c r="N825" t="s">
        <v>27</v>
      </c>
      <c r="O825" t="s">
        <v>27</v>
      </c>
      <c r="P825">
        <v>50</v>
      </c>
      <c r="Q825" t="s">
        <v>34</v>
      </c>
      <c r="R825">
        <v>8</v>
      </c>
      <c r="S825" t="s">
        <v>36</v>
      </c>
      <c r="T825">
        <v>6</v>
      </c>
      <c r="U825">
        <v>3</v>
      </c>
      <c r="V825">
        <v>2</v>
      </c>
      <c r="W825">
        <v>10</v>
      </c>
      <c r="X825">
        <v>710</v>
      </c>
      <c r="Y825">
        <v>-50</v>
      </c>
      <c r="Z825" t="s">
        <v>33</v>
      </c>
      <c r="AA825">
        <v>50</v>
      </c>
      <c r="AB825" t="str">
        <f t="shared" si="12"/>
        <v>30-39</v>
      </c>
    </row>
    <row r="826" spans="1:28" x14ac:dyDescent="0.3">
      <c r="A826">
        <v>33</v>
      </c>
      <c r="B826" t="s">
        <v>27</v>
      </c>
      <c r="C826" t="s">
        <v>28</v>
      </c>
      <c r="D826">
        <v>86</v>
      </c>
      <c r="E826" t="s">
        <v>37</v>
      </c>
      <c r="F826">
        <v>0</v>
      </c>
      <c r="G826">
        <v>2</v>
      </c>
      <c r="H826" t="s">
        <v>30</v>
      </c>
      <c r="I826">
        <v>100</v>
      </c>
      <c r="J826" t="s">
        <v>40</v>
      </c>
      <c r="K826">
        <v>-200</v>
      </c>
      <c r="L826" s="1">
        <v>2136</v>
      </c>
      <c r="M826" t="s">
        <v>27</v>
      </c>
      <c r="N826" t="s">
        <v>27</v>
      </c>
      <c r="O826" t="s">
        <v>27</v>
      </c>
      <c r="P826">
        <v>0</v>
      </c>
      <c r="Q826" t="s">
        <v>34</v>
      </c>
      <c r="R826">
        <v>9</v>
      </c>
      <c r="S826" t="s">
        <v>27</v>
      </c>
      <c r="T826">
        <v>11</v>
      </c>
      <c r="U826">
        <v>6</v>
      </c>
      <c r="V826">
        <v>2</v>
      </c>
      <c r="W826">
        <v>99</v>
      </c>
      <c r="X826">
        <v>759</v>
      </c>
      <c r="Y826">
        <v>-50</v>
      </c>
      <c r="Z826" t="s">
        <v>33</v>
      </c>
      <c r="AA826">
        <v>50</v>
      </c>
      <c r="AB826" t="str">
        <f t="shared" si="12"/>
        <v>30-39</v>
      </c>
    </row>
    <row r="827" spans="1:28" x14ac:dyDescent="0.3">
      <c r="A827">
        <v>61</v>
      </c>
      <c r="B827" t="s">
        <v>36</v>
      </c>
      <c r="C827" t="s">
        <v>28</v>
      </c>
      <c r="D827">
        <v>86</v>
      </c>
      <c r="E827" t="s">
        <v>37</v>
      </c>
      <c r="F827">
        <v>0</v>
      </c>
      <c r="G827">
        <v>1</v>
      </c>
      <c r="H827" t="s">
        <v>30</v>
      </c>
      <c r="I827">
        <v>50</v>
      </c>
      <c r="J827" t="s">
        <v>31</v>
      </c>
      <c r="K827">
        <v>0</v>
      </c>
      <c r="L827" s="1">
        <v>2336</v>
      </c>
      <c r="M827" t="s">
        <v>27</v>
      </c>
      <c r="N827" t="s">
        <v>27</v>
      </c>
      <c r="O827" t="s">
        <v>27</v>
      </c>
      <c r="P827">
        <v>0</v>
      </c>
      <c r="Q827" t="s">
        <v>44</v>
      </c>
      <c r="R827">
        <v>5</v>
      </c>
      <c r="S827" t="s">
        <v>36</v>
      </c>
      <c r="T827">
        <v>9</v>
      </c>
      <c r="U827">
        <v>3</v>
      </c>
      <c r="V827">
        <v>2</v>
      </c>
      <c r="W827">
        <v>8</v>
      </c>
      <c r="X827">
        <v>766</v>
      </c>
      <c r="Y827">
        <v>-50</v>
      </c>
      <c r="Z827" t="s">
        <v>35</v>
      </c>
      <c r="AA827">
        <v>100</v>
      </c>
      <c r="AB827" t="str">
        <f t="shared" si="12"/>
        <v>60-69</v>
      </c>
    </row>
    <row r="828" spans="1:28" x14ac:dyDescent="0.3">
      <c r="A828">
        <v>63</v>
      </c>
      <c r="B828" t="s">
        <v>36</v>
      </c>
      <c r="C828" t="s">
        <v>38</v>
      </c>
      <c r="D828">
        <v>0</v>
      </c>
      <c r="E828" t="s">
        <v>42</v>
      </c>
      <c r="F828">
        <v>100</v>
      </c>
      <c r="G828">
        <v>0</v>
      </c>
      <c r="H828" t="s">
        <v>30</v>
      </c>
      <c r="I828">
        <v>0</v>
      </c>
      <c r="J828" t="s">
        <v>31</v>
      </c>
      <c r="K828">
        <v>0</v>
      </c>
      <c r="L828" s="1">
        <v>2250</v>
      </c>
      <c r="M828" t="s">
        <v>27</v>
      </c>
      <c r="N828" t="s">
        <v>27</v>
      </c>
      <c r="O828" t="s">
        <v>27</v>
      </c>
      <c r="P828">
        <v>0</v>
      </c>
      <c r="Q828" t="s">
        <v>34</v>
      </c>
      <c r="R828">
        <v>9</v>
      </c>
      <c r="S828" t="s">
        <v>36</v>
      </c>
      <c r="T828">
        <v>4</v>
      </c>
      <c r="U828">
        <v>4</v>
      </c>
      <c r="V828">
        <v>1</v>
      </c>
      <c r="W828">
        <v>9</v>
      </c>
      <c r="X828">
        <v>768</v>
      </c>
      <c r="Y828">
        <v>-50</v>
      </c>
      <c r="Z828" t="s">
        <v>33</v>
      </c>
      <c r="AA828">
        <v>50</v>
      </c>
      <c r="AB828" t="str">
        <f t="shared" si="12"/>
        <v>60-69</v>
      </c>
    </row>
    <row r="829" spans="1:28" x14ac:dyDescent="0.3">
      <c r="A829">
        <v>32</v>
      </c>
      <c r="B829" t="s">
        <v>27</v>
      </c>
      <c r="C829" t="s">
        <v>28</v>
      </c>
      <c r="D829">
        <v>86</v>
      </c>
      <c r="E829" t="s">
        <v>37</v>
      </c>
      <c r="F829">
        <v>0</v>
      </c>
      <c r="G829">
        <v>0</v>
      </c>
      <c r="H829" t="s">
        <v>30</v>
      </c>
      <c r="I829">
        <v>0</v>
      </c>
      <c r="J829" t="s">
        <v>40</v>
      </c>
      <c r="K829">
        <v>-200</v>
      </c>
      <c r="L829" s="1">
        <v>1986</v>
      </c>
      <c r="M829" t="s">
        <v>27</v>
      </c>
      <c r="N829" t="s">
        <v>27</v>
      </c>
      <c r="O829" t="s">
        <v>27</v>
      </c>
      <c r="P829">
        <v>0</v>
      </c>
      <c r="Q829" t="s">
        <v>32</v>
      </c>
      <c r="R829">
        <v>1</v>
      </c>
      <c r="S829" t="s">
        <v>36</v>
      </c>
      <c r="T829">
        <v>3</v>
      </c>
      <c r="U829">
        <v>6</v>
      </c>
      <c r="V829">
        <v>2</v>
      </c>
      <c r="W829">
        <v>11</v>
      </c>
      <c r="X829">
        <v>764</v>
      </c>
      <c r="Y829">
        <v>-50</v>
      </c>
      <c r="Z829" t="s">
        <v>41</v>
      </c>
      <c r="AA829">
        <v>0</v>
      </c>
      <c r="AB829" t="str">
        <f t="shared" si="12"/>
        <v>30-39</v>
      </c>
    </row>
    <row r="830" spans="1:28" x14ac:dyDescent="0.3">
      <c r="A830">
        <v>33</v>
      </c>
      <c r="B830" t="s">
        <v>27</v>
      </c>
      <c r="C830" t="s">
        <v>45</v>
      </c>
      <c r="D830">
        <v>0</v>
      </c>
      <c r="E830" t="s">
        <v>42</v>
      </c>
      <c r="F830">
        <v>100</v>
      </c>
      <c r="G830">
        <v>0</v>
      </c>
      <c r="H830" t="s">
        <v>30</v>
      </c>
      <c r="I830">
        <v>0</v>
      </c>
      <c r="J830" t="s">
        <v>40</v>
      </c>
      <c r="K830">
        <v>-200</v>
      </c>
      <c r="L830" s="1">
        <v>2000</v>
      </c>
      <c r="M830" t="s">
        <v>27</v>
      </c>
      <c r="N830" t="s">
        <v>36</v>
      </c>
      <c r="O830" t="s">
        <v>27</v>
      </c>
      <c r="P830">
        <v>50</v>
      </c>
      <c r="Q830" t="s">
        <v>34</v>
      </c>
      <c r="R830">
        <v>24</v>
      </c>
      <c r="S830" t="s">
        <v>36</v>
      </c>
      <c r="T830">
        <v>2</v>
      </c>
      <c r="U830">
        <v>1</v>
      </c>
      <c r="V830">
        <v>1</v>
      </c>
      <c r="W830">
        <v>8</v>
      </c>
      <c r="X830">
        <v>775</v>
      </c>
      <c r="Y830">
        <v>-50</v>
      </c>
      <c r="Z830" t="s">
        <v>33</v>
      </c>
      <c r="AA830">
        <v>50</v>
      </c>
      <c r="AB830" t="str">
        <f t="shared" si="12"/>
        <v>30-39</v>
      </c>
    </row>
    <row r="831" spans="1:28" x14ac:dyDescent="0.3">
      <c r="A831">
        <v>35</v>
      </c>
      <c r="B831" t="s">
        <v>27</v>
      </c>
      <c r="C831" t="s">
        <v>28</v>
      </c>
      <c r="D831">
        <v>86</v>
      </c>
      <c r="E831" t="s">
        <v>29</v>
      </c>
      <c r="F831">
        <v>50</v>
      </c>
      <c r="G831">
        <v>0</v>
      </c>
      <c r="H831" t="s">
        <v>30</v>
      </c>
      <c r="I831">
        <v>0</v>
      </c>
      <c r="J831" t="s">
        <v>31</v>
      </c>
      <c r="K831">
        <v>0</v>
      </c>
      <c r="L831" s="1">
        <v>2336</v>
      </c>
      <c r="M831" t="s">
        <v>27</v>
      </c>
      <c r="N831" t="s">
        <v>27</v>
      </c>
      <c r="O831" t="s">
        <v>27</v>
      </c>
      <c r="P831">
        <v>0</v>
      </c>
      <c r="Q831" t="s">
        <v>34</v>
      </c>
      <c r="R831">
        <v>18</v>
      </c>
      <c r="S831" t="s">
        <v>36</v>
      </c>
      <c r="T831">
        <v>1</v>
      </c>
      <c r="U831">
        <v>3</v>
      </c>
      <c r="V831">
        <v>2</v>
      </c>
      <c r="W831">
        <v>13</v>
      </c>
      <c r="X831">
        <v>752</v>
      </c>
      <c r="Y831">
        <v>-50</v>
      </c>
      <c r="Z831" t="s">
        <v>35</v>
      </c>
      <c r="AA831">
        <v>100</v>
      </c>
      <c r="AB831" t="str">
        <f t="shared" si="12"/>
        <v>30-39</v>
      </c>
    </row>
    <row r="832" spans="1:28" x14ac:dyDescent="0.3">
      <c r="A832">
        <v>19</v>
      </c>
      <c r="B832" t="s">
        <v>27</v>
      </c>
      <c r="C832" t="s">
        <v>28</v>
      </c>
      <c r="D832">
        <v>86</v>
      </c>
      <c r="E832" t="s">
        <v>29</v>
      </c>
      <c r="F832">
        <v>50</v>
      </c>
      <c r="G832">
        <v>0</v>
      </c>
      <c r="H832" t="s">
        <v>43</v>
      </c>
      <c r="I832">
        <v>0</v>
      </c>
      <c r="J832" t="s">
        <v>31</v>
      </c>
      <c r="K832">
        <v>0</v>
      </c>
      <c r="L832" s="1">
        <v>2386</v>
      </c>
      <c r="M832" t="s">
        <v>27</v>
      </c>
      <c r="N832" t="s">
        <v>36</v>
      </c>
      <c r="O832" t="s">
        <v>27</v>
      </c>
      <c r="P832">
        <v>50</v>
      </c>
      <c r="Q832" t="s">
        <v>34</v>
      </c>
      <c r="R832">
        <v>10</v>
      </c>
      <c r="S832" t="s">
        <v>36</v>
      </c>
      <c r="T832">
        <v>7</v>
      </c>
      <c r="U832">
        <v>3</v>
      </c>
      <c r="V832">
        <v>1</v>
      </c>
      <c r="W832">
        <v>7</v>
      </c>
      <c r="X832">
        <v>667</v>
      </c>
      <c r="Y832">
        <v>50</v>
      </c>
      <c r="Z832" t="s">
        <v>35</v>
      </c>
      <c r="AA832">
        <v>100</v>
      </c>
      <c r="AB832" t="str">
        <f t="shared" si="12"/>
        <v>10-19</v>
      </c>
    </row>
    <row r="833" spans="1:28" x14ac:dyDescent="0.3">
      <c r="A833">
        <v>26</v>
      </c>
      <c r="B833" t="s">
        <v>27</v>
      </c>
      <c r="C833" t="s">
        <v>38</v>
      </c>
      <c r="D833">
        <v>0</v>
      </c>
      <c r="E833" t="s">
        <v>37</v>
      </c>
      <c r="F833">
        <v>0</v>
      </c>
      <c r="G833">
        <v>0</v>
      </c>
      <c r="H833" t="s">
        <v>30</v>
      </c>
      <c r="I833">
        <v>0</v>
      </c>
      <c r="J833" t="s">
        <v>31</v>
      </c>
      <c r="K833">
        <v>0</v>
      </c>
      <c r="L833" s="1">
        <v>2250</v>
      </c>
      <c r="M833" t="s">
        <v>27</v>
      </c>
      <c r="N833" t="s">
        <v>36</v>
      </c>
      <c r="O833" t="s">
        <v>27</v>
      </c>
      <c r="P833">
        <v>50</v>
      </c>
      <c r="Q833" t="s">
        <v>34</v>
      </c>
      <c r="R833">
        <v>8</v>
      </c>
      <c r="S833" t="s">
        <v>27</v>
      </c>
      <c r="T833">
        <v>5</v>
      </c>
      <c r="U833">
        <v>2</v>
      </c>
      <c r="V833">
        <v>1</v>
      </c>
      <c r="W833">
        <v>99</v>
      </c>
      <c r="X833">
        <v>683</v>
      </c>
      <c r="Y833">
        <v>50</v>
      </c>
      <c r="Z833" t="s">
        <v>35</v>
      </c>
      <c r="AA833">
        <v>100</v>
      </c>
      <c r="AB833" t="str">
        <f t="shared" si="12"/>
        <v>20-29</v>
      </c>
    </row>
    <row r="834" spans="1:28" x14ac:dyDescent="0.3">
      <c r="A834">
        <v>24</v>
      </c>
      <c r="B834" t="s">
        <v>27</v>
      </c>
      <c r="C834" t="s">
        <v>28</v>
      </c>
      <c r="D834">
        <v>86</v>
      </c>
      <c r="E834" t="s">
        <v>29</v>
      </c>
      <c r="F834">
        <v>50</v>
      </c>
      <c r="G834">
        <v>1</v>
      </c>
      <c r="H834" t="s">
        <v>30</v>
      </c>
      <c r="I834">
        <v>50</v>
      </c>
      <c r="J834" t="s">
        <v>31</v>
      </c>
      <c r="K834">
        <v>0</v>
      </c>
      <c r="L834" s="1">
        <v>2336</v>
      </c>
      <c r="M834" t="s">
        <v>36</v>
      </c>
      <c r="N834" t="s">
        <v>27</v>
      </c>
      <c r="O834" t="s">
        <v>27</v>
      </c>
      <c r="P834">
        <v>50</v>
      </c>
      <c r="Q834" t="s">
        <v>34</v>
      </c>
      <c r="R834">
        <v>17</v>
      </c>
      <c r="S834" t="s">
        <v>27</v>
      </c>
      <c r="T834">
        <v>2</v>
      </c>
      <c r="U834">
        <v>1</v>
      </c>
      <c r="V834">
        <v>1</v>
      </c>
      <c r="W834">
        <v>99</v>
      </c>
      <c r="X834">
        <v>623</v>
      </c>
      <c r="Y834">
        <v>50</v>
      </c>
      <c r="Z834" t="s">
        <v>41</v>
      </c>
      <c r="AA834">
        <v>0</v>
      </c>
      <c r="AB834" t="str">
        <f t="shared" ref="AB834:AB897" si="13">FLOOR(A834,10) &amp; "-" &amp; (FLOOR(A834,10)+9)</f>
        <v>20-29</v>
      </c>
    </row>
    <row r="835" spans="1:28" x14ac:dyDescent="0.3">
      <c r="A835">
        <v>28</v>
      </c>
      <c r="B835" t="s">
        <v>27</v>
      </c>
      <c r="C835" t="s">
        <v>38</v>
      </c>
      <c r="D835">
        <v>0</v>
      </c>
      <c r="E835" t="s">
        <v>29</v>
      </c>
      <c r="F835">
        <v>50</v>
      </c>
      <c r="G835">
        <v>0</v>
      </c>
      <c r="H835" t="s">
        <v>30</v>
      </c>
      <c r="I835">
        <v>0</v>
      </c>
      <c r="J835" t="s">
        <v>31</v>
      </c>
      <c r="K835">
        <v>0</v>
      </c>
      <c r="L835" s="1">
        <v>2100</v>
      </c>
      <c r="M835" t="s">
        <v>36</v>
      </c>
      <c r="N835" t="s">
        <v>27</v>
      </c>
      <c r="O835" t="s">
        <v>27</v>
      </c>
      <c r="P835">
        <v>50</v>
      </c>
      <c r="Q835" t="s">
        <v>44</v>
      </c>
      <c r="R835">
        <v>14</v>
      </c>
      <c r="S835" t="s">
        <v>36</v>
      </c>
      <c r="T835">
        <v>7</v>
      </c>
      <c r="U835">
        <v>0</v>
      </c>
      <c r="V835">
        <v>2</v>
      </c>
      <c r="W835">
        <v>8</v>
      </c>
      <c r="X835">
        <v>738</v>
      </c>
      <c r="Y835">
        <v>-50</v>
      </c>
      <c r="Z835" t="s">
        <v>41</v>
      </c>
      <c r="AA835">
        <v>0</v>
      </c>
      <c r="AB835" t="str">
        <f t="shared" si="13"/>
        <v>20-29</v>
      </c>
    </row>
    <row r="836" spans="1:28" x14ac:dyDescent="0.3">
      <c r="A836">
        <v>39</v>
      </c>
      <c r="B836" t="s">
        <v>27</v>
      </c>
      <c r="C836" t="s">
        <v>28</v>
      </c>
      <c r="D836">
        <v>86</v>
      </c>
      <c r="E836" t="s">
        <v>29</v>
      </c>
      <c r="F836">
        <v>50</v>
      </c>
      <c r="G836">
        <v>0</v>
      </c>
      <c r="H836" t="s">
        <v>43</v>
      </c>
      <c r="I836">
        <v>0</v>
      </c>
      <c r="J836" t="s">
        <v>40</v>
      </c>
      <c r="K836">
        <v>-200</v>
      </c>
      <c r="L836" s="1">
        <v>2186</v>
      </c>
      <c r="M836" t="s">
        <v>27</v>
      </c>
      <c r="N836" t="s">
        <v>27</v>
      </c>
      <c r="O836" t="s">
        <v>27</v>
      </c>
      <c r="P836">
        <v>0</v>
      </c>
      <c r="Q836" t="s">
        <v>34</v>
      </c>
      <c r="R836">
        <v>1</v>
      </c>
      <c r="S836" t="s">
        <v>27</v>
      </c>
      <c r="T836">
        <v>4</v>
      </c>
      <c r="U836">
        <v>2</v>
      </c>
      <c r="V836">
        <v>1</v>
      </c>
      <c r="W836">
        <v>99</v>
      </c>
      <c r="X836">
        <v>690</v>
      </c>
      <c r="Y836">
        <v>50</v>
      </c>
      <c r="Z836" t="s">
        <v>33</v>
      </c>
      <c r="AA836">
        <v>50</v>
      </c>
      <c r="AB836" t="str">
        <f t="shared" si="13"/>
        <v>30-39</v>
      </c>
    </row>
    <row r="837" spans="1:28" x14ac:dyDescent="0.3">
      <c r="A837">
        <v>43</v>
      </c>
      <c r="B837" t="s">
        <v>27</v>
      </c>
      <c r="C837" t="s">
        <v>28</v>
      </c>
      <c r="D837">
        <v>86</v>
      </c>
      <c r="E837" t="s">
        <v>37</v>
      </c>
      <c r="F837">
        <v>0</v>
      </c>
      <c r="G837">
        <v>0</v>
      </c>
      <c r="H837" t="s">
        <v>30</v>
      </c>
      <c r="I837">
        <v>0</v>
      </c>
      <c r="J837" t="s">
        <v>31</v>
      </c>
      <c r="K837">
        <v>0</v>
      </c>
      <c r="L837" s="1">
        <v>2236</v>
      </c>
      <c r="M837" t="s">
        <v>27</v>
      </c>
      <c r="N837" t="s">
        <v>36</v>
      </c>
      <c r="O837" t="s">
        <v>36</v>
      </c>
      <c r="P837">
        <v>100</v>
      </c>
      <c r="Q837" t="s">
        <v>32</v>
      </c>
      <c r="R837">
        <v>11</v>
      </c>
      <c r="S837" t="s">
        <v>36</v>
      </c>
      <c r="T837">
        <v>0</v>
      </c>
      <c r="U837">
        <v>0</v>
      </c>
      <c r="V837">
        <v>2</v>
      </c>
      <c r="W837">
        <v>4</v>
      </c>
      <c r="X837">
        <v>672</v>
      </c>
      <c r="Y837">
        <v>50</v>
      </c>
      <c r="Z837" t="s">
        <v>33</v>
      </c>
      <c r="AA837">
        <v>50</v>
      </c>
      <c r="AB837" t="str">
        <f t="shared" si="13"/>
        <v>40-49</v>
      </c>
    </row>
    <row r="838" spans="1:28" x14ac:dyDescent="0.3">
      <c r="A838">
        <v>63</v>
      </c>
      <c r="B838" t="s">
        <v>36</v>
      </c>
      <c r="C838" t="s">
        <v>28</v>
      </c>
      <c r="D838">
        <v>86</v>
      </c>
      <c r="E838" t="s">
        <v>37</v>
      </c>
      <c r="F838">
        <v>0</v>
      </c>
      <c r="G838">
        <v>0</v>
      </c>
      <c r="H838" t="s">
        <v>39</v>
      </c>
      <c r="I838">
        <v>0</v>
      </c>
      <c r="J838" t="s">
        <v>31</v>
      </c>
      <c r="K838">
        <v>0</v>
      </c>
      <c r="L838" s="1">
        <v>2186</v>
      </c>
      <c r="M838" t="s">
        <v>27</v>
      </c>
      <c r="N838" t="s">
        <v>27</v>
      </c>
      <c r="O838" t="s">
        <v>27</v>
      </c>
      <c r="P838">
        <v>0</v>
      </c>
      <c r="Q838" t="s">
        <v>34</v>
      </c>
      <c r="R838">
        <v>9</v>
      </c>
      <c r="S838" t="s">
        <v>36</v>
      </c>
      <c r="T838">
        <v>2</v>
      </c>
      <c r="U838">
        <v>3</v>
      </c>
      <c r="V838">
        <v>3</v>
      </c>
      <c r="W838">
        <v>4</v>
      </c>
      <c r="X838">
        <v>705</v>
      </c>
      <c r="Y838">
        <v>-50</v>
      </c>
      <c r="Z838" t="s">
        <v>41</v>
      </c>
      <c r="AA838">
        <v>0</v>
      </c>
      <c r="AB838" t="str">
        <f t="shared" si="13"/>
        <v>60-69</v>
      </c>
    </row>
    <row r="839" spans="1:28" x14ac:dyDescent="0.3">
      <c r="A839">
        <v>25</v>
      </c>
      <c r="B839" t="s">
        <v>27</v>
      </c>
      <c r="C839" t="s">
        <v>45</v>
      </c>
      <c r="D839">
        <v>0</v>
      </c>
      <c r="E839" t="s">
        <v>29</v>
      </c>
      <c r="F839">
        <v>50</v>
      </c>
      <c r="G839">
        <v>0</v>
      </c>
      <c r="H839" t="s">
        <v>30</v>
      </c>
      <c r="I839">
        <v>0</v>
      </c>
      <c r="J839" t="s">
        <v>31</v>
      </c>
      <c r="K839">
        <v>0</v>
      </c>
      <c r="L839" s="1">
        <v>2200</v>
      </c>
      <c r="M839" t="s">
        <v>27</v>
      </c>
      <c r="N839" t="s">
        <v>36</v>
      </c>
      <c r="O839" t="s">
        <v>27</v>
      </c>
      <c r="P839">
        <v>50</v>
      </c>
      <c r="Q839" t="s">
        <v>32</v>
      </c>
      <c r="R839">
        <v>10</v>
      </c>
      <c r="S839" t="s">
        <v>36</v>
      </c>
      <c r="T839">
        <v>4</v>
      </c>
      <c r="U839">
        <v>1</v>
      </c>
      <c r="V839">
        <v>3</v>
      </c>
      <c r="W839">
        <v>2</v>
      </c>
      <c r="X839">
        <v>759</v>
      </c>
      <c r="Y839">
        <v>-50</v>
      </c>
      <c r="Z839" t="s">
        <v>35</v>
      </c>
      <c r="AA839">
        <v>100</v>
      </c>
      <c r="AB839" t="str">
        <f t="shared" si="13"/>
        <v>20-29</v>
      </c>
    </row>
    <row r="840" spans="1:28" x14ac:dyDescent="0.3">
      <c r="A840">
        <v>54</v>
      </c>
      <c r="B840" t="s">
        <v>27</v>
      </c>
      <c r="C840" t="s">
        <v>38</v>
      </c>
      <c r="D840">
        <v>0</v>
      </c>
      <c r="E840" t="s">
        <v>29</v>
      </c>
      <c r="F840">
        <v>50</v>
      </c>
      <c r="G840">
        <v>0</v>
      </c>
      <c r="H840" t="s">
        <v>30</v>
      </c>
      <c r="I840">
        <v>0</v>
      </c>
      <c r="J840" t="s">
        <v>40</v>
      </c>
      <c r="K840">
        <v>-200</v>
      </c>
      <c r="L840" s="1">
        <v>2050</v>
      </c>
      <c r="M840" t="s">
        <v>27</v>
      </c>
      <c r="N840" t="s">
        <v>27</v>
      </c>
      <c r="O840" t="s">
        <v>27</v>
      </c>
      <c r="P840">
        <v>0</v>
      </c>
      <c r="Q840" t="s">
        <v>34</v>
      </c>
      <c r="R840">
        <v>3</v>
      </c>
      <c r="S840" t="s">
        <v>27</v>
      </c>
      <c r="T840">
        <v>8</v>
      </c>
      <c r="U840">
        <v>1</v>
      </c>
      <c r="V840">
        <v>3</v>
      </c>
      <c r="W840">
        <v>99</v>
      </c>
      <c r="X840">
        <v>759</v>
      </c>
      <c r="Y840">
        <v>-50</v>
      </c>
      <c r="Z840" t="s">
        <v>35</v>
      </c>
      <c r="AA840">
        <v>100</v>
      </c>
      <c r="AB840" t="str">
        <f t="shared" si="13"/>
        <v>50-59</v>
      </c>
    </row>
    <row r="841" spans="1:28" x14ac:dyDescent="0.3">
      <c r="A841">
        <v>36</v>
      </c>
      <c r="B841" t="s">
        <v>27</v>
      </c>
      <c r="C841" t="s">
        <v>38</v>
      </c>
      <c r="D841">
        <v>0</v>
      </c>
      <c r="E841" t="s">
        <v>42</v>
      </c>
      <c r="F841">
        <v>100</v>
      </c>
      <c r="G841">
        <v>0</v>
      </c>
      <c r="H841" t="s">
        <v>30</v>
      </c>
      <c r="I841">
        <v>0</v>
      </c>
      <c r="J841" t="s">
        <v>31</v>
      </c>
      <c r="K841">
        <v>0</v>
      </c>
      <c r="L841" s="1">
        <v>2300</v>
      </c>
      <c r="M841" t="s">
        <v>27</v>
      </c>
      <c r="N841" t="s">
        <v>27</v>
      </c>
      <c r="O841" t="s">
        <v>27</v>
      </c>
      <c r="P841">
        <v>0</v>
      </c>
      <c r="Q841" t="s">
        <v>32</v>
      </c>
      <c r="R841">
        <v>17</v>
      </c>
      <c r="S841" t="s">
        <v>36</v>
      </c>
      <c r="T841">
        <v>3</v>
      </c>
      <c r="U841">
        <v>1</v>
      </c>
      <c r="V841">
        <v>3</v>
      </c>
      <c r="W841">
        <v>1</v>
      </c>
      <c r="X841">
        <v>751</v>
      </c>
      <c r="Y841">
        <v>-50</v>
      </c>
      <c r="Z841" t="s">
        <v>35</v>
      </c>
      <c r="AA841">
        <v>100</v>
      </c>
      <c r="AB841" t="str">
        <f t="shared" si="13"/>
        <v>30-39</v>
      </c>
    </row>
    <row r="842" spans="1:28" x14ac:dyDescent="0.3">
      <c r="A842">
        <v>39</v>
      </c>
      <c r="B842" t="s">
        <v>27</v>
      </c>
      <c r="C842" t="s">
        <v>28</v>
      </c>
      <c r="D842">
        <v>86</v>
      </c>
      <c r="E842" t="s">
        <v>29</v>
      </c>
      <c r="F842">
        <v>50</v>
      </c>
      <c r="G842">
        <v>1</v>
      </c>
      <c r="H842" t="s">
        <v>30</v>
      </c>
      <c r="I842">
        <v>50</v>
      </c>
      <c r="J842" t="s">
        <v>31</v>
      </c>
      <c r="K842">
        <v>0</v>
      </c>
      <c r="L842" s="1">
        <v>2436</v>
      </c>
      <c r="M842" t="s">
        <v>27</v>
      </c>
      <c r="N842" t="s">
        <v>36</v>
      </c>
      <c r="O842" t="s">
        <v>27</v>
      </c>
      <c r="P842">
        <v>50</v>
      </c>
      <c r="Q842" t="s">
        <v>34</v>
      </c>
      <c r="R842">
        <v>11</v>
      </c>
      <c r="S842" t="s">
        <v>36</v>
      </c>
      <c r="T842">
        <v>6</v>
      </c>
      <c r="U842">
        <v>0</v>
      </c>
      <c r="V842">
        <v>1</v>
      </c>
      <c r="W842">
        <v>11</v>
      </c>
      <c r="X842">
        <v>691</v>
      </c>
      <c r="Y842">
        <v>50</v>
      </c>
      <c r="Z842" t="s">
        <v>35</v>
      </c>
      <c r="AA842">
        <v>100</v>
      </c>
      <c r="AB842" t="str">
        <f t="shared" si="13"/>
        <v>30-39</v>
      </c>
    </row>
    <row r="843" spans="1:28" x14ac:dyDescent="0.3">
      <c r="A843">
        <v>50</v>
      </c>
      <c r="B843" t="s">
        <v>27</v>
      </c>
      <c r="C843" t="s">
        <v>38</v>
      </c>
      <c r="D843">
        <v>0</v>
      </c>
      <c r="E843" t="s">
        <v>42</v>
      </c>
      <c r="F843">
        <v>100</v>
      </c>
      <c r="G843">
        <v>0</v>
      </c>
      <c r="H843" t="s">
        <v>30</v>
      </c>
      <c r="I843">
        <v>0</v>
      </c>
      <c r="J843" t="s">
        <v>31</v>
      </c>
      <c r="K843">
        <v>0</v>
      </c>
      <c r="L843" s="1">
        <v>2350</v>
      </c>
      <c r="M843" t="s">
        <v>36</v>
      </c>
      <c r="N843" t="s">
        <v>27</v>
      </c>
      <c r="O843" t="s">
        <v>27</v>
      </c>
      <c r="P843">
        <v>50</v>
      </c>
      <c r="Q843" t="s">
        <v>34</v>
      </c>
      <c r="R843">
        <v>24</v>
      </c>
      <c r="S843" t="s">
        <v>27</v>
      </c>
      <c r="T843">
        <v>4</v>
      </c>
      <c r="U843">
        <v>0</v>
      </c>
      <c r="V843">
        <v>2</v>
      </c>
      <c r="W843">
        <v>99</v>
      </c>
      <c r="X843">
        <v>694</v>
      </c>
      <c r="Y843">
        <v>50</v>
      </c>
      <c r="Z843" t="s">
        <v>35</v>
      </c>
      <c r="AA843">
        <v>100</v>
      </c>
      <c r="AB843" t="str">
        <f t="shared" si="13"/>
        <v>50-59</v>
      </c>
    </row>
    <row r="844" spans="1:28" x14ac:dyDescent="0.3">
      <c r="A844">
        <v>23</v>
      </c>
      <c r="B844" t="s">
        <v>27</v>
      </c>
      <c r="C844" t="s">
        <v>28</v>
      </c>
      <c r="D844">
        <v>86</v>
      </c>
      <c r="E844" t="s">
        <v>29</v>
      </c>
      <c r="F844">
        <v>50</v>
      </c>
      <c r="G844">
        <v>0</v>
      </c>
      <c r="H844" t="s">
        <v>39</v>
      </c>
      <c r="I844">
        <v>0</v>
      </c>
      <c r="J844" t="s">
        <v>31</v>
      </c>
      <c r="K844">
        <v>0</v>
      </c>
      <c r="L844" s="1">
        <v>2236</v>
      </c>
      <c r="M844" t="s">
        <v>27</v>
      </c>
      <c r="N844" t="s">
        <v>27</v>
      </c>
      <c r="O844" t="s">
        <v>27</v>
      </c>
      <c r="P844">
        <v>0</v>
      </c>
      <c r="Q844" t="s">
        <v>34</v>
      </c>
      <c r="R844">
        <v>4</v>
      </c>
      <c r="S844" t="s">
        <v>36</v>
      </c>
      <c r="T844">
        <v>6</v>
      </c>
      <c r="U844">
        <v>0</v>
      </c>
      <c r="V844">
        <v>2</v>
      </c>
      <c r="W844">
        <v>13</v>
      </c>
      <c r="X844">
        <v>708</v>
      </c>
      <c r="Y844">
        <v>-50</v>
      </c>
      <c r="Z844" t="s">
        <v>41</v>
      </c>
      <c r="AA844">
        <v>0</v>
      </c>
      <c r="AB844" t="str">
        <f t="shared" si="13"/>
        <v>20-29</v>
      </c>
    </row>
    <row r="845" spans="1:28" x14ac:dyDescent="0.3">
      <c r="A845">
        <v>45</v>
      </c>
      <c r="B845" t="s">
        <v>27</v>
      </c>
      <c r="C845" t="s">
        <v>45</v>
      </c>
      <c r="D845">
        <v>0</v>
      </c>
      <c r="E845" t="s">
        <v>37</v>
      </c>
      <c r="F845">
        <v>0</v>
      </c>
      <c r="G845">
        <v>2</v>
      </c>
      <c r="H845" t="s">
        <v>30</v>
      </c>
      <c r="I845">
        <v>100</v>
      </c>
      <c r="J845" t="s">
        <v>31</v>
      </c>
      <c r="K845">
        <v>0</v>
      </c>
      <c r="L845" s="1">
        <v>2350</v>
      </c>
      <c r="M845" t="s">
        <v>27</v>
      </c>
      <c r="N845" t="s">
        <v>27</v>
      </c>
      <c r="O845" t="s">
        <v>27</v>
      </c>
      <c r="P845">
        <v>0</v>
      </c>
      <c r="Q845" t="s">
        <v>34</v>
      </c>
      <c r="R845">
        <v>1</v>
      </c>
      <c r="S845" t="s">
        <v>27</v>
      </c>
      <c r="T845">
        <v>6</v>
      </c>
      <c r="U845">
        <v>4</v>
      </c>
      <c r="V845">
        <v>1</v>
      </c>
      <c r="W845">
        <v>99</v>
      </c>
      <c r="X845">
        <v>662</v>
      </c>
      <c r="Y845">
        <v>50</v>
      </c>
      <c r="Z845" t="s">
        <v>33</v>
      </c>
      <c r="AA845">
        <v>50</v>
      </c>
      <c r="AB845" t="str">
        <f t="shared" si="13"/>
        <v>40-49</v>
      </c>
    </row>
    <row r="846" spans="1:28" x14ac:dyDescent="0.3">
      <c r="A846">
        <v>42</v>
      </c>
      <c r="B846" t="s">
        <v>27</v>
      </c>
      <c r="C846" t="s">
        <v>38</v>
      </c>
      <c r="D846">
        <v>0</v>
      </c>
      <c r="E846" t="s">
        <v>29</v>
      </c>
      <c r="F846">
        <v>50</v>
      </c>
      <c r="G846">
        <v>0</v>
      </c>
      <c r="H846" t="s">
        <v>30</v>
      </c>
      <c r="I846">
        <v>0</v>
      </c>
      <c r="J846" t="s">
        <v>31</v>
      </c>
      <c r="K846">
        <v>0</v>
      </c>
      <c r="L846" s="1">
        <v>2350</v>
      </c>
      <c r="M846" t="s">
        <v>27</v>
      </c>
      <c r="N846" t="s">
        <v>27</v>
      </c>
      <c r="O846" t="s">
        <v>27</v>
      </c>
      <c r="P846">
        <v>0</v>
      </c>
      <c r="Q846" t="s">
        <v>34</v>
      </c>
      <c r="R846">
        <v>25</v>
      </c>
      <c r="S846" t="s">
        <v>27</v>
      </c>
      <c r="T846">
        <v>3</v>
      </c>
      <c r="U846">
        <v>1</v>
      </c>
      <c r="V846">
        <v>2</v>
      </c>
      <c r="W846">
        <v>99</v>
      </c>
      <c r="X846">
        <v>656</v>
      </c>
      <c r="Y846">
        <v>50</v>
      </c>
      <c r="Z846" t="s">
        <v>35</v>
      </c>
      <c r="AA846">
        <v>100</v>
      </c>
      <c r="AB846" t="str">
        <f t="shared" si="13"/>
        <v>40-49</v>
      </c>
    </row>
    <row r="847" spans="1:28" x14ac:dyDescent="0.3">
      <c r="A847">
        <v>47</v>
      </c>
      <c r="B847" t="s">
        <v>27</v>
      </c>
      <c r="C847" t="s">
        <v>38</v>
      </c>
      <c r="D847">
        <v>0</v>
      </c>
      <c r="E847" t="s">
        <v>29</v>
      </c>
      <c r="F847">
        <v>50</v>
      </c>
      <c r="G847">
        <v>0</v>
      </c>
      <c r="H847" t="s">
        <v>30</v>
      </c>
      <c r="I847">
        <v>0</v>
      </c>
      <c r="J847" t="s">
        <v>31</v>
      </c>
      <c r="K847">
        <v>0</v>
      </c>
      <c r="L847" s="1">
        <v>2150</v>
      </c>
      <c r="M847" t="s">
        <v>27</v>
      </c>
      <c r="N847" t="s">
        <v>27</v>
      </c>
      <c r="O847" t="s">
        <v>27</v>
      </c>
      <c r="P847">
        <v>0</v>
      </c>
      <c r="Q847" t="s">
        <v>44</v>
      </c>
      <c r="R847">
        <v>18</v>
      </c>
      <c r="S847" t="s">
        <v>27</v>
      </c>
      <c r="T847">
        <v>6</v>
      </c>
      <c r="U847">
        <v>2</v>
      </c>
      <c r="V847">
        <v>3</v>
      </c>
      <c r="W847">
        <v>99</v>
      </c>
      <c r="X847">
        <v>834</v>
      </c>
      <c r="Y847">
        <v>-50</v>
      </c>
      <c r="Z847" t="s">
        <v>41</v>
      </c>
      <c r="AA847">
        <v>0</v>
      </c>
      <c r="AB847" t="str">
        <f t="shared" si="13"/>
        <v>40-49</v>
      </c>
    </row>
    <row r="848" spans="1:28" x14ac:dyDescent="0.3">
      <c r="A848">
        <v>44</v>
      </c>
      <c r="B848" t="s">
        <v>27</v>
      </c>
      <c r="C848" t="s">
        <v>28</v>
      </c>
      <c r="D848">
        <v>86</v>
      </c>
      <c r="E848" t="s">
        <v>29</v>
      </c>
      <c r="F848">
        <v>50</v>
      </c>
      <c r="G848">
        <v>0</v>
      </c>
      <c r="H848" t="s">
        <v>30</v>
      </c>
      <c r="I848">
        <v>0</v>
      </c>
      <c r="J848" t="s">
        <v>31</v>
      </c>
      <c r="K848">
        <v>0</v>
      </c>
      <c r="L848" s="1">
        <v>2436</v>
      </c>
      <c r="M848" t="s">
        <v>27</v>
      </c>
      <c r="N848" t="s">
        <v>27</v>
      </c>
      <c r="O848" t="s">
        <v>27</v>
      </c>
      <c r="P848">
        <v>0</v>
      </c>
      <c r="Q848" t="s">
        <v>34</v>
      </c>
      <c r="R848">
        <v>27</v>
      </c>
      <c r="S848" t="s">
        <v>36</v>
      </c>
      <c r="T848">
        <v>8</v>
      </c>
      <c r="U848">
        <v>5</v>
      </c>
      <c r="V848">
        <v>2</v>
      </c>
      <c r="W848">
        <v>11</v>
      </c>
      <c r="X848">
        <v>674</v>
      </c>
      <c r="Y848">
        <v>50</v>
      </c>
      <c r="Z848" t="s">
        <v>35</v>
      </c>
      <c r="AA848">
        <v>100</v>
      </c>
      <c r="AB848" t="str">
        <f t="shared" si="13"/>
        <v>40-49</v>
      </c>
    </row>
    <row r="849" spans="1:28" x14ac:dyDescent="0.3">
      <c r="A849">
        <v>76</v>
      </c>
      <c r="B849" t="s">
        <v>36</v>
      </c>
      <c r="C849" t="s">
        <v>38</v>
      </c>
      <c r="D849">
        <v>0</v>
      </c>
      <c r="E849" t="s">
        <v>42</v>
      </c>
      <c r="F849">
        <v>100</v>
      </c>
      <c r="G849">
        <v>1</v>
      </c>
      <c r="H849" t="s">
        <v>30</v>
      </c>
      <c r="I849">
        <v>50</v>
      </c>
      <c r="J849" t="s">
        <v>31</v>
      </c>
      <c r="K849">
        <v>0</v>
      </c>
      <c r="L849" s="1">
        <v>2350</v>
      </c>
      <c r="M849" t="s">
        <v>27</v>
      </c>
      <c r="N849" t="s">
        <v>36</v>
      </c>
      <c r="O849" t="s">
        <v>27</v>
      </c>
      <c r="P849">
        <v>50</v>
      </c>
      <c r="Q849" t="s">
        <v>32</v>
      </c>
      <c r="R849">
        <v>15</v>
      </c>
      <c r="S849" t="s">
        <v>36</v>
      </c>
      <c r="T849">
        <v>8</v>
      </c>
      <c r="U849">
        <v>0</v>
      </c>
      <c r="V849">
        <v>3</v>
      </c>
      <c r="W849">
        <v>1</v>
      </c>
      <c r="X849">
        <v>674</v>
      </c>
      <c r="Y849">
        <v>50</v>
      </c>
      <c r="Z849" t="s">
        <v>33</v>
      </c>
      <c r="AA849">
        <v>50</v>
      </c>
      <c r="AB849" t="str">
        <f t="shared" si="13"/>
        <v>70-79</v>
      </c>
    </row>
    <row r="850" spans="1:28" x14ac:dyDescent="0.3">
      <c r="A850">
        <v>30</v>
      </c>
      <c r="B850" t="s">
        <v>27</v>
      </c>
      <c r="C850" t="s">
        <v>28</v>
      </c>
      <c r="D850">
        <v>86</v>
      </c>
      <c r="E850" t="s">
        <v>29</v>
      </c>
      <c r="F850">
        <v>50</v>
      </c>
      <c r="G850">
        <v>0</v>
      </c>
      <c r="H850" t="s">
        <v>30</v>
      </c>
      <c r="I850">
        <v>0</v>
      </c>
      <c r="J850" t="s">
        <v>31</v>
      </c>
      <c r="K850">
        <v>0</v>
      </c>
      <c r="L850" s="1">
        <v>2336</v>
      </c>
      <c r="M850" t="s">
        <v>27</v>
      </c>
      <c r="N850" t="s">
        <v>27</v>
      </c>
      <c r="O850" t="s">
        <v>27</v>
      </c>
      <c r="P850">
        <v>0</v>
      </c>
      <c r="Q850" t="s">
        <v>32</v>
      </c>
      <c r="R850">
        <v>11</v>
      </c>
      <c r="S850" t="s">
        <v>27</v>
      </c>
      <c r="T850">
        <v>8</v>
      </c>
      <c r="U850">
        <v>3</v>
      </c>
      <c r="V850">
        <v>3</v>
      </c>
      <c r="W850">
        <v>99</v>
      </c>
      <c r="X850">
        <v>801</v>
      </c>
      <c r="Y850">
        <v>-50</v>
      </c>
      <c r="Z850" t="s">
        <v>35</v>
      </c>
      <c r="AA850">
        <v>100</v>
      </c>
      <c r="AB850" t="str">
        <f t="shared" si="13"/>
        <v>30-39</v>
      </c>
    </row>
    <row r="851" spans="1:28" x14ac:dyDescent="0.3">
      <c r="A851">
        <v>32</v>
      </c>
      <c r="B851" t="s">
        <v>27</v>
      </c>
      <c r="C851" t="s">
        <v>45</v>
      </c>
      <c r="D851">
        <v>0</v>
      </c>
      <c r="E851" t="s">
        <v>29</v>
      </c>
      <c r="F851">
        <v>50</v>
      </c>
      <c r="G851">
        <v>0</v>
      </c>
      <c r="H851" t="s">
        <v>30</v>
      </c>
      <c r="I851">
        <v>0</v>
      </c>
      <c r="J851" t="s">
        <v>31</v>
      </c>
      <c r="K851">
        <v>0</v>
      </c>
      <c r="L851" s="1">
        <v>2250</v>
      </c>
      <c r="M851" t="s">
        <v>27</v>
      </c>
      <c r="N851" t="s">
        <v>27</v>
      </c>
      <c r="O851" t="s">
        <v>27</v>
      </c>
      <c r="P851">
        <v>0</v>
      </c>
      <c r="Q851" t="s">
        <v>34</v>
      </c>
      <c r="R851">
        <v>17</v>
      </c>
      <c r="S851" t="s">
        <v>27</v>
      </c>
      <c r="T851">
        <v>5</v>
      </c>
      <c r="U851">
        <v>4</v>
      </c>
      <c r="V851">
        <v>3</v>
      </c>
      <c r="W851">
        <v>99</v>
      </c>
      <c r="X851">
        <v>668</v>
      </c>
      <c r="Y851">
        <v>50</v>
      </c>
      <c r="Z851" t="s">
        <v>41</v>
      </c>
      <c r="AA851">
        <v>0</v>
      </c>
      <c r="AB851" t="str">
        <f t="shared" si="13"/>
        <v>30-39</v>
      </c>
    </row>
    <row r="852" spans="1:28" x14ac:dyDescent="0.3">
      <c r="A852">
        <v>30</v>
      </c>
      <c r="B852" t="s">
        <v>27</v>
      </c>
      <c r="C852" t="s">
        <v>28</v>
      </c>
      <c r="D852">
        <v>86</v>
      </c>
      <c r="E852" t="s">
        <v>37</v>
      </c>
      <c r="F852">
        <v>0</v>
      </c>
      <c r="G852">
        <v>1</v>
      </c>
      <c r="H852" t="s">
        <v>30</v>
      </c>
      <c r="I852">
        <v>50</v>
      </c>
      <c r="J852" t="s">
        <v>40</v>
      </c>
      <c r="K852">
        <v>-200</v>
      </c>
      <c r="L852" s="1">
        <v>2086</v>
      </c>
      <c r="M852" t="s">
        <v>27</v>
      </c>
      <c r="N852" t="s">
        <v>27</v>
      </c>
      <c r="O852" t="s">
        <v>27</v>
      </c>
      <c r="P852">
        <v>0</v>
      </c>
      <c r="Q852" t="s">
        <v>32</v>
      </c>
      <c r="R852">
        <v>17</v>
      </c>
      <c r="S852" t="s">
        <v>36</v>
      </c>
      <c r="T852">
        <v>3</v>
      </c>
      <c r="U852">
        <v>2</v>
      </c>
      <c r="V852">
        <v>3</v>
      </c>
      <c r="W852">
        <v>2</v>
      </c>
      <c r="X852">
        <v>718</v>
      </c>
      <c r="Y852">
        <v>-50</v>
      </c>
      <c r="Z852" t="s">
        <v>33</v>
      </c>
      <c r="AA852">
        <v>50</v>
      </c>
      <c r="AB852" t="str">
        <f t="shared" si="13"/>
        <v>30-39</v>
      </c>
    </row>
    <row r="853" spans="1:28" x14ac:dyDescent="0.3">
      <c r="A853">
        <v>31</v>
      </c>
      <c r="B853" t="s">
        <v>27</v>
      </c>
      <c r="C853" t="s">
        <v>28</v>
      </c>
      <c r="D853">
        <v>86</v>
      </c>
      <c r="E853" t="s">
        <v>29</v>
      </c>
      <c r="F853">
        <v>50</v>
      </c>
      <c r="G853">
        <v>1</v>
      </c>
      <c r="H853" t="s">
        <v>30</v>
      </c>
      <c r="I853">
        <v>50</v>
      </c>
      <c r="J853" t="s">
        <v>40</v>
      </c>
      <c r="K853">
        <v>-200</v>
      </c>
      <c r="L853" s="1">
        <v>2086</v>
      </c>
      <c r="M853" t="s">
        <v>27</v>
      </c>
      <c r="N853" t="s">
        <v>36</v>
      </c>
      <c r="O853" t="s">
        <v>27</v>
      </c>
      <c r="P853">
        <v>50</v>
      </c>
      <c r="Q853" t="s">
        <v>32</v>
      </c>
      <c r="R853">
        <v>18</v>
      </c>
      <c r="S853" t="s">
        <v>36</v>
      </c>
      <c r="T853">
        <v>4</v>
      </c>
      <c r="U853">
        <v>2</v>
      </c>
      <c r="V853">
        <v>3</v>
      </c>
      <c r="W853">
        <v>13</v>
      </c>
      <c r="X853">
        <v>732</v>
      </c>
      <c r="Y853">
        <v>-50</v>
      </c>
      <c r="Z853" t="s">
        <v>33</v>
      </c>
      <c r="AA853">
        <v>50</v>
      </c>
      <c r="AB853" t="str">
        <f t="shared" si="13"/>
        <v>30-39</v>
      </c>
    </row>
    <row r="854" spans="1:28" x14ac:dyDescent="0.3">
      <c r="A854">
        <v>30</v>
      </c>
      <c r="B854" t="s">
        <v>27</v>
      </c>
      <c r="C854" t="s">
        <v>28</v>
      </c>
      <c r="D854">
        <v>86</v>
      </c>
      <c r="E854" t="s">
        <v>29</v>
      </c>
      <c r="F854">
        <v>50</v>
      </c>
      <c r="G854">
        <v>1</v>
      </c>
      <c r="H854" t="s">
        <v>30</v>
      </c>
      <c r="I854">
        <v>50</v>
      </c>
      <c r="J854" t="s">
        <v>31</v>
      </c>
      <c r="K854">
        <v>0</v>
      </c>
      <c r="L854" s="1">
        <v>2436</v>
      </c>
      <c r="M854" t="s">
        <v>27</v>
      </c>
      <c r="N854" t="s">
        <v>27</v>
      </c>
      <c r="O854" t="s">
        <v>27</v>
      </c>
      <c r="P854">
        <v>0</v>
      </c>
      <c r="Q854" t="s">
        <v>34</v>
      </c>
      <c r="R854">
        <v>14</v>
      </c>
      <c r="S854" t="s">
        <v>36</v>
      </c>
      <c r="T854">
        <v>6</v>
      </c>
      <c r="U854">
        <v>5</v>
      </c>
      <c r="V854">
        <v>3</v>
      </c>
      <c r="W854">
        <v>4</v>
      </c>
      <c r="X854">
        <v>676</v>
      </c>
      <c r="Y854">
        <v>50</v>
      </c>
      <c r="Z854" t="s">
        <v>33</v>
      </c>
      <c r="AA854">
        <v>50</v>
      </c>
      <c r="AB854" t="str">
        <f t="shared" si="13"/>
        <v>30-39</v>
      </c>
    </row>
    <row r="855" spans="1:28" x14ac:dyDescent="0.3">
      <c r="A855">
        <v>57</v>
      </c>
      <c r="B855" t="s">
        <v>36</v>
      </c>
      <c r="C855" t="s">
        <v>28</v>
      </c>
      <c r="D855">
        <v>86</v>
      </c>
      <c r="E855" t="s">
        <v>37</v>
      </c>
      <c r="F855">
        <v>0</v>
      </c>
      <c r="G855">
        <v>0</v>
      </c>
      <c r="H855" t="s">
        <v>30</v>
      </c>
      <c r="I855">
        <v>0</v>
      </c>
      <c r="J855" t="s">
        <v>31</v>
      </c>
      <c r="K855">
        <v>0</v>
      </c>
      <c r="L855" s="1">
        <v>2236</v>
      </c>
      <c r="M855" t="s">
        <v>27</v>
      </c>
      <c r="N855" t="s">
        <v>36</v>
      </c>
      <c r="O855" t="s">
        <v>27</v>
      </c>
      <c r="P855">
        <v>50</v>
      </c>
      <c r="Q855" t="s">
        <v>34</v>
      </c>
      <c r="R855">
        <v>25</v>
      </c>
      <c r="S855" t="s">
        <v>36</v>
      </c>
      <c r="T855">
        <v>6</v>
      </c>
      <c r="U855">
        <v>2</v>
      </c>
      <c r="V855">
        <v>3</v>
      </c>
      <c r="W855">
        <v>7</v>
      </c>
      <c r="X855">
        <v>709</v>
      </c>
      <c r="Y855">
        <v>-50</v>
      </c>
      <c r="Z855" t="s">
        <v>35</v>
      </c>
      <c r="AA855">
        <v>100</v>
      </c>
      <c r="AB855" t="str">
        <f t="shared" si="13"/>
        <v>50-59</v>
      </c>
    </row>
    <row r="856" spans="1:28" x14ac:dyDescent="0.3">
      <c r="A856">
        <v>61</v>
      </c>
      <c r="B856" t="s">
        <v>36</v>
      </c>
      <c r="C856" t="s">
        <v>28</v>
      </c>
      <c r="D856">
        <v>86</v>
      </c>
      <c r="E856" t="s">
        <v>37</v>
      </c>
      <c r="F856">
        <v>0</v>
      </c>
      <c r="G856">
        <v>1</v>
      </c>
      <c r="H856" t="s">
        <v>30</v>
      </c>
      <c r="I856">
        <v>50</v>
      </c>
      <c r="J856" t="s">
        <v>40</v>
      </c>
      <c r="K856">
        <v>-200</v>
      </c>
      <c r="L856" s="1">
        <v>2136</v>
      </c>
      <c r="M856" t="s">
        <v>27</v>
      </c>
      <c r="N856" t="s">
        <v>27</v>
      </c>
      <c r="O856" t="s">
        <v>27</v>
      </c>
      <c r="P856">
        <v>0</v>
      </c>
      <c r="Q856" t="s">
        <v>34</v>
      </c>
      <c r="R856">
        <v>8</v>
      </c>
      <c r="S856" t="s">
        <v>36</v>
      </c>
      <c r="T856">
        <v>8</v>
      </c>
      <c r="U856">
        <v>1</v>
      </c>
      <c r="V856">
        <v>3</v>
      </c>
      <c r="W856">
        <v>2</v>
      </c>
      <c r="X856">
        <v>785</v>
      </c>
      <c r="Y856">
        <v>-50</v>
      </c>
      <c r="Z856" t="s">
        <v>35</v>
      </c>
      <c r="AA856">
        <v>100</v>
      </c>
      <c r="AB856" t="str">
        <f t="shared" si="13"/>
        <v>60-69</v>
      </c>
    </row>
    <row r="857" spans="1:28" x14ac:dyDescent="0.3">
      <c r="A857">
        <v>31</v>
      </c>
      <c r="B857" t="s">
        <v>27</v>
      </c>
      <c r="C857" t="s">
        <v>46</v>
      </c>
      <c r="D857">
        <v>0</v>
      </c>
      <c r="E857" t="s">
        <v>37</v>
      </c>
      <c r="F857">
        <v>0</v>
      </c>
      <c r="G857">
        <v>0</v>
      </c>
      <c r="H857" t="s">
        <v>30</v>
      </c>
      <c r="I857">
        <v>0</v>
      </c>
      <c r="J857" t="s">
        <v>40</v>
      </c>
      <c r="K857">
        <v>-200</v>
      </c>
      <c r="L857" s="1">
        <v>1950</v>
      </c>
      <c r="M857" t="s">
        <v>27</v>
      </c>
      <c r="N857" t="s">
        <v>27</v>
      </c>
      <c r="O857" t="s">
        <v>27</v>
      </c>
      <c r="P857">
        <v>0</v>
      </c>
      <c r="Q857" t="s">
        <v>34</v>
      </c>
      <c r="R857">
        <v>4</v>
      </c>
      <c r="S857" t="s">
        <v>27</v>
      </c>
      <c r="T857">
        <v>7</v>
      </c>
      <c r="U857">
        <v>4</v>
      </c>
      <c r="V857">
        <v>1</v>
      </c>
      <c r="W857">
        <v>99</v>
      </c>
      <c r="X857">
        <v>758</v>
      </c>
      <c r="Y857">
        <v>-50</v>
      </c>
      <c r="Z857" t="s">
        <v>33</v>
      </c>
      <c r="AA857">
        <v>50</v>
      </c>
      <c r="AB857" t="str">
        <f t="shared" si="13"/>
        <v>30-39</v>
      </c>
    </row>
    <row r="858" spans="1:28" x14ac:dyDescent="0.3">
      <c r="A858">
        <v>27</v>
      </c>
      <c r="B858" t="s">
        <v>27</v>
      </c>
      <c r="C858" t="s">
        <v>38</v>
      </c>
      <c r="D858">
        <v>0</v>
      </c>
      <c r="E858" t="s">
        <v>37</v>
      </c>
      <c r="F858">
        <v>0</v>
      </c>
      <c r="G858">
        <v>1</v>
      </c>
      <c r="H858" t="s">
        <v>30</v>
      </c>
      <c r="I858">
        <v>50</v>
      </c>
      <c r="J858" t="s">
        <v>31</v>
      </c>
      <c r="K858">
        <v>0</v>
      </c>
      <c r="L858" s="1">
        <v>2200</v>
      </c>
      <c r="M858" t="s">
        <v>27</v>
      </c>
      <c r="N858" t="s">
        <v>27</v>
      </c>
      <c r="O858" t="s">
        <v>36</v>
      </c>
      <c r="P858">
        <v>50</v>
      </c>
      <c r="Q858" t="s">
        <v>34</v>
      </c>
      <c r="R858">
        <v>18</v>
      </c>
      <c r="S858" t="s">
        <v>36</v>
      </c>
      <c r="T858">
        <v>6</v>
      </c>
      <c r="U858">
        <v>1</v>
      </c>
      <c r="V858">
        <v>3</v>
      </c>
      <c r="W858">
        <v>3</v>
      </c>
      <c r="X858">
        <v>694</v>
      </c>
      <c r="Y858">
        <v>50</v>
      </c>
      <c r="Z858" t="s">
        <v>41</v>
      </c>
      <c r="AA858">
        <v>0</v>
      </c>
      <c r="AB858" t="str">
        <f t="shared" si="13"/>
        <v>20-29</v>
      </c>
    </row>
    <row r="859" spans="1:28" x14ac:dyDescent="0.3">
      <c r="A859">
        <v>47</v>
      </c>
      <c r="B859" t="s">
        <v>27</v>
      </c>
      <c r="C859" t="s">
        <v>46</v>
      </c>
      <c r="D859">
        <v>0</v>
      </c>
      <c r="E859" t="s">
        <v>37</v>
      </c>
      <c r="F859">
        <v>0</v>
      </c>
      <c r="G859">
        <v>0</v>
      </c>
      <c r="H859" t="s">
        <v>30</v>
      </c>
      <c r="I859">
        <v>0</v>
      </c>
      <c r="J859" t="s">
        <v>31</v>
      </c>
      <c r="K859">
        <v>0</v>
      </c>
      <c r="L859" s="1">
        <v>2250</v>
      </c>
      <c r="M859" t="s">
        <v>27</v>
      </c>
      <c r="N859" t="s">
        <v>27</v>
      </c>
      <c r="O859" t="s">
        <v>27</v>
      </c>
      <c r="P859">
        <v>0</v>
      </c>
      <c r="Q859" t="s">
        <v>34</v>
      </c>
      <c r="R859">
        <v>11</v>
      </c>
      <c r="S859" t="s">
        <v>36</v>
      </c>
      <c r="T859">
        <v>5</v>
      </c>
      <c r="U859">
        <v>3</v>
      </c>
      <c r="V859">
        <v>3</v>
      </c>
      <c r="W859">
        <v>4</v>
      </c>
      <c r="X859">
        <v>604</v>
      </c>
      <c r="Y859">
        <v>50</v>
      </c>
      <c r="Z859" t="s">
        <v>33</v>
      </c>
      <c r="AA859">
        <v>50</v>
      </c>
      <c r="AB859" t="str">
        <f t="shared" si="13"/>
        <v>40-49</v>
      </c>
    </row>
    <row r="860" spans="1:28" x14ac:dyDescent="0.3">
      <c r="A860">
        <v>31</v>
      </c>
      <c r="B860" t="s">
        <v>27</v>
      </c>
      <c r="C860" t="s">
        <v>46</v>
      </c>
      <c r="D860">
        <v>0</v>
      </c>
      <c r="E860" t="s">
        <v>29</v>
      </c>
      <c r="F860">
        <v>50</v>
      </c>
      <c r="G860">
        <v>1</v>
      </c>
      <c r="H860" t="s">
        <v>30</v>
      </c>
      <c r="I860">
        <v>50</v>
      </c>
      <c r="J860" t="s">
        <v>31</v>
      </c>
      <c r="K860">
        <v>0</v>
      </c>
      <c r="L860" s="1">
        <v>2200</v>
      </c>
      <c r="M860" t="s">
        <v>27</v>
      </c>
      <c r="N860" t="s">
        <v>36</v>
      </c>
      <c r="O860" t="s">
        <v>27</v>
      </c>
      <c r="P860">
        <v>50</v>
      </c>
      <c r="Q860" t="s">
        <v>34</v>
      </c>
      <c r="R860">
        <v>9</v>
      </c>
      <c r="S860" t="s">
        <v>27</v>
      </c>
      <c r="T860">
        <v>6</v>
      </c>
      <c r="U860">
        <v>1</v>
      </c>
      <c r="V860">
        <v>3</v>
      </c>
      <c r="W860">
        <v>99</v>
      </c>
      <c r="X860">
        <v>753</v>
      </c>
      <c r="Y860">
        <v>-50</v>
      </c>
      <c r="Z860" t="s">
        <v>33</v>
      </c>
      <c r="AA860">
        <v>50</v>
      </c>
      <c r="AB860" t="str">
        <f t="shared" si="13"/>
        <v>30-39</v>
      </c>
    </row>
    <row r="861" spans="1:28" x14ac:dyDescent="0.3">
      <c r="A861">
        <v>49</v>
      </c>
      <c r="B861" t="s">
        <v>27</v>
      </c>
      <c r="C861" t="s">
        <v>28</v>
      </c>
      <c r="D861">
        <v>86</v>
      </c>
      <c r="E861" t="s">
        <v>37</v>
      </c>
      <c r="F861">
        <v>0</v>
      </c>
      <c r="G861">
        <v>1</v>
      </c>
      <c r="H861" t="s">
        <v>39</v>
      </c>
      <c r="I861">
        <v>100</v>
      </c>
      <c r="J861" t="s">
        <v>40</v>
      </c>
      <c r="K861">
        <v>-200</v>
      </c>
      <c r="L861" s="1">
        <v>2136</v>
      </c>
      <c r="M861" t="s">
        <v>36</v>
      </c>
      <c r="N861" t="s">
        <v>27</v>
      </c>
      <c r="O861" t="s">
        <v>36</v>
      </c>
      <c r="P861">
        <v>100</v>
      </c>
      <c r="Q861" t="s">
        <v>44</v>
      </c>
      <c r="R861">
        <v>8</v>
      </c>
      <c r="S861" t="s">
        <v>36</v>
      </c>
      <c r="T861">
        <v>3</v>
      </c>
      <c r="U861">
        <v>2</v>
      </c>
      <c r="V861">
        <v>2</v>
      </c>
      <c r="W861">
        <v>6</v>
      </c>
      <c r="X861">
        <v>617</v>
      </c>
      <c r="Y861">
        <v>50</v>
      </c>
      <c r="Z861" t="s">
        <v>33</v>
      </c>
      <c r="AA861">
        <v>50</v>
      </c>
      <c r="AB861" t="str">
        <f t="shared" si="13"/>
        <v>40-49</v>
      </c>
    </row>
    <row r="862" spans="1:28" x14ac:dyDescent="0.3">
      <c r="A862">
        <v>43</v>
      </c>
      <c r="B862" t="s">
        <v>27</v>
      </c>
      <c r="C862" t="s">
        <v>38</v>
      </c>
      <c r="D862">
        <v>0</v>
      </c>
      <c r="E862" t="s">
        <v>29</v>
      </c>
      <c r="F862">
        <v>50</v>
      </c>
      <c r="G862">
        <v>0</v>
      </c>
      <c r="H862" t="s">
        <v>30</v>
      </c>
      <c r="I862">
        <v>0</v>
      </c>
      <c r="J862" t="s">
        <v>40</v>
      </c>
      <c r="K862">
        <v>-200</v>
      </c>
      <c r="L862" s="1">
        <v>1950</v>
      </c>
      <c r="M862" t="s">
        <v>36</v>
      </c>
      <c r="N862" t="s">
        <v>36</v>
      </c>
      <c r="O862" t="s">
        <v>27</v>
      </c>
      <c r="P862">
        <v>100</v>
      </c>
      <c r="Q862" t="s">
        <v>34</v>
      </c>
      <c r="R862">
        <v>12</v>
      </c>
      <c r="S862" t="s">
        <v>36</v>
      </c>
      <c r="T862">
        <v>1</v>
      </c>
      <c r="U862">
        <v>5</v>
      </c>
      <c r="V862">
        <v>3</v>
      </c>
      <c r="W862">
        <v>3</v>
      </c>
      <c r="X862">
        <v>707</v>
      </c>
      <c r="Y862">
        <v>-50</v>
      </c>
      <c r="Z862" t="s">
        <v>35</v>
      </c>
      <c r="AA862">
        <v>100</v>
      </c>
      <c r="AB862" t="str">
        <f t="shared" si="13"/>
        <v>40-49</v>
      </c>
    </row>
    <row r="863" spans="1:28" x14ac:dyDescent="0.3">
      <c r="A863">
        <v>18</v>
      </c>
      <c r="B863" t="s">
        <v>27</v>
      </c>
      <c r="C863" t="s">
        <v>28</v>
      </c>
      <c r="D863">
        <v>86</v>
      </c>
      <c r="E863" t="s">
        <v>29</v>
      </c>
      <c r="F863">
        <v>50</v>
      </c>
      <c r="G863">
        <v>1</v>
      </c>
      <c r="H863" t="s">
        <v>30</v>
      </c>
      <c r="I863">
        <v>50</v>
      </c>
      <c r="J863" t="s">
        <v>40</v>
      </c>
      <c r="K863">
        <v>-200</v>
      </c>
      <c r="L863" s="1">
        <v>2186</v>
      </c>
      <c r="M863" t="s">
        <v>27</v>
      </c>
      <c r="N863" t="s">
        <v>27</v>
      </c>
      <c r="O863" t="s">
        <v>27</v>
      </c>
      <c r="P863">
        <v>0</v>
      </c>
      <c r="Q863" t="s">
        <v>34</v>
      </c>
      <c r="R863">
        <v>11</v>
      </c>
      <c r="S863" t="s">
        <v>36</v>
      </c>
      <c r="T863">
        <v>2</v>
      </c>
      <c r="U863">
        <v>2</v>
      </c>
      <c r="V863">
        <v>1</v>
      </c>
      <c r="W863">
        <v>7</v>
      </c>
      <c r="X863">
        <v>662</v>
      </c>
      <c r="Y863">
        <v>50</v>
      </c>
      <c r="Z863" t="s">
        <v>41</v>
      </c>
      <c r="AA863">
        <v>0</v>
      </c>
      <c r="AB863" t="str">
        <f t="shared" si="13"/>
        <v>10-19</v>
      </c>
    </row>
    <row r="864" spans="1:28" x14ac:dyDescent="0.3">
      <c r="A864">
        <v>63</v>
      </c>
      <c r="B864" t="s">
        <v>36</v>
      </c>
      <c r="C864" t="s">
        <v>45</v>
      </c>
      <c r="D864">
        <v>0</v>
      </c>
      <c r="E864" t="s">
        <v>29</v>
      </c>
      <c r="F864">
        <v>50</v>
      </c>
      <c r="G864">
        <v>0</v>
      </c>
      <c r="H864" t="s">
        <v>30</v>
      </c>
      <c r="I864">
        <v>0</v>
      </c>
      <c r="J864" t="s">
        <v>31</v>
      </c>
      <c r="K864">
        <v>0</v>
      </c>
      <c r="L864" s="1">
        <v>2200</v>
      </c>
      <c r="M864" t="s">
        <v>27</v>
      </c>
      <c r="N864" t="s">
        <v>27</v>
      </c>
      <c r="O864" t="s">
        <v>27</v>
      </c>
      <c r="P864">
        <v>0</v>
      </c>
      <c r="Q864" t="s">
        <v>34</v>
      </c>
      <c r="R864">
        <v>5</v>
      </c>
      <c r="S864" t="s">
        <v>36</v>
      </c>
      <c r="T864">
        <v>2</v>
      </c>
      <c r="U864">
        <v>3</v>
      </c>
      <c r="V864">
        <v>3</v>
      </c>
      <c r="W864">
        <v>11</v>
      </c>
      <c r="X864">
        <v>772</v>
      </c>
      <c r="Y864">
        <v>-50</v>
      </c>
      <c r="Z864" t="s">
        <v>33</v>
      </c>
      <c r="AA864">
        <v>50</v>
      </c>
      <c r="AB864" t="str">
        <f t="shared" si="13"/>
        <v>60-69</v>
      </c>
    </row>
    <row r="865" spans="1:28" x14ac:dyDescent="0.3">
      <c r="A865">
        <v>66</v>
      </c>
      <c r="B865" t="s">
        <v>36</v>
      </c>
      <c r="C865" t="s">
        <v>28</v>
      </c>
      <c r="D865">
        <v>86</v>
      </c>
      <c r="E865" t="s">
        <v>29</v>
      </c>
      <c r="F865">
        <v>50</v>
      </c>
      <c r="G865">
        <v>2</v>
      </c>
      <c r="H865" t="s">
        <v>30</v>
      </c>
      <c r="I865">
        <v>100</v>
      </c>
      <c r="J865" t="s">
        <v>31</v>
      </c>
      <c r="K865">
        <v>0</v>
      </c>
      <c r="L865" s="1">
        <v>2436</v>
      </c>
      <c r="M865" t="s">
        <v>27</v>
      </c>
      <c r="N865" t="s">
        <v>27</v>
      </c>
      <c r="O865" t="s">
        <v>27</v>
      </c>
      <c r="P865">
        <v>0</v>
      </c>
      <c r="Q865" t="s">
        <v>34</v>
      </c>
      <c r="R865">
        <v>10</v>
      </c>
      <c r="S865" t="s">
        <v>27</v>
      </c>
      <c r="T865">
        <v>6</v>
      </c>
      <c r="U865">
        <v>2</v>
      </c>
      <c r="V865">
        <v>1</v>
      </c>
      <c r="W865">
        <v>99</v>
      </c>
      <c r="X865">
        <v>654</v>
      </c>
      <c r="Y865">
        <v>50</v>
      </c>
      <c r="Z865" t="s">
        <v>41</v>
      </c>
      <c r="AA865">
        <v>0</v>
      </c>
      <c r="AB865" t="str">
        <f t="shared" si="13"/>
        <v>60-69</v>
      </c>
    </row>
    <row r="866" spans="1:28" x14ac:dyDescent="0.3">
      <c r="A866">
        <v>30</v>
      </c>
      <c r="B866" t="s">
        <v>27</v>
      </c>
      <c r="C866" t="s">
        <v>28</v>
      </c>
      <c r="D866">
        <v>86</v>
      </c>
      <c r="E866" t="s">
        <v>42</v>
      </c>
      <c r="F866">
        <v>100</v>
      </c>
      <c r="G866">
        <v>0</v>
      </c>
      <c r="H866" t="s">
        <v>30</v>
      </c>
      <c r="I866">
        <v>0</v>
      </c>
      <c r="J866" t="s">
        <v>31</v>
      </c>
      <c r="K866">
        <v>0</v>
      </c>
      <c r="L866" s="1">
        <v>2386</v>
      </c>
      <c r="M866" t="s">
        <v>27</v>
      </c>
      <c r="N866" t="s">
        <v>27</v>
      </c>
      <c r="O866" t="s">
        <v>27</v>
      </c>
      <c r="P866">
        <v>0</v>
      </c>
      <c r="Q866" t="s">
        <v>34</v>
      </c>
      <c r="R866">
        <v>15</v>
      </c>
      <c r="S866" t="s">
        <v>27</v>
      </c>
      <c r="T866">
        <v>4</v>
      </c>
      <c r="U866">
        <v>6</v>
      </c>
      <c r="V866">
        <v>1</v>
      </c>
      <c r="W866">
        <v>99</v>
      </c>
      <c r="X866">
        <v>629</v>
      </c>
      <c r="Y866">
        <v>50</v>
      </c>
      <c r="Z866" t="s">
        <v>41</v>
      </c>
      <c r="AA866">
        <v>0</v>
      </c>
      <c r="AB866" t="str">
        <f t="shared" si="13"/>
        <v>30-39</v>
      </c>
    </row>
    <row r="867" spans="1:28" x14ac:dyDescent="0.3">
      <c r="A867">
        <v>34</v>
      </c>
      <c r="B867" t="s">
        <v>27</v>
      </c>
      <c r="C867" t="s">
        <v>28</v>
      </c>
      <c r="D867">
        <v>86</v>
      </c>
      <c r="E867" t="s">
        <v>42</v>
      </c>
      <c r="F867">
        <v>100</v>
      </c>
      <c r="G867">
        <v>1</v>
      </c>
      <c r="H867" t="s">
        <v>30</v>
      </c>
      <c r="I867">
        <v>50</v>
      </c>
      <c r="J867" t="s">
        <v>31</v>
      </c>
      <c r="K867">
        <v>0</v>
      </c>
      <c r="L867" s="1">
        <v>2386</v>
      </c>
      <c r="M867" t="s">
        <v>36</v>
      </c>
      <c r="N867" t="s">
        <v>27</v>
      </c>
      <c r="O867" t="s">
        <v>27</v>
      </c>
      <c r="P867">
        <v>50</v>
      </c>
      <c r="Q867" t="s">
        <v>34</v>
      </c>
      <c r="R867">
        <v>26</v>
      </c>
      <c r="S867" t="s">
        <v>36</v>
      </c>
      <c r="T867">
        <v>5</v>
      </c>
      <c r="U867">
        <v>0</v>
      </c>
      <c r="V867">
        <v>3</v>
      </c>
      <c r="W867">
        <v>3</v>
      </c>
      <c r="X867">
        <v>707</v>
      </c>
      <c r="Y867">
        <v>-50</v>
      </c>
      <c r="Z867" t="s">
        <v>35</v>
      </c>
      <c r="AA867">
        <v>100</v>
      </c>
      <c r="AB867" t="str">
        <f t="shared" si="13"/>
        <v>30-39</v>
      </c>
    </row>
    <row r="868" spans="1:28" x14ac:dyDescent="0.3">
      <c r="A868">
        <v>44</v>
      </c>
      <c r="B868" t="s">
        <v>27</v>
      </c>
      <c r="C868" t="s">
        <v>28</v>
      </c>
      <c r="D868">
        <v>86</v>
      </c>
      <c r="E868" t="s">
        <v>42</v>
      </c>
      <c r="F868">
        <v>100</v>
      </c>
      <c r="G868">
        <v>0</v>
      </c>
      <c r="H868" t="s">
        <v>30</v>
      </c>
      <c r="I868">
        <v>0</v>
      </c>
      <c r="J868" t="s">
        <v>31</v>
      </c>
      <c r="K868">
        <v>0</v>
      </c>
      <c r="L868" s="1">
        <v>2436</v>
      </c>
      <c r="M868" t="s">
        <v>27</v>
      </c>
      <c r="N868" t="s">
        <v>27</v>
      </c>
      <c r="O868" t="s">
        <v>27</v>
      </c>
      <c r="P868">
        <v>0</v>
      </c>
      <c r="Q868" t="s">
        <v>32</v>
      </c>
      <c r="R868">
        <v>26</v>
      </c>
      <c r="S868" t="s">
        <v>27</v>
      </c>
      <c r="T868">
        <v>7</v>
      </c>
      <c r="U868">
        <v>4</v>
      </c>
      <c r="V868">
        <v>1</v>
      </c>
      <c r="W868">
        <v>99</v>
      </c>
      <c r="X868">
        <v>663</v>
      </c>
      <c r="Y868">
        <v>50</v>
      </c>
      <c r="Z868" t="s">
        <v>33</v>
      </c>
      <c r="AA868">
        <v>50</v>
      </c>
      <c r="AB868" t="str">
        <f t="shared" si="13"/>
        <v>40-49</v>
      </c>
    </row>
    <row r="869" spans="1:28" x14ac:dyDescent="0.3">
      <c r="A869">
        <v>45</v>
      </c>
      <c r="B869" t="s">
        <v>27</v>
      </c>
      <c r="C869" t="s">
        <v>28</v>
      </c>
      <c r="D869">
        <v>86</v>
      </c>
      <c r="E869" t="s">
        <v>37</v>
      </c>
      <c r="F869">
        <v>0</v>
      </c>
      <c r="G869">
        <v>0</v>
      </c>
      <c r="H869" t="s">
        <v>39</v>
      </c>
      <c r="I869">
        <v>0</v>
      </c>
      <c r="J869" t="s">
        <v>40</v>
      </c>
      <c r="K869">
        <v>-200</v>
      </c>
      <c r="L869" s="1">
        <v>2036</v>
      </c>
      <c r="M869" t="s">
        <v>27</v>
      </c>
      <c r="N869" t="s">
        <v>27</v>
      </c>
      <c r="O869" t="s">
        <v>27</v>
      </c>
      <c r="P869">
        <v>0</v>
      </c>
      <c r="Q869" t="s">
        <v>34</v>
      </c>
      <c r="R869">
        <v>11</v>
      </c>
      <c r="S869" t="s">
        <v>36</v>
      </c>
      <c r="T869">
        <v>6</v>
      </c>
      <c r="U869">
        <v>2</v>
      </c>
      <c r="V869">
        <v>3</v>
      </c>
      <c r="W869">
        <v>5</v>
      </c>
      <c r="X869">
        <v>705</v>
      </c>
      <c r="Y869">
        <v>-50</v>
      </c>
      <c r="Z869" t="s">
        <v>33</v>
      </c>
      <c r="AA869">
        <v>50</v>
      </c>
      <c r="AB869" t="str">
        <f t="shared" si="13"/>
        <v>40-49</v>
      </c>
    </row>
    <row r="870" spans="1:28" x14ac:dyDescent="0.3">
      <c r="A870">
        <v>49</v>
      </c>
      <c r="B870" t="s">
        <v>27</v>
      </c>
      <c r="C870" t="s">
        <v>28</v>
      </c>
      <c r="D870">
        <v>86</v>
      </c>
      <c r="E870" t="s">
        <v>37</v>
      </c>
      <c r="F870">
        <v>0</v>
      </c>
      <c r="G870">
        <v>0</v>
      </c>
      <c r="H870" t="s">
        <v>30</v>
      </c>
      <c r="I870">
        <v>0</v>
      </c>
      <c r="J870" t="s">
        <v>40</v>
      </c>
      <c r="K870">
        <v>-200</v>
      </c>
      <c r="L870" s="1">
        <v>2086</v>
      </c>
      <c r="M870" t="s">
        <v>27</v>
      </c>
      <c r="N870" t="s">
        <v>27</v>
      </c>
      <c r="O870" t="s">
        <v>27</v>
      </c>
      <c r="P870">
        <v>0</v>
      </c>
      <c r="Q870" t="s">
        <v>32</v>
      </c>
      <c r="R870">
        <v>2</v>
      </c>
      <c r="S870" t="s">
        <v>27</v>
      </c>
      <c r="T870">
        <v>6</v>
      </c>
      <c r="U870">
        <v>1</v>
      </c>
      <c r="V870">
        <v>2</v>
      </c>
      <c r="W870">
        <v>99</v>
      </c>
      <c r="X870">
        <v>710</v>
      </c>
      <c r="Y870">
        <v>-50</v>
      </c>
      <c r="Z870" t="s">
        <v>35</v>
      </c>
      <c r="AA870">
        <v>100</v>
      </c>
      <c r="AB870" t="str">
        <f t="shared" si="13"/>
        <v>40-49</v>
      </c>
    </row>
    <row r="871" spans="1:28" x14ac:dyDescent="0.3">
      <c r="A871">
        <v>70</v>
      </c>
      <c r="B871" t="s">
        <v>36</v>
      </c>
      <c r="C871" t="s">
        <v>38</v>
      </c>
      <c r="D871">
        <v>0</v>
      </c>
      <c r="E871" t="s">
        <v>29</v>
      </c>
      <c r="F871">
        <v>50</v>
      </c>
      <c r="G871">
        <v>0</v>
      </c>
      <c r="H871" t="s">
        <v>30</v>
      </c>
      <c r="I871">
        <v>0</v>
      </c>
      <c r="J871" t="s">
        <v>31</v>
      </c>
      <c r="K871">
        <v>0</v>
      </c>
      <c r="L871" s="1">
        <v>2150</v>
      </c>
      <c r="M871" t="s">
        <v>27</v>
      </c>
      <c r="N871" t="s">
        <v>27</v>
      </c>
      <c r="O871" t="s">
        <v>27</v>
      </c>
      <c r="P871">
        <v>0</v>
      </c>
      <c r="Q871" t="s">
        <v>34</v>
      </c>
      <c r="R871">
        <v>10</v>
      </c>
      <c r="S871" t="s">
        <v>36</v>
      </c>
      <c r="T871">
        <v>10</v>
      </c>
      <c r="U871">
        <v>1</v>
      </c>
      <c r="V871">
        <v>3</v>
      </c>
      <c r="W871">
        <v>12</v>
      </c>
      <c r="X871">
        <v>737</v>
      </c>
      <c r="Y871">
        <v>-50</v>
      </c>
      <c r="Z871" t="s">
        <v>41</v>
      </c>
      <c r="AA871">
        <v>0</v>
      </c>
      <c r="AB871" t="str">
        <f t="shared" si="13"/>
        <v>70-79</v>
      </c>
    </row>
    <row r="872" spans="1:28" x14ac:dyDescent="0.3">
      <c r="A872">
        <v>37</v>
      </c>
      <c r="B872" t="s">
        <v>27</v>
      </c>
      <c r="C872" t="s">
        <v>46</v>
      </c>
      <c r="D872">
        <v>0</v>
      </c>
      <c r="E872" t="s">
        <v>37</v>
      </c>
      <c r="F872">
        <v>0</v>
      </c>
      <c r="G872">
        <v>1</v>
      </c>
      <c r="H872" t="s">
        <v>30</v>
      </c>
      <c r="I872">
        <v>50</v>
      </c>
      <c r="J872" t="s">
        <v>31</v>
      </c>
      <c r="K872">
        <v>0</v>
      </c>
      <c r="L872" s="1">
        <v>2300</v>
      </c>
      <c r="M872" t="s">
        <v>27</v>
      </c>
      <c r="N872" t="s">
        <v>27</v>
      </c>
      <c r="O872" t="s">
        <v>36</v>
      </c>
      <c r="P872">
        <v>50</v>
      </c>
      <c r="Q872" t="s">
        <v>32</v>
      </c>
      <c r="R872">
        <v>3</v>
      </c>
      <c r="S872" t="s">
        <v>36</v>
      </c>
      <c r="T872">
        <v>10</v>
      </c>
      <c r="U872">
        <v>3</v>
      </c>
      <c r="V872">
        <v>3</v>
      </c>
      <c r="W872">
        <v>5</v>
      </c>
      <c r="X872">
        <v>671</v>
      </c>
      <c r="Y872">
        <v>50</v>
      </c>
      <c r="Z872" t="s">
        <v>35</v>
      </c>
      <c r="AA872">
        <v>100</v>
      </c>
      <c r="AB872" t="str">
        <f t="shared" si="13"/>
        <v>30-39</v>
      </c>
    </row>
    <row r="873" spans="1:28" x14ac:dyDescent="0.3">
      <c r="A873">
        <v>28</v>
      </c>
      <c r="B873" t="s">
        <v>27</v>
      </c>
      <c r="C873" t="s">
        <v>28</v>
      </c>
      <c r="D873">
        <v>86</v>
      </c>
      <c r="E873" t="s">
        <v>42</v>
      </c>
      <c r="F873">
        <v>100</v>
      </c>
      <c r="G873">
        <v>0</v>
      </c>
      <c r="H873" t="s">
        <v>30</v>
      </c>
      <c r="I873">
        <v>0</v>
      </c>
      <c r="J873" t="s">
        <v>31</v>
      </c>
      <c r="K873">
        <v>0</v>
      </c>
      <c r="L873" s="1">
        <v>2436</v>
      </c>
      <c r="M873" t="s">
        <v>27</v>
      </c>
      <c r="N873" t="s">
        <v>36</v>
      </c>
      <c r="O873" t="s">
        <v>27</v>
      </c>
      <c r="P873">
        <v>50</v>
      </c>
      <c r="Q873" t="s">
        <v>32</v>
      </c>
      <c r="R873">
        <v>8</v>
      </c>
      <c r="S873" t="s">
        <v>27</v>
      </c>
      <c r="T873">
        <v>5</v>
      </c>
      <c r="U873">
        <v>2</v>
      </c>
      <c r="V873">
        <v>2</v>
      </c>
      <c r="W873">
        <v>99</v>
      </c>
      <c r="X873">
        <v>697</v>
      </c>
      <c r="Y873">
        <v>50</v>
      </c>
      <c r="Z873" t="s">
        <v>35</v>
      </c>
      <c r="AA873">
        <v>100</v>
      </c>
      <c r="AB873" t="str">
        <f t="shared" si="13"/>
        <v>20-29</v>
      </c>
    </row>
    <row r="874" spans="1:28" x14ac:dyDescent="0.3">
      <c r="A874">
        <v>19</v>
      </c>
      <c r="B874" t="s">
        <v>27</v>
      </c>
      <c r="C874" t="s">
        <v>28</v>
      </c>
      <c r="D874">
        <v>86</v>
      </c>
      <c r="E874" t="s">
        <v>29</v>
      </c>
      <c r="F874">
        <v>50</v>
      </c>
      <c r="G874">
        <v>0</v>
      </c>
      <c r="H874" t="s">
        <v>43</v>
      </c>
      <c r="I874">
        <v>0</v>
      </c>
      <c r="J874" t="s">
        <v>40</v>
      </c>
      <c r="K874">
        <v>-200</v>
      </c>
      <c r="L874" s="1">
        <v>2086</v>
      </c>
      <c r="M874" t="s">
        <v>27</v>
      </c>
      <c r="N874" t="s">
        <v>36</v>
      </c>
      <c r="O874" t="s">
        <v>27</v>
      </c>
      <c r="P874">
        <v>50</v>
      </c>
      <c r="Q874" t="s">
        <v>34</v>
      </c>
      <c r="R874">
        <v>12</v>
      </c>
      <c r="S874" t="s">
        <v>36</v>
      </c>
      <c r="T874">
        <v>7</v>
      </c>
      <c r="U874">
        <v>1</v>
      </c>
      <c r="V874">
        <v>2</v>
      </c>
      <c r="W874">
        <v>13</v>
      </c>
      <c r="X874">
        <v>770</v>
      </c>
      <c r="Y874">
        <v>-50</v>
      </c>
      <c r="Z874" t="s">
        <v>35</v>
      </c>
      <c r="AA874">
        <v>100</v>
      </c>
      <c r="AB874" t="str">
        <f t="shared" si="13"/>
        <v>10-19</v>
      </c>
    </row>
    <row r="875" spans="1:28" x14ac:dyDescent="0.3">
      <c r="A875">
        <v>29</v>
      </c>
      <c r="B875" t="s">
        <v>27</v>
      </c>
      <c r="C875" t="s">
        <v>46</v>
      </c>
      <c r="D875">
        <v>0</v>
      </c>
      <c r="E875" t="s">
        <v>29</v>
      </c>
      <c r="F875">
        <v>50</v>
      </c>
      <c r="G875">
        <v>0</v>
      </c>
      <c r="H875" t="s">
        <v>30</v>
      </c>
      <c r="I875">
        <v>0</v>
      </c>
      <c r="J875" t="s">
        <v>31</v>
      </c>
      <c r="K875">
        <v>0</v>
      </c>
      <c r="L875" s="1">
        <v>2200</v>
      </c>
      <c r="M875" t="s">
        <v>27</v>
      </c>
      <c r="N875" t="s">
        <v>36</v>
      </c>
      <c r="O875" t="s">
        <v>27</v>
      </c>
      <c r="P875">
        <v>50</v>
      </c>
      <c r="Q875" t="s">
        <v>34</v>
      </c>
      <c r="R875">
        <v>29</v>
      </c>
      <c r="S875" t="s">
        <v>27</v>
      </c>
      <c r="T875">
        <v>5</v>
      </c>
      <c r="U875">
        <v>1</v>
      </c>
      <c r="V875">
        <v>2</v>
      </c>
      <c r="W875">
        <v>99</v>
      </c>
      <c r="X875">
        <v>739</v>
      </c>
      <c r="Y875">
        <v>-50</v>
      </c>
      <c r="Z875" t="s">
        <v>35</v>
      </c>
      <c r="AA875">
        <v>100</v>
      </c>
      <c r="AB875" t="str">
        <f t="shared" si="13"/>
        <v>20-29</v>
      </c>
    </row>
    <row r="876" spans="1:28" x14ac:dyDescent="0.3">
      <c r="A876">
        <v>39</v>
      </c>
      <c r="B876" t="s">
        <v>27</v>
      </c>
      <c r="C876" t="s">
        <v>28</v>
      </c>
      <c r="D876">
        <v>86</v>
      </c>
      <c r="E876" t="s">
        <v>42</v>
      </c>
      <c r="F876">
        <v>100</v>
      </c>
      <c r="G876">
        <v>0</v>
      </c>
      <c r="H876" t="s">
        <v>30</v>
      </c>
      <c r="I876">
        <v>0</v>
      </c>
      <c r="J876" t="s">
        <v>31</v>
      </c>
      <c r="K876">
        <v>0</v>
      </c>
      <c r="L876" s="1">
        <v>2436</v>
      </c>
      <c r="M876" t="s">
        <v>27</v>
      </c>
      <c r="N876" t="s">
        <v>27</v>
      </c>
      <c r="O876" t="s">
        <v>36</v>
      </c>
      <c r="P876">
        <v>50</v>
      </c>
      <c r="Q876" t="s">
        <v>34</v>
      </c>
      <c r="R876">
        <v>15</v>
      </c>
      <c r="S876" t="s">
        <v>27</v>
      </c>
      <c r="T876">
        <v>5</v>
      </c>
      <c r="U876">
        <v>1</v>
      </c>
      <c r="V876">
        <v>2</v>
      </c>
      <c r="W876">
        <v>99</v>
      </c>
      <c r="X876">
        <v>630</v>
      </c>
      <c r="Y876">
        <v>50</v>
      </c>
      <c r="Z876" t="s">
        <v>35</v>
      </c>
      <c r="AA876">
        <v>100</v>
      </c>
      <c r="AB876" t="str">
        <f t="shared" si="13"/>
        <v>30-39</v>
      </c>
    </row>
    <row r="877" spans="1:28" x14ac:dyDescent="0.3">
      <c r="A877">
        <v>66</v>
      </c>
      <c r="B877" t="s">
        <v>36</v>
      </c>
      <c r="C877" t="s">
        <v>46</v>
      </c>
      <c r="D877">
        <v>0</v>
      </c>
      <c r="E877" t="s">
        <v>42</v>
      </c>
      <c r="F877">
        <v>100</v>
      </c>
      <c r="G877">
        <v>0</v>
      </c>
      <c r="H877" t="s">
        <v>39</v>
      </c>
      <c r="I877">
        <v>0</v>
      </c>
      <c r="J877" t="s">
        <v>31</v>
      </c>
      <c r="K877">
        <v>0</v>
      </c>
      <c r="L877" s="1">
        <v>2200</v>
      </c>
      <c r="M877" t="s">
        <v>36</v>
      </c>
      <c r="N877" t="s">
        <v>27</v>
      </c>
      <c r="O877" t="s">
        <v>27</v>
      </c>
      <c r="P877">
        <v>50</v>
      </c>
      <c r="Q877" t="s">
        <v>34</v>
      </c>
      <c r="R877">
        <v>29</v>
      </c>
      <c r="S877" t="s">
        <v>36</v>
      </c>
      <c r="T877">
        <v>3</v>
      </c>
      <c r="U877">
        <v>1</v>
      </c>
      <c r="V877">
        <v>3</v>
      </c>
      <c r="W877">
        <v>9</v>
      </c>
      <c r="X877">
        <v>771</v>
      </c>
      <c r="Y877">
        <v>-50</v>
      </c>
      <c r="Z877" t="s">
        <v>33</v>
      </c>
      <c r="AA877">
        <v>50</v>
      </c>
      <c r="AB877" t="str">
        <f t="shared" si="13"/>
        <v>60-69</v>
      </c>
    </row>
    <row r="878" spans="1:28" x14ac:dyDescent="0.3">
      <c r="A878">
        <v>32</v>
      </c>
      <c r="B878" t="s">
        <v>27</v>
      </c>
      <c r="C878" t="s">
        <v>28</v>
      </c>
      <c r="D878">
        <v>86</v>
      </c>
      <c r="E878" t="s">
        <v>29</v>
      </c>
      <c r="F878">
        <v>50</v>
      </c>
      <c r="G878">
        <v>1</v>
      </c>
      <c r="H878" t="s">
        <v>30</v>
      </c>
      <c r="I878">
        <v>50</v>
      </c>
      <c r="J878" t="s">
        <v>40</v>
      </c>
      <c r="K878">
        <v>-200</v>
      </c>
      <c r="L878" s="1">
        <v>2086</v>
      </c>
      <c r="M878" t="s">
        <v>27</v>
      </c>
      <c r="N878" t="s">
        <v>27</v>
      </c>
      <c r="O878" t="s">
        <v>36</v>
      </c>
      <c r="P878">
        <v>50</v>
      </c>
      <c r="Q878" t="s">
        <v>32</v>
      </c>
      <c r="R878">
        <v>15</v>
      </c>
      <c r="S878" t="s">
        <v>27</v>
      </c>
      <c r="T878">
        <v>7</v>
      </c>
      <c r="U878">
        <v>2</v>
      </c>
      <c r="V878">
        <v>2</v>
      </c>
      <c r="W878">
        <v>99</v>
      </c>
      <c r="X878">
        <v>722</v>
      </c>
      <c r="Y878">
        <v>-50</v>
      </c>
      <c r="Z878" t="s">
        <v>33</v>
      </c>
      <c r="AA878">
        <v>50</v>
      </c>
      <c r="AB878" t="str">
        <f t="shared" si="13"/>
        <v>30-39</v>
      </c>
    </row>
    <row r="879" spans="1:28" x14ac:dyDescent="0.3">
      <c r="A879">
        <v>43</v>
      </c>
      <c r="B879" t="s">
        <v>27</v>
      </c>
      <c r="C879" t="s">
        <v>38</v>
      </c>
      <c r="D879">
        <v>0</v>
      </c>
      <c r="E879" t="s">
        <v>42</v>
      </c>
      <c r="F879">
        <v>100</v>
      </c>
      <c r="G879">
        <v>1</v>
      </c>
      <c r="H879" t="s">
        <v>43</v>
      </c>
      <c r="I879">
        <v>200</v>
      </c>
      <c r="J879" t="s">
        <v>40</v>
      </c>
      <c r="K879">
        <v>-200</v>
      </c>
      <c r="L879" s="1">
        <v>2250</v>
      </c>
      <c r="M879" t="s">
        <v>27</v>
      </c>
      <c r="N879" t="s">
        <v>36</v>
      </c>
      <c r="O879" t="s">
        <v>27</v>
      </c>
      <c r="P879">
        <v>50</v>
      </c>
      <c r="Q879" t="s">
        <v>34</v>
      </c>
      <c r="R879">
        <v>24</v>
      </c>
      <c r="S879" t="s">
        <v>36</v>
      </c>
      <c r="T879">
        <v>7</v>
      </c>
      <c r="U879">
        <v>1</v>
      </c>
      <c r="V879">
        <v>3</v>
      </c>
      <c r="W879">
        <v>5</v>
      </c>
      <c r="X879">
        <v>733</v>
      </c>
      <c r="Y879">
        <v>-50</v>
      </c>
      <c r="Z879" t="s">
        <v>35</v>
      </c>
      <c r="AA879">
        <v>100</v>
      </c>
      <c r="AB879" t="str">
        <f t="shared" si="13"/>
        <v>40-49</v>
      </c>
    </row>
    <row r="880" spans="1:28" x14ac:dyDescent="0.3">
      <c r="A880">
        <v>39</v>
      </c>
      <c r="B880" t="s">
        <v>27</v>
      </c>
      <c r="C880" t="s">
        <v>38</v>
      </c>
      <c r="D880">
        <v>0</v>
      </c>
      <c r="E880" t="s">
        <v>29</v>
      </c>
      <c r="F880">
        <v>50</v>
      </c>
      <c r="G880">
        <v>0</v>
      </c>
      <c r="H880" t="s">
        <v>30</v>
      </c>
      <c r="I880">
        <v>0</v>
      </c>
      <c r="J880" t="s">
        <v>40</v>
      </c>
      <c r="K880">
        <v>-200</v>
      </c>
      <c r="L880" s="1">
        <v>2050</v>
      </c>
      <c r="M880" t="s">
        <v>36</v>
      </c>
      <c r="N880" t="s">
        <v>27</v>
      </c>
      <c r="O880" t="s">
        <v>27</v>
      </c>
      <c r="P880">
        <v>50</v>
      </c>
      <c r="Q880" t="s">
        <v>34</v>
      </c>
      <c r="R880">
        <v>7</v>
      </c>
      <c r="S880" t="s">
        <v>36</v>
      </c>
      <c r="T880">
        <v>5</v>
      </c>
      <c r="U880">
        <v>2</v>
      </c>
      <c r="V880">
        <v>1</v>
      </c>
      <c r="W880">
        <v>3</v>
      </c>
      <c r="X880">
        <v>688</v>
      </c>
      <c r="Y880">
        <v>50</v>
      </c>
      <c r="Z880" t="s">
        <v>33</v>
      </c>
      <c r="AA880">
        <v>50</v>
      </c>
      <c r="AB880" t="str">
        <f t="shared" si="13"/>
        <v>30-39</v>
      </c>
    </row>
    <row r="881" spans="1:28" x14ac:dyDescent="0.3">
      <c r="A881">
        <v>57</v>
      </c>
      <c r="B881" t="s">
        <v>36</v>
      </c>
      <c r="C881" t="s">
        <v>38</v>
      </c>
      <c r="D881">
        <v>0</v>
      </c>
      <c r="E881" t="s">
        <v>42</v>
      </c>
      <c r="F881">
        <v>100</v>
      </c>
      <c r="G881">
        <v>0</v>
      </c>
      <c r="H881" t="s">
        <v>30</v>
      </c>
      <c r="I881">
        <v>0</v>
      </c>
      <c r="J881" t="s">
        <v>31</v>
      </c>
      <c r="K881">
        <v>0</v>
      </c>
      <c r="L881" s="1">
        <v>2300</v>
      </c>
      <c r="M881" t="s">
        <v>27</v>
      </c>
      <c r="N881" t="s">
        <v>27</v>
      </c>
      <c r="O881" t="s">
        <v>27</v>
      </c>
      <c r="P881">
        <v>0</v>
      </c>
      <c r="Q881" t="s">
        <v>32</v>
      </c>
      <c r="R881">
        <v>30</v>
      </c>
      <c r="S881" t="s">
        <v>36</v>
      </c>
      <c r="T881">
        <v>7</v>
      </c>
      <c r="U881">
        <v>1</v>
      </c>
      <c r="V881">
        <v>2</v>
      </c>
      <c r="W881">
        <v>2</v>
      </c>
      <c r="X881">
        <v>681</v>
      </c>
      <c r="Y881">
        <v>50</v>
      </c>
      <c r="Z881" t="s">
        <v>41</v>
      </c>
      <c r="AA881">
        <v>0</v>
      </c>
      <c r="AB881" t="str">
        <f t="shared" si="13"/>
        <v>50-59</v>
      </c>
    </row>
    <row r="882" spans="1:28" x14ac:dyDescent="0.3">
      <c r="A882">
        <v>77</v>
      </c>
      <c r="B882" t="s">
        <v>36</v>
      </c>
      <c r="C882" t="s">
        <v>46</v>
      </c>
      <c r="D882">
        <v>0</v>
      </c>
      <c r="E882" t="s">
        <v>29</v>
      </c>
      <c r="F882">
        <v>50</v>
      </c>
      <c r="G882">
        <v>3</v>
      </c>
      <c r="H882" t="s">
        <v>30</v>
      </c>
      <c r="I882">
        <v>150</v>
      </c>
      <c r="J882" t="s">
        <v>40</v>
      </c>
      <c r="K882">
        <v>-200</v>
      </c>
      <c r="L882" s="1">
        <v>2150</v>
      </c>
      <c r="M882" t="s">
        <v>27</v>
      </c>
      <c r="N882" t="s">
        <v>36</v>
      </c>
      <c r="O882" t="s">
        <v>27</v>
      </c>
      <c r="P882">
        <v>50</v>
      </c>
      <c r="Q882" t="s">
        <v>32</v>
      </c>
      <c r="R882">
        <v>25</v>
      </c>
      <c r="S882" t="s">
        <v>36</v>
      </c>
      <c r="T882">
        <v>3</v>
      </c>
      <c r="U882">
        <v>4</v>
      </c>
      <c r="V882">
        <v>3</v>
      </c>
      <c r="W882">
        <v>1</v>
      </c>
      <c r="X882">
        <v>736</v>
      </c>
      <c r="Y882">
        <v>-50</v>
      </c>
      <c r="Z882" t="s">
        <v>35</v>
      </c>
      <c r="AA882">
        <v>100</v>
      </c>
      <c r="AB882" t="str">
        <f t="shared" si="13"/>
        <v>70-79</v>
      </c>
    </row>
    <row r="883" spans="1:28" x14ac:dyDescent="0.3">
      <c r="A883">
        <v>32</v>
      </c>
      <c r="B883" t="s">
        <v>27</v>
      </c>
      <c r="C883" t="s">
        <v>28</v>
      </c>
      <c r="D883">
        <v>86</v>
      </c>
      <c r="E883" t="s">
        <v>29</v>
      </c>
      <c r="F883">
        <v>50</v>
      </c>
      <c r="G883">
        <v>1</v>
      </c>
      <c r="H883" t="s">
        <v>30</v>
      </c>
      <c r="I883">
        <v>50</v>
      </c>
      <c r="J883" t="s">
        <v>31</v>
      </c>
      <c r="K883">
        <v>0</v>
      </c>
      <c r="L883" s="1">
        <v>2336</v>
      </c>
      <c r="M883" t="s">
        <v>36</v>
      </c>
      <c r="N883" t="s">
        <v>27</v>
      </c>
      <c r="O883" t="s">
        <v>27</v>
      </c>
      <c r="P883">
        <v>50</v>
      </c>
      <c r="Q883" t="s">
        <v>32</v>
      </c>
      <c r="R883">
        <v>23</v>
      </c>
      <c r="S883" t="s">
        <v>36</v>
      </c>
      <c r="T883">
        <v>0</v>
      </c>
      <c r="U883">
        <v>4</v>
      </c>
      <c r="V883">
        <v>2</v>
      </c>
      <c r="W883">
        <v>11</v>
      </c>
      <c r="X883">
        <v>712</v>
      </c>
      <c r="Y883">
        <v>-50</v>
      </c>
      <c r="Z883" t="s">
        <v>35</v>
      </c>
      <c r="AA883">
        <v>100</v>
      </c>
      <c r="AB883" t="str">
        <f t="shared" si="13"/>
        <v>30-39</v>
      </c>
    </row>
    <row r="884" spans="1:28" x14ac:dyDescent="0.3">
      <c r="A884">
        <v>32</v>
      </c>
      <c r="B884" t="s">
        <v>27</v>
      </c>
      <c r="C884" t="s">
        <v>28</v>
      </c>
      <c r="D884">
        <v>86</v>
      </c>
      <c r="E884" t="s">
        <v>37</v>
      </c>
      <c r="F884">
        <v>0</v>
      </c>
      <c r="G884">
        <v>0</v>
      </c>
      <c r="H884" t="s">
        <v>30</v>
      </c>
      <c r="I884">
        <v>0</v>
      </c>
      <c r="J884" t="s">
        <v>31</v>
      </c>
      <c r="K884">
        <v>0</v>
      </c>
      <c r="L884" s="1">
        <v>2336</v>
      </c>
      <c r="M884" t="s">
        <v>27</v>
      </c>
      <c r="N884" t="s">
        <v>36</v>
      </c>
      <c r="O884" t="s">
        <v>27</v>
      </c>
      <c r="P884">
        <v>50</v>
      </c>
      <c r="Q884" t="s">
        <v>34</v>
      </c>
      <c r="R884">
        <v>15</v>
      </c>
      <c r="S884" t="s">
        <v>27</v>
      </c>
      <c r="T884">
        <v>4</v>
      </c>
      <c r="U884">
        <v>3</v>
      </c>
      <c r="V884">
        <v>2</v>
      </c>
      <c r="W884">
        <v>99</v>
      </c>
      <c r="X884">
        <v>653</v>
      </c>
      <c r="Y884">
        <v>50</v>
      </c>
      <c r="Z884" t="s">
        <v>35</v>
      </c>
      <c r="AA884">
        <v>100</v>
      </c>
      <c r="AB884" t="str">
        <f t="shared" si="13"/>
        <v>30-39</v>
      </c>
    </row>
    <row r="885" spans="1:28" x14ac:dyDescent="0.3">
      <c r="A885">
        <v>55</v>
      </c>
      <c r="B885" t="s">
        <v>36</v>
      </c>
      <c r="C885" t="s">
        <v>38</v>
      </c>
      <c r="D885">
        <v>0</v>
      </c>
      <c r="E885" t="s">
        <v>29</v>
      </c>
      <c r="F885">
        <v>50</v>
      </c>
      <c r="G885">
        <v>0</v>
      </c>
      <c r="H885" t="s">
        <v>43</v>
      </c>
      <c r="I885">
        <v>0</v>
      </c>
      <c r="J885" t="s">
        <v>31</v>
      </c>
      <c r="K885">
        <v>0</v>
      </c>
      <c r="L885" s="1">
        <v>2150</v>
      </c>
      <c r="M885" t="s">
        <v>27</v>
      </c>
      <c r="N885" t="s">
        <v>27</v>
      </c>
      <c r="O885" t="s">
        <v>27</v>
      </c>
      <c r="P885">
        <v>0</v>
      </c>
      <c r="Q885" t="s">
        <v>32</v>
      </c>
      <c r="R885">
        <v>13</v>
      </c>
      <c r="S885" t="s">
        <v>36</v>
      </c>
      <c r="T885">
        <v>4</v>
      </c>
      <c r="U885">
        <v>3</v>
      </c>
      <c r="V885">
        <v>3</v>
      </c>
      <c r="W885">
        <v>5</v>
      </c>
      <c r="X885">
        <v>715</v>
      </c>
      <c r="Y885">
        <v>-50</v>
      </c>
      <c r="Z885" t="s">
        <v>41</v>
      </c>
      <c r="AA885">
        <v>0</v>
      </c>
      <c r="AB885" t="str">
        <f t="shared" si="13"/>
        <v>50-59</v>
      </c>
    </row>
    <row r="886" spans="1:28" x14ac:dyDescent="0.3">
      <c r="A886">
        <v>50</v>
      </c>
      <c r="B886" t="s">
        <v>27</v>
      </c>
      <c r="C886" t="s">
        <v>46</v>
      </c>
      <c r="D886">
        <v>0</v>
      </c>
      <c r="E886" t="s">
        <v>29</v>
      </c>
      <c r="F886">
        <v>50</v>
      </c>
      <c r="G886">
        <v>0</v>
      </c>
      <c r="H886" t="s">
        <v>30</v>
      </c>
      <c r="I886">
        <v>0</v>
      </c>
      <c r="J886" t="s">
        <v>31</v>
      </c>
      <c r="K886">
        <v>0</v>
      </c>
      <c r="L886" s="1">
        <v>2200</v>
      </c>
      <c r="M886" t="s">
        <v>27</v>
      </c>
      <c r="N886" t="s">
        <v>27</v>
      </c>
      <c r="O886" t="s">
        <v>27</v>
      </c>
      <c r="P886">
        <v>0</v>
      </c>
      <c r="Q886" t="s">
        <v>34</v>
      </c>
      <c r="R886">
        <v>10</v>
      </c>
      <c r="S886" t="s">
        <v>36</v>
      </c>
      <c r="T886">
        <v>6</v>
      </c>
      <c r="U886">
        <v>2</v>
      </c>
      <c r="V886">
        <v>1</v>
      </c>
      <c r="W886">
        <v>3</v>
      </c>
      <c r="X886">
        <v>733</v>
      </c>
      <c r="Y886">
        <v>-50</v>
      </c>
      <c r="Z886" t="s">
        <v>33</v>
      </c>
      <c r="AA886">
        <v>50</v>
      </c>
      <c r="AB886" t="str">
        <f t="shared" si="13"/>
        <v>50-59</v>
      </c>
    </row>
    <row r="887" spans="1:28" x14ac:dyDescent="0.3">
      <c r="A887">
        <v>67</v>
      </c>
      <c r="B887" t="s">
        <v>36</v>
      </c>
      <c r="C887" t="s">
        <v>28</v>
      </c>
      <c r="D887">
        <v>86</v>
      </c>
      <c r="E887" t="s">
        <v>29</v>
      </c>
      <c r="F887">
        <v>50</v>
      </c>
      <c r="G887">
        <v>1</v>
      </c>
      <c r="H887" t="s">
        <v>30</v>
      </c>
      <c r="I887">
        <v>50</v>
      </c>
      <c r="J887" t="s">
        <v>40</v>
      </c>
      <c r="K887">
        <v>-200</v>
      </c>
      <c r="L887" s="1">
        <v>2186</v>
      </c>
      <c r="M887" t="s">
        <v>36</v>
      </c>
      <c r="N887" t="s">
        <v>27</v>
      </c>
      <c r="O887" t="s">
        <v>27</v>
      </c>
      <c r="P887">
        <v>50</v>
      </c>
      <c r="Q887" t="s">
        <v>34</v>
      </c>
      <c r="R887">
        <v>19</v>
      </c>
      <c r="S887" t="s">
        <v>36</v>
      </c>
      <c r="T887">
        <v>5</v>
      </c>
      <c r="U887">
        <v>1</v>
      </c>
      <c r="V887">
        <v>1</v>
      </c>
      <c r="W887">
        <v>3</v>
      </c>
      <c r="X887">
        <v>699</v>
      </c>
      <c r="Y887">
        <v>50</v>
      </c>
      <c r="Z887" t="s">
        <v>33</v>
      </c>
      <c r="AA887">
        <v>50</v>
      </c>
      <c r="AB887" t="str">
        <f t="shared" si="13"/>
        <v>60-69</v>
      </c>
    </row>
    <row r="888" spans="1:28" x14ac:dyDescent="0.3">
      <c r="A888">
        <v>48</v>
      </c>
      <c r="B888" t="s">
        <v>27</v>
      </c>
      <c r="C888" t="s">
        <v>46</v>
      </c>
      <c r="D888">
        <v>0</v>
      </c>
      <c r="E888" t="s">
        <v>37</v>
      </c>
      <c r="F888">
        <v>0</v>
      </c>
      <c r="G888">
        <v>1</v>
      </c>
      <c r="H888" t="s">
        <v>30</v>
      </c>
      <c r="I888">
        <v>50</v>
      </c>
      <c r="J888" t="s">
        <v>40</v>
      </c>
      <c r="K888">
        <v>-200</v>
      </c>
      <c r="L888" s="1">
        <v>2000</v>
      </c>
      <c r="M888" t="s">
        <v>27</v>
      </c>
      <c r="N888" t="s">
        <v>36</v>
      </c>
      <c r="O888" t="s">
        <v>36</v>
      </c>
      <c r="P888">
        <v>100</v>
      </c>
      <c r="Q888" t="s">
        <v>34</v>
      </c>
      <c r="R888">
        <v>17</v>
      </c>
      <c r="S888" t="s">
        <v>36</v>
      </c>
      <c r="T888">
        <v>5</v>
      </c>
      <c r="U888">
        <v>3</v>
      </c>
      <c r="V888">
        <v>1</v>
      </c>
      <c r="W888">
        <v>14</v>
      </c>
      <c r="X888">
        <v>580</v>
      </c>
      <c r="Y888">
        <v>50</v>
      </c>
      <c r="Z888" t="s">
        <v>33</v>
      </c>
      <c r="AA888">
        <v>50</v>
      </c>
      <c r="AB888" t="str">
        <f t="shared" si="13"/>
        <v>40-49</v>
      </c>
    </row>
    <row r="889" spans="1:28" x14ac:dyDescent="0.3">
      <c r="A889">
        <v>34</v>
      </c>
      <c r="B889" t="s">
        <v>27</v>
      </c>
      <c r="C889" t="s">
        <v>28</v>
      </c>
      <c r="D889">
        <v>86</v>
      </c>
      <c r="E889" t="s">
        <v>29</v>
      </c>
      <c r="F889">
        <v>50</v>
      </c>
      <c r="G889">
        <v>1</v>
      </c>
      <c r="H889" t="s">
        <v>30</v>
      </c>
      <c r="I889">
        <v>50</v>
      </c>
      <c r="J889" t="s">
        <v>40</v>
      </c>
      <c r="K889">
        <v>-200</v>
      </c>
      <c r="L889" s="1">
        <v>2136</v>
      </c>
      <c r="M889" t="s">
        <v>27</v>
      </c>
      <c r="N889" t="s">
        <v>36</v>
      </c>
      <c r="O889" t="s">
        <v>27</v>
      </c>
      <c r="P889">
        <v>50</v>
      </c>
      <c r="Q889" t="s">
        <v>34</v>
      </c>
      <c r="R889">
        <v>15</v>
      </c>
      <c r="S889" t="s">
        <v>36</v>
      </c>
      <c r="T889">
        <v>9</v>
      </c>
      <c r="U889">
        <v>2</v>
      </c>
      <c r="V889">
        <v>2</v>
      </c>
      <c r="W889">
        <v>10</v>
      </c>
      <c r="X889">
        <v>714</v>
      </c>
      <c r="Y889">
        <v>-50</v>
      </c>
      <c r="Z889" t="s">
        <v>35</v>
      </c>
      <c r="AA889">
        <v>100</v>
      </c>
      <c r="AB889" t="str">
        <f t="shared" si="13"/>
        <v>30-39</v>
      </c>
    </row>
    <row r="890" spans="1:28" x14ac:dyDescent="0.3">
      <c r="A890">
        <v>48</v>
      </c>
      <c r="B890" t="s">
        <v>27</v>
      </c>
      <c r="C890" t="s">
        <v>28</v>
      </c>
      <c r="D890">
        <v>86</v>
      </c>
      <c r="E890" t="s">
        <v>37</v>
      </c>
      <c r="F890">
        <v>0</v>
      </c>
      <c r="G890">
        <v>1</v>
      </c>
      <c r="H890" t="s">
        <v>30</v>
      </c>
      <c r="I890">
        <v>50</v>
      </c>
      <c r="J890" t="s">
        <v>40</v>
      </c>
      <c r="K890">
        <v>-200</v>
      </c>
      <c r="L890" s="1">
        <v>2236</v>
      </c>
      <c r="M890" t="s">
        <v>27</v>
      </c>
      <c r="N890" t="s">
        <v>27</v>
      </c>
      <c r="O890" t="s">
        <v>27</v>
      </c>
      <c r="P890">
        <v>0</v>
      </c>
      <c r="Q890" t="s">
        <v>34</v>
      </c>
      <c r="R890">
        <v>3</v>
      </c>
      <c r="S890" t="s">
        <v>36</v>
      </c>
      <c r="T890">
        <v>6</v>
      </c>
      <c r="U890">
        <v>5</v>
      </c>
      <c r="V890">
        <v>1</v>
      </c>
      <c r="W890">
        <v>14</v>
      </c>
      <c r="X890">
        <v>688</v>
      </c>
      <c r="Y890">
        <v>50</v>
      </c>
      <c r="Z890" t="s">
        <v>35</v>
      </c>
      <c r="AA890">
        <v>100</v>
      </c>
      <c r="AB890" t="str">
        <f t="shared" si="13"/>
        <v>40-49</v>
      </c>
    </row>
    <row r="891" spans="1:28" x14ac:dyDescent="0.3">
      <c r="A891">
        <v>56</v>
      </c>
      <c r="B891" t="s">
        <v>36</v>
      </c>
      <c r="C891" t="s">
        <v>38</v>
      </c>
      <c r="D891">
        <v>0</v>
      </c>
      <c r="E891" t="s">
        <v>29</v>
      </c>
      <c r="F891">
        <v>50</v>
      </c>
      <c r="G891">
        <v>0</v>
      </c>
      <c r="H891" t="s">
        <v>30</v>
      </c>
      <c r="I891">
        <v>0</v>
      </c>
      <c r="J891" t="s">
        <v>40</v>
      </c>
      <c r="K891">
        <v>-200</v>
      </c>
      <c r="L891" s="1">
        <v>1950</v>
      </c>
      <c r="M891" t="s">
        <v>27</v>
      </c>
      <c r="N891" t="s">
        <v>36</v>
      </c>
      <c r="O891" t="s">
        <v>27</v>
      </c>
      <c r="P891">
        <v>50</v>
      </c>
      <c r="Q891" t="s">
        <v>34</v>
      </c>
      <c r="R891">
        <v>18</v>
      </c>
      <c r="S891" t="s">
        <v>36</v>
      </c>
      <c r="T891">
        <v>2</v>
      </c>
      <c r="U891">
        <v>1</v>
      </c>
      <c r="V891">
        <v>3</v>
      </c>
      <c r="W891">
        <v>2</v>
      </c>
      <c r="X891">
        <v>709</v>
      </c>
      <c r="Y891">
        <v>-50</v>
      </c>
      <c r="Z891" t="s">
        <v>33</v>
      </c>
      <c r="AA891">
        <v>50</v>
      </c>
      <c r="AB891" t="str">
        <f t="shared" si="13"/>
        <v>50-59</v>
      </c>
    </row>
    <row r="892" spans="1:28" x14ac:dyDescent="0.3">
      <c r="A892">
        <v>52</v>
      </c>
      <c r="B892" t="s">
        <v>27</v>
      </c>
      <c r="C892" t="s">
        <v>28</v>
      </c>
      <c r="D892">
        <v>86</v>
      </c>
      <c r="E892" t="s">
        <v>42</v>
      </c>
      <c r="F892">
        <v>100</v>
      </c>
      <c r="G892">
        <v>1</v>
      </c>
      <c r="H892" t="s">
        <v>30</v>
      </c>
      <c r="I892">
        <v>50</v>
      </c>
      <c r="J892" t="s">
        <v>31</v>
      </c>
      <c r="K892">
        <v>0</v>
      </c>
      <c r="L892" s="1">
        <v>2386</v>
      </c>
      <c r="M892" t="s">
        <v>36</v>
      </c>
      <c r="N892" t="s">
        <v>27</v>
      </c>
      <c r="O892" t="s">
        <v>27</v>
      </c>
      <c r="P892">
        <v>50</v>
      </c>
      <c r="Q892" t="s">
        <v>32</v>
      </c>
      <c r="R892">
        <v>22</v>
      </c>
      <c r="S892" t="s">
        <v>27</v>
      </c>
      <c r="T892">
        <v>4</v>
      </c>
      <c r="U892">
        <v>2</v>
      </c>
      <c r="V892">
        <v>2</v>
      </c>
      <c r="W892">
        <v>99</v>
      </c>
      <c r="X892">
        <v>766</v>
      </c>
      <c r="Y892">
        <v>-50</v>
      </c>
      <c r="Z892" t="s">
        <v>35</v>
      </c>
      <c r="AA892">
        <v>100</v>
      </c>
      <c r="AB892" t="str">
        <f t="shared" si="13"/>
        <v>50-59</v>
      </c>
    </row>
    <row r="893" spans="1:28" x14ac:dyDescent="0.3">
      <c r="A893">
        <v>47</v>
      </c>
      <c r="B893" t="s">
        <v>27</v>
      </c>
      <c r="C893" t="s">
        <v>38</v>
      </c>
      <c r="D893">
        <v>0</v>
      </c>
      <c r="E893" t="s">
        <v>29</v>
      </c>
      <c r="F893">
        <v>50</v>
      </c>
      <c r="G893">
        <v>0</v>
      </c>
      <c r="H893" t="s">
        <v>43</v>
      </c>
      <c r="I893">
        <v>0</v>
      </c>
      <c r="J893" t="s">
        <v>40</v>
      </c>
      <c r="K893">
        <v>-200</v>
      </c>
      <c r="L893" s="1">
        <v>2050</v>
      </c>
      <c r="M893" t="s">
        <v>27</v>
      </c>
      <c r="N893" t="s">
        <v>27</v>
      </c>
      <c r="O893" t="s">
        <v>27</v>
      </c>
      <c r="P893">
        <v>0</v>
      </c>
      <c r="Q893" t="s">
        <v>34</v>
      </c>
      <c r="R893">
        <v>5</v>
      </c>
      <c r="S893" t="s">
        <v>36</v>
      </c>
      <c r="T893">
        <v>2</v>
      </c>
      <c r="U893">
        <v>1</v>
      </c>
      <c r="V893">
        <v>3</v>
      </c>
      <c r="W893">
        <v>14</v>
      </c>
      <c r="X893">
        <v>770</v>
      </c>
      <c r="Y893">
        <v>-50</v>
      </c>
      <c r="Z893" t="s">
        <v>35</v>
      </c>
      <c r="AA893">
        <v>100</v>
      </c>
      <c r="AB893" t="str">
        <f t="shared" si="13"/>
        <v>40-49</v>
      </c>
    </row>
    <row r="894" spans="1:28" x14ac:dyDescent="0.3">
      <c r="A894">
        <v>56</v>
      </c>
      <c r="B894" t="s">
        <v>36</v>
      </c>
      <c r="C894" t="s">
        <v>28</v>
      </c>
      <c r="D894">
        <v>86</v>
      </c>
      <c r="E894" t="s">
        <v>29</v>
      </c>
      <c r="F894">
        <v>50</v>
      </c>
      <c r="G894">
        <v>1</v>
      </c>
      <c r="H894" t="s">
        <v>30</v>
      </c>
      <c r="I894">
        <v>50</v>
      </c>
      <c r="J894" t="s">
        <v>40</v>
      </c>
      <c r="K894">
        <v>-200</v>
      </c>
      <c r="L894" s="1">
        <v>2136</v>
      </c>
      <c r="M894" t="s">
        <v>27</v>
      </c>
      <c r="N894" t="s">
        <v>36</v>
      </c>
      <c r="O894" t="s">
        <v>27</v>
      </c>
      <c r="P894">
        <v>50</v>
      </c>
      <c r="Q894" t="s">
        <v>34</v>
      </c>
      <c r="R894">
        <v>10</v>
      </c>
      <c r="S894" t="s">
        <v>36</v>
      </c>
      <c r="T894">
        <v>6</v>
      </c>
      <c r="U894">
        <v>0</v>
      </c>
      <c r="V894">
        <v>1</v>
      </c>
      <c r="W894">
        <v>3</v>
      </c>
      <c r="X894">
        <v>718</v>
      </c>
      <c r="Y894">
        <v>-50</v>
      </c>
      <c r="Z894" t="s">
        <v>35</v>
      </c>
      <c r="AA894">
        <v>100</v>
      </c>
      <c r="AB894" t="str">
        <f t="shared" si="13"/>
        <v>50-59</v>
      </c>
    </row>
    <row r="895" spans="1:28" x14ac:dyDescent="0.3">
      <c r="A895">
        <v>57</v>
      </c>
      <c r="B895" t="s">
        <v>36</v>
      </c>
      <c r="C895" t="s">
        <v>28</v>
      </c>
      <c r="D895">
        <v>86</v>
      </c>
      <c r="E895" t="s">
        <v>29</v>
      </c>
      <c r="F895">
        <v>50</v>
      </c>
      <c r="G895">
        <v>0</v>
      </c>
      <c r="H895" t="s">
        <v>39</v>
      </c>
      <c r="I895">
        <v>0</v>
      </c>
      <c r="J895" t="s">
        <v>31</v>
      </c>
      <c r="K895">
        <v>0</v>
      </c>
      <c r="L895" s="1">
        <v>2286</v>
      </c>
      <c r="M895" t="s">
        <v>36</v>
      </c>
      <c r="N895" t="s">
        <v>27</v>
      </c>
      <c r="O895" t="s">
        <v>27</v>
      </c>
      <c r="P895">
        <v>50</v>
      </c>
      <c r="Q895" t="s">
        <v>34</v>
      </c>
      <c r="R895">
        <v>27</v>
      </c>
      <c r="S895" t="s">
        <v>27</v>
      </c>
      <c r="T895">
        <v>5</v>
      </c>
      <c r="U895">
        <v>2</v>
      </c>
      <c r="V895">
        <v>1</v>
      </c>
      <c r="W895">
        <v>99</v>
      </c>
      <c r="X895">
        <v>850</v>
      </c>
      <c r="Y895">
        <v>-50</v>
      </c>
      <c r="Z895" t="s">
        <v>35</v>
      </c>
      <c r="AA895">
        <v>100</v>
      </c>
      <c r="AB895" t="str">
        <f t="shared" si="13"/>
        <v>50-59</v>
      </c>
    </row>
    <row r="896" spans="1:28" x14ac:dyDescent="0.3">
      <c r="A896">
        <v>60</v>
      </c>
      <c r="B896" t="s">
        <v>36</v>
      </c>
      <c r="C896" t="s">
        <v>38</v>
      </c>
      <c r="D896">
        <v>0</v>
      </c>
      <c r="E896" t="s">
        <v>29</v>
      </c>
      <c r="F896">
        <v>50</v>
      </c>
      <c r="G896">
        <v>0</v>
      </c>
      <c r="H896" t="s">
        <v>30</v>
      </c>
      <c r="I896">
        <v>0</v>
      </c>
      <c r="J896" t="s">
        <v>40</v>
      </c>
      <c r="K896">
        <v>-200</v>
      </c>
      <c r="L896" s="1">
        <v>1950</v>
      </c>
      <c r="M896" t="s">
        <v>36</v>
      </c>
      <c r="N896" t="s">
        <v>36</v>
      </c>
      <c r="O896" t="s">
        <v>27</v>
      </c>
      <c r="P896">
        <v>100</v>
      </c>
      <c r="Q896" t="s">
        <v>34</v>
      </c>
      <c r="R896">
        <v>9</v>
      </c>
      <c r="S896" t="s">
        <v>27</v>
      </c>
      <c r="T896">
        <v>6</v>
      </c>
      <c r="U896">
        <v>1</v>
      </c>
      <c r="V896">
        <v>3</v>
      </c>
      <c r="W896">
        <v>99</v>
      </c>
      <c r="X896">
        <v>668</v>
      </c>
      <c r="Y896">
        <v>50</v>
      </c>
      <c r="Z896" t="s">
        <v>41</v>
      </c>
      <c r="AA896">
        <v>0</v>
      </c>
      <c r="AB896" t="str">
        <f t="shared" si="13"/>
        <v>60-69</v>
      </c>
    </row>
    <row r="897" spans="1:28" x14ac:dyDescent="0.3">
      <c r="A897">
        <v>49</v>
      </c>
      <c r="B897" t="s">
        <v>27</v>
      </c>
      <c r="C897" t="s">
        <v>38</v>
      </c>
      <c r="D897">
        <v>0</v>
      </c>
      <c r="E897" t="s">
        <v>29</v>
      </c>
      <c r="F897">
        <v>50</v>
      </c>
      <c r="G897">
        <v>0</v>
      </c>
      <c r="H897" t="s">
        <v>30</v>
      </c>
      <c r="I897">
        <v>0</v>
      </c>
      <c r="J897" t="s">
        <v>31</v>
      </c>
      <c r="K897">
        <v>0</v>
      </c>
      <c r="L897" s="1">
        <v>2200</v>
      </c>
      <c r="M897" t="s">
        <v>27</v>
      </c>
      <c r="N897" t="s">
        <v>27</v>
      </c>
      <c r="O897" t="s">
        <v>27</v>
      </c>
      <c r="P897">
        <v>0</v>
      </c>
      <c r="Q897" t="s">
        <v>34</v>
      </c>
      <c r="R897">
        <v>13</v>
      </c>
      <c r="S897" t="s">
        <v>36</v>
      </c>
      <c r="T897">
        <v>3</v>
      </c>
      <c r="U897">
        <v>5</v>
      </c>
      <c r="V897">
        <v>1</v>
      </c>
      <c r="W897">
        <v>12</v>
      </c>
      <c r="X897">
        <v>758</v>
      </c>
      <c r="Y897">
        <v>-50</v>
      </c>
      <c r="Z897" t="s">
        <v>33</v>
      </c>
      <c r="AA897">
        <v>50</v>
      </c>
      <c r="AB897" t="str">
        <f t="shared" si="13"/>
        <v>40-49</v>
      </c>
    </row>
    <row r="898" spans="1:28" x14ac:dyDescent="0.3">
      <c r="A898">
        <v>37</v>
      </c>
      <c r="B898" t="s">
        <v>27</v>
      </c>
      <c r="C898" t="s">
        <v>28</v>
      </c>
      <c r="D898">
        <v>86</v>
      </c>
      <c r="E898" t="s">
        <v>37</v>
      </c>
      <c r="F898">
        <v>0</v>
      </c>
      <c r="G898">
        <v>1</v>
      </c>
      <c r="H898" t="s">
        <v>30</v>
      </c>
      <c r="I898">
        <v>50</v>
      </c>
      <c r="J898" t="s">
        <v>31</v>
      </c>
      <c r="K898">
        <v>0</v>
      </c>
      <c r="L898" s="1">
        <v>2186</v>
      </c>
      <c r="M898" t="s">
        <v>36</v>
      </c>
      <c r="N898" t="s">
        <v>36</v>
      </c>
      <c r="O898" t="s">
        <v>27</v>
      </c>
      <c r="P898">
        <v>100</v>
      </c>
      <c r="Q898" t="s">
        <v>34</v>
      </c>
      <c r="R898">
        <v>24</v>
      </c>
      <c r="S898" t="s">
        <v>36</v>
      </c>
      <c r="T898">
        <v>8</v>
      </c>
      <c r="U898">
        <v>2</v>
      </c>
      <c r="V898">
        <v>3</v>
      </c>
      <c r="W898">
        <v>7</v>
      </c>
      <c r="X898">
        <v>707</v>
      </c>
      <c r="Y898">
        <v>-50</v>
      </c>
      <c r="Z898" t="s">
        <v>33</v>
      </c>
      <c r="AA898">
        <v>50</v>
      </c>
      <c r="AB898" t="str">
        <f t="shared" ref="AB898:AB961" si="14">FLOOR(A898,10) &amp; "-" &amp; (FLOOR(A898,10)+9)</f>
        <v>30-39</v>
      </c>
    </row>
    <row r="899" spans="1:28" x14ac:dyDescent="0.3">
      <c r="A899">
        <v>42</v>
      </c>
      <c r="B899" t="s">
        <v>27</v>
      </c>
      <c r="C899" t="s">
        <v>28</v>
      </c>
      <c r="D899">
        <v>86</v>
      </c>
      <c r="E899" t="s">
        <v>29</v>
      </c>
      <c r="F899">
        <v>50</v>
      </c>
      <c r="G899">
        <v>0</v>
      </c>
      <c r="H899" t="s">
        <v>39</v>
      </c>
      <c r="I899">
        <v>0</v>
      </c>
      <c r="J899" t="s">
        <v>31</v>
      </c>
      <c r="K899">
        <v>0</v>
      </c>
      <c r="L899" s="1">
        <v>2436</v>
      </c>
      <c r="M899" t="s">
        <v>27</v>
      </c>
      <c r="N899" t="s">
        <v>27</v>
      </c>
      <c r="O899" t="s">
        <v>27</v>
      </c>
      <c r="P899">
        <v>0</v>
      </c>
      <c r="Q899" t="s">
        <v>34</v>
      </c>
      <c r="R899">
        <v>21</v>
      </c>
      <c r="S899" t="s">
        <v>36</v>
      </c>
      <c r="T899">
        <v>5</v>
      </c>
      <c r="U899">
        <v>1</v>
      </c>
      <c r="V899">
        <v>2</v>
      </c>
      <c r="W899">
        <v>3</v>
      </c>
      <c r="X899">
        <v>651</v>
      </c>
      <c r="Y899">
        <v>50</v>
      </c>
      <c r="Z899" t="s">
        <v>35</v>
      </c>
      <c r="AA899">
        <v>100</v>
      </c>
      <c r="AB899" t="str">
        <f t="shared" si="14"/>
        <v>40-49</v>
      </c>
    </row>
    <row r="900" spans="1:28" x14ac:dyDescent="0.3">
      <c r="A900">
        <v>58</v>
      </c>
      <c r="B900" t="s">
        <v>36</v>
      </c>
      <c r="C900" t="s">
        <v>28</v>
      </c>
      <c r="D900">
        <v>86</v>
      </c>
      <c r="E900" t="s">
        <v>29</v>
      </c>
      <c r="F900">
        <v>50</v>
      </c>
      <c r="G900">
        <v>0</v>
      </c>
      <c r="H900" t="s">
        <v>30</v>
      </c>
      <c r="I900">
        <v>0</v>
      </c>
      <c r="J900" t="s">
        <v>40</v>
      </c>
      <c r="K900">
        <v>-200</v>
      </c>
      <c r="L900" s="1">
        <v>2086</v>
      </c>
      <c r="M900" t="s">
        <v>27</v>
      </c>
      <c r="N900" t="s">
        <v>27</v>
      </c>
      <c r="O900" t="s">
        <v>27</v>
      </c>
      <c r="P900">
        <v>0</v>
      </c>
      <c r="Q900" t="s">
        <v>34</v>
      </c>
      <c r="R900">
        <v>2</v>
      </c>
      <c r="S900" t="s">
        <v>36</v>
      </c>
      <c r="T900">
        <v>7</v>
      </c>
      <c r="U900">
        <v>3</v>
      </c>
      <c r="V900">
        <v>1</v>
      </c>
      <c r="W900">
        <v>6</v>
      </c>
      <c r="X900">
        <v>716</v>
      </c>
      <c r="Y900">
        <v>-50</v>
      </c>
      <c r="Z900" t="s">
        <v>33</v>
      </c>
      <c r="AA900">
        <v>50</v>
      </c>
      <c r="AB900" t="str">
        <f t="shared" si="14"/>
        <v>50-59</v>
      </c>
    </row>
    <row r="901" spans="1:28" x14ac:dyDescent="0.3">
      <c r="A901">
        <v>27</v>
      </c>
      <c r="B901" t="s">
        <v>27</v>
      </c>
      <c r="C901" t="s">
        <v>28</v>
      </c>
      <c r="D901">
        <v>86</v>
      </c>
      <c r="E901" t="s">
        <v>29</v>
      </c>
      <c r="F901">
        <v>50</v>
      </c>
      <c r="G901">
        <v>2</v>
      </c>
      <c r="H901" t="s">
        <v>30</v>
      </c>
      <c r="I901">
        <v>100</v>
      </c>
      <c r="J901" t="s">
        <v>40</v>
      </c>
      <c r="K901">
        <v>-200</v>
      </c>
      <c r="L901" s="1">
        <v>2286</v>
      </c>
      <c r="M901" t="s">
        <v>27</v>
      </c>
      <c r="N901" t="s">
        <v>27</v>
      </c>
      <c r="O901" t="s">
        <v>27</v>
      </c>
      <c r="P901">
        <v>0</v>
      </c>
      <c r="Q901" t="s">
        <v>32</v>
      </c>
      <c r="R901">
        <v>29</v>
      </c>
      <c r="S901" t="s">
        <v>27</v>
      </c>
      <c r="T901">
        <v>4</v>
      </c>
      <c r="U901">
        <v>1</v>
      </c>
      <c r="V901">
        <v>1</v>
      </c>
      <c r="W901">
        <v>99</v>
      </c>
      <c r="X901">
        <v>615</v>
      </c>
      <c r="Y901">
        <v>50</v>
      </c>
      <c r="Z901" t="s">
        <v>33</v>
      </c>
      <c r="AA901">
        <v>50</v>
      </c>
      <c r="AB901" t="str">
        <f t="shared" si="14"/>
        <v>20-29</v>
      </c>
    </row>
    <row r="902" spans="1:28" x14ac:dyDescent="0.3">
      <c r="A902">
        <v>45</v>
      </c>
      <c r="B902" t="s">
        <v>27</v>
      </c>
      <c r="C902" t="s">
        <v>45</v>
      </c>
      <c r="D902">
        <v>0</v>
      </c>
      <c r="E902" t="s">
        <v>29</v>
      </c>
      <c r="F902">
        <v>50</v>
      </c>
      <c r="G902">
        <v>0</v>
      </c>
      <c r="H902" t="s">
        <v>30</v>
      </c>
      <c r="I902">
        <v>0</v>
      </c>
      <c r="J902" t="s">
        <v>31</v>
      </c>
      <c r="K902">
        <v>0</v>
      </c>
      <c r="L902" s="1">
        <v>2250</v>
      </c>
      <c r="M902" t="s">
        <v>27</v>
      </c>
      <c r="N902" t="s">
        <v>27</v>
      </c>
      <c r="O902" t="s">
        <v>27</v>
      </c>
      <c r="P902">
        <v>0</v>
      </c>
      <c r="Q902" t="s">
        <v>34</v>
      </c>
      <c r="R902">
        <v>10</v>
      </c>
      <c r="S902" t="s">
        <v>27</v>
      </c>
      <c r="T902">
        <v>4</v>
      </c>
      <c r="U902">
        <v>5</v>
      </c>
      <c r="V902">
        <v>2</v>
      </c>
      <c r="W902">
        <v>99</v>
      </c>
      <c r="X902">
        <v>773</v>
      </c>
      <c r="Y902">
        <v>-50</v>
      </c>
      <c r="Z902" t="s">
        <v>35</v>
      </c>
      <c r="AA902">
        <v>100</v>
      </c>
      <c r="AB902" t="str">
        <f t="shared" si="14"/>
        <v>40-49</v>
      </c>
    </row>
    <row r="903" spans="1:28" x14ac:dyDescent="0.3">
      <c r="A903">
        <v>34</v>
      </c>
      <c r="B903" t="s">
        <v>27</v>
      </c>
      <c r="C903" t="s">
        <v>46</v>
      </c>
      <c r="D903">
        <v>0</v>
      </c>
      <c r="E903" t="s">
        <v>29</v>
      </c>
      <c r="F903">
        <v>50</v>
      </c>
      <c r="G903">
        <v>0</v>
      </c>
      <c r="H903" t="s">
        <v>30</v>
      </c>
      <c r="I903">
        <v>0</v>
      </c>
      <c r="J903" t="s">
        <v>40</v>
      </c>
      <c r="K903">
        <v>-200</v>
      </c>
      <c r="L903" s="1">
        <v>2100</v>
      </c>
      <c r="M903" t="s">
        <v>36</v>
      </c>
      <c r="N903" t="s">
        <v>27</v>
      </c>
      <c r="O903" t="s">
        <v>27</v>
      </c>
      <c r="P903">
        <v>50</v>
      </c>
      <c r="Q903" t="s">
        <v>34</v>
      </c>
      <c r="R903">
        <v>28</v>
      </c>
      <c r="S903" t="s">
        <v>27</v>
      </c>
      <c r="T903">
        <v>7</v>
      </c>
      <c r="U903">
        <v>3</v>
      </c>
      <c r="V903">
        <v>2</v>
      </c>
      <c r="W903">
        <v>99</v>
      </c>
      <c r="X903">
        <v>689</v>
      </c>
      <c r="Y903">
        <v>50</v>
      </c>
      <c r="Z903" t="s">
        <v>35</v>
      </c>
      <c r="AA903">
        <v>100</v>
      </c>
      <c r="AB903" t="str">
        <f t="shared" si="14"/>
        <v>30-39</v>
      </c>
    </row>
    <row r="904" spans="1:28" x14ac:dyDescent="0.3">
      <c r="A904">
        <v>40</v>
      </c>
      <c r="B904" t="s">
        <v>27</v>
      </c>
      <c r="C904" t="s">
        <v>28</v>
      </c>
      <c r="D904">
        <v>86</v>
      </c>
      <c r="E904" t="s">
        <v>37</v>
      </c>
      <c r="F904">
        <v>0</v>
      </c>
      <c r="G904">
        <v>0</v>
      </c>
      <c r="H904" t="s">
        <v>39</v>
      </c>
      <c r="I904">
        <v>0</v>
      </c>
      <c r="J904" t="s">
        <v>31</v>
      </c>
      <c r="K904">
        <v>0</v>
      </c>
      <c r="L904" s="1">
        <v>2286</v>
      </c>
      <c r="M904" t="s">
        <v>27</v>
      </c>
      <c r="N904" t="s">
        <v>27</v>
      </c>
      <c r="O904" t="s">
        <v>27</v>
      </c>
      <c r="P904">
        <v>0</v>
      </c>
      <c r="Q904" t="s">
        <v>34</v>
      </c>
      <c r="R904">
        <v>22</v>
      </c>
      <c r="S904" t="s">
        <v>36</v>
      </c>
      <c r="T904">
        <v>3</v>
      </c>
      <c r="U904">
        <v>3</v>
      </c>
      <c r="V904">
        <v>3</v>
      </c>
      <c r="W904">
        <v>9</v>
      </c>
      <c r="X904">
        <v>640</v>
      </c>
      <c r="Y904">
        <v>50</v>
      </c>
      <c r="Z904" t="s">
        <v>41</v>
      </c>
      <c r="AA904">
        <v>0</v>
      </c>
      <c r="AB904" t="str">
        <f t="shared" si="14"/>
        <v>40-49</v>
      </c>
    </row>
    <row r="905" spans="1:28" x14ac:dyDescent="0.3">
      <c r="A905">
        <v>59</v>
      </c>
      <c r="B905" t="s">
        <v>36</v>
      </c>
      <c r="C905" t="s">
        <v>28</v>
      </c>
      <c r="D905">
        <v>86</v>
      </c>
      <c r="E905" t="s">
        <v>37</v>
      </c>
      <c r="F905">
        <v>0</v>
      </c>
      <c r="G905">
        <v>0</v>
      </c>
      <c r="H905" t="s">
        <v>30</v>
      </c>
      <c r="I905">
        <v>0</v>
      </c>
      <c r="J905" t="s">
        <v>31</v>
      </c>
      <c r="K905">
        <v>0</v>
      </c>
      <c r="L905" s="1">
        <v>2336</v>
      </c>
      <c r="M905" t="s">
        <v>27</v>
      </c>
      <c r="N905" t="s">
        <v>27</v>
      </c>
      <c r="O905" t="s">
        <v>27</v>
      </c>
      <c r="P905">
        <v>0</v>
      </c>
      <c r="Q905" t="s">
        <v>34</v>
      </c>
      <c r="R905">
        <v>10</v>
      </c>
      <c r="S905" t="s">
        <v>36</v>
      </c>
      <c r="T905">
        <v>7</v>
      </c>
      <c r="U905">
        <v>0</v>
      </c>
      <c r="V905">
        <v>2</v>
      </c>
      <c r="W905">
        <v>8</v>
      </c>
      <c r="X905">
        <v>640</v>
      </c>
      <c r="Y905">
        <v>50</v>
      </c>
      <c r="Z905" t="s">
        <v>33</v>
      </c>
      <c r="AA905">
        <v>50</v>
      </c>
      <c r="AB905" t="str">
        <f t="shared" si="14"/>
        <v>50-59</v>
      </c>
    </row>
    <row r="906" spans="1:28" x14ac:dyDescent="0.3">
      <c r="A906">
        <v>42</v>
      </c>
      <c r="B906" t="s">
        <v>27</v>
      </c>
      <c r="C906" t="s">
        <v>45</v>
      </c>
      <c r="D906">
        <v>0</v>
      </c>
      <c r="E906" t="s">
        <v>29</v>
      </c>
      <c r="F906">
        <v>50</v>
      </c>
      <c r="G906">
        <v>2</v>
      </c>
      <c r="H906" t="s">
        <v>30</v>
      </c>
      <c r="I906">
        <v>100</v>
      </c>
      <c r="J906" t="s">
        <v>31</v>
      </c>
      <c r="K906">
        <v>0</v>
      </c>
      <c r="L906" s="1">
        <v>2300</v>
      </c>
      <c r="M906" t="s">
        <v>27</v>
      </c>
      <c r="N906" t="s">
        <v>36</v>
      </c>
      <c r="O906" t="s">
        <v>27</v>
      </c>
      <c r="P906">
        <v>50</v>
      </c>
      <c r="Q906" t="s">
        <v>34</v>
      </c>
      <c r="R906">
        <v>14</v>
      </c>
      <c r="S906" t="s">
        <v>36</v>
      </c>
      <c r="T906">
        <v>8</v>
      </c>
      <c r="U906">
        <v>3</v>
      </c>
      <c r="V906">
        <v>2</v>
      </c>
      <c r="W906">
        <v>4</v>
      </c>
      <c r="X906">
        <v>772</v>
      </c>
      <c r="Y906">
        <v>-50</v>
      </c>
      <c r="Z906" t="s">
        <v>35</v>
      </c>
      <c r="AA906">
        <v>100</v>
      </c>
      <c r="AB906" t="str">
        <f t="shared" si="14"/>
        <v>40-49</v>
      </c>
    </row>
    <row r="907" spans="1:28" x14ac:dyDescent="0.3">
      <c r="A907">
        <v>40</v>
      </c>
      <c r="B907" t="s">
        <v>27</v>
      </c>
      <c r="C907" t="s">
        <v>38</v>
      </c>
      <c r="D907">
        <v>0</v>
      </c>
      <c r="E907" t="s">
        <v>37</v>
      </c>
      <c r="F907">
        <v>0</v>
      </c>
      <c r="G907">
        <v>0</v>
      </c>
      <c r="H907" t="s">
        <v>30</v>
      </c>
      <c r="I907">
        <v>0</v>
      </c>
      <c r="J907" t="s">
        <v>31</v>
      </c>
      <c r="K907">
        <v>0</v>
      </c>
      <c r="L907" s="1">
        <v>2250</v>
      </c>
      <c r="M907" t="s">
        <v>27</v>
      </c>
      <c r="N907" t="s">
        <v>36</v>
      </c>
      <c r="O907" t="s">
        <v>27</v>
      </c>
      <c r="P907">
        <v>50</v>
      </c>
      <c r="Q907" t="s">
        <v>34</v>
      </c>
      <c r="R907">
        <v>21</v>
      </c>
      <c r="S907" t="s">
        <v>27</v>
      </c>
      <c r="T907">
        <v>8</v>
      </c>
      <c r="U907">
        <v>0</v>
      </c>
      <c r="V907">
        <v>3</v>
      </c>
      <c r="W907">
        <v>99</v>
      </c>
      <c r="X907">
        <v>687</v>
      </c>
      <c r="Y907">
        <v>50</v>
      </c>
      <c r="Z907" t="s">
        <v>35</v>
      </c>
      <c r="AA907">
        <v>100</v>
      </c>
      <c r="AB907" t="str">
        <f t="shared" si="14"/>
        <v>40-49</v>
      </c>
    </row>
    <row r="908" spans="1:28" x14ac:dyDescent="0.3">
      <c r="A908">
        <v>19</v>
      </c>
      <c r="B908" t="s">
        <v>27</v>
      </c>
      <c r="C908" t="s">
        <v>38</v>
      </c>
      <c r="D908">
        <v>0</v>
      </c>
      <c r="E908" t="s">
        <v>29</v>
      </c>
      <c r="F908">
        <v>50</v>
      </c>
      <c r="G908">
        <v>0</v>
      </c>
      <c r="H908" t="s">
        <v>30</v>
      </c>
      <c r="I908">
        <v>0</v>
      </c>
      <c r="J908" t="s">
        <v>40</v>
      </c>
      <c r="K908">
        <v>-200</v>
      </c>
      <c r="L908" s="1">
        <v>1950</v>
      </c>
      <c r="M908" t="s">
        <v>27</v>
      </c>
      <c r="N908" t="s">
        <v>36</v>
      </c>
      <c r="O908" t="s">
        <v>27</v>
      </c>
      <c r="P908">
        <v>50</v>
      </c>
      <c r="Q908" t="s">
        <v>44</v>
      </c>
      <c r="R908">
        <v>20</v>
      </c>
      <c r="S908" t="s">
        <v>36</v>
      </c>
      <c r="T908">
        <v>1</v>
      </c>
      <c r="U908">
        <v>0</v>
      </c>
      <c r="V908">
        <v>2</v>
      </c>
      <c r="W908">
        <v>10</v>
      </c>
      <c r="X908">
        <v>789</v>
      </c>
      <c r="Y908">
        <v>-50</v>
      </c>
      <c r="Z908" t="s">
        <v>33</v>
      </c>
      <c r="AA908">
        <v>50</v>
      </c>
      <c r="AB908" t="str">
        <f t="shared" si="14"/>
        <v>10-19</v>
      </c>
    </row>
    <row r="909" spans="1:28" x14ac:dyDescent="0.3">
      <c r="A909">
        <v>51</v>
      </c>
      <c r="B909" t="s">
        <v>27</v>
      </c>
      <c r="C909" t="s">
        <v>38</v>
      </c>
      <c r="D909">
        <v>0</v>
      </c>
      <c r="E909" t="s">
        <v>29</v>
      </c>
      <c r="F909">
        <v>50</v>
      </c>
      <c r="G909">
        <v>2</v>
      </c>
      <c r="H909" t="s">
        <v>39</v>
      </c>
      <c r="I909">
        <v>200</v>
      </c>
      <c r="J909" t="s">
        <v>31</v>
      </c>
      <c r="K909">
        <v>0</v>
      </c>
      <c r="L909" s="1">
        <v>2350</v>
      </c>
      <c r="M909" t="s">
        <v>27</v>
      </c>
      <c r="N909" t="s">
        <v>27</v>
      </c>
      <c r="O909" t="s">
        <v>27</v>
      </c>
      <c r="P909">
        <v>0</v>
      </c>
      <c r="Q909" t="s">
        <v>32</v>
      </c>
      <c r="R909">
        <v>24</v>
      </c>
      <c r="S909" t="s">
        <v>36</v>
      </c>
      <c r="T909">
        <v>6</v>
      </c>
      <c r="U909">
        <v>2</v>
      </c>
      <c r="V909">
        <v>1</v>
      </c>
      <c r="W909">
        <v>4</v>
      </c>
      <c r="X909">
        <v>726</v>
      </c>
      <c r="Y909">
        <v>-50</v>
      </c>
      <c r="Z909" t="s">
        <v>41</v>
      </c>
      <c r="AA909">
        <v>0</v>
      </c>
      <c r="AB909" t="str">
        <f t="shared" si="14"/>
        <v>50-59</v>
      </c>
    </row>
    <row r="910" spans="1:28" x14ac:dyDescent="0.3">
      <c r="A910">
        <v>49</v>
      </c>
      <c r="B910" t="s">
        <v>27</v>
      </c>
      <c r="C910" t="s">
        <v>28</v>
      </c>
      <c r="D910">
        <v>86</v>
      </c>
      <c r="E910" t="s">
        <v>42</v>
      </c>
      <c r="F910">
        <v>100</v>
      </c>
      <c r="G910">
        <v>1</v>
      </c>
      <c r="H910" t="s">
        <v>39</v>
      </c>
      <c r="I910">
        <v>100</v>
      </c>
      <c r="J910" t="s">
        <v>31</v>
      </c>
      <c r="K910">
        <v>0</v>
      </c>
      <c r="L910" s="1">
        <v>2536</v>
      </c>
      <c r="M910" t="s">
        <v>27</v>
      </c>
      <c r="N910" t="s">
        <v>27</v>
      </c>
      <c r="O910" t="s">
        <v>27</v>
      </c>
      <c r="P910">
        <v>0</v>
      </c>
      <c r="Q910" t="s">
        <v>32</v>
      </c>
      <c r="R910">
        <v>30</v>
      </c>
      <c r="S910" t="s">
        <v>36</v>
      </c>
      <c r="T910">
        <v>5</v>
      </c>
      <c r="U910">
        <v>3</v>
      </c>
      <c r="V910">
        <v>3</v>
      </c>
      <c r="W910">
        <v>13</v>
      </c>
      <c r="X910">
        <v>668</v>
      </c>
      <c r="Y910">
        <v>50</v>
      </c>
      <c r="Z910" t="s">
        <v>33</v>
      </c>
      <c r="AA910">
        <v>50</v>
      </c>
      <c r="AB910" t="str">
        <f t="shared" si="14"/>
        <v>40-49</v>
      </c>
    </row>
    <row r="911" spans="1:28" x14ac:dyDescent="0.3">
      <c r="A911">
        <v>72</v>
      </c>
      <c r="B911" t="s">
        <v>36</v>
      </c>
      <c r="C911" t="s">
        <v>28</v>
      </c>
      <c r="D911">
        <v>86</v>
      </c>
      <c r="E911" t="s">
        <v>29</v>
      </c>
      <c r="F911">
        <v>50</v>
      </c>
      <c r="G911">
        <v>0</v>
      </c>
      <c r="H911" t="s">
        <v>30</v>
      </c>
      <c r="I911">
        <v>0</v>
      </c>
      <c r="J911" t="s">
        <v>31</v>
      </c>
      <c r="K911">
        <v>0</v>
      </c>
      <c r="L911" s="1">
        <v>2336</v>
      </c>
      <c r="M911" t="s">
        <v>27</v>
      </c>
      <c r="N911" t="s">
        <v>27</v>
      </c>
      <c r="O911" t="s">
        <v>27</v>
      </c>
      <c r="P911">
        <v>0</v>
      </c>
      <c r="Q911" t="s">
        <v>34</v>
      </c>
      <c r="R911">
        <v>24</v>
      </c>
      <c r="S911" t="s">
        <v>36</v>
      </c>
      <c r="T911">
        <v>1</v>
      </c>
      <c r="U911">
        <v>0</v>
      </c>
      <c r="V911">
        <v>3</v>
      </c>
      <c r="W911">
        <v>10</v>
      </c>
      <c r="X911">
        <v>665</v>
      </c>
      <c r="Y911">
        <v>50</v>
      </c>
      <c r="Z911" t="s">
        <v>41</v>
      </c>
      <c r="AA911">
        <v>0</v>
      </c>
      <c r="AB911" t="str">
        <f t="shared" si="14"/>
        <v>70-79</v>
      </c>
    </row>
    <row r="912" spans="1:28" x14ac:dyDescent="0.3">
      <c r="A912">
        <v>35</v>
      </c>
      <c r="B912" t="s">
        <v>27</v>
      </c>
      <c r="C912" t="s">
        <v>45</v>
      </c>
      <c r="D912">
        <v>0</v>
      </c>
      <c r="E912" t="s">
        <v>42</v>
      </c>
      <c r="F912">
        <v>100</v>
      </c>
      <c r="G912">
        <v>0</v>
      </c>
      <c r="H912" t="s">
        <v>30</v>
      </c>
      <c r="I912">
        <v>0</v>
      </c>
      <c r="J912" t="s">
        <v>40</v>
      </c>
      <c r="K912">
        <v>-200</v>
      </c>
      <c r="L912" s="1">
        <v>2000</v>
      </c>
      <c r="M912" t="s">
        <v>27</v>
      </c>
      <c r="N912" t="s">
        <v>27</v>
      </c>
      <c r="O912" t="s">
        <v>27</v>
      </c>
      <c r="P912">
        <v>0</v>
      </c>
      <c r="Q912" t="s">
        <v>34</v>
      </c>
      <c r="R912">
        <v>8</v>
      </c>
      <c r="S912" t="s">
        <v>36</v>
      </c>
      <c r="T912">
        <v>6</v>
      </c>
      <c r="U912">
        <v>0</v>
      </c>
      <c r="V912">
        <v>1</v>
      </c>
      <c r="W912">
        <v>12</v>
      </c>
      <c r="X912">
        <v>713</v>
      </c>
      <c r="Y912">
        <v>-50</v>
      </c>
      <c r="Z912" t="s">
        <v>41</v>
      </c>
      <c r="AA912">
        <v>0</v>
      </c>
      <c r="AB912" t="str">
        <f t="shared" si="14"/>
        <v>30-39</v>
      </c>
    </row>
    <row r="913" spans="1:28" x14ac:dyDescent="0.3">
      <c r="A913">
        <v>43</v>
      </c>
      <c r="B913" t="s">
        <v>27</v>
      </c>
      <c r="C913" t="s">
        <v>38</v>
      </c>
      <c r="D913">
        <v>0</v>
      </c>
      <c r="E913" t="s">
        <v>29</v>
      </c>
      <c r="F913">
        <v>50</v>
      </c>
      <c r="G913">
        <v>0</v>
      </c>
      <c r="H913" t="s">
        <v>30</v>
      </c>
      <c r="I913">
        <v>0</v>
      </c>
      <c r="J913" t="s">
        <v>31</v>
      </c>
      <c r="K913">
        <v>0</v>
      </c>
      <c r="L913" s="1">
        <v>2200</v>
      </c>
      <c r="M913" t="s">
        <v>27</v>
      </c>
      <c r="N913" t="s">
        <v>27</v>
      </c>
      <c r="O913" t="s">
        <v>27</v>
      </c>
      <c r="P913">
        <v>0</v>
      </c>
      <c r="Q913" t="s">
        <v>34</v>
      </c>
      <c r="R913">
        <v>5</v>
      </c>
      <c r="S913" t="s">
        <v>27</v>
      </c>
      <c r="T913">
        <v>8</v>
      </c>
      <c r="U913">
        <v>2</v>
      </c>
      <c r="V913">
        <v>3</v>
      </c>
      <c r="W913">
        <v>99</v>
      </c>
      <c r="X913">
        <v>781</v>
      </c>
      <c r="Y913">
        <v>-50</v>
      </c>
      <c r="Z913" t="s">
        <v>33</v>
      </c>
      <c r="AA913">
        <v>50</v>
      </c>
      <c r="AB913" t="str">
        <f t="shared" si="14"/>
        <v>40-49</v>
      </c>
    </row>
    <row r="914" spans="1:28" x14ac:dyDescent="0.3">
      <c r="A914">
        <v>43</v>
      </c>
      <c r="B914" t="s">
        <v>27</v>
      </c>
      <c r="C914" t="s">
        <v>28</v>
      </c>
      <c r="D914">
        <v>86</v>
      </c>
      <c r="E914" t="s">
        <v>29</v>
      </c>
      <c r="F914">
        <v>50</v>
      </c>
      <c r="G914">
        <v>0</v>
      </c>
      <c r="H914" t="s">
        <v>30</v>
      </c>
      <c r="I914">
        <v>0</v>
      </c>
      <c r="J914" t="s">
        <v>31</v>
      </c>
      <c r="K914">
        <v>0</v>
      </c>
      <c r="L914" s="1">
        <v>2436</v>
      </c>
      <c r="M914" t="s">
        <v>27</v>
      </c>
      <c r="N914" t="s">
        <v>27</v>
      </c>
      <c r="O914" t="s">
        <v>27</v>
      </c>
      <c r="P914">
        <v>0</v>
      </c>
      <c r="Q914" t="s">
        <v>34</v>
      </c>
      <c r="R914">
        <v>22</v>
      </c>
      <c r="S914" t="s">
        <v>27</v>
      </c>
      <c r="T914">
        <v>7</v>
      </c>
      <c r="U914">
        <v>1</v>
      </c>
      <c r="V914">
        <v>3</v>
      </c>
      <c r="W914">
        <v>99</v>
      </c>
      <c r="X914">
        <v>663</v>
      </c>
      <c r="Y914">
        <v>50</v>
      </c>
      <c r="Z914" t="s">
        <v>35</v>
      </c>
      <c r="AA914">
        <v>100</v>
      </c>
      <c r="AB914" t="str">
        <f t="shared" si="14"/>
        <v>40-49</v>
      </c>
    </row>
    <row r="915" spans="1:28" x14ac:dyDescent="0.3">
      <c r="A915">
        <v>63</v>
      </c>
      <c r="B915" t="s">
        <v>36</v>
      </c>
      <c r="C915" t="s">
        <v>28</v>
      </c>
      <c r="D915">
        <v>86</v>
      </c>
      <c r="E915" t="s">
        <v>37</v>
      </c>
      <c r="F915">
        <v>0</v>
      </c>
      <c r="G915">
        <v>0</v>
      </c>
      <c r="H915" t="s">
        <v>30</v>
      </c>
      <c r="I915">
        <v>0</v>
      </c>
      <c r="J915" t="s">
        <v>31</v>
      </c>
      <c r="K915">
        <v>0</v>
      </c>
      <c r="L915" s="1">
        <v>2236</v>
      </c>
      <c r="M915" t="s">
        <v>27</v>
      </c>
      <c r="N915" t="s">
        <v>27</v>
      </c>
      <c r="O915" t="s">
        <v>27</v>
      </c>
      <c r="P915">
        <v>0</v>
      </c>
      <c r="Q915" t="s">
        <v>34</v>
      </c>
      <c r="R915">
        <v>19</v>
      </c>
      <c r="S915" t="s">
        <v>36</v>
      </c>
      <c r="T915">
        <v>4</v>
      </c>
      <c r="U915">
        <v>4</v>
      </c>
      <c r="V915">
        <v>1</v>
      </c>
      <c r="W915">
        <v>11</v>
      </c>
      <c r="X915">
        <v>733</v>
      </c>
      <c r="Y915">
        <v>-50</v>
      </c>
      <c r="Z915" t="s">
        <v>33</v>
      </c>
      <c r="AA915">
        <v>50</v>
      </c>
      <c r="AB915" t="str">
        <f t="shared" si="14"/>
        <v>60-69</v>
      </c>
    </row>
    <row r="916" spans="1:28" x14ac:dyDescent="0.3">
      <c r="A916">
        <v>38</v>
      </c>
      <c r="B916" t="s">
        <v>27</v>
      </c>
      <c r="C916" t="s">
        <v>28</v>
      </c>
      <c r="D916">
        <v>86</v>
      </c>
      <c r="E916" t="s">
        <v>42</v>
      </c>
      <c r="F916">
        <v>100</v>
      </c>
      <c r="G916">
        <v>0</v>
      </c>
      <c r="H916" t="s">
        <v>30</v>
      </c>
      <c r="I916">
        <v>0</v>
      </c>
      <c r="J916" t="s">
        <v>31</v>
      </c>
      <c r="K916">
        <v>0</v>
      </c>
      <c r="L916" s="1">
        <v>2386</v>
      </c>
      <c r="M916" t="s">
        <v>27</v>
      </c>
      <c r="N916" t="s">
        <v>27</v>
      </c>
      <c r="O916" t="s">
        <v>27</v>
      </c>
      <c r="P916">
        <v>0</v>
      </c>
      <c r="Q916" t="s">
        <v>44</v>
      </c>
      <c r="R916">
        <v>22</v>
      </c>
      <c r="S916" t="s">
        <v>27</v>
      </c>
      <c r="T916">
        <v>3</v>
      </c>
      <c r="U916">
        <v>1</v>
      </c>
      <c r="V916">
        <v>2</v>
      </c>
      <c r="W916">
        <v>99</v>
      </c>
      <c r="X916">
        <v>714</v>
      </c>
      <c r="Y916">
        <v>-50</v>
      </c>
      <c r="Z916" t="s">
        <v>35</v>
      </c>
      <c r="AA916">
        <v>100</v>
      </c>
      <c r="AB916" t="str">
        <f t="shared" si="14"/>
        <v>30-39</v>
      </c>
    </row>
    <row r="917" spans="1:28" x14ac:dyDescent="0.3">
      <c r="A917">
        <v>44</v>
      </c>
      <c r="B917" t="s">
        <v>27</v>
      </c>
      <c r="C917" t="s">
        <v>38</v>
      </c>
      <c r="D917">
        <v>0</v>
      </c>
      <c r="E917" t="s">
        <v>37</v>
      </c>
      <c r="F917">
        <v>0</v>
      </c>
      <c r="G917">
        <v>0</v>
      </c>
      <c r="H917" t="s">
        <v>30</v>
      </c>
      <c r="I917">
        <v>0</v>
      </c>
      <c r="J917" t="s">
        <v>40</v>
      </c>
      <c r="K917">
        <v>-200</v>
      </c>
      <c r="L917" s="1">
        <v>2000</v>
      </c>
      <c r="M917" t="s">
        <v>27</v>
      </c>
      <c r="N917" t="s">
        <v>36</v>
      </c>
      <c r="O917" t="s">
        <v>27</v>
      </c>
      <c r="P917">
        <v>50</v>
      </c>
      <c r="Q917" t="s">
        <v>34</v>
      </c>
      <c r="R917">
        <v>19</v>
      </c>
      <c r="S917" t="s">
        <v>27</v>
      </c>
      <c r="T917">
        <v>5</v>
      </c>
      <c r="U917">
        <v>0</v>
      </c>
      <c r="V917">
        <v>2</v>
      </c>
      <c r="W917">
        <v>99</v>
      </c>
      <c r="X917">
        <v>686</v>
      </c>
      <c r="Y917">
        <v>50</v>
      </c>
      <c r="Z917" t="s">
        <v>33</v>
      </c>
      <c r="AA917">
        <v>50</v>
      </c>
      <c r="AB917" t="str">
        <f t="shared" si="14"/>
        <v>40-49</v>
      </c>
    </row>
    <row r="918" spans="1:28" x14ac:dyDescent="0.3">
      <c r="A918">
        <v>49</v>
      </c>
      <c r="B918" t="s">
        <v>27</v>
      </c>
      <c r="C918" t="s">
        <v>28</v>
      </c>
      <c r="D918">
        <v>86</v>
      </c>
      <c r="E918" t="s">
        <v>29</v>
      </c>
      <c r="F918">
        <v>50</v>
      </c>
      <c r="G918">
        <v>1</v>
      </c>
      <c r="H918" t="s">
        <v>39</v>
      </c>
      <c r="I918">
        <v>100</v>
      </c>
      <c r="J918" t="s">
        <v>31</v>
      </c>
      <c r="K918">
        <v>0</v>
      </c>
      <c r="L918" s="1">
        <v>2386</v>
      </c>
      <c r="M918" t="s">
        <v>27</v>
      </c>
      <c r="N918" t="s">
        <v>36</v>
      </c>
      <c r="O918" t="s">
        <v>27</v>
      </c>
      <c r="P918">
        <v>50</v>
      </c>
      <c r="Q918" t="s">
        <v>44</v>
      </c>
      <c r="R918">
        <v>24</v>
      </c>
      <c r="S918" t="s">
        <v>36</v>
      </c>
      <c r="T918">
        <v>3</v>
      </c>
      <c r="U918">
        <v>0</v>
      </c>
      <c r="V918">
        <v>1</v>
      </c>
      <c r="W918">
        <v>4</v>
      </c>
      <c r="X918">
        <v>708</v>
      </c>
      <c r="Y918">
        <v>-50</v>
      </c>
      <c r="Z918" t="s">
        <v>35</v>
      </c>
      <c r="AA918">
        <v>100</v>
      </c>
      <c r="AB918" t="str">
        <f t="shared" si="14"/>
        <v>40-49</v>
      </c>
    </row>
    <row r="919" spans="1:28" x14ac:dyDescent="0.3">
      <c r="A919">
        <v>42</v>
      </c>
      <c r="B919" t="s">
        <v>27</v>
      </c>
      <c r="C919" t="s">
        <v>28</v>
      </c>
      <c r="D919">
        <v>86</v>
      </c>
      <c r="E919" t="s">
        <v>29</v>
      </c>
      <c r="F919">
        <v>50</v>
      </c>
      <c r="G919">
        <v>1</v>
      </c>
      <c r="H919" t="s">
        <v>30</v>
      </c>
      <c r="I919">
        <v>50</v>
      </c>
      <c r="J919" t="s">
        <v>31</v>
      </c>
      <c r="K919">
        <v>0</v>
      </c>
      <c r="L919" s="1">
        <v>2336</v>
      </c>
      <c r="M919" t="s">
        <v>27</v>
      </c>
      <c r="N919" t="s">
        <v>36</v>
      </c>
      <c r="O919" t="s">
        <v>27</v>
      </c>
      <c r="P919">
        <v>50</v>
      </c>
      <c r="Q919" t="s">
        <v>34</v>
      </c>
      <c r="R919">
        <v>28</v>
      </c>
      <c r="S919" t="s">
        <v>27</v>
      </c>
      <c r="T919">
        <v>9</v>
      </c>
      <c r="U919">
        <v>2</v>
      </c>
      <c r="V919">
        <v>1</v>
      </c>
      <c r="W919">
        <v>99</v>
      </c>
      <c r="X919">
        <v>705</v>
      </c>
      <c r="Y919">
        <v>-50</v>
      </c>
      <c r="Z919" t="s">
        <v>35</v>
      </c>
      <c r="AA919">
        <v>100</v>
      </c>
      <c r="AB919" t="str">
        <f t="shared" si="14"/>
        <v>40-49</v>
      </c>
    </row>
    <row r="920" spans="1:28" x14ac:dyDescent="0.3">
      <c r="A920">
        <v>33</v>
      </c>
      <c r="B920" t="s">
        <v>27</v>
      </c>
      <c r="C920" t="s">
        <v>45</v>
      </c>
      <c r="D920">
        <v>0</v>
      </c>
      <c r="E920" t="s">
        <v>37</v>
      </c>
      <c r="F920">
        <v>0</v>
      </c>
      <c r="G920">
        <v>0</v>
      </c>
      <c r="H920" t="s">
        <v>30</v>
      </c>
      <c r="I920">
        <v>0</v>
      </c>
      <c r="J920" t="s">
        <v>31</v>
      </c>
      <c r="K920">
        <v>0</v>
      </c>
      <c r="L920" s="1">
        <v>2150</v>
      </c>
      <c r="M920" t="s">
        <v>36</v>
      </c>
      <c r="N920" t="s">
        <v>36</v>
      </c>
      <c r="O920" t="s">
        <v>36</v>
      </c>
      <c r="P920">
        <v>150</v>
      </c>
      <c r="Q920" t="s">
        <v>34</v>
      </c>
      <c r="R920">
        <v>9</v>
      </c>
      <c r="S920" t="s">
        <v>36</v>
      </c>
      <c r="T920">
        <v>7</v>
      </c>
      <c r="U920">
        <v>8</v>
      </c>
      <c r="V920">
        <v>2</v>
      </c>
      <c r="W920">
        <v>9</v>
      </c>
      <c r="X920">
        <v>670</v>
      </c>
      <c r="Y920">
        <v>50</v>
      </c>
      <c r="Z920" t="s">
        <v>35</v>
      </c>
      <c r="AA920">
        <v>100</v>
      </c>
      <c r="AB920" t="str">
        <f t="shared" si="14"/>
        <v>30-39</v>
      </c>
    </row>
    <row r="921" spans="1:28" x14ac:dyDescent="0.3">
      <c r="A921">
        <v>42</v>
      </c>
      <c r="B921" t="s">
        <v>27</v>
      </c>
      <c r="C921" t="s">
        <v>28</v>
      </c>
      <c r="D921">
        <v>86</v>
      </c>
      <c r="E921" t="s">
        <v>29</v>
      </c>
      <c r="F921">
        <v>50</v>
      </c>
      <c r="G921">
        <v>0</v>
      </c>
      <c r="H921" t="s">
        <v>39</v>
      </c>
      <c r="I921">
        <v>0</v>
      </c>
      <c r="J921" t="s">
        <v>40</v>
      </c>
      <c r="K921">
        <v>-200</v>
      </c>
      <c r="L921" s="1">
        <v>2136</v>
      </c>
      <c r="M921" t="s">
        <v>27</v>
      </c>
      <c r="N921" t="s">
        <v>27</v>
      </c>
      <c r="O921" t="s">
        <v>27</v>
      </c>
      <c r="P921">
        <v>0</v>
      </c>
      <c r="Q921" t="s">
        <v>34</v>
      </c>
      <c r="R921">
        <v>11</v>
      </c>
      <c r="S921" t="s">
        <v>36</v>
      </c>
      <c r="T921">
        <v>4</v>
      </c>
      <c r="U921">
        <v>2</v>
      </c>
      <c r="V921">
        <v>2</v>
      </c>
      <c r="W921">
        <v>9</v>
      </c>
      <c r="X921">
        <v>701</v>
      </c>
      <c r="Y921">
        <v>-50</v>
      </c>
      <c r="Z921" t="s">
        <v>35</v>
      </c>
      <c r="AA921">
        <v>100</v>
      </c>
      <c r="AB921" t="str">
        <f t="shared" si="14"/>
        <v>40-49</v>
      </c>
    </row>
    <row r="922" spans="1:28" x14ac:dyDescent="0.3">
      <c r="A922">
        <v>56</v>
      </c>
      <c r="B922" t="s">
        <v>36</v>
      </c>
      <c r="C922" t="s">
        <v>28</v>
      </c>
      <c r="D922">
        <v>86</v>
      </c>
      <c r="E922" t="s">
        <v>29</v>
      </c>
      <c r="F922">
        <v>50</v>
      </c>
      <c r="G922">
        <v>0</v>
      </c>
      <c r="H922" t="s">
        <v>30</v>
      </c>
      <c r="I922">
        <v>0</v>
      </c>
      <c r="J922" t="s">
        <v>40</v>
      </c>
      <c r="K922">
        <v>-200</v>
      </c>
      <c r="L922" s="1">
        <v>2186</v>
      </c>
      <c r="M922" t="s">
        <v>36</v>
      </c>
      <c r="N922" t="s">
        <v>27</v>
      </c>
      <c r="O922" t="s">
        <v>27</v>
      </c>
      <c r="P922">
        <v>50</v>
      </c>
      <c r="Q922" t="s">
        <v>34</v>
      </c>
      <c r="R922">
        <v>5</v>
      </c>
      <c r="S922" t="s">
        <v>36</v>
      </c>
      <c r="T922">
        <v>4</v>
      </c>
      <c r="U922">
        <v>1</v>
      </c>
      <c r="V922">
        <v>2</v>
      </c>
      <c r="W922">
        <v>3</v>
      </c>
      <c r="X922">
        <v>685</v>
      </c>
      <c r="Y922">
        <v>50</v>
      </c>
      <c r="Z922" t="s">
        <v>35</v>
      </c>
      <c r="AA922">
        <v>100</v>
      </c>
      <c r="AB922" t="str">
        <f t="shared" si="14"/>
        <v>50-59</v>
      </c>
    </row>
    <row r="923" spans="1:28" x14ac:dyDescent="0.3">
      <c r="A923">
        <v>24</v>
      </c>
      <c r="B923" t="s">
        <v>27</v>
      </c>
      <c r="C923" t="s">
        <v>28</v>
      </c>
      <c r="D923">
        <v>86</v>
      </c>
      <c r="E923" t="s">
        <v>29</v>
      </c>
      <c r="F923">
        <v>50</v>
      </c>
      <c r="G923">
        <v>0</v>
      </c>
      <c r="H923" t="s">
        <v>43</v>
      </c>
      <c r="I923">
        <v>0</v>
      </c>
      <c r="J923" t="s">
        <v>40</v>
      </c>
      <c r="K923">
        <v>-200</v>
      </c>
      <c r="L923" s="1">
        <v>1986</v>
      </c>
      <c r="M923" t="s">
        <v>36</v>
      </c>
      <c r="N923" t="s">
        <v>27</v>
      </c>
      <c r="O923" t="s">
        <v>27</v>
      </c>
      <c r="P923">
        <v>50</v>
      </c>
      <c r="Q923" t="s">
        <v>34</v>
      </c>
      <c r="R923">
        <v>9</v>
      </c>
      <c r="S923" t="s">
        <v>36</v>
      </c>
      <c r="T923">
        <v>6</v>
      </c>
      <c r="U923">
        <v>1</v>
      </c>
      <c r="V923">
        <v>3</v>
      </c>
      <c r="W923">
        <v>12</v>
      </c>
      <c r="X923">
        <v>705</v>
      </c>
      <c r="Y923">
        <v>-50</v>
      </c>
      <c r="Z923" t="s">
        <v>41</v>
      </c>
      <c r="AA923">
        <v>0</v>
      </c>
      <c r="AB923" t="str">
        <f t="shared" si="14"/>
        <v>20-29</v>
      </c>
    </row>
    <row r="924" spans="1:28" x14ac:dyDescent="0.3">
      <c r="A924">
        <v>41</v>
      </c>
      <c r="B924" t="s">
        <v>27</v>
      </c>
      <c r="C924" t="s">
        <v>28</v>
      </c>
      <c r="D924">
        <v>86</v>
      </c>
      <c r="E924" t="s">
        <v>29</v>
      </c>
      <c r="F924">
        <v>50</v>
      </c>
      <c r="G924">
        <v>0</v>
      </c>
      <c r="H924" t="s">
        <v>30</v>
      </c>
      <c r="I924">
        <v>0</v>
      </c>
      <c r="J924" t="s">
        <v>40</v>
      </c>
      <c r="K924">
        <v>-200</v>
      </c>
      <c r="L924" s="1">
        <v>2136</v>
      </c>
      <c r="M924" t="s">
        <v>27</v>
      </c>
      <c r="N924" t="s">
        <v>27</v>
      </c>
      <c r="O924" t="s">
        <v>27</v>
      </c>
      <c r="P924">
        <v>0</v>
      </c>
      <c r="Q924" t="s">
        <v>34</v>
      </c>
      <c r="R924">
        <v>8</v>
      </c>
      <c r="S924" t="s">
        <v>27</v>
      </c>
      <c r="T924">
        <v>5</v>
      </c>
      <c r="U924">
        <v>2</v>
      </c>
      <c r="V924">
        <v>2</v>
      </c>
      <c r="W924">
        <v>99</v>
      </c>
      <c r="X924">
        <v>703</v>
      </c>
      <c r="Y924">
        <v>-50</v>
      </c>
      <c r="Z924" t="s">
        <v>35</v>
      </c>
      <c r="AA924">
        <v>100</v>
      </c>
      <c r="AB924" t="str">
        <f t="shared" si="14"/>
        <v>40-49</v>
      </c>
    </row>
    <row r="925" spans="1:28" x14ac:dyDescent="0.3">
      <c r="A925">
        <v>29</v>
      </c>
      <c r="B925" t="s">
        <v>27</v>
      </c>
      <c r="C925" t="s">
        <v>28</v>
      </c>
      <c r="D925">
        <v>86</v>
      </c>
      <c r="E925" t="s">
        <v>29</v>
      </c>
      <c r="F925">
        <v>50</v>
      </c>
      <c r="G925">
        <v>1</v>
      </c>
      <c r="H925" t="s">
        <v>39</v>
      </c>
      <c r="I925">
        <v>100</v>
      </c>
      <c r="J925" t="s">
        <v>31</v>
      </c>
      <c r="K925">
        <v>0</v>
      </c>
      <c r="L925" s="1">
        <v>2536</v>
      </c>
      <c r="M925" t="s">
        <v>27</v>
      </c>
      <c r="N925" t="s">
        <v>27</v>
      </c>
      <c r="O925" t="s">
        <v>27</v>
      </c>
      <c r="P925">
        <v>0</v>
      </c>
      <c r="Q925" t="s">
        <v>32</v>
      </c>
      <c r="R925">
        <v>27</v>
      </c>
      <c r="S925" t="s">
        <v>36</v>
      </c>
      <c r="T925">
        <v>6</v>
      </c>
      <c r="U925">
        <v>4</v>
      </c>
      <c r="V925">
        <v>1</v>
      </c>
      <c r="W925">
        <v>2</v>
      </c>
      <c r="X925">
        <v>662</v>
      </c>
      <c r="Y925">
        <v>50</v>
      </c>
      <c r="Z925" t="s">
        <v>35</v>
      </c>
      <c r="AA925">
        <v>100</v>
      </c>
      <c r="AB925" t="str">
        <f t="shared" si="14"/>
        <v>20-29</v>
      </c>
    </row>
    <row r="926" spans="1:28" x14ac:dyDescent="0.3">
      <c r="A926">
        <v>57</v>
      </c>
      <c r="B926" t="s">
        <v>36</v>
      </c>
      <c r="C926" t="s">
        <v>45</v>
      </c>
      <c r="D926">
        <v>0</v>
      </c>
      <c r="E926" t="s">
        <v>29</v>
      </c>
      <c r="F926">
        <v>50</v>
      </c>
      <c r="G926">
        <v>1</v>
      </c>
      <c r="H926" t="s">
        <v>39</v>
      </c>
      <c r="I926">
        <v>100</v>
      </c>
      <c r="J926" t="s">
        <v>31</v>
      </c>
      <c r="K926">
        <v>0</v>
      </c>
      <c r="L926" s="1">
        <v>2450</v>
      </c>
      <c r="M926" t="s">
        <v>27</v>
      </c>
      <c r="N926" t="s">
        <v>27</v>
      </c>
      <c r="O926" t="s">
        <v>27</v>
      </c>
      <c r="P926">
        <v>0</v>
      </c>
      <c r="Q926" t="s">
        <v>34</v>
      </c>
      <c r="R926">
        <v>24</v>
      </c>
      <c r="S926" t="s">
        <v>27</v>
      </c>
      <c r="T926">
        <v>1</v>
      </c>
      <c r="U926">
        <v>2</v>
      </c>
      <c r="V926">
        <v>1</v>
      </c>
      <c r="W926">
        <v>99</v>
      </c>
      <c r="X926">
        <v>665</v>
      </c>
      <c r="Y926">
        <v>50</v>
      </c>
      <c r="Z926" t="s">
        <v>35</v>
      </c>
      <c r="AA926">
        <v>100</v>
      </c>
      <c r="AB926" t="str">
        <f t="shared" si="14"/>
        <v>50-59</v>
      </c>
    </row>
    <row r="927" spans="1:28" x14ac:dyDescent="0.3">
      <c r="A927">
        <v>18</v>
      </c>
      <c r="B927" t="s">
        <v>27</v>
      </c>
      <c r="C927" t="s">
        <v>38</v>
      </c>
      <c r="D927">
        <v>0</v>
      </c>
      <c r="E927" t="s">
        <v>42</v>
      </c>
      <c r="F927">
        <v>100</v>
      </c>
      <c r="G927">
        <v>0</v>
      </c>
      <c r="H927" t="s">
        <v>30</v>
      </c>
      <c r="I927">
        <v>0</v>
      </c>
      <c r="J927" t="s">
        <v>40</v>
      </c>
      <c r="K927">
        <v>-200</v>
      </c>
      <c r="L927" s="1">
        <v>2000</v>
      </c>
      <c r="M927" t="s">
        <v>36</v>
      </c>
      <c r="N927" t="s">
        <v>27</v>
      </c>
      <c r="O927" t="s">
        <v>27</v>
      </c>
      <c r="P927">
        <v>50</v>
      </c>
      <c r="Q927" t="s">
        <v>32</v>
      </c>
      <c r="R927">
        <v>11</v>
      </c>
      <c r="S927" t="s">
        <v>27</v>
      </c>
      <c r="T927">
        <v>7</v>
      </c>
      <c r="U927">
        <v>3</v>
      </c>
      <c r="V927">
        <v>3</v>
      </c>
      <c r="W927">
        <v>99</v>
      </c>
      <c r="X927">
        <v>711</v>
      </c>
      <c r="Y927">
        <v>-50</v>
      </c>
      <c r="Z927" t="s">
        <v>33</v>
      </c>
      <c r="AA927">
        <v>50</v>
      </c>
      <c r="AB927" t="str">
        <f t="shared" si="14"/>
        <v>10-19</v>
      </c>
    </row>
    <row r="928" spans="1:28" x14ac:dyDescent="0.3">
      <c r="A928">
        <v>31</v>
      </c>
      <c r="B928" t="s">
        <v>27</v>
      </c>
      <c r="C928" t="s">
        <v>28</v>
      </c>
      <c r="D928">
        <v>86</v>
      </c>
      <c r="E928" t="s">
        <v>29</v>
      </c>
      <c r="F928">
        <v>50</v>
      </c>
      <c r="G928">
        <v>0</v>
      </c>
      <c r="H928" t="s">
        <v>30</v>
      </c>
      <c r="I928">
        <v>0</v>
      </c>
      <c r="J928" t="s">
        <v>31</v>
      </c>
      <c r="K928">
        <v>0</v>
      </c>
      <c r="L928" s="1">
        <v>2286</v>
      </c>
      <c r="M928" t="s">
        <v>27</v>
      </c>
      <c r="N928" t="s">
        <v>36</v>
      </c>
      <c r="O928" t="s">
        <v>27</v>
      </c>
      <c r="P928">
        <v>50</v>
      </c>
      <c r="Q928" t="s">
        <v>34</v>
      </c>
      <c r="R928">
        <v>18</v>
      </c>
      <c r="S928" t="s">
        <v>36</v>
      </c>
      <c r="T928">
        <v>10</v>
      </c>
      <c r="U928">
        <v>4</v>
      </c>
      <c r="V928">
        <v>2</v>
      </c>
      <c r="W928">
        <v>13</v>
      </c>
      <c r="X928">
        <v>763</v>
      </c>
      <c r="Y928">
        <v>-50</v>
      </c>
      <c r="Z928" t="s">
        <v>35</v>
      </c>
      <c r="AA928">
        <v>100</v>
      </c>
      <c r="AB928" t="str">
        <f t="shared" si="14"/>
        <v>30-39</v>
      </c>
    </row>
    <row r="929" spans="1:28" x14ac:dyDescent="0.3">
      <c r="A929">
        <v>45</v>
      </c>
      <c r="B929" t="s">
        <v>27</v>
      </c>
      <c r="C929" t="s">
        <v>28</v>
      </c>
      <c r="D929">
        <v>86</v>
      </c>
      <c r="E929" t="s">
        <v>42</v>
      </c>
      <c r="F929">
        <v>100</v>
      </c>
      <c r="G929">
        <v>2</v>
      </c>
      <c r="H929" t="s">
        <v>30</v>
      </c>
      <c r="I929">
        <v>100</v>
      </c>
      <c r="J929" t="s">
        <v>40</v>
      </c>
      <c r="K929">
        <v>-200</v>
      </c>
      <c r="L929" s="1">
        <v>2186</v>
      </c>
      <c r="M929" t="s">
        <v>27</v>
      </c>
      <c r="N929" t="s">
        <v>27</v>
      </c>
      <c r="O929" t="s">
        <v>27</v>
      </c>
      <c r="P929">
        <v>0</v>
      </c>
      <c r="Q929" t="s">
        <v>32</v>
      </c>
      <c r="R929">
        <v>8</v>
      </c>
      <c r="S929" t="s">
        <v>27</v>
      </c>
      <c r="T929">
        <v>5</v>
      </c>
      <c r="U929">
        <v>0</v>
      </c>
      <c r="V929">
        <v>2</v>
      </c>
      <c r="W929">
        <v>99</v>
      </c>
      <c r="X929">
        <v>828</v>
      </c>
      <c r="Y929">
        <v>-50</v>
      </c>
      <c r="Z929" t="s">
        <v>41</v>
      </c>
      <c r="AA929">
        <v>0</v>
      </c>
      <c r="AB929" t="str">
        <f t="shared" si="14"/>
        <v>40-49</v>
      </c>
    </row>
    <row r="930" spans="1:28" x14ac:dyDescent="0.3">
      <c r="A930">
        <v>63</v>
      </c>
      <c r="B930" t="s">
        <v>36</v>
      </c>
      <c r="C930" t="s">
        <v>38</v>
      </c>
      <c r="D930">
        <v>0</v>
      </c>
      <c r="E930" t="s">
        <v>29</v>
      </c>
      <c r="F930">
        <v>50</v>
      </c>
      <c r="G930">
        <v>0</v>
      </c>
      <c r="H930" t="s">
        <v>30</v>
      </c>
      <c r="I930">
        <v>0</v>
      </c>
      <c r="J930" t="s">
        <v>40</v>
      </c>
      <c r="K930">
        <v>-200</v>
      </c>
      <c r="L930" s="1">
        <v>2100</v>
      </c>
      <c r="M930" t="s">
        <v>36</v>
      </c>
      <c r="N930" t="s">
        <v>27</v>
      </c>
      <c r="O930" t="s">
        <v>27</v>
      </c>
      <c r="P930">
        <v>50</v>
      </c>
      <c r="Q930" t="s">
        <v>32</v>
      </c>
      <c r="R930">
        <v>21</v>
      </c>
      <c r="S930" t="s">
        <v>27</v>
      </c>
      <c r="T930">
        <v>5</v>
      </c>
      <c r="U930">
        <v>2</v>
      </c>
      <c r="V930">
        <v>3</v>
      </c>
      <c r="W930">
        <v>99</v>
      </c>
      <c r="X930">
        <v>654</v>
      </c>
      <c r="Y930">
        <v>50</v>
      </c>
      <c r="Z930" t="s">
        <v>35</v>
      </c>
      <c r="AA930">
        <v>100</v>
      </c>
      <c r="AB930" t="str">
        <f t="shared" si="14"/>
        <v>60-69</v>
      </c>
    </row>
    <row r="931" spans="1:28" x14ac:dyDescent="0.3">
      <c r="A931">
        <v>39</v>
      </c>
      <c r="B931" t="s">
        <v>27</v>
      </c>
      <c r="C931" t="s">
        <v>28</v>
      </c>
      <c r="D931">
        <v>86</v>
      </c>
      <c r="E931" t="s">
        <v>29</v>
      </c>
      <c r="F931">
        <v>50</v>
      </c>
      <c r="G931">
        <v>0</v>
      </c>
      <c r="H931" t="s">
        <v>30</v>
      </c>
      <c r="I931">
        <v>0</v>
      </c>
      <c r="J931" t="s">
        <v>31</v>
      </c>
      <c r="K931">
        <v>0</v>
      </c>
      <c r="L931" s="1">
        <v>2236</v>
      </c>
      <c r="M931" t="s">
        <v>27</v>
      </c>
      <c r="N931" t="s">
        <v>36</v>
      </c>
      <c r="O931" t="s">
        <v>36</v>
      </c>
      <c r="P931">
        <v>100</v>
      </c>
      <c r="Q931" t="s">
        <v>32</v>
      </c>
      <c r="R931">
        <v>13</v>
      </c>
      <c r="S931" t="s">
        <v>27</v>
      </c>
      <c r="T931">
        <v>3</v>
      </c>
      <c r="U931">
        <v>2</v>
      </c>
      <c r="V931">
        <v>3</v>
      </c>
      <c r="W931">
        <v>99</v>
      </c>
      <c r="X931">
        <v>701</v>
      </c>
      <c r="Y931">
        <v>-50</v>
      </c>
      <c r="Z931" t="s">
        <v>35</v>
      </c>
      <c r="AA931">
        <v>100</v>
      </c>
      <c r="AB931" t="str">
        <f t="shared" si="14"/>
        <v>30-39</v>
      </c>
    </row>
    <row r="932" spans="1:28" x14ac:dyDescent="0.3">
      <c r="A932">
        <v>31</v>
      </c>
      <c r="B932" t="s">
        <v>27</v>
      </c>
      <c r="C932" t="s">
        <v>28</v>
      </c>
      <c r="D932">
        <v>86</v>
      </c>
      <c r="E932" t="s">
        <v>29</v>
      </c>
      <c r="F932">
        <v>50</v>
      </c>
      <c r="G932">
        <v>0</v>
      </c>
      <c r="H932" t="s">
        <v>30</v>
      </c>
      <c r="I932">
        <v>0</v>
      </c>
      <c r="J932" t="s">
        <v>31</v>
      </c>
      <c r="K932">
        <v>0</v>
      </c>
      <c r="L932" s="1">
        <v>2436</v>
      </c>
      <c r="M932" t="s">
        <v>27</v>
      </c>
      <c r="N932" t="s">
        <v>27</v>
      </c>
      <c r="O932" t="s">
        <v>27</v>
      </c>
      <c r="P932">
        <v>0</v>
      </c>
      <c r="Q932" t="s">
        <v>32</v>
      </c>
      <c r="R932">
        <v>11</v>
      </c>
      <c r="S932" t="s">
        <v>27</v>
      </c>
      <c r="T932">
        <v>3</v>
      </c>
      <c r="U932">
        <v>2</v>
      </c>
      <c r="V932">
        <v>2</v>
      </c>
      <c r="W932">
        <v>99</v>
      </c>
      <c r="X932">
        <v>672</v>
      </c>
      <c r="Y932">
        <v>50</v>
      </c>
      <c r="Z932" t="s">
        <v>35</v>
      </c>
      <c r="AA932">
        <v>100</v>
      </c>
      <c r="AB932" t="str">
        <f t="shared" si="14"/>
        <v>30-39</v>
      </c>
    </row>
    <row r="933" spans="1:28" x14ac:dyDescent="0.3">
      <c r="A933">
        <v>68</v>
      </c>
      <c r="B933" t="s">
        <v>36</v>
      </c>
      <c r="C933" t="s">
        <v>45</v>
      </c>
      <c r="D933">
        <v>0</v>
      </c>
      <c r="E933" t="s">
        <v>29</v>
      </c>
      <c r="F933">
        <v>50</v>
      </c>
      <c r="G933">
        <v>0</v>
      </c>
      <c r="H933" t="s">
        <v>30</v>
      </c>
      <c r="I933">
        <v>0</v>
      </c>
      <c r="J933" t="s">
        <v>31</v>
      </c>
      <c r="K933">
        <v>0</v>
      </c>
      <c r="L933" s="1">
        <v>2150</v>
      </c>
      <c r="M933" t="s">
        <v>36</v>
      </c>
      <c r="N933" t="s">
        <v>36</v>
      </c>
      <c r="O933" t="s">
        <v>27</v>
      </c>
      <c r="P933">
        <v>100</v>
      </c>
      <c r="Q933" t="s">
        <v>34</v>
      </c>
      <c r="R933">
        <v>6</v>
      </c>
      <c r="S933" t="s">
        <v>27</v>
      </c>
      <c r="T933">
        <v>4</v>
      </c>
      <c r="U933">
        <v>3</v>
      </c>
      <c r="V933">
        <v>3</v>
      </c>
      <c r="W933">
        <v>99</v>
      </c>
      <c r="X933">
        <v>720</v>
      </c>
      <c r="Y933">
        <v>-50</v>
      </c>
      <c r="Z933" t="s">
        <v>35</v>
      </c>
      <c r="AA933">
        <v>100</v>
      </c>
      <c r="AB933" t="str">
        <f t="shared" si="14"/>
        <v>60-69</v>
      </c>
    </row>
    <row r="934" spans="1:28" x14ac:dyDescent="0.3">
      <c r="A934">
        <v>18</v>
      </c>
      <c r="B934" t="s">
        <v>27</v>
      </c>
      <c r="C934" t="s">
        <v>28</v>
      </c>
      <c r="D934">
        <v>86</v>
      </c>
      <c r="E934" t="s">
        <v>29</v>
      </c>
      <c r="F934">
        <v>50</v>
      </c>
      <c r="G934">
        <v>0</v>
      </c>
      <c r="H934" t="s">
        <v>30</v>
      </c>
      <c r="I934">
        <v>0</v>
      </c>
      <c r="J934" t="s">
        <v>31</v>
      </c>
      <c r="K934">
        <v>0</v>
      </c>
      <c r="L934" s="1">
        <v>2286</v>
      </c>
      <c r="M934" t="s">
        <v>27</v>
      </c>
      <c r="N934" t="s">
        <v>27</v>
      </c>
      <c r="O934" t="s">
        <v>27</v>
      </c>
      <c r="P934">
        <v>0</v>
      </c>
      <c r="Q934" t="s">
        <v>34</v>
      </c>
      <c r="R934">
        <v>25</v>
      </c>
      <c r="S934" t="s">
        <v>36</v>
      </c>
      <c r="T934">
        <v>5</v>
      </c>
      <c r="U934">
        <v>2</v>
      </c>
      <c r="V934">
        <v>3</v>
      </c>
      <c r="W934">
        <v>9</v>
      </c>
      <c r="X934">
        <v>745</v>
      </c>
      <c r="Y934">
        <v>-50</v>
      </c>
      <c r="Z934" t="s">
        <v>33</v>
      </c>
      <c r="AA934">
        <v>50</v>
      </c>
      <c r="AB934" t="str">
        <f t="shared" si="14"/>
        <v>10-19</v>
      </c>
    </row>
    <row r="935" spans="1:28" x14ac:dyDescent="0.3">
      <c r="A935">
        <v>18</v>
      </c>
      <c r="B935" t="s">
        <v>27</v>
      </c>
      <c r="C935" t="s">
        <v>28</v>
      </c>
      <c r="D935">
        <v>86</v>
      </c>
      <c r="E935" t="s">
        <v>42</v>
      </c>
      <c r="F935">
        <v>100</v>
      </c>
      <c r="G935">
        <v>0</v>
      </c>
      <c r="H935" t="s">
        <v>30</v>
      </c>
      <c r="I935">
        <v>0</v>
      </c>
      <c r="J935" t="s">
        <v>40</v>
      </c>
      <c r="K935">
        <v>-200</v>
      </c>
      <c r="L935" s="1">
        <v>2136</v>
      </c>
      <c r="M935" t="s">
        <v>27</v>
      </c>
      <c r="N935" t="s">
        <v>36</v>
      </c>
      <c r="O935" t="s">
        <v>36</v>
      </c>
      <c r="P935">
        <v>100</v>
      </c>
      <c r="Q935" t="s">
        <v>32</v>
      </c>
      <c r="R935">
        <v>16</v>
      </c>
      <c r="S935" t="s">
        <v>36</v>
      </c>
      <c r="T935">
        <v>6</v>
      </c>
      <c r="U935">
        <v>3</v>
      </c>
      <c r="V935">
        <v>1</v>
      </c>
      <c r="W935">
        <v>14</v>
      </c>
      <c r="X935">
        <v>698</v>
      </c>
      <c r="Y935">
        <v>50</v>
      </c>
      <c r="Z935" t="s">
        <v>33</v>
      </c>
      <c r="AA935">
        <v>50</v>
      </c>
      <c r="AB935" t="str">
        <f t="shared" si="14"/>
        <v>10-19</v>
      </c>
    </row>
    <row r="936" spans="1:28" x14ac:dyDescent="0.3">
      <c r="A936">
        <v>46</v>
      </c>
      <c r="B936" t="s">
        <v>27</v>
      </c>
      <c r="C936" t="s">
        <v>28</v>
      </c>
      <c r="D936">
        <v>86</v>
      </c>
      <c r="E936" t="s">
        <v>42</v>
      </c>
      <c r="F936">
        <v>100</v>
      </c>
      <c r="G936">
        <v>0</v>
      </c>
      <c r="H936" t="s">
        <v>30</v>
      </c>
      <c r="I936">
        <v>0</v>
      </c>
      <c r="J936" t="s">
        <v>40</v>
      </c>
      <c r="K936">
        <v>-200</v>
      </c>
      <c r="L936" s="1">
        <v>2236</v>
      </c>
      <c r="M936" t="s">
        <v>27</v>
      </c>
      <c r="N936" t="s">
        <v>36</v>
      </c>
      <c r="O936" t="s">
        <v>27</v>
      </c>
      <c r="P936">
        <v>50</v>
      </c>
      <c r="Q936" t="s">
        <v>32</v>
      </c>
      <c r="R936">
        <v>18</v>
      </c>
      <c r="S936" t="s">
        <v>27</v>
      </c>
      <c r="T936">
        <v>4</v>
      </c>
      <c r="U936">
        <v>1</v>
      </c>
      <c r="V936">
        <v>2</v>
      </c>
      <c r="W936">
        <v>99</v>
      </c>
      <c r="X936">
        <v>667</v>
      </c>
      <c r="Y936">
        <v>50</v>
      </c>
      <c r="Z936" t="s">
        <v>35</v>
      </c>
      <c r="AA936">
        <v>100</v>
      </c>
      <c r="AB936" t="str">
        <f t="shared" si="14"/>
        <v>40-49</v>
      </c>
    </row>
    <row r="937" spans="1:28" x14ac:dyDescent="0.3">
      <c r="A937">
        <v>32</v>
      </c>
      <c r="B937" t="s">
        <v>27</v>
      </c>
      <c r="C937" t="s">
        <v>28</v>
      </c>
      <c r="D937">
        <v>86</v>
      </c>
      <c r="E937" t="s">
        <v>37</v>
      </c>
      <c r="F937">
        <v>0</v>
      </c>
      <c r="G937">
        <v>0</v>
      </c>
      <c r="H937" t="s">
        <v>30</v>
      </c>
      <c r="I937">
        <v>0</v>
      </c>
      <c r="J937" t="s">
        <v>31</v>
      </c>
      <c r="K937">
        <v>0</v>
      </c>
      <c r="L937" s="1">
        <v>2286</v>
      </c>
      <c r="M937" t="s">
        <v>27</v>
      </c>
      <c r="N937" t="s">
        <v>27</v>
      </c>
      <c r="O937" t="s">
        <v>27</v>
      </c>
      <c r="P937">
        <v>0</v>
      </c>
      <c r="Q937" t="s">
        <v>34</v>
      </c>
      <c r="R937">
        <v>10</v>
      </c>
      <c r="S937" t="s">
        <v>36</v>
      </c>
      <c r="T937">
        <v>3</v>
      </c>
      <c r="U937">
        <v>3</v>
      </c>
      <c r="V937">
        <v>1</v>
      </c>
      <c r="W937">
        <v>13</v>
      </c>
      <c r="X937">
        <v>744</v>
      </c>
      <c r="Y937">
        <v>-50</v>
      </c>
      <c r="Z937" t="s">
        <v>35</v>
      </c>
      <c r="AA937">
        <v>100</v>
      </c>
      <c r="AB937" t="str">
        <f t="shared" si="14"/>
        <v>30-39</v>
      </c>
    </row>
    <row r="938" spans="1:28" x14ac:dyDescent="0.3">
      <c r="A938">
        <v>24</v>
      </c>
      <c r="B938" t="s">
        <v>27</v>
      </c>
      <c r="C938" t="s">
        <v>28</v>
      </c>
      <c r="D938">
        <v>86</v>
      </c>
      <c r="E938" t="s">
        <v>29</v>
      </c>
      <c r="F938">
        <v>50</v>
      </c>
      <c r="G938">
        <v>0</v>
      </c>
      <c r="H938" t="s">
        <v>39</v>
      </c>
      <c r="I938">
        <v>0</v>
      </c>
      <c r="J938" t="s">
        <v>40</v>
      </c>
      <c r="K938">
        <v>-200</v>
      </c>
      <c r="L938" s="1">
        <v>2136</v>
      </c>
      <c r="M938" t="s">
        <v>27</v>
      </c>
      <c r="N938" t="s">
        <v>27</v>
      </c>
      <c r="O938" t="s">
        <v>27</v>
      </c>
      <c r="P938">
        <v>0</v>
      </c>
      <c r="Q938" t="s">
        <v>34</v>
      </c>
      <c r="R938">
        <v>30</v>
      </c>
      <c r="S938" t="s">
        <v>27</v>
      </c>
      <c r="T938">
        <v>8</v>
      </c>
      <c r="U938">
        <v>1</v>
      </c>
      <c r="V938">
        <v>2</v>
      </c>
      <c r="W938">
        <v>99</v>
      </c>
      <c r="X938">
        <v>781</v>
      </c>
      <c r="Y938">
        <v>-50</v>
      </c>
      <c r="Z938" t="s">
        <v>35</v>
      </c>
      <c r="AA938">
        <v>100</v>
      </c>
      <c r="AB938" t="str">
        <f t="shared" si="14"/>
        <v>20-29</v>
      </c>
    </row>
    <row r="939" spans="1:28" x14ac:dyDescent="0.3">
      <c r="A939">
        <v>50</v>
      </c>
      <c r="B939" t="s">
        <v>27</v>
      </c>
      <c r="C939" t="s">
        <v>28</v>
      </c>
      <c r="D939">
        <v>86</v>
      </c>
      <c r="E939" t="s">
        <v>29</v>
      </c>
      <c r="F939">
        <v>50</v>
      </c>
      <c r="G939">
        <v>1</v>
      </c>
      <c r="H939" t="s">
        <v>30</v>
      </c>
      <c r="I939">
        <v>50</v>
      </c>
      <c r="J939" t="s">
        <v>31</v>
      </c>
      <c r="K939">
        <v>0</v>
      </c>
      <c r="L939" s="1">
        <v>2386</v>
      </c>
      <c r="M939" t="s">
        <v>27</v>
      </c>
      <c r="N939" t="s">
        <v>36</v>
      </c>
      <c r="O939" t="s">
        <v>27</v>
      </c>
      <c r="P939">
        <v>50</v>
      </c>
      <c r="Q939" t="s">
        <v>34</v>
      </c>
      <c r="R939">
        <v>17</v>
      </c>
      <c r="S939" t="s">
        <v>36</v>
      </c>
      <c r="T939">
        <v>8</v>
      </c>
      <c r="U939">
        <v>0</v>
      </c>
      <c r="V939">
        <v>3</v>
      </c>
      <c r="W939">
        <v>7</v>
      </c>
      <c r="X939">
        <v>660</v>
      </c>
      <c r="Y939">
        <v>50</v>
      </c>
      <c r="Z939" t="s">
        <v>33</v>
      </c>
      <c r="AA939">
        <v>50</v>
      </c>
      <c r="AB939" t="str">
        <f t="shared" si="14"/>
        <v>50-59</v>
      </c>
    </row>
    <row r="940" spans="1:28" x14ac:dyDescent="0.3">
      <c r="A940">
        <v>43</v>
      </c>
      <c r="B940" t="s">
        <v>27</v>
      </c>
      <c r="C940" t="s">
        <v>28</v>
      </c>
      <c r="D940">
        <v>86</v>
      </c>
      <c r="E940" t="s">
        <v>29</v>
      </c>
      <c r="F940">
        <v>50</v>
      </c>
      <c r="G940">
        <v>0</v>
      </c>
      <c r="H940" t="s">
        <v>30</v>
      </c>
      <c r="I940">
        <v>0</v>
      </c>
      <c r="J940" t="s">
        <v>40</v>
      </c>
      <c r="K940">
        <v>-200</v>
      </c>
      <c r="L940" s="1">
        <v>2086</v>
      </c>
      <c r="M940" t="s">
        <v>27</v>
      </c>
      <c r="N940" t="s">
        <v>36</v>
      </c>
      <c r="O940" t="s">
        <v>27</v>
      </c>
      <c r="P940">
        <v>50</v>
      </c>
      <c r="Q940" t="s">
        <v>34</v>
      </c>
      <c r="R940">
        <v>2</v>
      </c>
      <c r="S940" t="s">
        <v>27</v>
      </c>
      <c r="T940">
        <v>3</v>
      </c>
      <c r="U940">
        <v>4</v>
      </c>
      <c r="V940">
        <v>3</v>
      </c>
      <c r="W940">
        <v>99</v>
      </c>
      <c r="X940">
        <v>735</v>
      </c>
      <c r="Y940">
        <v>-50</v>
      </c>
      <c r="Z940" t="s">
        <v>35</v>
      </c>
      <c r="AA940">
        <v>100</v>
      </c>
      <c r="AB940" t="str">
        <f t="shared" si="14"/>
        <v>40-49</v>
      </c>
    </row>
    <row r="941" spans="1:28" x14ac:dyDescent="0.3">
      <c r="A941">
        <v>31</v>
      </c>
      <c r="B941" t="s">
        <v>27</v>
      </c>
      <c r="C941" t="s">
        <v>38</v>
      </c>
      <c r="D941">
        <v>0</v>
      </c>
      <c r="E941" t="s">
        <v>37</v>
      </c>
      <c r="F941">
        <v>0</v>
      </c>
      <c r="G941">
        <v>1</v>
      </c>
      <c r="H941" t="s">
        <v>43</v>
      </c>
      <c r="I941">
        <v>200</v>
      </c>
      <c r="J941" t="s">
        <v>31</v>
      </c>
      <c r="K941">
        <v>0</v>
      </c>
      <c r="L941" s="1">
        <v>2400</v>
      </c>
      <c r="M941" t="s">
        <v>27</v>
      </c>
      <c r="N941" t="s">
        <v>27</v>
      </c>
      <c r="O941" t="s">
        <v>27</v>
      </c>
      <c r="P941">
        <v>0</v>
      </c>
      <c r="Q941" t="s">
        <v>34</v>
      </c>
      <c r="R941">
        <v>18</v>
      </c>
      <c r="S941" t="s">
        <v>36</v>
      </c>
      <c r="T941">
        <v>6</v>
      </c>
      <c r="U941">
        <v>3</v>
      </c>
      <c r="V941">
        <v>1</v>
      </c>
      <c r="W941">
        <v>14</v>
      </c>
      <c r="X941">
        <v>817</v>
      </c>
      <c r="Y941">
        <v>-50</v>
      </c>
      <c r="Z941" t="s">
        <v>35</v>
      </c>
      <c r="AA941">
        <v>100</v>
      </c>
      <c r="AB941" t="str">
        <f t="shared" si="14"/>
        <v>30-39</v>
      </c>
    </row>
    <row r="942" spans="1:28" x14ac:dyDescent="0.3">
      <c r="A942">
        <v>20</v>
      </c>
      <c r="B942" t="s">
        <v>27</v>
      </c>
      <c r="C942" t="s">
        <v>28</v>
      </c>
      <c r="D942">
        <v>86</v>
      </c>
      <c r="E942" t="s">
        <v>29</v>
      </c>
      <c r="F942">
        <v>50</v>
      </c>
      <c r="G942">
        <v>0</v>
      </c>
      <c r="H942" t="s">
        <v>30</v>
      </c>
      <c r="I942">
        <v>0</v>
      </c>
      <c r="J942" t="s">
        <v>31</v>
      </c>
      <c r="K942">
        <v>0</v>
      </c>
      <c r="L942" s="1">
        <v>2336</v>
      </c>
      <c r="M942" t="s">
        <v>27</v>
      </c>
      <c r="N942" t="s">
        <v>27</v>
      </c>
      <c r="O942" t="s">
        <v>27</v>
      </c>
      <c r="P942">
        <v>0</v>
      </c>
      <c r="Q942" t="s">
        <v>44</v>
      </c>
      <c r="R942">
        <v>24</v>
      </c>
      <c r="S942" t="s">
        <v>36</v>
      </c>
      <c r="T942">
        <v>6</v>
      </c>
      <c r="U942">
        <v>1</v>
      </c>
      <c r="V942">
        <v>3</v>
      </c>
      <c r="W942">
        <v>10</v>
      </c>
      <c r="X942">
        <v>769</v>
      </c>
      <c r="Y942">
        <v>-50</v>
      </c>
      <c r="Z942" t="s">
        <v>35</v>
      </c>
      <c r="AA942">
        <v>100</v>
      </c>
      <c r="AB942" t="str">
        <f t="shared" si="14"/>
        <v>20-29</v>
      </c>
    </row>
    <row r="943" spans="1:28" x14ac:dyDescent="0.3">
      <c r="A943">
        <v>53</v>
      </c>
      <c r="B943" t="s">
        <v>27</v>
      </c>
      <c r="C943" t="s">
        <v>28</v>
      </c>
      <c r="D943">
        <v>86</v>
      </c>
      <c r="E943" t="s">
        <v>37</v>
      </c>
      <c r="F943">
        <v>0</v>
      </c>
      <c r="G943">
        <v>1</v>
      </c>
      <c r="H943" t="s">
        <v>39</v>
      </c>
      <c r="I943">
        <v>100</v>
      </c>
      <c r="J943" t="s">
        <v>31</v>
      </c>
      <c r="K943">
        <v>0</v>
      </c>
      <c r="L943" s="1">
        <v>2386</v>
      </c>
      <c r="M943" t="s">
        <v>36</v>
      </c>
      <c r="N943" t="s">
        <v>36</v>
      </c>
      <c r="O943" t="s">
        <v>27</v>
      </c>
      <c r="P943">
        <v>100</v>
      </c>
      <c r="Q943" t="s">
        <v>32</v>
      </c>
      <c r="R943">
        <v>11</v>
      </c>
      <c r="S943" t="s">
        <v>27</v>
      </c>
      <c r="T943">
        <v>5</v>
      </c>
      <c r="U943">
        <v>4</v>
      </c>
      <c r="V943">
        <v>2</v>
      </c>
      <c r="W943">
        <v>99</v>
      </c>
      <c r="X943">
        <v>648</v>
      </c>
      <c r="Y943">
        <v>50</v>
      </c>
      <c r="Z943" t="s">
        <v>35</v>
      </c>
      <c r="AA943">
        <v>100</v>
      </c>
      <c r="AB943" t="str">
        <f t="shared" si="14"/>
        <v>50-59</v>
      </c>
    </row>
    <row r="944" spans="1:28" x14ac:dyDescent="0.3">
      <c r="A944">
        <v>49</v>
      </c>
      <c r="B944" t="s">
        <v>27</v>
      </c>
      <c r="C944" t="s">
        <v>38</v>
      </c>
      <c r="D944">
        <v>0</v>
      </c>
      <c r="E944" t="s">
        <v>37</v>
      </c>
      <c r="F944">
        <v>0</v>
      </c>
      <c r="G944">
        <v>0</v>
      </c>
      <c r="H944" t="s">
        <v>30</v>
      </c>
      <c r="I944">
        <v>0</v>
      </c>
      <c r="J944" t="s">
        <v>31</v>
      </c>
      <c r="K944">
        <v>0</v>
      </c>
      <c r="L944" s="1">
        <v>2300</v>
      </c>
      <c r="M944" t="s">
        <v>27</v>
      </c>
      <c r="N944" t="s">
        <v>27</v>
      </c>
      <c r="O944" t="s">
        <v>27</v>
      </c>
      <c r="P944">
        <v>0</v>
      </c>
      <c r="Q944" t="s">
        <v>34</v>
      </c>
      <c r="R944">
        <v>23</v>
      </c>
      <c r="S944" t="s">
        <v>27</v>
      </c>
      <c r="T944">
        <v>2</v>
      </c>
      <c r="U944">
        <v>1</v>
      </c>
      <c r="V944">
        <v>1</v>
      </c>
      <c r="W944">
        <v>99</v>
      </c>
      <c r="X944">
        <v>651</v>
      </c>
      <c r="Y944">
        <v>50</v>
      </c>
      <c r="Z944" t="s">
        <v>35</v>
      </c>
      <c r="AA944">
        <v>100</v>
      </c>
      <c r="AB944" t="str">
        <f t="shared" si="14"/>
        <v>40-49</v>
      </c>
    </row>
    <row r="945" spans="1:28" x14ac:dyDescent="0.3">
      <c r="A945">
        <v>38</v>
      </c>
      <c r="B945" t="s">
        <v>27</v>
      </c>
      <c r="C945" t="s">
        <v>46</v>
      </c>
      <c r="D945">
        <v>0</v>
      </c>
      <c r="E945" t="s">
        <v>37</v>
      </c>
      <c r="F945">
        <v>0</v>
      </c>
      <c r="G945">
        <v>0</v>
      </c>
      <c r="H945" t="s">
        <v>30</v>
      </c>
      <c r="I945">
        <v>0</v>
      </c>
      <c r="J945" t="s">
        <v>40</v>
      </c>
      <c r="K945">
        <v>-200</v>
      </c>
      <c r="L945" s="1">
        <v>2050</v>
      </c>
      <c r="M945" t="s">
        <v>27</v>
      </c>
      <c r="N945" t="s">
        <v>36</v>
      </c>
      <c r="O945" t="s">
        <v>27</v>
      </c>
      <c r="P945">
        <v>50</v>
      </c>
      <c r="Q945" t="s">
        <v>34</v>
      </c>
      <c r="R945">
        <v>2</v>
      </c>
      <c r="S945" t="s">
        <v>27</v>
      </c>
      <c r="T945">
        <v>4</v>
      </c>
      <c r="U945">
        <v>1</v>
      </c>
      <c r="V945">
        <v>1</v>
      </c>
      <c r="W945">
        <v>99</v>
      </c>
      <c r="X945">
        <v>685</v>
      </c>
      <c r="Y945">
        <v>50</v>
      </c>
      <c r="Z945" t="s">
        <v>35</v>
      </c>
      <c r="AA945">
        <v>100</v>
      </c>
      <c r="AB945" t="str">
        <f t="shared" si="14"/>
        <v>30-39</v>
      </c>
    </row>
    <row r="946" spans="1:28" x14ac:dyDescent="0.3">
      <c r="A946">
        <v>67</v>
      </c>
      <c r="B946" t="s">
        <v>36</v>
      </c>
      <c r="C946" t="s">
        <v>28</v>
      </c>
      <c r="D946">
        <v>86</v>
      </c>
      <c r="E946" t="s">
        <v>42</v>
      </c>
      <c r="F946">
        <v>100</v>
      </c>
      <c r="G946">
        <v>0</v>
      </c>
      <c r="H946" t="s">
        <v>30</v>
      </c>
      <c r="I946">
        <v>0</v>
      </c>
      <c r="J946" t="s">
        <v>40</v>
      </c>
      <c r="K946">
        <v>-200</v>
      </c>
      <c r="L946" s="1">
        <v>2136</v>
      </c>
      <c r="M946" t="s">
        <v>27</v>
      </c>
      <c r="N946" t="s">
        <v>27</v>
      </c>
      <c r="O946" t="s">
        <v>27</v>
      </c>
      <c r="P946">
        <v>0</v>
      </c>
      <c r="Q946" t="s">
        <v>34</v>
      </c>
      <c r="R946">
        <v>2</v>
      </c>
      <c r="S946" t="s">
        <v>36</v>
      </c>
      <c r="T946">
        <v>3</v>
      </c>
      <c r="U946">
        <v>2</v>
      </c>
      <c r="V946">
        <v>3</v>
      </c>
      <c r="W946">
        <v>4</v>
      </c>
      <c r="X946">
        <v>752</v>
      </c>
      <c r="Y946">
        <v>-50</v>
      </c>
      <c r="Z946" t="s">
        <v>33</v>
      </c>
      <c r="AA946">
        <v>50</v>
      </c>
      <c r="AB946" t="str">
        <f t="shared" si="14"/>
        <v>60-69</v>
      </c>
    </row>
    <row r="947" spans="1:28" x14ac:dyDescent="0.3">
      <c r="A947">
        <v>23</v>
      </c>
      <c r="B947" t="s">
        <v>27</v>
      </c>
      <c r="C947" t="s">
        <v>28</v>
      </c>
      <c r="D947">
        <v>86</v>
      </c>
      <c r="E947" t="s">
        <v>37</v>
      </c>
      <c r="F947">
        <v>0</v>
      </c>
      <c r="G947">
        <v>0</v>
      </c>
      <c r="H947" t="s">
        <v>43</v>
      </c>
      <c r="I947">
        <v>0</v>
      </c>
      <c r="J947" t="s">
        <v>31</v>
      </c>
      <c r="K947">
        <v>0</v>
      </c>
      <c r="L947" s="1">
        <v>2286</v>
      </c>
      <c r="M947" t="s">
        <v>27</v>
      </c>
      <c r="N947" t="s">
        <v>27</v>
      </c>
      <c r="O947" t="s">
        <v>27</v>
      </c>
      <c r="P947">
        <v>0</v>
      </c>
      <c r="Q947" t="s">
        <v>32</v>
      </c>
      <c r="R947">
        <v>25</v>
      </c>
      <c r="S947" t="s">
        <v>27</v>
      </c>
      <c r="T947">
        <v>9</v>
      </c>
      <c r="U947">
        <v>1</v>
      </c>
      <c r="V947">
        <v>1</v>
      </c>
      <c r="W947">
        <v>99</v>
      </c>
      <c r="X947">
        <v>713</v>
      </c>
      <c r="Y947">
        <v>-50</v>
      </c>
      <c r="Z947" t="s">
        <v>35</v>
      </c>
      <c r="AA947">
        <v>100</v>
      </c>
      <c r="AB947" t="str">
        <f t="shared" si="14"/>
        <v>20-29</v>
      </c>
    </row>
    <row r="948" spans="1:28" x14ac:dyDescent="0.3">
      <c r="A948">
        <v>18</v>
      </c>
      <c r="B948" t="s">
        <v>27</v>
      </c>
      <c r="C948" t="s">
        <v>28</v>
      </c>
      <c r="D948">
        <v>86</v>
      </c>
      <c r="E948" t="s">
        <v>42</v>
      </c>
      <c r="F948">
        <v>100</v>
      </c>
      <c r="G948">
        <v>0</v>
      </c>
      <c r="H948" t="s">
        <v>39</v>
      </c>
      <c r="I948">
        <v>0</v>
      </c>
      <c r="J948" t="s">
        <v>31</v>
      </c>
      <c r="K948">
        <v>0</v>
      </c>
      <c r="L948" s="1">
        <v>2386</v>
      </c>
      <c r="M948" t="s">
        <v>27</v>
      </c>
      <c r="N948" t="s">
        <v>27</v>
      </c>
      <c r="O948" t="s">
        <v>27</v>
      </c>
      <c r="P948">
        <v>0</v>
      </c>
      <c r="Q948" t="s">
        <v>34</v>
      </c>
      <c r="R948">
        <v>18</v>
      </c>
      <c r="S948" t="s">
        <v>36</v>
      </c>
      <c r="T948">
        <v>6</v>
      </c>
      <c r="U948">
        <v>2</v>
      </c>
      <c r="V948">
        <v>1</v>
      </c>
      <c r="W948">
        <v>3</v>
      </c>
      <c r="X948">
        <v>736</v>
      </c>
      <c r="Y948">
        <v>-50</v>
      </c>
      <c r="Z948" t="s">
        <v>35</v>
      </c>
      <c r="AA948">
        <v>100</v>
      </c>
      <c r="AB948" t="str">
        <f t="shared" si="14"/>
        <v>10-19</v>
      </c>
    </row>
    <row r="949" spans="1:28" x14ac:dyDescent="0.3">
      <c r="A949">
        <v>29</v>
      </c>
      <c r="B949" t="s">
        <v>27</v>
      </c>
      <c r="C949" t="s">
        <v>38</v>
      </c>
      <c r="D949">
        <v>0</v>
      </c>
      <c r="E949" t="s">
        <v>29</v>
      </c>
      <c r="F949">
        <v>50</v>
      </c>
      <c r="G949">
        <v>0</v>
      </c>
      <c r="H949" t="s">
        <v>30</v>
      </c>
      <c r="I949">
        <v>0</v>
      </c>
      <c r="J949" t="s">
        <v>31</v>
      </c>
      <c r="K949">
        <v>0</v>
      </c>
      <c r="L949" s="1">
        <v>2300</v>
      </c>
      <c r="M949" t="s">
        <v>27</v>
      </c>
      <c r="N949" t="s">
        <v>27</v>
      </c>
      <c r="O949" t="s">
        <v>27</v>
      </c>
      <c r="P949">
        <v>0</v>
      </c>
      <c r="Q949" t="s">
        <v>34</v>
      </c>
      <c r="R949">
        <v>9</v>
      </c>
      <c r="S949" t="s">
        <v>27</v>
      </c>
      <c r="T949">
        <v>3</v>
      </c>
      <c r="U949">
        <v>2</v>
      </c>
      <c r="V949">
        <v>1</v>
      </c>
      <c r="W949">
        <v>99</v>
      </c>
      <c r="X949">
        <v>693</v>
      </c>
      <c r="Y949">
        <v>50</v>
      </c>
      <c r="Z949" t="s">
        <v>33</v>
      </c>
      <c r="AA949">
        <v>50</v>
      </c>
      <c r="AB949" t="str">
        <f t="shared" si="14"/>
        <v>20-29</v>
      </c>
    </row>
    <row r="950" spans="1:28" x14ac:dyDescent="0.3">
      <c r="A950">
        <v>39</v>
      </c>
      <c r="B950" t="s">
        <v>27</v>
      </c>
      <c r="C950" t="s">
        <v>28</v>
      </c>
      <c r="D950">
        <v>86</v>
      </c>
      <c r="E950" t="s">
        <v>37</v>
      </c>
      <c r="F950">
        <v>0</v>
      </c>
      <c r="G950">
        <v>1</v>
      </c>
      <c r="H950" t="s">
        <v>30</v>
      </c>
      <c r="I950">
        <v>50</v>
      </c>
      <c r="J950" t="s">
        <v>40</v>
      </c>
      <c r="K950">
        <v>-200</v>
      </c>
      <c r="L950" s="1">
        <v>2086</v>
      </c>
      <c r="M950" t="s">
        <v>27</v>
      </c>
      <c r="N950" t="s">
        <v>27</v>
      </c>
      <c r="O950" t="s">
        <v>27</v>
      </c>
      <c r="P950">
        <v>0</v>
      </c>
      <c r="Q950" t="s">
        <v>32</v>
      </c>
      <c r="R950">
        <v>22</v>
      </c>
      <c r="S950" t="s">
        <v>36</v>
      </c>
      <c r="T950">
        <v>5</v>
      </c>
      <c r="U950">
        <v>1</v>
      </c>
      <c r="V950">
        <v>1</v>
      </c>
      <c r="W950">
        <v>1</v>
      </c>
      <c r="X950">
        <v>773</v>
      </c>
      <c r="Y950">
        <v>-50</v>
      </c>
      <c r="Z950" t="s">
        <v>33</v>
      </c>
      <c r="AA950">
        <v>50</v>
      </c>
      <c r="AB950" t="str">
        <f t="shared" si="14"/>
        <v>30-39</v>
      </c>
    </row>
    <row r="951" spans="1:28" x14ac:dyDescent="0.3">
      <c r="A951">
        <v>43</v>
      </c>
      <c r="B951" t="s">
        <v>27</v>
      </c>
      <c r="C951" t="s">
        <v>28</v>
      </c>
      <c r="D951">
        <v>86</v>
      </c>
      <c r="E951" t="s">
        <v>37</v>
      </c>
      <c r="F951">
        <v>0</v>
      </c>
      <c r="G951">
        <v>1</v>
      </c>
      <c r="H951" t="s">
        <v>30</v>
      </c>
      <c r="I951">
        <v>50</v>
      </c>
      <c r="J951" t="s">
        <v>31</v>
      </c>
      <c r="K951">
        <v>0</v>
      </c>
      <c r="L951" s="1">
        <v>2286</v>
      </c>
      <c r="M951" t="s">
        <v>27</v>
      </c>
      <c r="N951" t="s">
        <v>27</v>
      </c>
      <c r="O951" t="s">
        <v>36</v>
      </c>
      <c r="P951">
        <v>50</v>
      </c>
      <c r="Q951" t="s">
        <v>32</v>
      </c>
      <c r="R951">
        <v>16</v>
      </c>
      <c r="S951" t="s">
        <v>27</v>
      </c>
      <c r="T951">
        <v>2</v>
      </c>
      <c r="U951">
        <v>2</v>
      </c>
      <c r="V951">
        <v>2</v>
      </c>
      <c r="W951">
        <v>99</v>
      </c>
      <c r="X951">
        <v>712</v>
      </c>
      <c r="Y951">
        <v>-50</v>
      </c>
      <c r="Z951" t="s">
        <v>35</v>
      </c>
      <c r="AA951">
        <v>100</v>
      </c>
      <c r="AB951" t="str">
        <f t="shared" si="14"/>
        <v>40-49</v>
      </c>
    </row>
    <row r="952" spans="1:28" x14ac:dyDescent="0.3">
      <c r="A952">
        <v>36</v>
      </c>
      <c r="B952" t="s">
        <v>27</v>
      </c>
      <c r="C952" t="s">
        <v>28</v>
      </c>
      <c r="D952">
        <v>86</v>
      </c>
      <c r="E952" t="s">
        <v>29</v>
      </c>
      <c r="F952">
        <v>50</v>
      </c>
      <c r="G952">
        <v>0</v>
      </c>
      <c r="H952" t="s">
        <v>30</v>
      </c>
      <c r="I952">
        <v>0</v>
      </c>
      <c r="J952" t="s">
        <v>40</v>
      </c>
      <c r="K952">
        <v>-200</v>
      </c>
      <c r="L952" s="1">
        <v>2036</v>
      </c>
      <c r="M952" t="s">
        <v>27</v>
      </c>
      <c r="N952" t="s">
        <v>36</v>
      </c>
      <c r="O952" t="s">
        <v>27</v>
      </c>
      <c r="P952">
        <v>50</v>
      </c>
      <c r="Q952" t="s">
        <v>34</v>
      </c>
      <c r="R952">
        <v>27</v>
      </c>
      <c r="S952" t="s">
        <v>27</v>
      </c>
      <c r="T952">
        <v>3</v>
      </c>
      <c r="U952">
        <v>1</v>
      </c>
      <c r="V952">
        <v>2</v>
      </c>
      <c r="W952">
        <v>99</v>
      </c>
      <c r="X952">
        <v>716</v>
      </c>
      <c r="Y952">
        <v>-50</v>
      </c>
      <c r="Z952" t="s">
        <v>33</v>
      </c>
      <c r="AA952">
        <v>50</v>
      </c>
      <c r="AB952" t="str">
        <f t="shared" si="14"/>
        <v>30-39</v>
      </c>
    </row>
    <row r="953" spans="1:28" x14ac:dyDescent="0.3">
      <c r="A953">
        <v>45</v>
      </c>
      <c r="B953" t="s">
        <v>27</v>
      </c>
      <c r="C953" t="s">
        <v>28</v>
      </c>
      <c r="D953">
        <v>86</v>
      </c>
      <c r="E953" t="s">
        <v>42</v>
      </c>
      <c r="F953">
        <v>100</v>
      </c>
      <c r="G953">
        <v>0</v>
      </c>
      <c r="H953" t="s">
        <v>30</v>
      </c>
      <c r="I953">
        <v>0</v>
      </c>
      <c r="J953" t="s">
        <v>31</v>
      </c>
      <c r="K953">
        <v>0</v>
      </c>
      <c r="L953" s="1">
        <v>2336</v>
      </c>
      <c r="M953" t="s">
        <v>27</v>
      </c>
      <c r="N953" t="s">
        <v>36</v>
      </c>
      <c r="O953" t="s">
        <v>27</v>
      </c>
      <c r="P953">
        <v>50</v>
      </c>
      <c r="Q953" t="s">
        <v>32</v>
      </c>
      <c r="R953">
        <v>17</v>
      </c>
      <c r="S953" t="s">
        <v>36</v>
      </c>
      <c r="T953">
        <v>15</v>
      </c>
      <c r="U953">
        <v>3</v>
      </c>
      <c r="V953">
        <v>1</v>
      </c>
      <c r="W953">
        <v>4</v>
      </c>
      <c r="X953">
        <v>756</v>
      </c>
      <c r="Y953">
        <v>-50</v>
      </c>
      <c r="Z953" t="s">
        <v>35</v>
      </c>
      <c r="AA953">
        <v>100</v>
      </c>
      <c r="AB953" t="str">
        <f t="shared" si="14"/>
        <v>40-49</v>
      </c>
    </row>
    <row r="954" spans="1:28" x14ac:dyDescent="0.3">
      <c r="A954">
        <v>21</v>
      </c>
      <c r="B954" t="s">
        <v>27</v>
      </c>
      <c r="C954" t="s">
        <v>28</v>
      </c>
      <c r="D954">
        <v>86</v>
      </c>
      <c r="E954" t="s">
        <v>29</v>
      </c>
      <c r="F954">
        <v>50</v>
      </c>
      <c r="G954">
        <v>1</v>
      </c>
      <c r="H954" t="s">
        <v>43</v>
      </c>
      <c r="I954">
        <v>200</v>
      </c>
      <c r="J954" t="s">
        <v>40</v>
      </c>
      <c r="K954">
        <v>-200</v>
      </c>
      <c r="L954" s="1">
        <v>2186</v>
      </c>
      <c r="M954" t="s">
        <v>36</v>
      </c>
      <c r="N954" t="s">
        <v>36</v>
      </c>
      <c r="O954" t="s">
        <v>27</v>
      </c>
      <c r="P954">
        <v>100</v>
      </c>
      <c r="Q954" t="s">
        <v>32</v>
      </c>
      <c r="R954">
        <v>10</v>
      </c>
      <c r="S954" t="s">
        <v>36</v>
      </c>
      <c r="T954">
        <v>7</v>
      </c>
      <c r="U954">
        <v>1</v>
      </c>
      <c r="V954">
        <v>2</v>
      </c>
      <c r="W954">
        <v>11</v>
      </c>
      <c r="X954">
        <v>741</v>
      </c>
      <c r="Y954">
        <v>-50</v>
      </c>
      <c r="Z954" t="s">
        <v>33</v>
      </c>
      <c r="AA954">
        <v>50</v>
      </c>
      <c r="AB954" t="str">
        <f t="shared" si="14"/>
        <v>20-29</v>
      </c>
    </row>
    <row r="955" spans="1:28" x14ac:dyDescent="0.3">
      <c r="A955">
        <v>61</v>
      </c>
      <c r="B955" t="s">
        <v>36</v>
      </c>
      <c r="C955" t="s">
        <v>28</v>
      </c>
      <c r="D955">
        <v>86</v>
      </c>
      <c r="E955" t="s">
        <v>42</v>
      </c>
      <c r="F955">
        <v>100</v>
      </c>
      <c r="G955">
        <v>0</v>
      </c>
      <c r="H955" t="s">
        <v>30</v>
      </c>
      <c r="I955">
        <v>0</v>
      </c>
      <c r="J955" t="s">
        <v>40</v>
      </c>
      <c r="K955">
        <v>-200</v>
      </c>
      <c r="L955" s="1">
        <v>2286</v>
      </c>
      <c r="M955" t="s">
        <v>27</v>
      </c>
      <c r="N955" t="s">
        <v>27</v>
      </c>
      <c r="O955" t="s">
        <v>27</v>
      </c>
      <c r="P955">
        <v>0</v>
      </c>
      <c r="Q955" t="s">
        <v>34</v>
      </c>
      <c r="R955">
        <v>22</v>
      </c>
      <c r="S955" t="s">
        <v>36</v>
      </c>
      <c r="T955">
        <v>4</v>
      </c>
      <c r="U955">
        <v>1</v>
      </c>
      <c r="V955">
        <v>1</v>
      </c>
      <c r="W955">
        <v>11</v>
      </c>
      <c r="X955">
        <v>634</v>
      </c>
      <c r="Y955">
        <v>50</v>
      </c>
      <c r="Z955" t="s">
        <v>35</v>
      </c>
      <c r="AA955">
        <v>100</v>
      </c>
      <c r="AB955" t="str">
        <f t="shared" si="14"/>
        <v>60-69</v>
      </c>
    </row>
    <row r="956" spans="1:28" x14ac:dyDescent="0.3">
      <c r="A956">
        <v>38</v>
      </c>
      <c r="B956" t="s">
        <v>27</v>
      </c>
      <c r="C956" t="s">
        <v>46</v>
      </c>
      <c r="D956">
        <v>0</v>
      </c>
      <c r="E956" t="s">
        <v>29</v>
      </c>
      <c r="F956">
        <v>50</v>
      </c>
      <c r="G956">
        <v>0</v>
      </c>
      <c r="H956" t="s">
        <v>30</v>
      </c>
      <c r="I956">
        <v>0</v>
      </c>
      <c r="J956" t="s">
        <v>40</v>
      </c>
      <c r="K956">
        <v>-200</v>
      </c>
      <c r="L956" s="1">
        <v>2100</v>
      </c>
      <c r="M956" t="s">
        <v>36</v>
      </c>
      <c r="N956" t="s">
        <v>27</v>
      </c>
      <c r="O956" t="s">
        <v>27</v>
      </c>
      <c r="P956">
        <v>50</v>
      </c>
      <c r="Q956" t="s">
        <v>32</v>
      </c>
      <c r="R956">
        <v>17</v>
      </c>
      <c r="S956" t="s">
        <v>27</v>
      </c>
      <c r="T956">
        <v>5</v>
      </c>
      <c r="U956">
        <v>2</v>
      </c>
      <c r="V956">
        <v>2</v>
      </c>
      <c r="W956">
        <v>99</v>
      </c>
      <c r="X956">
        <v>695</v>
      </c>
      <c r="Y956">
        <v>50</v>
      </c>
      <c r="Z956" t="s">
        <v>35</v>
      </c>
      <c r="AA956">
        <v>100</v>
      </c>
      <c r="AB956" t="str">
        <f t="shared" si="14"/>
        <v>30-39</v>
      </c>
    </row>
    <row r="957" spans="1:28" x14ac:dyDescent="0.3">
      <c r="A957">
        <v>56</v>
      </c>
      <c r="B957" t="s">
        <v>36</v>
      </c>
      <c r="C957" t="s">
        <v>38</v>
      </c>
      <c r="D957">
        <v>0</v>
      </c>
      <c r="E957" t="s">
        <v>29</v>
      </c>
      <c r="F957">
        <v>50</v>
      </c>
      <c r="G957">
        <v>2</v>
      </c>
      <c r="H957" t="s">
        <v>30</v>
      </c>
      <c r="I957">
        <v>100</v>
      </c>
      <c r="J957" t="s">
        <v>31</v>
      </c>
      <c r="K957">
        <v>0</v>
      </c>
      <c r="L957" s="1">
        <v>2350</v>
      </c>
      <c r="M957" t="s">
        <v>36</v>
      </c>
      <c r="N957" t="s">
        <v>36</v>
      </c>
      <c r="O957" t="s">
        <v>27</v>
      </c>
      <c r="P957">
        <v>100</v>
      </c>
      <c r="Q957" t="s">
        <v>34</v>
      </c>
      <c r="R957">
        <v>27</v>
      </c>
      <c r="S957" t="s">
        <v>36</v>
      </c>
      <c r="T957">
        <v>6</v>
      </c>
      <c r="U957">
        <v>3</v>
      </c>
      <c r="V957">
        <v>3</v>
      </c>
      <c r="W957">
        <v>5</v>
      </c>
      <c r="X957">
        <v>607</v>
      </c>
      <c r="Y957">
        <v>50</v>
      </c>
      <c r="Z957" t="s">
        <v>35</v>
      </c>
      <c r="AA957">
        <v>100</v>
      </c>
      <c r="AB957" t="str">
        <f t="shared" si="14"/>
        <v>50-59</v>
      </c>
    </row>
    <row r="958" spans="1:28" x14ac:dyDescent="0.3">
      <c r="A958">
        <v>45</v>
      </c>
      <c r="B958" t="s">
        <v>27</v>
      </c>
      <c r="C958" t="s">
        <v>28</v>
      </c>
      <c r="D958">
        <v>86</v>
      </c>
      <c r="E958" t="s">
        <v>29</v>
      </c>
      <c r="F958">
        <v>50</v>
      </c>
      <c r="G958">
        <v>0</v>
      </c>
      <c r="H958" t="s">
        <v>30</v>
      </c>
      <c r="I958">
        <v>0</v>
      </c>
      <c r="J958" t="s">
        <v>31</v>
      </c>
      <c r="K958">
        <v>0</v>
      </c>
      <c r="L958" s="1">
        <v>2436</v>
      </c>
      <c r="M958" t="s">
        <v>27</v>
      </c>
      <c r="N958" t="s">
        <v>27</v>
      </c>
      <c r="O958" t="s">
        <v>27</v>
      </c>
      <c r="P958">
        <v>0</v>
      </c>
      <c r="Q958" t="s">
        <v>44</v>
      </c>
      <c r="R958">
        <v>6</v>
      </c>
      <c r="S958" t="s">
        <v>36</v>
      </c>
      <c r="T958">
        <v>6</v>
      </c>
      <c r="U958">
        <v>2</v>
      </c>
      <c r="V958">
        <v>2</v>
      </c>
      <c r="W958">
        <v>1</v>
      </c>
      <c r="X958">
        <v>677</v>
      </c>
      <c r="Y958">
        <v>50</v>
      </c>
      <c r="Z958" t="s">
        <v>35</v>
      </c>
      <c r="AA958">
        <v>100</v>
      </c>
      <c r="AB958" t="str">
        <f t="shared" si="14"/>
        <v>40-49</v>
      </c>
    </row>
    <row r="959" spans="1:28" x14ac:dyDescent="0.3">
      <c r="A959">
        <v>46</v>
      </c>
      <c r="B959" t="s">
        <v>27</v>
      </c>
      <c r="C959" t="s">
        <v>28</v>
      </c>
      <c r="D959">
        <v>86</v>
      </c>
      <c r="E959" t="s">
        <v>29</v>
      </c>
      <c r="F959">
        <v>50</v>
      </c>
      <c r="G959">
        <v>1</v>
      </c>
      <c r="H959" t="s">
        <v>30</v>
      </c>
      <c r="I959">
        <v>50</v>
      </c>
      <c r="J959" t="s">
        <v>40</v>
      </c>
      <c r="K959">
        <v>-200</v>
      </c>
      <c r="L959" s="1">
        <v>2286</v>
      </c>
      <c r="M959" t="s">
        <v>27</v>
      </c>
      <c r="N959" t="s">
        <v>27</v>
      </c>
      <c r="O959" t="s">
        <v>27</v>
      </c>
      <c r="P959">
        <v>0</v>
      </c>
      <c r="Q959" t="s">
        <v>44</v>
      </c>
      <c r="R959">
        <v>1</v>
      </c>
      <c r="S959" t="s">
        <v>36</v>
      </c>
      <c r="T959">
        <v>5</v>
      </c>
      <c r="U959">
        <v>2</v>
      </c>
      <c r="V959">
        <v>3</v>
      </c>
      <c r="W959">
        <v>2</v>
      </c>
      <c r="X959">
        <v>667</v>
      </c>
      <c r="Y959">
        <v>50</v>
      </c>
      <c r="Z959" t="s">
        <v>35</v>
      </c>
      <c r="AA959">
        <v>100</v>
      </c>
      <c r="AB959" t="str">
        <f t="shared" si="14"/>
        <v>40-49</v>
      </c>
    </row>
    <row r="960" spans="1:28" x14ac:dyDescent="0.3">
      <c r="A960">
        <v>48</v>
      </c>
      <c r="B960" t="s">
        <v>27</v>
      </c>
      <c r="C960" t="s">
        <v>28</v>
      </c>
      <c r="D960">
        <v>86</v>
      </c>
      <c r="E960" t="s">
        <v>37</v>
      </c>
      <c r="F960">
        <v>0</v>
      </c>
      <c r="G960">
        <v>1</v>
      </c>
      <c r="H960" t="s">
        <v>30</v>
      </c>
      <c r="I960">
        <v>50</v>
      </c>
      <c r="J960" t="s">
        <v>40</v>
      </c>
      <c r="K960">
        <v>-200</v>
      </c>
      <c r="L960" s="1">
        <v>2036</v>
      </c>
      <c r="M960" t="s">
        <v>36</v>
      </c>
      <c r="N960" t="s">
        <v>27</v>
      </c>
      <c r="O960" t="s">
        <v>27</v>
      </c>
      <c r="P960">
        <v>50</v>
      </c>
      <c r="Q960" t="s">
        <v>34</v>
      </c>
      <c r="R960">
        <v>13</v>
      </c>
      <c r="S960" t="s">
        <v>36</v>
      </c>
      <c r="T960">
        <v>7</v>
      </c>
      <c r="U960">
        <v>5</v>
      </c>
      <c r="V960">
        <v>1</v>
      </c>
      <c r="W960">
        <v>7</v>
      </c>
      <c r="X960">
        <v>715</v>
      </c>
      <c r="Y960">
        <v>-50</v>
      </c>
      <c r="Z960" t="s">
        <v>33</v>
      </c>
      <c r="AA960">
        <v>50</v>
      </c>
      <c r="AB960" t="str">
        <f t="shared" si="14"/>
        <v>40-49</v>
      </c>
    </row>
    <row r="961" spans="1:28" x14ac:dyDescent="0.3">
      <c r="A961">
        <v>46</v>
      </c>
      <c r="B961" t="s">
        <v>27</v>
      </c>
      <c r="C961" t="s">
        <v>28</v>
      </c>
      <c r="D961">
        <v>86</v>
      </c>
      <c r="E961" t="s">
        <v>29</v>
      </c>
      <c r="F961">
        <v>50</v>
      </c>
      <c r="G961">
        <v>1</v>
      </c>
      <c r="H961" t="s">
        <v>30</v>
      </c>
      <c r="I961">
        <v>50</v>
      </c>
      <c r="J961" t="s">
        <v>31</v>
      </c>
      <c r="K961">
        <v>0</v>
      </c>
      <c r="L961" s="1">
        <v>2386</v>
      </c>
      <c r="M961" t="s">
        <v>27</v>
      </c>
      <c r="N961" t="s">
        <v>27</v>
      </c>
      <c r="O961" t="s">
        <v>27</v>
      </c>
      <c r="P961">
        <v>0</v>
      </c>
      <c r="Q961" t="s">
        <v>32</v>
      </c>
      <c r="R961">
        <v>6</v>
      </c>
      <c r="S961" t="s">
        <v>36</v>
      </c>
      <c r="T961">
        <v>5</v>
      </c>
      <c r="U961">
        <v>1</v>
      </c>
      <c r="V961">
        <v>1</v>
      </c>
      <c r="W961">
        <v>7</v>
      </c>
      <c r="X961">
        <v>742</v>
      </c>
      <c r="Y961">
        <v>-50</v>
      </c>
      <c r="Z961" t="s">
        <v>35</v>
      </c>
      <c r="AA961">
        <v>100</v>
      </c>
      <c r="AB961" t="str">
        <f t="shared" si="14"/>
        <v>40-49</v>
      </c>
    </row>
    <row r="962" spans="1:28" x14ac:dyDescent="0.3">
      <c r="A962">
        <v>49</v>
      </c>
      <c r="B962" t="s">
        <v>27</v>
      </c>
      <c r="C962" t="s">
        <v>46</v>
      </c>
      <c r="D962">
        <v>0</v>
      </c>
      <c r="E962" t="s">
        <v>37</v>
      </c>
      <c r="F962">
        <v>0</v>
      </c>
      <c r="G962">
        <v>0</v>
      </c>
      <c r="H962" t="s">
        <v>39</v>
      </c>
      <c r="I962">
        <v>0</v>
      </c>
      <c r="J962" t="s">
        <v>31</v>
      </c>
      <c r="K962">
        <v>0</v>
      </c>
      <c r="L962" s="1">
        <v>2150</v>
      </c>
      <c r="M962" t="s">
        <v>27</v>
      </c>
      <c r="N962" t="s">
        <v>27</v>
      </c>
      <c r="O962" t="s">
        <v>27</v>
      </c>
      <c r="P962">
        <v>0</v>
      </c>
      <c r="Q962" t="s">
        <v>44</v>
      </c>
      <c r="R962">
        <v>26</v>
      </c>
      <c r="S962" t="s">
        <v>36</v>
      </c>
      <c r="T962">
        <v>3</v>
      </c>
      <c r="U962">
        <v>0</v>
      </c>
      <c r="V962">
        <v>2</v>
      </c>
      <c r="W962">
        <v>8</v>
      </c>
      <c r="X962">
        <v>737</v>
      </c>
      <c r="Y962">
        <v>-50</v>
      </c>
      <c r="Z962" t="s">
        <v>33</v>
      </c>
      <c r="AA962">
        <v>50</v>
      </c>
      <c r="AB962" t="str">
        <f t="shared" ref="AB962:AB1025" si="15">FLOOR(A962,10) &amp; "-" &amp; (FLOOR(A962,10)+9)</f>
        <v>40-49</v>
      </c>
    </row>
    <row r="963" spans="1:28" x14ac:dyDescent="0.3">
      <c r="A963">
        <v>59</v>
      </c>
      <c r="B963" t="s">
        <v>36</v>
      </c>
      <c r="C963" t="s">
        <v>45</v>
      </c>
      <c r="D963">
        <v>0</v>
      </c>
      <c r="E963" t="s">
        <v>42</v>
      </c>
      <c r="F963">
        <v>100</v>
      </c>
      <c r="G963">
        <v>0</v>
      </c>
      <c r="H963" t="s">
        <v>30</v>
      </c>
      <c r="I963">
        <v>0</v>
      </c>
      <c r="J963" t="s">
        <v>31</v>
      </c>
      <c r="K963">
        <v>0</v>
      </c>
      <c r="L963" s="1">
        <v>2400</v>
      </c>
      <c r="M963" t="s">
        <v>27</v>
      </c>
      <c r="N963" t="s">
        <v>27</v>
      </c>
      <c r="O963" t="s">
        <v>27</v>
      </c>
      <c r="P963">
        <v>0</v>
      </c>
      <c r="Q963" t="s">
        <v>34</v>
      </c>
      <c r="R963">
        <v>19</v>
      </c>
      <c r="S963" t="s">
        <v>27</v>
      </c>
      <c r="T963">
        <v>2</v>
      </c>
      <c r="U963">
        <v>2</v>
      </c>
      <c r="V963">
        <v>2</v>
      </c>
      <c r="W963">
        <v>99</v>
      </c>
      <c r="X963">
        <v>594</v>
      </c>
      <c r="Y963">
        <v>50</v>
      </c>
      <c r="Z963" t="s">
        <v>35</v>
      </c>
      <c r="AA963">
        <v>100</v>
      </c>
      <c r="AB963" t="str">
        <f t="shared" si="15"/>
        <v>50-59</v>
      </c>
    </row>
    <row r="964" spans="1:28" x14ac:dyDescent="0.3">
      <c r="A964">
        <v>42</v>
      </c>
      <c r="B964" t="s">
        <v>27</v>
      </c>
      <c r="C964" t="s">
        <v>28</v>
      </c>
      <c r="D964">
        <v>86</v>
      </c>
      <c r="E964" t="s">
        <v>37</v>
      </c>
      <c r="F964">
        <v>0</v>
      </c>
      <c r="G964">
        <v>1</v>
      </c>
      <c r="H964" t="s">
        <v>30</v>
      </c>
      <c r="I964">
        <v>50</v>
      </c>
      <c r="J964" t="s">
        <v>40</v>
      </c>
      <c r="K964">
        <v>-200</v>
      </c>
      <c r="L964" s="1">
        <v>2086</v>
      </c>
      <c r="M964" t="s">
        <v>27</v>
      </c>
      <c r="N964" t="s">
        <v>27</v>
      </c>
      <c r="O964" t="s">
        <v>36</v>
      </c>
      <c r="P964">
        <v>50</v>
      </c>
      <c r="Q964" t="s">
        <v>32</v>
      </c>
      <c r="R964">
        <v>6</v>
      </c>
      <c r="S964" t="s">
        <v>36</v>
      </c>
      <c r="T964">
        <v>7</v>
      </c>
      <c r="U964">
        <v>0</v>
      </c>
      <c r="V964">
        <v>1</v>
      </c>
      <c r="W964">
        <v>11</v>
      </c>
      <c r="X964">
        <v>650</v>
      </c>
      <c r="Y964">
        <v>50</v>
      </c>
      <c r="Z964" t="s">
        <v>41</v>
      </c>
      <c r="AA964">
        <v>0</v>
      </c>
      <c r="AB964" t="str">
        <f t="shared" si="15"/>
        <v>40-49</v>
      </c>
    </row>
    <row r="965" spans="1:28" x14ac:dyDescent="0.3">
      <c r="A965">
        <v>50</v>
      </c>
      <c r="B965" t="s">
        <v>27</v>
      </c>
      <c r="C965" t="s">
        <v>28</v>
      </c>
      <c r="D965">
        <v>86</v>
      </c>
      <c r="E965" t="s">
        <v>37</v>
      </c>
      <c r="F965">
        <v>0</v>
      </c>
      <c r="G965">
        <v>2</v>
      </c>
      <c r="H965" t="s">
        <v>30</v>
      </c>
      <c r="I965">
        <v>100</v>
      </c>
      <c r="J965" t="s">
        <v>31</v>
      </c>
      <c r="K965">
        <v>0</v>
      </c>
      <c r="L965" s="1">
        <v>2286</v>
      </c>
      <c r="M965" t="s">
        <v>27</v>
      </c>
      <c r="N965" t="s">
        <v>27</v>
      </c>
      <c r="O965" t="s">
        <v>27</v>
      </c>
      <c r="P965">
        <v>0</v>
      </c>
      <c r="Q965" t="s">
        <v>44</v>
      </c>
      <c r="R965">
        <v>19</v>
      </c>
      <c r="S965" t="s">
        <v>27</v>
      </c>
      <c r="T965">
        <v>2</v>
      </c>
      <c r="U965">
        <v>1</v>
      </c>
      <c r="V965">
        <v>1</v>
      </c>
      <c r="W965">
        <v>99</v>
      </c>
      <c r="X965">
        <v>751</v>
      </c>
      <c r="Y965">
        <v>-50</v>
      </c>
      <c r="Z965" t="s">
        <v>41</v>
      </c>
      <c r="AA965">
        <v>0</v>
      </c>
      <c r="AB965" t="str">
        <f t="shared" si="15"/>
        <v>50-59</v>
      </c>
    </row>
    <row r="966" spans="1:28" x14ac:dyDescent="0.3">
      <c r="A966">
        <v>38</v>
      </c>
      <c r="B966" t="s">
        <v>27</v>
      </c>
      <c r="C966" t="s">
        <v>28</v>
      </c>
      <c r="D966">
        <v>86</v>
      </c>
      <c r="E966" t="s">
        <v>29</v>
      </c>
      <c r="F966">
        <v>50</v>
      </c>
      <c r="G966">
        <v>0</v>
      </c>
      <c r="H966" t="s">
        <v>30</v>
      </c>
      <c r="I966">
        <v>0</v>
      </c>
      <c r="J966" t="s">
        <v>40</v>
      </c>
      <c r="K966">
        <v>-200</v>
      </c>
      <c r="L966" s="1">
        <v>2086</v>
      </c>
      <c r="M966" t="s">
        <v>27</v>
      </c>
      <c r="N966" t="s">
        <v>36</v>
      </c>
      <c r="O966" t="s">
        <v>27</v>
      </c>
      <c r="P966">
        <v>50</v>
      </c>
      <c r="Q966" t="s">
        <v>34</v>
      </c>
      <c r="R966">
        <v>12</v>
      </c>
      <c r="S966" t="s">
        <v>27</v>
      </c>
      <c r="T966">
        <v>6</v>
      </c>
      <c r="U966">
        <v>2</v>
      </c>
      <c r="V966">
        <v>1</v>
      </c>
      <c r="W966">
        <v>99</v>
      </c>
      <c r="X966">
        <v>645</v>
      </c>
      <c r="Y966">
        <v>50</v>
      </c>
      <c r="Z966" t="s">
        <v>41</v>
      </c>
      <c r="AA966">
        <v>0</v>
      </c>
      <c r="AB966" t="str">
        <f t="shared" si="15"/>
        <v>30-39</v>
      </c>
    </row>
    <row r="967" spans="1:28" x14ac:dyDescent="0.3">
      <c r="A967">
        <v>61</v>
      </c>
      <c r="B967" t="s">
        <v>36</v>
      </c>
      <c r="C967" t="s">
        <v>38</v>
      </c>
      <c r="D967">
        <v>0</v>
      </c>
      <c r="E967" t="s">
        <v>29</v>
      </c>
      <c r="F967">
        <v>50</v>
      </c>
      <c r="G967">
        <v>1</v>
      </c>
      <c r="H967" t="s">
        <v>30</v>
      </c>
      <c r="I967">
        <v>50</v>
      </c>
      <c r="J967" t="s">
        <v>40</v>
      </c>
      <c r="K967">
        <v>-200</v>
      </c>
      <c r="L967" s="1">
        <v>1950</v>
      </c>
      <c r="M967" t="s">
        <v>27</v>
      </c>
      <c r="N967" t="s">
        <v>36</v>
      </c>
      <c r="O967" t="s">
        <v>36</v>
      </c>
      <c r="P967">
        <v>100</v>
      </c>
      <c r="Q967" t="s">
        <v>34</v>
      </c>
      <c r="R967">
        <v>29</v>
      </c>
      <c r="S967" t="s">
        <v>27</v>
      </c>
      <c r="T967">
        <v>6</v>
      </c>
      <c r="U967">
        <v>1</v>
      </c>
      <c r="V967">
        <v>3</v>
      </c>
      <c r="W967">
        <v>99</v>
      </c>
      <c r="X967">
        <v>765</v>
      </c>
      <c r="Y967">
        <v>-50</v>
      </c>
      <c r="Z967" t="s">
        <v>33</v>
      </c>
      <c r="AA967">
        <v>50</v>
      </c>
      <c r="AB967" t="str">
        <f t="shared" si="15"/>
        <v>60-69</v>
      </c>
    </row>
    <row r="968" spans="1:28" x14ac:dyDescent="0.3">
      <c r="A968">
        <v>29</v>
      </c>
      <c r="B968" t="s">
        <v>27</v>
      </c>
      <c r="C968" t="s">
        <v>38</v>
      </c>
      <c r="D968">
        <v>0</v>
      </c>
      <c r="E968" t="s">
        <v>29</v>
      </c>
      <c r="F968">
        <v>50</v>
      </c>
      <c r="G968">
        <v>0</v>
      </c>
      <c r="H968" t="s">
        <v>30</v>
      </c>
      <c r="I968">
        <v>0</v>
      </c>
      <c r="J968" t="s">
        <v>40</v>
      </c>
      <c r="K968">
        <v>-200</v>
      </c>
      <c r="L968" s="1">
        <v>2100</v>
      </c>
      <c r="M968" t="s">
        <v>27</v>
      </c>
      <c r="N968" t="s">
        <v>27</v>
      </c>
      <c r="O968" t="s">
        <v>27</v>
      </c>
      <c r="P968">
        <v>0</v>
      </c>
      <c r="Q968" t="s">
        <v>34</v>
      </c>
      <c r="R968">
        <v>26</v>
      </c>
      <c r="S968" t="s">
        <v>36</v>
      </c>
      <c r="T968">
        <v>9</v>
      </c>
      <c r="U968">
        <v>2</v>
      </c>
      <c r="V968">
        <v>2</v>
      </c>
      <c r="W968">
        <v>11</v>
      </c>
      <c r="X968">
        <v>699</v>
      </c>
      <c r="Y968">
        <v>50</v>
      </c>
      <c r="Z968" t="s">
        <v>33</v>
      </c>
      <c r="AA968">
        <v>50</v>
      </c>
      <c r="AB968" t="str">
        <f t="shared" si="15"/>
        <v>20-29</v>
      </c>
    </row>
    <row r="969" spans="1:28" x14ac:dyDescent="0.3">
      <c r="A969">
        <v>67</v>
      </c>
      <c r="B969" t="s">
        <v>36</v>
      </c>
      <c r="C969" t="s">
        <v>46</v>
      </c>
      <c r="D969">
        <v>0</v>
      </c>
      <c r="E969" t="s">
        <v>37</v>
      </c>
      <c r="F969">
        <v>0</v>
      </c>
      <c r="G969">
        <v>0</v>
      </c>
      <c r="H969" t="s">
        <v>39</v>
      </c>
      <c r="I969">
        <v>0</v>
      </c>
      <c r="J969" t="s">
        <v>31</v>
      </c>
      <c r="K969">
        <v>0</v>
      </c>
      <c r="L969" s="1">
        <v>2150</v>
      </c>
      <c r="M969" t="s">
        <v>27</v>
      </c>
      <c r="N969" t="s">
        <v>27</v>
      </c>
      <c r="O969" t="s">
        <v>27</v>
      </c>
      <c r="P969">
        <v>0</v>
      </c>
      <c r="Q969" t="s">
        <v>34</v>
      </c>
      <c r="R969">
        <v>22</v>
      </c>
      <c r="S969" t="s">
        <v>36</v>
      </c>
      <c r="T969">
        <v>5</v>
      </c>
      <c r="U969">
        <v>1</v>
      </c>
      <c r="V969">
        <v>2</v>
      </c>
      <c r="W969">
        <v>13</v>
      </c>
      <c r="X969">
        <v>725</v>
      </c>
      <c r="Y969">
        <v>-50</v>
      </c>
      <c r="Z969" t="s">
        <v>33</v>
      </c>
      <c r="AA969">
        <v>50</v>
      </c>
      <c r="AB969" t="str">
        <f t="shared" si="15"/>
        <v>60-69</v>
      </c>
    </row>
    <row r="970" spans="1:28" x14ac:dyDescent="0.3">
      <c r="A970">
        <v>39</v>
      </c>
      <c r="B970" t="s">
        <v>27</v>
      </c>
      <c r="C970" t="s">
        <v>38</v>
      </c>
      <c r="D970">
        <v>0</v>
      </c>
      <c r="E970" t="s">
        <v>37</v>
      </c>
      <c r="F970">
        <v>0</v>
      </c>
      <c r="G970">
        <v>0</v>
      </c>
      <c r="H970" t="s">
        <v>30</v>
      </c>
      <c r="I970">
        <v>0</v>
      </c>
      <c r="J970" t="s">
        <v>31</v>
      </c>
      <c r="K970">
        <v>0</v>
      </c>
      <c r="L970" s="1">
        <v>2150</v>
      </c>
      <c r="M970" t="s">
        <v>27</v>
      </c>
      <c r="N970" t="s">
        <v>27</v>
      </c>
      <c r="O970" t="s">
        <v>36</v>
      </c>
      <c r="P970">
        <v>50</v>
      </c>
      <c r="Q970" t="s">
        <v>34</v>
      </c>
      <c r="R970">
        <v>11</v>
      </c>
      <c r="S970" t="s">
        <v>27</v>
      </c>
      <c r="T970">
        <v>4</v>
      </c>
      <c r="U970">
        <v>5</v>
      </c>
      <c r="V970">
        <v>2</v>
      </c>
      <c r="W970">
        <v>99</v>
      </c>
      <c r="X970">
        <v>687</v>
      </c>
      <c r="Y970">
        <v>50</v>
      </c>
      <c r="Z970" t="s">
        <v>41</v>
      </c>
      <c r="AA970">
        <v>0</v>
      </c>
      <c r="AB970" t="str">
        <f t="shared" si="15"/>
        <v>30-39</v>
      </c>
    </row>
    <row r="971" spans="1:28" x14ac:dyDescent="0.3">
      <c r="A971">
        <v>18</v>
      </c>
      <c r="B971" t="s">
        <v>27</v>
      </c>
      <c r="C971" t="s">
        <v>28</v>
      </c>
      <c r="D971">
        <v>86</v>
      </c>
      <c r="E971" t="s">
        <v>29</v>
      </c>
      <c r="F971">
        <v>50</v>
      </c>
      <c r="G971">
        <v>0</v>
      </c>
      <c r="H971" t="s">
        <v>30</v>
      </c>
      <c r="I971">
        <v>0</v>
      </c>
      <c r="J971" t="s">
        <v>40</v>
      </c>
      <c r="K971">
        <v>-200</v>
      </c>
      <c r="L971" s="1">
        <v>2036</v>
      </c>
      <c r="M971" t="s">
        <v>27</v>
      </c>
      <c r="N971" t="s">
        <v>27</v>
      </c>
      <c r="O971" t="s">
        <v>27</v>
      </c>
      <c r="P971">
        <v>0</v>
      </c>
      <c r="Q971" t="s">
        <v>34</v>
      </c>
      <c r="R971">
        <v>22</v>
      </c>
      <c r="S971" t="s">
        <v>27</v>
      </c>
      <c r="T971">
        <v>6</v>
      </c>
      <c r="U971">
        <v>0</v>
      </c>
      <c r="V971">
        <v>1</v>
      </c>
      <c r="W971">
        <v>99</v>
      </c>
      <c r="X971">
        <v>735</v>
      </c>
      <c r="Y971">
        <v>-50</v>
      </c>
      <c r="Z971" t="s">
        <v>41</v>
      </c>
      <c r="AA971">
        <v>0</v>
      </c>
      <c r="AB971" t="str">
        <f t="shared" si="15"/>
        <v>10-19</v>
      </c>
    </row>
    <row r="972" spans="1:28" x14ac:dyDescent="0.3">
      <c r="A972">
        <v>41</v>
      </c>
      <c r="B972" t="s">
        <v>27</v>
      </c>
      <c r="C972" t="s">
        <v>38</v>
      </c>
      <c r="D972">
        <v>0</v>
      </c>
      <c r="E972" t="s">
        <v>29</v>
      </c>
      <c r="F972">
        <v>50</v>
      </c>
      <c r="G972">
        <v>1</v>
      </c>
      <c r="H972" t="s">
        <v>30</v>
      </c>
      <c r="I972">
        <v>50</v>
      </c>
      <c r="J972" t="s">
        <v>31</v>
      </c>
      <c r="K972">
        <v>0</v>
      </c>
      <c r="L972" s="1">
        <v>2250</v>
      </c>
      <c r="M972" t="s">
        <v>27</v>
      </c>
      <c r="N972" t="s">
        <v>27</v>
      </c>
      <c r="O972" t="s">
        <v>27</v>
      </c>
      <c r="P972">
        <v>0</v>
      </c>
      <c r="Q972" t="s">
        <v>34</v>
      </c>
      <c r="R972">
        <v>7</v>
      </c>
      <c r="S972" t="s">
        <v>27</v>
      </c>
      <c r="T972">
        <v>7</v>
      </c>
      <c r="U972">
        <v>1</v>
      </c>
      <c r="V972">
        <v>2</v>
      </c>
      <c r="W972">
        <v>99</v>
      </c>
      <c r="X972">
        <v>739</v>
      </c>
      <c r="Y972">
        <v>-50</v>
      </c>
      <c r="Z972" t="s">
        <v>33</v>
      </c>
      <c r="AA972">
        <v>50</v>
      </c>
      <c r="AB972" t="str">
        <f t="shared" si="15"/>
        <v>40-49</v>
      </c>
    </row>
    <row r="973" spans="1:28" x14ac:dyDescent="0.3">
      <c r="A973">
        <v>29</v>
      </c>
      <c r="B973" t="s">
        <v>27</v>
      </c>
      <c r="C973" t="s">
        <v>38</v>
      </c>
      <c r="D973">
        <v>0</v>
      </c>
      <c r="E973" t="s">
        <v>42</v>
      </c>
      <c r="F973">
        <v>100</v>
      </c>
      <c r="G973">
        <v>0</v>
      </c>
      <c r="H973" t="s">
        <v>39</v>
      </c>
      <c r="I973">
        <v>0</v>
      </c>
      <c r="J973" t="s">
        <v>40</v>
      </c>
      <c r="K973">
        <v>-200</v>
      </c>
      <c r="L973" s="1">
        <v>2100</v>
      </c>
      <c r="M973" t="s">
        <v>27</v>
      </c>
      <c r="N973" t="s">
        <v>27</v>
      </c>
      <c r="O973" t="s">
        <v>27</v>
      </c>
      <c r="P973">
        <v>0</v>
      </c>
      <c r="Q973" t="s">
        <v>34</v>
      </c>
      <c r="R973">
        <v>22</v>
      </c>
      <c r="S973" t="s">
        <v>36</v>
      </c>
      <c r="T973">
        <v>6</v>
      </c>
      <c r="U973">
        <v>2</v>
      </c>
      <c r="V973">
        <v>3</v>
      </c>
      <c r="W973">
        <v>4</v>
      </c>
      <c r="X973">
        <v>654</v>
      </c>
      <c r="Y973">
        <v>50</v>
      </c>
      <c r="Z973" t="s">
        <v>41</v>
      </c>
      <c r="AA973">
        <v>0</v>
      </c>
      <c r="AB973" t="str">
        <f t="shared" si="15"/>
        <v>20-29</v>
      </c>
    </row>
    <row r="974" spans="1:28" x14ac:dyDescent="0.3">
      <c r="A974">
        <v>52</v>
      </c>
      <c r="B974" t="s">
        <v>27</v>
      </c>
      <c r="C974" t="s">
        <v>38</v>
      </c>
      <c r="D974">
        <v>0</v>
      </c>
      <c r="E974" t="s">
        <v>29</v>
      </c>
      <c r="F974">
        <v>50</v>
      </c>
      <c r="G974">
        <v>1</v>
      </c>
      <c r="H974" t="s">
        <v>30</v>
      </c>
      <c r="I974">
        <v>50</v>
      </c>
      <c r="J974" t="s">
        <v>40</v>
      </c>
      <c r="K974">
        <v>-200</v>
      </c>
      <c r="L974" s="1">
        <v>2050</v>
      </c>
      <c r="M974" t="s">
        <v>27</v>
      </c>
      <c r="N974" t="s">
        <v>36</v>
      </c>
      <c r="O974" t="s">
        <v>27</v>
      </c>
      <c r="P974">
        <v>50</v>
      </c>
      <c r="Q974" t="s">
        <v>34</v>
      </c>
      <c r="R974">
        <v>6</v>
      </c>
      <c r="S974" t="s">
        <v>36</v>
      </c>
      <c r="T974">
        <v>5</v>
      </c>
      <c r="U974">
        <v>4</v>
      </c>
      <c r="V974">
        <v>2</v>
      </c>
      <c r="W974">
        <v>2</v>
      </c>
      <c r="X974">
        <v>775</v>
      </c>
      <c r="Y974">
        <v>-50</v>
      </c>
      <c r="Z974" t="s">
        <v>35</v>
      </c>
      <c r="AA974">
        <v>100</v>
      </c>
      <c r="AB974" t="str">
        <f t="shared" si="15"/>
        <v>50-59</v>
      </c>
    </row>
    <row r="975" spans="1:28" x14ac:dyDescent="0.3">
      <c r="A975">
        <v>30</v>
      </c>
      <c r="B975" t="s">
        <v>27</v>
      </c>
      <c r="C975" t="s">
        <v>28</v>
      </c>
      <c r="D975">
        <v>86</v>
      </c>
      <c r="E975" t="s">
        <v>37</v>
      </c>
      <c r="F975">
        <v>0</v>
      </c>
      <c r="G975">
        <v>0</v>
      </c>
      <c r="H975" t="s">
        <v>43</v>
      </c>
      <c r="I975">
        <v>0</v>
      </c>
      <c r="J975" t="s">
        <v>31</v>
      </c>
      <c r="K975">
        <v>0</v>
      </c>
      <c r="L975" s="1">
        <v>2236</v>
      </c>
      <c r="M975" t="s">
        <v>36</v>
      </c>
      <c r="N975" t="s">
        <v>27</v>
      </c>
      <c r="O975" t="s">
        <v>27</v>
      </c>
      <c r="P975">
        <v>50</v>
      </c>
      <c r="Q975" t="s">
        <v>32</v>
      </c>
      <c r="R975">
        <v>30</v>
      </c>
      <c r="S975" t="s">
        <v>27</v>
      </c>
      <c r="T975">
        <v>11</v>
      </c>
      <c r="U975">
        <v>3</v>
      </c>
      <c r="V975">
        <v>2</v>
      </c>
      <c r="W975">
        <v>99</v>
      </c>
      <c r="X975">
        <v>685</v>
      </c>
      <c r="Y975">
        <v>50</v>
      </c>
      <c r="Z975" t="s">
        <v>41</v>
      </c>
      <c r="AA975">
        <v>0</v>
      </c>
      <c r="AB975" t="str">
        <f t="shared" si="15"/>
        <v>30-39</v>
      </c>
    </row>
    <row r="976" spans="1:28" x14ac:dyDescent="0.3">
      <c r="A976">
        <v>33</v>
      </c>
      <c r="B976" t="s">
        <v>27</v>
      </c>
      <c r="C976" t="s">
        <v>38</v>
      </c>
      <c r="D976">
        <v>0</v>
      </c>
      <c r="E976" t="s">
        <v>42</v>
      </c>
      <c r="F976">
        <v>100</v>
      </c>
      <c r="G976">
        <v>1</v>
      </c>
      <c r="H976" t="s">
        <v>30</v>
      </c>
      <c r="I976">
        <v>50</v>
      </c>
      <c r="J976" t="s">
        <v>31</v>
      </c>
      <c r="K976">
        <v>0</v>
      </c>
      <c r="L976" s="1">
        <v>2250</v>
      </c>
      <c r="M976" t="s">
        <v>27</v>
      </c>
      <c r="N976" t="s">
        <v>27</v>
      </c>
      <c r="O976" t="s">
        <v>27</v>
      </c>
      <c r="P976">
        <v>0</v>
      </c>
      <c r="Q976" t="s">
        <v>34</v>
      </c>
      <c r="R976">
        <v>15</v>
      </c>
      <c r="S976" t="s">
        <v>36</v>
      </c>
      <c r="T976">
        <v>2</v>
      </c>
      <c r="U976">
        <v>0</v>
      </c>
      <c r="V976">
        <v>3</v>
      </c>
      <c r="W976">
        <v>7</v>
      </c>
      <c r="X976">
        <v>730</v>
      </c>
      <c r="Y976">
        <v>-50</v>
      </c>
      <c r="Z976" t="s">
        <v>41</v>
      </c>
      <c r="AA976">
        <v>0</v>
      </c>
      <c r="AB976" t="str">
        <f t="shared" si="15"/>
        <v>30-39</v>
      </c>
    </row>
    <row r="977" spans="1:28" x14ac:dyDescent="0.3">
      <c r="A977">
        <v>18</v>
      </c>
      <c r="B977" t="s">
        <v>27</v>
      </c>
      <c r="C977" t="s">
        <v>38</v>
      </c>
      <c r="D977">
        <v>0</v>
      </c>
      <c r="E977" t="s">
        <v>42</v>
      </c>
      <c r="F977">
        <v>100</v>
      </c>
      <c r="G977">
        <v>0</v>
      </c>
      <c r="H977" t="s">
        <v>30</v>
      </c>
      <c r="I977">
        <v>0</v>
      </c>
      <c r="J977" t="s">
        <v>31</v>
      </c>
      <c r="K977">
        <v>0</v>
      </c>
      <c r="L977" s="1">
        <v>2200</v>
      </c>
      <c r="M977" t="s">
        <v>27</v>
      </c>
      <c r="N977" t="s">
        <v>27</v>
      </c>
      <c r="O977" t="s">
        <v>27</v>
      </c>
      <c r="P977">
        <v>0</v>
      </c>
      <c r="Q977" t="s">
        <v>32</v>
      </c>
      <c r="R977">
        <v>6</v>
      </c>
      <c r="S977" t="s">
        <v>27</v>
      </c>
      <c r="T977">
        <v>6</v>
      </c>
      <c r="U977">
        <v>2</v>
      </c>
      <c r="V977">
        <v>3</v>
      </c>
      <c r="W977">
        <v>99</v>
      </c>
      <c r="X977">
        <v>746</v>
      </c>
      <c r="Y977">
        <v>-50</v>
      </c>
      <c r="Z977" t="s">
        <v>41</v>
      </c>
      <c r="AA977">
        <v>0</v>
      </c>
      <c r="AB977" t="str">
        <f t="shared" si="15"/>
        <v>10-19</v>
      </c>
    </row>
    <row r="978" spans="1:28" x14ac:dyDescent="0.3">
      <c r="A978">
        <v>33</v>
      </c>
      <c r="B978" t="s">
        <v>27</v>
      </c>
      <c r="C978" t="s">
        <v>38</v>
      </c>
      <c r="D978">
        <v>0</v>
      </c>
      <c r="E978" t="s">
        <v>37</v>
      </c>
      <c r="F978">
        <v>0</v>
      </c>
      <c r="G978">
        <v>2</v>
      </c>
      <c r="H978" t="s">
        <v>39</v>
      </c>
      <c r="I978">
        <v>200</v>
      </c>
      <c r="J978" t="s">
        <v>31</v>
      </c>
      <c r="K978">
        <v>0</v>
      </c>
      <c r="L978" s="1">
        <v>2450</v>
      </c>
      <c r="M978" t="s">
        <v>27</v>
      </c>
      <c r="N978" t="s">
        <v>36</v>
      </c>
      <c r="O978" t="s">
        <v>27</v>
      </c>
      <c r="P978">
        <v>50</v>
      </c>
      <c r="Q978" t="s">
        <v>44</v>
      </c>
      <c r="R978">
        <v>9</v>
      </c>
      <c r="S978" t="s">
        <v>27</v>
      </c>
      <c r="T978">
        <v>4</v>
      </c>
      <c r="U978">
        <v>4</v>
      </c>
      <c r="V978">
        <v>2</v>
      </c>
      <c r="W978">
        <v>99</v>
      </c>
      <c r="X978">
        <v>697</v>
      </c>
      <c r="Y978">
        <v>50</v>
      </c>
      <c r="Z978" t="s">
        <v>35</v>
      </c>
      <c r="AA978">
        <v>100</v>
      </c>
      <c r="AB978" t="str">
        <f t="shared" si="15"/>
        <v>30-39</v>
      </c>
    </row>
    <row r="979" spans="1:28" x14ac:dyDescent="0.3">
      <c r="A979">
        <v>18</v>
      </c>
      <c r="B979" t="s">
        <v>27</v>
      </c>
      <c r="C979" t="s">
        <v>38</v>
      </c>
      <c r="D979">
        <v>0</v>
      </c>
      <c r="E979" t="s">
        <v>42</v>
      </c>
      <c r="F979">
        <v>100</v>
      </c>
      <c r="G979">
        <v>1</v>
      </c>
      <c r="H979" t="s">
        <v>30</v>
      </c>
      <c r="I979">
        <v>50</v>
      </c>
      <c r="J979" t="s">
        <v>31</v>
      </c>
      <c r="K979">
        <v>0</v>
      </c>
      <c r="L979" s="1">
        <v>2350</v>
      </c>
      <c r="M979" t="s">
        <v>27</v>
      </c>
      <c r="N979" t="s">
        <v>27</v>
      </c>
      <c r="O979" t="s">
        <v>27</v>
      </c>
      <c r="P979">
        <v>0</v>
      </c>
      <c r="Q979" t="s">
        <v>34</v>
      </c>
      <c r="R979">
        <v>23</v>
      </c>
      <c r="S979" t="s">
        <v>36</v>
      </c>
      <c r="T979">
        <v>7</v>
      </c>
      <c r="U979">
        <v>0</v>
      </c>
      <c r="V979">
        <v>3</v>
      </c>
      <c r="W979">
        <v>9</v>
      </c>
      <c r="X979">
        <v>725</v>
      </c>
      <c r="Y979">
        <v>-50</v>
      </c>
      <c r="Z979" t="s">
        <v>35</v>
      </c>
      <c r="AA979">
        <v>100</v>
      </c>
      <c r="AB979" t="str">
        <f t="shared" si="15"/>
        <v>10-19</v>
      </c>
    </row>
    <row r="980" spans="1:28" x14ac:dyDescent="0.3">
      <c r="A980">
        <v>18</v>
      </c>
      <c r="B980" t="s">
        <v>27</v>
      </c>
      <c r="C980" t="s">
        <v>38</v>
      </c>
      <c r="D980">
        <v>0</v>
      </c>
      <c r="E980" t="s">
        <v>42</v>
      </c>
      <c r="F980">
        <v>100</v>
      </c>
      <c r="G980">
        <v>0</v>
      </c>
      <c r="H980" t="s">
        <v>30</v>
      </c>
      <c r="I980">
        <v>0</v>
      </c>
      <c r="J980" t="s">
        <v>40</v>
      </c>
      <c r="K980">
        <v>-200</v>
      </c>
      <c r="L980" s="1">
        <v>2200</v>
      </c>
      <c r="M980" t="s">
        <v>27</v>
      </c>
      <c r="N980" t="s">
        <v>27</v>
      </c>
      <c r="O980" t="s">
        <v>27</v>
      </c>
      <c r="P980">
        <v>0</v>
      </c>
      <c r="Q980" t="s">
        <v>32</v>
      </c>
      <c r="R980">
        <v>24</v>
      </c>
      <c r="S980" t="s">
        <v>36</v>
      </c>
      <c r="T980">
        <v>7</v>
      </c>
      <c r="U980">
        <v>0</v>
      </c>
      <c r="V980">
        <v>1</v>
      </c>
      <c r="W980">
        <v>6</v>
      </c>
      <c r="X980">
        <v>677</v>
      </c>
      <c r="Y980">
        <v>50</v>
      </c>
      <c r="Z980" t="s">
        <v>35</v>
      </c>
      <c r="AA980">
        <v>100</v>
      </c>
      <c r="AB980" t="str">
        <f t="shared" si="15"/>
        <v>10-19</v>
      </c>
    </row>
    <row r="981" spans="1:28" x14ac:dyDescent="0.3">
      <c r="A981">
        <v>51</v>
      </c>
      <c r="B981" t="s">
        <v>27</v>
      </c>
      <c r="C981" t="s">
        <v>38</v>
      </c>
      <c r="D981">
        <v>0</v>
      </c>
      <c r="E981" t="s">
        <v>29</v>
      </c>
      <c r="F981">
        <v>50</v>
      </c>
      <c r="G981">
        <v>1</v>
      </c>
      <c r="H981" t="s">
        <v>30</v>
      </c>
      <c r="I981">
        <v>50</v>
      </c>
      <c r="J981" t="s">
        <v>40</v>
      </c>
      <c r="K981">
        <v>-200</v>
      </c>
      <c r="L981" s="1">
        <v>2100</v>
      </c>
      <c r="M981" t="s">
        <v>27</v>
      </c>
      <c r="N981" t="s">
        <v>27</v>
      </c>
      <c r="O981" t="s">
        <v>27</v>
      </c>
      <c r="P981">
        <v>0</v>
      </c>
      <c r="Q981" t="s">
        <v>34</v>
      </c>
      <c r="R981">
        <v>18</v>
      </c>
      <c r="S981" t="s">
        <v>27</v>
      </c>
      <c r="T981">
        <v>4</v>
      </c>
      <c r="U981">
        <v>0</v>
      </c>
      <c r="V981">
        <v>2</v>
      </c>
      <c r="W981">
        <v>99</v>
      </c>
      <c r="X981">
        <v>766</v>
      </c>
      <c r="Y981">
        <v>-50</v>
      </c>
      <c r="Z981" t="s">
        <v>35</v>
      </c>
      <c r="AA981">
        <v>100</v>
      </c>
      <c r="AB981" t="str">
        <f t="shared" si="15"/>
        <v>50-59</v>
      </c>
    </row>
    <row r="982" spans="1:28" x14ac:dyDescent="0.3">
      <c r="A982">
        <v>51</v>
      </c>
      <c r="B982" t="s">
        <v>27</v>
      </c>
      <c r="C982" t="s">
        <v>38</v>
      </c>
      <c r="D982">
        <v>0</v>
      </c>
      <c r="E982" t="s">
        <v>42</v>
      </c>
      <c r="F982">
        <v>100</v>
      </c>
      <c r="G982">
        <v>0</v>
      </c>
      <c r="H982" t="s">
        <v>30</v>
      </c>
      <c r="I982">
        <v>0</v>
      </c>
      <c r="J982" t="s">
        <v>40</v>
      </c>
      <c r="K982">
        <v>-200</v>
      </c>
      <c r="L982" s="1">
        <v>2100</v>
      </c>
      <c r="M982" t="s">
        <v>27</v>
      </c>
      <c r="N982" t="s">
        <v>27</v>
      </c>
      <c r="O982" t="s">
        <v>36</v>
      </c>
      <c r="P982">
        <v>50</v>
      </c>
      <c r="Q982" t="s">
        <v>34</v>
      </c>
      <c r="R982">
        <v>3</v>
      </c>
      <c r="S982" t="s">
        <v>27</v>
      </c>
      <c r="T982">
        <v>6</v>
      </c>
      <c r="U982">
        <v>2</v>
      </c>
      <c r="V982">
        <v>1</v>
      </c>
      <c r="W982">
        <v>99</v>
      </c>
      <c r="X982">
        <v>696</v>
      </c>
      <c r="Y982">
        <v>50</v>
      </c>
      <c r="Z982" t="s">
        <v>33</v>
      </c>
      <c r="AA982">
        <v>50</v>
      </c>
      <c r="AB982" t="str">
        <f t="shared" si="15"/>
        <v>50-59</v>
      </c>
    </row>
    <row r="983" spans="1:28" x14ac:dyDescent="0.3">
      <c r="A983">
        <v>46</v>
      </c>
      <c r="B983" t="s">
        <v>27</v>
      </c>
      <c r="C983" t="s">
        <v>38</v>
      </c>
      <c r="D983">
        <v>0</v>
      </c>
      <c r="E983" t="s">
        <v>37</v>
      </c>
      <c r="F983">
        <v>0</v>
      </c>
      <c r="G983">
        <v>0</v>
      </c>
      <c r="H983" t="s">
        <v>39</v>
      </c>
      <c r="I983">
        <v>0</v>
      </c>
      <c r="J983" t="s">
        <v>31</v>
      </c>
      <c r="K983">
        <v>0</v>
      </c>
      <c r="L983" s="1">
        <v>2200</v>
      </c>
      <c r="M983" t="s">
        <v>36</v>
      </c>
      <c r="N983" t="s">
        <v>27</v>
      </c>
      <c r="O983" t="s">
        <v>27</v>
      </c>
      <c r="P983">
        <v>50</v>
      </c>
      <c r="Q983" t="s">
        <v>34</v>
      </c>
      <c r="R983">
        <v>2</v>
      </c>
      <c r="S983" t="s">
        <v>36</v>
      </c>
      <c r="T983">
        <v>6</v>
      </c>
      <c r="U983">
        <v>2</v>
      </c>
      <c r="V983">
        <v>2</v>
      </c>
      <c r="W983">
        <v>4</v>
      </c>
      <c r="X983">
        <v>620</v>
      </c>
      <c r="Y983">
        <v>50</v>
      </c>
      <c r="Z983" t="s">
        <v>33</v>
      </c>
      <c r="AA983">
        <v>50</v>
      </c>
      <c r="AB983" t="str">
        <f t="shared" si="15"/>
        <v>40-49</v>
      </c>
    </row>
    <row r="984" spans="1:28" x14ac:dyDescent="0.3">
      <c r="A984">
        <v>25</v>
      </c>
      <c r="B984" t="s">
        <v>27</v>
      </c>
      <c r="C984" t="s">
        <v>28</v>
      </c>
      <c r="D984">
        <v>86</v>
      </c>
      <c r="E984" t="s">
        <v>29</v>
      </c>
      <c r="F984">
        <v>50</v>
      </c>
      <c r="G984">
        <v>1</v>
      </c>
      <c r="H984" t="s">
        <v>30</v>
      </c>
      <c r="I984">
        <v>50</v>
      </c>
      <c r="J984" t="s">
        <v>31</v>
      </c>
      <c r="K984">
        <v>0</v>
      </c>
      <c r="L984" s="1">
        <v>2236</v>
      </c>
      <c r="M984" t="s">
        <v>36</v>
      </c>
      <c r="N984" t="s">
        <v>27</v>
      </c>
      <c r="O984" t="s">
        <v>27</v>
      </c>
      <c r="P984">
        <v>50</v>
      </c>
      <c r="Q984" t="s">
        <v>44</v>
      </c>
      <c r="R984">
        <v>13</v>
      </c>
      <c r="S984" t="s">
        <v>27</v>
      </c>
      <c r="T984">
        <v>2</v>
      </c>
      <c r="U984">
        <v>1</v>
      </c>
      <c r="V984">
        <v>1</v>
      </c>
      <c r="W984">
        <v>99</v>
      </c>
      <c r="X984">
        <v>776</v>
      </c>
      <c r="Y984">
        <v>-50</v>
      </c>
      <c r="Z984" t="s">
        <v>41</v>
      </c>
      <c r="AA984">
        <v>0</v>
      </c>
      <c r="AB984" t="str">
        <f t="shared" si="15"/>
        <v>20-29</v>
      </c>
    </row>
    <row r="985" spans="1:28" x14ac:dyDescent="0.3">
      <c r="A985">
        <v>39</v>
      </c>
      <c r="B985" t="s">
        <v>27</v>
      </c>
      <c r="C985" t="s">
        <v>28</v>
      </c>
      <c r="D985">
        <v>86</v>
      </c>
      <c r="E985" t="s">
        <v>42</v>
      </c>
      <c r="F985">
        <v>100</v>
      </c>
      <c r="G985">
        <v>1</v>
      </c>
      <c r="H985" t="s">
        <v>30</v>
      </c>
      <c r="I985">
        <v>50</v>
      </c>
      <c r="J985" t="s">
        <v>40</v>
      </c>
      <c r="K985">
        <v>-200</v>
      </c>
      <c r="L985" s="1">
        <v>2186</v>
      </c>
      <c r="M985" t="s">
        <v>27</v>
      </c>
      <c r="N985" t="s">
        <v>27</v>
      </c>
      <c r="O985" t="s">
        <v>27</v>
      </c>
      <c r="P985">
        <v>0</v>
      </c>
      <c r="Q985" t="s">
        <v>34</v>
      </c>
      <c r="R985">
        <v>29</v>
      </c>
      <c r="S985" t="s">
        <v>36</v>
      </c>
      <c r="T985">
        <v>6</v>
      </c>
      <c r="U985">
        <v>3</v>
      </c>
      <c r="V985">
        <v>2</v>
      </c>
      <c r="W985">
        <v>2</v>
      </c>
      <c r="X985">
        <v>850</v>
      </c>
      <c r="Y985">
        <v>-50</v>
      </c>
      <c r="Z985" t="s">
        <v>33</v>
      </c>
      <c r="AA985">
        <v>50</v>
      </c>
      <c r="AB985" t="str">
        <f t="shared" si="15"/>
        <v>30-39</v>
      </c>
    </row>
    <row r="986" spans="1:28" x14ac:dyDescent="0.3">
      <c r="A986">
        <v>39</v>
      </c>
      <c r="B986" t="s">
        <v>27</v>
      </c>
      <c r="C986" t="s">
        <v>28</v>
      </c>
      <c r="D986">
        <v>86</v>
      </c>
      <c r="E986" t="s">
        <v>37</v>
      </c>
      <c r="F986">
        <v>0</v>
      </c>
      <c r="G986">
        <v>0</v>
      </c>
      <c r="H986" t="s">
        <v>30</v>
      </c>
      <c r="I986">
        <v>0</v>
      </c>
      <c r="J986" t="s">
        <v>31</v>
      </c>
      <c r="K986">
        <v>0</v>
      </c>
      <c r="L986" s="1">
        <v>2336</v>
      </c>
      <c r="M986" t="s">
        <v>36</v>
      </c>
      <c r="N986" t="s">
        <v>27</v>
      </c>
      <c r="O986" t="s">
        <v>27</v>
      </c>
      <c r="P986">
        <v>50</v>
      </c>
      <c r="Q986" t="s">
        <v>44</v>
      </c>
      <c r="R986">
        <v>11</v>
      </c>
      <c r="S986" t="s">
        <v>36</v>
      </c>
      <c r="T986">
        <v>3</v>
      </c>
      <c r="U986">
        <v>0</v>
      </c>
      <c r="V986">
        <v>2</v>
      </c>
      <c r="W986">
        <v>6</v>
      </c>
      <c r="X986">
        <v>692</v>
      </c>
      <c r="Y986">
        <v>50</v>
      </c>
      <c r="Z986" t="s">
        <v>35</v>
      </c>
      <c r="AA986">
        <v>100</v>
      </c>
      <c r="AB986" t="str">
        <f t="shared" si="15"/>
        <v>30-39</v>
      </c>
    </row>
    <row r="987" spans="1:28" x14ac:dyDescent="0.3">
      <c r="A987">
        <v>22</v>
      </c>
      <c r="B987" t="s">
        <v>27</v>
      </c>
      <c r="C987" t="s">
        <v>38</v>
      </c>
      <c r="D987">
        <v>0</v>
      </c>
      <c r="E987" t="s">
        <v>29</v>
      </c>
      <c r="F987">
        <v>50</v>
      </c>
      <c r="G987">
        <v>1</v>
      </c>
      <c r="H987" t="s">
        <v>30</v>
      </c>
      <c r="I987">
        <v>50</v>
      </c>
      <c r="J987" t="s">
        <v>31</v>
      </c>
      <c r="K987">
        <v>0</v>
      </c>
      <c r="L987" s="1">
        <v>2350</v>
      </c>
      <c r="M987" t="s">
        <v>27</v>
      </c>
      <c r="N987" t="s">
        <v>27</v>
      </c>
      <c r="O987" t="s">
        <v>27</v>
      </c>
      <c r="P987">
        <v>0</v>
      </c>
      <c r="Q987" t="s">
        <v>34</v>
      </c>
      <c r="R987">
        <v>5</v>
      </c>
      <c r="S987" t="s">
        <v>36</v>
      </c>
      <c r="T987">
        <v>3</v>
      </c>
      <c r="U987">
        <v>5</v>
      </c>
      <c r="V987">
        <v>3</v>
      </c>
      <c r="W987">
        <v>9</v>
      </c>
      <c r="X987">
        <v>684</v>
      </c>
      <c r="Y987">
        <v>50</v>
      </c>
      <c r="Z987" t="s">
        <v>33</v>
      </c>
      <c r="AA987">
        <v>50</v>
      </c>
      <c r="AB987" t="str">
        <f t="shared" si="15"/>
        <v>20-29</v>
      </c>
    </row>
    <row r="988" spans="1:28" x14ac:dyDescent="0.3">
      <c r="A988">
        <v>62</v>
      </c>
      <c r="B988" t="s">
        <v>36</v>
      </c>
      <c r="C988" t="s">
        <v>38</v>
      </c>
      <c r="D988">
        <v>0</v>
      </c>
      <c r="E988" t="s">
        <v>42</v>
      </c>
      <c r="F988">
        <v>100</v>
      </c>
      <c r="G988">
        <v>0</v>
      </c>
      <c r="H988" t="s">
        <v>39</v>
      </c>
      <c r="I988">
        <v>0</v>
      </c>
      <c r="J988" t="s">
        <v>31</v>
      </c>
      <c r="K988">
        <v>0</v>
      </c>
      <c r="L988" s="1">
        <v>2250</v>
      </c>
      <c r="M988" t="s">
        <v>27</v>
      </c>
      <c r="N988" t="s">
        <v>36</v>
      </c>
      <c r="O988" t="s">
        <v>27</v>
      </c>
      <c r="P988">
        <v>50</v>
      </c>
      <c r="Q988" t="s">
        <v>34</v>
      </c>
      <c r="R988">
        <v>24</v>
      </c>
      <c r="S988" t="s">
        <v>36</v>
      </c>
      <c r="T988">
        <v>3</v>
      </c>
      <c r="U988">
        <v>4</v>
      </c>
      <c r="V988">
        <v>1</v>
      </c>
      <c r="W988">
        <v>3</v>
      </c>
      <c r="X988">
        <v>635</v>
      </c>
      <c r="Y988">
        <v>50</v>
      </c>
      <c r="Z988" t="s">
        <v>41</v>
      </c>
      <c r="AA988">
        <v>0</v>
      </c>
      <c r="AB988" t="str">
        <f t="shared" si="15"/>
        <v>60-69</v>
      </c>
    </row>
    <row r="989" spans="1:28" x14ac:dyDescent="0.3">
      <c r="A989">
        <v>53</v>
      </c>
      <c r="B989" t="s">
        <v>27</v>
      </c>
      <c r="C989" t="s">
        <v>45</v>
      </c>
      <c r="D989">
        <v>0</v>
      </c>
      <c r="E989" t="s">
        <v>29</v>
      </c>
      <c r="F989">
        <v>50</v>
      </c>
      <c r="G989">
        <v>1</v>
      </c>
      <c r="H989" t="s">
        <v>39</v>
      </c>
      <c r="I989">
        <v>100</v>
      </c>
      <c r="J989" t="s">
        <v>31</v>
      </c>
      <c r="K989">
        <v>0</v>
      </c>
      <c r="L989" s="1">
        <v>2350</v>
      </c>
      <c r="M989" t="s">
        <v>27</v>
      </c>
      <c r="N989" t="s">
        <v>27</v>
      </c>
      <c r="O989" t="s">
        <v>27</v>
      </c>
      <c r="P989">
        <v>0</v>
      </c>
      <c r="Q989" t="s">
        <v>32</v>
      </c>
      <c r="R989">
        <v>30</v>
      </c>
      <c r="S989" t="s">
        <v>36</v>
      </c>
      <c r="T989">
        <v>2</v>
      </c>
      <c r="U989">
        <v>1</v>
      </c>
      <c r="V989">
        <v>2</v>
      </c>
      <c r="W989">
        <v>5</v>
      </c>
      <c r="X989">
        <v>681</v>
      </c>
      <c r="Y989">
        <v>50</v>
      </c>
      <c r="Z989" t="s">
        <v>41</v>
      </c>
      <c r="AA989">
        <v>0</v>
      </c>
      <c r="AB989" t="str">
        <f t="shared" si="15"/>
        <v>50-59</v>
      </c>
    </row>
    <row r="990" spans="1:28" x14ac:dyDescent="0.3">
      <c r="A990">
        <v>36</v>
      </c>
      <c r="B990" t="s">
        <v>27</v>
      </c>
      <c r="C990" t="s">
        <v>28</v>
      </c>
      <c r="D990">
        <v>86</v>
      </c>
      <c r="E990" t="s">
        <v>42</v>
      </c>
      <c r="F990">
        <v>100</v>
      </c>
      <c r="G990">
        <v>0</v>
      </c>
      <c r="H990" t="s">
        <v>30</v>
      </c>
      <c r="I990">
        <v>0</v>
      </c>
      <c r="J990" t="s">
        <v>40</v>
      </c>
      <c r="K990">
        <v>-200</v>
      </c>
      <c r="L990" s="1">
        <v>2086</v>
      </c>
      <c r="M990" t="s">
        <v>27</v>
      </c>
      <c r="N990" t="s">
        <v>27</v>
      </c>
      <c r="O990" t="s">
        <v>27</v>
      </c>
      <c r="P990">
        <v>0</v>
      </c>
      <c r="Q990" t="s">
        <v>32</v>
      </c>
      <c r="R990">
        <v>30</v>
      </c>
      <c r="S990" t="s">
        <v>27</v>
      </c>
      <c r="T990">
        <v>5</v>
      </c>
      <c r="U990">
        <v>4</v>
      </c>
      <c r="V990">
        <v>1</v>
      </c>
      <c r="W990">
        <v>99</v>
      </c>
      <c r="X990">
        <v>791</v>
      </c>
      <c r="Y990">
        <v>-50</v>
      </c>
      <c r="Z990" t="s">
        <v>41</v>
      </c>
      <c r="AA990">
        <v>0</v>
      </c>
      <c r="AB990" t="str">
        <f t="shared" si="15"/>
        <v>30-39</v>
      </c>
    </row>
    <row r="991" spans="1:28" x14ac:dyDescent="0.3">
      <c r="A991">
        <v>40</v>
      </c>
      <c r="B991" t="s">
        <v>27</v>
      </c>
      <c r="C991" t="s">
        <v>28</v>
      </c>
      <c r="D991">
        <v>86</v>
      </c>
      <c r="E991" t="s">
        <v>29</v>
      </c>
      <c r="F991">
        <v>50</v>
      </c>
      <c r="G991">
        <v>0</v>
      </c>
      <c r="H991" t="s">
        <v>39</v>
      </c>
      <c r="I991">
        <v>0</v>
      </c>
      <c r="J991" t="s">
        <v>31</v>
      </c>
      <c r="K991">
        <v>0</v>
      </c>
      <c r="L991" s="1">
        <v>2286</v>
      </c>
      <c r="M991" t="s">
        <v>36</v>
      </c>
      <c r="N991" t="s">
        <v>27</v>
      </c>
      <c r="O991" t="s">
        <v>27</v>
      </c>
      <c r="P991">
        <v>50</v>
      </c>
      <c r="Q991" t="s">
        <v>32</v>
      </c>
      <c r="R991">
        <v>5</v>
      </c>
      <c r="S991" t="s">
        <v>27</v>
      </c>
      <c r="T991">
        <v>5</v>
      </c>
      <c r="U991">
        <v>0</v>
      </c>
      <c r="V991">
        <v>1</v>
      </c>
      <c r="W991">
        <v>99</v>
      </c>
      <c r="X991">
        <v>648</v>
      </c>
      <c r="Y991">
        <v>50</v>
      </c>
      <c r="Z991" t="s">
        <v>41</v>
      </c>
      <c r="AA991">
        <v>0</v>
      </c>
      <c r="AB991" t="str">
        <f t="shared" si="15"/>
        <v>40-49</v>
      </c>
    </row>
    <row r="992" spans="1:28" x14ac:dyDescent="0.3">
      <c r="A992">
        <v>43</v>
      </c>
      <c r="B992" t="s">
        <v>27</v>
      </c>
      <c r="C992" t="s">
        <v>28</v>
      </c>
      <c r="D992">
        <v>86</v>
      </c>
      <c r="E992" t="s">
        <v>29</v>
      </c>
      <c r="F992">
        <v>50</v>
      </c>
      <c r="G992">
        <v>0</v>
      </c>
      <c r="H992" t="s">
        <v>30</v>
      </c>
      <c r="I992">
        <v>0</v>
      </c>
      <c r="J992" t="s">
        <v>40</v>
      </c>
      <c r="K992">
        <v>-200</v>
      </c>
      <c r="L992" s="1">
        <v>2086</v>
      </c>
      <c r="M992" t="s">
        <v>27</v>
      </c>
      <c r="N992" t="s">
        <v>27</v>
      </c>
      <c r="O992" t="s">
        <v>27</v>
      </c>
      <c r="P992">
        <v>0</v>
      </c>
      <c r="Q992" t="s">
        <v>32</v>
      </c>
      <c r="R992">
        <v>12</v>
      </c>
      <c r="S992" t="s">
        <v>27</v>
      </c>
      <c r="T992">
        <v>5</v>
      </c>
      <c r="U992">
        <v>1</v>
      </c>
      <c r="V992">
        <v>1</v>
      </c>
      <c r="W992">
        <v>99</v>
      </c>
      <c r="X992">
        <v>750</v>
      </c>
      <c r="Y992">
        <v>-50</v>
      </c>
      <c r="Z992" t="s">
        <v>33</v>
      </c>
      <c r="AA992">
        <v>50</v>
      </c>
      <c r="AB992" t="str">
        <f t="shared" si="15"/>
        <v>40-49</v>
      </c>
    </row>
    <row r="993" spans="1:28" x14ac:dyDescent="0.3">
      <c r="A993">
        <v>18</v>
      </c>
      <c r="B993" t="s">
        <v>27</v>
      </c>
      <c r="C993" t="s">
        <v>28</v>
      </c>
      <c r="D993">
        <v>86</v>
      </c>
      <c r="E993" t="s">
        <v>42</v>
      </c>
      <c r="F993">
        <v>100</v>
      </c>
      <c r="G993">
        <v>0</v>
      </c>
      <c r="H993" t="s">
        <v>30</v>
      </c>
      <c r="I993">
        <v>0</v>
      </c>
      <c r="J993" t="s">
        <v>31</v>
      </c>
      <c r="K993">
        <v>0</v>
      </c>
      <c r="L993" s="1">
        <v>2286</v>
      </c>
      <c r="M993" t="s">
        <v>27</v>
      </c>
      <c r="N993" t="s">
        <v>36</v>
      </c>
      <c r="O993" t="s">
        <v>36</v>
      </c>
      <c r="P993">
        <v>100</v>
      </c>
      <c r="Q993" t="s">
        <v>32</v>
      </c>
      <c r="R993">
        <v>2</v>
      </c>
      <c r="S993" t="s">
        <v>27</v>
      </c>
      <c r="T993">
        <v>5</v>
      </c>
      <c r="U993">
        <v>3</v>
      </c>
      <c r="V993">
        <v>2</v>
      </c>
      <c r="W993">
        <v>99</v>
      </c>
      <c r="X993">
        <v>712</v>
      </c>
      <c r="Y993">
        <v>-50</v>
      </c>
      <c r="Z993" t="s">
        <v>35</v>
      </c>
      <c r="AA993">
        <v>100</v>
      </c>
      <c r="AB993" t="str">
        <f t="shared" si="15"/>
        <v>10-19</v>
      </c>
    </row>
    <row r="994" spans="1:28" x14ac:dyDescent="0.3">
      <c r="A994">
        <v>36</v>
      </c>
      <c r="B994" t="s">
        <v>27</v>
      </c>
      <c r="C994" t="s">
        <v>38</v>
      </c>
      <c r="D994">
        <v>0</v>
      </c>
      <c r="E994" t="s">
        <v>37</v>
      </c>
      <c r="F994">
        <v>0</v>
      </c>
      <c r="G994">
        <v>0</v>
      </c>
      <c r="H994" t="s">
        <v>30</v>
      </c>
      <c r="I994">
        <v>0</v>
      </c>
      <c r="J994" t="s">
        <v>31</v>
      </c>
      <c r="K994">
        <v>0</v>
      </c>
      <c r="L994" s="1">
        <v>2150</v>
      </c>
      <c r="M994" t="s">
        <v>36</v>
      </c>
      <c r="N994" t="s">
        <v>27</v>
      </c>
      <c r="O994" t="s">
        <v>27</v>
      </c>
      <c r="P994">
        <v>50</v>
      </c>
      <c r="Q994" t="s">
        <v>32</v>
      </c>
      <c r="R994">
        <v>18</v>
      </c>
      <c r="S994" t="s">
        <v>27</v>
      </c>
      <c r="T994">
        <v>2</v>
      </c>
      <c r="U994">
        <v>2</v>
      </c>
      <c r="V994">
        <v>2</v>
      </c>
      <c r="W994">
        <v>99</v>
      </c>
      <c r="X994">
        <v>755</v>
      </c>
      <c r="Y994">
        <v>-50</v>
      </c>
      <c r="Z994" t="s">
        <v>35</v>
      </c>
      <c r="AA994">
        <v>100</v>
      </c>
      <c r="AB994" t="str">
        <f t="shared" si="15"/>
        <v>30-39</v>
      </c>
    </row>
    <row r="995" spans="1:28" x14ac:dyDescent="0.3">
      <c r="A995">
        <v>29</v>
      </c>
      <c r="B995" t="s">
        <v>27</v>
      </c>
      <c r="C995" t="s">
        <v>28</v>
      </c>
      <c r="D995">
        <v>86</v>
      </c>
      <c r="E995" t="s">
        <v>29</v>
      </c>
      <c r="F995">
        <v>50</v>
      </c>
      <c r="G995">
        <v>0</v>
      </c>
      <c r="H995" t="s">
        <v>30</v>
      </c>
      <c r="I995">
        <v>0</v>
      </c>
      <c r="J995" t="s">
        <v>31</v>
      </c>
      <c r="K995">
        <v>0</v>
      </c>
      <c r="L995" s="1">
        <v>2286</v>
      </c>
      <c r="M995" t="s">
        <v>27</v>
      </c>
      <c r="N995" t="s">
        <v>36</v>
      </c>
      <c r="O995" t="s">
        <v>27</v>
      </c>
      <c r="P995">
        <v>50</v>
      </c>
      <c r="Q995" t="s">
        <v>34</v>
      </c>
      <c r="R995">
        <v>10</v>
      </c>
      <c r="S995" t="s">
        <v>36</v>
      </c>
      <c r="T995">
        <v>9</v>
      </c>
      <c r="U995">
        <v>1</v>
      </c>
      <c r="V995">
        <v>3</v>
      </c>
      <c r="W995">
        <v>7</v>
      </c>
      <c r="X995">
        <v>747</v>
      </c>
      <c r="Y995">
        <v>-50</v>
      </c>
      <c r="Z995" t="s">
        <v>35</v>
      </c>
      <c r="AA995">
        <v>100</v>
      </c>
      <c r="AB995" t="str">
        <f t="shared" si="15"/>
        <v>20-29</v>
      </c>
    </row>
    <row r="996" spans="1:28" x14ac:dyDescent="0.3">
      <c r="A996">
        <v>24</v>
      </c>
      <c r="B996" t="s">
        <v>27</v>
      </c>
      <c r="C996" t="s">
        <v>38</v>
      </c>
      <c r="D996">
        <v>0</v>
      </c>
      <c r="E996" t="s">
        <v>37</v>
      </c>
      <c r="F996">
        <v>0</v>
      </c>
      <c r="G996">
        <v>0</v>
      </c>
      <c r="H996" t="s">
        <v>39</v>
      </c>
      <c r="I996">
        <v>0</v>
      </c>
      <c r="J996" t="s">
        <v>40</v>
      </c>
      <c r="K996">
        <v>-200</v>
      </c>
      <c r="L996" s="1">
        <v>2000</v>
      </c>
      <c r="M996" t="s">
        <v>27</v>
      </c>
      <c r="N996" t="s">
        <v>27</v>
      </c>
      <c r="O996" t="s">
        <v>27</v>
      </c>
      <c r="P996">
        <v>0</v>
      </c>
      <c r="Q996" t="s">
        <v>34</v>
      </c>
      <c r="R996">
        <v>18</v>
      </c>
      <c r="S996" t="s">
        <v>36</v>
      </c>
      <c r="T996">
        <v>2</v>
      </c>
      <c r="U996">
        <v>0</v>
      </c>
      <c r="V996">
        <v>3</v>
      </c>
      <c r="W996">
        <v>7</v>
      </c>
      <c r="X996">
        <v>714</v>
      </c>
      <c r="Y996">
        <v>-50</v>
      </c>
      <c r="Z996" t="s">
        <v>35</v>
      </c>
      <c r="AA996">
        <v>100</v>
      </c>
      <c r="AB996" t="str">
        <f t="shared" si="15"/>
        <v>20-29</v>
      </c>
    </row>
    <row r="997" spans="1:28" x14ac:dyDescent="0.3">
      <c r="A997">
        <v>35</v>
      </c>
      <c r="B997" t="s">
        <v>27</v>
      </c>
      <c r="C997" t="s">
        <v>38</v>
      </c>
      <c r="D997">
        <v>0</v>
      </c>
      <c r="E997" t="s">
        <v>29</v>
      </c>
      <c r="F997">
        <v>50</v>
      </c>
      <c r="G997">
        <v>0</v>
      </c>
      <c r="H997" t="s">
        <v>30</v>
      </c>
      <c r="I997">
        <v>0</v>
      </c>
      <c r="J997" t="s">
        <v>31</v>
      </c>
      <c r="K997">
        <v>0</v>
      </c>
      <c r="L997" s="1">
        <v>2200</v>
      </c>
      <c r="M997" t="s">
        <v>27</v>
      </c>
      <c r="N997" t="s">
        <v>27</v>
      </c>
      <c r="O997" t="s">
        <v>27</v>
      </c>
      <c r="P997">
        <v>0</v>
      </c>
      <c r="Q997" t="s">
        <v>32</v>
      </c>
      <c r="R997">
        <v>30</v>
      </c>
      <c r="S997" t="s">
        <v>36</v>
      </c>
      <c r="T997">
        <v>5</v>
      </c>
      <c r="U997">
        <v>1</v>
      </c>
      <c r="V997">
        <v>1</v>
      </c>
      <c r="W997">
        <v>8</v>
      </c>
      <c r="X997">
        <v>836</v>
      </c>
      <c r="Y997">
        <v>-50</v>
      </c>
      <c r="Z997" t="s">
        <v>33</v>
      </c>
      <c r="AA997">
        <v>50</v>
      </c>
      <c r="AB997" t="str">
        <f t="shared" si="15"/>
        <v>30-39</v>
      </c>
    </row>
    <row r="998" spans="1:28" x14ac:dyDescent="0.3">
      <c r="A998">
        <v>66</v>
      </c>
      <c r="B998" t="s">
        <v>36</v>
      </c>
      <c r="C998" t="s">
        <v>28</v>
      </c>
      <c r="D998">
        <v>86</v>
      </c>
      <c r="E998" t="s">
        <v>29</v>
      </c>
      <c r="F998">
        <v>50</v>
      </c>
      <c r="G998">
        <v>0</v>
      </c>
      <c r="H998" t="s">
        <v>30</v>
      </c>
      <c r="I998">
        <v>0</v>
      </c>
      <c r="J998" t="s">
        <v>31</v>
      </c>
      <c r="K998">
        <v>0</v>
      </c>
      <c r="L998" s="1">
        <v>2336</v>
      </c>
      <c r="M998" t="s">
        <v>27</v>
      </c>
      <c r="N998" t="s">
        <v>27</v>
      </c>
      <c r="O998" t="s">
        <v>27</v>
      </c>
      <c r="P998">
        <v>0</v>
      </c>
      <c r="Q998" t="s">
        <v>32</v>
      </c>
      <c r="R998">
        <v>4</v>
      </c>
      <c r="S998" t="s">
        <v>36</v>
      </c>
      <c r="T998">
        <v>6</v>
      </c>
      <c r="U998">
        <v>3</v>
      </c>
      <c r="V998">
        <v>1</v>
      </c>
      <c r="W998">
        <v>6</v>
      </c>
      <c r="X998">
        <v>733</v>
      </c>
      <c r="Y998">
        <v>-50</v>
      </c>
      <c r="Z998" t="s">
        <v>35</v>
      </c>
      <c r="AA998">
        <v>100</v>
      </c>
      <c r="AB998" t="str">
        <f t="shared" si="15"/>
        <v>60-69</v>
      </c>
    </row>
    <row r="999" spans="1:28" x14ac:dyDescent="0.3">
      <c r="A999">
        <v>49</v>
      </c>
      <c r="B999" t="s">
        <v>27</v>
      </c>
      <c r="C999" t="s">
        <v>46</v>
      </c>
      <c r="D999">
        <v>0</v>
      </c>
      <c r="E999" t="s">
        <v>37</v>
      </c>
      <c r="F999">
        <v>0</v>
      </c>
      <c r="G999">
        <v>0</v>
      </c>
      <c r="H999" t="s">
        <v>43</v>
      </c>
      <c r="I999">
        <v>0</v>
      </c>
      <c r="J999" t="s">
        <v>31</v>
      </c>
      <c r="K999">
        <v>0</v>
      </c>
      <c r="L999" s="1">
        <v>2250</v>
      </c>
      <c r="M999" t="s">
        <v>27</v>
      </c>
      <c r="N999" t="s">
        <v>27</v>
      </c>
      <c r="O999" t="s">
        <v>27</v>
      </c>
      <c r="P999">
        <v>0</v>
      </c>
      <c r="Q999" t="s">
        <v>34</v>
      </c>
      <c r="R999">
        <v>26</v>
      </c>
      <c r="S999" t="s">
        <v>36</v>
      </c>
      <c r="T999">
        <v>6</v>
      </c>
      <c r="U999">
        <v>5</v>
      </c>
      <c r="V999">
        <v>2</v>
      </c>
      <c r="W999">
        <v>2</v>
      </c>
      <c r="X999">
        <v>657</v>
      </c>
      <c r="Y999">
        <v>50</v>
      </c>
      <c r="Z999" t="s">
        <v>33</v>
      </c>
      <c r="AA999">
        <v>50</v>
      </c>
      <c r="AB999" t="str">
        <f t="shared" si="15"/>
        <v>40-49</v>
      </c>
    </row>
    <row r="1000" spans="1:28" x14ac:dyDescent="0.3">
      <c r="A1000">
        <v>31</v>
      </c>
      <c r="B1000" t="s">
        <v>27</v>
      </c>
      <c r="C1000" t="s">
        <v>28</v>
      </c>
      <c r="D1000">
        <v>86</v>
      </c>
      <c r="E1000" t="s">
        <v>29</v>
      </c>
      <c r="F1000">
        <v>50</v>
      </c>
      <c r="G1000">
        <v>2</v>
      </c>
      <c r="H1000" t="s">
        <v>30</v>
      </c>
      <c r="I1000">
        <v>100</v>
      </c>
      <c r="J1000" t="s">
        <v>31</v>
      </c>
      <c r="K1000">
        <v>0</v>
      </c>
      <c r="L1000" s="1">
        <v>2286</v>
      </c>
      <c r="M1000" t="s">
        <v>27</v>
      </c>
      <c r="N1000" t="s">
        <v>36</v>
      </c>
      <c r="O1000" t="s">
        <v>27</v>
      </c>
      <c r="P1000">
        <v>50</v>
      </c>
      <c r="Q1000" t="s">
        <v>34</v>
      </c>
      <c r="R1000">
        <v>21</v>
      </c>
      <c r="S1000" t="s">
        <v>36</v>
      </c>
      <c r="T1000">
        <v>7</v>
      </c>
      <c r="U1000">
        <v>2</v>
      </c>
      <c r="V1000">
        <v>1</v>
      </c>
      <c r="W1000">
        <v>2</v>
      </c>
      <c r="X1000">
        <v>724</v>
      </c>
      <c r="Y1000">
        <v>-50</v>
      </c>
      <c r="Z1000" t="s">
        <v>41</v>
      </c>
      <c r="AA1000">
        <v>0</v>
      </c>
      <c r="AB1000" t="str">
        <f t="shared" si="15"/>
        <v>30-39</v>
      </c>
    </row>
    <row r="1001" spans="1:28" x14ac:dyDescent="0.3">
      <c r="A1001">
        <v>48</v>
      </c>
      <c r="B1001" t="s">
        <v>27</v>
      </c>
      <c r="C1001" t="s">
        <v>28</v>
      </c>
      <c r="D1001">
        <v>86</v>
      </c>
      <c r="E1001" t="s">
        <v>29</v>
      </c>
      <c r="F1001">
        <v>50</v>
      </c>
      <c r="G1001">
        <v>1</v>
      </c>
      <c r="H1001" t="s">
        <v>30</v>
      </c>
      <c r="I1001">
        <v>50</v>
      </c>
      <c r="J1001" t="s">
        <v>40</v>
      </c>
      <c r="K1001">
        <v>-200</v>
      </c>
      <c r="L1001" s="1">
        <v>2136</v>
      </c>
      <c r="M1001" t="s">
        <v>27</v>
      </c>
      <c r="N1001" t="s">
        <v>36</v>
      </c>
      <c r="O1001" t="s">
        <v>27</v>
      </c>
      <c r="P1001">
        <v>50</v>
      </c>
      <c r="Q1001" t="s">
        <v>32</v>
      </c>
      <c r="R1001">
        <v>22</v>
      </c>
      <c r="S1001" t="s">
        <v>27</v>
      </c>
      <c r="T1001">
        <v>3</v>
      </c>
      <c r="U1001">
        <v>4</v>
      </c>
      <c r="V1001">
        <v>2</v>
      </c>
      <c r="W1001">
        <v>99</v>
      </c>
      <c r="X1001">
        <v>741</v>
      </c>
      <c r="Y1001">
        <v>-50</v>
      </c>
      <c r="Z1001" t="s">
        <v>35</v>
      </c>
      <c r="AA1001">
        <v>100</v>
      </c>
      <c r="AB1001" t="str">
        <f t="shared" si="15"/>
        <v>40-49</v>
      </c>
    </row>
    <row r="1002" spans="1:28" x14ac:dyDescent="0.3">
      <c r="A1002">
        <v>60</v>
      </c>
      <c r="B1002" t="s">
        <v>36</v>
      </c>
      <c r="C1002" t="s">
        <v>46</v>
      </c>
      <c r="D1002">
        <v>0</v>
      </c>
      <c r="E1002" t="s">
        <v>29</v>
      </c>
      <c r="F1002">
        <v>50</v>
      </c>
      <c r="G1002">
        <v>0</v>
      </c>
      <c r="H1002" t="s">
        <v>30</v>
      </c>
      <c r="I1002">
        <v>0</v>
      </c>
      <c r="J1002" t="s">
        <v>40</v>
      </c>
      <c r="K1002">
        <v>-200</v>
      </c>
      <c r="L1002" s="1">
        <v>2000</v>
      </c>
      <c r="M1002" t="s">
        <v>36</v>
      </c>
      <c r="N1002" t="s">
        <v>27</v>
      </c>
      <c r="O1002" t="s">
        <v>27</v>
      </c>
      <c r="P1002">
        <v>50</v>
      </c>
      <c r="Q1002" t="s">
        <v>34</v>
      </c>
      <c r="R1002">
        <v>29</v>
      </c>
      <c r="S1002" t="s">
        <v>36</v>
      </c>
      <c r="T1002">
        <v>6</v>
      </c>
      <c r="U1002">
        <v>1</v>
      </c>
      <c r="V1002">
        <v>3</v>
      </c>
      <c r="W1002">
        <v>13</v>
      </c>
      <c r="X1002">
        <v>780</v>
      </c>
      <c r="Y1002">
        <v>-50</v>
      </c>
      <c r="Z1002" t="s">
        <v>35</v>
      </c>
      <c r="AA1002">
        <v>100</v>
      </c>
      <c r="AB1002" t="str">
        <f t="shared" si="15"/>
        <v>60-69</v>
      </c>
    </row>
    <row r="1003" spans="1:28" x14ac:dyDescent="0.3">
      <c r="A1003">
        <v>53</v>
      </c>
      <c r="B1003" t="s">
        <v>27</v>
      </c>
      <c r="C1003" t="s">
        <v>46</v>
      </c>
      <c r="D1003">
        <v>0</v>
      </c>
      <c r="E1003" t="s">
        <v>29</v>
      </c>
      <c r="F1003">
        <v>50</v>
      </c>
      <c r="G1003">
        <v>0</v>
      </c>
      <c r="H1003" t="s">
        <v>39</v>
      </c>
      <c r="I1003">
        <v>0</v>
      </c>
      <c r="J1003" t="s">
        <v>31</v>
      </c>
      <c r="K1003">
        <v>0</v>
      </c>
      <c r="L1003" s="1">
        <v>2250</v>
      </c>
      <c r="M1003" t="s">
        <v>27</v>
      </c>
      <c r="N1003" t="s">
        <v>27</v>
      </c>
      <c r="O1003" t="s">
        <v>27</v>
      </c>
      <c r="P1003">
        <v>0</v>
      </c>
      <c r="Q1003" t="s">
        <v>34</v>
      </c>
      <c r="R1003">
        <v>7</v>
      </c>
      <c r="S1003" t="s">
        <v>27</v>
      </c>
      <c r="T1003">
        <v>6</v>
      </c>
      <c r="U1003">
        <v>2</v>
      </c>
      <c r="V1003">
        <v>2</v>
      </c>
      <c r="W1003">
        <v>99</v>
      </c>
      <c r="X1003">
        <v>772</v>
      </c>
      <c r="Y1003">
        <v>-50</v>
      </c>
      <c r="Z1003" t="s">
        <v>35</v>
      </c>
      <c r="AA1003">
        <v>100</v>
      </c>
      <c r="AB1003" t="str">
        <f t="shared" si="15"/>
        <v>50-59</v>
      </c>
    </row>
    <row r="1004" spans="1:28" x14ac:dyDescent="0.3">
      <c r="A1004">
        <v>40</v>
      </c>
      <c r="B1004" t="s">
        <v>27</v>
      </c>
      <c r="C1004" t="s">
        <v>28</v>
      </c>
      <c r="D1004">
        <v>86</v>
      </c>
      <c r="E1004" t="s">
        <v>29</v>
      </c>
      <c r="F1004">
        <v>50</v>
      </c>
      <c r="G1004">
        <v>0</v>
      </c>
      <c r="H1004" t="s">
        <v>43</v>
      </c>
      <c r="I1004">
        <v>0</v>
      </c>
      <c r="J1004" t="s">
        <v>31</v>
      </c>
      <c r="K1004">
        <v>0</v>
      </c>
      <c r="L1004" s="1">
        <v>2286</v>
      </c>
      <c r="M1004" t="s">
        <v>27</v>
      </c>
      <c r="N1004" t="s">
        <v>27</v>
      </c>
      <c r="O1004" t="s">
        <v>27</v>
      </c>
      <c r="P1004">
        <v>0</v>
      </c>
      <c r="Q1004" t="s">
        <v>34</v>
      </c>
      <c r="R1004">
        <v>24</v>
      </c>
      <c r="S1004" t="s">
        <v>36</v>
      </c>
      <c r="T1004">
        <v>5</v>
      </c>
      <c r="U1004">
        <v>6</v>
      </c>
      <c r="V1004">
        <v>1</v>
      </c>
      <c r="W1004">
        <v>1</v>
      </c>
      <c r="X1004">
        <v>799</v>
      </c>
      <c r="Y1004">
        <v>-50</v>
      </c>
      <c r="Z1004" t="s">
        <v>33</v>
      </c>
      <c r="AA1004">
        <v>50</v>
      </c>
      <c r="AB1004" t="str">
        <f t="shared" si="15"/>
        <v>40-49</v>
      </c>
    </row>
    <row r="1005" spans="1:28" x14ac:dyDescent="0.3">
      <c r="A1005">
        <v>30</v>
      </c>
      <c r="B1005" t="s">
        <v>27</v>
      </c>
      <c r="C1005" t="s">
        <v>28</v>
      </c>
      <c r="D1005">
        <v>86</v>
      </c>
      <c r="E1005" t="s">
        <v>37</v>
      </c>
      <c r="F1005">
        <v>0</v>
      </c>
      <c r="G1005">
        <v>0</v>
      </c>
      <c r="H1005" t="s">
        <v>30</v>
      </c>
      <c r="I1005">
        <v>0</v>
      </c>
      <c r="J1005" t="s">
        <v>40</v>
      </c>
      <c r="K1005">
        <v>-200</v>
      </c>
      <c r="L1005" s="1">
        <v>2036</v>
      </c>
      <c r="M1005" t="s">
        <v>27</v>
      </c>
      <c r="N1005" t="s">
        <v>27</v>
      </c>
      <c r="O1005" t="s">
        <v>27</v>
      </c>
      <c r="P1005">
        <v>0</v>
      </c>
      <c r="Q1005" t="s">
        <v>34</v>
      </c>
      <c r="R1005">
        <v>21</v>
      </c>
      <c r="S1005" t="s">
        <v>36</v>
      </c>
      <c r="T1005">
        <v>3</v>
      </c>
      <c r="U1005">
        <v>1</v>
      </c>
      <c r="V1005">
        <v>1</v>
      </c>
      <c r="W1005">
        <v>5</v>
      </c>
      <c r="X1005">
        <v>761</v>
      </c>
      <c r="Y1005">
        <v>-50</v>
      </c>
      <c r="Z1005" t="s">
        <v>33</v>
      </c>
      <c r="AA1005">
        <v>50</v>
      </c>
      <c r="AB1005" t="str">
        <f t="shared" si="15"/>
        <v>30-39</v>
      </c>
    </row>
    <row r="1006" spans="1:28" x14ac:dyDescent="0.3">
      <c r="A1006">
        <v>50</v>
      </c>
      <c r="B1006" t="s">
        <v>27</v>
      </c>
      <c r="C1006" t="s">
        <v>28</v>
      </c>
      <c r="D1006">
        <v>86</v>
      </c>
      <c r="E1006" t="s">
        <v>42</v>
      </c>
      <c r="F1006">
        <v>100</v>
      </c>
      <c r="G1006">
        <v>0</v>
      </c>
      <c r="H1006" t="s">
        <v>39</v>
      </c>
      <c r="I1006">
        <v>0</v>
      </c>
      <c r="J1006" t="s">
        <v>40</v>
      </c>
      <c r="K1006">
        <v>-200</v>
      </c>
      <c r="L1006" s="1">
        <v>2186</v>
      </c>
      <c r="M1006" t="s">
        <v>27</v>
      </c>
      <c r="N1006" t="s">
        <v>27</v>
      </c>
      <c r="O1006" t="s">
        <v>27</v>
      </c>
      <c r="P1006">
        <v>0</v>
      </c>
      <c r="Q1006" t="s">
        <v>34</v>
      </c>
      <c r="R1006">
        <v>3</v>
      </c>
      <c r="S1006" t="s">
        <v>36</v>
      </c>
      <c r="T1006">
        <v>2</v>
      </c>
      <c r="U1006">
        <v>1</v>
      </c>
      <c r="V1006">
        <v>3</v>
      </c>
      <c r="W1006">
        <v>12</v>
      </c>
      <c r="X1006">
        <v>723</v>
      </c>
      <c r="Y1006">
        <v>-50</v>
      </c>
      <c r="Z1006" t="s">
        <v>35</v>
      </c>
      <c r="AA1006">
        <v>100</v>
      </c>
      <c r="AB1006" t="str">
        <f t="shared" si="15"/>
        <v>50-59</v>
      </c>
    </row>
    <row r="1007" spans="1:28" x14ac:dyDescent="0.3">
      <c r="A1007">
        <v>45</v>
      </c>
      <c r="B1007" t="s">
        <v>27</v>
      </c>
      <c r="C1007" t="s">
        <v>28</v>
      </c>
      <c r="D1007">
        <v>86</v>
      </c>
      <c r="E1007" t="s">
        <v>37</v>
      </c>
      <c r="F1007">
        <v>0</v>
      </c>
      <c r="G1007">
        <v>3</v>
      </c>
      <c r="H1007" t="s">
        <v>39</v>
      </c>
      <c r="I1007">
        <v>300</v>
      </c>
      <c r="J1007" t="s">
        <v>31</v>
      </c>
      <c r="K1007">
        <v>0</v>
      </c>
      <c r="L1007" s="1">
        <v>2586</v>
      </c>
      <c r="M1007" t="s">
        <v>27</v>
      </c>
      <c r="N1007" t="s">
        <v>27</v>
      </c>
      <c r="O1007" t="s">
        <v>27</v>
      </c>
      <c r="P1007">
        <v>0</v>
      </c>
      <c r="Q1007" t="s">
        <v>34</v>
      </c>
      <c r="R1007">
        <v>5</v>
      </c>
      <c r="S1007" t="s">
        <v>36</v>
      </c>
      <c r="T1007">
        <v>4</v>
      </c>
      <c r="U1007">
        <v>0</v>
      </c>
      <c r="V1007">
        <v>3</v>
      </c>
      <c r="W1007">
        <v>13</v>
      </c>
      <c r="X1007">
        <v>671</v>
      </c>
      <c r="Y1007">
        <v>50</v>
      </c>
      <c r="Z1007" t="s">
        <v>41</v>
      </c>
      <c r="AA1007">
        <v>0</v>
      </c>
      <c r="AB1007" t="str">
        <f t="shared" si="15"/>
        <v>40-49</v>
      </c>
    </row>
    <row r="1008" spans="1:28" x14ac:dyDescent="0.3">
      <c r="A1008">
        <v>53</v>
      </c>
      <c r="B1008" t="s">
        <v>27</v>
      </c>
      <c r="C1008" t="s">
        <v>45</v>
      </c>
      <c r="D1008">
        <v>0</v>
      </c>
      <c r="E1008" t="s">
        <v>29</v>
      </c>
      <c r="F1008">
        <v>50</v>
      </c>
      <c r="G1008">
        <v>1</v>
      </c>
      <c r="H1008" t="s">
        <v>30</v>
      </c>
      <c r="I1008">
        <v>50</v>
      </c>
      <c r="J1008" t="s">
        <v>31</v>
      </c>
      <c r="K1008">
        <v>0</v>
      </c>
      <c r="L1008" s="1">
        <v>2400</v>
      </c>
      <c r="M1008" t="s">
        <v>27</v>
      </c>
      <c r="N1008" t="s">
        <v>27</v>
      </c>
      <c r="O1008" t="s">
        <v>27</v>
      </c>
      <c r="P1008">
        <v>0</v>
      </c>
      <c r="Q1008" t="s">
        <v>34</v>
      </c>
      <c r="R1008">
        <v>1</v>
      </c>
      <c r="S1008" t="s">
        <v>36</v>
      </c>
      <c r="T1008">
        <v>7</v>
      </c>
      <c r="U1008">
        <v>3</v>
      </c>
      <c r="V1008">
        <v>1</v>
      </c>
      <c r="W1008">
        <v>8</v>
      </c>
      <c r="X1008">
        <v>696</v>
      </c>
      <c r="Y1008">
        <v>50</v>
      </c>
      <c r="Z1008" t="s">
        <v>35</v>
      </c>
      <c r="AA1008">
        <v>100</v>
      </c>
      <c r="AB1008" t="str">
        <f t="shared" si="15"/>
        <v>50-59</v>
      </c>
    </row>
    <row r="1009" spans="1:28" x14ac:dyDescent="0.3">
      <c r="A1009">
        <v>49</v>
      </c>
      <c r="B1009" t="s">
        <v>27</v>
      </c>
      <c r="C1009" t="s">
        <v>38</v>
      </c>
      <c r="D1009">
        <v>0</v>
      </c>
      <c r="E1009" t="s">
        <v>42</v>
      </c>
      <c r="F1009">
        <v>100</v>
      </c>
      <c r="G1009">
        <v>0</v>
      </c>
      <c r="H1009" t="s">
        <v>30</v>
      </c>
      <c r="I1009">
        <v>0</v>
      </c>
      <c r="J1009" t="s">
        <v>40</v>
      </c>
      <c r="K1009">
        <v>-200</v>
      </c>
      <c r="L1009" s="1">
        <v>2000</v>
      </c>
      <c r="M1009" t="s">
        <v>27</v>
      </c>
      <c r="N1009" t="s">
        <v>27</v>
      </c>
      <c r="O1009" t="s">
        <v>36</v>
      </c>
      <c r="P1009">
        <v>50</v>
      </c>
      <c r="Q1009" t="s">
        <v>32</v>
      </c>
      <c r="R1009">
        <v>7</v>
      </c>
      <c r="S1009" t="s">
        <v>27</v>
      </c>
      <c r="T1009">
        <v>8</v>
      </c>
      <c r="U1009">
        <v>3</v>
      </c>
      <c r="V1009">
        <v>2</v>
      </c>
      <c r="W1009">
        <v>99</v>
      </c>
      <c r="X1009">
        <v>733</v>
      </c>
      <c r="Y1009">
        <v>-50</v>
      </c>
      <c r="Z1009" t="s">
        <v>33</v>
      </c>
      <c r="AA1009">
        <v>50</v>
      </c>
      <c r="AB1009" t="str">
        <f t="shared" si="15"/>
        <v>40-49</v>
      </c>
    </row>
    <row r="1010" spans="1:28" x14ac:dyDescent="0.3">
      <c r="A1010">
        <v>55</v>
      </c>
      <c r="B1010" t="s">
        <v>36</v>
      </c>
      <c r="C1010" t="s">
        <v>28</v>
      </c>
      <c r="D1010">
        <v>86</v>
      </c>
      <c r="E1010" t="s">
        <v>29</v>
      </c>
      <c r="F1010">
        <v>50</v>
      </c>
      <c r="G1010">
        <v>0</v>
      </c>
      <c r="H1010" t="s">
        <v>30</v>
      </c>
      <c r="I1010">
        <v>0</v>
      </c>
      <c r="J1010" t="s">
        <v>31</v>
      </c>
      <c r="K1010">
        <v>0</v>
      </c>
      <c r="L1010" s="1">
        <v>2436</v>
      </c>
      <c r="M1010" t="s">
        <v>27</v>
      </c>
      <c r="N1010" t="s">
        <v>27</v>
      </c>
      <c r="O1010" t="s">
        <v>27</v>
      </c>
      <c r="P1010">
        <v>0</v>
      </c>
      <c r="Q1010" t="s">
        <v>34</v>
      </c>
      <c r="R1010">
        <v>12</v>
      </c>
      <c r="S1010" t="s">
        <v>27</v>
      </c>
      <c r="T1010">
        <v>10</v>
      </c>
      <c r="U1010">
        <v>4</v>
      </c>
      <c r="V1010">
        <v>3</v>
      </c>
      <c r="W1010">
        <v>99</v>
      </c>
      <c r="X1010">
        <v>640</v>
      </c>
      <c r="Y1010">
        <v>50</v>
      </c>
      <c r="Z1010" t="s">
        <v>35</v>
      </c>
      <c r="AA1010">
        <v>100</v>
      </c>
      <c r="AB1010" t="str">
        <f t="shared" si="15"/>
        <v>50-59</v>
      </c>
    </row>
    <row r="1011" spans="1:28" x14ac:dyDescent="0.3">
      <c r="A1011">
        <v>31</v>
      </c>
      <c r="B1011" t="s">
        <v>27</v>
      </c>
      <c r="C1011" t="s">
        <v>46</v>
      </c>
      <c r="D1011">
        <v>0</v>
      </c>
      <c r="E1011" t="s">
        <v>29</v>
      </c>
      <c r="F1011">
        <v>50</v>
      </c>
      <c r="G1011">
        <v>1</v>
      </c>
      <c r="H1011" t="s">
        <v>30</v>
      </c>
      <c r="I1011">
        <v>50</v>
      </c>
      <c r="J1011" t="s">
        <v>31</v>
      </c>
      <c r="K1011">
        <v>0</v>
      </c>
      <c r="L1011" s="1">
        <v>2150</v>
      </c>
      <c r="M1011" t="s">
        <v>36</v>
      </c>
      <c r="N1011" t="s">
        <v>36</v>
      </c>
      <c r="O1011" t="s">
        <v>36</v>
      </c>
      <c r="P1011">
        <v>150</v>
      </c>
      <c r="Q1011" t="s">
        <v>34</v>
      </c>
      <c r="R1011">
        <v>24</v>
      </c>
      <c r="S1011" t="s">
        <v>36</v>
      </c>
      <c r="T1011">
        <v>9</v>
      </c>
      <c r="U1011">
        <v>4</v>
      </c>
      <c r="V1011">
        <v>1</v>
      </c>
      <c r="W1011">
        <v>12</v>
      </c>
      <c r="X1011">
        <v>704</v>
      </c>
      <c r="Y1011">
        <v>-50</v>
      </c>
      <c r="Z1011" t="s">
        <v>35</v>
      </c>
      <c r="AA1011">
        <v>100</v>
      </c>
      <c r="AB1011" t="str">
        <f t="shared" si="15"/>
        <v>30-39</v>
      </c>
    </row>
    <row r="1012" spans="1:28" x14ac:dyDescent="0.3">
      <c r="A1012">
        <v>59</v>
      </c>
      <c r="B1012" t="s">
        <v>36</v>
      </c>
      <c r="C1012" t="s">
        <v>28</v>
      </c>
      <c r="D1012">
        <v>86</v>
      </c>
      <c r="E1012" t="s">
        <v>37</v>
      </c>
      <c r="F1012">
        <v>0</v>
      </c>
      <c r="G1012">
        <v>2</v>
      </c>
      <c r="H1012" t="s">
        <v>39</v>
      </c>
      <c r="I1012">
        <v>200</v>
      </c>
      <c r="J1012" t="s">
        <v>31</v>
      </c>
      <c r="K1012">
        <v>0</v>
      </c>
      <c r="L1012" s="1">
        <v>2486</v>
      </c>
      <c r="M1012" t="s">
        <v>27</v>
      </c>
      <c r="N1012" t="s">
        <v>27</v>
      </c>
      <c r="O1012" t="s">
        <v>27</v>
      </c>
      <c r="P1012">
        <v>0</v>
      </c>
      <c r="Q1012" t="s">
        <v>34</v>
      </c>
      <c r="R1012">
        <v>22</v>
      </c>
      <c r="S1012" t="s">
        <v>36</v>
      </c>
      <c r="T1012">
        <v>7</v>
      </c>
      <c r="U1012">
        <v>0</v>
      </c>
      <c r="V1012">
        <v>1</v>
      </c>
      <c r="W1012">
        <v>4</v>
      </c>
      <c r="X1012">
        <v>779</v>
      </c>
      <c r="Y1012">
        <v>-50</v>
      </c>
      <c r="Z1012" t="s">
        <v>35</v>
      </c>
      <c r="AA1012">
        <v>100</v>
      </c>
      <c r="AB1012" t="str">
        <f t="shared" si="15"/>
        <v>50-59</v>
      </c>
    </row>
    <row r="1013" spans="1:28" x14ac:dyDescent="0.3">
      <c r="A1013">
        <v>42</v>
      </c>
      <c r="B1013" t="s">
        <v>27</v>
      </c>
      <c r="C1013" t="s">
        <v>28</v>
      </c>
      <c r="D1013">
        <v>86</v>
      </c>
      <c r="E1013" t="s">
        <v>29</v>
      </c>
      <c r="F1013">
        <v>50</v>
      </c>
      <c r="G1013">
        <v>0</v>
      </c>
      <c r="H1013" t="s">
        <v>39</v>
      </c>
      <c r="I1013">
        <v>0</v>
      </c>
      <c r="J1013" t="s">
        <v>31</v>
      </c>
      <c r="K1013">
        <v>0</v>
      </c>
      <c r="L1013" s="1">
        <v>2336</v>
      </c>
      <c r="M1013" t="s">
        <v>27</v>
      </c>
      <c r="N1013" t="s">
        <v>27</v>
      </c>
      <c r="O1013" t="s">
        <v>27</v>
      </c>
      <c r="P1013">
        <v>0</v>
      </c>
      <c r="Q1013" t="s">
        <v>34</v>
      </c>
      <c r="R1013">
        <v>16</v>
      </c>
      <c r="S1013" t="s">
        <v>36</v>
      </c>
      <c r="T1013">
        <v>8</v>
      </c>
      <c r="U1013">
        <v>2</v>
      </c>
      <c r="V1013">
        <v>3</v>
      </c>
      <c r="W1013">
        <v>11</v>
      </c>
      <c r="X1013">
        <v>673</v>
      </c>
      <c r="Y1013">
        <v>50</v>
      </c>
      <c r="Z1013" t="s">
        <v>41</v>
      </c>
      <c r="AA1013">
        <v>0</v>
      </c>
      <c r="AB1013" t="str">
        <f t="shared" si="15"/>
        <v>40-49</v>
      </c>
    </row>
    <row r="1014" spans="1:28" x14ac:dyDescent="0.3">
      <c r="A1014">
        <v>71</v>
      </c>
      <c r="B1014" t="s">
        <v>36</v>
      </c>
      <c r="C1014" t="s">
        <v>45</v>
      </c>
      <c r="D1014">
        <v>0</v>
      </c>
      <c r="E1014" t="s">
        <v>29</v>
      </c>
      <c r="F1014">
        <v>50</v>
      </c>
      <c r="G1014">
        <v>1</v>
      </c>
      <c r="H1014" t="s">
        <v>30</v>
      </c>
      <c r="I1014">
        <v>50</v>
      </c>
      <c r="J1014" t="s">
        <v>40</v>
      </c>
      <c r="K1014">
        <v>-200</v>
      </c>
      <c r="L1014" s="1">
        <v>2100</v>
      </c>
      <c r="M1014" t="s">
        <v>27</v>
      </c>
      <c r="N1014" t="s">
        <v>27</v>
      </c>
      <c r="O1014" t="s">
        <v>27</v>
      </c>
      <c r="P1014">
        <v>0</v>
      </c>
      <c r="Q1014" t="s">
        <v>34</v>
      </c>
      <c r="R1014">
        <v>22</v>
      </c>
      <c r="S1014" t="s">
        <v>36</v>
      </c>
      <c r="T1014">
        <v>3</v>
      </c>
      <c r="U1014">
        <v>2</v>
      </c>
      <c r="V1014">
        <v>3</v>
      </c>
      <c r="W1014">
        <v>8</v>
      </c>
      <c r="X1014">
        <v>733</v>
      </c>
      <c r="Y1014">
        <v>-50</v>
      </c>
      <c r="Z1014" t="s">
        <v>35</v>
      </c>
      <c r="AA1014">
        <v>100</v>
      </c>
      <c r="AB1014" t="str">
        <f t="shared" si="15"/>
        <v>70-79</v>
      </c>
    </row>
    <row r="1015" spans="1:28" x14ac:dyDescent="0.3">
      <c r="A1015">
        <v>29</v>
      </c>
      <c r="B1015" t="s">
        <v>27</v>
      </c>
      <c r="C1015" t="s">
        <v>46</v>
      </c>
      <c r="D1015">
        <v>0</v>
      </c>
      <c r="E1015" t="s">
        <v>29</v>
      </c>
      <c r="F1015">
        <v>50</v>
      </c>
      <c r="G1015">
        <v>0</v>
      </c>
      <c r="H1015" t="s">
        <v>39</v>
      </c>
      <c r="I1015">
        <v>0</v>
      </c>
      <c r="J1015" t="s">
        <v>31</v>
      </c>
      <c r="K1015">
        <v>0</v>
      </c>
      <c r="L1015" s="1">
        <v>2200</v>
      </c>
      <c r="M1015" t="s">
        <v>27</v>
      </c>
      <c r="N1015" t="s">
        <v>27</v>
      </c>
      <c r="O1015" t="s">
        <v>27</v>
      </c>
      <c r="P1015">
        <v>0</v>
      </c>
      <c r="Q1015" t="s">
        <v>34</v>
      </c>
      <c r="R1015">
        <v>25</v>
      </c>
      <c r="S1015" t="s">
        <v>27</v>
      </c>
      <c r="T1015">
        <v>7</v>
      </c>
      <c r="U1015">
        <v>0</v>
      </c>
      <c r="V1015">
        <v>3</v>
      </c>
      <c r="W1015">
        <v>99</v>
      </c>
      <c r="X1015">
        <v>721</v>
      </c>
      <c r="Y1015">
        <v>-50</v>
      </c>
      <c r="Z1015" t="s">
        <v>33</v>
      </c>
      <c r="AA1015">
        <v>50</v>
      </c>
      <c r="AB1015" t="str">
        <f t="shared" si="15"/>
        <v>20-29</v>
      </c>
    </row>
    <row r="1016" spans="1:28" x14ac:dyDescent="0.3">
      <c r="A1016">
        <v>66</v>
      </c>
      <c r="B1016" t="s">
        <v>36</v>
      </c>
      <c r="C1016" t="s">
        <v>46</v>
      </c>
      <c r="D1016">
        <v>0</v>
      </c>
      <c r="E1016" t="s">
        <v>29</v>
      </c>
      <c r="F1016">
        <v>50</v>
      </c>
      <c r="G1016">
        <v>2</v>
      </c>
      <c r="H1016" t="s">
        <v>30</v>
      </c>
      <c r="I1016">
        <v>100</v>
      </c>
      <c r="J1016" t="s">
        <v>31</v>
      </c>
      <c r="K1016">
        <v>0</v>
      </c>
      <c r="L1016" s="1">
        <v>2350</v>
      </c>
      <c r="M1016" t="s">
        <v>27</v>
      </c>
      <c r="N1016" t="s">
        <v>36</v>
      </c>
      <c r="O1016" t="s">
        <v>36</v>
      </c>
      <c r="P1016">
        <v>100</v>
      </c>
      <c r="Q1016" t="s">
        <v>34</v>
      </c>
      <c r="R1016">
        <v>7</v>
      </c>
      <c r="S1016" t="s">
        <v>36</v>
      </c>
      <c r="T1016">
        <v>3</v>
      </c>
      <c r="U1016">
        <v>2</v>
      </c>
      <c r="V1016">
        <v>2</v>
      </c>
      <c r="W1016">
        <v>5</v>
      </c>
      <c r="X1016">
        <v>677</v>
      </c>
      <c r="Y1016">
        <v>50</v>
      </c>
      <c r="Z1016" t="s">
        <v>35</v>
      </c>
      <c r="AA1016">
        <v>100</v>
      </c>
      <c r="AB1016" t="str">
        <f t="shared" si="15"/>
        <v>60-69</v>
      </c>
    </row>
    <row r="1017" spans="1:28" x14ac:dyDescent="0.3">
      <c r="A1017">
        <v>42</v>
      </c>
      <c r="B1017" t="s">
        <v>27</v>
      </c>
      <c r="C1017" t="s">
        <v>38</v>
      </c>
      <c r="D1017">
        <v>0</v>
      </c>
      <c r="E1017" t="s">
        <v>29</v>
      </c>
      <c r="F1017">
        <v>50</v>
      </c>
      <c r="G1017">
        <v>1</v>
      </c>
      <c r="H1017" t="s">
        <v>30</v>
      </c>
      <c r="I1017">
        <v>50</v>
      </c>
      <c r="J1017" t="s">
        <v>40</v>
      </c>
      <c r="K1017">
        <v>-200</v>
      </c>
      <c r="L1017" s="1">
        <v>2050</v>
      </c>
      <c r="M1017" t="s">
        <v>36</v>
      </c>
      <c r="N1017" t="s">
        <v>36</v>
      </c>
      <c r="O1017" t="s">
        <v>27</v>
      </c>
      <c r="P1017">
        <v>100</v>
      </c>
      <c r="Q1017" t="s">
        <v>32</v>
      </c>
      <c r="R1017">
        <v>8</v>
      </c>
      <c r="S1017" t="s">
        <v>27</v>
      </c>
      <c r="T1017">
        <v>4</v>
      </c>
      <c r="U1017">
        <v>2</v>
      </c>
      <c r="V1017">
        <v>3</v>
      </c>
      <c r="W1017">
        <v>99</v>
      </c>
      <c r="X1017">
        <v>675</v>
      </c>
      <c r="Y1017">
        <v>50</v>
      </c>
      <c r="Z1017" t="s">
        <v>33</v>
      </c>
      <c r="AA1017">
        <v>50</v>
      </c>
      <c r="AB1017" t="str">
        <f t="shared" si="15"/>
        <v>40-49</v>
      </c>
    </row>
    <row r="1018" spans="1:28" x14ac:dyDescent="0.3">
      <c r="A1018">
        <v>30</v>
      </c>
      <c r="B1018" t="s">
        <v>27</v>
      </c>
      <c r="C1018" t="s">
        <v>38</v>
      </c>
      <c r="D1018">
        <v>0</v>
      </c>
      <c r="E1018" t="s">
        <v>29</v>
      </c>
      <c r="F1018">
        <v>50</v>
      </c>
      <c r="G1018">
        <v>1</v>
      </c>
      <c r="H1018" t="s">
        <v>30</v>
      </c>
      <c r="I1018">
        <v>50</v>
      </c>
      <c r="J1018" t="s">
        <v>31</v>
      </c>
      <c r="K1018">
        <v>0</v>
      </c>
      <c r="L1018" s="1">
        <v>2300</v>
      </c>
      <c r="M1018" t="s">
        <v>27</v>
      </c>
      <c r="N1018" t="s">
        <v>27</v>
      </c>
      <c r="O1018" t="s">
        <v>27</v>
      </c>
      <c r="P1018">
        <v>0</v>
      </c>
      <c r="Q1018" t="s">
        <v>34</v>
      </c>
      <c r="R1018">
        <v>15</v>
      </c>
      <c r="S1018" t="s">
        <v>36</v>
      </c>
      <c r="T1018">
        <v>4</v>
      </c>
      <c r="U1018">
        <v>2</v>
      </c>
      <c r="V1018">
        <v>2</v>
      </c>
      <c r="W1018">
        <v>11</v>
      </c>
      <c r="X1018">
        <v>745</v>
      </c>
      <c r="Y1018">
        <v>-50</v>
      </c>
      <c r="Z1018" t="s">
        <v>35</v>
      </c>
      <c r="AA1018">
        <v>100</v>
      </c>
      <c r="AB1018" t="str">
        <f t="shared" si="15"/>
        <v>30-39</v>
      </c>
    </row>
    <row r="1019" spans="1:28" x14ac:dyDescent="0.3">
      <c r="A1019">
        <v>32</v>
      </c>
      <c r="B1019" t="s">
        <v>27</v>
      </c>
      <c r="C1019" t="s">
        <v>28</v>
      </c>
      <c r="D1019">
        <v>86</v>
      </c>
      <c r="E1019" t="s">
        <v>29</v>
      </c>
      <c r="F1019">
        <v>50</v>
      </c>
      <c r="G1019">
        <v>0</v>
      </c>
      <c r="H1019" t="s">
        <v>39</v>
      </c>
      <c r="I1019">
        <v>0</v>
      </c>
      <c r="J1019" t="s">
        <v>31</v>
      </c>
      <c r="K1019">
        <v>0</v>
      </c>
      <c r="L1019" s="1">
        <v>2286</v>
      </c>
      <c r="M1019" t="s">
        <v>27</v>
      </c>
      <c r="N1019" t="s">
        <v>27</v>
      </c>
      <c r="O1019" t="s">
        <v>27</v>
      </c>
      <c r="P1019">
        <v>0</v>
      </c>
      <c r="Q1019" t="s">
        <v>34</v>
      </c>
      <c r="R1019">
        <v>6</v>
      </c>
      <c r="S1019" t="s">
        <v>27</v>
      </c>
      <c r="T1019">
        <v>4</v>
      </c>
      <c r="U1019">
        <v>1</v>
      </c>
      <c r="V1019">
        <v>2</v>
      </c>
      <c r="W1019">
        <v>99</v>
      </c>
      <c r="X1019">
        <v>744</v>
      </c>
      <c r="Y1019">
        <v>-50</v>
      </c>
      <c r="Z1019" t="s">
        <v>33</v>
      </c>
      <c r="AA1019">
        <v>50</v>
      </c>
      <c r="AB1019" t="str">
        <f t="shared" si="15"/>
        <v>30-39</v>
      </c>
    </row>
    <row r="1020" spans="1:28" x14ac:dyDescent="0.3">
      <c r="A1020">
        <v>35</v>
      </c>
      <c r="B1020" t="s">
        <v>27</v>
      </c>
      <c r="C1020" t="s">
        <v>38</v>
      </c>
      <c r="D1020">
        <v>0</v>
      </c>
      <c r="E1020" t="s">
        <v>29</v>
      </c>
      <c r="F1020">
        <v>50</v>
      </c>
      <c r="G1020">
        <v>0</v>
      </c>
      <c r="H1020" t="s">
        <v>39</v>
      </c>
      <c r="I1020">
        <v>0</v>
      </c>
      <c r="J1020" t="s">
        <v>40</v>
      </c>
      <c r="K1020">
        <v>-200</v>
      </c>
      <c r="L1020" s="1">
        <v>1950</v>
      </c>
      <c r="M1020" t="s">
        <v>27</v>
      </c>
      <c r="N1020" t="s">
        <v>36</v>
      </c>
      <c r="O1020" t="s">
        <v>27</v>
      </c>
      <c r="P1020">
        <v>50</v>
      </c>
      <c r="Q1020" t="s">
        <v>34</v>
      </c>
      <c r="R1020">
        <v>5</v>
      </c>
      <c r="S1020" t="s">
        <v>27</v>
      </c>
      <c r="T1020">
        <v>5</v>
      </c>
      <c r="U1020">
        <v>1</v>
      </c>
      <c r="V1020">
        <v>3</v>
      </c>
      <c r="W1020">
        <v>99</v>
      </c>
      <c r="X1020">
        <v>720</v>
      </c>
      <c r="Y1020">
        <v>-50</v>
      </c>
      <c r="Z1020" t="s">
        <v>33</v>
      </c>
      <c r="AA1020">
        <v>50</v>
      </c>
      <c r="AB1020" t="str">
        <f t="shared" si="15"/>
        <v>30-39</v>
      </c>
    </row>
    <row r="1021" spans="1:28" x14ac:dyDescent="0.3">
      <c r="A1021">
        <v>46</v>
      </c>
      <c r="B1021" t="s">
        <v>27</v>
      </c>
      <c r="C1021" t="s">
        <v>45</v>
      </c>
      <c r="D1021">
        <v>0</v>
      </c>
      <c r="E1021" t="s">
        <v>37</v>
      </c>
      <c r="F1021">
        <v>0</v>
      </c>
      <c r="G1021">
        <v>1</v>
      </c>
      <c r="H1021" t="s">
        <v>30</v>
      </c>
      <c r="I1021">
        <v>50</v>
      </c>
      <c r="J1021" t="s">
        <v>40</v>
      </c>
      <c r="K1021">
        <v>-200</v>
      </c>
      <c r="L1021" s="1">
        <v>1950</v>
      </c>
      <c r="M1021" t="s">
        <v>27</v>
      </c>
      <c r="N1021" t="s">
        <v>27</v>
      </c>
      <c r="O1021" t="s">
        <v>36</v>
      </c>
      <c r="P1021">
        <v>50</v>
      </c>
      <c r="Q1021" t="s">
        <v>44</v>
      </c>
      <c r="R1021">
        <v>23</v>
      </c>
      <c r="S1021" t="s">
        <v>36</v>
      </c>
      <c r="T1021">
        <v>3</v>
      </c>
      <c r="U1021">
        <v>1</v>
      </c>
      <c r="V1021">
        <v>2</v>
      </c>
      <c r="W1021">
        <v>5</v>
      </c>
      <c r="X1021">
        <v>790</v>
      </c>
      <c r="Y1021">
        <v>-50</v>
      </c>
      <c r="Z1021" t="s">
        <v>33</v>
      </c>
      <c r="AA1021">
        <v>50</v>
      </c>
      <c r="AB1021" t="str">
        <f t="shared" si="15"/>
        <v>40-49</v>
      </c>
    </row>
    <row r="1022" spans="1:28" x14ac:dyDescent="0.3">
      <c r="A1022">
        <v>47</v>
      </c>
      <c r="B1022" t="s">
        <v>27</v>
      </c>
      <c r="C1022" t="s">
        <v>28</v>
      </c>
      <c r="D1022">
        <v>86</v>
      </c>
      <c r="E1022" t="s">
        <v>29</v>
      </c>
      <c r="F1022">
        <v>50</v>
      </c>
      <c r="G1022">
        <v>0</v>
      </c>
      <c r="H1022" t="s">
        <v>43</v>
      </c>
      <c r="I1022">
        <v>0</v>
      </c>
      <c r="J1022" t="s">
        <v>40</v>
      </c>
      <c r="K1022">
        <v>-200</v>
      </c>
      <c r="L1022" s="1">
        <v>2086</v>
      </c>
      <c r="M1022" t="s">
        <v>36</v>
      </c>
      <c r="N1022" t="s">
        <v>36</v>
      </c>
      <c r="O1022" t="s">
        <v>36</v>
      </c>
      <c r="P1022">
        <v>150</v>
      </c>
      <c r="Q1022" t="s">
        <v>34</v>
      </c>
      <c r="R1022">
        <v>16</v>
      </c>
      <c r="S1022" t="s">
        <v>27</v>
      </c>
      <c r="T1022">
        <v>4</v>
      </c>
      <c r="U1022">
        <v>1</v>
      </c>
      <c r="V1022">
        <v>2</v>
      </c>
      <c r="W1022">
        <v>99</v>
      </c>
      <c r="X1022">
        <v>692</v>
      </c>
      <c r="Y1022">
        <v>50</v>
      </c>
      <c r="Z1022" t="s">
        <v>35</v>
      </c>
      <c r="AA1022">
        <v>100</v>
      </c>
      <c r="AB1022" t="str">
        <f t="shared" si="15"/>
        <v>40-49</v>
      </c>
    </row>
    <row r="1023" spans="1:28" x14ac:dyDescent="0.3">
      <c r="A1023">
        <v>31</v>
      </c>
      <c r="B1023" t="s">
        <v>27</v>
      </c>
      <c r="C1023" t="s">
        <v>38</v>
      </c>
      <c r="D1023">
        <v>0</v>
      </c>
      <c r="E1023" t="s">
        <v>37</v>
      </c>
      <c r="F1023">
        <v>0</v>
      </c>
      <c r="G1023">
        <v>0</v>
      </c>
      <c r="H1023" t="s">
        <v>39</v>
      </c>
      <c r="I1023">
        <v>0</v>
      </c>
      <c r="J1023" t="s">
        <v>31</v>
      </c>
      <c r="K1023">
        <v>0</v>
      </c>
      <c r="L1023" s="1">
        <v>2200</v>
      </c>
      <c r="M1023" t="s">
        <v>27</v>
      </c>
      <c r="N1023" t="s">
        <v>27</v>
      </c>
      <c r="O1023" t="s">
        <v>27</v>
      </c>
      <c r="P1023">
        <v>0</v>
      </c>
      <c r="Q1023" t="s">
        <v>32</v>
      </c>
      <c r="R1023">
        <v>20</v>
      </c>
      <c r="S1023" t="s">
        <v>36</v>
      </c>
      <c r="T1023">
        <v>6</v>
      </c>
      <c r="U1023">
        <v>4</v>
      </c>
      <c r="V1023">
        <v>2</v>
      </c>
      <c r="W1023">
        <v>10</v>
      </c>
      <c r="X1023">
        <v>701</v>
      </c>
      <c r="Y1023">
        <v>-50</v>
      </c>
      <c r="Z1023" t="s">
        <v>35</v>
      </c>
      <c r="AA1023">
        <v>100</v>
      </c>
      <c r="AB1023" t="str">
        <f t="shared" si="15"/>
        <v>30-39</v>
      </c>
    </row>
    <row r="1024" spans="1:28" x14ac:dyDescent="0.3">
      <c r="A1024">
        <v>39</v>
      </c>
      <c r="B1024" t="s">
        <v>27</v>
      </c>
      <c r="C1024" t="s">
        <v>28</v>
      </c>
      <c r="D1024">
        <v>86</v>
      </c>
      <c r="E1024" t="s">
        <v>42</v>
      </c>
      <c r="F1024">
        <v>100</v>
      </c>
      <c r="G1024">
        <v>0</v>
      </c>
      <c r="H1024" t="s">
        <v>30</v>
      </c>
      <c r="I1024">
        <v>0</v>
      </c>
      <c r="J1024" t="s">
        <v>40</v>
      </c>
      <c r="K1024">
        <v>-200</v>
      </c>
      <c r="L1024" s="1">
        <v>2236</v>
      </c>
      <c r="M1024" t="s">
        <v>27</v>
      </c>
      <c r="N1024" t="s">
        <v>27</v>
      </c>
      <c r="O1024" t="s">
        <v>36</v>
      </c>
      <c r="P1024">
        <v>50</v>
      </c>
      <c r="Q1024" t="s">
        <v>34</v>
      </c>
      <c r="R1024">
        <v>12</v>
      </c>
      <c r="S1024" t="s">
        <v>27</v>
      </c>
      <c r="T1024">
        <v>6</v>
      </c>
      <c r="U1024">
        <v>3</v>
      </c>
      <c r="V1024">
        <v>3</v>
      </c>
      <c r="W1024">
        <v>99</v>
      </c>
      <c r="X1024">
        <v>689</v>
      </c>
      <c r="Y1024">
        <v>50</v>
      </c>
      <c r="Z1024" t="s">
        <v>35</v>
      </c>
      <c r="AA1024">
        <v>100</v>
      </c>
      <c r="AB1024" t="str">
        <f t="shared" si="15"/>
        <v>30-39</v>
      </c>
    </row>
    <row r="1025" spans="1:28" x14ac:dyDescent="0.3">
      <c r="A1025">
        <v>72</v>
      </c>
      <c r="B1025" t="s">
        <v>36</v>
      </c>
      <c r="C1025" t="s">
        <v>28</v>
      </c>
      <c r="D1025">
        <v>86</v>
      </c>
      <c r="E1025" t="s">
        <v>42</v>
      </c>
      <c r="F1025">
        <v>100</v>
      </c>
      <c r="G1025">
        <v>1</v>
      </c>
      <c r="H1025" t="s">
        <v>30</v>
      </c>
      <c r="I1025">
        <v>50</v>
      </c>
      <c r="J1025" t="s">
        <v>40</v>
      </c>
      <c r="K1025">
        <v>-200</v>
      </c>
      <c r="L1025" s="1">
        <v>2036</v>
      </c>
      <c r="M1025" t="s">
        <v>27</v>
      </c>
      <c r="N1025" t="s">
        <v>36</v>
      </c>
      <c r="O1025" t="s">
        <v>36</v>
      </c>
      <c r="P1025">
        <v>100</v>
      </c>
      <c r="Q1025" t="s">
        <v>32</v>
      </c>
      <c r="R1025">
        <v>10</v>
      </c>
      <c r="S1025" t="s">
        <v>27</v>
      </c>
      <c r="T1025">
        <v>7</v>
      </c>
      <c r="U1025">
        <v>2</v>
      </c>
      <c r="V1025">
        <v>1</v>
      </c>
      <c r="W1025">
        <v>99</v>
      </c>
      <c r="X1025">
        <v>747</v>
      </c>
      <c r="Y1025">
        <v>-50</v>
      </c>
      <c r="Z1025" t="s">
        <v>41</v>
      </c>
      <c r="AA1025">
        <v>0</v>
      </c>
      <c r="AB1025" t="str">
        <f t="shared" si="15"/>
        <v>70-79</v>
      </c>
    </row>
    <row r="1026" spans="1:28" x14ac:dyDescent="0.3">
      <c r="A1026">
        <v>65</v>
      </c>
      <c r="B1026" t="s">
        <v>36</v>
      </c>
      <c r="C1026" t="s">
        <v>38</v>
      </c>
      <c r="D1026">
        <v>0</v>
      </c>
      <c r="E1026" t="s">
        <v>29</v>
      </c>
      <c r="F1026">
        <v>50</v>
      </c>
      <c r="G1026">
        <v>1</v>
      </c>
      <c r="H1026" t="s">
        <v>39</v>
      </c>
      <c r="I1026">
        <v>100</v>
      </c>
      <c r="J1026" t="s">
        <v>31</v>
      </c>
      <c r="K1026">
        <v>0</v>
      </c>
      <c r="L1026" s="1">
        <v>2200</v>
      </c>
      <c r="M1026" t="s">
        <v>36</v>
      </c>
      <c r="N1026" t="s">
        <v>27</v>
      </c>
      <c r="O1026" t="s">
        <v>27</v>
      </c>
      <c r="P1026">
        <v>50</v>
      </c>
      <c r="Q1026" t="s">
        <v>32</v>
      </c>
      <c r="R1026">
        <v>12</v>
      </c>
      <c r="S1026" t="s">
        <v>27</v>
      </c>
      <c r="T1026">
        <v>6</v>
      </c>
      <c r="U1026">
        <v>1</v>
      </c>
      <c r="V1026">
        <v>2</v>
      </c>
      <c r="W1026">
        <v>99</v>
      </c>
      <c r="X1026">
        <v>744</v>
      </c>
      <c r="Y1026">
        <v>-50</v>
      </c>
      <c r="Z1026" t="s">
        <v>41</v>
      </c>
      <c r="AA1026">
        <v>0</v>
      </c>
      <c r="AB1026" t="str">
        <f t="shared" ref="AB1026:AB1089" si="16">FLOOR(A1026,10) &amp; "-" &amp; (FLOOR(A1026,10)+9)</f>
        <v>60-69</v>
      </c>
    </row>
    <row r="1027" spans="1:28" x14ac:dyDescent="0.3">
      <c r="A1027">
        <v>46</v>
      </c>
      <c r="B1027" t="s">
        <v>27</v>
      </c>
      <c r="C1027" t="s">
        <v>28</v>
      </c>
      <c r="D1027">
        <v>86</v>
      </c>
      <c r="E1027" t="s">
        <v>42</v>
      </c>
      <c r="F1027">
        <v>100</v>
      </c>
      <c r="G1027">
        <v>1</v>
      </c>
      <c r="H1027" t="s">
        <v>30</v>
      </c>
      <c r="I1027">
        <v>50</v>
      </c>
      <c r="J1027" t="s">
        <v>31</v>
      </c>
      <c r="K1027">
        <v>0</v>
      </c>
      <c r="L1027" s="1">
        <v>2486</v>
      </c>
      <c r="M1027" t="s">
        <v>27</v>
      </c>
      <c r="N1027" t="s">
        <v>36</v>
      </c>
      <c r="O1027" t="s">
        <v>27</v>
      </c>
      <c r="P1027">
        <v>50</v>
      </c>
      <c r="Q1027" t="s">
        <v>34</v>
      </c>
      <c r="R1027">
        <v>21</v>
      </c>
      <c r="S1027" t="s">
        <v>36</v>
      </c>
      <c r="T1027">
        <v>2</v>
      </c>
      <c r="U1027">
        <v>4</v>
      </c>
      <c r="V1027">
        <v>3</v>
      </c>
      <c r="W1027">
        <v>7</v>
      </c>
      <c r="X1027">
        <v>602</v>
      </c>
      <c r="Y1027">
        <v>50</v>
      </c>
      <c r="Z1027" t="s">
        <v>35</v>
      </c>
      <c r="AA1027">
        <v>100</v>
      </c>
      <c r="AB1027" t="str">
        <f t="shared" si="16"/>
        <v>40-49</v>
      </c>
    </row>
    <row r="1028" spans="1:28" x14ac:dyDescent="0.3">
      <c r="A1028">
        <v>40</v>
      </c>
      <c r="B1028" t="s">
        <v>27</v>
      </c>
      <c r="C1028" t="s">
        <v>38</v>
      </c>
      <c r="D1028">
        <v>0</v>
      </c>
      <c r="E1028" t="s">
        <v>29</v>
      </c>
      <c r="F1028">
        <v>50</v>
      </c>
      <c r="G1028">
        <v>0</v>
      </c>
      <c r="H1028" t="s">
        <v>30</v>
      </c>
      <c r="I1028">
        <v>0</v>
      </c>
      <c r="J1028" t="s">
        <v>40</v>
      </c>
      <c r="K1028">
        <v>-200</v>
      </c>
      <c r="L1028" s="1">
        <v>2000</v>
      </c>
      <c r="M1028" t="s">
        <v>27</v>
      </c>
      <c r="N1028" t="s">
        <v>27</v>
      </c>
      <c r="O1028" t="s">
        <v>27</v>
      </c>
      <c r="P1028">
        <v>0</v>
      </c>
      <c r="Q1028" t="s">
        <v>32</v>
      </c>
      <c r="R1028">
        <v>22</v>
      </c>
      <c r="S1028" t="s">
        <v>36</v>
      </c>
      <c r="T1028">
        <v>7</v>
      </c>
      <c r="U1028">
        <v>1</v>
      </c>
      <c r="V1028">
        <v>1</v>
      </c>
      <c r="W1028">
        <v>10</v>
      </c>
      <c r="X1028">
        <v>714</v>
      </c>
      <c r="Y1028">
        <v>-50</v>
      </c>
      <c r="Z1028" t="s">
        <v>33</v>
      </c>
      <c r="AA1028">
        <v>50</v>
      </c>
      <c r="AB1028" t="str">
        <f t="shared" si="16"/>
        <v>40-49</v>
      </c>
    </row>
    <row r="1029" spans="1:28" x14ac:dyDescent="0.3">
      <c r="A1029">
        <v>41</v>
      </c>
      <c r="B1029" t="s">
        <v>27</v>
      </c>
      <c r="C1029" t="s">
        <v>28</v>
      </c>
      <c r="D1029">
        <v>86</v>
      </c>
      <c r="E1029" t="s">
        <v>29</v>
      </c>
      <c r="F1029">
        <v>50</v>
      </c>
      <c r="G1029">
        <v>1</v>
      </c>
      <c r="H1029" t="s">
        <v>30</v>
      </c>
      <c r="I1029">
        <v>50</v>
      </c>
      <c r="J1029" t="s">
        <v>31</v>
      </c>
      <c r="K1029">
        <v>0</v>
      </c>
      <c r="L1029" s="1">
        <v>2186</v>
      </c>
      <c r="M1029" t="s">
        <v>27</v>
      </c>
      <c r="N1029" t="s">
        <v>36</v>
      </c>
      <c r="O1029" t="s">
        <v>36</v>
      </c>
      <c r="P1029">
        <v>100</v>
      </c>
      <c r="Q1029" t="s">
        <v>34</v>
      </c>
      <c r="R1029">
        <v>25</v>
      </c>
      <c r="S1029" t="s">
        <v>27</v>
      </c>
      <c r="T1029">
        <v>6</v>
      </c>
      <c r="U1029">
        <v>1</v>
      </c>
      <c r="V1029">
        <v>3</v>
      </c>
      <c r="W1029">
        <v>99</v>
      </c>
      <c r="X1029">
        <v>711</v>
      </c>
      <c r="Y1029">
        <v>-50</v>
      </c>
      <c r="Z1029" t="s">
        <v>41</v>
      </c>
      <c r="AA1029">
        <v>0</v>
      </c>
      <c r="AB1029" t="str">
        <f t="shared" si="16"/>
        <v>40-49</v>
      </c>
    </row>
    <row r="1030" spans="1:28" x14ac:dyDescent="0.3">
      <c r="A1030">
        <v>49</v>
      </c>
      <c r="B1030" t="s">
        <v>27</v>
      </c>
      <c r="C1030" t="s">
        <v>45</v>
      </c>
      <c r="D1030">
        <v>0</v>
      </c>
      <c r="E1030" t="s">
        <v>29</v>
      </c>
      <c r="F1030">
        <v>50</v>
      </c>
      <c r="G1030">
        <v>0</v>
      </c>
      <c r="H1030" t="s">
        <v>39</v>
      </c>
      <c r="I1030">
        <v>0</v>
      </c>
      <c r="J1030" t="s">
        <v>31</v>
      </c>
      <c r="K1030">
        <v>0</v>
      </c>
      <c r="L1030" s="1">
        <v>2350</v>
      </c>
      <c r="M1030" t="s">
        <v>27</v>
      </c>
      <c r="N1030" t="s">
        <v>27</v>
      </c>
      <c r="O1030" t="s">
        <v>27</v>
      </c>
      <c r="P1030">
        <v>0</v>
      </c>
      <c r="Q1030" t="s">
        <v>34</v>
      </c>
      <c r="R1030">
        <v>12</v>
      </c>
      <c r="S1030" t="s">
        <v>36</v>
      </c>
      <c r="T1030">
        <v>4</v>
      </c>
      <c r="U1030">
        <v>1</v>
      </c>
      <c r="V1030">
        <v>3</v>
      </c>
      <c r="W1030">
        <v>10</v>
      </c>
      <c r="X1030">
        <v>700</v>
      </c>
      <c r="Y1030">
        <v>50</v>
      </c>
      <c r="Z1030" t="s">
        <v>35</v>
      </c>
      <c r="AA1030">
        <v>100</v>
      </c>
      <c r="AB1030" t="str">
        <f t="shared" si="16"/>
        <v>40-49</v>
      </c>
    </row>
    <row r="1031" spans="1:28" x14ac:dyDescent="0.3">
      <c r="A1031">
        <v>24</v>
      </c>
      <c r="B1031" t="s">
        <v>27</v>
      </c>
      <c r="C1031" t="s">
        <v>28</v>
      </c>
      <c r="D1031">
        <v>86</v>
      </c>
      <c r="E1031" t="s">
        <v>37</v>
      </c>
      <c r="F1031">
        <v>0</v>
      </c>
      <c r="G1031">
        <v>2</v>
      </c>
      <c r="H1031" t="s">
        <v>43</v>
      </c>
      <c r="I1031">
        <v>400</v>
      </c>
      <c r="J1031" t="s">
        <v>40</v>
      </c>
      <c r="K1031">
        <v>-200</v>
      </c>
      <c r="L1031" s="1">
        <v>2436</v>
      </c>
      <c r="M1031" t="s">
        <v>27</v>
      </c>
      <c r="N1031" t="s">
        <v>27</v>
      </c>
      <c r="O1031" t="s">
        <v>27</v>
      </c>
      <c r="P1031">
        <v>0</v>
      </c>
      <c r="Q1031" t="s">
        <v>34</v>
      </c>
      <c r="R1031">
        <v>2</v>
      </c>
      <c r="S1031" t="s">
        <v>36</v>
      </c>
      <c r="T1031">
        <v>5</v>
      </c>
      <c r="U1031">
        <v>1</v>
      </c>
      <c r="V1031">
        <v>1</v>
      </c>
      <c r="W1031">
        <v>2</v>
      </c>
      <c r="X1031">
        <v>781</v>
      </c>
      <c r="Y1031">
        <v>-50</v>
      </c>
      <c r="Z1031" t="s">
        <v>33</v>
      </c>
      <c r="AA1031">
        <v>50</v>
      </c>
      <c r="AB1031" t="str">
        <f t="shared" si="16"/>
        <v>20-29</v>
      </c>
    </row>
    <row r="1032" spans="1:28" x14ac:dyDescent="0.3">
      <c r="A1032">
        <v>36</v>
      </c>
      <c r="B1032" t="s">
        <v>27</v>
      </c>
      <c r="C1032" t="s">
        <v>28</v>
      </c>
      <c r="D1032">
        <v>86</v>
      </c>
      <c r="E1032" t="s">
        <v>37</v>
      </c>
      <c r="F1032">
        <v>0</v>
      </c>
      <c r="G1032">
        <v>0</v>
      </c>
      <c r="H1032" t="s">
        <v>30</v>
      </c>
      <c r="I1032">
        <v>0</v>
      </c>
      <c r="J1032" t="s">
        <v>31</v>
      </c>
      <c r="K1032">
        <v>0</v>
      </c>
      <c r="L1032" s="1">
        <v>2286</v>
      </c>
      <c r="M1032" t="s">
        <v>27</v>
      </c>
      <c r="N1032" t="s">
        <v>27</v>
      </c>
      <c r="O1032" t="s">
        <v>27</v>
      </c>
      <c r="P1032">
        <v>0</v>
      </c>
      <c r="Q1032" t="s">
        <v>32</v>
      </c>
      <c r="R1032">
        <v>30</v>
      </c>
      <c r="S1032" t="s">
        <v>27</v>
      </c>
      <c r="T1032">
        <v>6</v>
      </c>
      <c r="U1032">
        <v>2</v>
      </c>
      <c r="V1032">
        <v>1</v>
      </c>
      <c r="W1032">
        <v>99</v>
      </c>
      <c r="X1032">
        <v>680</v>
      </c>
      <c r="Y1032">
        <v>50</v>
      </c>
      <c r="Z1032" t="s">
        <v>41</v>
      </c>
      <c r="AA1032">
        <v>0</v>
      </c>
      <c r="AB1032" t="str">
        <f t="shared" si="16"/>
        <v>30-39</v>
      </c>
    </row>
    <row r="1033" spans="1:28" x14ac:dyDescent="0.3">
      <c r="A1033">
        <v>18</v>
      </c>
      <c r="B1033" t="s">
        <v>27</v>
      </c>
      <c r="C1033" t="s">
        <v>28</v>
      </c>
      <c r="D1033">
        <v>86</v>
      </c>
      <c r="E1033" t="s">
        <v>42</v>
      </c>
      <c r="F1033">
        <v>100</v>
      </c>
      <c r="G1033">
        <v>0</v>
      </c>
      <c r="H1033" t="s">
        <v>43</v>
      </c>
      <c r="I1033">
        <v>0</v>
      </c>
      <c r="J1033" t="s">
        <v>31</v>
      </c>
      <c r="K1033">
        <v>0</v>
      </c>
      <c r="L1033" s="1">
        <v>2386</v>
      </c>
      <c r="M1033" t="s">
        <v>27</v>
      </c>
      <c r="N1033" t="s">
        <v>27</v>
      </c>
      <c r="O1033" t="s">
        <v>27</v>
      </c>
      <c r="P1033">
        <v>0</v>
      </c>
      <c r="Q1033" t="s">
        <v>34</v>
      </c>
      <c r="R1033">
        <v>7</v>
      </c>
      <c r="S1033" t="s">
        <v>36</v>
      </c>
      <c r="T1033">
        <v>4</v>
      </c>
      <c r="U1033">
        <v>2</v>
      </c>
      <c r="V1033">
        <v>2</v>
      </c>
      <c r="W1033">
        <v>1</v>
      </c>
      <c r="X1033">
        <v>703</v>
      </c>
      <c r="Y1033">
        <v>-50</v>
      </c>
      <c r="Z1033" t="s">
        <v>35</v>
      </c>
      <c r="AA1033">
        <v>100</v>
      </c>
      <c r="AB1033" t="str">
        <f t="shared" si="16"/>
        <v>10-19</v>
      </c>
    </row>
    <row r="1034" spans="1:28" x14ac:dyDescent="0.3">
      <c r="A1034">
        <v>45</v>
      </c>
      <c r="B1034" t="s">
        <v>27</v>
      </c>
      <c r="C1034" t="s">
        <v>45</v>
      </c>
      <c r="D1034">
        <v>0</v>
      </c>
      <c r="E1034" t="s">
        <v>42</v>
      </c>
      <c r="F1034">
        <v>100</v>
      </c>
      <c r="G1034">
        <v>0</v>
      </c>
      <c r="H1034" t="s">
        <v>30</v>
      </c>
      <c r="I1034">
        <v>0</v>
      </c>
      <c r="J1034" t="s">
        <v>31</v>
      </c>
      <c r="K1034">
        <v>0</v>
      </c>
      <c r="L1034" s="1">
        <v>2150</v>
      </c>
      <c r="M1034" t="s">
        <v>27</v>
      </c>
      <c r="N1034" t="s">
        <v>36</v>
      </c>
      <c r="O1034" t="s">
        <v>36</v>
      </c>
      <c r="P1034">
        <v>100</v>
      </c>
      <c r="Q1034" t="s">
        <v>44</v>
      </c>
      <c r="R1034">
        <v>5</v>
      </c>
      <c r="S1034" t="s">
        <v>36</v>
      </c>
      <c r="T1034">
        <v>8</v>
      </c>
      <c r="U1034">
        <v>2</v>
      </c>
      <c r="V1034">
        <v>3</v>
      </c>
      <c r="W1034">
        <v>3</v>
      </c>
      <c r="X1034">
        <v>708</v>
      </c>
      <c r="Y1034">
        <v>-50</v>
      </c>
      <c r="Z1034" t="s">
        <v>33</v>
      </c>
      <c r="AA1034">
        <v>50</v>
      </c>
      <c r="AB1034" t="str">
        <f t="shared" si="16"/>
        <v>40-49</v>
      </c>
    </row>
    <row r="1035" spans="1:28" x14ac:dyDescent="0.3">
      <c r="A1035">
        <v>49</v>
      </c>
      <c r="B1035" t="s">
        <v>27</v>
      </c>
      <c r="C1035" t="s">
        <v>38</v>
      </c>
      <c r="D1035">
        <v>0</v>
      </c>
      <c r="E1035" t="s">
        <v>29</v>
      </c>
      <c r="F1035">
        <v>50</v>
      </c>
      <c r="G1035">
        <v>2</v>
      </c>
      <c r="H1035" t="s">
        <v>30</v>
      </c>
      <c r="I1035">
        <v>100</v>
      </c>
      <c r="J1035" t="s">
        <v>40</v>
      </c>
      <c r="K1035">
        <v>-200</v>
      </c>
      <c r="L1035" s="1">
        <v>2050</v>
      </c>
      <c r="M1035" t="s">
        <v>27</v>
      </c>
      <c r="N1035" t="s">
        <v>36</v>
      </c>
      <c r="O1035" t="s">
        <v>27</v>
      </c>
      <c r="P1035">
        <v>50</v>
      </c>
      <c r="Q1035" t="s">
        <v>32</v>
      </c>
      <c r="R1035">
        <v>26</v>
      </c>
      <c r="S1035" t="s">
        <v>27</v>
      </c>
      <c r="T1035">
        <v>5</v>
      </c>
      <c r="U1035">
        <v>2</v>
      </c>
      <c r="V1035">
        <v>3</v>
      </c>
      <c r="W1035">
        <v>99</v>
      </c>
      <c r="X1035">
        <v>715</v>
      </c>
      <c r="Y1035">
        <v>-50</v>
      </c>
      <c r="Z1035" t="s">
        <v>33</v>
      </c>
      <c r="AA1035">
        <v>50</v>
      </c>
      <c r="AB1035" t="str">
        <f t="shared" si="16"/>
        <v>40-49</v>
      </c>
    </row>
    <row r="1036" spans="1:28" x14ac:dyDescent="0.3">
      <c r="A1036">
        <v>32</v>
      </c>
      <c r="B1036" t="s">
        <v>27</v>
      </c>
      <c r="C1036" t="s">
        <v>38</v>
      </c>
      <c r="D1036">
        <v>0</v>
      </c>
      <c r="E1036" t="s">
        <v>29</v>
      </c>
      <c r="F1036">
        <v>50</v>
      </c>
      <c r="G1036">
        <v>0</v>
      </c>
      <c r="H1036" t="s">
        <v>39</v>
      </c>
      <c r="I1036">
        <v>0</v>
      </c>
      <c r="J1036" t="s">
        <v>40</v>
      </c>
      <c r="K1036">
        <v>-200</v>
      </c>
      <c r="L1036" s="1">
        <v>2150</v>
      </c>
      <c r="M1036" t="s">
        <v>27</v>
      </c>
      <c r="N1036" t="s">
        <v>27</v>
      </c>
      <c r="O1036" t="s">
        <v>27</v>
      </c>
      <c r="P1036">
        <v>0</v>
      </c>
      <c r="Q1036" t="s">
        <v>34</v>
      </c>
      <c r="R1036">
        <v>18</v>
      </c>
      <c r="S1036" t="s">
        <v>36</v>
      </c>
      <c r="T1036">
        <v>5</v>
      </c>
      <c r="U1036">
        <v>1</v>
      </c>
      <c r="V1036">
        <v>3</v>
      </c>
      <c r="W1036">
        <v>14</v>
      </c>
      <c r="X1036">
        <v>673</v>
      </c>
      <c r="Y1036">
        <v>50</v>
      </c>
      <c r="Z1036" t="s">
        <v>35</v>
      </c>
      <c r="AA1036">
        <v>100</v>
      </c>
      <c r="AB1036" t="str">
        <f t="shared" si="16"/>
        <v>30-39</v>
      </c>
    </row>
    <row r="1037" spans="1:28" x14ac:dyDescent="0.3">
      <c r="A1037">
        <v>63</v>
      </c>
      <c r="B1037" t="s">
        <v>36</v>
      </c>
      <c r="C1037" t="s">
        <v>28</v>
      </c>
      <c r="D1037">
        <v>86</v>
      </c>
      <c r="E1037" t="s">
        <v>42</v>
      </c>
      <c r="F1037">
        <v>100</v>
      </c>
      <c r="G1037">
        <v>0</v>
      </c>
      <c r="H1037" t="s">
        <v>30</v>
      </c>
      <c r="I1037">
        <v>0</v>
      </c>
      <c r="J1037" t="s">
        <v>40</v>
      </c>
      <c r="K1037">
        <v>-200</v>
      </c>
      <c r="L1037" s="1">
        <v>2036</v>
      </c>
      <c r="M1037" t="s">
        <v>36</v>
      </c>
      <c r="N1037" t="s">
        <v>27</v>
      </c>
      <c r="O1037" t="s">
        <v>27</v>
      </c>
      <c r="P1037">
        <v>50</v>
      </c>
      <c r="Q1037" t="s">
        <v>44</v>
      </c>
      <c r="R1037">
        <v>28</v>
      </c>
      <c r="S1037" t="s">
        <v>36</v>
      </c>
      <c r="T1037">
        <v>3</v>
      </c>
      <c r="U1037">
        <v>3</v>
      </c>
      <c r="V1037">
        <v>2</v>
      </c>
      <c r="W1037">
        <v>10</v>
      </c>
      <c r="X1037">
        <v>746</v>
      </c>
      <c r="Y1037">
        <v>-50</v>
      </c>
      <c r="Z1037" t="s">
        <v>41</v>
      </c>
      <c r="AA1037">
        <v>0</v>
      </c>
      <c r="AB1037" t="str">
        <f t="shared" si="16"/>
        <v>60-69</v>
      </c>
    </row>
    <row r="1038" spans="1:28" x14ac:dyDescent="0.3">
      <c r="A1038">
        <v>21</v>
      </c>
      <c r="B1038" t="s">
        <v>27</v>
      </c>
      <c r="C1038" t="s">
        <v>28</v>
      </c>
      <c r="D1038">
        <v>86</v>
      </c>
      <c r="E1038" t="s">
        <v>29</v>
      </c>
      <c r="F1038">
        <v>50</v>
      </c>
      <c r="G1038">
        <v>0</v>
      </c>
      <c r="H1038" t="s">
        <v>30</v>
      </c>
      <c r="I1038">
        <v>0</v>
      </c>
      <c r="J1038" t="s">
        <v>40</v>
      </c>
      <c r="K1038">
        <v>-200</v>
      </c>
      <c r="L1038" s="1">
        <v>2236</v>
      </c>
      <c r="M1038" t="s">
        <v>27</v>
      </c>
      <c r="N1038" t="s">
        <v>27</v>
      </c>
      <c r="O1038" t="s">
        <v>27</v>
      </c>
      <c r="P1038">
        <v>0</v>
      </c>
      <c r="Q1038" t="s">
        <v>34</v>
      </c>
      <c r="R1038">
        <v>18</v>
      </c>
      <c r="S1038" t="s">
        <v>27</v>
      </c>
      <c r="T1038">
        <v>5</v>
      </c>
      <c r="U1038">
        <v>2</v>
      </c>
      <c r="V1038">
        <v>2</v>
      </c>
      <c r="W1038">
        <v>99</v>
      </c>
      <c r="X1038">
        <v>586</v>
      </c>
      <c r="Y1038">
        <v>50</v>
      </c>
      <c r="Z1038" t="s">
        <v>35</v>
      </c>
      <c r="AA1038">
        <v>100</v>
      </c>
      <c r="AB1038" t="str">
        <f t="shared" si="16"/>
        <v>20-29</v>
      </c>
    </row>
    <row r="1039" spans="1:28" x14ac:dyDescent="0.3">
      <c r="A1039">
        <v>18</v>
      </c>
      <c r="B1039" t="s">
        <v>27</v>
      </c>
      <c r="C1039" t="s">
        <v>28</v>
      </c>
      <c r="D1039">
        <v>86</v>
      </c>
      <c r="E1039" t="s">
        <v>29</v>
      </c>
      <c r="F1039">
        <v>50</v>
      </c>
      <c r="G1039">
        <v>0</v>
      </c>
      <c r="H1039" t="s">
        <v>30</v>
      </c>
      <c r="I1039">
        <v>0</v>
      </c>
      <c r="J1039" t="s">
        <v>31</v>
      </c>
      <c r="K1039">
        <v>0</v>
      </c>
      <c r="L1039" s="1">
        <v>2386</v>
      </c>
      <c r="M1039" t="s">
        <v>27</v>
      </c>
      <c r="N1039" t="s">
        <v>27</v>
      </c>
      <c r="O1039" t="s">
        <v>27</v>
      </c>
      <c r="P1039">
        <v>0</v>
      </c>
      <c r="Q1039" t="s">
        <v>44</v>
      </c>
      <c r="R1039">
        <v>28</v>
      </c>
      <c r="S1039" t="s">
        <v>36</v>
      </c>
      <c r="T1039">
        <v>5</v>
      </c>
      <c r="U1039">
        <v>4</v>
      </c>
      <c r="V1039">
        <v>1</v>
      </c>
      <c r="W1039">
        <v>3</v>
      </c>
      <c r="X1039">
        <v>661</v>
      </c>
      <c r="Y1039">
        <v>50</v>
      </c>
      <c r="Z1039" t="s">
        <v>33</v>
      </c>
      <c r="AA1039">
        <v>50</v>
      </c>
      <c r="AB1039" t="str">
        <f t="shared" si="16"/>
        <v>10-19</v>
      </c>
    </row>
    <row r="1040" spans="1:28" x14ac:dyDescent="0.3">
      <c r="A1040">
        <v>43</v>
      </c>
      <c r="B1040" t="s">
        <v>27</v>
      </c>
      <c r="C1040" t="s">
        <v>38</v>
      </c>
      <c r="D1040">
        <v>0</v>
      </c>
      <c r="E1040" t="s">
        <v>29</v>
      </c>
      <c r="F1040">
        <v>50</v>
      </c>
      <c r="G1040">
        <v>2</v>
      </c>
      <c r="H1040" t="s">
        <v>30</v>
      </c>
      <c r="I1040">
        <v>100</v>
      </c>
      <c r="J1040" t="s">
        <v>31</v>
      </c>
      <c r="K1040">
        <v>0</v>
      </c>
      <c r="L1040" s="1">
        <v>2400</v>
      </c>
      <c r="M1040" t="s">
        <v>27</v>
      </c>
      <c r="N1040" t="s">
        <v>36</v>
      </c>
      <c r="O1040" t="s">
        <v>27</v>
      </c>
      <c r="P1040">
        <v>50</v>
      </c>
      <c r="Q1040" t="s">
        <v>32</v>
      </c>
      <c r="R1040">
        <v>16</v>
      </c>
      <c r="S1040" t="s">
        <v>27</v>
      </c>
      <c r="T1040">
        <v>5</v>
      </c>
      <c r="U1040">
        <v>2</v>
      </c>
      <c r="V1040">
        <v>3</v>
      </c>
      <c r="W1040">
        <v>99</v>
      </c>
      <c r="X1040">
        <v>662</v>
      </c>
      <c r="Y1040">
        <v>50</v>
      </c>
      <c r="Z1040" t="s">
        <v>35</v>
      </c>
      <c r="AA1040">
        <v>100</v>
      </c>
      <c r="AB1040" t="str">
        <f t="shared" si="16"/>
        <v>40-49</v>
      </c>
    </row>
    <row r="1041" spans="1:28" x14ac:dyDescent="0.3">
      <c r="A1041">
        <v>55</v>
      </c>
      <c r="B1041" t="s">
        <v>36</v>
      </c>
      <c r="C1041" t="s">
        <v>28</v>
      </c>
      <c r="D1041">
        <v>86</v>
      </c>
      <c r="E1041" t="s">
        <v>37</v>
      </c>
      <c r="F1041">
        <v>0</v>
      </c>
      <c r="G1041">
        <v>1</v>
      </c>
      <c r="H1041" t="s">
        <v>30</v>
      </c>
      <c r="I1041">
        <v>50</v>
      </c>
      <c r="J1041" t="s">
        <v>40</v>
      </c>
      <c r="K1041">
        <v>-200</v>
      </c>
      <c r="L1041" s="1">
        <v>1986</v>
      </c>
      <c r="M1041" t="s">
        <v>27</v>
      </c>
      <c r="N1041" t="s">
        <v>27</v>
      </c>
      <c r="O1041" t="s">
        <v>36</v>
      </c>
      <c r="P1041">
        <v>50</v>
      </c>
      <c r="Q1041" t="s">
        <v>34</v>
      </c>
      <c r="R1041">
        <v>2</v>
      </c>
      <c r="S1041" t="s">
        <v>36</v>
      </c>
      <c r="T1041">
        <v>6</v>
      </c>
      <c r="U1041">
        <v>3</v>
      </c>
      <c r="V1041">
        <v>1</v>
      </c>
      <c r="W1041">
        <v>14</v>
      </c>
      <c r="X1041">
        <v>764</v>
      </c>
      <c r="Y1041">
        <v>-50</v>
      </c>
      <c r="Z1041" t="s">
        <v>41</v>
      </c>
      <c r="AA1041">
        <v>0</v>
      </c>
      <c r="AB1041" t="str">
        <f t="shared" si="16"/>
        <v>50-59</v>
      </c>
    </row>
    <row r="1042" spans="1:28" x14ac:dyDescent="0.3">
      <c r="A1042">
        <v>65</v>
      </c>
      <c r="B1042" t="s">
        <v>36</v>
      </c>
      <c r="C1042" t="s">
        <v>45</v>
      </c>
      <c r="D1042">
        <v>0</v>
      </c>
      <c r="E1042" t="s">
        <v>37</v>
      </c>
      <c r="F1042">
        <v>0</v>
      </c>
      <c r="G1042">
        <v>1</v>
      </c>
      <c r="H1042" t="s">
        <v>30</v>
      </c>
      <c r="I1042">
        <v>50</v>
      </c>
      <c r="J1042" t="s">
        <v>31</v>
      </c>
      <c r="K1042">
        <v>0</v>
      </c>
      <c r="L1042" s="1">
        <v>2100</v>
      </c>
      <c r="M1042" t="s">
        <v>36</v>
      </c>
      <c r="N1042" t="s">
        <v>36</v>
      </c>
      <c r="O1042" t="s">
        <v>27</v>
      </c>
      <c r="P1042">
        <v>100</v>
      </c>
      <c r="Q1042" t="s">
        <v>34</v>
      </c>
      <c r="R1042">
        <v>8</v>
      </c>
      <c r="S1042" t="s">
        <v>27</v>
      </c>
      <c r="T1042">
        <v>7</v>
      </c>
      <c r="U1042">
        <v>2</v>
      </c>
      <c r="V1042">
        <v>3</v>
      </c>
      <c r="W1042">
        <v>99</v>
      </c>
      <c r="X1042">
        <v>732</v>
      </c>
      <c r="Y1042">
        <v>-50</v>
      </c>
      <c r="Z1042" t="s">
        <v>33</v>
      </c>
      <c r="AA1042">
        <v>50</v>
      </c>
      <c r="AB1042" t="str">
        <f t="shared" si="16"/>
        <v>60-69</v>
      </c>
    </row>
    <row r="1043" spans="1:28" x14ac:dyDescent="0.3">
      <c r="A1043">
        <v>33</v>
      </c>
      <c r="B1043" t="s">
        <v>27</v>
      </c>
      <c r="C1043" t="s">
        <v>38</v>
      </c>
      <c r="D1043">
        <v>0</v>
      </c>
      <c r="E1043" t="s">
        <v>42</v>
      </c>
      <c r="F1043">
        <v>100</v>
      </c>
      <c r="G1043">
        <v>0</v>
      </c>
      <c r="H1043" t="s">
        <v>39</v>
      </c>
      <c r="I1043">
        <v>0</v>
      </c>
      <c r="J1043" t="s">
        <v>31</v>
      </c>
      <c r="K1043">
        <v>0</v>
      </c>
      <c r="L1043" s="1">
        <v>2200</v>
      </c>
      <c r="M1043" t="s">
        <v>27</v>
      </c>
      <c r="N1043" t="s">
        <v>27</v>
      </c>
      <c r="O1043" t="s">
        <v>27</v>
      </c>
      <c r="P1043">
        <v>0</v>
      </c>
      <c r="Q1043" t="s">
        <v>34</v>
      </c>
      <c r="R1043">
        <v>19</v>
      </c>
      <c r="S1043" t="s">
        <v>36</v>
      </c>
      <c r="T1043">
        <v>7</v>
      </c>
      <c r="U1043">
        <v>3</v>
      </c>
      <c r="V1043">
        <v>3</v>
      </c>
      <c r="W1043">
        <v>9</v>
      </c>
      <c r="X1043">
        <v>744</v>
      </c>
      <c r="Y1043">
        <v>-50</v>
      </c>
      <c r="Z1043" t="s">
        <v>41</v>
      </c>
      <c r="AA1043">
        <v>0</v>
      </c>
      <c r="AB1043" t="str">
        <f t="shared" si="16"/>
        <v>30-39</v>
      </c>
    </row>
    <row r="1044" spans="1:28" x14ac:dyDescent="0.3">
      <c r="A1044">
        <v>56</v>
      </c>
      <c r="B1044" t="s">
        <v>36</v>
      </c>
      <c r="C1044" t="s">
        <v>28</v>
      </c>
      <c r="D1044">
        <v>86</v>
      </c>
      <c r="E1044" t="s">
        <v>29</v>
      </c>
      <c r="F1044">
        <v>50</v>
      </c>
      <c r="G1044">
        <v>0</v>
      </c>
      <c r="H1044" t="s">
        <v>30</v>
      </c>
      <c r="I1044">
        <v>0</v>
      </c>
      <c r="J1044" t="s">
        <v>31</v>
      </c>
      <c r="K1044">
        <v>0</v>
      </c>
      <c r="L1044" s="1">
        <v>2286</v>
      </c>
      <c r="M1044" t="s">
        <v>27</v>
      </c>
      <c r="N1044" t="s">
        <v>36</v>
      </c>
      <c r="O1044" t="s">
        <v>27</v>
      </c>
      <c r="P1044">
        <v>50</v>
      </c>
      <c r="Q1044" t="s">
        <v>32</v>
      </c>
      <c r="R1044">
        <v>6</v>
      </c>
      <c r="S1044" t="s">
        <v>36</v>
      </c>
      <c r="T1044">
        <v>4</v>
      </c>
      <c r="U1044">
        <v>2</v>
      </c>
      <c r="V1044">
        <v>3</v>
      </c>
      <c r="W1044">
        <v>9</v>
      </c>
      <c r="X1044">
        <v>719</v>
      </c>
      <c r="Y1044">
        <v>-50</v>
      </c>
      <c r="Z1044" t="s">
        <v>35</v>
      </c>
      <c r="AA1044">
        <v>100</v>
      </c>
      <c r="AB1044" t="str">
        <f t="shared" si="16"/>
        <v>50-59</v>
      </c>
    </row>
    <row r="1045" spans="1:28" x14ac:dyDescent="0.3">
      <c r="A1045">
        <v>39</v>
      </c>
      <c r="B1045" t="s">
        <v>27</v>
      </c>
      <c r="C1045" t="s">
        <v>28</v>
      </c>
      <c r="D1045">
        <v>86</v>
      </c>
      <c r="E1045" t="s">
        <v>37</v>
      </c>
      <c r="F1045">
        <v>0</v>
      </c>
      <c r="G1045">
        <v>2</v>
      </c>
      <c r="H1045" t="s">
        <v>30</v>
      </c>
      <c r="I1045">
        <v>100</v>
      </c>
      <c r="J1045" t="s">
        <v>31</v>
      </c>
      <c r="K1045">
        <v>0</v>
      </c>
      <c r="L1045" s="1">
        <v>2386</v>
      </c>
      <c r="M1045" t="s">
        <v>27</v>
      </c>
      <c r="N1045" t="s">
        <v>27</v>
      </c>
      <c r="O1045" t="s">
        <v>27</v>
      </c>
      <c r="P1045">
        <v>0</v>
      </c>
      <c r="Q1045" t="s">
        <v>32</v>
      </c>
      <c r="R1045">
        <v>23</v>
      </c>
      <c r="S1045" t="s">
        <v>36</v>
      </c>
      <c r="T1045">
        <v>5</v>
      </c>
      <c r="U1045">
        <v>1</v>
      </c>
      <c r="V1045">
        <v>3</v>
      </c>
      <c r="W1045">
        <v>4</v>
      </c>
      <c r="X1045">
        <v>756</v>
      </c>
      <c r="Y1045">
        <v>-50</v>
      </c>
      <c r="Z1045" t="s">
        <v>35</v>
      </c>
      <c r="AA1045">
        <v>100</v>
      </c>
      <c r="AB1045" t="str">
        <f t="shared" si="16"/>
        <v>30-39</v>
      </c>
    </row>
    <row r="1046" spans="1:28" x14ac:dyDescent="0.3">
      <c r="A1046">
        <v>37</v>
      </c>
      <c r="B1046" t="s">
        <v>27</v>
      </c>
      <c r="C1046" t="s">
        <v>38</v>
      </c>
      <c r="D1046">
        <v>0</v>
      </c>
      <c r="E1046" t="s">
        <v>29</v>
      </c>
      <c r="F1046">
        <v>50</v>
      </c>
      <c r="G1046">
        <v>1</v>
      </c>
      <c r="H1046" t="s">
        <v>39</v>
      </c>
      <c r="I1046">
        <v>100</v>
      </c>
      <c r="J1046" t="s">
        <v>31</v>
      </c>
      <c r="K1046">
        <v>0</v>
      </c>
      <c r="L1046" s="1">
        <v>2300</v>
      </c>
      <c r="M1046" t="s">
        <v>27</v>
      </c>
      <c r="N1046" t="s">
        <v>36</v>
      </c>
      <c r="O1046" t="s">
        <v>27</v>
      </c>
      <c r="P1046">
        <v>50</v>
      </c>
      <c r="Q1046" t="s">
        <v>32</v>
      </c>
      <c r="R1046">
        <v>22</v>
      </c>
      <c r="S1046" t="s">
        <v>27</v>
      </c>
      <c r="T1046">
        <v>4</v>
      </c>
      <c r="U1046">
        <v>3</v>
      </c>
      <c r="V1046">
        <v>3</v>
      </c>
      <c r="W1046">
        <v>99</v>
      </c>
      <c r="X1046">
        <v>710</v>
      </c>
      <c r="Y1046">
        <v>-50</v>
      </c>
      <c r="Z1046" t="s">
        <v>35</v>
      </c>
      <c r="AA1046">
        <v>100</v>
      </c>
      <c r="AB1046" t="str">
        <f t="shared" si="16"/>
        <v>30-39</v>
      </c>
    </row>
    <row r="1047" spans="1:28" x14ac:dyDescent="0.3">
      <c r="A1047">
        <v>53</v>
      </c>
      <c r="B1047" t="s">
        <v>27</v>
      </c>
      <c r="C1047" t="s">
        <v>28</v>
      </c>
      <c r="D1047">
        <v>86</v>
      </c>
      <c r="E1047" t="s">
        <v>29</v>
      </c>
      <c r="F1047">
        <v>50</v>
      </c>
      <c r="G1047">
        <v>2</v>
      </c>
      <c r="H1047" t="s">
        <v>43</v>
      </c>
      <c r="I1047">
        <v>400</v>
      </c>
      <c r="J1047" t="s">
        <v>40</v>
      </c>
      <c r="K1047">
        <v>-200</v>
      </c>
      <c r="L1047" s="1">
        <v>2536</v>
      </c>
      <c r="M1047" t="s">
        <v>27</v>
      </c>
      <c r="N1047" t="s">
        <v>27</v>
      </c>
      <c r="O1047" t="s">
        <v>27</v>
      </c>
      <c r="P1047">
        <v>0</v>
      </c>
      <c r="Q1047" t="s">
        <v>34</v>
      </c>
      <c r="R1047">
        <v>13</v>
      </c>
      <c r="S1047" t="s">
        <v>27</v>
      </c>
      <c r="T1047">
        <v>6</v>
      </c>
      <c r="U1047">
        <v>1</v>
      </c>
      <c r="V1047">
        <v>2</v>
      </c>
      <c r="W1047">
        <v>99</v>
      </c>
      <c r="X1047">
        <v>734</v>
      </c>
      <c r="Y1047">
        <v>-50</v>
      </c>
      <c r="Z1047" t="s">
        <v>35</v>
      </c>
      <c r="AA1047">
        <v>100</v>
      </c>
      <c r="AB1047" t="str">
        <f t="shared" si="16"/>
        <v>50-59</v>
      </c>
    </row>
    <row r="1048" spans="1:28" x14ac:dyDescent="0.3">
      <c r="A1048">
        <v>49</v>
      </c>
      <c r="B1048" t="s">
        <v>27</v>
      </c>
      <c r="C1048" t="s">
        <v>28</v>
      </c>
      <c r="D1048">
        <v>86</v>
      </c>
      <c r="E1048" t="s">
        <v>29</v>
      </c>
      <c r="F1048">
        <v>50</v>
      </c>
      <c r="G1048">
        <v>1</v>
      </c>
      <c r="H1048" t="s">
        <v>30</v>
      </c>
      <c r="I1048">
        <v>50</v>
      </c>
      <c r="J1048" t="s">
        <v>31</v>
      </c>
      <c r="K1048">
        <v>0</v>
      </c>
      <c r="L1048" s="1">
        <v>2336</v>
      </c>
      <c r="M1048" t="s">
        <v>27</v>
      </c>
      <c r="N1048" t="s">
        <v>36</v>
      </c>
      <c r="O1048" t="s">
        <v>27</v>
      </c>
      <c r="P1048">
        <v>50</v>
      </c>
      <c r="Q1048" t="s">
        <v>34</v>
      </c>
      <c r="R1048">
        <v>28</v>
      </c>
      <c r="S1048" t="s">
        <v>36</v>
      </c>
      <c r="T1048">
        <v>5</v>
      </c>
      <c r="U1048">
        <v>2</v>
      </c>
      <c r="V1048">
        <v>3</v>
      </c>
      <c r="W1048">
        <v>13</v>
      </c>
      <c r="X1048">
        <v>674</v>
      </c>
      <c r="Y1048">
        <v>50</v>
      </c>
      <c r="Z1048" t="s">
        <v>41</v>
      </c>
      <c r="AA1048">
        <v>0</v>
      </c>
      <c r="AB1048" t="str">
        <f t="shared" si="16"/>
        <v>40-49</v>
      </c>
    </row>
    <row r="1049" spans="1:28" x14ac:dyDescent="0.3">
      <c r="A1049">
        <v>18</v>
      </c>
      <c r="B1049" t="s">
        <v>27</v>
      </c>
      <c r="C1049" t="s">
        <v>28</v>
      </c>
      <c r="D1049">
        <v>86</v>
      </c>
      <c r="E1049" t="s">
        <v>29</v>
      </c>
      <c r="F1049">
        <v>50</v>
      </c>
      <c r="G1049">
        <v>0</v>
      </c>
      <c r="H1049" t="s">
        <v>30</v>
      </c>
      <c r="I1049">
        <v>0</v>
      </c>
      <c r="J1049" t="s">
        <v>31</v>
      </c>
      <c r="K1049">
        <v>0</v>
      </c>
      <c r="L1049" s="1">
        <v>2286</v>
      </c>
      <c r="M1049" t="s">
        <v>27</v>
      </c>
      <c r="N1049" t="s">
        <v>27</v>
      </c>
      <c r="O1049" t="s">
        <v>27</v>
      </c>
      <c r="P1049">
        <v>0</v>
      </c>
      <c r="Q1049" t="s">
        <v>44</v>
      </c>
      <c r="R1049">
        <v>7</v>
      </c>
      <c r="S1049" t="s">
        <v>27</v>
      </c>
      <c r="T1049">
        <v>8</v>
      </c>
      <c r="U1049">
        <v>1</v>
      </c>
      <c r="V1049">
        <v>2</v>
      </c>
      <c r="W1049">
        <v>99</v>
      </c>
      <c r="X1049">
        <v>745</v>
      </c>
      <c r="Y1049">
        <v>-50</v>
      </c>
      <c r="Z1049" t="s">
        <v>33</v>
      </c>
      <c r="AA1049">
        <v>50</v>
      </c>
      <c r="AB1049" t="str">
        <f t="shared" si="16"/>
        <v>10-19</v>
      </c>
    </row>
    <row r="1050" spans="1:28" x14ac:dyDescent="0.3">
      <c r="A1050">
        <v>62</v>
      </c>
      <c r="B1050" t="s">
        <v>36</v>
      </c>
      <c r="C1050" t="s">
        <v>38</v>
      </c>
      <c r="D1050">
        <v>0</v>
      </c>
      <c r="E1050" t="s">
        <v>42</v>
      </c>
      <c r="F1050">
        <v>100</v>
      </c>
      <c r="G1050">
        <v>0</v>
      </c>
      <c r="H1050" t="s">
        <v>39</v>
      </c>
      <c r="I1050">
        <v>0</v>
      </c>
      <c r="J1050" t="s">
        <v>40</v>
      </c>
      <c r="K1050">
        <v>-200</v>
      </c>
      <c r="L1050" s="1">
        <v>2050</v>
      </c>
      <c r="M1050" t="s">
        <v>27</v>
      </c>
      <c r="N1050" t="s">
        <v>36</v>
      </c>
      <c r="O1050" t="s">
        <v>27</v>
      </c>
      <c r="P1050">
        <v>50</v>
      </c>
      <c r="Q1050" t="s">
        <v>34</v>
      </c>
      <c r="R1050">
        <v>20</v>
      </c>
      <c r="S1050" t="s">
        <v>36</v>
      </c>
      <c r="T1050">
        <v>7</v>
      </c>
      <c r="U1050">
        <v>4</v>
      </c>
      <c r="V1050">
        <v>1</v>
      </c>
      <c r="W1050">
        <v>3</v>
      </c>
      <c r="X1050">
        <v>724</v>
      </c>
      <c r="Y1050">
        <v>-50</v>
      </c>
      <c r="Z1050" t="s">
        <v>35</v>
      </c>
      <c r="AA1050">
        <v>100</v>
      </c>
      <c r="AB1050" t="str">
        <f t="shared" si="16"/>
        <v>60-69</v>
      </c>
    </row>
    <row r="1051" spans="1:28" x14ac:dyDescent="0.3">
      <c r="A1051">
        <v>60</v>
      </c>
      <c r="B1051" t="s">
        <v>36</v>
      </c>
      <c r="C1051" t="s">
        <v>38</v>
      </c>
      <c r="D1051">
        <v>0</v>
      </c>
      <c r="E1051" t="s">
        <v>37</v>
      </c>
      <c r="F1051">
        <v>0</v>
      </c>
      <c r="G1051">
        <v>0</v>
      </c>
      <c r="H1051" t="s">
        <v>30</v>
      </c>
      <c r="I1051">
        <v>0</v>
      </c>
      <c r="J1051" t="s">
        <v>40</v>
      </c>
      <c r="K1051">
        <v>-200</v>
      </c>
      <c r="L1051" s="1">
        <v>1850</v>
      </c>
      <c r="M1051" t="s">
        <v>27</v>
      </c>
      <c r="N1051" t="s">
        <v>36</v>
      </c>
      <c r="O1051" t="s">
        <v>27</v>
      </c>
      <c r="P1051">
        <v>50</v>
      </c>
      <c r="Q1051" t="s">
        <v>34</v>
      </c>
      <c r="R1051">
        <v>24</v>
      </c>
      <c r="S1051" t="s">
        <v>27</v>
      </c>
      <c r="T1051">
        <v>4</v>
      </c>
      <c r="U1051">
        <v>1</v>
      </c>
      <c r="V1051">
        <v>2</v>
      </c>
      <c r="W1051">
        <v>99</v>
      </c>
      <c r="X1051">
        <v>723</v>
      </c>
      <c r="Y1051">
        <v>-50</v>
      </c>
      <c r="Z1051" t="s">
        <v>41</v>
      </c>
      <c r="AA1051">
        <v>0</v>
      </c>
      <c r="AB1051" t="str">
        <f t="shared" si="16"/>
        <v>60-69</v>
      </c>
    </row>
    <row r="1052" spans="1:28" x14ac:dyDescent="0.3">
      <c r="A1052">
        <v>30</v>
      </c>
      <c r="B1052" t="s">
        <v>27</v>
      </c>
      <c r="C1052" t="s">
        <v>28</v>
      </c>
      <c r="D1052">
        <v>86</v>
      </c>
      <c r="E1052" t="s">
        <v>42</v>
      </c>
      <c r="F1052">
        <v>100</v>
      </c>
      <c r="G1052">
        <v>1</v>
      </c>
      <c r="H1052" t="s">
        <v>30</v>
      </c>
      <c r="I1052">
        <v>50</v>
      </c>
      <c r="J1052" t="s">
        <v>40</v>
      </c>
      <c r="K1052">
        <v>-200</v>
      </c>
      <c r="L1052" s="1">
        <v>2186</v>
      </c>
      <c r="M1052" t="s">
        <v>27</v>
      </c>
      <c r="N1052" t="s">
        <v>36</v>
      </c>
      <c r="O1052" t="s">
        <v>27</v>
      </c>
      <c r="P1052">
        <v>50</v>
      </c>
      <c r="Q1052" t="s">
        <v>34</v>
      </c>
      <c r="R1052">
        <v>29</v>
      </c>
      <c r="S1052" t="s">
        <v>27</v>
      </c>
      <c r="T1052">
        <v>1</v>
      </c>
      <c r="U1052">
        <v>5</v>
      </c>
      <c r="V1052">
        <v>2</v>
      </c>
      <c r="W1052">
        <v>99</v>
      </c>
      <c r="X1052">
        <v>711</v>
      </c>
      <c r="Y1052">
        <v>-50</v>
      </c>
      <c r="Z1052" t="s">
        <v>35</v>
      </c>
      <c r="AA1052">
        <v>100</v>
      </c>
      <c r="AB1052" t="str">
        <f t="shared" si="16"/>
        <v>30-39</v>
      </c>
    </row>
    <row r="1053" spans="1:28" x14ac:dyDescent="0.3">
      <c r="A1053">
        <v>45</v>
      </c>
      <c r="B1053" t="s">
        <v>27</v>
      </c>
      <c r="C1053" t="s">
        <v>28</v>
      </c>
      <c r="D1053">
        <v>86</v>
      </c>
      <c r="E1053" t="s">
        <v>29</v>
      </c>
      <c r="F1053">
        <v>50</v>
      </c>
      <c r="G1053">
        <v>0</v>
      </c>
      <c r="H1053" t="s">
        <v>30</v>
      </c>
      <c r="I1053">
        <v>0</v>
      </c>
      <c r="J1053" t="s">
        <v>40</v>
      </c>
      <c r="K1053">
        <v>-200</v>
      </c>
      <c r="L1053" s="1">
        <v>2086</v>
      </c>
      <c r="M1053" t="s">
        <v>36</v>
      </c>
      <c r="N1053" t="s">
        <v>27</v>
      </c>
      <c r="O1053" t="s">
        <v>27</v>
      </c>
      <c r="P1053">
        <v>50</v>
      </c>
      <c r="Q1053" t="s">
        <v>32</v>
      </c>
      <c r="R1053">
        <v>28</v>
      </c>
      <c r="S1053" t="s">
        <v>36</v>
      </c>
      <c r="T1053">
        <v>4</v>
      </c>
      <c r="U1053">
        <v>2</v>
      </c>
      <c r="V1053">
        <v>2</v>
      </c>
      <c r="W1053">
        <v>3</v>
      </c>
      <c r="X1053">
        <v>763</v>
      </c>
      <c r="Y1053">
        <v>-50</v>
      </c>
      <c r="Z1053" t="s">
        <v>35</v>
      </c>
      <c r="AA1053">
        <v>100</v>
      </c>
      <c r="AB1053" t="str">
        <f t="shared" si="16"/>
        <v>40-49</v>
      </c>
    </row>
    <row r="1054" spans="1:28" x14ac:dyDescent="0.3">
      <c r="A1054">
        <v>47</v>
      </c>
      <c r="B1054" t="s">
        <v>27</v>
      </c>
      <c r="C1054" t="s">
        <v>28</v>
      </c>
      <c r="D1054">
        <v>86</v>
      </c>
      <c r="E1054" t="s">
        <v>42</v>
      </c>
      <c r="F1054">
        <v>100</v>
      </c>
      <c r="G1054">
        <v>1</v>
      </c>
      <c r="H1054" t="s">
        <v>30</v>
      </c>
      <c r="I1054">
        <v>50</v>
      </c>
      <c r="J1054" t="s">
        <v>31</v>
      </c>
      <c r="K1054">
        <v>0</v>
      </c>
      <c r="L1054" s="1">
        <v>2336</v>
      </c>
      <c r="M1054" t="s">
        <v>27</v>
      </c>
      <c r="N1054" t="s">
        <v>27</v>
      </c>
      <c r="O1054" t="s">
        <v>27</v>
      </c>
      <c r="P1054">
        <v>0</v>
      </c>
      <c r="Q1054" t="s">
        <v>44</v>
      </c>
      <c r="R1054">
        <v>5</v>
      </c>
      <c r="S1054" t="s">
        <v>27</v>
      </c>
      <c r="T1054">
        <v>5</v>
      </c>
      <c r="U1054">
        <v>1</v>
      </c>
      <c r="V1054">
        <v>1</v>
      </c>
      <c r="W1054">
        <v>99</v>
      </c>
      <c r="X1054">
        <v>703</v>
      </c>
      <c r="Y1054">
        <v>-50</v>
      </c>
      <c r="Z1054" t="s">
        <v>41</v>
      </c>
      <c r="AA1054">
        <v>0</v>
      </c>
      <c r="AB1054" t="str">
        <f t="shared" si="16"/>
        <v>40-49</v>
      </c>
    </row>
    <row r="1055" spans="1:28" x14ac:dyDescent="0.3">
      <c r="A1055">
        <v>43</v>
      </c>
      <c r="B1055" t="s">
        <v>27</v>
      </c>
      <c r="C1055" t="s">
        <v>38</v>
      </c>
      <c r="D1055">
        <v>0</v>
      </c>
      <c r="E1055" t="s">
        <v>37</v>
      </c>
      <c r="F1055">
        <v>0</v>
      </c>
      <c r="G1055">
        <v>0</v>
      </c>
      <c r="H1055" t="s">
        <v>30</v>
      </c>
      <c r="I1055">
        <v>0</v>
      </c>
      <c r="J1055" t="s">
        <v>31</v>
      </c>
      <c r="K1055">
        <v>0</v>
      </c>
      <c r="L1055" s="1">
        <v>2300</v>
      </c>
      <c r="M1055" t="s">
        <v>27</v>
      </c>
      <c r="N1055" t="s">
        <v>27</v>
      </c>
      <c r="O1055" t="s">
        <v>27</v>
      </c>
      <c r="P1055">
        <v>0</v>
      </c>
      <c r="Q1055" t="s">
        <v>34</v>
      </c>
      <c r="R1055">
        <v>17</v>
      </c>
      <c r="S1055" t="s">
        <v>36</v>
      </c>
      <c r="T1055">
        <v>3</v>
      </c>
      <c r="U1055">
        <v>5</v>
      </c>
      <c r="V1055">
        <v>2</v>
      </c>
      <c r="W1055">
        <v>7</v>
      </c>
      <c r="X1055">
        <v>697</v>
      </c>
      <c r="Y1055">
        <v>50</v>
      </c>
      <c r="Z1055" t="s">
        <v>35</v>
      </c>
      <c r="AA1055">
        <v>100</v>
      </c>
      <c r="AB1055" t="str">
        <f t="shared" si="16"/>
        <v>40-49</v>
      </c>
    </row>
    <row r="1056" spans="1:28" x14ac:dyDescent="0.3">
      <c r="A1056">
        <v>31</v>
      </c>
      <c r="B1056" t="s">
        <v>27</v>
      </c>
      <c r="C1056" t="s">
        <v>28</v>
      </c>
      <c r="D1056">
        <v>86</v>
      </c>
      <c r="E1056" t="s">
        <v>42</v>
      </c>
      <c r="F1056">
        <v>100</v>
      </c>
      <c r="G1056">
        <v>0</v>
      </c>
      <c r="H1056" t="s">
        <v>30</v>
      </c>
      <c r="I1056">
        <v>0</v>
      </c>
      <c r="J1056" t="s">
        <v>40</v>
      </c>
      <c r="K1056">
        <v>-200</v>
      </c>
      <c r="L1056" s="1">
        <v>2236</v>
      </c>
      <c r="M1056" t="s">
        <v>27</v>
      </c>
      <c r="N1056" t="s">
        <v>27</v>
      </c>
      <c r="O1056" t="s">
        <v>27</v>
      </c>
      <c r="P1056">
        <v>0</v>
      </c>
      <c r="Q1056" t="s">
        <v>34</v>
      </c>
      <c r="R1056">
        <v>27</v>
      </c>
      <c r="S1056" t="s">
        <v>36</v>
      </c>
      <c r="T1056">
        <v>6</v>
      </c>
      <c r="U1056">
        <v>3</v>
      </c>
      <c r="V1056">
        <v>2</v>
      </c>
      <c r="W1056">
        <v>5</v>
      </c>
      <c r="X1056">
        <v>607</v>
      </c>
      <c r="Y1056">
        <v>50</v>
      </c>
      <c r="Z1056" t="s">
        <v>33</v>
      </c>
      <c r="AA1056">
        <v>50</v>
      </c>
      <c r="AB1056" t="str">
        <f t="shared" si="16"/>
        <v>30-39</v>
      </c>
    </row>
    <row r="1057" spans="1:28" x14ac:dyDescent="0.3">
      <c r="A1057">
        <v>29</v>
      </c>
      <c r="B1057" t="s">
        <v>27</v>
      </c>
      <c r="C1057" t="s">
        <v>28</v>
      </c>
      <c r="D1057">
        <v>86</v>
      </c>
      <c r="E1057" t="s">
        <v>29</v>
      </c>
      <c r="F1057">
        <v>50</v>
      </c>
      <c r="G1057">
        <v>0</v>
      </c>
      <c r="H1057" t="s">
        <v>30</v>
      </c>
      <c r="I1057">
        <v>0</v>
      </c>
      <c r="J1057" t="s">
        <v>31</v>
      </c>
      <c r="K1057">
        <v>0</v>
      </c>
      <c r="L1057" s="1">
        <v>2436</v>
      </c>
      <c r="M1057" t="s">
        <v>27</v>
      </c>
      <c r="N1057" t="s">
        <v>27</v>
      </c>
      <c r="O1057" t="s">
        <v>27</v>
      </c>
      <c r="P1057">
        <v>0</v>
      </c>
      <c r="Q1057" t="s">
        <v>32</v>
      </c>
      <c r="R1057">
        <v>4</v>
      </c>
      <c r="S1057" t="s">
        <v>27</v>
      </c>
      <c r="T1057">
        <v>7</v>
      </c>
      <c r="U1057">
        <v>2</v>
      </c>
      <c r="V1057">
        <v>1</v>
      </c>
      <c r="W1057">
        <v>99</v>
      </c>
      <c r="X1057">
        <v>688</v>
      </c>
      <c r="Y1057">
        <v>50</v>
      </c>
      <c r="Z1057" t="s">
        <v>35</v>
      </c>
      <c r="AA1057">
        <v>100</v>
      </c>
      <c r="AB1057" t="str">
        <f t="shared" si="16"/>
        <v>20-29</v>
      </c>
    </row>
    <row r="1058" spans="1:28" x14ac:dyDescent="0.3">
      <c r="A1058">
        <v>39</v>
      </c>
      <c r="B1058" t="s">
        <v>27</v>
      </c>
      <c r="C1058" t="s">
        <v>45</v>
      </c>
      <c r="D1058">
        <v>0</v>
      </c>
      <c r="E1058" t="s">
        <v>29</v>
      </c>
      <c r="F1058">
        <v>50</v>
      </c>
      <c r="G1058">
        <v>0</v>
      </c>
      <c r="H1058" t="s">
        <v>30</v>
      </c>
      <c r="I1058">
        <v>0</v>
      </c>
      <c r="J1058" t="s">
        <v>40</v>
      </c>
      <c r="K1058">
        <v>-200</v>
      </c>
      <c r="L1058" s="1">
        <v>2100</v>
      </c>
      <c r="M1058" t="s">
        <v>27</v>
      </c>
      <c r="N1058" t="s">
        <v>36</v>
      </c>
      <c r="O1058" t="s">
        <v>27</v>
      </c>
      <c r="P1058">
        <v>50</v>
      </c>
      <c r="Q1058" t="s">
        <v>34</v>
      </c>
      <c r="R1058">
        <v>30</v>
      </c>
      <c r="S1058" t="s">
        <v>36</v>
      </c>
      <c r="T1058">
        <v>4</v>
      </c>
      <c r="U1058">
        <v>6</v>
      </c>
      <c r="V1058">
        <v>1</v>
      </c>
      <c r="W1058">
        <v>4</v>
      </c>
      <c r="X1058">
        <v>636</v>
      </c>
      <c r="Y1058">
        <v>50</v>
      </c>
      <c r="Z1058" t="s">
        <v>35</v>
      </c>
      <c r="AA1058">
        <v>100</v>
      </c>
      <c r="AB1058" t="str">
        <f t="shared" si="16"/>
        <v>30-39</v>
      </c>
    </row>
    <row r="1059" spans="1:28" x14ac:dyDescent="0.3">
      <c r="A1059">
        <v>57</v>
      </c>
      <c r="B1059" t="s">
        <v>36</v>
      </c>
      <c r="C1059" t="s">
        <v>45</v>
      </c>
      <c r="D1059">
        <v>0</v>
      </c>
      <c r="E1059" t="s">
        <v>29</v>
      </c>
      <c r="F1059">
        <v>50</v>
      </c>
      <c r="G1059">
        <v>0</v>
      </c>
      <c r="H1059" t="s">
        <v>39</v>
      </c>
      <c r="I1059">
        <v>0</v>
      </c>
      <c r="J1059" t="s">
        <v>40</v>
      </c>
      <c r="K1059">
        <v>-200</v>
      </c>
      <c r="L1059" s="1">
        <v>2100</v>
      </c>
      <c r="M1059" t="s">
        <v>27</v>
      </c>
      <c r="N1059" t="s">
        <v>27</v>
      </c>
      <c r="O1059" t="s">
        <v>27</v>
      </c>
      <c r="P1059">
        <v>0</v>
      </c>
      <c r="Q1059" t="s">
        <v>34</v>
      </c>
      <c r="R1059">
        <v>1</v>
      </c>
      <c r="S1059" t="s">
        <v>36</v>
      </c>
      <c r="T1059">
        <v>5</v>
      </c>
      <c r="U1059">
        <v>2</v>
      </c>
      <c r="V1059">
        <v>1</v>
      </c>
      <c r="W1059">
        <v>8</v>
      </c>
      <c r="X1059">
        <v>657</v>
      </c>
      <c r="Y1059">
        <v>50</v>
      </c>
      <c r="Z1059" t="s">
        <v>33</v>
      </c>
      <c r="AA1059">
        <v>50</v>
      </c>
      <c r="AB1059" t="str">
        <f t="shared" si="16"/>
        <v>50-59</v>
      </c>
    </row>
    <row r="1060" spans="1:28" x14ac:dyDescent="0.3">
      <c r="A1060">
        <v>48</v>
      </c>
      <c r="B1060" t="s">
        <v>27</v>
      </c>
      <c r="C1060" t="s">
        <v>45</v>
      </c>
      <c r="D1060">
        <v>0</v>
      </c>
      <c r="E1060" t="s">
        <v>29</v>
      </c>
      <c r="F1060">
        <v>50</v>
      </c>
      <c r="G1060">
        <v>0</v>
      </c>
      <c r="H1060" t="s">
        <v>39</v>
      </c>
      <c r="I1060">
        <v>0</v>
      </c>
      <c r="J1060" t="s">
        <v>40</v>
      </c>
      <c r="K1060">
        <v>-200</v>
      </c>
      <c r="L1060" s="1">
        <v>2050</v>
      </c>
      <c r="M1060" t="s">
        <v>27</v>
      </c>
      <c r="N1060" t="s">
        <v>27</v>
      </c>
      <c r="O1060" t="s">
        <v>27</v>
      </c>
      <c r="P1060">
        <v>0</v>
      </c>
      <c r="Q1060" t="s">
        <v>34</v>
      </c>
      <c r="R1060">
        <v>30</v>
      </c>
      <c r="S1060" t="s">
        <v>36</v>
      </c>
      <c r="T1060">
        <v>8</v>
      </c>
      <c r="U1060">
        <v>5</v>
      </c>
      <c r="V1060">
        <v>2</v>
      </c>
      <c r="W1060">
        <v>11</v>
      </c>
      <c r="X1060">
        <v>738</v>
      </c>
      <c r="Y1060">
        <v>-50</v>
      </c>
      <c r="Z1060" t="s">
        <v>35</v>
      </c>
      <c r="AA1060">
        <v>100</v>
      </c>
      <c r="AB1060" t="str">
        <f t="shared" si="16"/>
        <v>40-49</v>
      </c>
    </row>
    <row r="1061" spans="1:28" x14ac:dyDescent="0.3">
      <c r="A1061">
        <v>34</v>
      </c>
      <c r="B1061" t="s">
        <v>27</v>
      </c>
      <c r="C1061" t="s">
        <v>46</v>
      </c>
      <c r="D1061">
        <v>0</v>
      </c>
      <c r="E1061" t="s">
        <v>29</v>
      </c>
      <c r="F1061">
        <v>50</v>
      </c>
      <c r="G1061">
        <v>1</v>
      </c>
      <c r="H1061" t="s">
        <v>30</v>
      </c>
      <c r="I1061">
        <v>50</v>
      </c>
      <c r="J1061" t="s">
        <v>40</v>
      </c>
      <c r="K1061">
        <v>-200</v>
      </c>
      <c r="L1061" s="1">
        <v>2100</v>
      </c>
      <c r="M1061" t="s">
        <v>27</v>
      </c>
      <c r="N1061" t="s">
        <v>36</v>
      </c>
      <c r="O1061" t="s">
        <v>27</v>
      </c>
      <c r="P1061">
        <v>50</v>
      </c>
      <c r="Q1061" t="s">
        <v>34</v>
      </c>
      <c r="R1061">
        <v>30</v>
      </c>
      <c r="S1061" t="s">
        <v>36</v>
      </c>
      <c r="T1061">
        <v>7</v>
      </c>
      <c r="U1061">
        <v>2</v>
      </c>
      <c r="V1061">
        <v>3</v>
      </c>
      <c r="W1061">
        <v>3</v>
      </c>
      <c r="X1061">
        <v>640</v>
      </c>
      <c r="Y1061">
        <v>50</v>
      </c>
      <c r="Z1061" t="s">
        <v>33</v>
      </c>
      <c r="AA1061">
        <v>50</v>
      </c>
      <c r="AB1061" t="str">
        <f t="shared" si="16"/>
        <v>30-39</v>
      </c>
    </row>
    <row r="1062" spans="1:28" x14ac:dyDescent="0.3">
      <c r="A1062">
        <v>51</v>
      </c>
      <c r="B1062" t="s">
        <v>27</v>
      </c>
      <c r="C1062" t="s">
        <v>28</v>
      </c>
      <c r="D1062">
        <v>86</v>
      </c>
      <c r="E1062" t="s">
        <v>37</v>
      </c>
      <c r="F1062">
        <v>0</v>
      </c>
      <c r="G1062">
        <v>1</v>
      </c>
      <c r="H1062" t="s">
        <v>30</v>
      </c>
      <c r="I1062">
        <v>50</v>
      </c>
      <c r="J1062" t="s">
        <v>40</v>
      </c>
      <c r="K1062">
        <v>-200</v>
      </c>
      <c r="L1062" s="1">
        <v>2136</v>
      </c>
      <c r="M1062" t="s">
        <v>27</v>
      </c>
      <c r="N1062" t="s">
        <v>36</v>
      </c>
      <c r="O1062" t="s">
        <v>27</v>
      </c>
      <c r="P1062">
        <v>50</v>
      </c>
      <c r="Q1062" t="s">
        <v>34</v>
      </c>
      <c r="R1062">
        <v>6</v>
      </c>
      <c r="S1062" t="s">
        <v>27</v>
      </c>
      <c r="T1062">
        <v>4</v>
      </c>
      <c r="U1062">
        <v>0</v>
      </c>
      <c r="V1062">
        <v>2</v>
      </c>
      <c r="W1062">
        <v>99</v>
      </c>
      <c r="X1062">
        <v>682</v>
      </c>
      <c r="Y1062">
        <v>50</v>
      </c>
      <c r="Z1062" t="s">
        <v>33</v>
      </c>
      <c r="AA1062">
        <v>50</v>
      </c>
      <c r="AB1062" t="str">
        <f t="shared" si="16"/>
        <v>50-59</v>
      </c>
    </row>
    <row r="1063" spans="1:28" x14ac:dyDescent="0.3">
      <c r="A1063">
        <v>18</v>
      </c>
      <c r="B1063" t="s">
        <v>27</v>
      </c>
      <c r="C1063" t="s">
        <v>28</v>
      </c>
      <c r="D1063">
        <v>86</v>
      </c>
      <c r="E1063" t="s">
        <v>29</v>
      </c>
      <c r="F1063">
        <v>50</v>
      </c>
      <c r="G1063">
        <v>3</v>
      </c>
      <c r="H1063" t="s">
        <v>39</v>
      </c>
      <c r="I1063">
        <v>300</v>
      </c>
      <c r="J1063" t="s">
        <v>31</v>
      </c>
      <c r="K1063">
        <v>0</v>
      </c>
      <c r="L1063" s="1">
        <v>2536</v>
      </c>
      <c r="M1063" t="s">
        <v>27</v>
      </c>
      <c r="N1063" t="s">
        <v>36</v>
      </c>
      <c r="O1063" t="s">
        <v>27</v>
      </c>
      <c r="P1063">
        <v>50</v>
      </c>
      <c r="Q1063" t="s">
        <v>34</v>
      </c>
      <c r="R1063">
        <v>6</v>
      </c>
      <c r="S1063" t="s">
        <v>36</v>
      </c>
      <c r="T1063">
        <v>11</v>
      </c>
      <c r="U1063">
        <v>0</v>
      </c>
      <c r="V1063">
        <v>3</v>
      </c>
      <c r="W1063">
        <v>2</v>
      </c>
      <c r="X1063">
        <v>702</v>
      </c>
      <c r="Y1063">
        <v>-50</v>
      </c>
      <c r="Z1063" t="s">
        <v>33</v>
      </c>
      <c r="AA1063">
        <v>50</v>
      </c>
      <c r="AB1063" t="str">
        <f t="shared" si="16"/>
        <v>10-19</v>
      </c>
    </row>
    <row r="1064" spans="1:28" x14ac:dyDescent="0.3">
      <c r="A1064">
        <v>57</v>
      </c>
      <c r="B1064" t="s">
        <v>36</v>
      </c>
      <c r="C1064" t="s">
        <v>28</v>
      </c>
      <c r="D1064">
        <v>86</v>
      </c>
      <c r="E1064" t="s">
        <v>29</v>
      </c>
      <c r="F1064">
        <v>50</v>
      </c>
      <c r="G1064">
        <v>2</v>
      </c>
      <c r="H1064" t="s">
        <v>30</v>
      </c>
      <c r="I1064">
        <v>100</v>
      </c>
      <c r="J1064" t="s">
        <v>40</v>
      </c>
      <c r="K1064">
        <v>-200</v>
      </c>
      <c r="L1064" s="1">
        <v>2136</v>
      </c>
      <c r="M1064" t="s">
        <v>27</v>
      </c>
      <c r="N1064" t="s">
        <v>27</v>
      </c>
      <c r="O1064" t="s">
        <v>27</v>
      </c>
      <c r="P1064">
        <v>0</v>
      </c>
      <c r="Q1064" t="s">
        <v>34</v>
      </c>
      <c r="R1064">
        <v>3</v>
      </c>
      <c r="S1064" t="s">
        <v>27</v>
      </c>
      <c r="T1064">
        <v>3</v>
      </c>
      <c r="U1064">
        <v>1</v>
      </c>
      <c r="V1064">
        <v>2</v>
      </c>
      <c r="W1064">
        <v>99</v>
      </c>
      <c r="X1064">
        <v>745</v>
      </c>
      <c r="Y1064">
        <v>-50</v>
      </c>
      <c r="Z1064" t="s">
        <v>41</v>
      </c>
      <c r="AA1064">
        <v>0</v>
      </c>
      <c r="AB1064" t="str">
        <f t="shared" si="16"/>
        <v>50-59</v>
      </c>
    </row>
    <row r="1065" spans="1:28" x14ac:dyDescent="0.3">
      <c r="A1065">
        <v>18</v>
      </c>
      <c r="B1065" t="s">
        <v>27</v>
      </c>
      <c r="C1065" t="s">
        <v>28</v>
      </c>
      <c r="D1065">
        <v>86</v>
      </c>
      <c r="E1065" t="s">
        <v>42</v>
      </c>
      <c r="F1065">
        <v>100</v>
      </c>
      <c r="G1065">
        <v>0</v>
      </c>
      <c r="H1065" t="s">
        <v>39</v>
      </c>
      <c r="I1065">
        <v>0</v>
      </c>
      <c r="J1065" t="s">
        <v>31</v>
      </c>
      <c r="K1065">
        <v>0</v>
      </c>
      <c r="L1065" s="1">
        <v>2236</v>
      </c>
      <c r="M1065" t="s">
        <v>27</v>
      </c>
      <c r="N1065" t="s">
        <v>36</v>
      </c>
      <c r="O1065" t="s">
        <v>27</v>
      </c>
      <c r="P1065">
        <v>50</v>
      </c>
      <c r="Q1065" t="s">
        <v>32</v>
      </c>
      <c r="R1065">
        <v>10</v>
      </c>
      <c r="S1065" t="s">
        <v>36</v>
      </c>
      <c r="T1065">
        <v>2</v>
      </c>
      <c r="U1065">
        <v>1</v>
      </c>
      <c r="V1065">
        <v>3</v>
      </c>
      <c r="W1065">
        <v>4</v>
      </c>
      <c r="X1065">
        <v>741</v>
      </c>
      <c r="Y1065">
        <v>-50</v>
      </c>
      <c r="Z1065" t="s">
        <v>41</v>
      </c>
      <c r="AA1065">
        <v>0</v>
      </c>
      <c r="AB1065" t="str">
        <f t="shared" si="16"/>
        <v>10-19</v>
      </c>
    </row>
    <row r="1066" spans="1:28" x14ac:dyDescent="0.3">
      <c r="A1066">
        <v>34</v>
      </c>
      <c r="B1066" t="s">
        <v>27</v>
      </c>
      <c r="C1066" t="s">
        <v>45</v>
      </c>
      <c r="D1066">
        <v>0</v>
      </c>
      <c r="E1066" t="s">
        <v>42</v>
      </c>
      <c r="F1066">
        <v>100</v>
      </c>
      <c r="G1066">
        <v>1</v>
      </c>
      <c r="H1066" t="s">
        <v>30</v>
      </c>
      <c r="I1066">
        <v>50</v>
      </c>
      <c r="J1066" t="s">
        <v>40</v>
      </c>
      <c r="K1066">
        <v>-200</v>
      </c>
      <c r="L1066" s="1">
        <v>2200</v>
      </c>
      <c r="M1066" t="s">
        <v>27</v>
      </c>
      <c r="N1066" t="s">
        <v>27</v>
      </c>
      <c r="O1066" t="s">
        <v>27</v>
      </c>
      <c r="P1066">
        <v>0</v>
      </c>
      <c r="Q1066" t="s">
        <v>34</v>
      </c>
      <c r="R1066">
        <v>22</v>
      </c>
      <c r="S1066" t="s">
        <v>27</v>
      </c>
      <c r="T1066">
        <v>4</v>
      </c>
      <c r="U1066">
        <v>2</v>
      </c>
      <c r="V1066">
        <v>2</v>
      </c>
      <c r="W1066">
        <v>99</v>
      </c>
      <c r="X1066">
        <v>653</v>
      </c>
      <c r="Y1066">
        <v>50</v>
      </c>
      <c r="Z1066" t="s">
        <v>33</v>
      </c>
      <c r="AA1066">
        <v>50</v>
      </c>
      <c r="AB1066" t="str">
        <f t="shared" si="16"/>
        <v>30-39</v>
      </c>
    </row>
    <row r="1067" spans="1:28" x14ac:dyDescent="0.3">
      <c r="A1067">
        <v>23</v>
      </c>
      <c r="B1067" t="s">
        <v>27</v>
      </c>
      <c r="C1067" t="s">
        <v>38</v>
      </c>
      <c r="D1067">
        <v>0</v>
      </c>
      <c r="E1067" t="s">
        <v>37</v>
      </c>
      <c r="F1067">
        <v>0</v>
      </c>
      <c r="G1067">
        <v>0</v>
      </c>
      <c r="H1067" t="s">
        <v>30</v>
      </c>
      <c r="I1067">
        <v>0</v>
      </c>
      <c r="J1067" t="s">
        <v>31</v>
      </c>
      <c r="K1067">
        <v>0</v>
      </c>
      <c r="L1067" s="1">
        <v>2150</v>
      </c>
      <c r="M1067" t="s">
        <v>27</v>
      </c>
      <c r="N1067" t="s">
        <v>27</v>
      </c>
      <c r="O1067" t="s">
        <v>36</v>
      </c>
      <c r="P1067">
        <v>50</v>
      </c>
      <c r="Q1067" t="s">
        <v>32</v>
      </c>
      <c r="R1067">
        <v>11</v>
      </c>
      <c r="S1067" t="s">
        <v>27</v>
      </c>
      <c r="T1067">
        <v>4</v>
      </c>
      <c r="U1067">
        <v>3</v>
      </c>
      <c r="V1067">
        <v>2</v>
      </c>
      <c r="W1067">
        <v>99</v>
      </c>
      <c r="X1067">
        <v>671</v>
      </c>
      <c r="Y1067">
        <v>50</v>
      </c>
      <c r="Z1067" t="s">
        <v>41</v>
      </c>
      <c r="AA1067">
        <v>0</v>
      </c>
      <c r="AB1067" t="str">
        <f t="shared" si="16"/>
        <v>20-29</v>
      </c>
    </row>
    <row r="1068" spans="1:28" x14ac:dyDescent="0.3">
      <c r="A1068">
        <v>20</v>
      </c>
      <c r="B1068" t="s">
        <v>27</v>
      </c>
      <c r="C1068" t="s">
        <v>38</v>
      </c>
      <c r="D1068">
        <v>0</v>
      </c>
      <c r="E1068" t="s">
        <v>29</v>
      </c>
      <c r="F1068">
        <v>50</v>
      </c>
      <c r="G1068">
        <v>0</v>
      </c>
      <c r="H1068" t="s">
        <v>30</v>
      </c>
      <c r="I1068">
        <v>0</v>
      </c>
      <c r="J1068" t="s">
        <v>31</v>
      </c>
      <c r="K1068">
        <v>0</v>
      </c>
      <c r="L1068" s="1">
        <v>2150</v>
      </c>
      <c r="M1068" t="s">
        <v>27</v>
      </c>
      <c r="N1068" t="s">
        <v>27</v>
      </c>
      <c r="O1068" t="s">
        <v>27</v>
      </c>
      <c r="P1068">
        <v>0</v>
      </c>
      <c r="Q1068" t="s">
        <v>44</v>
      </c>
      <c r="R1068">
        <v>23</v>
      </c>
      <c r="S1068" t="s">
        <v>36</v>
      </c>
      <c r="T1068">
        <v>7</v>
      </c>
      <c r="U1068">
        <v>2</v>
      </c>
      <c r="V1068">
        <v>3</v>
      </c>
      <c r="W1068">
        <v>7</v>
      </c>
      <c r="X1068">
        <v>727</v>
      </c>
      <c r="Y1068">
        <v>-50</v>
      </c>
      <c r="Z1068" t="s">
        <v>41</v>
      </c>
      <c r="AA1068">
        <v>0</v>
      </c>
      <c r="AB1068" t="str">
        <f t="shared" si="16"/>
        <v>20-29</v>
      </c>
    </row>
    <row r="1069" spans="1:28" x14ac:dyDescent="0.3">
      <c r="A1069">
        <v>57</v>
      </c>
      <c r="B1069" t="s">
        <v>36</v>
      </c>
      <c r="C1069" t="s">
        <v>28</v>
      </c>
      <c r="D1069">
        <v>86</v>
      </c>
      <c r="E1069" t="s">
        <v>37</v>
      </c>
      <c r="F1069">
        <v>0</v>
      </c>
      <c r="G1069">
        <v>2</v>
      </c>
      <c r="H1069" t="s">
        <v>39</v>
      </c>
      <c r="I1069">
        <v>200</v>
      </c>
      <c r="J1069" t="s">
        <v>40</v>
      </c>
      <c r="K1069">
        <v>-200</v>
      </c>
      <c r="L1069" s="1">
        <v>2386</v>
      </c>
      <c r="M1069" t="s">
        <v>27</v>
      </c>
      <c r="N1069" t="s">
        <v>27</v>
      </c>
      <c r="O1069" t="s">
        <v>27</v>
      </c>
      <c r="P1069">
        <v>0</v>
      </c>
      <c r="Q1069" t="s">
        <v>32</v>
      </c>
      <c r="R1069">
        <v>14</v>
      </c>
      <c r="S1069" t="s">
        <v>36</v>
      </c>
      <c r="T1069">
        <v>6</v>
      </c>
      <c r="U1069">
        <v>3</v>
      </c>
      <c r="V1069">
        <v>1</v>
      </c>
      <c r="W1069">
        <v>3</v>
      </c>
      <c r="X1069">
        <v>692</v>
      </c>
      <c r="Y1069">
        <v>50</v>
      </c>
      <c r="Z1069" t="s">
        <v>35</v>
      </c>
      <c r="AA1069">
        <v>100</v>
      </c>
      <c r="AB1069" t="str">
        <f t="shared" si="16"/>
        <v>50-59</v>
      </c>
    </row>
    <row r="1070" spans="1:28" x14ac:dyDescent="0.3">
      <c r="A1070">
        <v>32</v>
      </c>
      <c r="B1070" t="s">
        <v>27</v>
      </c>
      <c r="C1070" t="s">
        <v>45</v>
      </c>
      <c r="D1070">
        <v>0</v>
      </c>
      <c r="E1070" t="s">
        <v>29</v>
      </c>
      <c r="F1070">
        <v>50</v>
      </c>
      <c r="G1070">
        <v>1</v>
      </c>
      <c r="H1070" t="s">
        <v>30</v>
      </c>
      <c r="I1070">
        <v>50</v>
      </c>
      <c r="J1070" t="s">
        <v>31</v>
      </c>
      <c r="K1070">
        <v>0</v>
      </c>
      <c r="L1070" s="1">
        <v>2300</v>
      </c>
      <c r="M1070" t="s">
        <v>27</v>
      </c>
      <c r="N1070" t="s">
        <v>27</v>
      </c>
      <c r="O1070" t="s">
        <v>27</v>
      </c>
      <c r="P1070">
        <v>0</v>
      </c>
      <c r="Q1070" t="s">
        <v>34</v>
      </c>
      <c r="R1070">
        <v>4</v>
      </c>
      <c r="S1070" t="s">
        <v>36</v>
      </c>
      <c r="T1070">
        <v>5</v>
      </c>
      <c r="U1070">
        <v>0</v>
      </c>
      <c r="V1070">
        <v>1</v>
      </c>
      <c r="W1070">
        <v>8</v>
      </c>
      <c r="X1070">
        <v>683</v>
      </c>
      <c r="Y1070">
        <v>50</v>
      </c>
      <c r="Z1070" t="s">
        <v>41</v>
      </c>
      <c r="AA1070">
        <v>0</v>
      </c>
      <c r="AB1070" t="str">
        <f t="shared" si="16"/>
        <v>30-39</v>
      </c>
    </row>
    <row r="1071" spans="1:28" x14ac:dyDescent="0.3">
      <c r="A1071">
        <v>45</v>
      </c>
      <c r="B1071" t="s">
        <v>27</v>
      </c>
      <c r="C1071" t="s">
        <v>46</v>
      </c>
      <c r="D1071">
        <v>0</v>
      </c>
      <c r="E1071" t="s">
        <v>37</v>
      </c>
      <c r="F1071">
        <v>0</v>
      </c>
      <c r="G1071">
        <v>1</v>
      </c>
      <c r="H1071" t="s">
        <v>39</v>
      </c>
      <c r="I1071">
        <v>100</v>
      </c>
      <c r="J1071" t="s">
        <v>31</v>
      </c>
      <c r="K1071">
        <v>0</v>
      </c>
      <c r="L1071" s="1">
        <v>2100</v>
      </c>
      <c r="M1071" t="s">
        <v>36</v>
      </c>
      <c r="N1071" t="s">
        <v>27</v>
      </c>
      <c r="O1071" t="s">
        <v>36</v>
      </c>
      <c r="P1071">
        <v>100</v>
      </c>
      <c r="Q1071" t="s">
        <v>34</v>
      </c>
      <c r="R1071">
        <v>7</v>
      </c>
      <c r="S1071" t="s">
        <v>27</v>
      </c>
      <c r="T1071">
        <v>4</v>
      </c>
      <c r="U1071">
        <v>6</v>
      </c>
      <c r="V1071">
        <v>1</v>
      </c>
      <c r="W1071">
        <v>99</v>
      </c>
      <c r="X1071">
        <v>726</v>
      </c>
      <c r="Y1071">
        <v>-50</v>
      </c>
      <c r="Z1071" t="s">
        <v>41</v>
      </c>
      <c r="AA1071">
        <v>0</v>
      </c>
      <c r="AB1071" t="str">
        <f t="shared" si="16"/>
        <v>40-49</v>
      </c>
    </row>
    <row r="1072" spans="1:28" x14ac:dyDescent="0.3">
      <c r="A1072">
        <v>39</v>
      </c>
      <c r="B1072" t="s">
        <v>27</v>
      </c>
      <c r="C1072" t="s">
        <v>28</v>
      </c>
      <c r="D1072">
        <v>86</v>
      </c>
      <c r="E1072" t="s">
        <v>37</v>
      </c>
      <c r="F1072">
        <v>0</v>
      </c>
      <c r="G1072">
        <v>1</v>
      </c>
      <c r="H1072" t="s">
        <v>30</v>
      </c>
      <c r="I1072">
        <v>50</v>
      </c>
      <c r="J1072" t="s">
        <v>40</v>
      </c>
      <c r="K1072">
        <v>-200</v>
      </c>
      <c r="L1072" s="1">
        <v>2086</v>
      </c>
      <c r="M1072" t="s">
        <v>27</v>
      </c>
      <c r="N1072" t="s">
        <v>36</v>
      </c>
      <c r="O1072" t="s">
        <v>36</v>
      </c>
      <c r="P1072">
        <v>100</v>
      </c>
      <c r="Q1072" t="s">
        <v>34</v>
      </c>
      <c r="R1072">
        <v>26</v>
      </c>
      <c r="S1072" t="s">
        <v>36</v>
      </c>
      <c r="T1072">
        <v>5</v>
      </c>
      <c r="U1072">
        <v>2</v>
      </c>
      <c r="V1072">
        <v>2</v>
      </c>
      <c r="W1072">
        <v>6</v>
      </c>
      <c r="X1072">
        <v>699</v>
      </c>
      <c r="Y1072">
        <v>50</v>
      </c>
      <c r="Z1072" t="s">
        <v>33</v>
      </c>
      <c r="AA1072">
        <v>50</v>
      </c>
      <c r="AB1072" t="str">
        <f t="shared" si="16"/>
        <v>30-39</v>
      </c>
    </row>
    <row r="1073" spans="1:28" x14ac:dyDescent="0.3">
      <c r="A1073">
        <v>47</v>
      </c>
      <c r="B1073" t="s">
        <v>27</v>
      </c>
      <c r="C1073" t="s">
        <v>46</v>
      </c>
      <c r="D1073">
        <v>0</v>
      </c>
      <c r="E1073" t="s">
        <v>37</v>
      </c>
      <c r="F1073">
        <v>0</v>
      </c>
      <c r="G1073">
        <v>0</v>
      </c>
      <c r="H1073" t="s">
        <v>30</v>
      </c>
      <c r="I1073">
        <v>0</v>
      </c>
      <c r="J1073" t="s">
        <v>40</v>
      </c>
      <c r="K1073">
        <v>-200</v>
      </c>
      <c r="L1073" s="1">
        <v>2050</v>
      </c>
      <c r="M1073" t="s">
        <v>27</v>
      </c>
      <c r="N1073" t="s">
        <v>36</v>
      </c>
      <c r="O1073" t="s">
        <v>27</v>
      </c>
      <c r="P1073">
        <v>50</v>
      </c>
      <c r="Q1073" t="s">
        <v>32</v>
      </c>
      <c r="R1073">
        <v>10</v>
      </c>
      <c r="S1073" t="s">
        <v>36</v>
      </c>
      <c r="T1073">
        <v>2</v>
      </c>
      <c r="U1073">
        <v>1</v>
      </c>
      <c r="V1073">
        <v>1</v>
      </c>
      <c r="W1073">
        <v>6</v>
      </c>
      <c r="X1073">
        <v>689</v>
      </c>
      <c r="Y1073">
        <v>50</v>
      </c>
      <c r="Z1073" t="s">
        <v>35</v>
      </c>
      <c r="AA1073">
        <v>100</v>
      </c>
      <c r="AB1073" t="str">
        <f t="shared" si="16"/>
        <v>40-49</v>
      </c>
    </row>
    <row r="1074" spans="1:28" x14ac:dyDescent="0.3">
      <c r="A1074">
        <v>41</v>
      </c>
      <c r="B1074" t="s">
        <v>27</v>
      </c>
      <c r="C1074" t="s">
        <v>28</v>
      </c>
      <c r="D1074">
        <v>86</v>
      </c>
      <c r="E1074" t="s">
        <v>29</v>
      </c>
      <c r="F1074">
        <v>50</v>
      </c>
      <c r="G1074">
        <v>0</v>
      </c>
      <c r="H1074" t="s">
        <v>30</v>
      </c>
      <c r="I1074">
        <v>0</v>
      </c>
      <c r="J1074" t="s">
        <v>31</v>
      </c>
      <c r="K1074">
        <v>0</v>
      </c>
      <c r="L1074" s="1">
        <v>2336</v>
      </c>
      <c r="M1074" t="s">
        <v>36</v>
      </c>
      <c r="N1074" t="s">
        <v>36</v>
      </c>
      <c r="O1074" t="s">
        <v>27</v>
      </c>
      <c r="P1074">
        <v>100</v>
      </c>
      <c r="Q1074" t="s">
        <v>44</v>
      </c>
      <c r="R1074">
        <v>1</v>
      </c>
      <c r="S1074" t="s">
        <v>36</v>
      </c>
      <c r="T1074">
        <v>4</v>
      </c>
      <c r="U1074">
        <v>0</v>
      </c>
      <c r="V1074">
        <v>3</v>
      </c>
      <c r="W1074">
        <v>4</v>
      </c>
      <c r="X1074">
        <v>632</v>
      </c>
      <c r="Y1074">
        <v>50</v>
      </c>
      <c r="Z1074" t="s">
        <v>35</v>
      </c>
      <c r="AA1074">
        <v>100</v>
      </c>
      <c r="AB1074" t="str">
        <f t="shared" si="16"/>
        <v>40-49</v>
      </c>
    </row>
    <row r="1075" spans="1:28" x14ac:dyDescent="0.3">
      <c r="A1075">
        <v>20</v>
      </c>
      <c r="B1075" t="s">
        <v>27</v>
      </c>
      <c r="C1075" t="s">
        <v>28</v>
      </c>
      <c r="D1075">
        <v>86</v>
      </c>
      <c r="E1075" t="s">
        <v>29</v>
      </c>
      <c r="F1075">
        <v>50</v>
      </c>
      <c r="G1075">
        <v>2</v>
      </c>
      <c r="H1075" t="s">
        <v>30</v>
      </c>
      <c r="I1075">
        <v>100</v>
      </c>
      <c r="J1075" t="s">
        <v>40</v>
      </c>
      <c r="K1075">
        <v>-200</v>
      </c>
      <c r="L1075" s="1">
        <v>2236</v>
      </c>
      <c r="M1075" t="s">
        <v>27</v>
      </c>
      <c r="N1075" t="s">
        <v>36</v>
      </c>
      <c r="O1075" t="s">
        <v>27</v>
      </c>
      <c r="P1075">
        <v>50</v>
      </c>
      <c r="Q1075" t="s">
        <v>34</v>
      </c>
      <c r="R1075">
        <v>29</v>
      </c>
      <c r="S1075" t="s">
        <v>36</v>
      </c>
      <c r="T1075">
        <v>3</v>
      </c>
      <c r="U1075">
        <v>3</v>
      </c>
      <c r="V1075">
        <v>2</v>
      </c>
      <c r="W1075">
        <v>3</v>
      </c>
      <c r="X1075">
        <v>645</v>
      </c>
      <c r="Y1075">
        <v>50</v>
      </c>
      <c r="Z1075" t="s">
        <v>33</v>
      </c>
      <c r="AA1075">
        <v>50</v>
      </c>
      <c r="AB1075" t="str">
        <f t="shared" si="16"/>
        <v>20-29</v>
      </c>
    </row>
    <row r="1076" spans="1:28" x14ac:dyDescent="0.3">
      <c r="A1076">
        <v>54</v>
      </c>
      <c r="B1076" t="s">
        <v>27</v>
      </c>
      <c r="C1076" t="s">
        <v>38</v>
      </c>
      <c r="D1076">
        <v>0</v>
      </c>
      <c r="E1076" t="s">
        <v>29</v>
      </c>
      <c r="F1076">
        <v>50</v>
      </c>
      <c r="G1076">
        <v>0</v>
      </c>
      <c r="H1076" t="s">
        <v>30</v>
      </c>
      <c r="I1076">
        <v>0</v>
      </c>
      <c r="J1076" t="s">
        <v>40</v>
      </c>
      <c r="K1076">
        <v>-200</v>
      </c>
      <c r="L1076" s="1">
        <v>2000</v>
      </c>
      <c r="M1076" t="s">
        <v>27</v>
      </c>
      <c r="N1076" t="s">
        <v>27</v>
      </c>
      <c r="O1076" t="s">
        <v>27</v>
      </c>
      <c r="P1076">
        <v>0</v>
      </c>
      <c r="Q1076" t="s">
        <v>32</v>
      </c>
      <c r="R1076">
        <v>9</v>
      </c>
      <c r="S1076" t="s">
        <v>36</v>
      </c>
      <c r="T1076">
        <v>6</v>
      </c>
      <c r="U1076">
        <v>0</v>
      </c>
      <c r="V1076">
        <v>3</v>
      </c>
      <c r="W1076">
        <v>5</v>
      </c>
      <c r="X1076">
        <v>723</v>
      </c>
      <c r="Y1076">
        <v>-50</v>
      </c>
      <c r="Z1076" t="s">
        <v>33</v>
      </c>
      <c r="AA1076">
        <v>50</v>
      </c>
      <c r="AB1076" t="str">
        <f t="shared" si="16"/>
        <v>50-59</v>
      </c>
    </row>
    <row r="1077" spans="1:28" x14ac:dyDescent="0.3">
      <c r="A1077">
        <v>32</v>
      </c>
      <c r="B1077" t="s">
        <v>27</v>
      </c>
      <c r="C1077" t="s">
        <v>38</v>
      </c>
      <c r="D1077">
        <v>0</v>
      </c>
      <c r="E1077" t="s">
        <v>29</v>
      </c>
      <c r="F1077">
        <v>50</v>
      </c>
      <c r="G1077">
        <v>2</v>
      </c>
      <c r="H1077" t="s">
        <v>30</v>
      </c>
      <c r="I1077">
        <v>100</v>
      </c>
      <c r="J1077" t="s">
        <v>31</v>
      </c>
      <c r="K1077">
        <v>0</v>
      </c>
      <c r="L1077" s="1">
        <v>2450</v>
      </c>
      <c r="M1077" t="s">
        <v>27</v>
      </c>
      <c r="N1077" t="s">
        <v>27</v>
      </c>
      <c r="O1077" t="s">
        <v>27</v>
      </c>
      <c r="P1077">
        <v>0</v>
      </c>
      <c r="Q1077" t="s">
        <v>34</v>
      </c>
      <c r="R1077">
        <v>10</v>
      </c>
      <c r="S1077" t="s">
        <v>36</v>
      </c>
      <c r="T1077">
        <v>10</v>
      </c>
      <c r="U1077">
        <v>5</v>
      </c>
      <c r="V1077">
        <v>2</v>
      </c>
      <c r="W1077">
        <v>6</v>
      </c>
      <c r="X1077">
        <v>634</v>
      </c>
      <c r="Y1077">
        <v>50</v>
      </c>
      <c r="Z1077" t="s">
        <v>35</v>
      </c>
      <c r="AA1077">
        <v>100</v>
      </c>
      <c r="AB1077" t="str">
        <f t="shared" si="16"/>
        <v>30-39</v>
      </c>
    </row>
    <row r="1078" spans="1:28" x14ac:dyDescent="0.3">
      <c r="A1078">
        <v>18</v>
      </c>
      <c r="B1078" t="s">
        <v>27</v>
      </c>
      <c r="C1078" t="s">
        <v>28</v>
      </c>
      <c r="D1078">
        <v>86</v>
      </c>
      <c r="E1078" t="s">
        <v>29</v>
      </c>
      <c r="F1078">
        <v>50</v>
      </c>
      <c r="G1078">
        <v>0</v>
      </c>
      <c r="H1078" t="s">
        <v>30</v>
      </c>
      <c r="I1078">
        <v>0</v>
      </c>
      <c r="J1078" t="s">
        <v>31</v>
      </c>
      <c r="K1078">
        <v>0</v>
      </c>
      <c r="L1078" s="1">
        <v>2286</v>
      </c>
      <c r="M1078" t="s">
        <v>36</v>
      </c>
      <c r="N1078" t="s">
        <v>27</v>
      </c>
      <c r="O1078" t="s">
        <v>36</v>
      </c>
      <c r="P1078">
        <v>100</v>
      </c>
      <c r="Q1078" t="s">
        <v>32</v>
      </c>
      <c r="R1078">
        <v>3</v>
      </c>
      <c r="S1078" t="s">
        <v>27</v>
      </c>
      <c r="T1078">
        <v>5</v>
      </c>
      <c r="U1078">
        <v>3</v>
      </c>
      <c r="V1078">
        <v>3</v>
      </c>
      <c r="W1078">
        <v>99</v>
      </c>
      <c r="X1078">
        <v>643</v>
      </c>
      <c r="Y1078">
        <v>50</v>
      </c>
      <c r="Z1078" t="s">
        <v>33</v>
      </c>
      <c r="AA1078">
        <v>50</v>
      </c>
      <c r="AB1078" t="str">
        <f t="shared" si="16"/>
        <v>10-19</v>
      </c>
    </row>
    <row r="1079" spans="1:28" x14ac:dyDescent="0.3">
      <c r="A1079">
        <v>33</v>
      </c>
      <c r="B1079" t="s">
        <v>27</v>
      </c>
      <c r="C1079" t="s">
        <v>28</v>
      </c>
      <c r="D1079">
        <v>86</v>
      </c>
      <c r="E1079" t="s">
        <v>42</v>
      </c>
      <c r="F1079">
        <v>100</v>
      </c>
      <c r="G1079">
        <v>0</v>
      </c>
      <c r="H1079" t="s">
        <v>30</v>
      </c>
      <c r="I1079">
        <v>0</v>
      </c>
      <c r="J1079" t="s">
        <v>40</v>
      </c>
      <c r="K1079">
        <v>-200</v>
      </c>
      <c r="L1079" s="1">
        <v>2236</v>
      </c>
      <c r="M1079" t="s">
        <v>27</v>
      </c>
      <c r="N1079" t="s">
        <v>27</v>
      </c>
      <c r="O1079" t="s">
        <v>27</v>
      </c>
      <c r="P1079">
        <v>0</v>
      </c>
      <c r="Q1079" t="s">
        <v>32</v>
      </c>
      <c r="R1079">
        <v>28</v>
      </c>
      <c r="S1079" t="s">
        <v>36</v>
      </c>
      <c r="T1079">
        <v>7</v>
      </c>
      <c r="U1079">
        <v>2</v>
      </c>
      <c r="V1079">
        <v>2</v>
      </c>
      <c r="W1079">
        <v>13</v>
      </c>
      <c r="X1079">
        <v>667</v>
      </c>
      <c r="Y1079">
        <v>50</v>
      </c>
      <c r="Z1079" t="s">
        <v>33</v>
      </c>
      <c r="AA1079">
        <v>50</v>
      </c>
      <c r="AB1079" t="str">
        <f t="shared" si="16"/>
        <v>30-39</v>
      </c>
    </row>
    <row r="1080" spans="1:28" x14ac:dyDescent="0.3">
      <c r="A1080">
        <v>62</v>
      </c>
      <c r="B1080" t="s">
        <v>36</v>
      </c>
      <c r="C1080" t="s">
        <v>45</v>
      </c>
      <c r="D1080">
        <v>0</v>
      </c>
      <c r="E1080" t="s">
        <v>29</v>
      </c>
      <c r="F1080">
        <v>50</v>
      </c>
      <c r="G1080">
        <v>0</v>
      </c>
      <c r="H1080" t="s">
        <v>39</v>
      </c>
      <c r="I1080">
        <v>0</v>
      </c>
      <c r="J1080" t="s">
        <v>31</v>
      </c>
      <c r="K1080">
        <v>0</v>
      </c>
      <c r="L1080" s="1">
        <v>2350</v>
      </c>
      <c r="M1080" t="s">
        <v>27</v>
      </c>
      <c r="N1080" t="s">
        <v>27</v>
      </c>
      <c r="O1080" t="s">
        <v>27</v>
      </c>
      <c r="P1080">
        <v>0</v>
      </c>
      <c r="Q1080" t="s">
        <v>34</v>
      </c>
      <c r="R1080">
        <v>22</v>
      </c>
      <c r="S1080" t="s">
        <v>27</v>
      </c>
      <c r="T1080">
        <v>7</v>
      </c>
      <c r="U1080">
        <v>3</v>
      </c>
      <c r="V1080">
        <v>2</v>
      </c>
      <c r="W1080">
        <v>99</v>
      </c>
      <c r="X1080">
        <v>693</v>
      </c>
      <c r="Y1080">
        <v>50</v>
      </c>
      <c r="Z1080" t="s">
        <v>35</v>
      </c>
      <c r="AA1080">
        <v>100</v>
      </c>
      <c r="AB1080" t="str">
        <f t="shared" si="16"/>
        <v>60-69</v>
      </c>
    </row>
    <row r="1081" spans="1:28" x14ac:dyDescent="0.3">
      <c r="A1081">
        <v>52</v>
      </c>
      <c r="B1081" t="s">
        <v>27</v>
      </c>
      <c r="C1081" t="s">
        <v>38</v>
      </c>
      <c r="D1081">
        <v>0</v>
      </c>
      <c r="E1081" t="s">
        <v>29</v>
      </c>
      <c r="F1081">
        <v>50</v>
      </c>
      <c r="G1081">
        <v>0</v>
      </c>
      <c r="H1081" t="s">
        <v>39</v>
      </c>
      <c r="I1081">
        <v>0</v>
      </c>
      <c r="J1081" t="s">
        <v>31</v>
      </c>
      <c r="K1081">
        <v>0</v>
      </c>
      <c r="L1081" s="1">
        <v>2200</v>
      </c>
      <c r="M1081" t="s">
        <v>27</v>
      </c>
      <c r="N1081" t="s">
        <v>27</v>
      </c>
      <c r="O1081" t="s">
        <v>27</v>
      </c>
      <c r="P1081">
        <v>0</v>
      </c>
      <c r="Q1081" t="s">
        <v>32</v>
      </c>
      <c r="R1081">
        <v>9</v>
      </c>
      <c r="S1081" t="s">
        <v>27</v>
      </c>
      <c r="T1081">
        <v>11</v>
      </c>
      <c r="U1081">
        <v>0</v>
      </c>
      <c r="V1081">
        <v>2</v>
      </c>
      <c r="W1081">
        <v>99</v>
      </c>
      <c r="X1081">
        <v>760</v>
      </c>
      <c r="Y1081">
        <v>-50</v>
      </c>
      <c r="Z1081" t="s">
        <v>33</v>
      </c>
      <c r="AA1081">
        <v>50</v>
      </c>
      <c r="AB1081" t="str">
        <f t="shared" si="16"/>
        <v>50-59</v>
      </c>
    </row>
    <row r="1082" spans="1:28" x14ac:dyDescent="0.3">
      <c r="A1082">
        <v>34</v>
      </c>
      <c r="B1082" t="s">
        <v>27</v>
      </c>
      <c r="C1082" t="s">
        <v>38</v>
      </c>
      <c r="D1082">
        <v>0</v>
      </c>
      <c r="E1082" t="s">
        <v>29</v>
      </c>
      <c r="F1082">
        <v>50</v>
      </c>
      <c r="G1082">
        <v>0</v>
      </c>
      <c r="H1082" t="s">
        <v>30</v>
      </c>
      <c r="I1082">
        <v>0</v>
      </c>
      <c r="J1082" t="s">
        <v>40</v>
      </c>
      <c r="K1082">
        <v>-200</v>
      </c>
      <c r="L1082" s="1">
        <v>1900</v>
      </c>
      <c r="M1082" t="s">
        <v>27</v>
      </c>
      <c r="N1082" t="s">
        <v>36</v>
      </c>
      <c r="O1082" t="s">
        <v>36</v>
      </c>
      <c r="P1082">
        <v>100</v>
      </c>
      <c r="Q1082" t="s">
        <v>44</v>
      </c>
      <c r="R1082">
        <v>18</v>
      </c>
      <c r="S1082" t="s">
        <v>36</v>
      </c>
      <c r="T1082">
        <v>3</v>
      </c>
      <c r="U1082">
        <v>0</v>
      </c>
      <c r="V1082">
        <v>2</v>
      </c>
      <c r="W1082">
        <v>13</v>
      </c>
      <c r="X1082">
        <v>710</v>
      </c>
      <c r="Y1082">
        <v>-50</v>
      </c>
      <c r="Z1082" t="s">
        <v>33</v>
      </c>
      <c r="AA1082">
        <v>50</v>
      </c>
      <c r="AB1082" t="str">
        <f t="shared" si="16"/>
        <v>30-39</v>
      </c>
    </row>
    <row r="1083" spans="1:28" x14ac:dyDescent="0.3">
      <c r="A1083">
        <v>34</v>
      </c>
      <c r="B1083" t="s">
        <v>27</v>
      </c>
      <c r="C1083" t="s">
        <v>28</v>
      </c>
      <c r="D1083">
        <v>86</v>
      </c>
      <c r="E1083" t="s">
        <v>29</v>
      </c>
      <c r="F1083">
        <v>50</v>
      </c>
      <c r="G1083">
        <v>0</v>
      </c>
      <c r="H1083" t="s">
        <v>30</v>
      </c>
      <c r="I1083">
        <v>0</v>
      </c>
      <c r="J1083" t="s">
        <v>31</v>
      </c>
      <c r="K1083">
        <v>0</v>
      </c>
      <c r="L1083" s="1">
        <v>2186</v>
      </c>
      <c r="M1083" t="s">
        <v>27</v>
      </c>
      <c r="N1083" t="s">
        <v>36</v>
      </c>
      <c r="O1083" t="s">
        <v>27</v>
      </c>
      <c r="P1083">
        <v>50</v>
      </c>
      <c r="Q1083" t="s">
        <v>34</v>
      </c>
      <c r="R1083">
        <v>3</v>
      </c>
      <c r="S1083" t="s">
        <v>27</v>
      </c>
      <c r="T1083">
        <v>7</v>
      </c>
      <c r="U1083">
        <v>2</v>
      </c>
      <c r="V1083">
        <v>1</v>
      </c>
      <c r="W1083">
        <v>99</v>
      </c>
      <c r="X1083">
        <v>758</v>
      </c>
      <c r="Y1083">
        <v>-50</v>
      </c>
      <c r="Z1083" t="s">
        <v>41</v>
      </c>
      <c r="AA1083">
        <v>0</v>
      </c>
      <c r="AB1083" t="str">
        <f t="shared" si="16"/>
        <v>30-39</v>
      </c>
    </row>
    <row r="1084" spans="1:28" x14ac:dyDescent="0.3">
      <c r="A1084">
        <v>35</v>
      </c>
      <c r="B1084" t="s">
        <v>27</v>
      </c>
      <c r="C1084" t="s">
        <v>28</v>
      </c>
      <c r="D1084">
        <v>86</v>
      </c>
      <c r="E1084" t="s">
        <v>29</v>
      </c>
      <c r="F1084">
        <v>50</v>
      </c>
      <c r="G1084">
        <v>3</v>
      </c>
      <c r="H1084" t="s">
        <v>30</v>
      </c>
      <c r="I1084">
        <v>150</v>
      </c>
      <c r="J1084" t="s">
        <v>40</v>
      </c>
      <c r="K1084">
        <v>-200</v>
      </c>
      <c r="L1084" s="1">
        <v>2286</v>
      </c>
      <c r="M1084" t="s">
        <v>36</v>
      </c>
      <c r="N1084" t="s">
        <v>27</v>
      </c>
      <c r="O1084" t="s">
        <v>27</v>
      </c>
      <c r="P1084">
        <v>50</v>
      </c>
      <c r="Q1084" t="s">
        <v>34</v>
      </c>
      <c r="R1084">
        <v>7</v>
      </c>
      <c r="S1084" t="s">
        <v>36</v>
      </c>
      <c r="T1084">
        <v>8</v>
      </c>
      <c r="U1084">
        <v>3</v>
      </c>
      <c r="V1084">
        <v>2</v>
      </c>
      <c r="W1084">
        <v>1</v>
      </c>
      <c r="X1084">
        <v>697</v>
      </c>
      <c r="Y1084">
        <v>50</v>
      </c>
      <c r="Z1084" t="s">
        <v>33</v>
      </c>
      <c r="AA1084">
        <v>50</v>
      </c>
      <c r="AB1084" t="str">
        <f t="shared" si="16"/>
        <v>30-39</v>
      </c>
    </row>
    <row r="1085" spans="1:28" x14ac:dyDescent="0.3">
      <c r="A1085">
        <v>71</v>
      </c>
      <c r="B1085" t="s">
        <v>36</v>
      </c>
      <c r="C1085" t="s">
        <v>28</v>
      </c>
      <c r="D1085">
        <v>86</v>
      </c>
      <c r="E1085" t="s">
        <v>29</v>
      </c>
      <c r="F1085">
        <v>50</v>
      </c>
      <c r="G1085">
        <v>1</v>
      </c>
      <c r="H1085" t="s">
        <v>30</v>
      </c>
      <c r="I1085">
        <v>50</v>
      </c>
      <c r="J1085" t="s">
        <v>31</v>
      </c>
      <c r="K1085">
        <v>0</v>
      </c>
      <c r="L1085" s="1">
        <v>2286</v>
      </c>
      <c r="M1085" t="s">
        <v>27</v>
      </c>
      <c r="N1085" t="s">
        <v>27</v>
      </c>
      <c r="O1085" t="s">
        <v>27</v>
      </c>
      <c r="P1085">
        <v>0</v>
      </c>
      <c r="Q1085" t="s">
        <v>44</v>
      </c>
      <c r="R1085">
        <v>16</v>
      </c>
      <c r="S1085" t="s">
        <v>36</v>
      </c>
      <c r="T1085">
        <v>4</v>
      </c>
      <c r="U1085">
        <v>0</v>
      </c>
      <c r="V1085">
        <v>3</v>
      </c>
      <c r="W1085">
        <v>6</v>
      </c>
      <c r="X1085">
        <v>808</v>
      </c>
      <c r="Y1085">
        <v>-50</v>
      </c>
      <c r="Z1085" t="s">
        <v>41</v>
      </c>
      <c r="AA1085">
        <v>0</v>
      </c>
      <c r="AB1085" t="str">
        <f t="shared" si="16"/>
        <v>70-79</v>
      </c>
    </row>
    <row r="1086" spans="1:28" x14ac:dyDescent="0.3">
      <c r="A1086">
        <v>45</v>
      </c>
      <c r="B1086" t="s">
        <v>27</v>
      </c>
      <c r="C1086" t="s">
        <v>28</v>
      </c>
      <c r="D1086">
        <v>86</v>
      </c>
      <c r="E1086" t="s">
        <v>37</v>
      </c>
      <c r="F1086">
        <v>0</v>
      </c>
      <c r="G1086">
        <v>1</v>
      </c>
      <c r="H1086" t="s">
        <v>30</v>
      </c>
      <c r="I1086">
        <v>50</v>
      </c>
      <c r="J1086" t="s">
        <v>40</v>
      </c>
      <c r="K1086">
        <v>-200</v>
      </c>
      <c r="L1086" s="1">
        <v>2136</v>
      </c>
      <c r="M1086" t="s">
        <v>27</v>
      </c>
      <c r="N1086" t="s">
        <v>27</v>
      </c>
      <c r="O1086" t="s">
        <v>27</v>
      </c>
      <c r="P1086">
        <v>0</v>
      </c>
      <c r="Q1086" t="s">
        <v>34</v>
      </c>
      <c r="R1086">
        <v>10</v>
      </c>
      <c r="S1086" t="s">
        <v>27</v>
      </c>
      <c r="T1086">
        <v>5</v>
      </c>
      <c r="U1086">
        <v>3</v>
      </c>
      <c r="V1086">
        <v>2</v>
      </c>
      <c r="W1086">
        <v>99</v>
      </c>
      <c r="X1086">
        <v>607</v>
      </c>
      <c r="Y1086">
        <v>50</v>
      </c>
      <c r="Z1086" t="s">
        <v>41</v>
      </c>
      <c r="AA1086">
        <v>0</v>
      </c>
      <c r="AB1086" t="str">
        <f t="shared" si="16"/>
        <v>40-49</v>
      </c>
    </row>
    <row r="1087" spans="1:28" x14ac:dyDescent="0.3">
      <c r="A1087">
        <v>46</v>
      </c>
      <c r="B1087" t="s">
        <v>27</v>
      </c>
      <c r="C1087" t="s">
        <v>28</v>
      </c>
      <c r="D1087">
        <v>86</v>
      </c>
      <c r="E1087" t="s">
        <v>29</v>
      </c>
      <c r="F1087">
        <v>50</v>
      </c>
      <c r="G1087">
        <v>2</v>
      </c>
      <c r="H1087" t="s">
        <v>30</v>
      </c>
      <c r="I1087">
        <v>100</v>
      </c>
      <c r="J1087" t="s">
        <v>40</v>
      </c>
      <c r="K1087">
        <v>-200</v>
      </c>
      <c r="L1087" s="1">
        <v>2136</v>
      </c>
      <c r="M1087" t="s">
        <v>36</v>
      </c>
      <c r="N1087" t="s">
        <v>36</v>
      </c>
      <c r="O1087" t="s">
        <v>27</v>
      </c>
      <c r="P1087">
        <v>100</v>
      </c>
      <c r="Q1087" t="s">
        <v>34</v>
      </c>
      <c r="R1087">
        <v>7</v>
      </c>
      <c r="S1087" t="s">
        <v>36</v>
      </c>
      <c r="T1087">
        <v>4</v>
      </c>
      <c r="U1087">
        <v>2</v>
      </c>
      <c r="V1087">
        <v>1</v>
      </c>
      <c r="W1087">
        <v>3</v>
      </c>
      <c r="X1087">
        <v>735</v>
      </c>
      <c r="Y1087">
        <v>-50</v>
      </c>
      <c r="Z1087" t="s">
        <v>35</v>
      </c>
      <c r="AA1087">
        <v>100</v>
      </c>
      <c r="AB1087" t="str">
        <f t="shared" si="16"/>
        <v>40-49</v>
      </c>
    </row>
    <row r="1088" spans="1:28" x14ac:dyDescent="0.3">
      <c r="A1088">
        <v>55</v>
      </c>
      <c r="B1088" t="s">
        <v>36</v>
      </c>
      <c r="C1088" t="s">
        <v>28</v>
      </c>
      <c r="D1088">
        <v>86</v>
      </c>
      <c r="E1088" t="s">
        <v>29</v>
      </c>
      <c r="F1088">
        <v>50</v>
      </c>
      <c r="G1088">
        <v>0</v>
      </c>
      <c r="H1088" t="s">
        <v>39</v>
      </c>
      <c r="I1088">
        <v>0</v>
      </c>
      <c r="J1088" t="s">
        <v>31</v>
      </c>
      <c r="K1088">
        <v>0</v>
      </c>
      <c r="L1088" s="1">
        <v>2336</v>
      </c>
      <c r="M1088" t="s">
        <v>27</v>
      </c>
      <c r="N1088" t="s">
        <v>27</v>
      </c>
      <c r="O1088" t="s">
        <v>27</v>
      </c>
      <c r="P1088">
        <v>0</v>
      </c>
      <c r="Q1088" t="s">
        <v>44</v>
      </c>
      <c r="R1088">
        <v>7</v>
      </c>
      <c r="S1088" t="s">
        <v>36</v>
      </c>
      <c r="T1088">
        <v>4</v>
      </c>
      <c r="U1088">
        <v>1</v>
      </c>
      <c r="V1088">
        <v>2</v>
      </c>
      <c r="W1088">
        <v>3</v>
      </c>
      <c r="X1088">
        <v>749</v>
      </c>
      <c r="Y1088">
        <v>-50</v>
      </c>
      <c r="Z1088" t="s">
        <v>35</v>
      </c>
      <c r="AA1088">
        <v>100</v>
      </c>
      <c r="AB1088" t="str">
        <f t="shared" si="16"/>
        <v>50-59</v>
      </c>
    </row>
    <row r="1089" spans="1:28" x14ac:dyDescent="0.3">
      <c r="A1089">
        <v>43</v>
      </c>
      <c r="B1089" t="s">
        <v>27</v>
      </c>
      <c r="C1089" t="s">
        <v>38</v>
      </c>
      <c r="D1089">
        <v>0</v>
      </c>
      <c r="E1089" t="s">
        <v>42</v>
      </c>
      <c r="F1089">
        <v>100</v>
      </c>
      <c r="G1089">
        <v>2</v>
      </c>
      <c r="H1089" t="s">
        <v>39</v>
      </c>
      <c r="I1089">
        <v>200</v>
      </c>
      <c r="J1089" t="s">
        <v>31</v>
      </c>
      <c r="K1089">
        <v>0</v>
      </c>
      <c r="L1089" s="1">
        <v>2450</v>
      </c>
      <c r="M1089" t="s">
        <v>27</v>
      </c>
      <c r="N1089" t="s">
        <v>27</v>
      </c>
      <c r="O1089" t="s">
        <v>27</v>
      </c>
      <c r="P1089">
        <v>0</v>
      </c>
      <c r="Q1089" t="s">
        <v>34</v>
      </c>
      <c r="R1089">
        <v>25</v>
      </c>
      <c r="S1089" t="s">
        <v>36</v>
      </c>
      <c r="T1089">
        <v>10</v>
      </c>
      <c r="U1089">
        <v>5</v>
      </c>
      <c r="V1089">
        <v>3</v>
      </c>
      <c r="W1089">
        <v>4</v>
      </c>
      <c r="X1089">
        <v>721</v>
      </c>
      <c r="Y1089">
        <v>-50</v>
      </c>
      <c r="Z1089" t="s">
        <v>33</v>
      </c>
      <c r="AA1089">
        <v>50</v>
      </c>
      <c r="AB1089" t="str">
        <f t="shared" si="16"/>
        <v>40-49</v>
      </c>
    </row>
    <row r="1090" spans="1:28" x14ac:dyDescent="0.3">
      <c r="A1090">
        <v>36</v>
      </c>
      <c r="B1090" t="s">
        <v>27</v>
      </c>
      <c r="C1090" t="s">
        <v>28</v>
      </c>
      <c r="D1090">
        <v>86</v>
      </c>
      <c r="E1090" t="s">
        <v>29</v>
      </c>
      <c r="F1090">
        <v>50</v>
      </c>
      <c r="G1090">
        <v>1</v>
      </c>
      <c r="H1090" t="s">
        <v>30</v>
      </c>
      <c r="I1090">
        <v>50</v>
      </c>
      <c r="J1090" t="s">
        <v>40</v>
      </c>
      <c r="K1090">
        <v>-200</v>
      </c>
      <c r="L1090" s="1">
        <v>2286</v>
      </c>
      <c r="M1090" t="s">
        <v>27</v>
      </c>
      <c r="N1090" t="s">
        <v>27</v>
      </c>
      <c r="O1090" t="s">
        <v>27</v>
      </c>
      <c r="P1090">
        <v>0</v>
      </c>
      <c r="Q1090" t="s">
        <v>32</v>
      </c>
      <c r="R1090">
        <v>5</v>
      </c>
      <c r="S1090" t="s">
        <v>36</v>
      </c>
      <c r="T1090">
        <v>3</v>
      </c>
      <c r="U1090">
        <v>1</v>
      </c>
      <c r="V1090">
        <v>3</v>
      </c>
      <c r="W1090">
        <v>12</v>
      </c>
      <c r="X1090">
        <v>672</v>
      </c>
      <c r="Y1090">
        <v>50</v>
      </c>
      <c r="Z1090" t="s">
        <v>35</v>
      </c>
      <c r="AA1090">
        <v>100</v>
      </c>
      <c r="AB1090" t="str">
        <f t="shared" ref="AB1090:AB1153" si="17">FLOOR(A1090,10) &amp; "-" &amp; (FLOOR(A1090,10)+9)</f>
        <v>30-39</v>
      </c>
    </row>
    <row r="1091" spans="1:28" x14ac:dyDescent="0.3">
      <c r="A1091">
        <v>37</v>
      </c>
      <c r="B1091" t="s">
        <v>27</v>
      </c>
      <c r="C1091" t="s">
        <v>46</v>
      </c>
      <c r="D1091">
        <v>0</v>
      </c>
      <c r="E1091" t="s">
        <v>29</v>
      </c>
      <c r="F1091">
        <v>50</v>
      </c>
      <c r="G1091">
        <v>1</v>
      </c>
      <c r="H1091" t="s">
        <v>39</v>
      </c>
      <c r="I1091">
        <v>100</v>
      </c>
      <c r="J1091" t="s">
        <v>31</v>
      </c>
      <c r="K1091">
        <v>0</v>
      </c>
      <c r="L1091" s="1">
        <v>2250</v>
      </c>
      <c r="M1091" t="s">
        <v>36</v>
      </c>
      <c r="N1091" t="s">
        <v>36</v>
      </c>
      <c r="O1091" t="s">
        <v>27</v>
      </c>
      <c r="P1091">
        <v>100</v>
      </c>
      <c r="Q1091" t="s">
        <v>32</v>
      </c>
      <c r="R1091">
        <v>26</v>
      </c>
      <c r="S1091" t="s">
        <v>27</v>
      </c>
      <c r="T1091">
        <v>4</v>
      </c>
      <c r="U1091">
        <v>2</v>
      </c>
      <c r="V1091">
        <v>3</v>
      </c>
      <c r="W1091">
        <v>99</v>
      </c>
      <c r="X1091">
        <v>702</v>
      </c>
      <c r="Y1091">
        <v>-50</v>
      </c>
      <c r="Z1091" t="s">
        <v>35</v>
      </c>
      <c r="AA1091">
        <v>100</v>
      </c>
      <c r="AB1091" t="str">
        <f t="shared" si="17"/>
        <v>30-39</v>
      </c>
    </row>
    <row r="1092" spans="1:28" x14ac:dyDescent="0.3">
      <c r="A1092">
        <v>38</v>
      </c>
      <c r="B1092" t="s">
        <v>27</v>
      </c>
      <c r="C1092" t="s">
        <v>28</v>
      </c>
      <c r="D1092">
        <v>86</v>
      </c>
      <c r="E1092" t="s">
        <v>37</v>
      </c>
      <c r="F1092">
        <v>0</v>
      </c>
      <c r="G1092">
        <v>0</v>
      </c>
      <c r="H1092" t="s">
        <v>30</v>
      </c>
      <c r="I1092">
        <v>0</v>
      </c>
      <c r="J1092" t="s">
        <v>31</v>
      </c>
      <c r="K1092">
        <v>0</v>
      </c>
      <c r="L1092" s="1">
        <v>2286</v>
      </c>
      <c r="M1092" t="s">
        <v>27</v>
      </c>
      <c r="N1092" t="s">
        <v>27</v>
      </c>
      <c r="O1092" t="s">
        <v>27</v>
      </c>
      <c r="P1092">
        <v>0</v>
      </c>
      <c r="Q1092" t="s">
        <v>32</v>
      </c>
      <c r="R1092">
        <v>30</v>
      </c>
      <c r="S1092" t="s">
        <v>27</v>
      </c>
      <c r="T1092">
        <v>4</v>
      </c>
      <c r="U1092">
        <v>3</v>
      </c>
      <c r="V1092">
        <v>3</v>
      </c>
      <c r="W1092">
        <v>99</v>
      </c>
      <c r="X1092">
        <v>626</v>
      </c>
      <c r="Y1092">
        <v>50</v>
      </c>
      <c r="Z1092" t="s">
        <v>41</v>
      </c>
      <c r="AA1092">
        <v>0</v>
      </c>
      <c r="AB1092" t="str">
        <f t="shared" si="17"/>
        <v>30-39</v>
      </c>
    </row>
    <row r="1093" spans="1:28" x14ac:dyDescent="0.3">
      <c r="A1093">
        <v>39</v>
      </c>
      <c r="B1093" t="s">
        <v>27</v>
      </c>
      <c r="C1093" t="s">
        <v>28</v>
      </c>
      <c r="D1093">
        <v>86</v>
      </c>
      <c r="E1093" t="s">
        <v>29</v>
      </c>
      <c r="F1093">
        <v>50</v>
      </c>
      <c r="G1093">
        <v>1</v>
      </c>
      <c r="H1093" t="s">
        <v>30</v>
      </c>
      <c r="I1093">
        <v>50</v>
      </c>
      <c r="J1093" t="s">
        <v>31</v>
      </c>
      <c r="K1093">
        <v>0</v>
      </c>
      <c r="L1093" s="1">
        <v>2436</v>
      </c>
      <c r="M1093" t="s">
        <v>27</v>
      </c>
      <c r="N1093" t="s">
        <v>36</v>
      </c>
      <c r="O1093" t="s">
        <v>27</v>
      </c>
      <c r="P1093">
        <v>50</v>
      </c>
      <c r="Q1093" t="s">
        <v>32</v>
      </c>
      <c r="R1093">
        <v>11</v>
      </c>
      <c r="S1093" t="s">
        <v>27</v>
      </c>
      <c r="T1093">
        <v>3</v>
      </c>
      <c r="U1093">
        <v>4</v>
      </c>
      <c r="V1093">
        <v>1</v>
      </c>
      <c r="W1093">
        <v>99</v>
      </c>
      <c r="X1093">
        <v>694</v>
      </c>
      <c r="Y1093">
        <v>50</v>
      </c>
      <c r="Z1093" t="s">
        <v>35</v>
      </c>
      <c r="AA1093">
        <v>100</v>
      </c>
      <c r="AB1093" t="str">
        <f t="shared" si="17"/>
        <v>30-39</v>
      </c>
    </row>
    <row r="1094" spans="1:28" x14ac:dyDescent="0.3">
      <c r="A1094">
        <v>50</v>
      </c>
      <c r="B1094" t="s">
        <v>27</v>
      </c>
      <c r="C1094" t="s">
        <v>28</v>
      </c>
      <c r="D1094">
        <v>86</v>
      </c>
      <c r="E1094" t="s">
        <v>29</v>
      </c>
      <c r="F1094">
        <v>50</v>
      </c>
      <c r="G1094">
        <v>0</v>
      </c>
      <c r="H1094" t="s">
        <v>39</v>
      </c>
      <c r="I1094">
        <v>0</v>
      </c>
      <c r="J1094" t="s">
        <v>31</v>
      </c>
      <c r="K1094">
        <v>0</v>
      </c>
      <c r="L1094" s="1">
        <v>2386</v>
      </c>
      <c r="M1094" t="s">
        <v>27</v>
      </c>
      <c r="N1094" t="s">
        <v>27</v>
      </c>
      <c r="O1094" t="s">
        <v>36</v>
      </c>
      <c r="P1094">
        <v>50</v>
      </c>
      <c r="Q1094" t="s">
        <v>34</v>
      </c>
      <c r="R1094">
        <v>7</v>
      </c>
      <c r="S1094" t="s">
        <v>36</v>
      </c>
      <c r="T1094">
        <v>3</v>
      </c>
      <c r="U1094">
        <v>1</v>
      </c>
      <c r="V1094">
        <v>2</v>
      </c>
      <c r="W1094">
        <v>11</v>
      </c>
      <c r="X1094">
        <v>691</v>
      </c>
      <c r="Y1094">
        <v>50</v>
      </c>
      <c r="Z1094" t="s">
        <v>35</v>
      </c>
      <c r="AA1094">
        <v>100</v>
      </c>
      <c r="AB1094" t="str">
        <f t="shared" si="17"/>
        <v>50-59</v>
      </c>
    </row>
    <row r="1095" spans="1:28" x14ac:dyDescent="0.3">
      <c r="A1095">
        <v>40</v>
      </c>
      <c r="B1095" t="s">
        <v>27</v>
      </c>
      <c r="C1095" t="s">
        <v>28</v>
      </c>
      <c r="D1095">
        <v>86</v>
      </c>
      <c r="E1095" t="s">
        <v>29</v>
      </c>
      <c r="F1095">
        <v>50</v>
      </c>
      <c r="G1095">
        <v>0</v>
      </c>
      <c r="H1095" t="s">
        <v>30</v>
      </c>
      <c r="I1095">
        <v>0</v>
      </c>
      <c r="J1095" t="s">
        <v>31</v>
      </c>
      <c r="K1095">
        <v>0</v>
      </c>
      <c r="L1095" s="1">
        <v>2336</v>
      </c>
      <c r="M1095" t="s">
        <v>27</v>
      </c>
      <c r="N1095" t="s">
        <v>27</v>
      </c>
      <c r="O1095" t="s">
        <v>27</v>
      </c>
      <c r="P1095">
        <v>0</v>
      </c>
      <c r="Q1095" t="s">
        <v>44</v>
      </c>
      <c r="R1095">
        <v>7</v>
      </c>
      <c r="S1095" t="s">
        <v>36</v>
      </c>
      <c r="T1095">
        <v>4</v>
      </c>
      <c r="U1095">
        <v>7</v>
      </c>
      <c r="V1095">
        <v>2</v>
      </c>
      <c r="W1095">
        <v>14</v>
      </c>
      <c r="X1095">
        <v>677</v>
      </c>
      <c r="Y1095">
        <v>50</v>
      </c>
      <c r="Z1095" t="s">
        <v>41</v>
      </c>
      <c r="AA1095">
        <v>0</v>
      </c>
      <c r="AB1095" t="str">
        <f t="shared" si="17"/>
        <v>40-49</v>
      </c>
    </row>
    <row r="1096" spans="1:28" x14ac:dyDescent="0.3">
      <c r="A1096">
        <v>50</v>
      </c>
      <c r="B1096" t="s">
        <v>27</v>
      </c>
      <c r="C1096" t="s">
        <v>28</v>
      </c>
      <c r="D1096">
        <v>86</v>
      </c>
      <c r="E1096" t="s">
        <v>29</v>
      </c>
      <c r="F1096">
        <v>50</v>
      </c>
      <c r="G1096">
        <v>1</v>
      </c>
      <c r="H1096" t="s">
        <v>39</v>
      </c>
      <c r="I1096">
        <v>100</v>
      </c>
      <c r="J1096" t="s">
        <v>31</v>
      </c>
      <c r="K1096">
        <v>0</v>
      </c>
      <c r="L1096" s="1">
        <v>2386</v>
      </c>
      <c r="M1096" t="s">
        <v>36</v>
      </c>
      <c r="N1096" t="s">
        <v>27</v>
      </c>
      <c r="O1096" t="s">
        <v>27</v>
      </c>
      <c r="P1096">
        <v>50</v>
      </c>
      <c r="Q1096" t="s">
        <v>34</v>
      </c>
      <c r="R1096">
        <v>26</v>
      </c>
      <c r="S1096" t="s">
        <v>27</v>
      </c>
      <c r="T1096">
        <v>6</v>
      </c>
      <c r="U1096">
        <v>5</v>
      </c>
      <c r="V1096">
        <v>3</v>
      </c>
      <c r="W1096">
        <v>99</v>
      </c>
      <c r="X1096">
        <v>712</v>
      </c>
      <c r="Y1096">
        <v>-50</v>
      </c>
      <c r="Z1096" t="s">
        <v>35</v>
      </c>
      <c r="AA1096">
        <v>100</v>
      </c>
      <c r="AB1096" t="str">
        <f t="shared" si="17"/>
        <v>50-59</v>
      </c>
    </row>
    <row r="1097" spans="1:28" x14ac:dyDescent="0.3">
      <c r="A1097">
        <v>38</v>
      </c>
      <c r="B1097" t="s">
        <v>27</v>
      </c>
      <c r="C1097" t="s">
        <v>45</v>
      </c>
      <c r="D1097">
        <v>0</v>
      </c>
      <c r="E1097" t="s">
        <v>37</v>
      </c>
      <c r="F1097">
        <v>0</v>
      </c>
      <c r="G1097">
        <v>2</v>
      </c>
      <c r="H1097" t="s">
        <v>30</v>
      </c>
      <c r="I1097">
        <v>100</v>
      </c>
      <c r="J1097" t="s">
        <v>31</v>
      </c>
      <c r="K1097">
        <v>0</v>
      </c>
      <c r="L1097" s="1">
        <v>2350</v>
      </c>
      <c r="M1097" t="s">
        <v>36</v>
      </c>
      <c r="N1097" t="s">
        <v>27</v>
      </c>
      <c r="O1097" t="s">
        <v>27</v>
      </c>
      <c r="P1097">
        <v>50</v>
      </c>
      <c r="Q1097" t="s">
        <v>34</v>
      </c>
      <c r="R1097">
        <v>25</v>
      </c>
      <c r="S1097" t="s">
        <v>27</v>
      </c>
      <c r="T1097">
        <v>3</v>
      </c>
      <c r="U1097">
        <v>1</v>
      </c>
      <c r="V1097">
        <v>3</v>
      </c>
      <c r="W1097">
        <v>99</v>
      </c>
      <c r="X1097">
        <v>670</v>
      </c>
      <c r="Y1097">
        <v>50</v>
      </c>
      <c r="Z1097" t="s">
        <v>35</v>
      </c>
      <c r="AA1097">
        <v>100</v>
      </c>
      <c r="AB1097" t="str">
        <f t="shared" si="17"/>
        <v>30-39</v>
      </c>
    </row>
    <row r="1098" spans="1:28" x14ac:dyDescent="0.3">
      <c r="A1098">
        <v>41</v>
      </c>
      <c r="B1098" t="s">
        <v>27</v>
      </c>
      <c r="C1098" t="s">
        <v>38</v>
      </c>
      <c r="D1098">
        <v>0</v>
      </c>
      <c r="E1098" t="s">
        <v>29</v>
      </c>
      <c r="F1098">
        <v>50</v>
      </c>
      <c r="G1098">
        <v>1</v>
      </c>
      <c r="H1098" t="s">
        <v>30</v>
      </c>
      <c r="I1098">
        <v>50</v>
      </c>
      <c r="J1098" t="s">
        <v>31</v>
      </c>
      <c r="K1098">
        <v>0</v>
      </c>
      <c r="L1098" s="1">
        <v>2250</v>
      </c>
      <c r="M1098" t="s">
        <v>36</v>
      </c>
      <c r="N1098" t="s">
        <v>27</v>
      </c>
      <c r="O1098" t="s">
        <v>27</v>
      </c>
      <c r="P1098">
        <v>50</v>
      </c>
      <c r="Q1098" t="s">
        <v>32</v>
      </c>
      <c r="R1098">
        <v>23</v>
      </c>
      <c r="S1098" t="s">
        <v>27</v>
      </c>
      <c r="T1098">
        <v>6</v>
      </c>
      <c r="U1098">
        <v>5</v>
      </c>
      <c r="V1098">
        <v>3</v>
      </c>
      <c r="W1098">
        <v>99</v>
      </c>
      <c r="X1098">
        <v>748</v>
      </c>
      <c r="Y1098">
        <v>-50</v>
      </c>
      <c r="Z1098" t="s">
        <v>35</v>
      </c>
      <c r="AA1098">
        <v>100</v>
      </c>
      <c r="AB1098" t="str">
        <f t="shared" si="17"/>
        <v>40-49</v>
      </c>
    </row>
    <row r="1099" spans="1:28" x14ac:dyDescent="0.3">
      <c r="A1099">
        <v>18</v>
      </c>
      <c r="B1099" t="s">
        <v>27</v>
      </c>
      <c r="C1099" t="s">
        <v>28</v>
      </c>
      <c r="D1099">
        <v>86</v>
      </c>
      <c r="E1099" t="s">
        <v>29</v>
      </c>
      <c r="F1099">
        <v>50</v>
      </c>
      <c r="G1099">
        <v>0</v>
      </c>
      <c r="H1099" t="s">
        <v>30</v>
      </c>
      <c r="I1099">
        <v>0</v>
      </c>
      <c r="J1099" t="s">
        <v>31</v>
      </c>
      <c r="K1099">
        <v>0</v>
      </c>
      <c r="L1099" s="1">
        <v>2286</v>
      </c>
      <c r="M1099" t="s">
        <v>27</v>
      </c>
      <c r="N1099" t="s">
        <v>36</v>
      </c>
      <c r="O1099" t="s">
        <v>27</v>
      </c>
      <c r="P1099">
        <v>50</v>
      </c>
      <c r="Q1099" t="s">
        <v>34</v>
      </c>
      <c r="R1099">
        <v>4</v>
      </c>
      <c r="S1099" t="s">
        <v>27</v>
      </c>
      <c r="T1099">
        <v>5</v>
      </c>
      <c r="U1099">
        <v>2</v>
      </c>
      <c r="V1099">
        <v>3</v>
      </c>
      <c r="W1099">
        <v>99</v>
      </c>
      <c r="X1099">
        <v>694</v>
      </c>
      <c r="Y1099">
        <v>50</v>
      </c>
      <c r="Z1099" t="s">
        <v>41</v>
      </c>
      <c r="AA1099">
        <v>0</v>
      </c>
      <c r="AB1099" t="str">
        <f t="shared" si="17"/>
        <v>10-19</v>
      </c>
    </row>
    <row r="1100" spans="1:28" x14ac:dyDescent="0.3">
      <c r="A1100">
        <v>53</v>
      </c>
      <c r="B1100" t="s">
        <v>27</v>
      </c>
      <c r="C1100" t="s">
        <v>28</v>
      </c>
      <c r="D1100">
        <v>86</v>
      </c>
      <c r="E1100" t="s">
        <v>29</v>
      </c>
      <c r="F1100">
        <v>50</v>
      </c>
      <c r="G1100">
        <v>0</v>
      </c>
      <c r="H1100" t="s">
        <v>39</v>
      </c>
      <c r="I1100">
        <v>0</v>
      </c>
      <c r="J1100" t="s">
        <v>31</v>
      </c>
      <c r="K1100">
        <v>0</v>
      </c>
      <c r="L1100" s="1">
        <v>2236</v>
      </c>
      <c r="M1100" t="s">
        <v>27</v>
      </c>
      <c r="N1100" t="s">
        <v>27</v>
      </c>
      <c r="O1100" t="s">
        <v>27</v>
      </c>
      <c r="P1100">
        <v>0</v>
      </c>
      <c r="Q1100" t="s">
        <v>32</v>
      </c>
      <c r="R1100">
        <v>22</v>
      </c>
      <c r="S1100" t="s">
        <v>36</v>
      </c>
      <c r="T1100">
        <v>7</v>
      </c>
      <c r="U1100">
        <v>2</v>
      </c>
      <c r="V1100">
        <v>1</v>
      </c>
      <c r="W1100">
        <v>11</v>
      </c>
      <c r="X1100">
        <v>768</v>
      </c>
      <c r="Y1100">
        <v>-50</v>
      </c>
      <c r="Z1100" t="s">
        <v>41</v>
      </c>
      <c r="AA1100">
        <v>0</v>
      </c>
      <c r="AB1100" t="str">
        <f t="shared" si="17"/>
        <v>50-59</v>
      </c>
    </row>
    <row r="1101" spans="1:28" x14ac:dyDescent="0.3">
      <c r="A1101">
        <v>45</v>
      </c>
      <c r="B1101" t="s">
        <v>27</v>
      </c>
      <c r="C1101" t="s">
        <v>38</v>
      </c>
      <c r="D1101">
        <v>0</v>
      </c>
      <c r="E1101" t="s">
        <v>37</v>
      </c>
      <c r="F1101">
        <v>0</v>
      </c>
      <c r="G1101">
        <v>0</v>
      </c>
      <c r="H1101" t="s">
        <v>30</v>
      </c>
      <c r="I1101">
        <v>0</v>
      </c>
      <c r="J1101" t="s">
        <v>31</v>
      </c>
      <c r="K1101">
        <v>0</v>
      </c>
      <c r="L1101" s="1">
        <v>2150</v>
      </c>
      <c r="M1101" t="s">
        <v>27</v>
      </c>
      <c r="N1101" t="s">
        <v>27</v>
      </c>
      <c r="O1101" t="s">
        <v>27</v>
      </c>
      <c r="P1101">
        <v>0</v>
      </c>
      <c r="Q1101" t="s">
        <v>34</v>
      </c>
      <c r="R1101">
        <v>12</v>
      </c>
      <c r="S1101" t="s">
        <v>36</v>
      </c>
      <c r="T1101">
        <v>5</v>
      </c>
      <c r="U1101">
        <v>0</v>
      </c>
      <c r="V1101">
        <v>2</v>
      </c>
      <c r="W1101">
        <v>1</v>
      </c>
      <c r="X1101">
        <v>780</v>
      </c>
      <c r="Y1101">
        <v>-50</v>
      </c>
      <c r="Z1101" t="s">
        <v>33</v>
      </c>
      <c r="AA1101">
        <v>50</v>
      </c>
      <c r="AB1101" t="str">
        <f t="shared" si="17"/>
        <v>40-49</v>
      </c>
    </row>
    <row r="1102" spans="1:28" x14ac:dyDescent="0.3">
      <c r="A1102">
        <v>54</v>
      </c>
      <c r="B1102" t="s">
        <v>27</v>
      </c>
      <c r="C1102" t="s">
        <v>38</v>
      </c>
      <c r="D1102">
        <v>0</v>
      </c>
      <c r="E1102" t="s">
        <v>42</v>
      </c>
      <c r="F1102">
        <v>100</v>
      </c>
      <c r="G1102">
        <v>0</v>
      </c>
      <c r="H1102" t="s">
        <v>30</v>
      </c>
      <c r="I1102">
        <v>0</v>
      </c>
      <c r="J1102" t="s">
        <v>40</v>
      </c>
      <c r="K1102">
        <v>-200</v>
      </c>
      <c r="L1102" s="1">
        <v>2200</v>
      </c>
      <c r="M1102" t="s">
        <v>27</v>
      </c>
      <c r="N1102" t="s">
        <v>27</v>
      </c>
      <c r="O1102" t="s">
        <v>27</v>
      </c>
      <c r="P1102">
        <v>0</v>
      </c>
      <c r="Q1102" t="s">
        <v>32</v>
      </c>
      <c r="R1102">
        <v>22</v>
      </c>
      <c r="S1102" t="s">
        <v>27</v>
      </c>
      <c r="T1102">
        <v>3</v>
      </c>
      <c r="U1102">
        <v>1</v>
      </c>
      <c r="V1102">
        <v>1</v>
      </c>
      <c r="W1102">
        <v>99</v>
      </c>
      <c r="X1102">
        <v>672</v>
      </c>
      <c r="Y1102">
        <v>50</v>
      </c>
      <c r="Z1102" t="s">
        <v>35</v>
      </c>
      <c r="AA1102">
        <v>100</v>
      </c>
      <c r="AB1102" t="str">
        <f t="shared" si="17"/>
        <v>50-59</v>
      </c>
    </row>
    <row r="1103" spans="1:28" x14ac:dyDescent="0.3">
      <c r="A1103">
        <v>18</v>
      </c>
      <c r="B1103" t="s">
        <v>27</v>
      </c>
      <c r="C1103" t="s">
        <v>28</v>
      </c>
      <c r="D1103">
        <v>86</v>
      </c>
      <c r="E1103" t="s">
        <v>29</v>
      </c>
      <c r="F1103">
        <v>50</v>
      </c>
      <c r="G1103">
        <v>0</v>
      </c>
      <c r="H1103" t="s">
        <v>39</v>
      </c>
      <c r="I1103">
        <v>0</v>
      </c>
      <c r="J1103" t="s">
        <v>40</v>
      </c>
      <c r="K1103">
        <v>-200</v>
      </c>
      <c r="L1103" s="1">
        <v>2186</v>
      </c>
      <c r="M1103" t="s">
        <v>36</v>
      </c>
      <c r="N1103" t="s">
        <v>27</v>
      </c>
      <c r="O1103" t="s">
        <v>27</v>
      </c>
      <c r="P1103">
        <v>50</v>
      </c>
      <c r="Q1103" t="s">
        <v>34</v>
      </c>
      <c r="R1103">
        <v>2</v>
      </c>
      <c r="S1103" t="s">
        <v>36</v>
      </c>
      <c r="T1103">
        <v>7</v>
      </c>
      <c r="U1103">
        <v>1</v>
      </c>
      <c r="V1103">
        <v>2</v>
      </c>
      <c r="W1103">
        <v>12</v>
      </c>
      <c r="X1103">
        <v>663</v>
      </c>
      <c r="Y1103">
        <v>50</v>
      </c>
      <c r="Z1103" t="s">
        <v>35</v>
      </c>
      <c r="AA1103">
        <v>100</v>
      </c>
      <c r="AB1103" t="str">
        <f t="shared" si="17"/>
        <v>10-19</v>
      </c>
    </row>
    <row r="1104" spans="1:28" x14ac:dyDescent="0.3">
      <c r="A1104">
        <v>71</v>
      </c>
      <c r="B1104" t="s">
        <v>36</v>
      </c>
      <c r="C1104" t="s">
        <v>38</v>
      </c>
      <c r="D1104">
        <v>0</v>
      </c>
      <c r="E1104" t="s">
        <v>37</v>
      </c>
      <c r="F1104">
        <v>0</v>
      </c>
      <c r="G1104">
        <v>1</v>
      </c>
      <c r="H1104" t="s">
        <v>39</v>
      </c>
      <c r="I1104">
        <v>100</v>
      </c>
      <c r="J1104" t="s">
        <v>31</v>
      </c>
      <c r="K1104">
        <v>0</v>
      </c>
      <c r="L1104" s="1">
        <v>2250</v>
      </c>
      <c r="M1104" t="s">
        <v>36</v>
      </c>
      <c r="N1104" t="s">
        <v>27</v>
      </c>
      <c r="O1104" t="s">
        <v>36</v>
      </c>
      <c r="P1104">
        <v>100</v>
      </c>
      <c r="Q1104" t="s">
        <v>34</v>
      </c>
      <c r="R1104">
        <v>28</v>
      </c>
      <c r="S1104" t="s">
        <v>36</v>
      </c>
      <c r="T1104">
        <v>3</v>
      </c>
      <c r="U1104">
        <v>1</v>
      </c>
      <c r="V1104">
        <v>3</v>
      </c>
      <c r="W1104">
        <v>2</v>
      </c>
      <c r="X1104">
        <v>685</v>
      </c>
      <c r="Y1104">
        <v>50</v>
      </c>
      <c r="Z1104" t="s">
        <v>33</v>
      </c>
      <c r="AA1104">
        <v>50</v>
      </c>
      <c r="AB1104" t="str">
        <f t="shared" si="17"/>
        <v>70-79</v>
      </c>
    </row>
    <row r="1105" spans="1:28" x14ac:dyDescent="0.3">
      <c r="A1105">
        <v>37</v>
      </c>
      <c r="B1105" t="s">
        <v>27</v>
      </c>
      <c r="C1105" t="s">
        <v>46</v>
      </c>
      <c r="D1105">
        <v>0</v>
      </c>
      <c r="E1105" t="s">
        <v>29</v>
      </c>
      <c r="F1105">
        <v>50</v>
      </c>
      <c r="G1105">
        <v>1</v>
      </c>
      <c r="H1105" t="s">
        <v>39</v>
      </c>
      <c r="I1105">
        <v>100</v>
      </c>
      <c r="J1105" t="s">
        <v>31</v>
      </c>
      <c r="K1105">
        <v>0</v>
      </c>
      <c r="L1105" s="1">
        <v>2350</v>
      </c>
      <c r="M1105" t="s">
        <v>27</v>
      </c>
      <c r="N1105" t="s">
        <v>27</v>
      </c>
      <c r="O1105" t="s">
        <v>27</v>
      </c>
      <c r="P1105">
        <v>0</v>
      </c>
      <c r="Q1105" t="s">
        <v>44</v>
      </c>
      <c r="R1105">
        <v>30</v>
      </c>
      <c r="S1105" t="s">
        <v>27</v>
      </c>
      <c r="T1105">
        <v>7</v>
      </c>
      <c r="U1105">
        <v>3</v>
      </c>
      <c r="V1105">
        <v>3</v>
      </c>
      <c r="W1105">
        <v>99</v>
      </c>
      <c r="X1105">
        <v>720</v>
      </c>
      <c r="Y1105">
        <v>-50</v>
      </c>
      <c r="Z1105" t="s">
        <v>35</v>
      </c>
      <c r="AA1105">
        <v>100</v>
      </c>
      <c r="AB1105" t="str">
        <f t="shared" si="17"/>
        <v>30-39</v>
      </c>
    </row>
    <row r="1106" spans="1:28" x14ac:dyDescent="0.3">
      <c r="A1106">
        <v>56</v>
      </c>
      <c r="B1106" t="s">
        <v>36</v>
      </c>
      <c r="C1106" t="s">
        <v>38</v>
      </c>
      <c r="D1106">
        <v>0</v>
      </c>
      <c r="E1106" t="s">
        <v>42</v>
      </c>
      <c r="F1106">
        <v>100</v>
      </c>
      <c r="G1106">
        <v>0</v>
      </c>
      <c r="H1106" t="s">
        <v>30</v>
      </c>
      <c r="I1106">
        <v>0</v>
      </c>
      <c r="J1106" t="s">
        <v>31</v>
      </c>
      <c r="K1106">
        <v>0</v>
      </c>
      <c r="L1106" s="1">
        <v>2250</v>
      </c>
      <c r="M1106" t="s">
        <v>36</v>
      </c>
      <c r="N1106" t="s">
        <v>27</v>
      </c>
      <c r="O1106" t="s">
        <v>27</v>
      </c>
      <c r="P1106">
        <v>50</v>
      </c>
      <c r="Q1106" t="s">
        <v>32</v>
      </c>
      <c r="R1106">
        <v>20</v>
      </c>
      <c r="S1106" t="s">
        <v>36</v>
      </c>
      <c r="T1106">
        <v>2</v>
      </c>
      <c r="U1106">
        <v>0</v>
      </c>
      <c r="V1106">
        <v>3</v>
      </c>
      <c r="W1106">
        <v>1</v>
      </c>
      <c r="X1106">
        <v>660</v>
      </c>
      <c r="Y1106">
        <v>50</v>
      </c>
      <c r="Z1106" t="s">
        <v>41</v>
      </c>
      <c r="AA1106">
        <v>0</v>
      </c>
      <c r="AB1106" t="str">
        <f t="shared" si="17"/>
        <v>50-59</v>
      </c>
    </row>
    <row r="1107" spans="1:28" x14ac:dyDescent="0.3">
      <c r="A1107">
        <v>24</v>
      </c>
      <c r="B1107" t="s">
        <v>27</v>
      </c>
      <c r="C1107" t="s">
        <v>46</v>
      </c>
      <c r="D1107">
        <v>0</v>
      </c>
      <c r="E1107" t="s">
        <v>29</v>
      </c>
      <c r="F1107">
        <v>50</v>
      </c>
      <c r="G1107">
        <v>0</v>
      </c>
      <c r="H1107" t="s">
        <v>30</v>
      </c>
      <c r="I1107">
        <v>0</v>
      </c>
      <c r="J1107" t="s">
        <v>31</v>
      </c>
      <c r="K1107">
        <v>0</v>
      </c>
      <c r="L1107" s="1">
        <v>2200</v>
      </c>
      <c r="M1107" t="s">
        <v>36</v>
      </c>
      <c r="N1107" t="s">
        <v>27</v>
      </c>
      <c r="O1107" t="s">
        <v>27</v>
      </c>
      <c r="P1107">
        <v>50</v>
      </c>
      <c r="Q1107" t="s">
        <v>34</v>
      </c>
      <c r="R1107">
        <v>8</v>
      </c>
      <c r="S1107" t="s">
        <v>36</v>
      </c>
      <c r="T1107">
        <v>2</v>
      </c>
      <c r="U1107">
        <v>3</v>
      </c>
      <c r="V1107">
        <v>2</v>
      </c>
      <c r="W1107">
        <v>5</v>
      </c>
      <c r="X1107">
        <v>736</v>
      </c>
      <c r="Y1107">
        <v>-50</v>
      </c>
      <c r="Z1107" t="s">
        <v>35</v>
      </c>
      <c r="AA1107">
        <v>100</v>
      </c>
      <c r="AB1107" t="str">
        <f t="shared" si="17"/>
        <v>20-29</v>
      </c>
    </row>
    <row r="1108" spans="1:28" x14ac:dyDescent="0.3">
      <c r="A1108">
        <v>49</v>
      </c>
      <c r="B1108" t="s">
        <v>27</v>
      </c>
      <c r="C1108" t="s">
        <v>46</v>
      </c>
      <c r="D1108">
        <v>0</v>
      </c>
      <c r="E1108" t="s">
        <v>29</v>
      </c>
      <c r="F1108">
        <v>50</v>
      </c>
      <c r="G1108">
        <v>0</v>
      </c>
      <c r="H1108" t="s">
        <v>30</v>
      </c>
      <c r="I1108">
        <v>0</v>
      </c>
      <c r="J1108" t="s">
        <v>31</v>
      </c>
      <c r="K1108">
        <v>0</v>
      </c>
      <c r="L1108" s="1">
        <v>2300</v>
      </c>
      <c r="M1108" t="s">
        <v>27</v>
      </c>
      <c r="N1108" t="s">
        <v>27</v>
      </c>
      <c r="O1108" t="s">
        <v>27</v>
      </c>
      <c r="P1108">
        <v>0</v>
      </c>
      <c r="Q1108" t="s">
        <v>34</v>
      </c>
      <c r="R1108">
        <v>30</v>
      </c>
      <c r="S1108" t="s">
        <v>27</v>
      </c>
      <c r="T1108">
        <v>4</v>
      </c>
      <c r="U1108">
        <v>2</v>
      </c>
      <c r="V1108">
        <v>2</v>
      </c>
      <c r="W1108">
        <v>99</v>
      </c>
      <c r="X1108">
        <v>670</v>
      </c>
      <c r="Y1108">
        <v>50</v>
      </c>
      <c r="Z1108" t="s">
        <v>33</v>
      </c>
      <c r="AA1108">
        <v>50</v>
      </c>
      <c r="AB1108" t="str">
        <f t="shared" si="17"/>
        <v>40-49</v>
      </c>
    </row>
    <row r="1109" spans="1:28" x14ac:dyDescent="0.3">
      <c r="A1109">
        <v>24</v>
      </c>
      <c r="B1109" t="s">
        <v>27</v>
      </c>
      <c r="C1109" t="s">
        <v>45</v>
      </c>
      <c r="D1109">
        <v>0</v>
      </c>
      <c r="E1109" t="s">
        <v>29</v>
      </c>
      <c r="F1109">
        <v>50</v>
      </c>
      <c r="G1109">
        <v>1</v>
      </c>
      <c r="H1109" t="s">
        <v>30</v>
      </c>
      <c r="I1109">
        <v>50</v>
      </c>
      <c r="J1109" t="s">
        <v>40</v>
      </c>
      <c r="K1109">
        <v>-200</v>
      </c>
      <c r="L1109" s="1">
        <v>1950</v>
      </c>
      <c r="M1109" t="s">
        <v>36</v>
      </c>
      <c r="N1109" t="s">
        <v>27</v>
      </c>
      <c r="O1109" t="s">
        <v>27</v>
      </c>
      <c r="P1109">
        <v>50</v>
      </c>
      <c r="Q1109" t="s">
        <v>34</v>
      </c>
      <c r="R1109">
        <v>12</v>
      </c>
      <c r="S1109" t="s">
        <v>27</v>
      </c>
      <c r="T1109">
        <v>6</v>
      </c>
      <c r="U1109">
        <v>3</v>
      </c>
      <c r="V1109">
        <v>1</v>
      </c>
      <c r="W1109">
        <v>99</v>
      </c>
      <c r="X1109">
        <v>738</v>
      </c>
      <c r="Y1109">
        <v>-50</v>
      </c>
      <c r="Z1109" t="s">
        <v>41</v>
      </c>
      <c r="AA1109">
        <v>0</v>
      </c>
      <c r="AB1109" t="str">
        <f t="shared" si="17"/>
        <v>20-29</v>
      </c>
    </row>
    <row r="1110" spans="1:28" x14ac:dyDescent="0.3">
      <c r="A1110">
        <v>30</v>
      </c>
      <c r="B1110" t="s">
        <v>27</v>
      </c>
      <c r="C1110" t="s">
        <v>28</v>
      </c>
      <c r="D1110">
        <v>86</v>
      </c>
      <c r="E1110" t="s">
        <v>29</v>
      </c>
      <c r="F1110">
        <v>50</v>
      </c>
      <c r="G1110">
        <v>0</v>
      </c>
      <c r="H1110" t="s">
        <v>39</v>
      </c>
      <c r="I1110">
        <v>0</v>
      </c>
      <c r="J1110" t="s">
        <v>31</v>
      </c>
      <c r="K1110">
        <v>0</v>
      </c>
      <c r="L1110" s="1">
        <v>2286</v>
      </c>
      <c r="M1110" t="s">
        <v>27</v>
      </c>
      <c r="N1110" t="s">
        <v>27</v>
      </c>
      <c r="O1110" t="s">
        <v>27</v>
      </c>
      <c r="P1110">
        <v>0</v>
      </c>
      <c r="Q1110" t="s">
        <v>32</v>
      </c>
      <c r="R1110">
        <v>1</v>
      </c>
      <c r="S1110" t="s">
        <v>27</v>
      </c>
      <c r="T1110">
        <v>7</v>
      </c>
      <c r="U1110">
        <v>4</v>
      </c>
      <c r="V1110">
        <v>2</v>
      </c>
      <c r="W1110">
        <v>99</v>
      </c>
      <c r="X1110">
        <v>786</v>
      </c>
      <c r="Y1110">
        <v>-50</v>
      </c>
      <c r="Z1110" t="s">
        <v>33</v>
      </c>
      <c r="AA1110">
        <v>50</v>
      </c>
      <c r="AB1110" t="str">
        <f t="shared" si="17"/>
        <v>30-39</v>
      </c>
    </row>
    <row r="1111" spans="1:28" x14ac:dyDescent="0.3">
      <c r="A1111">
        <v>68</v>
      </c>
      <c r="B1111" t="s">
        <v>36</v>
      </c>
      <c r="C1111" t="s">
        <v>38</v>
      </c>
      <c r="D1111">
        <v>0</v>
      </c>
      <c r="E1111" t="s">
        <v>29</v>
      </c>
      <c r="F1111">
        <v>50</v>
      </c>
      <c r="G1111">
        <v>0</v>
      </c>
      <c r="H1111" t="s">
        <v>39</v>
      </c>
      <c r="I1111">
        <v>0</v>
      </c>
      <c r="J1111" t="s">
        <v>40</v>
      </c>
      <c r="K1111">
        <v>-200</v>
      </c>
      <c r="L1111" s="1">
        <v>1950</v>
      </c>
      <c r="M1111" t="s">
        <v>27</v>
      </c>
      <c r="N1111" t="s">
        <v>36</v>
      </c>
      <c r="O1111" t="s">
        <v>27</v>
      </c>
      <c r="P1111">
        <v>50</v>
      </c>
      <c r="Q1111" t="s">
        <v>34</v>
      </c>
      <c r="R1111">
        <v>15</v>
      </c>
      <c r="S1111" t="s">
        <v>27</v>
      </c>
      <c r="T1111">
        <v>8</v>
      </c>
      <c r="U1111">
        <v>1</v>
      </c>
      <c r="V1111">
        <v>3</v>
      </c>
      <c r="W1111">
        <v>99</v>
      </c>
      <c r="X1111">
        <v>729</v>
      </c>
      <c r="Y1111">
        <v>-50</v>
      </c>
      <c r="Z1111" t="s">
        <v>33</v>
      </c>
      <c r="AA1111">
        <v>50</v>
      </c>
      <c r="AB1111" t="str">
        <f t="shared" si="17"/>
        <v>60-69</v>
      </c>
    </row>
    <row r="1112" spans="1:28" x14ac:dyDescent="0.3">
      <c r="A1112">
        <v>37</v>
      </c>
      <c r="B1112" t="s">
        <v>27</v>
      </c>
      <c r="C1112" t="s">
        <v>38</v>
      </c>
      <c r="D1112">
        <v>0</v>
      </c>
      <c r="E1112" t="s">
        <v>29</v>
      </c>
      <c r="F1112">
        <v>50</v>
      </c>
      <c r="G1112">
        <v>0</v>
      </c>
      <c r="H1112" t="s">
        <v>43</v>
      </c>
      <c r="I1112">
        <v>0</v>
      </c>
      <c r="J1112" t="s">
        <v>31</v>
      </c>
      <c r="K1112">
        <v>0</v>
      </c>
      <c r="L1112" s="1">
        <v>2250</v>
      </c>
      <c r="M1112" t="s">
        <v>27</v>
      </c>
      <c r="N1112" t="s">
        <v>27</v>
      </c>
      <c r="O1112" t="s">
        <v>27</v>
      </c>
      <c r="P1112">
        <v>0</v>
      </c>
      <c r="Q1112" t="s">
        <v>44</v>
      </c>
      <c r="R1112">
        <v>8</v>
      </c>
      <c r="S1112" t="s">
        <v>36</v>
      </c>
      <c r="T1112">
        <v>4</v>
      </c>
      <c r="U1112">
        <v>1</v>
      </c>
      <c r="V1112">
        <v>1</v>
      </c>
      <c r="W1112">
        <v>3</v>
      </c>
      <c r="X1112">
        <v>793</v>
      </c>
      <c r="Y1112">
        <v>-50</v>
      </c>
      <c r="Z1112" t="s">
        <v>35</v>
      </c>
      <c r="AA1112">
        <v>100</v>
      </c>
      <c r="AB1112" t="str">
        <f t="shared" si="17"/>
        <v>30-39</v>
      </c>
    </row>
    <row r="1113" spans="1:28" x14ac:dyDescent="0.3">
      <c r="A1113">
        <v>43</v>
      </c>
      <c r="B1113" t="s">
        <v>27</v>
      </c>
      <c r="C1113" t="s">
        <v>38</v>
      </c>
      <c r="D1113">
        <v>0</v>
      </c>
      <c r="E1113" t="s">
        <v>29</v>
      </c>
      <c r="F1113">
        <v>50</v>
      </c>
      <c r="G1113">
        <v>0</v>
      </c>
      <c r="H1113" t="s">
        <v>30</v>
      </c>
      <c r="I1113">
        <v>0</v>
      </c>
      <c r="J1113" t="s">
        <v>31</v>
      </c>
      <c r="K1113">
        <v>0</v>
      </c>
      <c r="L1113" s="1">
        <v>2350</v>
      </c>
      <c r="M1113" t="s">
        <v>27</v>
      </c>
      <c r="N1113" t="s">
        <v>27</v>
      </c>
      <c r="O1113" t="s">
        <v>27</v>
      </c>
      <c r="P1113">
        <v>0</v>
      </c>
      <c r="Q1113" t="s">
        <v>44</v>
      </c>
      <c r="R1113">
        <v>7</v>
      </c>
      <c r="S1113" t="s">
        <v>27</v>
      </c>
      <c r="T1113">
        <v>5</v>
      </c>
      <c r="U1113">
        <v>0</v>
      </c>
      <c r="V1113">
        <v>3</v>
      </c>
      <c r="W1113">
        <v>99</v>
      </c>
      <c r="X1113">
        <v>700</v>
      </c>
      <c r="Y1113">
        <v>50</v>
      </c>
      <c r="Z1113" t="s">
        <v>35</v>
      </c>
      <c r="AA1113">
        <v>100</v>
      </c>
      <c r="AB1113" t="str">
        <f t="shared" si="17"/>
        <v>40-49</v>
      </c>
    </row>
    <row r="1114" spans="1:28" x14ac:dyDescent="0.3">
      <c r="A1114">
        <v>53</v>
      </c>
      <c r="B1114" t="s">
        <v>27</v>
      </c>
      <c r="C1114" t="s">
        <v>45</v>
      </c>
      <c r="D1114">
        <v>0</v>
      </c>
      <c r="E1114" t="s">
        <v>42</v>
      </c>
      <c r="F1114">
        <v>100</v>
      </c>
      <c r="G1114">
        <v>0</v>
      </c>
      <c r="H1114" t="s">
        <v>30</v>
      </c>
      <c r="I1114">
        <v>0</v>
      </c>
      <c r="J1114" t="s">
        <v>31</v>
      </c>
      <c r="K1114">
        <v>0</v>
      </c>
      <c r="L1114" s="1">
        <v>2250</v>
      </c>
      <c r="M1114" t="s">
        <v>27</v>
      </c>
      <c r="N1114" t="s">
        <v>36</v>
      </c>
      <c r="O1114" t="s">
        <v>27</v>
      </c>
      <c r="P1114">
        <v>50</v>
      </c>
      <c r="Q1114" t="s">
        <v>32</v>
      </c>
      <c r="R1114">
        <v>23</v>
      </c>
      <c r="S1114" t="s">
        <v>36</v>
      </c>
      <c r="T1114">
        <v>6</v>
      </c>
      <c r="U1114">
        <v>1</v>
      </c>
      <c r="V1114">
        <v>2</v>
      </c>
      <c r="W1114">
        <v>13</v>
      </c>
      <c r="X1114">
        <v>669</v>
      </c>
      <c r="Y1114">
        <v>50</v>
      </c>
      <c r="Z1114" t="s">
        <v>41</v>
      </c>
      <c r="AA1114">
        <v>0</v>
      </c>
      <c r="AB1114" t="str">
        <f t="shared" si="17"/>
        <v>50-59</v>
      </c>
    </row>
    <row r="1115" spans="1:28" x14ac:dyDescent="0.3">
      <c r="A1115">
        <v>47</v>
      </c>
      <c r="B1115" t="s">
        <v>27</v>
      </c>
      <c r="C1115" t="s">
        <v>28</v>
      </c>
      <c r="D1115">
        <v>86</v>
      </c>
      <c r="E1115" t="s">
        <v>37</v>
      </c>
      <c r="F1115">
        <v>0</v>
      </c>
      <c r="G1115">
        <v>0</v>
      </c>
      <c r="H1115" t="s">
        <v>39</v>
      </c>
      <c r="I1115">
        <v>0</v>
      </c>
      <c r="J1115" t="s">
        <v>40</v>
      </c>
      <c r="K1115">
        <v>-200</v>
      </c>
      <c r="L1115" s="1">
        <v>1936</v>
      </c>
      <c r="M1115" t="s">
        <v>36</v>
      </c>
      <c r="N1115" t="s">
        <v>36</v>
      </c>
      <c r="O1115" t="s">
        <v>36</v>
      </c>
      <c r="P1115">
        <v>150</v>
      </c>
      <c r="Q1115" t="s">
        <v>34</v>
      </c>
      <c r="R1115">
        <v>6</v>
      </c>
      <c r="S1115" t="s">
        <v>36</v>
      </c>
      <c r="T1115">
        <v>8</v>
      </c>
      <c r="U1115">
        <v>1</v>
      </c>
      <c r="V1115">
        <v>1</v>
      </c>
      <c r="W1115">
        <v>13</v>
      </c>
      <c r="X1115">
        <v>762</v>
      </c>
      <c r="Y1115">
        <v>-50</v>
      </c>
      <c r="Z1115" t="s">
        <v>35</v>
      </c>
      <c r="AA1115">
        <v>100</v>
      </c>
      <c r="AB1115" t="str">
        <f t="shared" si="17"/>
        <v>40-49</v>
      </c>
    </row>
    <row r="1116" spans="1:28" x14ac:dyDescent="0.3">
      <c r="A1116">
        <v>42</v>
      </c>
      <c r="B1116" t="s">
        <v>27</v>
      </c>
      <c r="C1116" t="s">
        <v>28</v>
      </c>
      <c r="D1116">
        <v>86</v>
      </c>
      <c r="E1116" t="s">
        <v>42</v>
      </c>
      <c r="F1116">
        <v>100</v>
      </c>
      <c r="G1116">
        <v>0</v>
      </c>
      <c r="H1116" t="s">
        <v>39</v>
      </c>
      <c r="I1116">
        <v>0</v>
      </c>
      <c r="J1116" t="s">
        <v>40</v>
      </c>
      <c r="K1116">
        <v>-200</v>
      </c>
      <c r="L1116" s="1">
        <v>2086</v>
      </c>
      <c r="M1116" t="s">
        <v>36</v>
      </c>
      <c r="N1116" t="s">
        <v>27</v>
      </c>
      <c r="O1116" t="s">
        <v>27</v>
      </c>
      <c r="P1116">
        <v>50</v>
      </c>
      <c r="Q1116" t="s">
        <v>44</v>
      </c>
      <c r="R1116">
        <v>5</v>
      </c>
      <c r="S1116" t="s">
        <v>27</v>
      </c>
      <c r="T1116">
        <v>2</v>
      </c>
      <c r="U1116">
        <v>2</v>
      </c>
      <c r="V1116">
        <v>1</v>
      </c>
      <c r="W1116">
        <v>99</v>
      </c>
      <c r="X1116">
        <v>739</v>
      </c>
      <c r="Y1116">
        <v>-50</v>
      </c>
      <c r="Z1116" t="s">
        <v>33</v>
      </c>
      <c r="AA1116">
        <v>50</v>
      </c>
      <c r="AB1116" t="str">
        <f t="shared" si="17"/>
        <v>40-49</v>
      </c>
    </row>
    <row r="1117" spans="1:28" x14ac:dyDescent="0.3">
      <c r="A1117">
        <v>45</v>
      </c>
      <c r="B1117" t="s">
        <v>27</v>
      </c>
      <c r="C1117" t="s">
        <v>28</v>
      </c>
      <c r="D1117">
        <v>86</v>
      </c>
      <c r="E1117" t="s">
        <v>37</v>
      </c>
      <c r="F1117">
        <v>0</v>
      </c>
      <c r="G1117">
        <v>0</v>
      </c>
      <c r="H1117" t="s">
        <v>39</v>
      </c>
      <c r="I1117">
        <v>0</v>
      </c>
      <c r="J1117" t="s">
        <v>40</v>
      </c>
      <c r="K1117">
        <v>-200</v>
      </c>
      <c r="L1117" s="1">
        <v>1986</v>
      </c>
      <c r="M1117" t="s">
        <v>36</v>
      </c>
      <c r="N1117" t="s">
        <v>36</v>
      </c>
      <c r="O1117" t="s">
        <v>27</v>
      </c>
      <c r="P1117">
        <v>100</v>
      </c>
      <c r="Q1117" t="s">
        <v>34</v>
      </c>
      <c r="R1117">
        <v>14</v>
      </c>
      <c r="S1117" t="s">
        <v>36</v>
      </c>
      <c r="T1117">
        <v>4</v>
      </c>
      <c r="U1117">
        <v>3</v>
      </c>
      <c r="V1117">
        <v>1</v>
      </c>
      <c r="W1117">
        <v>1</v>
      </c>
      <c r="X1117">
        <v>730</v>
      </c>
      <c r="Y1117">
        <v>-50</v>
      </c>
      <c r="Z1117" t="s">
        <v>35</v>
      </c>
      <c r="AA1117">
        <v>100</v>
      </c>
      <c r="AB1117" t="str">
        <f t="shared" si="17"/>
        <v>40-49</v>
      </c>
    </row>
    <row r="1118" spans="1:28" x14ac:dyDescent="0.3">
      <c r="A1118">
        <v>76</v>
      </c>
      <c r="B1118" t="s">
        <v>36</v>
      </c>
      <c r="C1118" t="s">
        <v>28</v>
      </c>
      <c r="D1118">
        <v>86</v>
      </c>
      <c r="E1118" t="s">
        <v>29</v>
      </c>
      <c r="F1118">
        <v>50</v>
      </c>
      <c r="G1118">
        <v>1</v>
      </c>
      <c r="H1118" t="s">
        <v>30</v>
      </c>
      <c r="I1118">
        <v>50</v>
      </c>
      <c r="J1118" t="s">
        <v>31</v>
      </c>
      <c r="K1118">
        <v>0</v>
      </c>
      <c r="L1118" s="1">
        <v>2336</v>
      </c>
      <c r="M1118" t="s">
        <v>27</v>
      </c>
      <c r="N1118" t="s">
        <v>27</v>
      </c>
      <c r="O1118" t="s">
        <v>27</v>
      </c>
      <c r="P1118">
        <v>0</v>
      </c>
      <c r="Q1118" t="s">
        <v>34</v>
      </c>
      <c r="R1118">
        <v>22</v>
      </c>
      <c r="S1118" t="s">
        <v>36</v>
      </c>
      <c r="T1118">
        <v>1</v>
      </c>
      <c r="U1118">
        <v>2</v>
      </c>
      <c r="V1118">
        <v>3</v>
      </c>
      <c r="W1118">
        <v>9</v>
      </c>
      <c r="X1118">
        <v>709</v>
      </c>
      <c r="Y1118">
        <v>-50</v>
      </c>
      <c r="Z1118" t="s">
        <v>33</v>
      </c>
      <c r="AA1118">
        <v>50</v>
      </c>
      <c r="AB1118" t="str">
        <f t="shared" si="17"/>
        <v>70-79</v>
      </c>
    </row>
    <row r="1119" spans="1:28" x14ac:dyDescent="0.3">
      <c r="A1119">
        <v>39</v>
      </c>
      <c r="B1119" t="s">
        <v>27</v>
      </c>
      <c r="C1119" t="s">
        <v>28</v>
      </c>
      <c r="D1119">
        <v>86</v>
      </c>
      <c r="E1119" t="s">
        <v>29</v>
      </c>
      <c r="F1119">
        <v>50</v>
      </c>
      <c r="G1119">
        <v>0</v>
      </c>
      <c r="H1119" t="s">
        <v>39</v>
      </c>
      <c r="I1119">
        <v>0</v>
      </c>
      <c r="J1119" t="s">
        <v>31</v>
      </c>
      <c r="K1119">
        <v>0</v>
      </c>
      <c r="L1119" s="1">
        <v>2336</v>
      </c>
      <c r="M1119" t="s">
        <v>27</v>
      </c>
      <c r="N1119" t="s">
        <v>27</v>
      </c>
      <c r="O1119" t="s">
        <v>27</v>
      </c>
      <c r="P1119">
        <v>0</v>
      </c>
      <c r="Q1119" t="s">
        <v>34</v>
      </c>
      <c r="R1119">
        <v>1</v>
      </c>
      <c r="S1119" t="s">
        <v>27</v>
      </c>
      <c r="T1119">
        <v>10</v>
      </c>
      <c r="U1119">
        <v>1</v>
      </c>
      <c r="V1119">
        <v>1</v>
      </c>
      <c r="W1119">
        <v>99</v>
      </c>
      <c r="X1119">
        <v>712</v>
      </c>
      <c r="Y1119">
        <v>-50</v>
      </c>
      <c r="Z1119" t="s">
        <v>35</v>
      </c>
      <c r="AA1119">
        <v>100</v>
      </c>
      <c r="AB1119" t="str">
        <f t="shared" si="17"/>
        <v>30-39</v>
      </c>
    </row>
    <row r="1120" spans="1:28" x14ac:dyDescent="0.3">
      <c r="A1120">
        <v>43</v>
      </c>
      <c r="B1120" t="s">
        <v>27</v>
      </c>
      <c r="C1120" t="s">
        <v>38</v>
      </c>
      <c r="D1120">
        <v>0</v>
      </c>
      <c r="E1120" t="s">
        <v>29</v>
      </c>
      <c r="F1120">
        <v>50</v>
      </c>
      <c r="G1120">
        <v>0</v>
      </c>
      <c r="H1120" t="s">
        <v>30</v>
      </c>
      <c r="I1120">
        <v>0</v>
      </c>
      <c r="J1120" t="s">
        <v>31</v>
      </c>
      <c r="K1120">
        <v>0</v>
      </c>
      <c r="L1120" s="1">
        <v>2350</v>
      </c>
      <c r="M1120" t="s">
        <v>27</v>
      </c>
      <c r="N1120" t="s">
        <v>27</v>
      </c>
      <c r="O1120" t="s">
        <v>27</v>
      </c>
      <c r="P1120">
        <v>0</v>
      </c>
      <c r="Q1120" t="s">
        <v>32</v>
      </c>
      <c r="R1120">
        <v>1</v>
      </c>
      <c r="S1120" t="s">
        <v>27</v>
      </c>
      <c r="T1120">
        <v>5</v>
      </c>
      <c r="U1120">
        <v>1</v>
      </c>
      <c r="V1120">
        <v>1</v>
      </c>
      <c r="W1120">
        <v>99</v>
      </c>
      <c r="X1120">
        <v>697</v>
      </c>
      <c r="Y1120">
        <v>50</v>
      </c>
      <c r="Z1120" t="s">
        <v>35</v>
      </c>
      <c r="AA1120">
        <v>100</v>
      </c>
      <c r="AB1120" t="str">
        <f t="shared" si="17"/>
        <v>40-49</v>
      </c>
    </row>
    <row r="1121" spans="1:28" x14ac:dyDescent="0.3">
      <c r="A1121">
        <v>55</v>
      </c>
      <c r="B1121" t="s">
        <v>36</v>
      </c>
      <c r="C1121" t="s">
        <v>28</v>
      </c>
      <c r="D1121">
        <v>86</v>
      </c>
      <c r="E1121" t="s">
        <v>29</v>
      </c>
      <c r="F1121">
        <v>50</v>
      </c>
      <c r="G1121">
        <v>0</v>
      </c>
      <c r="H1121" t="s">
        <v>30</v>
      </c>
      <c r="I1121">
        <v>0</v>
      </c>
      <c r="J1121" t="s">
        <v>40</v>
      </c>
      <c r="K1121">
        <v>-200</v>
      </c>
      <c r="L1121" s="1">
        <v>2186</v>
      </c>
      <c r="M1121" t="s">
        <v>36</v>
      </c>
      <c r="N1121" t="s">
        <v>27</v>
      </c>
      <c r="O1121" t="s">
        <v>27</v>
      </c>
      <c r="P1121">
        <v>50</v>
      </c>
      <c r="Q1121" t="s">
        <v>34</v>
      </c>
      <c r="R1121">
        <v>29</v>
      </c>
      <c r="S1121" t="s">
        <v>36</v>
      </c>
      <c r="T1121">
        <v>6</v>
      </c>
      <c r="U1121">
        <v>0</v>
      </c>
      <c r="V1121">
        <v>3</v>
      </c>
      <c r="W1121">
        <v>2</v>
      </c>
      <c r="X1121">
        <v>693</v>
      </c>
      <c r="Y1121">
        <v>50</v>
      </c>
      <c r="Z1121" t="s">
        <v>35</v>
      </c>
      <c r="AA1121">
        <v>100</v>
      </c>
      <c r="AB1121" t="str">
        <f t="shared" si="17"/>
        <v>50-59</v>
      </c>
    </row>
    <row r="1122" spans="1:28" x14ac:dyDescent="0.3">
      <c r="A1122">
        <v>56</v>
      </c>
      <c r="B1122" t="s">
        <v>36</v>
      </c>
      <c r="C1122" t="s">
        <v>38</v>
      </c>
      <c r="D1122">
        <v>0</v>
      </c>
      <c r="E1122" t="s">
        <v>29</v>
      </c>
      <c r="F1122">
        <v>50</v>
      </c>
      <c r="G1122">
        <v>0</v>
      </c>
      <c r="H1122" t="s">
        <v>30</v>
      </c>
      <c r="I1122">
        <v>0</v>
      </c>
      <c r="J1122" t="s">
        <v>31</v>
      </c>
      <c r="K1122">
        <v>0</v>
      </c>
      <c r="L1122" s="1">
        <v>2200</v>
      </c>
      <c r="M1122" t="s">
        <v>27</v>
      </c>
      <c r="N1122" t="s">
        <v>27</v>
      </c>
      <c r="O1122" t="s">
        <v>27</v>
      </c>
      <c r="P1122">
        <v>0</v>
      </c>
      <c r="Q1122" t="s">
        <v>34</v>
      </c>
      <c r="R1122">
        <v>11</v>
      </c>
      <c r="S1122" t="s">
        <v>27</v>
      </c>
      <c r="T1122">
        <v>5</v>
      </c>
      <c r="U1122">
        <v>5</v>
      </c>
      <c r="V1122">
        <v>3</v>
      </c>
      <c r="W1122">
        <v>99</v>
      </c>
      <c r="X1122">
        <v>777</v>
      </c>
      <c r="Y1122">
        <v>-50</v>
      </c>
      <c r="Z1122" t="s">
        <v>33</v>
      </c>
      <c r="AA1122">
        <v>50</v>
      </c>
      <c r="AB1122" t="str">
        <f t="shared" si="17"/>
        <v>50-59</v>
      </c>
    </row>
    <row r="1123" spans="1:28" x14ac:dyDescent="0.3">
      <c r="A1123">
        <v>57</v>
      </c>
      <c r="B1123" t="s">
        <v>36</v>
      </c>
      <c r="C1123" t="s">
        <v>38</v>
      </c>
      <c r="D1123">
        <v>0</v>
      </c>
      <c r="E1123" t="s">
        <v>29</v>
      </c>
      <c r="F1123">
        <v>50</v>
      </c>
      <c r="G1123">
        <v>0</v>
      </c>
      <c r="H1123" t="s">
        <v>39</v>
      </c>
      <c r="I1123">
        <v>0</v>
      </c>
      <c r="J1123" t="s">
        <v>31</v>
      </c>
      <c r="K1123">
        <v>0</v>
      </c>
      <c r="L1123" s="1">
        <v>2150</v>
      </c>
      <c r="M1123" t="s">
        <v>27</v>
      </c>
      <c r="N1123" t="s">
        <v>36</v>
      </c>
      <c r="O1123" t="s">
        <v>27</v>
      </c>
      <c r="P1123">
        <v>50</v>
      </c>
      <c r="Q1123" t="s">
        <v>34</v>
      </c>
      <c r="R1123">
        <v>19</v>
      </c>
      <c r="S1123" t="s">
        <v>36</v>
      </c>
      <c r="T1123">
        <v>10</v>
      </c>
      <c r="U1123">
        <v>1</v>
      </c>
      <c r="V1123">
        <v>1</v>
      </c>
      <c r="W1123">
        <v>14</v>
      </c>
      <c r="X1123">
        <v>725</v>
      </c>
      <c r="Y1123">
        <v>-50</v>
      </c>
      <c r="Z1123" t="s">
        <v>33</v>
      </c>
      <c r="AA1123">
        <v>50</v>
      </c>
      <c r="AB1123" t="str">
        <f t="shared" si="17"/>
        <v>50-59</v>
      </c>
    </row>
    <row r="1124" spans="1:28" x14ac:dyDescent="0.3">
      <c r="A1124">
        <v>49</v>
      </c>
      <c r="B1124" t="s">
        <v>27</v>
      </c>
      <c r="C1124" t="s">
        <v>28</v>
      </c>
      <c r="D1124">
        <v>86</v>
      </c>
      <c r="E1124" t="s">
        <v>42</v>
      </c>
      <c r="F1124">
        <v>100</v>
      </c>
      <c r="G1124">
        <v>0</v>
      </c>
      <c r="H1124" t="s">
        <v>30</v>
      </c>
      <c r="I1124">
        <v>0</v>
      </c>
      <c r="J1124" t="s">
        <v>40</v>
      </c>
      <c r="K1124">
        <v>-200</v>
      </c>
      <c r="L1124" s="1">
        <v>2186</v>
      </c>
      <c r="M1124" t="s">
        <v>27</v>
      </c>
      <c r="N1124" t="s">
        <v>27</v>
      </c>
      <c r="O1124" t="s">
        <v>27</v>
      </c>
      <c r="P1124">
        <v>0</v>
      </c>
      <c r="Q1124" t="s">
        <v>34</v>
      </c>
      <c r="R1124">
        <v>5</v>
      </c>
      <c r="S1124" t="s">
        <v>36</v>
      </c>
      <c r="T1124">
        <v>4</v>
      </c>
      <c r="U1124">
        <v>5</v>
      </c>
      <c r="V1124">
        <v>2</v>
      </c>
      <c r="W1124">
        <v>4</v>
      </c>
      <c r="X1124">
        <v>794</v>
      </c>
      <c r="Y1124">
        <v>-50</v>
      </c>
      <c r="Z1124" t="s">
        <v>35</v>
      </c>
      <c r="AA1124">
        <v>100</v>
      </c>
      <c r="AB1124" t="str">
        <f t="shared" si="17"/>
        <v>40-49</v>
      </c>
    </row>
    <row r="1125" spans="1:28" x14ac:dyDescent="0.3">
      <c r="A1125">
        <v>22</v>
      </c>
      <c r="B1125" t="s">
        <v>27</v>
      </c>
      <c r="C1125" t="s">
        <v>28</v>
      </c>
      <c r="D1125">
        <v>86</v>
      </c>
      <c r="E1125" t="s">
        <v>37</v>
      </c>
      <c r="F1125">
        <v>0</v>
      </c>
      <c r="G1125">
        <v>0</v>
      </c>
      <c r="H1125" t="s">
        <v>30</v>
      </c>
      <c r="I1125">
        <v>0</v>
      </c>
      <c r="J1125" t="s">
        <v>31</v>
      </c>
      <c r="K1125">
        <v>0</v>
      </c>
      <c r="L1125" s="1">
        <v>2236</v>
      </c>
      <c r="M1125" t="s">
        <v>27</v>
      </c>
      <c r="N1125" t="s">
        <v>36</v>
      </c>
      <c r="O1125" t="s">
        <v>27</v>
      </c>
      <c r="P1125">
        <v>50</v>
      </c>
      <c r="Q1125" t="s">
        <v>34</v>
      </c>
      <c r="R1125">
        <v>14</v>
      </c>
      <c r="S1125" t="s">
        <v>27</v>
      </c>
      <c r="T1125">
        <v>7</v>
      </c>
      <c r="U1125">
        <v>2</v>
      </c>
      <c r="V1125">
        <v>1</v>
      </c>
      <c r="W1125">
        <v>99</v>
      </c>
      <c r="X1125">
        <v>691</v>
      </c>
      <c r="Y1125">
        <v>50</v>
      </c>
      <c r="Z1125" t="s">
        <v>41</v>
      </c>
      <c r="AA1125">
        <v>0</v>
      </c>
      <c r="AB1125" t="str">
        <f t="shared" si="17"/>
        <v>20-29</v>
      </c>
    </row>
    <row r="1126" spans="1:28" x14ac:dyDescent="0.3">
      <c r="A1126">
        <v>64</v>
      </c>
      <c r="B1126" t="s">
        <v>36</v>
      </c>
      <c r="C1126" t="s">
        <v>38</v>
      </c>
      <c r="D1126">
        <v>0</v>
      </c>
      <c r="E1126" t="s">
        <v>37</v>
      </c>
      <c r="F1126">
        <v>0</v>
      </c>
      <c r="G1126">
        <v>2</v>
      </c>
      <c r="H1126" t="s">
        <v>30</v>
      </c>
      <c r="I1126">
        <v>100</v>
      </c>
      <c r="J1126" t="s">
        <v>40</v>
      </c>
      <c r="K1126">
        <v>-200</v>
      </c>
      <c r="L1126" s="1">
        <v>2150</v>
      </c>
      <c r="M1126" t="s">
        <v>27</v>
      </c>
      <c r="N1126" t="s">
        <v>36</v>
      </c>
      <c r="O1126" t="s">
        <v>27</v>
      </c>
      <c r="P1126">
        <v>50</v>
      </c>
      <c r="Q1126" t="s">
        <v>34</v>
      </c>
      <c r="R1126">
        <v>15</v>
      </c>
      <c r="S1126" t="s">
        <v>27</v>
      </c>
      <c r="T1126">
        <v>5</v>
      </c>
      <c r="U1126">
        <v>1</v>
      </c>
      <c r="V1126">
        <v>3</v>
      </c>
      <c r="W1126">
        <v>99</v>
      </c>
      <c r="X1126">
        <v>629</v>
      </c>
      <c r="Y1126">
        <v>50</v>
      </c>
      <c r="Z1126" t="s">
        <v>35</v>
      </c>
      <c r="AA1126">
        <v>100</v>
      </c>
      <c r="AB1126" t="str">
        <f t="shared" si="17"/>
        <v>60-69</v>
      </c>
    </row>
    <row r="1127" spans="1:28" x14ac:dyDescent="0.3">
      <c r="A1127">
        <v>22</v>
      </c>
      <c r="B1127" t="s">
        <v>27</v>
      </c>
      <c r="C1127" t="s">
        <v>38</v>
      </c>
      <c r="D1127">
        <v>0</v>
      </c>
      <c r="E1127" t="s">
        <v>29</v>
      </c>
      <c r="F1127">
        <v>50</v>
      </c>
      <c r="G1127">
        <v>0</v>
      </c>
      <c r="H1127" t="s">
        <v>30</v>
      </c>
      <c r="I1127">
        <v>0</v>
      </c>
      <c r="J1127" t="s">
        <v>31</v>
      </c>
      <c r="K1127">
        <v>0</v>
      </c>
      <c r="L1127" s="1">
        <v>2200</v>
      </c>
      <c r="M1127" t="s">
        <v>27</v>
      </c>
      <c r="N1127" t="s">
        <v>36</v>
      </c>
      <c r="O1127" t="s">
        <v>27</v>
      </c>
      <c r="P1127">
        <v>50</v>
      </c>
      <c r="Q1127" t="s">
        <v>34</v>
      </c>
      <c r="R1127">
        <v>9</v>
      </c>
      <c r="S1127" t="s">
        <v>27</v>
      </c>
      <c r="T1127">
        <v>1</v>
      </c>
      <c r="U1127">
        <v>3</v>
      </c>
      <c r="V1127">
        <v>2</v>
      </c>
      <c r="W1127">
        <v>99</v>
      </c>
      <c r="X1127">
        <v>700</v>
      </c>
      <c r="Y1127">
        <v>50</v>
      </c>
      <c r="Z1127" t="s">
        <v>41</v>
      </c>
      <c r="AA1127">
        <v>0</v>
      </c>
      <c r="AB1127" t="str">
        <f t="shared" si="17"/>
        <v>20-29</v>
      </c>
    </row>
    <row r="1128" spans="1:28" x14ac:dyDescent="0.3">
      <c r="A1128">
        <v>44</v>
      </c>
      <c r="B1128" t="s">
        <v>27</v>
      </c>
      <c r="C1128" t="s">
        <v>46</v>
      </c>
      <c r="D1128">
        <v>0</v>
      </c>
      <c r="E1128" t="s">
        <v>29</v>
      </c>
      <c r="F1128">
        <v>50</v>
      </c>
      <c r="G1128">
        <v>1</v>
      </c>
      <c r="H1128" t="s">
        <v>30</v>
      </c>
      <c r="I1128">
        <v>50</v>
      </c>
      <c r="J1128" t="s">
        <v>31</v>
      </c>
      <c r="K1128">
        <v>0</v>
      </c>
      <c r="L1128" s="1">
        <v>2150</v>
      </c>
      <c r="M1128" t="s">
        <v>27</v>
      </c>
      <c r="N1128" t="s">
        <v>36</v>
      </c>
      <c r="O1128" t="s">
        <v>27</v>
      </c>
      <c r="P1128">
        <v>50</v>
      </c>
      <c r="Q1128" t="s">
        <v>32</v>
      </c>
      <c r="R1128">
        <v>5</v>
      </c>
      <c r="S1128" t="s">
        <v>27</v>
      </c>
      <c r="T1128">
        <v>3</v>
      </c>
      <c r="U1128">
        <v>1</v>
      </c>
      <c r="V1128">
        <v>3</v>
      </c>
      <c r="W1128">
        <v>99</v>
      </c>
      <c r="X1128">
        <v>822</v>
      </c>
      <c r="Y1128">
        <v>-50</v>
      </c>
      <c r="Z1128" t="s">
        <v>41</v>
      </c>
      <c r="AA1128">
        <v>0</v>
      </c>
      <c r="AB1128" t="str">
        <f t="shared" si="17"/>
        <v>40-49</v>
      </c>
    </row>
    <row r="1129" spans="1:28" x14ac:dyDescent="0.3">
      <c r="A1129">
        <v>28</v>
      </c>
      <c r="B1129" t="s">
        <v>27</v>
      </c>
      <c r="C1129" t="s">
        <v>46</v>
      </c>
      <c r="D1129">
        <v>0</v>
      </c>
      <c r="E1129" t="s">
        <v>29</v>
      </c>
      <c r="F1129">
        <v>50</v>
      </c>
      <c r="G1129">
        <v>1</v>
      </c>
      <c r="H1129" t="s">
        <v>30</v>
      </c>
      <c r="I1129">
        <v>50</v>
      </c>
      <c r="J1129" t="s">
        <v>31</v>
      </c>
      <c r="K1129">
        <v>0</v>
      </c>
      <c r="L1129" s="1">
        <v>2150</v>
      </c>
      <c r="M1129" t="s">
        <v>27</v>
      </c>
      <c r="N1129" t="s">
        <v>36</v>
      </c>
      <c r="O1129" t="s">
        <v>27</v>
      </c>
      <c r="P1129">
        <v>50</v>
      </c>
      <c r="Q1129" t="s">
        <v>32</v>
      </c>
      <c r="R1129">
        <v>3</v>
      </c>
      <c r="S1129" t="s">
        <v>36</v>
      </c>
      <c r="T1129">
        <v>5</v>
      </c>
      <c r="U1129">
        <v>0</v>
      </c>
      <c r="V1129">
        <v>1</v>
      </c>
      <c r="W1129">
        <v>5</v>
      </c>
      <c r="X1129">
        <v>745</v>
      </c>
      <c r="Y1129">
        <v>-50</v>
      </c>
      <c r="Z1129" t="s">
        <v>41</v>
      </c>
      <c r="AA1129">
        <v>0</v>
      </c>
      <c r="AB1129" t="str">
        <f t="shared" si="17"/>
        <v>20-29</v>
      </c>
    </row>
    <row r="1130" spans="1:28" x14ac:dyDescent="0.3">
      <c r="A1130">
        <v>39</v>
      </c>
      <c r="B1130" t="s">
        <v>27</v>
      </c>
      <c r="C1130" t="s">
        <v>45</v>
      </c>
      <c r="D1130">
        <v>0</v>
      </c>
      <c r="E1130" t="s">
        <v>29</v>
      </c>
      <c r="F1130">
        <v>50</v>
      </c>
      <c r="G1130">
        <v>0</v>
      </c>
      <c r="H1130" t="s">
        <v>30</v>
      </c>
      <c r="I1130">
        <v>0</v>
      </c>
      <c r="J1130" t="s">
        <v>40</v>
      </c>
      <c r="K1130">
        <v>-200</v>
      </c>
      <c r="L1130" s="1">
        <v>2000</v>
      </c>
      <c r="M1130" t="s">
        <v>27</v>
      </c>
      <c r="N1130" t="s">
        <v>36</v>
      </c>
      <c r="O1130" t="s">
        <v>27</v>
      </c>
      <c r="P1130">
        <v>50</v>
      </c>
      <c r="Q1130" t="s">
        <v>32</v>
      </c>
      <c r="R1130">
        <v>29</v>
      </c>
      <c r="S1130" t="s">
        <v>27</v>
      </c>
      <c r="T1130">
        <v>9</v>
      </c>
      <c r="U1130">
        <v>4</v>
      </c>
      <c r="V1130">
        <v>1</v>
      </c>
      <c r="W1130">
        <v>99</v>
      </c>
      <c r="X1130">
        <v>752</v>
      </c>
      <c r="Y1130">
        <v>-50</v>
      </c>
      <c r="Z1130" t="s">
        <v>35</v>
      </c>
      <c r="AA1130">
        <v>100</v>
      </c>
      <c r="AB1130" t="str">
        <f t="shared" si="17"/>
        <v>30-39</v>
      </c>
    </row>
    <row r="1131" spans="1:28" x14ac:dyDescent="0.3">
      <c r="A1131">
        <v>44</v>
      </c>
      <c r="B1131" t="s">
        <v>27</v>
      </c>
      <c r="C1131" t="s">
        <v>38</v>
      </c>
      <c r="D1131">
        <v>0</v>
      </c>
      <c r="E1131" t="s">
        <v>42</v>
      </c>
      <c r="F1131">
        <v>100</v>
      </c>
      <c r="G1131">
        <v>2</v>
      </c>
      <c r="H1131" t="s">
        <v>30</v>
      </c>
      <c r="I1131">
        <v>100</v>
      </c>
      <c r="J1131" t="s">
        <v>31</v>
      </c>
      <c r="K1131">
        <v>0</v>
      </c>
      <c r="L1131" s="1">
        <v>2400</v>
      </c>
      <c r="M1131" t="s">
        <v>27</v>
      </c>
      <c r="N1131" t="s">
        <v>27</v>
      </c>
      <c r="O1131" t="s">
        <v>27</v>
      </c>
      <c r="P1131">
        <v>0</v>
      </c>
      <c r="Q1131" t="s">
        <v>34</v>
      </c>
      <c r="R1131">
        <v>21</v>
      </c>
      <c r="S1131" t="s">
        <v>27</v>
      </c>
      <c r="T1131">
        <v>4</v>
      </c>
      <c r="U1131">
        <v>3</v>
      </c>
      <c r="V1131">
        <v>2</v>
      </c>
      <c r="W1131">
        <v>99</v>
      </c>
      <c r="X1131">
        <v>731</v>
      </c>
      <c r="Y1131">
        <v>-50</v>
      </c>
      <c r="Z1131" t="s">
        <v>35</v>
      </c>
      <c r="AA1131">
        <v>100</v>
      </c>
      <c r="AB1131" t="str">
        <f t="shared" si="17"/>
        <v>40-49</v>
      </c>
    </row>
    <row r="1132" spans="1:28" x14ac:dyDescent="0.3">
      <c r="A1132">
        <v>44</v>
      </c>
      <c r="B1132" t="s">
        <v>27</v>
      </c>
      <c r="C1132" t="s">
        <v>45</v>
      </c>
      <c r="D1132">
        <v>0</v>
      </c>
      <c r="E1132" t="s">
        <v>29</v>
      </c>
      <c r="F1132">
        <v>50</v>
      </c>
      <c r="G1132">
        <v>1</v>
      </c>
      <c r="H1132" t="s">
        <v>30</v>
      </c>
      <c r="I1132">
        <v>50</v>
      </c>
      <c r="J1132" t="s">
        <v>40</v>
      </c>
      <c r="K1132">
        <v>-200</v>
      </c>
      <c r="L1132" s="1">
        <v>2050</v>
      </c>
      <c r="M1132" t="s">
        <v>27</v>
      </c>
      <c r="N1132" t="s">
        <v>27</v>
      </c>
      <c r="O1132" t="s">
        <v>27</v>
      </c>
      <c r="P1132">
        <v>0</v>
      </c>
      <c r="Q1132" t="s">
        <v>34</v>
      </c>
      <c r="R1132">
        <v>14</v>
      </c>
      <c r="S1132" t="s">
        <v>36</v>
      </c>
      <c r="T1132">
        <v>4</v>
      </c>
      <c r="U1132">
        <v>1</v>
      </c>
      <c r="V1132">
        <v>1</v>
      </c>
      <c r="W1132">
        <v>7</v>
      </c>
      <c r="X1132">
        <v>716</v>
      </c>
      <c r="Y1132">
        <v>-50</v>
      </c>
      <c r="Z1132" t="s">
        <v>33</v>
      </c>
      <c r="AA1132">
        <v>50</v>
      </c>
      <c r="AB1132" t="str">
        <f t="shared" si="17"/>
        <v>40-49</v>
      </c>
    </row>
    <row r="1133" spans="1:28" x14ac:dyDescent="0.3">
      <c r="A1133">
        <v>46</v>
      </c>
      <c r="B1133" t="s">
        <v>27</v>
      </c>
      <c r="C1133" t="s">
        <v>46</v>
      </c>
      <c r="D1133">
        <v>0</v>
      </c>
      <c r="E1133" t="s">
        <v>37</v>
      </c>
      <c r="F1133">
        <v>0</v>
      </c>
      <c r="G1133">
        <v>0</v>
      </c>
      <c r="H1133" t="s">
        <v>30</v>
      </c>
      <c r="I1133">
        <v>0</v>
      </c>
      <c r="J1133" t="s">
        <v>31</v>
      </c>
      <c r="K1133">
        <v>0</v>
      </c>
      <c r="L1133" s="1">
        <v>2150</v>
      </c>
      <c r="M1133" t="s">
        <v>27</v>
      </c>
      <c r="N1133" t="s">
        <v>27</v>
      </c>
      <c r="O1133" t="s">
        <v>36</v>
      </c>
      <c r="P1133">
        <v>50</v>
      </c>
      <c r="Q1133" t="s">
        <v>32</v>
      </c>
      <c r="R1133">
        <v>11</v>
      </c>
      <c r="S1133" t="s">
        <v>27</v>
      </c>
      <c r="T1133">
        <v>2</v>
      </c>
      <c r="U1133">
        <v>2</v>
      </c>
      <c r="V1133">
        <v>3</v>
      </c>
      <c r="W1133">
        <v>99</v>
      </c>
      <c r="X1133">
        <v>754</v>
      </c>
      <c r="Y1133">
        <v>-50</v>
      </c>
      <c r="Z1133" t="s">
        <v>35</v>
      </c>
      <c r="AA1133">
        <v>100</v>
      </c>
      <c r="AB1133" t="str">
        <f t="shared" si="17"/>
        <v>40-49</v>
      </c>
    </row>
    <row r="1134" spans="1:28" x14ac:dyDescent="0.3">
      <c r="A1134">
        <v>64</v>
      </c>
      <c r="B1134" t="s">
        <v>36</v>
      </c>
      <c r="C1134" t="s">
        <v>46</v>
      </c>
      <c r="D1134">
        <v>0</v>
      </c>
      <c r="E1134" t="s">
        <v>42</v>
      </c>
      <c r="F1134">
        <v>100</v>
      </c>
      <c r="G1134">
        <v>0</v>
      </c>
      <c r="H1134" t="s">
        <v>30</v>
      </c>
      <c r="I1134">
        <v>0</v>
      </c>
      <c r="J1134" t="s">
        <v>40</v>
      </c>
      <c r="K1134">
        <v>-200</v>
      </c>
      <c r="L1134" s="1">
        <v>2050</v>
      </c>
      <c r="M1134" t="s">
        <v>27</v>
      </c>
      <c r="N1134" t="s">
        <v>27</v>
      </c>
      <c r="O1134" t="s">
        <v>27</v>
      </c>
      <c r="P1134">
        <v>0</v>
      </c>
      <c r="Q1134" t="s">
        <v>34</v>
      </c>
      <c r="R1134">
        <v>28</v>
      </c>
      <c r="S1134" t="s">
        <v>27</v>
      </c>
      <c r="T1134">
        <v>6</v>
      </c>
      <c r="U1134">
        <v>1</v>
      </c>
      <c r="V1134">
        <v>2</v>
      </c>
      <c r="W1134">
        <v>99</v>
      </c>
      <c r="X1134">
        <v>730</v>
      </c>
      <c r="Y1134">
        <v>-50</v>
      </c>
      <c r="Z1134" t="s">
        <v>33</v>
      </c>
      <c r="AA1134">
        <v>50</v>
      </c>
      <c r="AB1134" t="str">
        <f t="shared" si="17"/>
        <v>60-69</v>
      </c>
    </row>
    <row r="1135" spans="1:28" x14ac:dyDescent="0.3">
      <c r="A1135">
        <v>46</v>
      </c>
      <c r="B1135" t="s">
        <v>27</v>
      </c>
      <c r="C1135" t="s">
        <v>28</v>
      </c>
      <c r="D1135">
        <v>86</v>
      </c>
      <c r="E1135" t="s">
        <v>29</v>
      </c>
      <c r="F1135">
        <v>50</v>
      </c>
      <c r="G1135">
        <v>0</v>
      </c>
      <c r="H1135" t="s">
        <v>30</v>
      </c>
      <c r="I1135">
        <v>0</v>
      </c>
      <c r="J1135" t="s">
        <v>40</v>
      </c>
      <c r="K1135">
        <v>-200</v>
      </c>
      <c r="L1135" s="1">
        <v>2136</v>
      </c>
      <c r="M1135" t="s">
        <v>27</v>
      </c>
      <c r="N1135" t="s">
        <v>36</v>
      </c>
      <c r="O1135" t="s">
        <v>27</v>
      </c>
      <c r="P1135">
        <v>50</v>
      </c>
      <c r="Q1135" t="s">
        <v>34</v>
      </c>
      <c r="R1135">
        <v>13</v>
      </c>
      <c r="S1135" t="s">
        <v>36</v>
      </c>
      <c r="T1135">
        <v>5</v>
      </c>
      <c r="U1135">
        <v>3</v>
      </c>
      <c r="V1135">
        <v>1</v>
      </c>
      <c r="W1135">
        <v>12</v>
      </c>
      <c r="X1135">
        <v>682</v>
      </c>
      <c r="Y1135">
        <v>50</v>
      </c>
      <c r="Z1135" t="s">
        <v>33</v>
      </c>
      <c r="AA1135">
        <v>50</v>
      </c>
      <c r="AB1135" t="str">
        <f t="shared" si="17"/>
        <v>40-49</v>
      </c>
    </row>
    <row r="1136" spans="1:28" x14ac:dyDescent="0.3">
      <c r="A1136">
        <v>36</v>
      </c>
      <c r="B1136" t="s">
        <v>27</v>
      </c>
      <c r="C1136" t="s">
        <v>45</v>
      </c>
      <c r="D1136">
        <v>0</v>
      </c>
      <c r="E1136" t="s">
        <v>37</v>
      </c>
      <c r="F1136">
        <v>0</v>
      </c>
      <c r="G1136">
        <v>1</v>
      </c>
      <c r="H1136" t="s">
        <v>30</v>
      </c>
      <c r="I1136">
        <v>50</v>
      </c>
      <c r="J1136" t="s">
        <v>31</v>
      </c>
      <c r="K1136">
        <v>0</v>
      </c>
      <c r="L1136" s="1">
        <v>2150</v>
      </c>
      <c r="M1136" t="s">
        <v>27</v>
      </c>
      <c r="N1136" t="s">
        <v>27</v>
      </c>
      <c r="O1136" t="s">
        <v>27</v>
      </c>
      <c r="P1136">
        <v>0</v>
      </c>
      <c r="Q1136" t="s">
        <v>34</v>
      </c>
      <c r="R1136">
        <v>2</v>
      </c>
      <c r="S1136" t="s">
        <v>27</v>
      </c>
      <c r="T1136">
        <v>8</v>
      </c>
      <c r="U1136">
        <v>2</v>
      </c>
      <c r="V1136">
        <v>1</v>
      </c>
      <c r="W1136">
        <v>99</v>
      </c>
      <c r="X1136">
        <v>729</v>
      </c>
      <c r="Y1136">
        <v>-50</v>
      </c>
      <c r="Z1136" t="s">
        <v>41</v>
      </c>
      <c r="AA1136">
        <v>0</v>
      </c>
      <c r="AB1136" t="str">
        <f t="shared" si="17"/>
        <v>30-39</v>
      </c>
    </row>
    <row r="1137" spans="1:28" x14ac:dyDescent="0.3">
      <c r="A1137">
        <v>54</v>
      </c>
      <c r="B1137" t="s">
        <v>27</v>
      </c>
      <c r="C1137" t="s">
        <v>28</v>
      </c>
      <c r="D1137">
        <v>86</v>
      </c>
      <c r="E1137" t="s">
        <v>29</v>
      </c>
      <c r="F1137">
        <v>50</v>
      </c>
      <c r="G1137">
        <v>1</v>
      </c>
      <c r="H1137" t="s">
        <v>30</v>
      </c>
      <c r="I1137">
        <v>50</v>
      </c>
      <c r="J1137" t="s">
        <v>31</v>
      </c>
      <c r="K1137">
        <v>0</v>
      </c>
      <c r="L1137" s="1">
        <v>2486</v>
      </c>
      <c r="M1137" t="s">
        <v>27</v>
      </c>
      <c r="N1137" t="s">
        <v>27</v>
      </c>
      <c r="O1137" t="s">
        <v>27</v>
      </c>
      <c r="P1137">
        <v>0</v>
      </c>
      <c r="Q1137" t="s">
        <v>34</v>
      </c>
      <c r="R1137">
        <v>16</v>
      </c>
      <c r="S1137" t="s">
        <v>36</v>
      </c>
      <c r="T1137">
        <v>6</v>
      </c>
      <c r="U1137">
        <v>1</v>
      </c>
      <c r="V1137">
        <v>2</v>
      </c>
      <c r="W1137">
        <v>14</v>
      </c>
      <c r="X1137">
        <v>696</v>
      </c>
      <c r="Y1137">
        <v>50</v>
      </c>
      <c r="Z1137" t="s">
        <v>35</v>
      </c>
      <c r="AA1137">
        <v>100</v>
      </c>
      <c r="AB1137" t="str">
        <f t="shared" si="17"/>
        <v>50-59</v>
      </c>
    </row>
    <row r="1138" spans="1:28" x14ac:dyDescent="0.3">
      <c r="A1138">
        <v>57</v>
      </c>
      <c r="B1138" t="s">
        <v>36</v>
      </c>
      <c r="C1138" t="s">
        <v>38</v>
      </c>
      <c r="D1138">
        <v>0</v>
      </c>
      <c r="E1138" t="s">
        <v>42</v>
      </c>
      <c r="F1138">
        <v>100</v>
      </c>
      <c r="G1138">
        <v>0</v>
      </c>
      <c r="H1138" t="s">
        <v>43</v>
      </c>
      <c r="I1138">
        <v>0</v>
      </c>
      <c r="J1138" t="s">
        <v>31</v>
      </c>
      <c r="K1138">
        <v>0</v>
      </c>
      <c r="L1138" s="1">
        <v>2200</v>
      </c>
      <c r="M1138" t="s">
        <v>27</v>
      </c>
      <c r="N1138" t="s">
        <v>27</v>
      </c>
      <c r="O1138" t="s">
        <v>27</v>
      </c>
      <c r="P1138">
        <v>0</v>
      </c>
      <c r="Q1138" t="s">
        <v>34</v>
      </c>
      <c r="R1138">
        <v>6</v>
      </c>
      <c r="S1138" t="s">
        <v>27</v>
      </c>
      <c r="T1138">
        <v>2</v>
      </c>
      <c r="U1138">
        <v>2</v>
      </c>
      <c r="V1138">
        <v>1</v>
      </c>
      <c r="W1138">
        <v>99</v>
      </c>
      <c r="X1138">
        <v>769</v>
      </c>
      <c r="Y1138">
        <v>-50</v>
      </c>
      <c r="Z1138" t="s">
        <v>41</v>
      </c>
      <c r="AA1138">
        <v>0</v>
      </c>
      <c r="AB1138" t="str">
        <f t="shared" si="17"/>
        <v>50-59</v>
      </c>
    </row>
    <row r="1139" spans="1:28" x14ac:dyDescent="0.3">
      <c r="A1139">
        <v>21</v>
      </c>
      <c r="B1139" t="s">
        <v>27</v>
      </c>
      <c r="C1139" t="s">
        <v>28</v>
      </c>
      <c r="D1139">
        <v>86</v>
      </c>
      <c r="E1139" t="s">
        <v>37</v>
      </c>
      <c r="F1139">
        <v>0</v>
      </c>
      <c r="G1139">
        <v>0</v>
      </c>
      <c r="H1139" t="s">
        <v>30</v>
      </c>
      <c r="I1139">
        <v>0</v>
      </c>
      <c r="J1139" t="s">
        <v>40</v>
      </c>
      <c r="K1139">
        <v>-200</v>
      </c>
      <c r="L1139" s="1">
        <v>2086</v>
      </c>
      <c r="M1139" t="s">
        <v>27</v>
      </c>
      <c r="N1139" t="s">
        <v>27</v>
      </c>
      <c r="O1139" t="s">
        <v>27</v>
      </c>
      <c r="P1139">
        <v>0</v>
      </c>
      <c r="Q1139" t="s">
        <v>32</v>
      </c>
      <c r="R1139">
        <v>11</v>
      </c>
      <c r="S1139" t="s">
        <v>27</v>
      </c>
      <c r="T1139">
        <v>3</v>
      </c>
      <c r="U1139">
        <v>1</v>
      </c>
      <c r="V1139">
        <v>3</v>
      </c>
      <c r="W1139">
        <v>99</v>
      </c>
      <c r="X1139">
        <v>741</v>
      </c>
      <c r="Y1139">
        <v>-50</v>
      </c>
      <c r="Z1139" t="s">
        <v>35</v>
      </c>
      <c r="AA1139">
        <v>100</v>
      </c>
      <c r="AB1139" t="str">
        <f t="shared" si="17"/>
        <v>20-29</v>
      </c>
    </row>
    <row r="1140" spans="1:28" x14ac:dyDescent="0.3">
      <c r="A1140">
        <v>48</v>
      </c>
      <c r="B1140" t="s">
        <v>27</v>
      </c>
      <c r="C1140" t="s">
        <v>28</v>
      </c>
      <c r="D1140">
        <v>86</v>
      </c>
      <c r="E1140" t="s">
        <v>29</v>
      </c>
      <c r="F1140">
        <v>50</v>
      </c>
      <c r="G1140">
        <v>0</v>
      </c>
      <c r="H1140" t="s">
        <v>39</v>
      </c>
      <c r="I1140">
        <v>0</v>
      </c>
      <c r="J1140" t="s">
        <v>31</v>
      </c>
      <c r="K1140">
        <v>0</v>
      </c>
      <c r="L1140" s="1">
        <v>2236</v>
      </c>
      <c r="M1140" t="s">
        <v>27</v>
      </c>
      <c r="N1140" t="s">
        <v>36</v>
      </c>
      <c r="O1140" t="s">
        <v>27</v>
      </c>
      <c r="P1140">
        <v>50</v>
      </c>
      <c r="Q1140" t="s">
        <v>32</v>
      </c>
      <c r="R1140">
        <v>27</v>
      </c>
      <c r="S1140" t="s">
        <v>36</v>
      </c>
      <c r="T1140">
        <v>7</v>
      </c>
      <c r="U1140">
        <v>1</v>
      </c>
      <c r="V1140">
        <v>2</v>
      </c>
      <c r="W1140">
        <v>1</v>
      </c>
      <c r="X1140">
        <v>717</v>
      </c>
      <c r="Y1140">
        <v>-50</v>
      </c>
      <c r="Z1140" t="s">
        <v>33</v>
      </c>
      <c r="AA1140">
        <v>50</v>
      </c>
      <c r="AB1140" t="str">
        <f t="shared" si="17"/>
        <v>40-49</v>
      </c>
    </row>
    <row r="1141" spans="1:28" x14ac:dyDescent="0.3">
      <c r="A1141">
        <v>50</v>
      </c>
      <c r="B1141" t="s">
        <v>27</v>
      </c>
      <c r="C1141" t="s">
        <v>28</v>
      </c>
      <c r="D1141">
        <v>86</v>
      </c>
      <c r="E1141" t="s">
        <v>42</v>
      </c>
      <c r="F1141">
        <v>100</v>
      </c>
      <c r="G1141">
        <v>1</v>
      </c>
      <c r="H1141" t="s">
        <v>30</v>
      </c>
      <c r="I1141">
        <v>50</v>
      </c>
      <c r="J1141" t="s">
        <v>31</v>
      </c>
      <c r="K1141">
        <v>0</v>
      </c>
      <c r="L1141" s="1">
        <v>2536</v>
      </c>
      <c r="M1141" t="s">
        <v>27</v>
      </c>
      <c r="N1141" t="s">
        <v>27</v>
      </c>
      <c r="O1141" t="s">
        <v>27</v>
      </c>
      <c r="P1141">
        <v>0</v>
      </c>
      <c r="Q1141" t="s">
        <v>34</v>
      </c>
      <c r="R1141">
        <v>14</v>
      </c>
      <c r="S1141" t="s">
        <v>27</v>
      </c>
      <c r="T1141">
        <v>2</v>
      </c>
      <c r="U1141">
        <v>3</v>
      </c>
      <c r="V1141">
        <v>2</v>
      </c>
      <c r="W1141">
        <v>99</v>
      </c>
      <c r="X1141">
        <v>694</v>
      </c>
      <c r="Y1141">
        <v>50</v>
      </c>
      <c r="Z1141" t="s">
        <v>35</v>
      </c>
      <c r="AA1141">
        <v>100</v>
      </c>
      <c r="AB1141" t="str">
        <f t="shared" si="17"/>
        <v>50-59</v>
      </c>
    </row>
    <row r="1142" spans="1:28" x14ac:dyDescent="0.3">
      <c r="A1142">
        <v>35</v>
      </c>
      <c r="B1142" t="s">
        <v>27</v>
      </c>
      <c r="C1142" t="s">
        <v>28</v>
      </c>
      <c r="D1142">
        <v>86</v>
      </c>
      <c r="E1142" t="s">
        <v>29</v>
      </c>
      <c r="F1142">
        <v>50</v>
      </c>
      <c r="G1142">
        <v>0</v>
      </c>
      <c r="H1142" t="s">
        <v>30</v>
      </c>
      <c r="I1142">
        <v>0</v>
      </c>
      <c r="J1142" t="s">
        <v>40</v>
      </c>
      <c r="K1142">
        <v>-200</v>
      </c>
      <c r="L1142" s="1">
        <v>2086</v>
      </c>
      <c r="M1142" t="s">
        <v>36</v>
      </c>
      <c r="N1142" t="s">
        <v>36</v>
      </c>
      <c r="O1142" t="s">
        <v>27</v>
      </c>
      <c r="P1142">
        <v>100</v>
      </c>
      <c r="Q1142" t="s">
        <v>34</v>
      </c>
      <c r="R1142">
        <v>10</v>
      </c>
      <c r="S1142" t="s">
        <v>36</v>
      </c>
      <c r="T1142">
        <v>6</v>
      </c>
      <c r="U1142">
        <v>0</v>
      </c>
      <c r="V1142">
        <v>1</v>
      </c>
      <c r="W1142">
        <v>10</v>
      </c>
      <c r="X1142">
        <v>699</v>
      </c>
      <c r="Y1142">
        <v>50</v>
      </c>
      <c r="Z1142" t="s">
        <v>33</v>
      </c>
      <c r="AA1142">
        <v>50</v>
      </c>
      <c r="AB1142" t="str">
        <f t="shared" si="17"/>
        <v>30-39</v>
      </c>
    </row>
    <row r="1143" spans="1:28" x14ac:dyDescent="0.3">
      <c r="A1143">
        <v>60</v>
      </c>
      <c r="B1143" t="s">
        <v>36</v>
      </c>
      <c r="C1143" t="s">
        <v>28</v>
      </c>
      <c r="D1143">
        <v>86</v>
      </c>
      <c r="E1143" t="s">
        <v>29</v>
      </c>
      <c r="F1143">
        <v>50</v>
      </c>
      <c r="G1143">
        <v>0</v>
      </c>
      <c r="H1143" t="s">
        <v>30</v>
      </c>
      <c r="I1143">
        <v>0</v>
      </c>
      <c r="J1143" t="s">
        <v>31</v>
      </c>
      <c r="K1143">
        <v>0</v>
      </c>
      <c r="L1143" s="1">
        <v>2236</v>
      </c>
      <c r="M1143" t="s">
        <v>36</v>
      </c>
      <c r="N1143" t="s">
        <v>27</v>
      </c>
      <c r="O1143" t="s">
        <v>27</v>
      </c>
      <c r="P1143">
        <v>50</v>
      </c>
      <c r="Q1143" t="s">
        <v>34</v>
      </c>
      <c r="R1143">
        <v>7</v>
      </c>
      <c r="S1143" t="s">
        <v>36</v>
      </c>
      <c r="T1143">
        <v>1</v>
      </c>
      <c r="U1143">
        <v>2</v>
      </c>
      <c r="V1143">
        <v>2</v>
      </c>
      <c r="W1143">
        <v>10</v>
      </c>
      <c r="X1143">
        <v>751</v>
      </c>
      <c r="Y1143">
        <v>-50</v>
      </c>
      <c r="Z1143" t="s">
        <v>33</v>
      </c>
      <c r="AA1143">
        <v>50</v>
      </c>
      <c r="AB1143" t="str">
        <f t="shared" si="17"/>
        <v>60-69</v>
      </c>
    </row>
    <row r="1144" spans="1:28" x14ac:dyDescent="0.3">
      <c r="A1144">
        <v>37</v>
      </c>
      <c r="B1144" t="s">
        <v>27</v>
      </c>
      <c r="C1144" t="s">
        <v>46</v>
      </c>
      <c r="D1144">
        <v>0</v>
      </c>
      <c r="E1144" t="s">
        <v>37</v>
      </c>
      <c r="F1144">
        <v>0</v>
      </c>
      <c r="G1144">
        <v>0</v>
      </c>
      <c r="H1144" t="s">
        <v>30</v>
      </c>
      <c r="I1144">
        <v>0</v>
      </c>
      <c r="J1144" t="s">
        <v>31</v>
      </c>
      <c r="K1144">
        <v>0</v>
      </c>
      <c r="L1144" s="1">
        <v>2100</v>
      </c>
      <c r="M1144" t="s">
        <v>36</v>
      </c>
      <c r="N1144" t="s">
        <v>27</v>
      </c>
      <c r="O1144" t="s">
        <v>27</v>
      </c>
      <c r="P1144">
        <v>50</v>
      </c>
      <c r="Q1144" t="s">
        <v>44</v>
      </c>
      <c r="R1144">
        <v>27</v>
      </c>
      <c r="S1144" t="s">
        <v>27</v>
      </c>
      <c r="T1144">
        <v>5</v>
      </c>
      <c r="U1144">
        <v>2</v>
      </c>
      <c r="V1144">
        <v>3</v>
      </c>
      <c r="W1144">
        <v>99</v>
      </c>
      <c r="X1144">
        <v>769</v>
      </c>
      <c r="Y1144">
        <v>-50</v>
      </c>
      <c r="Z1144" t="s">
        <v>33</v>
      </c>
      <c r="AA1144">
        <v>50</v>
      </c>
      <c r="AB1144" t="str">
        <f t="shared" si="17"/>
        <v>30-39</v>
      </c>
    </row>
    <row r="1145" spans="1:28" x14ac:dyDescent="0.3">
      <c r="A1145">
        <v>41</v>
      </c>
      <c r="B1145" t="s">
        <v>27</v>
      </c>
      <c r="C1145" t="s">
        <v>28</v>
      </c>
      <c r="D1145">
        <v>86</v>
      </c>
      <c r="E1145" t="s">
        <v>29</v>
      </c>
      <c r="F1145">
        <v>50</v>
      </c>
      <c r="G1145">
        <v>1</v>
      </c>
      <c r="H1145" t="s">
        <v>30</v>
      </c>
      <c r="I1145">
        <v>50</v>
      </c>
      <c r="J1145" t="s">
        <v>31</v>
      </c>
      <c r="K1145">
        <v>0</v>
      </c>
      <c r="L1145" s="1">
        <v>2336</v>
      </c>
      <c r="M1145" t="s">
        <v>27</v>
      </c>
      <c r="N1145" t="s">
        <v>27</v>
      </c>
      <c r="O1145" t="s">
        <v>27</v>
      </c>
      <c r="P1145">
        <v>0</v>
      </c>
      <c r="Q1145" t="s">
        <v>32</v>
      </c>
      <c r="R1145">
        <v>1</v>
      </c>
      <c r="S1145" t="s">
        <v>36</v>
      </c>
      <c r="T1145">
        <v>4</v>
      </c>
      <c r="U1145">
        <v>0</v>
      </c>
      <c r="V1145">
        <v>2</v>
      </c>
      <c r="W1145">
        <v>3</v>
      </c>
      <c r="X1145">
        <v>725</v>
      </c>
      <c r="Y1145">
        <v>-50</v>
      </c>
      <c r="Z1145" t="s">
        <v>33</v>
      </c>
      <c r="AA1145">
        <v>50</v>
      </c>
      <c r="AB1145" t="str">
        <f t="shared" si="17"/>
        <v>40-49</v>
      </c>
    </row>
    <row r="1146" spans="1:28" x14ac:dyDescent="0.3">
      <c r="A1146">
        <v>37</v>
      </c>
      <c r="B1146" t="s">
        <v>27</v>
      </c>
      <c r="C1146" t="s">
        <v>28</v>
      </c>
      <c r="D1146">
        <v>86</v>
      </c>
      <c r="E1146" t="s">
        <v>29</v>
      </c>
      <c r="F1146">
        <v>50</v>
      </c>
      <c r="G1146">
        <v>1</v>
      </c>
      <c r="H1146" t="s">
        <v>39</v>
      </c>
      <c r="I1146">
        <v>100</v>
      </c>
      <c r="J1146" t="s">
        <v>31</v>
      </c>
      <c r="K1146">
        <v>0</v>
      </c>
      <c r="L1146" s="1">
        <v>2536</v>
      </c>
      <c r="M1146" t="s">
        <v>27</v>
      </c>
      <c r="N1146" t="s">
        <v>27</v>
      </c>
      <c r="O1146" t="s">
        <v>27</v>
      </c>
      <c r="P1146">
        <v>0</v>
      </c>
      <c r="Q1146" t="s">
        <v>34</v>
      </c>
      <c r="R1146">
        <v>23</v>
      </c>
      <c r="S1146" t="s">
        <v>36</v>
      </c>
      <c r="T1146">
        <v>2</v>
      </c>
      <c r="U1146">
        <v>4</v>
      </c>
      <c r="V1146">
        <v>1</v>
      </c>
      <c r="W1146">
        <v>9</v>
      </c>
      <c r="X1146">
        <v>619</v>
      </c>
      <c r="Y1146">
        <v>50</v>
      </c>
      <c r="Z1146" t="s">
        <v>35</v>
      </c>
      <c r="AA1146">
        <v>100</v>
      </c>
      <c r="AB1146" t="str">
        <f t="shared" si="17"/>
        <v>30-39</v>
      </c>
    </row>
    <row r="1147" spans="1:28" x14ac:dyDescent="0.3">
      <c r="A1147">
        <v>40</v>
      </c>
      <c r="B1147" t="s">
        <v>27</v>
      </c>
      <c r="C1147" t="s">
        <v>28</v>
      </c>
      <c r="D1147">
        <v>86</v>
      </c>
      <c r="E1147" t="s">
        <v>29</v>
      </c>
      <c r="F1147">
        <v>50</v>
      </c>
      <c r="G1147">
        <v>0</v>
      </c>
      <c r="H1147" t="s">
        <v>39</v>
      </c>
      <c r="I1147">
        <v>0</v>
      </c>
      <c r="J1147" t="s">
        <v>31</v>
      </c>
      <c r="K1147">
        <v>0</v>
      </c>
      <c r="L1147" s="1">
        <v>2336</v>
      </c>
      <c r="M1147" t="s">
        <v>27</v>
      </c>
      <c r="N1147" t="s">
        <v>27</v>
      </c>
      <c r="O1147" t="s">
        <v>27</v>
      </c>
      <c r="P1147">
        <v>0</v>
      </c>
      <c r="Q1147" t="s">
        <v>44</v>
      </c>
      <c r="R1147">
        <v>27</v>
      </c>
      <c r="S1147" t="s">
        <v>27</v>
      </c>
      <c r="T1147">
        <v>3</v>
      </c>
      <c r="U1147">
        <v>2</v>
      </c>
      <c r="V1147">
        <v>2</v>
      </c>
      <c r="W1147">
        <v>99</v>
      </c>
      <c r="X1147">
        <v>691</v>
      </c>
      <c r="Y1147">
        <v>50</v>
      </c>
      <c r="Z1147" t="s">
        <v>41</v>
      </c>
      <c r="AA1147">
        <v>0</v>
      </c>
      <c r="AB1147" t="str">
        <f t="shared" si="17"/>
        <v>40-49</v>
      </c>
    </row>
    <row r="1148" spans="1:28" x14ac:dyDescent="0.3">
      <c r="A1148">
        <v>23</v>
      </c>
      <c r="B1148" t="s">
        <v>27</v>
      </c>
      <c r="C1148" t="s">
        <v>38</v>
      </c>
      <c r="D1148">
        <v>0</v>
      </c>
      <c r="E1148" t="s">
        <v>37</v>
      </c>
      <c r="F1148">
        <v>0</v>
      </c>
      <c r="G1148">
        <v>0</v>
      </c>
      <c r="H1148" t="s">
        <v>43</v>
      </c>
      <c r="I1148">
        <v>0</v>
      </c>
      <c r="J1148" t="s">
        <v>31</v>
      </c>
      <c r="K1148">
        <v>0</v>
      </c>
      <c r="L1148" s="1">
        <v>2200</v>
      </c>
      <c r="M1148" t="s">
        <v>27</v>
      </c>
      <c r="N1148" t="s">
        <v>27</v>
      </c>
      <c r="O1148" t="s">
        <v>27</v>
      </c>
      <c r="P1148">
        <v>0</v>
      </c>
      <c r="Q1148" t="s">
        <v>32</v>
      </c>
      <c r="R1148">
        <v>8</v>
      </c>
      <c r="S1148" t="s">
        <v>36</v>
      </c>
      <c r="T1148">
        <v>4</v>
      </c>
      <c r="U1148">
        <v>2</v>
      </c>
      <c r="V1148">
        <v>2</v>
      </c>
      <c r="W1148">
        <v>2</v>
      </c>
      <c r="X1148">
        <v>713</v>
      </c>
      <c r="Y1148">
        <v>-50</v>
      </c>
      <c r="Z1148" t="s">
        <v>35</v>
      </c>
      <c r="AA1148">
        <v>100</v>
      </c>
      <c r="AB1148" t="str">
        <f t="shared" si="17"/>
        <v>20-29</v>
      </c>
    </row>
    <row r="1149" spans="1:28" x14ac:dyDescent="0.3">
      <c r="A1149">
        <v>18</v>
      </c>
      <c r="B1149" t="s">
        <v>27</v>
      </c>
      <c r="C1149" t="s">
        <v>28</v>
      </c>
      <c r="D1149">
        <v>86</v>
      </c>
      <c r="E1149" t="s">
        <v>42</v>
      </c>
      <c r="F1149">
        <v>100</v>
      </c>
      <c r="G1149">
        <v>1</v>
      </c>
      <c r="H1149" t="s">
        <v>39</v>
      </c>
      <c r="I1149">
        <v>100</v>
      </c>
      <c r="J1149" t="s">
        <v>31</v>
      </c>
      <c r="K1149">
        <v>0</v>
      </c>
      <c r="L1149" s="1">
        <v>2486</v>
      </c>
      <c r="M1149" t="s">
        <v>27</v>
      </c>
      <c r="N1149" t="s">
        <v>27</v>
      </c>
      <c r="O1149" t="s">
        <v>27</v>
      </c>
      <c r="P1149">
        <v>0</v>
      </c>
      <c r="Q1149" t="s">
        <v>34</v>
      </c>
      <c r="R1149">
        <v>2</v>
      </c>
      <c r="S1149" t="s">
        <v>36</v>
      </c>
      <c r="T1149">
        <v>3</v>
      </c>
      <c r="U1149">
        <v>5</v>
      </c>
      <c r="V1149">
        <v>3</v>
      </c>
      <c r="W1149">
        <v>10</v>
      </c>
      <c r="X1149">
        <v>714</v>
      </c>
      <c r="Y1149">
        <v>-50</v>
      </c>
      <c r="Z1149" t="s">
        <v>35</v>
      </c>
      <c r="AA1149">
        <v>100</v>
      </c>
      <c r="AB1149" t="str">
        <f t="shared" si="17"/>
        <v>10-19</v>
      </c>
    </row>
    <row r="1150" spans="1:28" x14ac:dyDescent="0.3">
      <c r="A1150">
        <v>63</v>
      </c>
      <c r="B1150" t="s">
        <v>36</v>
      </c>
      <c r="C1150" t="s">
        <v>28</v>
      </c>
      <c r="D1150">
        <v>86</v>
      </c>
      <c r="E1150" t="s">
        <v>29</v>
      </c>
      <c r="F1150">
        <v>50</v>
      </c>
      <c r="G1150">
        <v>1</v>
      </c>
      <c r="H1150" t="s">
        <v>30</v>
      </c>
      <c r="I1150">
        <v>50</v>
      </c>
      <c r="J1150" t="s">
        <v>40</v>
      </c>
      <c r="K1150">
        <v>-200</v>
      </c>
      <c r="L1150" s="1">
        <v>2136</v>
      </c>
      <c r="M1150" t="s">
        <v>27</v>
      </c>
      <c r="N1150" t="s">
        <v>27</v>
      </c>
      <c r="O1150" t="s">
        <v>27</v>
      </c>
      <c r="P1150">
        <v>0</v>
      </c>
      <c r="Q1150" t="s">
        <v>32</v>
      </c>
      <c r="R1150">
        <v>3</v>
      </c>
      <c r="S1150" t="s">
        <v>36</v>
      </c>
      <c r="T1150">
        <v>5</v>
      </c>
      <c r="U1150">
        <v>1</v>
      </c>
      <c r="V1150">
        <v>2</v>
      </c>
      <c r="W1150">
        <v>10</v>
      </c>
      <c r="X1150">
        <v>717</v>
      </c>
      <c r="Y1150">
        <v>-50</v>
      </c>
      <c r="Z1150" t="s">
        <v>33</v>
      </c>
      <c r="AA1150">
        <v>50</v>
      </c>
      <c r="AB1150" t="str">
        <f t="shared" si="17"/>
        <v>60-69</v>
      </c>
    </row>
    <row r="1151" spans="1:28" x14ac:dyDescent="0.3">
      <c r="A1151">
        <v>27</v>
      </c>
      <c r="B1151" t="s">
        <v>27</v>
      </c>
      <c r="C1151" t="s">
        <v>28</v>
      </c>
      <c r="D1151">
        <v>86</v>
      </c>
      <c r="E1151" t="s">
        <v>37</v>
      </c>
      <c r="F1151">
        <v>0</v>
      </c>
      <c r="G1151">
        <v>0</v>
      </c>
      <c r="H1151" t="s">
        <v>30</v>
      </c>
      <c r="I1151">
        <v>0</v>
      </c>
      <c r="J1151" t="s">
        <v>31</v>
      </c>
      <c r="K1151">
        <v>0</v>
      </c>
      <c r="L1151" s="1">
        <v>2236</v>
      </c>
      <c r="M1151" t="s">
        <v>27</v>
      </c>
      <c r="N1151" t="s">
        <v>27</v>
      </c>
      <c r="O1151" t="s">
        <v>27</v>
      </c>
      <c r="P1151">
        <v>0</v>
      </c>
      <c r="Q1151" t="s">
        <v>34</v>
      </c>
      <c r="R1151">
        <v>12</v>
      </c>
      <c r="S1151" t="s">
        <v>36</v>
      </c>
      <c r="T1151">
        <v>6</v>
      </c>
      <c r="U1151">
        <v>1</v>
      </c>
      <c r="V1151">
        <v>1</v>
      </c>
      <c r="W1151">
        <v>3</v>
      </c>
      <c r="X1151">
        <v>713</v>
      </c>
      <c r="Y1151">
        <v>-50</v>
      </c>
      <c r="Z1151" t="s">
        <v>33</v>
      </c>
      <c r="AA1151">
        <v>50</v>
      </c>
      <c r="AB1151" t="str">
        <f t="shared" si="17"/>
        <v>20-29</v>
      </c>
    </row>
    <row r="1152" spans="1:28" x14ac:dyDescent="0.3">
      <c r="A1152">
        <v>25</v>
      </c>
      <c r="B1152" t="s">
        <v>27</v>
      </c>
      <c r="C1152" t="s">
        <v>38</v>
      </c>
      <c r="D1152">
        <v>0</v>
      </c>
      <c r="E1152" t="s">
        <v>37</v>
      </c>
      <c r="F1152">
        <v>0</v>
      </c>
      <c r="G1152">
        <v>1</v>
      </c>
      <c r="H1152" t="s">
        <v>39</v>
      </c>
      <c r="I1152">
        <v>100</v>
      </c>
      <c r="J1152" t="s">
        <v>31</v>
      </c>
      <c r="K1152">
        <v>0</v>
      </c>
      <c r="L1152" s="1">
        <v>2300</v>
      </c>
      <c r="M1152" t="s">
        <v>36</v>
      </c>
      <c r="N1152" t="s">
        <v>36</v>
      </c>
      <c r="O1152" t="s">
        <v>27</v>
      </c>
      <c r="P1152">
        <v>100</v>
      </c>
      <c r="Q1152" t="s">
        <v>32</v>
      </c>
      <c r="R1152">
        <v>3</v>
      </c>
      <c r="S1152" t="s">
        <v>36</v>
      </c>
      <c r="T1152">
        <v>5</v>
      </c>
      <c r="U1152">
        <v>4</v>
      </c>
      <c r="V1152">
        <v>3</v>
      </c>
      <c r="W1152">
        <v>10</v>
      </c>
      <c r="X1152">
        <v>686</v>
      </c>
      <c r="Y1152">
        <v>50</v>
      </c>
      <c r="Z1152" t="s">
        <v>35</v>
      </c>
      <c r="AA1152">
        <v>100</v>
      </c>
      <c r="AB1152" t="str">
        <f t="shared" si="17"/>
        <v>20-29</v>
      </c>
    </row>
    <row r="1153" spans="1:28" x14ac:dyDescent="0.3">
      <c r="A1153">
        <v>18</v>
      </c>
      <c r="B1153" t="s">
        <v>27</v>
      </c>
      <c r="C1153" t="s">
        <v>28</v>
      </c>
      <c r="D1153">
        <v>86</v>
      </c>
      <c r="E1153" t="s">
        <v>42</v>
      </c>
      <c r="F1153">
        <v>100</v>
      </c>
      <c r="G1153">
        <v>0</v>
      </c>
      <c r="H1153" t="s">
        <v>39</v>
      </c>
      <c r="I1153">
        <v>0</v>
      </c>
      <c r="J1153" t="s">
        <v>40</v>
      </c>
      <c r="K1153">
        <v>-200</v>
      </c>
      <c r="L1153" s="1">
        <v>2236</v>
      </c>
      <c r="M1153" t="s">
        <v>36</v>
      </c>
      <c r="N1153" t="s">
        <v>27</v>
      </c>
      <c r="O1153" t="s">
        <v>27</v>
      </c>
      <c r="P1153">
        <v>50</v>
      </c>
      <c r="Q1153" t="s">
        <v>34</v>
      </c>
      <c r="R1153">
        <v>17</v>
      </c>
      <c r="S1153" t="s">
        <v>36</v>
      </c>
      <c r="T1153">
        <v>5</v>
      </c>
      <c r="U1153">
        <v>3</v>
      </c>
      <c r="V1153">
        <v>2</v>
      </c>
      <c r="W1153">
        <v>6</v>
      </c>
      <c r="X1153">
        <v>673</v>
      </c>
      <c r="Y1153">
        <v>50</v>
      </c>
      <c r="Z1153" t="s">
        <v>35</v>
      </c>
      <c r="AA1153">
        <v>100</v>
      </c>
      <c r="AB1153" t="str">
        <f t="shared" si="17"/>
        <v>10-19</v>
      </c>
    </row>
    <row r="1154" spans="1:28" x14ac:dyDescent="0.3">
      <c r="A1154">
        <v>30</v>
      </c>
      <c r="B1154" t="s">
        <v>27</v>
      </c>
      <c r="C1154" t="s">
        <v>28</v>
      </c>
      <c r="D1154">
        <v>86</v>
      </c>
      <c r="E1154" t="s">
        <v>42</v>
      </c>
      <c r="F1154">
        <v>100</v>
      </c>
      <c r="G1154">
        <v>0</v>
      </c>
      <c r="H1154" t="s">
        <v>30</v>
      </c>
      <c r="I1154">
        <v>0</v>
      </c>
      <c r="J1154" t="s">
        <v>31</v>
      </c>
      <c r="K1154">
        <v>0</v>
      </c>
      <c r="L1154" s="1">
        <v>2386</v>
      </c>
      <c r="M1154" t="s">
        <v>36</v>
      </c>
      <c r="N1154" t="s">
        <v>27</v>
      </c>
      <c r="O1154" t="s">
        <v>27</v>
      </c>
      <c r="P1154">
        <v>50</v>
      </c>
      <c r="Q1154" t="s">
        <v>32</v>
      </c>
      <c r="R1154">
        <v>30</v>
      </c>
      <c r="S1154" t="s">
        <v>36</v>
      </c>
      <c r="T1154">
        <v>5</v>
      </c>
      <c r="U1154">
        <v>2</v>
      </c>
      <c r="V1154">
        <v>1</v>
      </c>
      <c r="W1154">
        <v>11</v>
      </c>
      <c r="X1154">
        <v>686</v>
      </c>
      <c r="Y1154">
        <v>50</v>
      </c>
      <c r="Z1154" t="s">
        <v>33</v>
      </c>
      <c r="AA1154">
        <v>50</v>
      </c>
      <c r="AB1154" t="str">
        <f t="shared" ref="AB1154:AB1217" si="18">FLOOR(A1154,10) &amp; "-" &amp; (FLOOR(A1154,10)+9)</f>
        <v>30-39</v>
      </c>
    </row>
    <row r="1155" spans="1:28" x14ac:dyDescent="0.3">
      <c r="A1155">
        <v>20</v>
      </c>
      <c r="B1155" t="s">
        <v>27</v>
      </c>
      <c r="C1155" t="s">
        <v>28</v>
      </c>
      <c r="D1155">
        <v>86</v>
      </c>
      <c r="E1155" t="s">
        <v>29</v>
      </c>
      <c r="F1155">
        <v>50</v>
      </c>
      <c r="G1155">
        <v>0</v>
      </c>
      <c r="H1155" t="s">
        <v>30</v>
      </c>
      <c r="I1155">
        <v>0</v>
      </c>
      <c r="J1155" t="s">
        <v>31</v>
      </c>
      <c r="K1155">
        <v>0</v>
      </c>
      <c r="L1155" s="1">
        <v>2436</v>
      </c>
      <c r="M1155" t="s">
        <v>27</v>
      </c>
      <c r="N1155" t="s">
        <v>27</v>
      </c>
      <c r="O1155" t="s">
        <v>27</v>
      </c>
      <c r="P1155">
        <v>0</v>
      </c>
      <c r="Q1155" t="s">
        <v>34</v>
      </c>
      <c r="R1155">
        <v>25</v>
      </c>
      <c r="S1155" t="s">
        <v>36</v>
      </c>
      <c r="T1155">
        <v>3</v>
      </c>
      <c r="U1155">
        <v>1</v>
      </c>
      <c r="V1155">
        <v>1</v>
      </c>
      <c r="W1155">
        <v>12</v>
      </c>
      <c r="X1155">
        <v>653</v>
      </c>
      <c r="Y1155">
        <v>50</v>
      </c>
      <c r="Z1155" t="s">
        <v>35</v>
      </c>
      <c r="AA1155">
        <v>100</v>
      </c>
      <c r="AB1155" t="str">
        <f t="shared" si="18"/>
        <v>20-29</v>
      </c>
    </row>
    <row r="1156" spans="1:28" x14ac:dyDescent="0.3">
      <c r="A1156">
        <v>64</v>
      </c>
      <c r="B1156" t="s">
        <v>36</v>
      </c>
      <c r="C1156" t="s">
        <v>45</v>
      </c>
      <c r="D1156">
        <v>0</v>
      </c>
      <c r="E1156" t="s">
        <v>42</v>
      </c>
      <c r="F1156">
        <v>100</v>
      </c>
      <c r="G1156">
        <v>0</v>
      </c>
      <c r="H1156" t="s">
        <v>30</v>
      </c>
      <c r="I1156">
        <v>0</v>
      </c>
      <c r="J1156" t="s">
        <v>31</v>
      </c>
      <c r="K1156">
        <v>0</v>
      </c>
      <c r="L1156" s="1">
        <v>2300</v>
      </c>
      <c r="M1156" t="s">
        <v>36</v>
      </c>
      <c r="N1156" t="s">
        <v>36</v>
      </c>
      <c r="O1156" t="s">
        <v>27</v>
      </c>
      <c r="P1156">
        <v>100</v>
      </c>
      <c r="Q1156" t="s">
        <v>44</v>
      </c>
      <c r="R1156">
        <v>8</v>
      </c>
      <c r="S1156" t="s">
        <v>36</v>
      </c>
      <c r="T1156">
        <v>2</v>
      </c>
      <c r="U1156">
        <v>2</v>
      </c>
      <c r="V1156">
        <v>3</v>
      </c>
      <c r="W1156">
        <v>4</v>
      </c>
      <c r="X1156">
        <v>632</v>
      </c>
      <c r="Y1156">
        <v>50</v>
      </c>
      <c r="Z1156" t="s">
        <v>35</v>
      </c>
      <c r="AA1156">
        <v>100</v>
      </c>
      <c r="AB1156" t="str">
        <f t="shared" si="18"/>
        <v>60-69</v>
      </c>
    </row>
    <row r="1157" spans="1:28" x14ac:dyDescent="0.3">
      <c r="A1157">
        <v>55</v>
      </c>
      <c r="B1157" t="s">
        <v>36</v>
      </c>
      <c r="C1157" t="s">
        <v>28</v>
      </c>
      <c r="D1157">
        <v>86</v>
      </c>
      <c r="E1157" t="s">
        <v>29</v>
      </c>
      <c r="F1157">
        <v>50</v>
      </c>
      <c r="G1157">
        <v>0</v>
      </c>
      <c r="H1157" t="s">
        <v>30</v>
      </c>
      <c r="I1157">
        <v>0</v>
      </c>
      <c r="J1157" t="s">
        <v>31</v>
      </c>
      <c r="K1157">
        <v>0</v>
      </c>
      <c r="L1157" s="1">
        <v>2436</v>
      </c>
      <c r="M1157" t="s">
        <v>27</v>
      </c>
      <c r="N1157" t="s">
        <v>27</v>
      </c>
      <c r="O1157" t="s">
        <v>27</v>
      </c>
      <c r="P1157">
        <v>0</v>
      </c>
      <c r="Q1157" t="s">
        <v>34</v>
      </c>
      <c r="R1157">
        <v>19</v>
      </c>
      <c r="S1157" t="s">
        <v>36</v>
      </c>
      <c r="T1157">
        <v>8</v>
      </c>
      <c r="U1157">
        <v>6</v>
      </c>
      <c r="V1157">
        <v>3</v>
      </c>
      <c r="W1157">
        <v>4</v>
      </c>
      <c r="X1157">
        <v>642</v>
      </c>
      <c r="Y1157">
        <v>50</v>
      </c>
      <c r="Z1157" t="s">
        <v>35</v>
      </c>
      <c r="AA1157">
        <v>100</v>
      </c>
      <c r="AB1157" t="str">
        <f t="shared" si="18"/>
        <v>50-59</v>
      </c>
    </row>
    <row r="1158" spans="1:28" x14ac:dyDescent="0.3">
      <c r="A1158">
        <v>29</v>
      </c>
      <c r="B1158" t="s">
        <v>27</v>
      </c>
      <c r="C1158" t="s">
        <v>38</v>
      </c>
      <c r="D1158">
        <v>0</v>
      </c>
      <c r="E1158" t="s">
        <v>42</v>
      </c>
      <c r="F1158">
        <v>100</v>
      </c>
      <c r="G1158">
        <v>0</v>
      </c>
      <c r="H1158" t="s">
        <v>39</v>
      </c>
      <c r="I1158">
        <v>0</v>
      </c>
      <c r="J1158" t="s">
        <v>31</v>
      </c>
      <c r="K1158">
        <v>0</v>
      </c>
      <c r="L1158" s="1">
        <v>2350</v>
      </c>
      <c r="M1158" t="s">
        <v>27</v>
      </c>
      <c r="N1158" t="s">
        <v>36</v>
      </c>
      <c r="O1158" t="s">
        <v>27</v>
      </c>
      <c r="P1158">
        <v>50</v>
      </c>
      <c r="Q1158" t="s">
        <v>32</v>
      </c>
      <c r="R1158">
        <v>21</v>
      </c>
      <c r="S1158" t="s">
        <v>36</v>
      </c>
      <c r="T1158">
        <v>6</v>
      </c>
      <c r="U1158">
        <v>3</v>
      </c>
      <c r="V1158">
        <v>3</v>
      </c>
      <c r="W1158">
        <v>12</v>
      </c>
      <c r="X1158">
        <v>686</v>
      </c>
      <c r="Y1158">
        <v>50</v>
      </c>
      <c r="Z1158" t="s">
        <v>35</v>
      </c>
      <c r="AA1158">
        <v>100</v>
      </c>
      <c r="AB1158" t="str">
        <f t="shared" si="18"/>
        <v>20-29</v>
      </c>
    </row>
    <row r="1159" spans="1:28" x14ac:dyDescent="0.3">
      <c r="A1159">
        <v>73</v>
      </c>
      <c r="B1159" t="s">
        <v>36</v>
      </c>
      <c r="C1159" t="s">
        <v>28</v>
      </c>
      <c r="D1159">
        <v>86</v>
      </c>
      <c r="E1159" t="s">
        <v>42</v>
      </c>
      <c r="F1159">
        <v>100</v>
      </c>
      <c r="G1159">
        <v>1</v>
      </c>
      <c r="H1159" t="s">
        <v>30</v>
      </c>
      <c r="I1159">
        <v>50</v>
      </c>
      <c r="J1159" t="s">
        <v>31</v>
      </c>
      <c r="K1159">
        <v>0</v>
      </c>
      <c r="L1159" s="1">
        <v>2386</v>
      </c>
      <c r="M1159" t="s">
        <v>27</v>
      </c>
      <c r="N1159" t="s">
        <v>36</v>
      </c>
      <c r="O1159" t="s">
        <v>27</v>
      </c>
      <c r="P1159">
        <v>50</v>
      </c>
      <c r="Q1159" t="s">
        <v>34</v>
      </c>
      <c r="R1159">
        <v>4</v>
      </c>
      <c r="S1159" t="s">
        <v>36</v>
      </c>
      <c r="T1159">
        <v>3</v>
      </c>
      <c r="U1159">
        <v>2</v>
      </c>
      <c r="V1159">
        <v>1</v>
      </c>
      <c r="W1159">
        <v>4</v>
      </c>
      <c r="X1159">
        <v>706</v>
      </c>
      <c r="Y1159">
        <v>-50</v>
      </c>
      <c r="Z1159" t="s">
        <v>35</v>
      </c>
      <c r="AA1159">
        <v>100</v>
      </c>
      <c r="AB1159" t="str">
        <f t="shared" si="18"/>
        <v>70-79</v>
      </c>
    </row>
    <row r="1160" spans="1:28" x14ac:dyDescent="0.3">
      <c r="A1160">
        <v>54</v>
      </c>
      <c r="B1160" t="s">
        <v>27</v>
      </c>
      <c r="C1160" t="s">
        <v>28</v>
      </c>
      <c r="D1160">
        <v>86</v>
      </c>
      <c r="E1160" t="s">
        <v>29</v>
      </c>
      <c r="F1160">
        <v>50</v>
      </c>
      <c r="G1160">
        <v>0</v>
      </c>
      <c r="H1160" t="s">
        <v>43</v>
      </c>
      <c r="I1160">
        <v>0</v>
      </c>
      <c r="J1160" t="s">
        <v>40</v>
      </c>
      <c r="K1160">
        <v>-200</v>
      </c>
      <c r="L1160" s="1">
        <v>2086</v>
      </c>
      <c r="M1160" t="s">
        <v>27</v>
      </c>
      <c r="N1160" t="s">
        <v>27</v>
      </c>
      <c r="O1160" t="s">
        <v>27</v>
      </c>
      <c r="P1160">
        <v>0</v>
      </c>
      <c r="Q1160" t="s">
        <v>34</v>
      </c>
      <c r="R1160">
        <v>11</v>
      </c>
      <c r="S1160" t="s">
        <v>36</v>
      </c>
      <c r="T1160">
        <v>5</v>
      </c>
      <c r="U1160">
        <v>2</v>
      </c>
      <c r="V1160">
        <v>2</v>
      </c>
      <c r="W1160">
        <v>12</v>
      </c>
      <c r="X1160">
        <v>707</v>
      </c>
      <c r="Y1160">
        <v>-50</v>
      </c>
      <c r="Z1160" t="s">
        <v>33</v>
      </c>
      <c r="AA1160">
        <v>50</v>
      </c>
      <c r="AB1160" t="str">
        <f t="shared" si="18"/>
        <v>50-59</v>
      </c>
    </row>
    <row r="1161" spans="1:28" x14ac:dyDescent="0.3">
      <c r="A1161">
        <v>35</v>
      </c>
      <c r="B1161" t="s">
        <v>27</v>
      </c>
      <c r="C1161" t="s">
        <v>28</v>
      </c>
      <c r="D1161">
        <v>86</v>
      </c>
      <c r="E1161" t="s">
        <v>37</v>
      </c>
      <c r="F1161">
        <v>0</v>
      </c>
      <c r="G1161">
        <v>0</v>
      </c>
      <c r="H1161" t="s">
        <v>39</v>
      </c>
      <c r="I1161">
        <v>0</v>
      </c>
      <c r="J1161" t="s">
        <v>31</v>
      </c>
      <c r="K1161">
        <v>0</v>
      </c>
      <c r="L1161" s="1">
        <v>2386</v>
      </c>
      <c r="M1161" t="s">
        <v>27</v>
      </c>
      <c r="N1161" t="s">
        <v>27</v>
      </c>
      <c r="O1161" t="s">
        <v>27</v>
      </c>
      <c r="P1161">
        <v>0</v>
      </c>
      <c r="Q1161" t="s">
        <v>34</v>
      </c>
      <c r="R1161">
        <v>12</v>
      </c>
      <c r="S1161" t="s">
        <v>36</v>
      </c>
      <c r="T1161">
        <v>7</v>
      </c>
      <c r="U1161">
        <v>1</v>
      </c>
      <c r="V1161">
        <v>3</v>
      </c>
      <c r="W1161">
        <v>8</v>
      </c>
      <c r="X1161">
        <v>689</v>
      </c>
      <c r="Y1161">
        <v>50</v>
      </c>
      <c r="Z1161" t="s">
        <v>35</v>
      </c>
      <c r="AA1161">
        <v>100</v>
      </c>
      <c r="AB1161" t="str">
        <f t="shared" si="18"/>
        <v>30-39</v>
      </c>
    </row>
    <row r="1162" spans="1:28" x14ac:dyDescent="0.3">
      <c r="A1162">
        <v>18</v>
      </c>
      <c r="B1162" t="s">
        <v>27</v>
      </c>
      <c r="C1162" t="s">
        <v>28</v>
      </c>
      <c r="D1162">
        <v>86</v>
      </c>
      <c r="E1162" t="s">
        <v>29</v>
      </c>
      <c r="F1162">
        <v>50</v>
      </c>
      <c r="G1162">
        <v>0</v>
      </c>
      <c r="H1162" t="s">
        <v>30</v>
      </c>
      <c r="I1162">
        <v>0</v>
      </c>
      <c r="J1162" t="s">
        <v>40</v>
      </c>
      <c r="K1162">
        <v>-200</v>
      </c>
      <c r="L1162" s="1">
        <v>2136</v>
      </c>
      <c r="M1162" t="s">
        <v>27</v>
      </c>
      <c r="N1162" t="s">
        <v>27</v>
      </c>
      <c r="O1162" t="s">
        <v>27</v>
      </c>
      <c r="P1162">
        <v>0</v>
      </c>
      <c r="Q1162" t="s">
        <v>34</v>
      </c>
      <c r="R1162">
        <v>25</v>
      </c>
      <c r="S1162" t="s">
        <v>27</v>
      </c>
      <c r="T1162">
        <v>3</v>
      </c>
      <c r="U1162">
        <v>2</v>
      </c>
      <c r="V1162">
        <v>2</v>
      </c>
      <c r="W1162">
        <v>99</v>
      </c>
      <c r="X1162">
        <v>743</v>
      </c>
      <c r="Y1162">
        <v>-50</v>
      </c>
      <c r="Z1162" t="s">
        <v>35</v>
      </c>
      <c r="AA1162">
        <v>100</v>
      </c>
      <c r="AB1162" t="str">
        <f t="shared" si="18"/>
        <v>10-19</v>
      </c>
    </row>
    <row r="1163" spans="1:28" x14ac:dyDescent="0.3">
      <c r="A1163">
        <v>74</v>
      </c>
      <c r="B1163" t="s">
        <v>36</v>
      </c>
      <c r="C1163" t="s">
        <v>28</v>
      </c>
      <c r="D1163">
        <v>86</v>
      </c>
      <c r="E1163" t="s">
        <v>29</v>
      </c>
      <c r="F1163">
        <v>50</v>
      </c>
      <c r="G1163">
        <v>0</v>
      </c>
      <c r="H1163" t="s">
        <v>30</v>
      </c>
      <c r="I1163">
        <v>0</v>
      </c>
      <c r="J1163" t="s">
        <v>31</v>
      </c>
      <c r="K1163">
        <v>0</v>
      </c>
      <c r="L1163" s="1">
        <v>2436</v>
      </c>
      <c r="M1163" t="s">
        <v>27</v>
      </c>
      <c r="N1163" t="s">
        <v>27</v>
      </c>
      <c r="O1163" t="s">
        <v>27</v>
      </c>
      <c r="P1163">
        <v>0</v>
      </c>
      <c r="Q1163" t="s">
        <v>34</v>
      </c>
      <c r="R1163">
        <v>5</v>
      </c>
      <c r="S1163" t="s">
        <v>36</v>
      </c>
      <c r="T1163">
        <v>4</v>
      </c>
      <c r="U1163">
        <v>1</v>
      </c>
      <c r="V1163">
        <v>1</v>
      </c>
      <c r="W1163">
        <v>3</v>
      </c>
      <c r="X1163">
        <v>627</v>
      </c>
      <c r="Y1163">
        <v>50</v>
      </c>
      <c r="Z1163" t="s">
        <v>35</v>
      </c>
      <c r="AA1163">
        <v>100</v>
      </c>
      <c r="AB1163" t="str">
        <f t="shared" si="18"/>
        <v>70-79</v>
      </c>
    </row>
    <row r="1164" spans="1:28" x14ac:dyDescent="0.3">
      <c r="A1164">
        <v>19</v>
      </c>
      <c r="B1164" t="s">
        <v>27</v>
      </c>
      <c r="C1164" t="s">
        <v>28</v>
      </c>
      <c r="D1164">
        <v>86</v>
      </c>
      <c r="E1164" t="s">
        <v>42</v>
      </c>
      <c r="F1164">
        <v>100</v>
      </c>
      <c r="G1164">
        <v>0</v>
      </c>
      <c r="H1164" t="s">
        <v>30</v>
      </c>
      <c r="I1164">
        <v>0</v>
      </c>
      <c r="J1164" t="s">
        <v>40</v>
      </c>
      <c r="K1164">
        <v>-200</v>
      </c>
      <c r="L1164" s="1">
        <v>2086</v>
      </c>
      <c r="M1164" t="s">
        <v>27</v>
      </c>
      <c r="N1164" t="s">
        <v>27</v>
      </c>
      <c r="O1164" t="s">
        <v>27</v>
      </c>
      <c r="P1164">
        <v>0</v>
      </c>
      <c r="Q1164" t="s">
        <v>34</v>
      </c>
      <c r="R1164">
        <v>27</v>
      </c>
      <c r="S1164" t="s">
        <v>36</v>
      </c>
      <c r="T1164">
        <v>7</v>
      </c>
      <c r="U1164">
        <v>1</v>
      </c>
      <c r="V1164">
        <v>3</v>
      </c>
      <c r="W1164">
        <v>8</v>
      </c>
      <c r="X1164">
        <v>741</v>
      </c>
      <c r="Y1164">
        <v>-50</v>
      </c>
      <c r="Z1164" t="s">
        <v>41</v>
      </c>
      <c r="AA1164">
        <v>0</v>
      </c>
      <c r="AB1164" t="str">
        <f t="shared" si="18"/>
        <v>10-19</v>
      </c>
    </row>
    <row r="1165" spans="1:28" x14ac:dyDescent="0.3">
      <c r="A1165">
        <v>18</v>
      </c>
      <c r="B1165" t="s">
        <v>27</v>
      </c>
      <c r="C1165" t="s">
        <v>28</v>
      </c>
      <c r="D1165">
        <v>86</v>
      </c>
      <c r="E1165" t="s">
        <v>29</v>
      </c>
      <c r="F1165">
        <v>50</v>
      </c>
      <c r="G1165">
        <v>1</v>
      </c>
      <c r="H1165" t="s">
        <v>39</v>
      </c>
      <c r="I1165">
        <v>100</v>
      </c>
      <c r="J1165" t="s">
        <v>40</v>
      </c>
      <c r="K1165">
        <v>-200</v>
      </c>
      <c r="L1165" s="1">
        <v>2236</v>
      </c>
      <c r="M1165" t="s">
        <v>27</v>
      </c>
      <c r="N1165" t="s">
        <v>27</v>
      </c>
      <c r="O1165" t="s">
        <v>27</v>
      </c>
      <c r="P1165">
        <v>0</v>
      </c>
      <c r="Q1165" t="s">
        <v>34</v>
      </c>
      <c r="R1165">
        <v>28</v>
      </c>
      <c r="S1165" t="s">
        <v>36</v>
      </c>
      <c r="T1165">
        <v>5</v>
      </c>
      <c r="U1165">
        <v>1</v>
      </c>
      <c r="V1165">
        <v>3</v>
      </c>
      <c r="W1165">
        <v>1</v>
      </c>
      <c r="X1165">
        <v>739</v>
      </c>
      <c r="Y1165">
        <v>-50</v>
      </c>
      <c r="Z1165" t="s">
        <v>35</v>
      </c>
      <c r="AA1165">
        <v>100</v>
      </c>
      <c r="AB1165" t="str">
        <f t="shared" si="18"/>
        <v>10-19</v>
      </c>
    </row>
    <row r="1166" spans="1:28" x14ac:dyDescent="0.3">
      <c r="A1166">
        <v>55</v>
      </c>
      <c r="B1166" t="s">
        <v>36</v>
      </c>
      <c r="C1166" t="s">
        <v>38</v>
      </c>
      <c r="D1166">
        <v>0</v>
      </c>
      <c r="E1166" t="s">
        <v>29</v>
      </c>
      <c r="F1166">
        <v>50</v>
      </c>
      <c r="G1166">
        <v>0</v>
      </c>
      <c r="H1166" t="s">
        <v>30</v>
      </c>
      <c r="I1166">
        <v>0</v>
      </c>
      <c r="J1166" t="s">
        <v>31</v>
      </c>
      <c r="K1166">
        <v>0</v>
      </c>
      <c r="L1166" s="1">
        <v>2100</v>
      </c>
      <c r="M1166" t="s">
        <v>27</v>
      </c>
      <c r="N1166" t="s">
        <v>36</v>
      </c>
      <c r="O1166" t="s">
        <v>27</v>
      </c>
      <c r="P1166">
        <v>50</v>
      </c>
      <c r="Q1166" t="s">
        <v>44</v>
      </c>
      <c r="R1166">
        <v>2</v>
      </c>
      <c r="S1166" t="s">
        <v>36</v>
      </c>
      <c r="T1166">
        <v>5</v>
      </c>
      <c r="U1166">
        <v>0</v>
      </c>
      <c r="V1166">
        <v>1</v>
      </c>
      <c r="W1166">
        <v>14</v>
      </c>
      <c r="X1166">
        <v>733</v>
      </c>
      <c r="Y1166">
        <v>-50</v>
      </c>
      <c r="Z1166" t="s">
        <v>41</v>
      </c>
      <c r="AA1166">
        <v>0</v>
      </c>
      <c r="AB1166" t="str">
        <f t="shared" si="18"/>
        <v>50-59</v>
      </c>
    </row>
    <row r="1167" spans="1:28" x14ac:dyDescent="0.3">
      <c r="A1167">
        <v>76</v>
      </c>
      <c r="B1167" t="s">
        <v>36</v>
      </c>
      <c r="C1167" t="s">
        <v>45</v>
      </c>
      <c r="D1167">
        <v>0</v>
      </c>
      <c r="E1167" t="s">
        <v>29</v>
      </c>
      <c r="F1167">
        <v>50</v>
      </c>
      <c r="G1167">
        <v>1</v>
      </c>
      <c r="H1167" t="s">
        <v>30</v>
      </c>
      <c r="I1167">
        <v>50</v>
      </c>
      <c r="J1167" t="s">
        <v>31</v>
      </c>
      <c r="K1167">
        <v>0</v>
      </c>
      <c r="L1167" s="1">
        <v>2250</v>
      </c>
      <c r="M1167" t="s">
        <v>27</v>
      </c>
      <c r="N1167" t="s">
        <v>27</v>
      </c>
      <c r="O1167" t="s">
        <v>27</v>
      </c>
      <c r="P1167">
        <v>0</v>
      </c>
      <c r="Q1167" t="s">
        <v>32</v>
      </c>
      <c r="R1167">
        <v>30</v>
      </c>
      <c r="S1167" t="s">
        <v>36</v>
      </c>
      <c r="T1167">
        <v>4</v>
      </c>
      <c r="U1167">
        <v>4</v>
      </c>
      <c r="V1167">
        <v>1</v>
      </c>
      <c r="W1167">
        <v>1</v>
      </c>
      <c r="X1167">
        <v>716</v>
      </c>
      <c r="Y1167">
        <v>-50</v>
      </c>
      <c r="Z1167" t="s">
        <v>33</v>
      </c>
      <c r="AA1167">
        <v>50</v>
      </c>
      <c r="AB1167" t="str">
        <f t="shared" si="18"/>
        <v>70-79</v>
      </c>
    </row>
    <row r="1168" spans="1:28" x14ac:dyDescent="0.3">
      <c r="A1168">
        <v>60</v>
      </c>
      <c r="B1168" t="s">
        <v>36</v>
      </c>
      <c r="C1168" t="s">
        <v>28</v>
      </c>
      <c r="D1168">
        <v>86</v>
      </c>
      <c r="E1168" t="s">
        <v>42</v>
      </c>
      <c r="F1168">
        <v>100</v>
      </c>
      <c r="G1168">
        <v>1</v>
      </c>
      <c r="H1168" t="s">
        <v>30</v>
      </c>
      <c r="I1168">
        <v>50</v>
      </c>
      <c r="J1168" t="s">
        <v>31</v>
      </c>
      <c r="K1168">
        <v>0</v>
      </c>
      <c r="L1168" s="1">
        <v>2436</v>
      </c>
      <c r="M1168" t="s">
        <v>27</v>
      </c>
      <c r="N1168" t="s">
        <v>27</v>
      </c>
      <c r="O1168" t="s">
        <v>27</v>
      </c>
      <c r="P1168">
        <v>0</v>
      </c>
      <c r="Q1168" t="s">
        <v>34</v>
      </c>
      <c r="R1168">
        <v>11</v>
      </c>
      <c r="S1168" t="s">
        <v>27</v>
      </c>
      <c r="T1168">
        <v>4</v>
      </c>
      <c r="U1168">
        <v>1</v>
      </c>
      <c r="V1168">
        <v>1</v>
      </c>
      <c r="W1168">
        <v>99</v>
      </c>
      <c r="X1168">
        <v>755</v>
      </c>
      <c r="Y1168">
        <v>-50</v>
      </c>
      <c r="Z1168" t="s">
        <v>35</v>
      </c>
      <c r="AA1168">
        <v>100</v>
      </c>
      <c r="AB1168" t="str">
        <f t="shared" si="18"/>
        <v>60-69</v>
      </c>
    </row>
    <row r="1169" spans="1:28" x14ac:dyDescent="0.3">
      <c r="A1169">
        <v>48</v>
      </c>
      <c r="B1169" t="s">
        <v>27</v>
      </c>
      <c r="C1169" t="s">
        <v>38</v>
      </c>
      <c r="D1169">
        <v>0</v>
      </c>
      <c r="E1169" t="s">
        <v>29</v>
      </c>
      <c r="F1169">
        <v>50</v>
      </c>
      <c r="G1169">
        <v>1</v>
      </c>
      <c r="H1169" t="s">
        <v>39</v>
      </c>
      <c r="I1169">
        <v>100</v>
      </c>
      <c r="J1169" t="s">
        <v>40</v>
      </c>
      <c r="K1169">
        <v>-200</v>
      </c>
      <c r="L1169" s="1">
        <v>2050</v>
      </c>
      <c r="M1169" t="s">
        <v>27</v>
      </c>
      <c r="N1169" t="s">
        <v>36</v>
      </c>
      <c r="O1169" t="s">
        <v>36</v>
      </c>
      <c r="P1169">
        <v>100</v>
      </c>
      <c r="Q1169" t="s">
        <v>34</v>
      </c>
      <c r="R1169">
        <v>18</v>
      </c>
      <c r="S1169" t="s">
        <v>36</v>
      </c>
      <c r="T1169">
        <v>10</v>
      </c>
      <c r="U1169">
        <v>1</v>
      </c>
      <c r="V1169">
        <v>3</v>
      </c>
      <c r="W1169">
        <v>14</v>
      </c>
      <c r="X1169">
        <v>701</v>
      </c>
      <c r="Y1169">
        <v>-50</v>
      </c>
      <c r="Z1169" t="s">
        <v>35</v>
      </c>
      <c r="AA1169">
        <v>100</v>
      </c>
      <c r="AB1169" t="str">
        <f t="shared" si="18"/>
        <v>40-49</v>
      </c>
    </row>
    <row r="1170" spans="1:28" x14ac:dyDescent="0.3">
      <c r="A1170">
        <v>48</v>
      </c>
      <c r="B1170" t="s">
        <v>27</v>
      </c>
      <c r="C1170" t="s">
        <v>45</v>
      </c>
      <c r="D1170">
        <v>0</v>
      </c>
      <c r="E1170" t="s">
        <v>29</v>
      </c>
      <c r="F1170">
        <v>50</v>
      </c>
      <c r="G1170">
        <v>1</v>
      </c>
      <c r="H1170" t="s">
        <v>30</v>
      </c>
      <c r="I1170">
        <v>50</v>
      </c>
      <c r="J1170" t="s">
        <v>31</v>
      </c>
      <c r="K1170">
        <v>0</v>
      </c>
      <c r="L1170" s="1">
        <v>2400</v>
      </c>
      <c r="M1170" t="s">
        <v>27</v>
      </c>
      <c r="N1170" t="s">
        <v>27</v>
      </c>
      <c r="O1170" t="s">
        <v>27</v>
      </c>
      <c r="P1170">
        <v>0</v>
      </c>
      <c r="Q1170" t="s">
        <v>32</v>
      </c>
      <c r="R1170">
        <v>15</v>
      </c>
      <c r="S1170" t="s">
        <v>36</v>
      </c>
      <c r="T1170">
        <v>6</v>
      </c>
      <c r="U1170">
        <v>2</v>
      </c>
      <c r="V1170">
        <v>3</v>
      </c>
      <c r="W1170">
        <v>12</v>
      </c>
      <c r="X1170">
        <v>654</v>
      </c>
      <c r="Y1170">
        <v>50</v>
      </c>
      <c r="Z1170" t="s">
        <v>35</v>
      </c>
      <c r="AA1170">
        <v>100</v>
      </c>
      <c r="AB1170" t="str">
        <f t="shared" si="18"/>
        <v>40-49</v>
      </c>
    </row>
    <row r="1171" spans="1:28" x14ac:dyDescent="0.3">
      <c r="A1171">
        <v>52</v>
      </c>
      <c r="B1171" t="s">
        <v>27</v>
      </c>
      <c r="C1171" t="s">
        <v>46</v>
      </c>
      <c r="D1171">
        <v>0</v>
      </c>
      <c r="E1171" t="s">
        <v>29</v>
      </c>
      <c r="F1171">
        <v>50</v>
      </c>
      <c r="G1171">
        <v>1</v>
      </c>
      <c r="H1171" t="s">
        <v>30</v>
      </c>
      <c r="I1171">
        <v>50</v>
      </c>
      <c r="J1171" t="s">
        <v>31</v>
      </c>
      <c r="K1171">
        <v>0</v>
      </c>
      <c r="L1171" s="1">
        <v>2200</v>
      </c>
      <c r="M1171" t="s">
        <v>36</v>
      </c>
      <c r="N1171" t="s">
        <v>27</v>
      </c>
      <c r="O1171" t="s">
        <v>27</v>
      </c>
      <c r="P1171">
        <v>50</v>
      </c>
      <c r="Q1171" t="s">
        <v>34</v>
      </c>
      <c r="R1171">
        <v>17</v>
      </c>
      <c r="S1171" t="s">
        <v>36</v>
      </c>
      <c r="T1171">
        <v>10</v>
      </c>
      <c r="U1171">
        <v>3</v>
      </c>
      <c r="V1171">
        <v>2</v>
      </c>
      <c r="W1171">
        <v>9</v>
      </c>
      <c r="X1171">
        <v>751</v>
      </c>
      <c r="Y1171">
        <v>-50</v>
      </c>
      <c r="Z1171" t="s">
        <v>33</v>
      </c>
      <c r="AA1171">
        <v>50</v>
      </c>
      <c r="AB1171" t="str">
        <f t="shared" si="18"/>
        <v>50-59</v>
      </c>
    </row>
    <row r="1172" spans="1:28" x14ac:dyDescent="0.3">
      <c r="A1172">
        <v>51</v>
      </c>
      <c r="B1172" t="s">
        <v>27</v>
      </c>
      <c r="C1172" t="s">
        <v>28</v>
      </c>
      <c r="D1172">
        <v>86</v>
      </c>
      <c r="E1172" t="s">
        <v>42</v>
      </c>
      <c r="F1172">
        <v>100</v>
      </c>
      <c r="G1172">
        <v>1</v>
      </c>
      <c r="H1172" t="s">
        <v>30</v>
      </c>
      <c r="I1172">
        <v>50</v>
      </c>
      <c r="J1172" t="s">
        <v>31</v>
      </c>
      <c r="K1172">
        <v>0</v>
      </c>
      <c r="L1172" s="1">
        <v>2336</v>
      </c>
      <c r="M1172" t="s">
        <v>27</v>
      </c>
      <c r="N1172" t="s">
        <v>36</v>
      </c>
      <c r="O1172" t="s">
        <v>36</v>
      </c>
      <c r="P1172">
        <v>100</v>
      </c>
      <c r="Q1172" t="s">
        <v>34</v>
      </c>
      <c r="R1172">
        <v>21</v>
      </c>
      <c r="S1172" t="s">
        <v>36</v>
      </c>
      <c r="T1172">
        <v>10</v>
      </c>
      <c r="U1172">
        <v>1</v>
      </c>
      <c r="V1172">
        <v>3</v>
      </c>
      <c r="W1172">
        <v>4</v>
      </c>
      <c r="X1172">
        <v>673</v>
      </c>
      <c r="Y1172">
        <v>50</v>
      </c>
      <c r="Z1172" t="s">
        <v>41</v>
      </c>
      <c r="AA1172">
        <v>0</v>
      </c>
      <c r="AB1172" t="str">
        <f t="shared" si="18"/>
        <v>50-59</v>
      </c>
    </row>
    <row r="1173" spans="1:28" x14ac:dyDescent="0.3">
      <c r="A1173">
        <v>44</v>
      </c>
      <c r="B1173" t="s">
        <v>27</v>
      </c>
      <c r="C1173" t="s">
        <v>38</v>
      </c>
      <c r="D1173">
        <v>0</v>
      </c>
      <c r="E1173" t="s">
        <v>29</v>
      </c>
      <c r="F1173">
        <v>50</v>
      </c>
      <c r="G1173">
        <v>0</v>
      </c>
      <c r="H1173" t="s">
        <v>30</v>
      </c>
      <c r="I1173">
        <v>0</v>
      </c>
      <c r="J1173" t="s">
        <v>40</v>
      </c>
      <c r="K1173">
        <v>-200</v>
      </c>
      <c r="L1173" s="1">
        <v>2150</v>
      </c>
      <c r="M1173" t="s">
        <v>27</v>
      </c>
      <c r="N1173" t="s">
        <v>27</v>
      </c>
      <c r="O1173" t="s">
        <v>27</v>
      </c>
      <c r="P1173">
        <v>0</v>
      </c>
      <c r="Q1173" t="s">
        <v>34</v>
      </c>
      <c r="R1173">
        <v>5</v>
      </c>
      <c r="S1173" t="s">
        <v>36</v>
      </c>
      <c r="T1173">
        <v>5</v>
      </c>
      <c r="U1173">
        <v>3</v>
      </c>
      <c r="V1173">
        <v>1</v>
      </c>
      <c r="W1173">
        <v>1</v>
      </c>
      <c r="X1173">
        <v>627</v>
      </c>
      <c r="Y1173">
        <v>50</v>
      </c>
      <c r="Z1173" t="s">
        <v>35</v>
      </c>
      <c r="AA1173">
        <v>100</v>
      </c>
      <c r="AB1173" t="str">
        <f t="shared" si="18"/>
        <v>40-49</v>
      </c>
    </row>
    <row r="1174" spans="1:28" x14ac:dyDescent="0.3">
      <c r="A1174">
        <v>41</v>
      </c>
      <c r="B1174" t="s">
        <v>27</v>
      </c>
      <c r="C1174" t="s">
        <v>28</v>
      </c>
      <c r="D1174">
        <v>86</v>
      </c>
      <c r="E1174" t="s">
        <v>29</v>
      </c>
      <c r="F1174">
        <v>50</v>
      </c>
      <c r="G1174">
        <v>0</v>
      </c>
      <c r="H1174" t="s">
        <v>30</v>
      </c>
      <c r="I1174">
        <v>0</v>
      </c>
      <c r="J1174" t="s">
        <v>31</v>
      </c>
      <c r="K1174">
        <v>0</v>
      </c>
      <c r="L1174" s="1">
        <v>2436</v>
      </c>
      <c r="M1174" t="s">
        <v>27</v>
      </c>
      <c r="N1174" t="s">
        <v>27</v>
      </c>
      <c r="O1174" t="s">
        <v>27</v>
      </c>
      <c r="P1174">
        <v>0</v>
      </c>
      <c r="Q1174" t="s">
        <v>34</v>
      </c>
      <c r="R1174">
        <v>19</v>
      </c>
      <c r="S1174" t="s">
        <v>36</v>
      </c>
      <c r="T1174">
        <v>3</v>
      </c>
      <c r="U1174">
        <v>2</v>
      </c>
      <c r="V1174">
        <v>3</v>
      </c>
      <c r="W1174">
        <v>6</v>
      </c>
      <c r="X1174">
        <v>671</v>
      </c>
      <c r="Y1174">
        <v>50</v>
      </c>
      <c r="Z1174" t="s">
        <v>35</v>
      </c>
      <c r="AA1174">
        <v>100</v>
      </c>
      <c r="AB1174" t="str">
        <f t="shared" si="18"/>
        <v>40-49</v>
      </c>
    </row>
    <row r="1175" spans="1:28" x14ac:dyDescent="0.3">
      <c r="A1175">
        <v>39</v>
      </c>
      <c r="B1175" t="s">
        <v>27</v>
      </c>
      <c r="C1175" t="s">
        <v>38</v>
      </c>
      <c r="D1175">
        <v>0</v>
      </c>
      <c r="E1175" t="s">
        <v>42</v>
      </c>
      <c r="F1175">
        <v>100</v>
      </c>
      <c r="G1175">
        <v>0</v>
      </c>
      <c r="H1175" t="s">
        <v>39</v>
      </c>
      <c r="I1175">
        <v>0</v>
      </c>
      <c r="J1175" t="s">
        <v>31</v>
      </c>
      <c r="K1175">
        <v>0</v>
      </c>
      <c r="L1175" s="1">
        <v>2250</v>
      </c>
      <c r="M1175" t="s">
        <v>27</v>
      </c>
      <c r="N1175" t="s">
        <v>36</v>
      </c>
      <c r="O1175" t="s">
        <v>27</v>
      </c>
      <c r="P1175">
        <v>50</v>
      </c>
      <c r="Q1175" t="s">
        <v>32</v>
      </c>
      <c r="R1175">
        <v>5</v>
      </c>
      <c r="S1175" t="s">
        <v>27</v>
      </c>
      <c r="T1175">
        <v>5</v>
      </c>
      <c r="U1175">
        <v>2</v>
      </c>
      <c r="V1175">
        <v>2</v>
      </c>
      <c r="W1175">
        <v>99</v>
      </c>
      <c r="X1175">
        <v>726</v>
      </c>
      <c r="Y1175">
        <v>-50</v>
      </c>
      <c r="Z1175" t="s">
        <v>35</v>
      </c>
      <c r="AA1175">
        <v>100</v>
      </c>
      <c r="AB1175" t="str">
        <f t="shared" si="18"/>
        <v>30-39</v>
      </c>
    </row>
    <row r="1176" spans="1:28" x14ac:dyDescent="0.3">
      <c r="A1176">
        <v>28</v>
      </c>
      <c r="B1176" t="s">
        <v>27</v>
      </c>
      <c r="C1176" t="s">
        <v>28</v>
      </c>
      <c r="D1176">
        <v>86</v>
      </c>
      <c r="E1176" t="s">
        <v>42</v>
      </c>
      <c r="F1176">
        <v>100</v>
      </c>
      <c r="G1176">
        <v>0</v>
      </c>
      <c r="H1176" t="s">
        <v>30</v>
      </c>
      <c r="I1176">
        <v>0</v>
      </c>
      <c r="J1176" t="s">
        <v>31</v>
      </c>
      <c r="K1176">
        <v>0</v>
      </c>
      <c r="L1176" s="1">
        <v>2386</v>
      </c>
      <c r="M1176" t="s">
        <v>27</v>
      </c>
      <c r="N1176" t="s">
        <v>27</v>
      </c>
      <c r="O1176" t="s">
        <v>27</v>
      </c>
      <c r="P1176">
        <v>0</v>
      </c>
      <c r="Q1176" t="s">
        <v>34</v>
      </c>
      <c r="R1176">
        <v>8</v>
      </c>
      <c r="S1176" t="s">
        <v>36</v>
      </c>
      <c r="T1176">
        <v>9</v>
      </c>
      <c r="U1176">
        <v>2</v>
      </c>
      <c r="V1176">
        <v>3</v>
      </c>
      <c r="W1176">
        <v>11</v>
      </c>
      <c r="X1176">
        <v>787</v>
      </c>
      <c r="Y1176">
        <v>-50</v>
      </c>
      <c r="Z1176" t="s">
        <v>35</v>
      </c>
      <c r="AA1176">
        <v>100</v>
      </c>
      <c r="AB1176" t="str">
        <f t="shared" si="18"/>
        <v>20-29</v>
      </c>
    </row>
    <row r="1177" spans="1:28" x14ac:dyDescent="0.3">
      <c r="A1177">
        <v>35</v>
      </c>
      <c r="B1177" t="s">
        <v>27</v>
      </c>
      <c r="C1177" t="s">
        <v>28</v>
      </c>
      <c r="D1177">
        <v>86</v>
      </c>
      <c r="E1177" t="s">
        <v>37</v>
      </c>
      <c r="F1177">
        <v>0</v>
      </c>
      <c r="G1177">
        <v>1</v>
      </c>
      <c r="H1177" t="s">
        <v>30</v>
      </c>
      <c r="I1177">
        <v>50</v>
      </c>
      <c r="J1177" t="s">
        <v>40</v>
      </c>
      <c r="K1177">
        <v>-200</v>
      </c>
      <c r="L1177" s="1">
        <v>2036</v>
      </c>
      <c r="M1177" t="s">
        <v>36</v>
      </c>
      <c r="N1177" t="s">
        <v>27</v>
      </c>
      <c r="O1177" t="s">
        <v>27</v>
      </c>
      <c r="P1177">
        <v>50</v>
      </c>
      <c r="Q1177" t="s">
        <v>34</v>
      </c>
      <c r="R1177">
        <v>19</v>
      </c>
      <c r="S1177" t="s">
        <v>36</v>
      </c>
      <c r="T1177">
        <v>8</v>
      </c>
      <c r="U1177">
        <v>1</v>
      </c>
      <c r="V1177">
        <v>1</v>
      </c>
      <c r="W1177">
        <v>10</v>
      </c>
      <c r="X1177">
        <v>704</v>
      </c>
      <c r="Y1177">
        <v>-50</v>
      </c>
      <c r="Z1177" t="s">
        <v>33</v>
      </c>
      <c r="AA1177">
        <v>50</v>
      </c>
      <c r="AB1177" t="str">
        <f t="shared" si="18"/>
        <v>30-39</v>
      </c>
    </row>
    <row r="1178" spans="1:28" x14ac:dyDescent="0.3">
      <c r="A1178">
        <v>18</v>
      </c>
      <c r="B1178" t="s">
        <v>27</v>
      </c>
      <c r="C1178" t="s">
        <v>28</v>
      </c>
      <c r="D1178">
        <v>86</v>
      </c>
      <c r="E1178" t="s">
        <v>29</v>
      </c>
      <c r="F1178">
        <v>50</v>
      </c>
      <c r="G1178">
        <v>1</v>
      </c>
      <c r="H1178" t="s">
        <v>43</v>
      </c>
      <c r="I1178">
        <v>200</v>
      </c>
      <c r="J1178" t="s">
        <v>31</v>
      </c>
      <c r="K1178">
        <v>0</v>
      </c>
      <c r="L1178" s="1">
        <v>2386</v>
      </c>
      <c r="M1178" t="s">
        <v>27</v>
      </c>
      <c r="N1178" t="s">
        <v>27</v>
      </c>
      <c r="O1178" t="s">
        <v>36</v>
      </c>
      <c r="P1178">
        <v>50</v>
      </c>
      <c r="Q1178" t="s">
        <v>34</v>
      </c>
      <c r="R1178">
        <v>12</v>
      </c>
      <c r="S1178" t="s">
        <v>36</v>
      </c>
      <c r="T1178">
        <v>5</v>
      </c>
      <c r="U1178">
        <v>4</v>
      </c>
      <c r="V1178">
        <v>1</v>
      </c>
      <c r="W1178">
        <v>11</v>
      </c>
      <c r="X1178">
        <v>767</v>
      </c>
      <c r="Y1178">
        <v>-50</v>
      </c>
      <c r="Z1178" t="s">
        <v>41</v>
      </c>
      <c r="AA1178">
        <v>0</v>
      </c>
      <c r="AB1178" t="str">
        <f t="shared" si="18"/>
        <v>10-19</v>
      </c>
    </row>
    <row r="1179" spans="1:28" x14ac:dyDescent="0.3">
      <c r="A1179">
        <v>38</v>
      </c>
      <c r="B1179" t="s">
        <v>27</v>
      </c>
      <c r="C1179" t="s">
        <v>28</v>
      </c>
      <c r="D1179">
        <v>86</v>
      </c>
      <c r="E1179" t="s">
        <v>42</v>
      </c>
      <c r="F1179">
        <v>100</v>
      </c>
      <c r="G1179">
        <v>0</v>
      </c>
      <c r="H1179" t="s">
        <v>30</v>
      </c>
      <c r="I1179">
        <v>0</v>
      </c>
      <c r="J1179" t="s">
        <v>31</v>
      </c>
      <c r="K1179">
        <v>0</v>
      </c>
      <c r="L1179" s="1">
        <v>2336</v>
      </c>
      <c r="M1179" t="s">
        <v>27</v>
      </c>
      <c r="N1179" t="s">
        <v>36</v>
      </c>
      <c r="O1179" t="s">
        <v>27</v>
      </c>
      <c r="P1179">
        <v>50</v>
      </c>
      <c r="Q1179" t="s">
        <v>34</v>
      </c>
      <c r="R1179">
        <v>4</v>
      </c>
      <c r="S1179" t="s">
        <v>27</v>
      </c>
      <c r="T1179">
        <v>5</v>
      </c>
      <c r="U1179">
        <v>1</v>
      </c>
      <c r="V1179">
        <v>2</v>
      </c>
      <c r="W1179">
        <v>99</v>
      </c>
      <c r="X1179">
        <v>708</v>
      </c>
      <c r="Y1179">
        <v>-50</v>
      </c>
      <c r="Z1179" t="s">
        <v>35</v>
      </c>
      <c r="AA1179">
        <v>100</v>
      </c>
      <c r="AB1179" t="str">
        <f t="shared" si="18"/>
        <v>30-39</v>
      </c>
    </row>
    <row r="1180" spans="1:28" x14ac:dyDescent="0.3">
      <c r="A1180">
        <v>25</v>
      </c>
      <c r="B1180" t="s">
        <v>27</v>
      </c>
      <c r="C1180" t="s">
        <v>38</v>
      </c>
      <c r="D1180">
        <v>0</v>
      </c>
      <c r="E1180" t="s">
        <v>29</v>
      </c>
      <c r="F1180">
        <v>50</v>
      </c>
      <c r="G1180">
        <v>0</v>
      </c>
      <c r="H1180" t="s">
        <v>30</v>
      </c>
      <c r="I1180">
        <v>0</v>
      </c>
      <c r="J1180" t="s">
        <v>40</v>
      </c>
      <c r="K1180">
        <v>-200</v>
      </c>
      <c r="L1180" s="1">
        <v>2050</v>
      </c>
      <c r="M1180" t="s">
        <v>27</v>
      </c>
      <c r="N1180" t="s">
        <v>27</v>
      </c>
      <c r="O1180" t="s">
        <v>27</v>
      </c>
      <c r="P1180">
        <v>0</v>
      </c>
      <c r="Q1180" t="s">
        <v>32</v>
      </c>
      <c r="R1180">
        <v>28</v>
      </c>
      <c r="S1180" t="s">
        <v>27</v>
      </c>
      <c r="T1180">
        <v>4</v>
      </c>
      <c r="U1180">
        <v>2</v>
      </c>
      <c r="V1180">
        <v>2</v>
      </c>
      <c r="W1180">
        <v>99</v>
      </c>
      <c r="X1180">
        <v>758</v>
      </c>
      <c r="Y1180">
        <v>-50</v>
      </c>
      <c r="Z1180" t="s">
        <v>35</v>
      </c>
      <c r="AA1180">
        <v>100</v>
      </c>
      <c r="AB1180" t="str">
        <f t="shared" si="18"/>
        <v>20-29</v>
      </c>
    </row>
    <row r="1181" spans="1:28" x14ac:dyDescent="0.3">
      <c r="A1181">
        <v>23</v>
      </c>
      <c r="B1181" t="s">
        <v>27</v>
      </c>
      <c r="C1181" t="s">
        <v>28</v>
      </c>
      <c r="D1181">
        <v>86</v>
      </c>
      <c r="E1181" t="s">
        <v>42</v>
      </c>
      <c r="F1181">
        <v>100</v>
      </c>
      <c r="G1181">
        <v>0</v>
      </c>
      <c r="H1181" t="s">
        <v>39</v>
      </c>
      <c r="I1181">
        <v>0</v>
      </c>
      <c r="J1181" t="s">
        <v>40</v>
      </c>
      <c r="K1181">
        <v>-200</v>
      </c>
      <c r="L1181" s="1">
        <v>2136</v>
      </c>
      <c r="M1181" t="s">
        <v>27</v>
      </c>
      <c r="N1181" t="s">
        <v>36</v>
      </c>
      <c r="O1181" t="s">
        <v>27</v>
      </c>
      <c r="P1181">
        <v>50</v>
      </c>
      <c r="Q1181" t="s">
        <v>32</v>
      </c>
      <c r="R1181">
        <v>14</v>
      </c>
      <c r="S1181" t="s">
        <v>27</v>
      </c>
      <c r="T1181">
        <v>3</v>
      </c>
      <c r="U1181">
        <v>2</v>
      </c>
      <c r="V1181">
        <v>2</v>
      </c>
      <c r="W1181">
        <v>99</v>
      </c>
      <c r="X1181">
        <v>719</v>
      </c>
      <c r="Y1181">
        <v>-50</v>
      </c>
      <c r="Z1181" t="s">
        <v>35</v>
      </c>
      <c r="AA1181">
        <v>100</v>
      </c>
      <c r="AB1181" t="str">
        <f t="shared" si="18"/>
        <v>20-29</v>
      </c>
    </row>
    <row r="1182" spans="1:28" x14ac:dyDescent="0.3">
      <c r="A1182">
        <v>42</v>
      </c>
      <c r="B1182" t="s">
        <v>27</v>
      </c>
      <c r="C1182" t="s">
        <v>38</v>
      </c>
      <c r="D1182">
        <v>0</v>
      </c>
      <c r="E1182" t="s">
        <v>37</v>
      </c>
      <c r="F1182">
        <v>0</v>
      </c>
      <c r="G1182">
        <v>0</v>
      </c>
      <c r="H1182" t="s">
        <v>30</v>
      </c>
      <c r="I1182">
        <v>0</v>
      </c>
      <c r="J1182" t="s">
        <v>40</v>
      </c>
      <c r="K1182">
        <v>-200</v>
      </c>
      <c r="L1182" s="1">
        <v>2050</v>
      </c>
      <c r="M1182" t="s">
        <v>27</v>
      </c>
      <c r="N1182" t="s">
        <v>27</v>
      </c>
      <c r="O1182" t="s">
        <v>27</v>
      </c>
      <c r="P1182">
        <v>0</v>
      </c>
      <c r="Q1182" t="s">
        <v>34</v>
      </c>
      <c r="R1182">
        <v>16</v>
      </c>
      <c r="S1182" t="s">
        <v>27</v>
      </c>
      <c r="T1182">
        <v>5</v>
      </c>
      <c r="U1182">
        <v>0</v>
      </c>
      <c r="V1182">
        <v>3</v>
      </c>
      <c r="W1182">
        <v>99</v>
      </c>
      <c r="X1182">
        <v>699</v>
      </c>
      <c r="Y1182">
        <v>50</v>
      </c>
      <c r="Z1182" t="s">
        <v>33</v>
      </c>
      <c r="AA1182">
        <v>50</v>
      </c>
      <c r="AB1182" t="str">
        <f t="shared" si="18"/>
        <v>40-49</v>
      </c>
    </row>
    <row r="1183" spans="1:28" x14ac:dyDescent="0.3">
      <c r="A1183">
        <v>60</v>
      </c>
      <c r="B1183" t="s">
        <v>36</v>
      </c>
      <c r="C1183" t="s">
        <v>28</v>
      </c>
      <c r="D1183">
        <v>86</v>
      </c>
      <c r="E1183" t="s">
        <v>37</v>
      </c>
      <c r="F1183">
        <v>0</v>
      </c>
      <c r="G1183">
        <v>1</v>
      </c>
      <c r="H1183" t="s">
        <v>30</v>
      </c>
      <c r="I1183">
        <v>50</v>
      </c>
      <c r="J1183" t="s">
        <v>31</v>
      </c>
      <c r="K1183">
        <v>0</v>
      </c>
      <c r="L1183" s="1">
        <v>2236</v>
      </c>
      <c r="M1183" t="s">
        <v>27</v>
      </c>
      <c r="N1183" t="s">
        <v>36</v>
      </c>
      <c r="O1183" t="s">
        <v>27</v>
      </c>
      <c r="P1183">
        <v>50</v>
      </c>
      <c r="Q1183" t="s">
        <v>32</v>
      </c>
      <c r="R1183">
        <v>3</v>
      </c>
      <c r="S1183" t="s">
        <v>27</v>
      </c>
      <c r="T1183">
        <v>3</v>
      </c>
      <c r="U1183">
        <v>0</v>
      </c>
      <c r="V1183">
        <v>3</v>
      </c>
      <c r="W1183">
        <v>99</v>
      </c>
      <c r="X1183">
        <v>747</v>
      </c>
      <c r="Y1183">
        <v>-50</v>
      </c>
      <c r="Z1183" t="s">
        <v>33</v>
      </c>
      <c r="AA1183">
        <v>50</v>
      </c>
      <c r="AB1183" t="str">
        <f t="shared" si="18"/>
        <v>60-69</v>
      </c>
    </row>
    <row r="1184" spans="1:28" x14ac:dyDescent="0.3">
      <c r="A1184">
        <v>53</v>
      </c>
      <c r="B1184" t="s">
        <v>27</v>
      </c>
      <c r="C1184" t="s">
        <v>28</v>
      </c>
      <c r="D1184">
        <v>86</v>
      </c>
      <c r="E1184" t="s">
        <v>29</v>
      </c>
      <c r="F1184">
        <v>50</v>
      </c>
      <c r="G1184">
        <v>1</v>
      </c>
      <c r="H1184" t="s">
        <v>30</v>
      </c>
      <c r="I1184">
        <v>50</v>
      </c>
      <c r="J1184" t="s">
        <v>31</v>
      </c>
      <c r="K1184">
        <v>0</v>
      </c>
      <c r="L1184" s="1">
        <v>2386</v>
      </c>
      <c r="M1184" t="s">
        <v>27</v>
      </c>
      <c r="N1184" t="s">
        <v>27</v>
      </c>
      <c r="O1184" t="s">
        <v>27</v>
      </c>
      <c r="P1184">
        <v>0</v>
      </c>
      <c r="Q1184" t="s">
        <v>34</v>
      </c>
      <c r="R1184">
        <v>6</v>
      </c>
      <c r="S1184" t="s">
        <v>27</v>
      </c>
      <c r="T1184">
        <v>3</v>
      </c>
      <c r="U1184">
        <v>3</v>
      </c>
      <c r="V1184">
        <v>2</v>
      </c>
      <c r="W1184">
        <v>99</v>
      </c>
      <c r="X1184">
        <v>705</v>
      </c>
      <c r="Y1184">
        <v>-50</v>
      </c>
      <c r="Z1184" t="s">
        <v>35</v>
      </c>
      <c r="AA1184">
        <v>100</v>
      </c>
      <c r="AB1184" t="str">
        <f t="shared" si="18"/>
        <v>50-59</v>
      </c>
    </row>
    <row r="1185" spans="1:28" x14ac:dyDescent="0.3">
      <c r="A1185">
        <v>18</v>
      </c>
      <c r="B1185" t="s">
        <v>27</v>
      </c>
      <c r="C1185" t="s">
        <v>38</v>
      </c>
      <c r="D1185">
        <v>0</v>
      </c>
      <c r="E1185" t="s">
        <v>29</v>
      </c>
      <c r="F1185">
        <v>50</v>
      </c>
      <c r="G1185">
        <v>1</v>
      </c>
      <c r="H1185" t="s">
        <v>30</v>
      </c>
      <c r="I1185">
        <v>50</v>
      </c>
      <c r="J1185" t="s">
        <v>40</v>
      </c>
      <c r="K1185">
        <v>-200</v>
      </c>
      <c r="L1185" s="1">
        <v>1950</v>
      </c>
      <c r="M1185" t="s">
        <v>36</v>
      </c>
      <c r="N1185" t="s">
        <v>27</v>
      </c>
      <c r="O1185" t="s">
        <v>27</v>
      </c>
      <c r="P1185">
        <v>50</v>
      </c>
      <c r="Q1185" t="s">
        <v>34</v>
      </c>
      <c r="R1185">
        <v>23</v>
      </c>
      <c r="S1185" t="s">
        <v>36</v>
      </c>
      <c r="T1185">
        <v>8</v>
      </c>
      <c r="U1185">
        <v>1</v>
      </c>
      <c r="V1185">
        <v>3</v>
      </c>
      <c r="W1185">
        <v>3</v>
      </c>
      <c r="X1185">
        <v>763</v>
      </c>
      <c r="Y1185">
        <v>-50</v>
      </c>
      <c r="Z1185" t="s">
        <v>41</v>
      </c>
      <c r="AA1185">
        <v>0</v>
      </c>
      <c r="AB1185" t="str">
        <f t="shared" si="18"/>
        <v>10-19</v>
      </c>
    </row>
    <row r="1186" spans="1:28" x14ac:dyDescent="0.3">
      <c r="A1186">
        <v>25</v>
      </c>
      <c r="B1186" t="s">
        <v>27</v>
      </c>
      <c r="C1186" t="s">
        <v>45</v>
      </c>
      <c r="D1186">
        <v>0</v>
      </c>
      <c r="E1186" t="s">
        <v>42</v>
      </c>
      <c r="F1186">
        <v>100</v>
      </c>
      <c r="G1186">
        <v>1</v>
      </c>
      <c r="H1186" t="s">
        <v>30</v>
      </c>
      <c r="I1186">
        <v>50</v>
      </c>
      <c r="J1186" t="s">
        <v>31</v>
      </c>
      <c r="K1186">
        <v>0</v>
      </c>
      <c r="L1186" s="1">
        <v>2350</v>
      </c>
      <c r="M1186" t="s">
        <v>36</v>
      </c>
      <c r="N1186" t="s">
        <v>27</v>
      </c>
      <c r="O1186" t="s">
        <v>36</v>
      </c>
      <c r="P1186">
        <v>100</v>
      </c>
      <c r="Q1186" t="s">
        <v>34</v>
      </c>
      <c r="R1186">
        <v>23</v>
      </c>
      <c r="S1186" t="s">
        <v>36</v>
      </c>
      <c r="T1186">
        <v>6</v>
      </c>
      <c r="U1186">
        <v>3</v>
      </c>
      <c r="V1186">
        <v>2</v>
      </c>
      <c r="W1186">
        <v>11</v>
      </c>
      <c r="X1186">
        <v>684</v>
      </c>
      <c r="Y1186">
        <v>50</v>
      </c>
      <c r="Z1186" t="s">
        <v>35</v>
      </c>
      <c r="AA1186">
        <v>100</v>
      </c>
      <c r="AB1186" t="str">
        <f t="shared" si="18"/>
        <v>20-29</v>
      </c>
    </row>
    <row r="1187" spans="1:28" x14ac:dyDescent="0.3">
      <c r="A1187">
        <v>54</v>
      </c>
      <c r="B1187" t="s">
        <v>27</v>
      </c>
      <c r="C1187" t="s">
        <v>28</v>
      </c>
      <c r="D1187">
        <v>86</v>
      </c>
      <c r="E1187" t="s">
        <v>37</v>
      </c>
      <c r="F1187">
        <v>0</v>
      </c>
      <c r="G1187">
        <v>0</v>
      </c>
      <c r="H1187" t="s">
        <v>30</v>
      </c>
      <c r="I1187">
        <v>0</v>
      </c>
      <c r="J1187" t="s">
        <v>40</v>
      </c>
      <c r="K1187">
        <v>-200</v>
      </c>
      <c r="L1187" s="1">
        <v>2186</v>
      </c>
      <c r="M1187" t="s">
        <v>27</v>
      </c>
      <c r="N1187" t="s">
        <v>27</v>
      </c>
      <c r="O1187" t="s">
        <v>27</v>
      </c>
      <c r="P1187">
        <v>0</v>
      </c>
      <c r="Q1187" t="s">
        <v>44</v>
      </c>
      <c r="R1187">
        <v>2</v>
      </c>
      <c r="S1187" t="s">
        <v>36</v>
      </c>
      <c r="T1187">
        <v>5</v>
      </c>
      <c r="U1187">
        <v>4</v>
      </c>
      <c r="V1187">
        <v>3</v>
      </c>
      <c r="W1187">
        <v>14</v>
      </c>
      <c r="X1187">
        <v>686</v>
      </c>
      <c r="Y1187">
        <v>50</v>
      </c>
      <c r="Z1187" t="s">
        <v>35</v>
      </c>
      <c r="AA1187">
        <v>100</v>
      </c>
      <c r="AB1187" t="str">
        <f t="shared" si="18"/>
        <v>50-59</v>
      </c>
    </row>
    <row r="1188" spans="1:28" x14ac:dyDescent="0.3">
      <c r="A1188">
        <v>25</v>
      </c>
      <c r="B1188" t="s">
        <v>27</v>
      </c>
      <c r="C1188" t="s">
        <v>28</v>
      </c>
      <c r="D1188">
        <v>86</v>
      </c>
      <c r="E1188" t="s">
        <v>42</v>
      </c>
      <c r="F1188">
        <v>100</v>
      </c>
      <c r="G1188">
        <v>0</v>
      </c>
      <c r="H1188" t="s">
        <v>30</v>
      </c>
      <c r="I1188">
        <v>0</v>
      </c>
      <c r="J1188" t="s">
        <v>31</v>
      </c>
      <c r="K1188">
        <v>0</v>
      </c>
      <c r="L1188" s="1">
        <v>2386</v>
      </c>
      <c r="M1188" t="s">
        <v>27</v>
      </c>
      <c r="N1188" t="s">
        <v>27</v>
      </c>
      <c r="O1188" t="s">
        <v>27</v>
      </c>
      <c r="P1188">
        <v>0</v>
      </c>
      <c r="Q1188" t="s">
        <v>44</v>
      </c>
      <c r="R1188">
        <v>23</v>
      </c>
      <c r="S1188" t="s">
        <v>27</v>
      </c>
      <c r="T1188">
        <v>8</v>
      </c>
      <c r="U1188">
        <v>2</v>
      </c>
      <c r="V1188">
        <v>3</v>
      </c>
      <c r="W1188">
        <v>99</v>
      </c>
      <c r="X1188">
        <v>667</v>
      </c>
      <c r="Y1188">
        <v>50</v>
      </c>
      <c r="Z1188" t="s">
        <v>41</v>
      </c>
      <c r="AA1188">
        <v>0</v>
      </c>
      <c r="AB1188" t="str">
        <f t="shared" si="18"/>
        <v>20-29</v>
      </c>
    </row>
    <row r="1189" spans="1:28" x14ac:dyDescent="0.3">
      <c r="A1189">
        <v>36</v>
      </c>
      <c r="B1189" t="s">
        <v>27</v>
      </c>
      <c r="C1189" t="s">
        <v>46</v>
      </c>
      <c r="D1189">
        <v>0</v>
      </c>
      <c r="E1189" t="s">
        <v>29</v>
      </c>
      <c r="F1189">
        <v>50</v>
      </c>
      <c r="G1189">
        <v>0</v>
      </c>
      <c r="H1189" t="s">
        <v>30</v>
      </c>
      <c r="I1189">
        <v>0</v>
      </c>
      <c r="J1189" t="s">
        <v>31</v>
      </c>
      <c r="K1189">
        <v>0</v>
      </c>
      <c r="L1189" s="1">
        <v>2250</v>
      </c>
      <c r="M1189" t="s">
        <v>27</v>
      </c>
      <c r="N1189" t="s">
        <v>36</v>
      </c>
      <c r="O1189" t="s">
        <v>27</v>
      </c>
      <c r="P1189">
        <v>50</v>
      </c>
      <c r="Q1189" t="s">
        <v>34</v>
      </c>
      <c r="R1189">
        <v>1</v>
      </c>
      <c r="S1189" t="s">
        <v>36</v>
      </c>
      <c r="T1189">
        <v>5</v>
      </c>
      <c r="U1189">
        <v>2</v>
      </c>
      <c r="V1189">
        <v>2</v>
      </c>
      <c r="W1189">
        <v>6</v>
      </c>
      <c r="X1189">
        <v>696</v>
      </c>
      <c r="Y1189">
        <v>50</v>
      </c>
      <c r="Z1189" t="s">
        <v>33</v>
      </c>
      <c r="AA1189">
        <v>50</v>
      </c>
      <c r="AB1189" t="str">
        <f t="shared" si="18"/>
        <v>30-39</v>
      </c>
    </row>
    <row r="1190" spans="1:28" x14ac:dyDescent="0.3">
      <c r="A1190">
        <v>48</v>
      </c>
      <c r="B1190" t="s">
        <v>27</v>
      </c>
      <c r="C1190" t="s">
        <v>28</v>
      </c>
      <c r="D1190">
        <v>86</v>
      </c>
      <c r="E1190" t="s">
        <v>37</v>
      </c>
      <c r="F1190">
        <v>0</v>
      </c>
      <c r="G1190">
        <v>0</v>
      </c>
      <c r="H1190" t="s">
        <v>30</v>
      </c>
      <c r="I1190">
        <v>0</v>
      </c>
      <c r="J1190" t="s">
        <v>31</v>
      </c>
      <c r="K1190">
        <v>0</v>
      </c>
      <c r="L1190" s="1">
        <v>2286</v>
      </c>
      <c r="M1190" t="s">
        <v>27</v>
      </c>
      <c r="N1190" t="s">
        <v>36</v>
      </c>
      <c r="O1190" t="s">
        <v>27</v>
      </c>
      <c r="P1190">
        <v>50</v>
      </c>
      <c r="Q1190" t="s">
        <v>32</v>
      </c>
      <c r="R1190">
        <v>10</v>
      </c>
      <c r="S1190" t="s">
        <v>27</v>
      </c>
      <c r="T1190">
        <v>5</v>
      </c>
      <c r="U1190">
        <v>2</v>
      </c>
      <c r="V1190">
        <v>3</v>
      </c>
      <c r="W1190">
        <v>99</v>
      </c>
      <c r="X1190">
        <v>668</v>
      </c>
      <c r="Y1190">
        <v>50</v>
      </c>
      <c r="Z1190" t="s">
        <v>33</v>
      </c>
      <c r="AA1190">
        <v>50</v>
      </c>
      <c r="AB1190" t="str">
        <f t="shared" si="18"/>
        <v>40-49</v>
      </c>
    </row>
    <row r="1191" spans="1:28" x14ac:dyDescent="0.3">
      <c r="A1191">
        <v>25</v>
      </c>
      <c r="B1191" t="s">
        <v>27</v>
      </c>
      <c r="C1191" t="s">
        <v>46</v>
      </c>
      <c r="D1191">
        <v>0</v>
      </c>
      <c r="E1191" t="s">
        <v>29</v>
      </c>
      <c r="F1191">
        <v>50</v>
      </c>
      <c r="G1191">
        <v>0</v>
      </c>
      <c r="H1191" t="s">
        <v>30</v>
      </c>
      <c r="I1191">
        <v>0</v>
      </c>
      <c r="J1191" t="s">
        <v>31</v>
      </c>
      <c r="K1191">
        <v>0</v>
      </c>
      <c r="L1191" s="1">
        <v>2250</v>
      </c>
      <c r="M1191" t="s">
        <v>27</v>
      </c>
      <c r="N1191" t="s">
        <v>27</v>
      </c>
      <c r="O1191" t="s">
        <v>27</v>
      </c>
      <c r="P1191">
        <v>0</v>
      </c>
      <c r="Q1191" t="s">
        <v>34</v>
      </c>
      <c r="R1191">
        <v>26</v>
      </c>
      <c r="S1191" t="s">
        <v>36</v>
      </c>
      <c r="T1191">
        <v>2</v>
      </c>
      <c r="U1191">
        <v>4</v>
      </c>
      <c r="V1191">
        <v>3</v>
      </c>
      <c r="W1191">
        <v>4</v>
      </c>
      <c r="X1191">
        <v>750</v>
      </c>
      <c r="Y1191">
        <v>-50</v>
      </c>
      <c r="Z1191" t="s">
        <v>35</v>
      </c>
      <c r="AA1191">
        <v>100</v>
      </c>
      <c r="AB1191" t="str">
        <f t="shared" si="18"/>
        <v>20-29</v>
      </c>
    </row>
    <row r="1192" spans="1:28" x14ac:dyDescent="0.3">
      <c r="A1192">
        <v>41</v>
      </c>
      <c r="B1192" t="s">
        <v>27</v>
      </c>
      <c r="C1192" t="s">
        <v>38</v>
      </c>
      <c r="D1192">
        <v>0</v>
      </c>
      <c r="E1192" t="s">
        <v>37</v>
      </c>
      <c r="F1192">
        <v>0</v>
      </c>
      <c r="G1192">
        <v>1</v>
      </c>
      <c r="H1192" t="s">
        <v>30</v>
      </c>
      <c r="I1192">
        <v>50</v>
      </c>
      <c r="J1192" t="s">
        <v>31</v>
      </c>
      <c r="K1192">
        <v>0</v>
      </c>
      <c r="L1192" s="1">
        <v>2150</v>
      </c>
      <c r="M1192" t="s">
        <v>27</v>
      </c>
      <c r="N1192" t="s">
        <v>36</v>
      </c>
      <c r="O1192" t="s">
        <v>27</v>
      </c>
      <c r="P1192">
        <v>50</v>
      </c>
      <c r="Q1192" t="s">
        <v>32</v>
      </c>
      <c r="R1192">
        <v>13</v>
      </c>
      <c r="S1192" t="s">
        <v>36</v>
      </c>
      <c r="T1192">
        <v>1</v>
      </c>
      <c r="U1192">
        <v>0</v>
      </c>
      <c r="V1192">
        <v>3</v>
      </c>
      <c r="W1192">
        <v>4</v>
      </c>
      <c r="X1192">
        <v>708</v>
      </c>
      <c r="Y1192">
        <v>-50</v>
      </c>
      <c r="Z1192" t="s">
        <v>33</v>
      </c>
      <c r="AA1192">
        <v>50</v>
      </c>
      <c r="AB1192" t="str">
        <f t="shared" si="18"/>
        <v>40-49</v>
      </c>
    </row>
    <row r="1193" spans="1:28" x14ac:dyDescent="0.3">
      <c r="A1193">
        <v>19</v>
      </c>
      <c r="B1193" t="s">
        <v>27</v>
      </c>
      <c r="C1193" t="s">
        <v>28</v>
      </c>
      <c r="D1193">
        <v>86</v>
      </c>
      <c r="E1193" t="s">
        <v>42</v>
      </c>
      <c r="F1193">
        <v>100</v>
      </c>
      <c r="G1193">
        <v>0</v>
      </c>
      <c r="H1193" t="s">
        <v>30</v>
      </c>
      <c r="I1193">
        <v>0</v>
      </c>
      <c r="J1193" t="s">
        <v>40</v>
      </c>
      <c r="K1193">
        <v>-200</v>
      </c>
      <c r="L1193" s="1">
        <v>2136</v>
      </c>
      <c r="M1193" t="s">
        <v>27</v>
      </c>
      <c r="N1193" t="s">
        <v>36</v>
      </c>
      <c r="O1193" t="s">
        <v>27</v>
      </c>
      <c r="P1193">
        <v>50</v>
      </c>
      <c r="Q1193" t="s">
        <v>32</v>
      </c>
      <c r="R1193">
        <v>2</v>
      </c>
      <c r="S1193" t="s">
        <v>27</v>
      </c>
      <c r="T1193">
        <v>5</v>
      </c>
      <c r="U1193">
        <v>1</v>
      </c>
      <c r="V1193">
        <v>2</v>
      </c>
      <c r="W1193">
        <v>99</v>
      </c>
      <c r="X1193">
        <v>714</v>
      </c>
      <c r="Y1193">
        <v>-50</v>
      </c>
      <c r="Z1193" t="s">
        <v>35</v>
      </c>
      <c r="AA1193">
        <v>100</v>
      </c>
      <c r="AB1193" t="str">
        <f t="shared" si="18"/>
        <v>10-19</v>
      </c>
    </row>
    <row r="1194" spans="1:28" x14ac:dyDescent="0.3">
      <c r="A1194">
        <v>30</v>
      </c>
      <c r="B1194" t="s">
        <v>27</v>
      </c>
      <c r="C1194" t="s">
        <v>28</v>
      </c>
      <c r="D1194">
        <v>86</v>
      </c>
      <c r="E1194" t="s">
        <v>29</v>
      </c>
      <c r="F1194">
        <v>50</v>
      </c>
      <c r="G1194">
        <v>0</v>
      </c>
      <c r="H1194" t="s">
        <v>30</v>
      </c>
      <c r="I1194">
        <v>0</v>
      </c>
      <c r="J1194" t="s">
        <v>40</v>
      </c>
      <c r="K1194">
        <v>-200</v>
      </c>
      <c r="L1194" s="1">
        <v>2236</v>
      </c>
      <c r="M1194" t="s">
        <v>27</v>
      </c>
      <c r="N1194" t="s">
        <v>27</v>
      </c>
      <c r="O1194" t="s">
        <v>27</v>
      </c>
      <c r="P1194">
        <v>0</v>
      </c>
      <c r="Q1194" t="s">
        <v>32</v>
      </c>
      <c r="R1194">
        <v>27</v>
      </c>
      <c r="S1194" t="s">
        <v>27</v>
      </c>
      <c r="T1194">
        <v>5</v>
      </c>
      <c r="U1194">
        <v>1</v>
      </c>
      <c r="V1194">
        <v>2</v>
      </c>
      <c r="W1194">
        <v>99</v>
      </c>
      <c r="X1194">
        <v>672</v>
      </c>
      <c r="Y1194">
        <v>50</v>
      </c>
      <c r="Z1194" t="s">
        <v>35</v>
      </c>
      <c r="AA1194">
        <v>100</v>
      </c>
      <c r="AB1194" t="str">
        <f t="shared" si="18"/>
        <v>30-39</v>
      </c>
    </row>
    <row r="1195" spans="1:28" x14ac:dyDescent="0.3">
      <c r="A1195">
        <v>44</v>
      </c>
      <c r="B1195" t="s">
        <v>27</v>
      </c>
      <c r="C1195" t="s">
        <v>28</v>
      </c>
      <c r="D1195">
        <v>86</v>
      </c>
      <c r="E1195" t="s">
        <v>42</v>
      </c>
      <c r="F1195">
        <v>100</v>
      </c>
      <c r="G1195">
        <v>1</v>
      </c>
      <c r="H1195" t="s">
        <v>30</v>
      </c>
      <c r="I1195">
        <v>50</v>
      </c>
      <c r="J1195" t="s">
        <v>31</v>
      </c>
      <c r="K1195">
        <v>0</v>
      </c>
      <c r="L1195" s="1">
        <v>2486</v>
      </c>
      <c r="M1195" t="s">
        <v>27</v>
      </c>
      <c r="N1195" t="s">
        <v>36</v>
      </c>
      <c r="O1195" t="s">
        <v>27</v>
      </c>
      <c r="P1195">
        <v>50</v>
      </c>
      <c r="Q1195" t="s">
        <v>34</v>
      </c>
      <c r="R1195">
        <v>29</v>
      </c>
      <c r="S1195" t="s">
        <v>36</v>
      </c>
      <c r="T1195">
        <v>1</v>
      </c>
      <c r="U1195">
        <v>3</v>
      </c>
      <c r="V1195">
        <v>2</v>
      </c>
      <c r="W1195">
        <v>7</v>
      </c>
      <c r="X1195">
        <v>663</v>
      </c>
      <c r="Y1195">
        <v>50</v>
      </c>
      <c r="Z1195" t="s">
        <v>35</v>
      </c>
      <c r="AA1195">
        <v>100</v>
      </c>
      <c r="AB1195" t="str">
        <f t="shared" si="18"/>
        <v>40-49</v>
      </c>
    </row>
    <row r="1196" spans="1:28" x14ac:dyDescent="0.3">
      <c r="A1196">
        <v>18</v>
      </c>
      <c r="B1196" t="s">
        <v>27</v>
      </c>
      <c r="C1196" t="s">
        <v>28</v>
      </c>
      <c r="D1196">
        <v>86</v>
      </c>
      <c r="E1196" t="s">
        <v>29</v>
      </c>
      <c r="F1196">
        <v>50</v>
      </c>
      <c r="G1196">
        <v>0</v>
      </c>
      <c r="H1196" t="s">
        <v>30</v>
      </c>
      <c r="I1196">
        <v>0</v>
      </c>
      <c r="J1196" t="s">
        <v>40</v>
      </c>
      <c r="K1196">
        <v>-200</v>
      </c>
      <c r="L1196" s="1">
        <v>2136</v>
      </c>
      <c r="M1196" t="s">
        <v>27</v>
      </c>
      <c r="N1196" t="s">
        <v>27</v>
      </c>
      <c r="O1196" t="s">
        <v>27</v>
      </c>
      <c r="P1196">
        <v>0</v>
      </c>
      <c r="Q1196" t="s">
        <v>32</v>
      </c>
      <c r="R1196">
        <v>30</v>
      </c>
      <c r="S1196" t="s">
        <v>36</v>
      </c>
      <c r="T1196">
        <v>2</v>
      </c>
      <c r="U1196">
        <v>2</v>
      </c>
      <c r="V1196">
        <v>2</v>
      </c>
      <c r="W1196">
        <v>6</v>
      </c>
      <c r="X1196">
        <v>764</v>
      </c>
      <c r="Y1196">
        <v>-50</v>
      </c>
      <c r="Z1196" t="s">
        <v>35</v>
      </c>
      <c r="AA1196">
        <v>100</v>
      </c>
      <c r="AB1196" t="str">
        <f t="shared" si="18"/>
        <v>10-19</v>
      </c>
    </row>
    <row r="1197" spans="1:28" x14ac:dyDescent="0.3">
      <c r="A1197">
        <v>46</v>
      </c>
      <c r="B1197" t="s">
        <v>27</v>
      </c>
      <c r="C1197" t="s">
        <v>46</v>
      </c>
      <c r="D1197">
        <v>0</v>
      </c>
      <c r="E1197" t="s">
        <v>42</v>
      </c>
      <c r="F1197">
        <v>100</v>
      </c>
      <c r="G1197">
        <v>0</v>
      </c>
      <c r="H1197" t="s">
        <v>43</v>
      </c>
      <c r="I1197">
        <v>0</v>
      </c>
      <c r="J1197" t="s">
        <v>31</v>
      </c>
      <c r="K1197">
        <v>0</v>
      </c>
      <c r="L1197" s="1">
        <v>2350</v>
      </c>
      <c r="M1197" t="s">
        <v>36</v>
      </c>
      <c r="N1197" t="s">
        <v>27</v>
      </c>
      <c r="O1197" t="s">
        <v>27</v>
      </c>
      <c r="P1197">
        <v>50</v>
      </c>
      <c r="Q1197" t="s">
        <v>34</v>
      </c>
      <c r="R1197">
        <v>29</v>
      </c>
      <c r="S1197" t="s">
        <v>27</v>
      </c>
      <c r="T1197">
        <v>7</v>
      </c>
      <c r="U1197">
        <v>1</v>
      </c>
      <c r="V1197">
        <v>3</v>
      </c>
      <c r="W1197">
        <v>99</v>
      </c>
      <c r="X1197">
        <v>686</v>
      </c>
      <c r="Y1197">
        <v>50</v>
      </c>
      <c r="Z1197" t="s">
        <v>35</v>
      </c>
      <c r="AA1197">
        <v>100</v>
      </c>
      <c r="AB1197" t="str">
        <f t="shared" si="18"/>
        <v>40-49</v>
      </c>
    </row>
    <row r="1198" spans="1:28" x14ac:dyDescent="0.3">
      <c r="A1198">
        <v>39</v>
      </c>
      <c r="B1198" t="s">
        <v>27</v>
      </c>
      <c r="C1198" t="s">
        <v>38</v>
      </c>
      <c r="D1198">
        <v>0</v>
      </c>
      <c r="E1198" t="s">
        <v>42</v>
      </c>
      <c r="F1198">
        <v>100</v>
      </c>
      <c r="G1198">
        <v>0</v>
      </c>
      <c r="H1198" t="s">
        <v>30</v>
      </c>
      <c r="I1198">
        <v>0</v>
      </c>
      <c r="J1198" t="s">
        <v>31</v>
      </c>
      <c r="K1198">
        <v>0</v>
      </c>
      <c r="L1198" s="1">
        <v>2250</v>
      </c>
      <c r="M1198" t="s">
        <v>36</v>
      </c>
      <c r="N1198" t="s">
        <v>27</v>
      </c>
      <c r="O1198" t="s">
        <v>27</v>
      </c>
      <c r="P1198">
        <v>50</v>
      </c>
      <c r="Q1198" t="s">
        <v>32</v>
      </c>
      <c r="R1198">
        <v>18</v>
      </c>
      <c r="S1198" t="s">
        <v>27</v>
      </c>
      <c r="T1198">
        <v>6</v>
      </c>
      <c r="U1198">
        <v>0</v>
      </c>
      <c r="V1198">
        <v>1</v>
      </c>
      <c r="W1198">
        <v>99</v>
      </c>
      <c r="X1198">
        <v>755</v>
      </c>
      <c r="Y1198">
        <v>-50</v>
      </c>
      <c r="Z1198" t="s">
        <v>35</v>
      </c>
      <c r="AA1198">
        <v>100</v>
      </c>
      <c r="AB1198" t="str">
        <f t="shared" si="18"/>
        <v>30-39</v>
      </c>
    </row>
    <row r="1199" spans="1:28" x14ac:dyDescent="0.3">
      <c r="A1199">
        <v>48</v>
      </c>
      <c r="B1199" t="s">
        <v>27</v>
      </c>
      <c r="C1199" t="s">
        <v>38</v>
      </c>
      <c r="D1199">
        <v>0</v>
      </c>
      <c r="E1199" t="s">
        <v>29</v>
      </c>
      <c r="F1199">
        <v>50</v>
      </c>
      <c r="G1199">
        <v>0</v>
      </c>
      <c r="H1199" t="s">
        <v>39</v>
      </c>
      <c r="I1199">
        <v>0</v>
      </c>
      <c r="J1199" t="s">
        <v>40</v>
      </c>
      <c r="K1199">
        <v>-200</v>
      </c>
      <c r="L1199" s="1">
        <v>2150</v>
      </c>
      <c r="M1199" t="s">
        <v>27</v>
      </c>
      <c r="N1199" t="s">
        <v>27</v>
      </c>
      <c r="O1199" t="s">
        <v>27</v>
      </c>
      <c r="P1199">
        <v>0</v>
      </c>
      <c r="Q1199" t="s">
        <v>32</v>
      </c>
      <c r="R1199">
        <v>24</v>
      </c>
      <c r="S1199" t="s">
        <v>27</v>
      </c>
      <c r="T1199">
        <v>7</v>
      </c>
      <c r="U1199">
        <v>2</v>
      </c>
      <c r="V1199">
        <v>3</v>
      </c>
      <c r="W1199">
        <v>99</v>
      </c>
      <c r="X1199">
        <v>633</v>
      </c>
      <c r="Y1199">
        <v>50</v>
      </c>
      <c r="Z1199" t="s">
        <v>35</v>
      </c>
      <c r="AA1199">
        <v>100</v>
      </c>
      <c r="AB1199" t="str">
        <f t="shared" si="18"/>
        <v>40-49</v>
      </c>
    </row>
    <row r="1200" spans="1:28" x14ac:dyDescent="0.3">
      <c r="A1200">
        <v>43</v>
      </c>
      <c r="B1200" t="s">
        <v>27</v>
      </c>
      <c r="C1200" t="s">
        <v>38</v>
      </c>
      <c r="D1200">
        <v>0</v>
      </c>
      <c r="E1200" t="s">
        <v>37</v>
      </c>
      <c r="F1200">
        <v>0</v>
      </c>
      <c r="G1200">
        <v>1</v>
      </c>
      <c r="H1200" t="s">
        <v>30</v>
      </c>
      <c r="I1200">
        <v>50</v>
      </c>
      <c r="J1200" t="s">
        <v>31</v>
      </c>
      <c r="K1200">
        <v>0</v>
      </c>
      <c r="L1200" s="1">
        <v>2250</v>
      </c>
      <c r="M1200" t="s">
        <v>27</v>
      </c>
      <c r="N1200" t="s">
        <v>27</v>
      </c>
      <c r="O1200" t="s">
        <v>27</v>
      </c>
      <c r="P1200">
        <v>0</v>
      </c>
      <c r="Q1200" t="s">
        <v>32</v>
      </c>
      <c r="R1200">
        <v>3</v>
      </c>
      <c r="S1200" t="s">
        <v>36</v>
      </c>
      <c r="T1200">
        <v>2</v>
      </c>
      <c r="U1200">
        <v>2</v>
      </c>
      <c r="V1200">
        <v>1</v>
      </c>
      <c r="W1200">
        <v>3</v>
      </c>
      <c r="X1200">
        <v>646</v>
      </c>
      <c r="Y1200">
        <v>50</v>
      </c>
      <c r="Z1200" t="s">
        <v>41</v>
      </c>
      <c r="AA1200">
        <v>0</v>
      </c>
      <c r="AB1200" t="str">
        <f t="shared" si="18"/>
        <v>40-49</v>
      </c>
    </row>
    <row r="1201" spans="1:28" x14ac:dyDescent="0.3">
      <c r="A1201">
        <v>60</v>
      </c>
      <c r="B1201" t="s">
        <v>36</v>
      </c>
      <c r="C1201" t="s">
        <v>28</v>
      </c>
      <c r="D1201">
        <v>86</v>
      </c>
      <c r="E1201" t="s">
        <v>42</v>
      </c>
      <c r="F1201">
        <v>100</v>
      </c>
      <c r="G1201">
        <v>0</v>
      </c>
      <c r="H1201" t="s">
        <v>30</v>
      </c>
      <c r="I1201">
        <v>0</v>
      </c>
      <c r="J1201" t="s">
        <v>31</v>
      </c>
      <c r="K1201">
        <v>0</v>
      </c>
      <c r="L1201" s="1">
        <v>2436</v>
      </c>
      <c r="M1201" t="s">
        <v>27</v>
      </c>
      <c r="N1201" t="s">
        <v>27</v>
      </c>
      <c r="O1201" t="s">
        <v>27</v>
      </c>
      <c r="P1201">
        <v>0</v>
      </c>
      <c r="Q1201" t="s">
        <v>34</v>
      </c>
      <c r="R1201">
        <v>5</v>
      </c>
      <c r="S1201" t="s">
        <v>36</v>
      </c>
      <c r="T1201">
        <v>5</v>
      </c>
      <c r="U1201">
        <v>1</v>
      </c>
      <c r="V1201">
        <v>1</v>
      </c>
      <c r="W1201">
        <v>3</v>
      </c>
      <c r="X1201">
        <v>666</v>
      </c>
      <c r="Y1201">
        <v>50</v>
      </c>
      <c r="Z1201" t="s">
        <v>33</v>
      </c>
      <c r="AA1201">
        <v>50</v>
      </c>
      <c r="AB1201" t="str">
        <f t="shared" si="18"/>
        <v>60-69</v>
      </c>
    </row>
    <row r="1202" spans="1:28" x14ac:dyDescent="0.3">
      <c r="A1202">
        <v>41</v>
      </c>
      <c r="B1202" t="s">
        <v>27</v>
      </c>
      <c r="C1202" t="s">
        <v>38</v>
      </c>
      <c r="D1202">
        <v>0</v>
      </c>
      <c r="E1202" t="s">
        <v>37</v>
      </c>
      <c r="F1202">
        <v>0</v>
      </c>
      <c r="G1202">
        <v>1</v>
      </c>
      <c r="H1202" t="s">
        <v>30</v>
      </c>
      <c r="I1202">
        <v>50</v>
      </c>
      <c r="J1202" t="s">
        <v>40</v>
      </c>
      <c r="K1202">
        <v>-200</v>
      </c>
      <c r="L1202" s="1">
        <v>2150</v>
      </c>
      <c r="M1202" t="s">
        <v>27</v>
      </c>
      <c r="N1202" t="s">
        <v>27</v>
      </c>
      <c r="O1202" t="s">
        <v>27</v>
      </c>
      <c r="P1202">
        <v>0</v>
      </c>
      <c r="Q1202" t="s">
        <v>34</v>
      </c>
      <c r="R1202">
        <v>4</v>
      </c>
      <c r="S1202" t="s">
        <v>36</v>
      </c>
      <c r="T1202">
        <v>6</v>
      </c>
      <c r="U1202">
        <v>1</v>
      </c>
      <c r="V1202">
        <v>1</v>
      </c>
      <c r="W1202">
        <v>9</v>
      </c>
      <c r="X1202">
        <v>675</v>
      </c>
      <c r="Y1202">
        <v>50</v>
      </c>
      <c r="Z1202" t="s">
        <v>35</v>
      </c>
      <c r="AA1202">
        <v>100</v>
      </c>
      <c r="AB1202" t="str">
        <f t="shared" si="18"/>
        <v>40-49</v>
      </c>
    </row>
    <row r="1203" spans="1:28" x14ac:dyDescent="0.3">
      <c r="A1203">
        <v>33</v>
      </c>
      <c r="B1203" t="s">
        <v>27</v>
      </c>
      <c r="C1203" t="s">
        <v>28</v>
      </c>
      <c r="D1203">
        <v>86</v>
      </c>
      <c r="E1203" t="s">
        <v>42</v>
      </c>
      <c r="F1203">
        <v>100</v>
      </c>
      <c r="G1203">
        <v>3</v>
      </c>
      <c r="H1203" t="s">
        <v>30</v>
      </c>
      <c r="I1203">
        <v>150</v>
      </c>
      <c r="J1203" t="s">
        <v>40</v>
      </c>
      <c r="K1203">
        <v>-200</v>
      </c>
      <c r="L1203" s="1">
        <v>2236</v>
      </c>
      <c r="M1203" t="s">
        <v>27</v>
      </c>
      <c r="N1203" t="s">
        <v>36</v>
      </c>
      <c r="O1203" t="s">
        <v>27</v>
      </c>
      <c r="P1203">
        <v>50</v>
      </c>
      <c r="Q1203" t="s">
        <v>32</v>
      </c>
      <c r="R1203">
        <v>5</v>
      </c>
      <c r="S1203" t="s">
        <v>27</v>
      </c>
      <c r="T1203">
        <v>2</v>
      </c>
      <c r="U1203">
        <v>2</v>
      </c>
      <c r="V1203">
        <v>3</v>
      </c>
      <c r="W1203">
        <v>99</v>
      </c>
      <c r="X1203">
        <v>765</v>
      </c>
      <c r="Y1203">
        <v>-50</v>
      </c>
      <c r="Z1203" t="s">
        <v>33</v>
      </c>
      <c r="AA1203">
        <v>50</v>
      </c>
      <c r="AB1203" t="str">
        <f t="shared" si="18"/>
        <v>30-39</v>
      </c>
    </row>
    <row r="1204" spans="1:28" x14ac:dyDescent="0.3">
      <c r="A1204">
        <v>41</v>
      </c>
      <c r="B1204" t="s">
        <v>27</v>
      </c>
      <c r="C1204" t="s">
        <v>38</v>
      </c>
      <c r="D1204">
        <v>0</v>
      </c>
      <c r="E1204" t="s">
        <v>42</v>
      </c>
      <c r="F1204">
        <v>100</v>
      </c>
      <c r="G1204">
        <v>0</v>
      </c>
      <c r="H1204" t="s">
        <v>30</v>
      </c>
      <c r="I1204">
        <v>0</v>
      </c>
      <c r="J1204" t="s">
        <v>31</v>
      </c>
      <c r="K1204">
        <v>0</v>
      </c>
      <c r="L1204" s="1">
        <v>2250</v>
      </c>
      <c r="M1204" t="s">
        <v>36</v>
      </c>
      <c r="N1204" t="s">
        <v>27</v>
      </c>
      <c r="O1204" t="s">
        <v>27</v>
      </c>
      <c r="P1204">
        <v>50</v>
      </c>
      <c r="Q1204" t="s">
        <v>34</v>
      </c>
      <c r="R1204">
        <v>7</v>
      </c>
      <c r="S1204" t="s">
        <v>36</v>
      </c>
      <c r="T1204">
        <v>3</v>
      </c>
      <c r="U1204">
        <v>2</v>
      </c>
      <c r="V1204">
        <v>2</v>
      </c>
      <c r="W1204">
        <v>1</v>
      </c>
      <c r="X1204">
        <v>754</v>
      </c>
      <c r="Y1204">
        <v>-50</v>
      </c>
      <c r="Z1204" t="s">
        <v>35</v>
      </c>
      <c r="AA1204">
        <v>100</v>
      </c>
      <c r="AB1204" t="str">
        <f t="shared" si="18"/>
        <v>40-49</v>
      </c>
    </row>
    <row r="1205" spans="1:28" x14ac:dyDescent="0.3">
      <c r="A1205">
        <v>48</v>
      </c>
      <c r="B1205" t="s">
        <v>27</v>
      </c>
      <c r="C1205" t="s">
        <v>28</v>
      </c>
      <c r="D1205">
        <v>86</v>
      </c>
      <c r="E1205" t="s">
        <v>29</v>
      </c>
      <c r="F1205">
        <v>50</v>
      </c>
      <c r="G1205">
        <v>1</v>
      </c>
      <c r="H1205" t="s">
        <v>30</v>
      </c>
      <c r="I1205">
        <v>50</v>
      </c>
      <c r="J1205" t="s">
        <v>31</v>
      </c>
      <c r="K1205">
        <v>0</v>
      </c>
      <c r="L1205" s="1">
        <v>2436</v>
      </c>
      <c r="M1205" t="s">
        <v>27</v>
      </c>
      <c r="N1205" t="s">
        <v>27</v>
      </c>
      <c r="O1205" t="s">
        <v>27</v>
      </c>
      <c r="P1205">
        <v>0</v>
      </c>
      <c r="Q1205" t="s">
        <v>32</v>
      </c>
      <c r="R1205">
        <v>15</v>
      </c>
      <c r="S1205" t="s">
        <v>36</v>
      </c>
      <c r="T1205">
        <v>10</v>
      </c>
      <c r="U1205">
        <v>3</v>
      </c>
      <c r="V1205">
        <v>2</v>
      </c>
      <c r="W1205">
        <v>2</v>
      </c>
      <c r="X1205">
        <v>684</v>
      </c>
      <c r="Y1205">
        <v>50</v>
      </c>
      <c r="Z1205" t="s">
        <v>33</v>
      </c>
      <c r="AA1205">
        <v>50</v>
      </c>
      <c r="AB1205" t="str">
        <f t="shared" si="18"/>
        <v>40-49</v>
      </c>
    </row>
    <row r="1206" spans="1:28" x14ac:dyDescent="0.3">
      <c r="A1206">
        <v>40</v>
      </c>
      <c r="B1206" t="s">
        <v>27</v>
      </c>
      <c r="C1206" t="s">
        <v>38</v>
      </c>
      <c r="D1206">
        <v>0</v>
      </c>
      <c r="E1206" t="s">
        <v>37</v>
      </c>
      <c r="F1206">
        <v>0</v>
      </c>
      <c r="G1206">
        <v>0</v>
      </c>
      <c r="H1206" t="s">
        <v>39</v>
      </c>
      <c r="I1206">
        <v>0</v>
      </c>
      <c r="J1206" t="s">
        <v>31</v>
      </c>
      <c r="K1206">
        <v>0</v>
      </c>
      <c r="L1206" s="1">
        <v>2200</v>
      </c>
      <c r="M1206" t="s">
        <v>36</v>
      </c>
      <c r="N1206" t="s">
        <v>27</v>
      </c>
      <c r="O1206" t="s">
        <v>27</v>
      </c>
      <c r="P1206">
        <v>50</v>
      </c>
      <c r="Q1206" t="s">
        <v>34</v>
      </c>
      <c r="R1206">
        <v>14</v>
      </c>
      <c r="S1206" t="s">
        <v>27</v>
      </c>
      <c r="T1206">
        <v>4</v>
      </c>
      <c r="U1206">
        <v>1</v>
      </c>
      <c r="V1206">
        <v>1</v>
      </c>
      <c r="W1206">
        <v>99</v>
      </c>
      <c r="X1206">
        <v>689</v>
      </c>
      <c r="Y1206">
        <v>50</v>
      </c>
      <c r="Z1206" t="s">
        <v>33</v>
      </c>
      <c r="AA1206">
        <v>50</v>
      </c>
      <c r="AB1206" t="str">
        <f t="shared" si="18"/>
        <v>40-49</v>
      </c>
    </row>
    <row r="1207" spans="1:28" x14ac:dyDescent="0.3">
      <c r="A1207">
        <v>40</v>
      </c>
      <c r="B1207" t="s">
        <v>27</v>
      </c>
      <c r="C1207" t="s">
        <v>46</v>
      </c>
      <c r="D1207">
        <v>0</v>
      </c>
      <c r="E1207" t="s">
        <v>42</v>
      </c>
      <c r="F1207">
        <v>100</v>
      </c>
      <c r="G1207">
        <v>0</v>
      </c>
      <c r="H1207" t="s">
        <v>39</v>
      </c>
      <c r="I1207">
        <v>0</v>
      </c>
      <c r="J1207" t="s">
        <v>31</v>
      </c>
      <c r="K1207">
        <v>0</v>
      </c>
      <c r="L1207" s="1">
        <v>2200</v>
      </c>
      <c r="M1207" t="s">
        <v>27</v>
      </c>
      <c r="N1207" t="s">
        <v>27</v>
      </c>
      <c r="O1207" t="s">
        <v>27</v>
      </c>
      <c r="P1207">
        <v>0</v>
      </c>
      <c r="Q1207" t="s">
        <v>34</v>
      </c>
      <c r="R1207">
        <v>9</v>
      </c>
      <c r="S1207" t="s">
        <v>36</v>
      </c>
      <c r="T1207">
        <v>4</v>
      </c>
      <c r="U1207">
        <v>2</v>
      </c>
      <c r="V1207">
        <v>2</v>
      </c>
      <c r="W1207">
        <v>9</v>
      </c>
      <c r="X1207">
        <v>704</v>
      </c>
      <c r="Y1207">
        <v>-50</v>
      </c>
      <c r="Z1207" t="s">
        <v>41</v>
      </c>
      <c r="AA1207">
        <v>0</v>
      </c>
      <c r="AB1207" t="str">
        <f t="shared" si="18"/>
        <v>40-49</v>
      </c>
    </row>
    <row r="1208" spans="1:28" x14ac:dyDescent="0.3">
      <c r="A1208">
        <v>29</v>
      </c>
      <c r="B1208" t="s">
        <v>27</v>
      </c>
      <c r="C1208" t="s">
        <v>28</v>
      </c>
      <c r="D1208">
        <v>86</v>
      </c>
      <c r="E1208" t="s">
        <v>42</v>
      </c>
      <c r="F1208">
        <v>100</v>
      </c>
      <c r="G1208">
        <v>0</v>
      </c>
      <c r="H1208" t="s">
        <v>30</v>
      </c>
      <c r="I1208">
        <v>0</v>
      </c>
      <c r="J1208" t="s">
        <v>31</v>
      </c>
      <c r="K1208">
        <v>0</v>
      </c>
      <c r="L1208" s="1">
        <v>2336</v>
      </c>
      <c r="M1208" t="s">
        <v>27</v>
      </c>
      <c r="N1208" t="s">
        <v>27</v>
      </c>
      <c r="O1208" t="s">
        <v>27</v>
      </c>
      <c r="P1208">
        <v>0</v>
      </c>
      <c r="Q1208" t="s">
        <v>44</v>
      </c>
      <c r="R1208">
        <v>14</v>
      </c>
      <c r="S1208" t="s">
        <v>36</v>
      </c>
      <c r="T1208">
        <v>4</v>
      </c>
      <c r="U1208">
        <v>3</v>
      </c>
      <c r="V1208">
        <v>2</v>
      </c>
      <c r="W1208">
        <v>10</v>
      </c>
      <c r="X1208">
        <v>779</v>
      </c>
      <c r="Y1208">
        <v>-50</v>
      </c>
      <c r="Z1208" t="s">
        <v>33</v>
      </c>
      <c r="AA1208">
        <v>50</v>
      </c>
      <c r="AB1208" t="str">
        <f t="shared" si="18"/>
        <v>20-29</v>
      </c>
    </row>
    <row r="1209" spans="1:28" x14ac:dyDescent="0.3">
      <c r="A1209">
        <v>30</v>
      </c>
      <c r="B1209" t="s">
        <v>27</v>
      </c>
      <c r="C1209" t="s">
        <v>28</v>
      </c>
      <c r="D1209">
        <v>86</v>
      </c>
      <c r="E1209" t="s">
        <v>37</v>
      </c>
      <c r="F1209">
        <v>0</v>
      </c>
      <c r="G1209">
        <v>2</v>
      </c>
      <c r="H1209" t="s">
        <v>30</v>
      </c>
      <c r="I1209">
        <v>100</v>
      </c>
      <c r="J1209" t="s">
        <v>40</v>
      </c>
      <c r="K1209">
        <v>-200</v>
      </c>
      <c r="L1209" s="1">
        <v>2186</v>
      </c>
      <c r="M1209" t="s">
        <v>27</v>
      </c>
      <c r="N1209" t="s">
        <v>27</v>
      </c>
      <c r="O1209" t="s">
        <v>27</v>
      </c>
      <c r="P1209">
        <v>0</v>
      </c>
      <c r="Q1209" t="s">
        <v>34</v>
      </c>
      <c r="R1209">
        <v>18</v>
      </c>
      <c r="S1209" t="s">
        <v>27</v>
      </c>
      <c r="T1209">
        <v>5</v>
      </c>
      <c r="U1209">
        <v>4</v>
      </c>
      <c r="V1209">
        <v>2</v>
      </c>
      <c r="W1209">
        <v>99</v>
      </c>
      <c r="X1209">
        <v>837</v>
      </c>
      <c r="Y1209">
        <v>-50</v>
      </c>
      <c r="Z1209" t="s">
        <v>35</v>
      </c>
      <c r="AA1209">
        <v>100</v>
      </c>
      <c r="AB1209" t="str">
        <f t="shared" si="18"/>
        <v>30-39</v>
      </c>
    </row>
    <row r="1210" spans="1:28" x14ac:dyDescent="0.3">
      <c r="A1210">
        <v>18</v>
      </c>
      <c r="B1210" t="s">
        <v>27</v>
      </c>
      <c r="C1210" t="s">
        <v>38</v>
      </c>
      <c r="D1210">
        <v>0</v>
      </c>
      <c r="E1210" t="s">
        <v>29</v>
      </c>
      <c r="F1210">
        <v>50</v>
      </c>
      <c r="G1210">
        <v>1</v>
      </c>
      <c r="H1210" t="s">
        <v>30</v>
      </c>
      <c r="I1210">
        <v>50</v>
      </c>
      <c r="J1210" t="s">
        <v>31</v>
      </c>
      <c r="K1210">
        <v>0</v>
      </c>
      <c r="L1210" s="1">
        <v>2150</v>
      </c>
      <c r="M1210" t="s">
        <v>27</v>
      </c>
      <c r="N1210" t="s">
        <v>36</v>
      </c>
      <c r="O1210" t="s">
        <v>27</v>
      </c>
      <c r="P1210">
        <v>50</v>
      </c>
      <c r="Q1210" t="s">
        <v>34</v>
      </c>
      <c r="R1210">
        <v>8</v>
      </c>
      <c r="S1210" t="s">
        <v>27</v>
      </c>
      <c r="T1210">
        <v>3</v>
      </c>
      <c r="U1210">
        <v>3</v>
      </c>
      <c r="V1210">
        <v>3</v>
      </c>
      <c r="W1210">
        <v>99</v>
      </c>
      <c r="X1210">
        <v>729</v>
      </c>
      <c r="Y1210">
        <v>-50</v>
      </c>
      <c r="Z1210" t="s">
        <v>41</v>
      </c>
      <c r="AA1210">
        <v>0</v>
      </c>
      <c r="AB1210" t="str">
        <f t="shared" si="18"/>
        <v>10-19</v>
      </c>
    </row>
    <row r="1211" spans="1:28" x14ac:dyDescent="0.3">
      <c r="A1211">
        <v>66</v>
      </c>
      <c r="B1211" t="s">
        <v>36</v>
      </c>
      <c r="C1211" t="s">
        <v>28</v>
      </c>
      <c r="D1211">
        <v>86</v>
      </c>
      <c r="E1211" t="s">
        <v>37</v>
      </c>
      <c r="F1211">
        <v>0</v>
      </c>
      <c r="G1211">
        <v>1</v>
      </c>
      <c r="H1211" t="s">
        <v>30</v>
      </c>
      <c r="I1211">
        <v>50</v>
      </c>
      <c r="J1211" t="s">
        <v>40</v>
      </c>
      <c r="K1211">
        <v>-200</v>
      </c>
      <c r="L1211" s="1">
        <v>2036</v>
      </c>
      <c r="M1211" t="s">
        <v>36</v>
      </c>
      <c r="N1211" t="s">
        <v>36</v>
      </c>
      <c r="O1211" t="s">
        <v>27</v>
      </c>
      <c r="P1211">
        <v>100</v>
      </c>
      <c r="Q1211" t="s">
        <v>34</v>
      </c>
      <c r="R1211">
        <v>12</v>
      </c>
      <c r="S1211" t="s">
        <v>36</v>
      </c>
      <c r="T1211">
        <v>6</v>
      </c>
      <c r="U1211">
        <v>0</v>
      </c>
      <c r="V1211">
        <v>1</v>
      </c>
      <c r="W1211">
        <v>5</v>
      </c>
      <c r="X1211">
        <v>694</v>
      </c>
      <c r="Y1211">
        <v>50</v>
      </c>
      <c r="Z1211" t="s">
        <v>41</v>
      </c>
      <c r="AA1211">
        <v>0</v>
      </c>
      <c r="AB1211" t="str">
        <f t="shared" si="18"/>
        <v>60-69</v>
      </c>
    </row>
    <row r="1212" spans="1:28" x14ac:dyDescent="0.3">
      <c r="A1212">
        <v>21</v>
      </c>
      <c r="B1212" t="s">
        <v>27</v>
      </c>
      <c r="C1212" t="s">
        <v>38</v>
      </c>
      <c r="D1212">
        <v>0</v>
      </c>
      <c r="E1212" t="s">
        <v>29</v>
      </c>
      <c r="F1212">
        <v>50</v>
      </c>
      <c r="G1212">
        <v>0</v>
      </c>
      <c r="H1212" t="s">
        <v>30</v>
      </c>
      <c r="I1212">
        <v>0</v>
      </c>
      <c r="J1212" t="s">
        <v>31</v>
      </c>
      <c r="K1212">
        <v>0</v>
      </c>
      <c r="L1212" s="1">
        <v>2200</v>
      </c>
      <c r="M1212" t="s">
        <v>27</v>
      </c>
      <c r="N1212" t="s">
        <v>36</v>
      </c>
      <c r="O1212" t="s">
        <v>27</v>
      </c>
      <c r="P1212">
        <v>50</v>
      </c>
      <c r="Q1212" t="s">
        <v>32</v>
      </c>
      <c r="R1212">
        <v>10</v>
      </c>
      <c r="S1212" t="s">
        <v>36</v>
      </c>
      <c r="T1212">
        <v>3</v>
      </c>
      <c r="U1212">
        <v>2</v>
      </c>
      <c r="V1212">
        <v>2</v>
      </c>
      <c r="W1212">
        <v>5</v>
      </c>
      <c r="X1212">
        <v>795</v>
      </c>
      <c r="Y1212">
        <v>-50</v>
      </c>
      <c r="Z1212" t="s">
        <v>35</v>
      </c>
      <c r="AA1212">
        <v>100</v>
      </c>
      <c r="AB1212" t="str">
        <f t="shared" si="18"/>
        <v>20-29</v>
      </c>
    </row>
    <row r="1213" spans="1:28" x14ac:dyDescent="0.3">
      <c r="A1213">
        <v>29</v>
      </c>
      <c r="B1213" t="s">
        <v>27</v>
      </c>
      <c r="C1213" t="s">
        <v>45</v>
      </c>
      <c r="D1213">
        <v>0</v>
      </c>
      <c r="E1213" t="s">
        <v>29</v>
      </c>
      <c r="F1213">
        <v>50</v>
      </c>
      <c r="G1213">
        <v>0</v>
      </c>
      <c r="H1213" t="s">
        <v>30</v>
      </c>
      <c r="I1213">
        <v>0</v>
      </c>
      <c r="J1213" t="s">
        <v>31</v>
      </c>
      <c r="K1213">
        <v>0</v>
      </c>
      <c r="L1213" s="1">
        <v>2250</v>
      </c>
      <c r="M1213" t="s">
        <v>27</v>
      </c>
      <c r="N1213" t="s">
        <v>27</v>
      </c>
      <c r="O1213" t="s">
        <v>27</v>
      </c>
      <c r="P1213">
        <v>0</v>
      </c>
      <c r="Q1213" t="s">
        <v>34</v>
      </c>
      <c r="R1213">
        <v>22</v>
      </c>
      <c r="S1213" t="s">
        <v>27</v>
      </c>
      <c r="T1213">
        <v>4</v>
      </c>
      <c r="U1213">
        <v>0</v>
      </c>
      <c r="V1213">
        <v>2</v>
      </c>
      <c r="W1213">
        <v>99</v>
      </c>
      <c r="X1213">
        <v>827</v>
      </c>
      <c r="Y1213">
        <v>-50</v>
      </c>
      <c r="Z1213" t="s">
        <v>35</v>
      </c>
      <c r="AA1213">
        <v>100</v>
      </c>
      <c r="AB1213" t="str">
        <f t="shared" si="18"/>
        <v>20-29</v>
      </c>
    </row>
    <row r="1214" spans="1:28" x14ac:dyDescent="0.3">
      <c r="A1214">
        <v>29</v>
      </c>
      <c r="B1214" t="s">
        <v>27</v>
      </c>
      <c r="C1214" t="s">
        <v>28</v>
      </c>
      <c r="D1214">
        <v>86</v>
      </c>
      <c r="E1214" t="s">
        <v>29</v>
      </c>
      <c r="F1214">
        <v>50</v>
      </c>
      <c r="G1214">
        <v>0</v>
      </c>
      <c r="H1214" t="s">
        <v>39</v>
      </c>
      <c r="I1214">
        <v>0</v>
      </c>
      <c r="J1214" t="s">
        <v>31</v>
      </c>
      <c r="K1214">
        <v>0</v>
      </c>
      <c r="L1214" s="1">
        <v>2286</v>
      </c>
      <c r="M1214" t="s">
        <v>27</v>
      </c>
      <c r="N1214" t="s">
        <v>27</v>
      </c>
      <c r="O1214" t="s">
        <v>27</v>
      </c>
      <c r="P1214">
        <v>0</v>
      </c>
      <c r="Q1214" t="s">
        <v>32</v>
      </c>
      <c r="R1214">
        <v>24</v>
      </c>
      <c r="S1214" t="s">
        <v>36</v>
      </c>
      <c r="T1214">
        <v>3</v>
      </c>
      <c r="U1214">
        <v>5</v>
      </c>
      <c r="V1214">
        <v>3</v>
      </c>
      <c r="W1214">
        <v>4</v>
      </c>
      <c r="X1214">
        <v>708</v>
      </c>
      <c r="Y1214">
        <v>-50</v>
      </c>
      <c r="Z1214" t="s">
        <v>33</v>
      </c>
      <c r="AA1214">
        <v>50</v>
      </c>
      <c r="AB1214" t="str">
        <f t="shared" si="18"/>
        <v>20-29</v>
      </c>
    </row>
    <row r="1215" spans="1:28" x14ac:dyDescent="0.3">
      <c r="A1215">
        <v>53</v>
      </c>
      <c r="B1215" t="s">
        <v>27</v>
      </c>
      <c r="C1215" t="s">
        <v>28</v>
      </c>
      <c r="D1215">
        <v>86</v>
      </c>
      <c r="E1215" t="s">
        <v>29</v>
      </c>
      <c r="F1215">
        <v>50</v>
      </c>
      <c r="G1215">
        <v>0</v>
      </c>
      <c r="H1215" t="s">
        <v>30</v>
      </c>
      <c r="I1215">
        <v>0</v>
      </c>
      <c r="J1215" t="s">
        <v>31</v>
      </c>
      <c r="K1215">
        <v>0</v>
      </c>
      <c r="L1215" s="1">
        <v>2336</v>
      </c>
      <c r="M1215" t="s">
        <v>27</v>
      </c>
      <c r="N1215" t="s">
        <v>27</v>
      </c>
      <c r="O1215" t="s">
        <v>27</v>
      </c>
      <c r="P1215">
        <v>0</v>
      </c>
      <c r="Q1215" t="s">
        <v>34</v>
      </c>
      <c r="R1215">
        <v>24</v>
      </c>
      <c r="S1215" t="s">
        <v>36</v>
      </c>
      <c r="T1215">
        <v>4</v>
      </c>
      <c r="U1215">
        <v>3</v>
      </c>
      <c r="V1215">
        <v>3</v>
      </c>
      <c r="W1215">
        <v>3</v>
      </c>
      <c r="X1215">
        <v>761</v>
      </c>
      <c r="Y1215">
        <v>-50</v>
      </c>
      <c r="Z1215" t="s">
        <v>35</v>
      </c>
      <c r="AA1215">
        <v>100</v>
      </c>
      <c r="AB1215" t="str">
        <f t="shared" si="18"/>
        <v>50-59</v>
      </c>
    </row>
    <row r="1216" spans="1:28" x14ac:dyDescent="0.3">
      <c r="A1216">
        <v>35</v>
      </c>
      <c r="B1216" t="s">
        <v>27</v>
      </c>
      <c r="C1216" t="s">
        <v>38</v>
      </c>
      <c r="D1216">
        <v>0</v>
      </c>
      <c r="E1216" t="s">
        <v>37</v>
      </c>
      <c r="F1216">
        <v>0</v>
      </c>
      <c r="G1216">
        <v>0</v>
      </c>
      <c r="H1216" t="s">
        <v>39</v>
      </c>
      <c r="I1216">
        <v>0</v>
      </c>
      <c r="J1216" t="s">
        <v>31</v>
      </c>
      <c r="K1216">
        <v>0</v>
      </c>
      <c r="L1216" s="1">
        <v>2100</v>
      </c>
      <c r="M1216" t="s">
        <v>27</v>
      </c>
      <c r="N1216" t="s">
        <v>36</v>
      </c>
      <c r="O1216" t="s">
        <v>27</v>
      </c>
      <c r="P1216">
        <v>50</v>
      </c>
      <c r="Q1216" t="s">
        <v>32</v>
      </c>
      <c r="R1216">
        <v>9</v>
      </c>
      <c r="S1216" t="s">
        <v>36</v>
      </c>
      <c r="T1216">
        <v>2</v>
      </c>
      <c r="U1216">
        <v>4</v>
      </c>
      <c r="V1216">
        <v>1</v>
      </c>
      <c r="W1216">
        <v>6</v>
      </c>
      <c r="X1216">
        <v>717</v>
      </c>
      <c r="Y1216">
        <v>-50</v>
      </c>
      <c r="Z1216" t="s">
        <v>33</v>
      </c>
      <c r="AA1216">
        <v>50</v>
      </c>
      <c r="AB1216" t="str">
        <f t="shared" si="18"/>
        <v>30-39</v>
      </c>
    </row>
    <row r="1217" spans="1:28" x14ac:dyDescent="0.3">
      <c r="A1217">
        <v>58</v>
      </c>
      <c r="B1217" t="s">
        <v>36</v>
      </c>
      <c r="C1217" t="s">
        <v>28</v>
      </c>
      <c r="D1217">
        <v>86</v>
      </c>
      <c r="E1217" t="s">
        <v>37</v>
      </c>
      <c r="F1217">
        <v>0</v>
      </c>
      <c r="G1217">
        <v>2</v>
      </c>
      <c r="H1217" t="s">
        <v>39</v>
      </c>
      <c r="I1217">
        <v>200</v>
      </c>
      <c r="J1217" t="s">
        <v>31</v>
      </c>
      <c r="K1217">
        <v>0</v>
      </c>
      <c r="L1217" s="1">
        <v>2436</v>
      </c>
      <c r="M1217" t="s">
        <v>27</v>
      </c>
      <c r="N1217" t="s">
        <v>27</v>
      </c>
      <c r="O1217" t="s">
        <v>27</v>
      </c>
      <c r="P1217">
        <v>0</v>
      </c>
      <c r="Q1217" t="s">
        <v>32</v>
      </c>
      <c r="R1217">
        <v>22</v>
      </c>
      <c r="S1217" t="s">
        <v>36</v>
      </c>
      <c r="T1217">
        <v>4</v>
      </c>
      <c r="U1217">
        <v>2</v>
      </c>
      <c r="V1217">
        <v>3</v>
      </c>
      <c r="W1217">
        <v>6</v>
      </c>
      <c r="X1217">
        <v>716</v>
      </c>
      <c r="Y1217">
        <v>-50</v>
      </c>
      <c r="Z1217" t="s">
        <v>33</v>
      </c>
      <c r="AA1217">
        <v>50</v>
      </c>
      <c r="AB1217" t="str">
        <f t="shared" si="18"/>
        <v>50-59</v>
      </c>
    </row>
    <row r="1218" spans="1:28" x14ac:dyDescent="0.3">
      <c r="A1218">
        <v>29</v>
      </c>
      <c r="B1218" t="s">
        <v>27</v>
      </c>
      <c r="C1218" t="s">
        <v>28</v>
      </c>
      <c r="D1218">
        <v>86</v>
      </c>
      <c r="E1218" t="s">
        <v>29</v>
      </c>
      <c r="F1218">
        <v>50</v>
      </c>
      <c r="G1218">
        <v>2</v>
      </c>
      <c r="H1218" t="s">
        <v>30</v>
      </c>
      <c r="I1218">
        <v>100</v>
      </c>
      <c r="J1218" t="s">
        <v>40</v>
      </c>
      <c r="K1218">
        <v>-200</v>
      </c>
      <c r="L1218" s="1">
        <v>2186</v>
      </c>
      <c r="M1218" t="s">
        <v>36</v>
      </c>
      <c r="N1218" t="s">
        <v>27</v>
      </c>
      <c r="O1218" t="s">
        <v>27</v>
      </c>
      <c r="P1218">
        <v>50</v>
      </c>
      <c r="Q1218" t="s">
        <v>34</v>
      </c>
      <c r="R1218">
        <v>23</v>
      </c>
      <c r="S1218" t="s">
        <v>36</v>
      </c>
      <c r="T1218">
        <v>3</v>
      </c>
      <c r="U1218">
        <v>3</v>
      </c>
      <c r="V1218">
        <v>1</v>
      </c>
      <c r="W1218">
        <v>12</v>
      </c>
      <c r="X1218">
        <v>730</v>
      </c>
      <c r="Y1218">
        <v>-50</v>
      </c>
      <c r="Z1218" t="s">
        <v>35</v>
      </c>
      <c r="AA1218">
        <v>100</v>
      </c>
      <c r="AB1218" t="str">
        <f t="shared" ref="AB1218:AB1281" si="19">FLOOR(A1218,10) &amp; "-" &amp; (FLOOR(A1218,10)+9)</f>
        <v>20-29</v>
      </c>
    </row>
    <row r="1219" spans="1:28" x14ac:dyDescent="0.3">
      <c r="A1219">
        <v>44</v>
      </c>
      <c r="B1219" t="s">
        <v>27</v>
      </c>
      <c r="C1219" t="s">
        <v>45</v>
      </c>
      <c r="D1219">
        <v>0</v>
      </c>
      <c r="E1219" t="s">
        <v>37</v>
      </c>
      <c r="F1219">
        <v>0</v>
      </c>
      <c r="G1219">
        <v>0</v>
      </c>
      <c r="H1219" t="s">
        <v>30</v>
      </c>
      <c r="I1219">
        <v>0</v>
      </c>
      <c r="J1219" t="s">
        <v>40</v>
      </c>
      <c r="K1219">
        <v>-200</v>
      </c>
      <c r="L1219" s="1">
        <v>1950</v>
      </c>
      <c r="M1219" t="s">
        <v>36</v>
      </c>
      <c r="N1219" t="s">
        <v>27</v>
      </c>
      <c r="O1219" t="s">
        <v>27</v>
      </c>
      <c r="P1219">
        <v>50</v>
      </c>
      <c r="Q1219" t="s">
        <v>32</v>
      </c>
      <c r="R1219">
        <v>2</v>
      </c>
      <c r="S1219" t="s">
        <v>36</v>
      </c>
      <c r="T1219">
        <v>4</v>
      </c>
      <c r="U1219">
        <v>2</v>
      </c>
      <c r="V1219">
        <v>2</v>
      </c>
      <c r="W1219">
        <v>11</v>
      </c>
      <c r="X1219">
        <v>668</v>
      </c>
      <c r="Y1219">
        <v>50</v>
      </c>
      <c r="Z1219" t="s">
        <v>41</v>
      </c>
      <c r="AA1219">
        <v>0</v>
      </c>
      <c r="AB1219" t="str">
        <f t="shared" si="19"/>
        <v>40-49</v>
      </c>
    </row>
    <row r="1220" spans="1:28" x14ac:dyDescent="0.3">
      <c r="A1220">
        <v>27</v>
      </c>
      <c r="B1220" t="s">
        <v>27</v>
      </c>
      <c r="C1220" t="s">
        <v>38</v>
      </c>
      <c r="D1220">
        <v>0</v>
      </c>
      <c r="E1220" t="s">
        <v>29</v>
      </c>
      <c r="F1220">
        <v>50</v>
      </c>
      <c r="G1220">
        <v>1</v>
      </c>
      <c r="H1220" t="s">
        <v>43</v>
      </c>
      <c r="I1220">
        <v>200</v>
      </c>
      <c r="J1220" t="s">
        <v>31</v>
      </c>
      <c r="K1220">
        <v>0</v>
      </c>
      <c r="L1220" s="1">
        <v>2350</v>
      </c>
      <c r="M1220" t="s">
        <v>27</v>
      </c>
      <c r="N1220" t="s">
        <v>36</v>
      </c>
      <c r="O1220" t="s">
        <v>27</v>
      </c>
      <c r="P1220">
        <v>50</v>
      </c>
      <c r="Q1220" t="s">
        <v>34</v>
      </c>
      <c r="R1220">
        <v>16</v>
      </c>
      <c r="S1220" t="s">
        <v>36</v>
      </c>
      <c r="T1220">
        <v>7</v>
      </c>
      <c r="U1220">
        <v>1</v>
      </c>
      <c r="V1220">
        <v>3</v>
      </c>
      <c r="W1220">
        <v>1</v>
      </c>
      <c r="X1220">
        <v>723</v>
      </c>
      <c r="Y1220">
        <v>-50</v>
      </c>
      <c r="Z1220" t="s">
        <v>33</v>
      </c>
      <c r="AA1220">
        <v>50</v>
      </c>
      <c r="AB1220" t="str">
        <f t="shared" si="19"/>
        <v>20-29</v>
      </c>
    </row>
    <row r="1221" spans="1:28" x14ac:dyDescent="0.3">
      <c r="A1221">
        <v>72</v>
      </c>
      <c r="B1221" t="s">
        <v>36</v>
      </c>
      <c r="C1221" t="s">
        <v>28</v>
      </c>
      <c r="D1221">
        <v>86</v>
      </c>
      <c r="E1221" t="s">
        <v>29</v>
      </c>
      <c r="F1221">
        <v>50</v>
      </c>
      <c r="G1221">
        <v>0</v>
      </c>
      <c r="H1221" t="s">
        <v>30</v>
      </c>
      <c r="I1221">
        <v>0</v>
      </c>
      <c r="J1221" t="s">
        <v>31</v>
      </c>
      <c r="K1221">
        <v>0</v>
      </c>
      <c r="L1221" s="1">
        <v>2336</v>
      </c>
      <c r="M1221" t="s">
        <v>27</v>
      </c>
      <c r="N1221" t="s">
        <v>27</v>
      </c>
      <c r="O1221" t="s">
        <v>27</v>
      </c>
      <c r="P1221">
        <v>0</v>
      </c>
      <c r="Q1221" t="s">
        <v>34</v>
      </c>
      <c r="R1221">
        <v>12</v>
      </c>
      <c r="S1221" t="s">
        <v>27</v>
      </c>
      <c r="T1221">
        <v>5</v>
      </c>
      <c r="U1221">
        <v>5</v>
      </c>
      <c r="V1221">
        <v>3</v>
      </c>
      <c r="W1221">
        <v>99</v>
      </c>
      <c r="X1221">
        <v>779</v>
      </c>
      <c r="Y1221">
        <v>-50</v>
      </c>
      <c r="Z1221" t="s">
        <v>35</v>
      </c>
      <c r="AA1221">
        <v>100</v>
      </c>
      <c r="AB1221" t="str">
        <f t="shared" si="19"/>
        <v>70-79</v>
      </c>
    </row>
    <row r="1222" spans="1:28" x14ac:dyDescent="0.3">
      <c r="A1222">
        <v>22</v>
      </c>
      <c r="B1222" t="s">
        <v>27</v>
      </c>
      <c r="C1222" t="s">
        <v>28</v>
      </c>
      <c r="D1222">
        <v>86</v>
      </c>
      <c r="E1222" t="s">
        <v>29</v>
      </c>
      <c r="F1222">
        <v>50</v>
      </c>
      <c r="G1222">
        <v>0</v>
      </c>
      <c r="H1222" t="s">
        <v>30</v>
      </c>
      <c r="I1222">
        <v>0</v>
      </c>
      <c r="J1222" t="s">
        <v>40</v>
      </c>
      <c r="K1222">
        <v>-200</v>
      </c>
      <c r="L1222" s="1">
        <v>2186</v>
      </c>
      <c r="M1222" t="s">
        <v>27</v>
      </c>
      <c r="N1222" t="s">
        <v>27</v>
      </c>
      <c r="O1222" t="s">
        <v>27</v>
      </c>
      <c r="P1222">
        <v>0</v>
      </c>
      <c r="Q1222" t="s">
        <v>34</v>
      </c>
      <c r="R1222">
        <v>17</v>
      </c>
      <c r="S1222" t="s">
        <v>36</v>
      </c>
      <c r="T1222">
        <v>4</v>
      </c>
      <c r="U1222">
        <v>0</v>
      </c>
      <c r="V1222">
        <v>2</v>
      </c>
      <c r="W1222">
        <v>10</v>
      </c>
      <c r="X1222">
        <v>696</v>
      </c>
      <c r="Y1222">
        <v>50</v>
      </c>
      <c r="Z1222" t="s">
        <v>33</v>
      </c>
      <c r="AA1222">
        <v>50</v>
      </c>
      <c r="AB1222" t="str">
        <f t="shared" si="19"/>
        <v>20-29</v>
      </c>
    </row>
    <row r="1223" spans="1:28" x14ac:dyDescent="0.3">
      <c r="A1223">
        <v>44</v>
      </c>
      <c r="B1223" t="s">
        <v>27</v>
      </c>
      <c r="C1223" t="s">
        <v>38</v>
      </c>
      <c r="D1223">
        <v>0</v>
      </c>
      <c r="E1223" t="s">
        <v>29</v>
      </c>
      <c r="F1223">
        <v>50</v>
      </c>
      <c r="G1223">
        <v>0</v>
      </c>
      <c r="H1223" t="s">
        <v>39</v>
      </c>
      <c r="I1223">
        <v>0</v>
      </c>
      <c r="J1223" t="s">
        <v>31</v>
      </c>
      <c r="K1223">
        <v>0</v>
      </c>
      <c r="L1223" s="1">
        <v>2250</v>
      </c>
      <c r="M1223" t="s">
        <v>27</v>
      </c>
      <c r="N1223" t="s">
        <v>27</v>
      </c>
      <c r="O1223" t="s">
        <v>27</v>
      </c>
      <c r="P1223">
        <v>0</v>
      </c>
      <c r="Q1223" t="s">
        <v>34</v>
      </c>
      <c r="R1223">
        <v>4</v>
      </c>
      <c r="S1223" t="s">
        <v>27</v>
      </c>
      <c r="T1223">
        <v>4</v>
      </c>
      <c r="U1223">
        <v>0</v>
      </c>
      <c r="V1223">
        <v>1</v>
      </c>
      <c r="W1223">
        <v>99</v>
      </c>
      <c r="X1223">
        <v>671</v>
      </c>
      <c r="Y1223">
        <v>50</v>
      </c>
      <c r="Z1223" t="s">
        <v>41</v>
      </c>
      <c r="AA1223">
        <v>0</v>
      </c>
      <c r="AB1223" t="str">
        <f t="shared" si="19"/>
        <v>40-49</v>
      </c>
    </row>
    <row r="1224" spans="1:28" x14ac:dyDescent="0.3">
      <c r="A1224">
        <v>49</v>
      </c>
      <c r="B1224" t="s">
        <v>27</v>
      </c>
      <c r="C1224" t="s">
        <v>38</v>
      </c>
      <c r="D1224">
        <v>0</v>
      </c>
      <c r="E1224" t="s">
        <v>42</v>
      </c>
      <c r="F1224">
        <v>100</v>
      </c>
      <c r="G1224">
        <v>2</v>
      </c>
      <c r="H1224" t="s">
        <v>30</v>
      </c>
      <c r="I1224">
        <v>100</v>
      </c>
      <c r="J1224" t="s">
        <v>40</v>
      </c>
      <c r="K1224">
        <v>-200</v>
      </c>
      <c r="L1224" s="1">
        <v>2100</v>
      </c>
      <c r="M1224" t="s">
        <v>27</v>
      </c>
      <c r="N1224" t="s">
        <v>36</v>
      </c>
      <c r="O1224" t="s">
        <v>27</v>
      </c>
      <c r="P1224">
        <v>50</v>
      </c>
      <c r="Q1224" t="s">
        <v>34</v>
      </c>
      <c r="R1224">
        <v>17</v>
      </c>
      <c r="S1224" t="s">
        <v>36</v>
      </c>
      <c r="T1224">
        <v>8</v>
      </c>
      <c r="U1224">
        <v>2</v>
      </c>
      <c r="V1224">
        <v>1</v>
      </c>
      <c r="W1224">
        <v>10</v>
      </c>
      <c r="X1224">
        <v>732</v>
      </c>
      <c r="Y1224">
        <v>-50</v>
      </c>
      <c r="Z1224" t="s">
        <v>33</v>
      </c>
      <c r="AA1224">
        <v>50</v>
      </c>
      <c r="AB1224" t="str">
        <f t="shared" si="19"/>
        <v>40-49</v>
      </c>
    </row>
    <row r="1225" spans="1:28" x14ac:dyDescent="0.3">
      <c r="A1225">
        <v>46</v>
      </c>
      <c r="B1225" t="s">
        <v>27</v>
      </c>
      <c r="C1225" t="s">
        <v>46</v>
      </c>
      <c r="D1225">
        <v>0</v>
      </c>
      <c r="E1225" t="s">
        <v>29</v>
      </c>
      <c r="F1225">
        <v>50</v>
      </c>
      <c r="G1225">
        <v>1</v>
      </c>
      <c r="H1225" t="s">
        <v>30</v>
      </c>
      <c r="I1225">
        <v>50</v>
      </c>
      <c r="J1225" t="s">
        <v>31</v>
      </c>
      <c r="K1225">
        <v>0</v>
      </c>
      <c r="L1225" s="1">
        <v>2400</v>
      </c>
      <c r="M1225" t="s">
        <v>27</v>
      </c>
      <c r="N1225" t="s">
        <v>27</v>
      </c>
      <c r="O1225" t="s">
        <v>27</v>
      </c>
      <c r="P1225">
        <v>0</v>
      </c>
      <c r="Q1225" t="s">
        <v>32</v>
      </c>
      <c r="R1225">
        <v>25</v>
      </c>
      <c r="S1225" t="s">
        <v>27</v>
      </c>
      <c r="T1225">
        <v>7</v>
      </c>
      <c r="U1225">
        <v>1</v>
      </c>
      <c r="V1225">
        <v>2</v>
      </c>
      <c r="W1225">
        <v>99</v>
      </c>
      <c r="X1225">
        <v>645</v>
      </c>
      <c r="Y1225">
        <v>50</v>
      </c>
      <c r="Z1225" t="s">
        <v>35</v>
      </c>
      <c r="AA1225">
        <v>100</v>
      </c>
      <c r="AB1225" t="str">
        <f t="shared" si="19"/>
        <v>40-49</v>
      </c>
    </row>
    <row r="1226" spans="1:28" x14ac:dyDescent="0.3">
      <c r="A1226">
        <v>37</v>
      </c>
      <c r="B1226" t="s">
        <v>27</v>
      </c>
      <c r="C1226" t="s">
        <v>28</v>
      </c>
      <c r="D1226">
        <v>86</v>
      </c>
      <c r="E1226" t="s">
        <v>29</v>
      </c>
      <c r="F1226">
        <v>50</v>
      </c>
      <c r="G1226">
        <v>1</v>
      </c>
      <c r="H1226" t="s">
        <v>30</v>
      </c>
      <c r="I1226">
        <v>50</v>
      </c>
      <c r="J1226" t="s">
        <v>31</v>
      </c>
      <c r="K1226">
        <v>0</v>
      </c>
      <c r="L1226" s="1">
        <v>2336</v>
      </c>
      <c r="M1226" t="s">
        <v>27</v>
      </c>
      <c r="N1226" t="s">
        <v>27</v>
      </c>
      <c r="O1226" t="s">
        <v>27</v>
      </c>
      <c r="P1226">
        <v>0</v>
      </c>
      <c r="Q1226" t="s">
        <v>34</v>
      </c>
      <c r="R1226">
        <v>29</v>
      </c>
      <c r="S1226" t="s">
        <v>36</v>
      </c>
      <c r="T1226">
        <v>13</v>
      </c>
      <c r="U1226">
        <v>5</v>
      </c>
      <c r="V1226">
        <v>3</v>
      </c>
      <c r="W1226">
        <v>5</v>
      </c>
      <c r="X1226">
        <v>721</v>
      </c>
      <c r="Y1226">
        <v>-50</v>
      </c>
      <c r="Z1226" t="s">
        <v>33</v>
      </c>
      <c r="AA1226">
        <v>50</v>
      </c>
      <c r="AB1226" t="str">
        <f t="shared" si="19"/>
        <v>30-39</v>
      </c>
    </row>
    <row r="1227" spans="1:28" x14ac:dyDescent="0.3">
      <c r="A1227">
        <v>38</v>
      </c>
      <c r="B1227" t="s">
        <v>27</v>
      </c>
      <c r="C1227" t="s">
        <v>45</v>
      </c>
      <c r="D1227">
        <v>0</v>
      </c>
      <c r="E1227" t="s">
        <v>37</v>
      </c>
      <c r="F1227">
        <v>0</v>
      </c>
      <c r="G1227">
        <v>0</v>
      </c>
      <c r="H1227" t="s">
        <v>39</v>
      </c>
      <c r="I1227">
        <v>0</v>
      </c>
      <c r="J1227" t="s">
        <v>31</v>
      </c>
      <c r="K1227">
        <v>0</v>
      </c>
      <c r="L1227" s="1">
        <v>2150</v>
      </c>
      <c r="M1227" t="s">
        <v>36</v>
      </c>
      <c r="N1227" t="s">
        <v>27</v>
      </c>
      <c r="O1227" t="s">
        <v>27</v>
      </c>
      <c r="P1227">
        <v>50</v>
      </c>
      <c r="Q1227" t="s">
        <v>34</v>
      </c>
      <c r="R1227">
        <v>30</v>
      </c>
      <c r="S1227" t="s">
        <v>36</v>
      </c>
      <c r="T1227">
        <v>9</v>
      </c>
      <c r="U1227">
        <v>2</v>
      </c>
      <c r="V1227">
        <v>1</v>
      </c>
      <c r="W1227">
        <v>7</v>
      </c>
      <c r="X1227">
        <v>725</v>
      </c>
      <c r="Y1227">
        <v>-50</v>
      </c>
      <c r="Z1227" t="s">
        <v>35</v>
      </c>
      <c r="AA1227">
        <v>100</v>
      </c>
      <c r="AB1227" t="str">
        <f t="shared" si="19"/>
        <v>30-39</v>
      </c>
    </row>
    <row r="1228" spans="1:28" x14ac:dyDescent="0.3">
      <c r="A1228">
        <v>40</v>
      </c>
      <c r="B1228" t="s">
        <v>27</v>
      </c>
      <c r="C1228" t="s">
        <v>38</v>
      </c>
      <c r="D1228">
        <v>0</v>
      </c>
      <c r="E1228" t="s">
        <v>37</v>
      </c>
      <c r="F1228">
        <v>0</v>
      </c>
      <c r="G1228">
        <v>1</v>
      </c>
      <c r="H1228" t="s">
        <v>39</v>
      </c>
      <c r="I1228">
        <v>100</v>
      </c>
      <c r="J1228" t="s">
        <v>31</v>
      </c>
      <c r="K1228">
        <v>0</v>
      </c>
      <c r="L1228" s="1">
        <v>2350</v>
      </c>
      <c r="M1228" t="s">
        <v>27</v>
      </c>
      <c r="N1228" t="s">
        <v>27</v>
      </c>
      <c r="O1228" t="s">
        <v>27</v>
      </c>
      <c r="P1228">
        <v>0</v>
      </c>
      <c r="Q1228" t="s">
        <v>34</v>
      </c>
      <c r="R1228">
        <v>4</v>
      </c>
      <c r="S1228" t="s">
        <v>27</v>
      </c>
      <c r="T1228">
        <v>4</v>
      </c>
      <c r="U1228">
        <v>0</v>
      </c>
      <c r="V1228">
        <v>3</v>
      </c>
      <c r="W1228">
        <v>99</v>
      </c>
      <c r="X1228">
        <v>677</v>
      </c>
      <c r="Y1228">
        <v>50</v>
      </c>
      <c r="Z1228" t="s">
        <v>33</v>
      </c>
      <c r="AA1228">
        <v>50</v>
      </c>
      <c r="AB1228" t="str">
        <f t="shared" si="19"/>
        <v>40-49</v>
      </c>
    </row>
    <row r="1229" spans="1:28" x14ac:dyDescent="0.3">
      <c r="A1229">
        <v>37</v>
      </c>
      <c r="B1229" t="s">
        <v>27</v>
      </c>
      <c r="C1229" t="s">
        <v>38</v>
      </c>
      <c r="D1229">
        <v>0</v>
      </c>
      <c r="E1229" t="s">
        <v>29</v>
      </c>
      <c r="F1229">
        <v>50</v>
      </c>
      <c r="G1229">
        <v>1</v>
      </c>
      <c r="H1229" t="s">
        <v>30</v>
      </c>
      <c r="I1229">
        <v>50</v>
      </c>
      <c r="J1229" t="s">
        <v>40</v>
      </c>
      <c r="K1229">
        <v>-200</v>
      </c>
      <c r="L1229" s="1">
        <v>2100</v>
      </c>
      <c r="M1229" t="s">
        <v>27</v>
      </c>
      <c r="N1229" t="s">
        <v>27</v>
      </c>
      <c r="O1229" t="s">
        <v>27</v>
      </c>
      <c r="P1229">
        <v>0</v>
      </c>
      <c r="Q1229" t="s">
        <v>34</v>
      </c>
      <c r="R1229">
        <v>1</v>
      </c>
      <c r="S1229" t="s">
        <v>36</v>
      </c>
      <c r="T1229">
        <v>5</v>
      </c>
      <c r="U1229">
        <v>1</v>
      </c>
      <c r="V1229">
        <v>2</v>
      </c>
      <c r="W1229">
        <v>7</v>
      </c>
      <c r="X1229">
        <v>722</v>
      </c>
      <c r="Y1229">
        <v>-50</v>
      </c>
      <c r="Z1229" t="s">
        <v>35</v>
      </c>
      <c r="AA1229">
        <v>100</v>
      </c>
      <c r="AB1229" t="str">
        <f t="shared" si="19"/>
        <v>30-39</v>
      </c>
    </row>
    <row r="1230" spans="1:28" x14ac:dyDescent="0.3">
      <c r="A1230">
        <v>54</v>
      </c>
      <c r="B1230" t="s">
        <v>27</v>
      </c>
      <c r="C1230" t="s">
        <v>38</v>
      </c>
      <c r="D1230">
        <v>0</v>
      </c>
      <c r="E1230" t="s">
        <v>42</v>
      </c>
      <c r="F1230">
        <v>100</v>
      </c>
      <c r="G1230">
        <v>1</v>
      </c>
      <c r="H1230" t="s">
        <v>30</v>
      </c>
      <c r="I1230">
        <v>50</v>
      </c>
      <c r="J1230" t="s">
        <v>31</v>
      </c>
      <c r="K1230">
        <v>0</v>
      </c>
      <c r="L1230" s="1">
        <v>2200</v>
      </c>
      <c r="M1230" t="s">
        <v>27</v>
      </c>
      <c r="N1230" t="s">
        <v>36</v>
      </c>
      <c r="O1230" t="s">
        <v>27</v>
      </c>
      <c r="P1230">
        <v>50</v>
      </c>
      <c r="Q1230" t="s">
        <v>34</v>
      </c>
      <c r="R1230">
        <v>1</v>
      </c>
      <c r="S1230" t="s">
        <v>27</v>
      </c>
      <c r="T1230">
        <v>5</v>
      </c>
      <c r="U1230">
        <v>0</v>
      </c>
      <c r="V1230">
        <v>2</v>
      </c>
      <c r="W1230">
        <v>99</v>
      </c>
      <c r="X1230">
        <v>761</v>
      </c>
      <c r="Y1230">
        <v>-50</v>
      </c>
      <c r="Z1230" t="s">
        <v>41</v>
      </c>
      <c r="AA1230">
        <v>0</v>
      </c>
      <c r="AB1230" t="str">
        <f t="shared" si="19"/>
        <v>50-59</v>
      </c>
    </row>
    <row r="1231" spans="1:28" x14ac:dyDescent="0.3">
      <c r="A1231">
        <v>73</v>
      </c>
      <c r="B1231" t="s">
        <v>36</v>
      </c>
      <c r="C1231" t="s">
        <v>28</v>
      </c>
      <c r="D1231">
        <v>86</v>
      </c>
      <c r="E1231" t="s">
        <v>29</v>
      </c>
      <c r="F1231">
        <v>50</v>
      </c>
      <c r="G1231">
        <v>0</v>
      </c>
      <c r="H1231" t="s">
        <v>39</v>
      </c>
      <c r="I1231">
        <v>0</v>
      </c>
      <c r="J1231" t="s">
        <v>31</v>
      </c>
      <c r="K1231">
        <v>0</v>
      </c>
      <c r="L1231" s="1">
        <v>2236</v>
      </c>
      <c r="M1231" t="s">
        <v>36</v>
      </c>
      <c r="N1231" t="s">
        <v>36</v>
      </c>
      <c r="O1231" t="s">
        <v>27</v>
      </c>
      <c r="P1231">
        <v>100</v>
      </c>
      <c r="Q1231" t="s">
        <v>32</v>
      </c>
      <c r="R1231">
        <v>27</v>
      </c>
      <c r="S1231" t="s">
        <v>27</v>
      </c>
      <c r="T1231">
        <v>5</v>
      </c>
      <c r="U1231">
        <v>2</v>
      </c>
      <c r="V1231">
        <v>2</v>
      </c>
      <c r="W1231">
        <v>99</v>
      </c>
      <c r="X1231">
        <v>701</v>
      </c>
      <c r="Y1231">
        <v>-50</v>
      </c>
      <c r="Z1231" t="s">
        <v>35</v>
      </c>
      <c r="AA1231">
        <v>100</v>
      </c>
      <c r="AB1231" t="str">
        <f t="shared" si="19"/>
        <v>70-79</v>
      </c>
    </row>
    <row r="1232" spans="1:28" x14ac:dyDescent="0.3">
      <c r="A1232">
        <v>31</v>
      </c>
      <c r="B1232" t="s">
        <v>27</v>
      </c>
      <c r="C1232" t="s">
        <v>45</v>
      </c>
      <c r="D1232">
        <v>0</v>
      </c>
      <c r="E1232" t="s">
        <v>37</v>
      </c>
      <c r="F1232">
        <v>0</v>
      </c>
      <c r="G1232">
        <v>0</v>
      </c>
      <c r="H1232" t="s">
        <v>30</v>
      </c>
      <c r="I1232">
        <v>0</v>
      </c>
      <c r="J1232" t="s">
        <v>31</v>
      </c>
      <c r="K1232">
        <v>0</v>
      </c>
      <c r="L1232" s="1">
        <v>2300</v>
      </c>
      <c r="M1232" t="s">
        <v>27</v>
      </c>
      <c r="N1232" t="s">
        <v>27</v>
      </c>
      <c r="O1232" t="s">
        <v>27</v>
      </c>
      <c r="P1232">
        <v>0</v>
      </c>
      <c r="Q1232" t="s">
        <v>32</v>
      </c>
      <c r="R1232">
        <v>14</v>
      </c>
      <c r="S1232" t="s">
        <v>36</v>
      </c>
      <c r="T1232">
        <v>4</v>
      </c>
      <c r="U1232">
        <v>5</v>
      </c>
      <c r="V1232">
        <v>2</v>
      </c>
      <c r="W1232">
        <v>11</v>
      </c>
      <c r="X1232">
        <v>644</v>
      </c>
      <c r="Y1232">
        <v>50</v>
      </c>
      <c r="Z1232" t="s">
        <v>35</v>
      </c>
      <c r="AA1232">
        <v>100</v>
      </c>
      <c r="AB1232" t="str">
        <f t="shared" si="19"/>
        <v>30-39</v>
      </c>
    </row>
    <row r="1233" spans="1:28" x14ac:dyDescent="0.3">
      <c r="A1233">
        <v>19</v>
      </c>
      <c r="B1233" t="s">
        <v>27</v>
      </c>
      <c r="C1233" t="s">
        <v>28</v>
      </c>
      <c r="D1233">
        <v>86</v>
      </c>
      <c r="E1233" t="s">
        <v>29</v>
      </c>
      <c r="F1233">
        <v>50</v>
      </c>
      <c r="G1233">
        <v>0</v>
      </c>
      <c r="H1233" t="s">
        <v>43</v>
      </c>
      <c r="I1233">
        <v>0</v>
      </c>
      <c r="J1233" t="s">
        <v>40</v>
      </c>
      <c r="K1233">
        <v>-200</v>
      </c>
      <c r="L1233" s="1">
        <v>2136</v>
      </c>
      <c r="M1233" t="s">
        <v>36</v>
      </c>
      <c r="N1233" t="s">
        <v>27</v>
      </c>
      <c r="O1233" t="s">
        <v>27</v>
      </c>
      <c r="P1233">
        <v>50</v>
      </c>
      <c r="Q1233" t="s">
        <v>32</v>
      </c>
      <c r="R1233">
        <v>4</v>
      </c>
      <c r="S1233" t="s">
        <v>36</v>
      </c>
      <c r="T1233">
        <v>5</v>
      </c>
      <c r="U1233">
        <v>4</v>
      </c>
      <c r="V1233">
        <v>2</v>
      </c>
      <c r="W1233">
        <v>7</v>
      </c>
      <c r="X1233">
        <v>682</v>
      </c>
      <c r="Y1233">
        <v>50</v>
      </c>
      <c r="Z1233" t="s">
        <v>33</v>
      </c>
      <c r="AA1233">
        <v>50</v>
      </c>
      <c r="AB1233" t="str">
        <f t="shared" si="19"/>
        <v>10-19</v>
      </c>
    </row>
    <row r="1234" spans="1:28" x14ac:dyDescent="0.3">
      <c r="A1234">
        <v>38</v>
      </c>
      <c r="B1234" t="s">
        <v>27</v>
      </c>
      <c r="C1234" t="s">
        <v>28</v>
      </c>
      <c r="D1234">
        <v>86</v>
      </c>
      <c r="E1234" t="s">
        <v>29</v>
      </c>
      <c r="F1234">
        <v>50</v>
      </c>
      <c r="G1234">
        <v>0</v>
      </c>
      <c r="H1234" t="s">
        <v>30</v>
      </c>
      <c r="I1234">
        <v>0</v>
      </c>
      <c r="J1234" t="s">
        <v>40</v>
      </c>
      <c r="K1234">
        <v>-200</v>
      </c>
      <c r="L1234" s="1">
        <v>2186</v>
      </c>
      <c r="M1234" t="s">
        <v>27</v>
      </c>
      <c r="N1234" t="s">
        <v>27</v>
      </c>
      <c r="O1234" t="s">
        <v>36</v>
      </c>
      <c r="P1234">
        <v>50</v>
      </c>
      <c r="Q1234" t="s">
        <v>34</v>
      </c>
      <c r="R1234">
        <v>3</v>
      </c>
      <c r="S1234" t="s">
        <v>27</v>
      </c>
      <c r="T1234">
        <v>4</v>
      </c>
      <c r="U1234">
        <v>2</v>
      </c>
      <c r="V1234">
        <v>2</v>
      </c>
      <c r="W1234">
        <v>99</v>
      </c>
      <c r="X1234">
        <v>691</v>
      </c>
      <c r="Y1234">
        <v>50</v>
      </c>
      <c r="Z1234" t="s">
        <v>35</v>
      </c>
      <c r="AA1234">
        <v>100</v>
      </c>
      <c r="AB1234" t="str">
        <f t="shared" si="19"/>
        <v>30-39</v>
      </c>
    </row>
    <row r="1235" spans="1:28" x14ac:dyDescent="0.3">
      <c r="A1235">
        <v>78</v>
      </c>
      <c r="B1235" t="s">
        <v>36</v>
      </c>
      <c r="C1235" t="s">
        <v>46</v>
      </c>
      <c r="D1235">
        <v>0</v>
      </c>
      <c r="E1235" t="s">
        <v>37</v>
      </c>
      <c r="F1235">
        <v>0</v>
      </c>
      <c r="G1235">
        <v>0</v>
      </c>
      <c r="H1235" t="s">
        <v>39</v>
      </c>
      <c r="I1235">
        <v>0</v>
      </c>
      <c r="J1235" t="s">
        <v>40</v>
      </c>
      <c r="K1235">
        <v>-200</v>
      </c>
      <c r="L1235" s="1">
        <v>1900</v>
      </c>
      <c r="M1235" t="s">
        <v>27</v>
      </c>
      <c r="N1235" t="s">
        <v>27</v>
      </c>
      <c r="O1235" t="s">
        <v>27</v>
      </c>
      <c r="P1235">
        <v>0</v>
      </c>
      <c r="Q1235" t="s">
        <v>34</v>
      </c>
      <c r="R1235">
        <v>1</v>
      </c>
      <c r="S1235" t="s">
        <v>36</v>
      </c>
      <c r="T1235">
        <v>6</v>
      </c>
      <c r="U1235">
        <v>0</v>
      </c>
      <c r="V1235">
        <v>3</v>
      </c>
      <c r="W1235">
        <v>7</v>
      </c>
      <c r="X1235">
        <v>773</v>
      </c>
      <c r="Y1235">
        <v>-50</v>
      </c>
      <c r="Z1235" t="s">
        <v>41</v>
      </c>
      <c r="AA1235">
        <v>0</v>
      </c>
      <c r="AB1235" t="str">
        <f t="shared" si="19"/>
        <v>70-79</v>
      </c>
    </row>
    <row r="1236" spans="1:28" x14ac:dyDescent="0.3">
      <c r="A1236">
        <v>27</v>
      </c>
      <c r="B1236" t="s">
        <v>27</v>
      </c>
      <c r="C1236" t="s">
        <v>38</v>
      </c>
      <c r="D1236">
        <v>0</v>
      </c>
      <c r="E1236" t="s">
        <v>29</v>
      </c>
      <c r="F1236">
        <v>50</v>
      </c>
      <c r="G1236">
        <v>1</v>
      </c>
      <c r="H1236" t="s">
        <v>30</v>
      </c>
      <c r="I1236">
        <v>50</v>
      </c>
      <c r="J1236" t="s">
        <v>31</v>
      </c>
      <c r="K1236">
        <v>0</v>
      </c>
      <c r="L1236" s="1">
        <v>2400</v>
      </c>
      <c r="M1236" t="s">
        <v>27</v>
      </c>
      <c r="N1236" t="s">
        <v>27</v>
      </c>
      <c r="O1236" t="s">
        <v>27</v>
      </c>
      <c r="P1236">
        <v>0</v>
      </c>
      <c r="Q1236" t="s">
        <v>32</v>
      </c>
      <c r="R1236">
        <v>19</v>
      </c>
      <c r="S1236" t="s">
        <v>27</v>
      </c>
      <c r="T1236">
        <v>8</v>
      </c>
      <c r="U1236">
        <v>0</v>
      </c>
      <c r="V1236">
        <v>2</v>
      </c>
      <c r="W1236">
        <v>99</v>
      </c>
      <c r="X1236">
        <v>668</v>
      </c>
      <c r="Y1236">
        <v>50</v>
      </c>
      <c r="Z1236" t="s">
        <v>35</v>
      </c>
      <c r="AA1236">
        <v>100</v>
      </c>
      <c r="AB1236" t="str">
        <f t="shared" si="19"/>
        <v>20-29</v>
      </c>
    </row>
    <row r="1237" spans="1:28" x14ac:dyDescent="0.3">
      <c r="A1237">
        <v>64</v>
      </c>
      <c r="B1237" t="s">
        <v>36</v>
      </c>
      <c r="C1237" t="s">
        <v>46</v>
      </c>
      <c r="D1237">
        <v>0</v>
      </c>
      <c r="E1237" t="s">
        <v>29</v>
      </c>
      <c r="F1237">
        <v>50</v>
      </c>
      <c r="G1237">
        <v>0</v>
      </c>
      <c r="H1237" t="s">
        <v>30</v>
      </c>
      <c r="I1237">
        <v>0</v>
      </c>
      <c r="J1237" t="s">
        <v>31</v>
      </c>
      <c r="K1237">
        <v>0</v>
      </c>
      <c r="L1237" s="1">
        <v>2350</v>
      </c>
      <c r="M1237" t="s">
        <v>27</v>
      </c>
      <c r="N1237" t="s">
        <v>27</v>
      </c>
      <c r="O1237" t="s">
        <v>27</v>
      </c>
      <c r="P1237">
        <v>0</v>
      </c>
      <c r="Q1237" t="s">
        <v>32</v>
      </c>
      <c r="R1237">
        <v>24</v>
      </c>
      <c r="S1237" t="s">
        <v>27</v>
      </c>
      <c r="T1237">
        <v>3</v>
      </c>
      <c r="U1237">
        <v>2</v>
      </c>
      <c r="V1237">
        <v>1</v>
      </c>
      <c r="W1237">
        <v>99</v>
      </c>
      <c r="X1237">
        <v>690</v>
      </c>
      <c r="Y1237">
        <v>50</v>
      </c>
      <c r="Z1237" t="s">
        <v>35</v>
      </c>
      <c r="AA1237">
        <v>100</v>
      </c>
      <c r="AB1237" t="str">
        <f t="shared" si="19"/>
        <v>60-69</v>
      </c>
    </row>
    <row r="1238" spans="1:28" x14ac:dyDescent="0.3">
      <c r="A1238">
        <v>65</v>
      </c>
      <c r="B1238" t="s">
        <v>36</v>
      </c>
      <c r="C1238" t="s">
        <v>38</v>
      </c>
      <c r="D1238">
        <v>0</v>
      </c>
      <c r="E1238" t="s">
        <v>29</v>
      </c>
      <c r="F1238">
        <v>50</v>
      </c>
      <c r="G1238">
        <v>0</v>
      </c>
      <c r="H1238" t="s">
        <v>30</v>
      </c>
      <c r="I1238">
        <v>0</v>
      </c>
      <c r="J1238" t="s">
        <v>31</v>
      </c>
      <c r="K1238">
        <v>0</v>
      </c>
      <c r="L1238" s="1">
        <v>2200</v>
      </c>
      <c r="M1238" t="s">
        <v>36</v>
      </c>
      <c r="N1238" t="s">
        <v>27</v>
      </c>
      <c r="O1238" t="s">
        <v>27</v>
      </c>
      <c r="P1238">
        <v>50</v>
      </c>
      <c r="Q1238" t="s">
        <v>34</v>
      </c>
      <c r="R1238">
        <v>18</v>
      </c>
      <c r="S1238" t="s">
        <v>36</v>
      </c>
      <c r="T1238">
        <v>6</v>
      </c>
      <c r="U1238">
        <v>2</v>
      </c>
      <c r="V1238">
        <v>1</v>
      </c>
      <c r="W1238">
        <v>1</v>
      </c>
      <c r="X1238">
        <v>706</v>
      </c>
      <c r="Y1238">
        <v>-50</v>
      </c>
      <c r="Z1238" t="s">
        <v>35</v>
      </c>
      <c r="AA1238">
        <v>100</v>
      </c>
      <c r="AB1238" t="str">
        <f t="shared" si="19"/>
        <v>60-69</v>
      </c>
    </row>
    <row r="1239" spans="1:28" x14ac:dyDescent="0.3">
      <c r="A1239">
        <v>31</v>
      </c>
      <c r="B1239" t="s">
        <v>27</v>
      </c>
      <c r="C1239" t="s">
        <v>28</v>
      </c>
      <c r="D1239">
        <v>86</v>
      </c>
      <c r="E1239" t="s">
        <v>29</v>
      </c>
      <c r="F1239">
        <v>50</v>
      </c>
      <c r="G1239">
        <v>2</v>
      </c>
      <c r="H1239" t="s">
        <v>30</v>
      </c>
      <c r="I1239">
        <v>100</v>
      </c>
      <c r="J1239" t="s">
        <v>31</v>
      </c>
      <c r="K1239">
        <v>0</v>
      </c>
      <c r="L1239" s="1">
        <v>2486</v>
      </c>
      <c r="M1239" t="s">
        <v>27</v>
      </c>
      <c r="N1239" t="s">
        <v>36</v>
      </c>
      <c r="O1239" t="s">
        <v>27</v>
      </c>
      <c r="P1239">
        <v>50</v>
      </c>
      <c r="Q1239" t="s">
        <v>32</v>
      </c>
      <c r="R1239">
        <v>22</v>
      </c>
      <c r="S1239" t="s">
        <v>27</v>
      </c>
      <c r="T1239">
        <v>9</v>
      </c>
      <c r="U1239">
        <v>0</v>
      </c>
      <c r="V1239">
        <v>1</v>
      </c>
      <c r="W1239">
        <v>99</v>
      </c>
      <c r="X1239">
        <v>657</v>
      </c>
      <c r="Y1239">
        <v>50</v>
      </c>
      <c r="Z1239" t="s">
        <v>35</v>
      </c>
      <c r="AA1239">
        <v>100</v>
      </c>
      <c r="AB1239" t="str">
        <f t="shared" si="19"/>
        <v>30-39</v>
      </c>
    </row>
    <row r="1240" spans="1:28" x14ac:dyDescent="0.3">
      <c r="A1240">
        <v>48</v>
      </c>
      <c r="B1240" t="s">
        <v>27</v>
      </c>
      <c r="C1240" t="s">
        <v>45</v>
      </c>
      <c r="D1240">
        <v>0</v>
      </c>
      <c r="E1240" t="s">
        <v>37</v>
      </c>
      <c r="F1240">
        <v>0</v>
      </c>
      <c r="G1240">
        <v>0</v>
      </c>
      <c r="H1240" t="s">
        <v>39</v>
      </c>
      <c r="I1240">
        <v>0</v>
      </c>
      <c r="J1240" t="s">
        <v>31</v>
      </c>
      <c r="K1240">
        <v>0</v>
      </c>
      <c r="L1240" s="1">
        <v>2150</v>
      </c>
      <c r="M1240" t="s">
        <v>36</v>
      </c>
      <c r="N1240" t="s">
        <v>27</v>
      </c>
      <c r="O1240" t="s">
        <v>27</v>
      </c>
      <c r="P1240">
        <v>50</v>
      </c>
      <c r="Q1240" t="s">
        <v>34</v>
      </c>
      <c r="R1240">
        <v>12</v>
      </c>
      <c r="S1240" t="s">
        <v>36</v>
      </c>
      <c r="T1240">
        <v>9</v>
      </c>
      <c r="U1240">
        <v>1</v>
      </c>
      <c r="V1240">
        <v>3</v>
      </c>
      <c r="W1240">
        <v>1</v>
      </c>
      <c r="X1240">
        <v>608</v>
      </c>
      <c r="Y1240">
        <v>50</v>
      </c>
      <c r="Z1240" t="s">
        <v>41</v>
      </c>
      <c r="AA1240">
        <v>0</v>
      </c>
      <c r="AB1240" t="str">
        <f t="shared" si="19"/>
        <v>40-49</v>
      </c>
    </row>
    <row r="1241" spans="1:28" x14ac:dyDescent="0.3">
      <c r="A1241">
        <v>64</v>
      </c>
      <c r="B1241" t="s">
        <v>36</v>
      </c>
      <c r="C1241" t="s">
        <v>28</v>
      </c>
      <c r="D1241">
        <v>86</v>
      </c>
      <c r="E1241" t="s">
        <v>29</v>
      </c>
      <c r="F1241">
        <v>50</v>
      </c>
      <c r="G1241">
        <v>0</v>
      </c>
      <c r="H1241" t="s">
        <v>30</v>
      </c>
      <c r="I1241">
        <v>0</v>
      </c>
      <c r="J1241" t="s">
        <v>40</v>
      </c>
      <c r="K1241">
        <v>-200</v>
      </c>
      <c r="L1241" s="1">
        <v>2186</v>
      </c>
      <c r="M1241" t="s">
        <v>27</v>
      </c>
      <c r="N1241" t="s">
        <v>27</v>
      </c>
      <c r="O1241" t="s">
        <v>27</v>
      </c>
      <c r="P1241">
        <v>0</v>
      </c>
      <c r="Q1241" t="s">
        <v>44</v>
      </c>
      <c r="R1241">
        <v>4</v>
      </c>
      <c r="S1241" t="s">
        <v>36</v>
      </c>
      <c r="T1241">
        <v>6</v>
      </c>
      <c r="U1241">
        <v>2</v>
      </c>
      <c r="V1241">
        <v>2</v>
      </c>
      <c r="W1241">
        <v>11</v>
      </c>
      <c r="X1241">
        <v>611</v>
      </c>
      <c r="Y1241">
        <v>50</v>
      </c>
      <c r="Z1241" t="s">
        <v>33</v>
      </c>
      <c r="AA1241">
        <v>50</v>
      </c>
      <c r="AB1241" t="str">
        <f t="shared" si="19"/>
        <v>60-69</v>
      </c>
    </row>
    <row r="1242" spans="1:28" x14ac:dyDescent="0.3">
      <c r="A1242">
        <v>34</v>
      </c>
      <c r="B1242" t="s">
        <v>27</v>
      </c>
      <c r="C1242" t="s">
        <v>46</v>
      </c>
      <c r="D1242">
        <v>0</v>
      </c>
      <c r="E1242" t="s">
        <v>29</v>
      </c>
      <c r="F1242">
        <v>50</v>
      </c>
      <c r="G1242">
        <v>0</v>
      </c>
      <c r="H1242" t="s">
        <v>30</v>
      </c>
      <c r="I1242">
        <v>0</v>
      </c>
      <c r="J1242" t="s">
        <v>31</v>
      </c>
      <c r="K1242">
        <v>0</v>
      </c>
      <c r="L1242" s="1">
        <v>2350</v>
      </c>
      <c r="M1242" t="s">
        <v>27</v>
      </c>
      <c r="N1242" t="s">
        <v>27</v>
      </c>
      <c r="O1242" t="s">
        <v>27</v>
      </c>
      <c r="P1242">
        <v>0</v>
      </c>
      <c r="Q1242" t="s">
        <v>34</v>
      </c>
      <c r="R1242">
        <v>2</v>
      </c>
      <c r="S1242" t="s">
        <v>36</v>
      </c>
      <c r="T1242">
        <v>8</v>
      </c>
      <c r="U1242">
        <v>0</v>
      </c>
      <c r="V1242">
        <v>1</v>
      </c>
      <c r="W1242">
        <v>1</v>
      </c>
      <c r="X1242">
        <v>651</v>
      </c>
      <c r="Y1242">
        <v>50</v>
      </c>
      <c r="Z1242" t="s">
        <v>35</v>
      </c>
      <c r="AA1242">
        <v>100</v>
      </c>
      <c r="AB1242" t="str">
        <f t="shared" si="19"/>
        <v>30-39</v>
      </c>
    </row>
    <row r="1243" spans="1:28" x14ac:dyDescent="0.3">
      <c r="A1243">
        <v>36</v>
      </c>
      <c r="B1243" t="s">
        <v>27</v>
      </c>
      <c r="C1243" t="s">
        <v>28</v>
      </c>
      <c r="D1243">
        <v>86</v>
      </c>
      <c r="E1243" t="s">
        <v>29</v>
      </c>
      <c r="F1243">
        <v>50</v>
      </c>
      <c r="G1243">
        <v>0</v>
      </c>
      <c r="H1243" t="s">
        <v>30</v>
      </c>
      <c r="I1243">
        <v>0</v>
      </c>
      <c r="J1243" t="s">
        <v>31</v>
      </c>
      <c r="K1243">
        <v>0</v>
      </c>
      <c r="L1243" s="1">
        <v>2236</v>
      </c>
      <c r="M1243" t="s">
        <v>27</v>
      </c>
      <c r="N1243" t="s">
        <v>36</v>
      </c>
      <c r="O1243" t="s">
        <v>27</v>
      </c>
      <c r="P1243">
        <v>50</v>
      </c>
      <c r="Q1243" t="s">
        <v>32</v>
      </c>
      <c r="R1243">
        <v>14</v>
      </c>
      <c r="S1243" t="s">
        <v>27</v>
      </c>
      <c r="T1243">
        <v>4</v>
      </c>
      <c r="U1243">
        <v>2</v>
      </c>
      <c r="V1243">
        <v>2</v>
      </c>
      <c r="W1243">
        <v>99</v>
      </c>
      <c r="X1243">
        <v>730</v>
      </c>
      <c r="Y1243">
        <v>-50</v>
      </c>
      <c r="Z1243" t="s">
        <v>33</v>
      </c>
      <c r="AA1243">
        <v>50</v>
      </c>
      <c r="AB1243" t="str">
        <f t="shared" si="19"/>
        <v>30-39</v>
      </c>
    </row>
    <row r="1244" spans="1:28" x14ac:dyDescent="0.3">
      <c r="A1244">
        <v>31</v>
      </c>
      <c r="B1244" t="s">
        <v>27</v>
      </c>
      <c r="C1244" t="s">
        <v>46</v>
      </c>
      <c r="D1244">
        <v>0</v>
      </c>
      <c r="E1244" t="s">
        <v>29</v>
      </c>
      <c r="F1244">
        <v>50</v>
      </c>
      <c r="G1244">
        <v>0</v>
      </c>
      <c r="H1244" t="s">
        <v>30</v>
      </c>
      <c r="I1244">
        <v>0</v>
      </c>
      <c r="J1244" t="s">
        <v>31</v>
      </c>
      <c r="K1244">
        <v>0</v>
      </c>
      <c r="L1244" s="1">
        <v>2200</v>
      </c>
      <c r="M1244" t="s">
        <v>27</v>
      </c>
      <c r="N1244" t="s">
        <v>27</v>
      </c>
      <c r="O1244" t="s">
        <v>27</v>
      </c>
      <c r="P1244">
        <v>0</v>
      </c>
      <c r="Q1244" t="s">
        <v>32</v>
      </c>
      <c r="R1244">
        <v>2</v>
      </c>
      <c r="S1244" t="s">
        <v>27</v>
      </c>
      <c r="T1244">
        <v>5</v>
      </c>
      <c r="U1244">
        <v>1</v>
      </c>
      <c r="V1244">
        <v>2</v>
      </c>
      <c r="W1244">
        <v>99</v>
      </c>
      <c r="X1244">
        <v>702</v>
      </c>
      <c r="Y1244">
        <v>-50</v>
      </c>
      <c r="Z1244" t="s">
        <v>33</v>
      </c>
      <c r="AA1244">
        <v>50</v>
      </c>
      <c r="AB1244" t="str">
        <f t="shared" si="19"/>
        <v>30-39</v>
      </c>
    </row>
    <row r="1245" spans="1:28" x14ac:dyDescent="0.3">
      <c r="A1245">
        <v>24</v>
      </c>
      <c r="B1245" t="s">
        <v>27</v>
      </c>
      <c r="C1245" t="s">
        <v>28</v>
      </c>
      <c r="D1245">
        <v>86</v>
      </c>
      <c r="E1245" t="s">
        <v>29</v>
      </c>
      <c r="F1245">
        <v>50</v>
      </c>
      <c r="G1245">
        <v>0</v>
      </c>
      <c r="H1245" t="s">
        <v>30</v>
      </c>
      <c r="I1245">
        <v>0</v>
      </c>
      <c r="J1245" t="s">
        <v>31</v>
      </c>
      <c r="K1245">
        <v>0</v>
      </c>
      <c r="L1245" s="1">
        <v>2236</v>
      </c>
      <c r="M1245" t="s">
        <v>36</v>
      </c>
      <c r="N1245" t="s">
        <v>27</v>
      </c>
      <c r="O1245" t="s">
        <v>27</v>
      </c>
      <c r="P1245">
        <v>50</v>
      </c>
      <c r="Q1245" t="s">
        <v>34</v>
      </c>
      <c r="R1245">
        <v>27</v>
      </c>
      <c r="S1245" t="s">
        <v>27</v>
      </c>
      <c r="T1245">
        <v>5</v>
      </c>
      <c r="U1245">
        <v>1</v>
      </c>
      <c r="V1245">
        <v>1</v>
      </c>
      <c r="W1245">
        <v>99</v>
      </c>
      <c r="X1245">
        <v>707</v>
      </c>
      <c r="Y1245">
        <v>-50</v>
      </c>
      <c r="Z1245" t="s">
        <v>33</v>
      </c>
      <c r="AA1245">
        <v>50</v>
      </c>
      <c r="AB1245" t="str">
        <f t="shared" si="19"/>
        <v>20-29</v>
      </c>
    </row>
    <row r="1246" spans="1:28" x14ac:dyDescent="0.3">
      <c r="A1246">
        <v>30</v>
      </c>
      <c r="B1246" t="s">
        <v>27</v>
      </c>
      <c r="C1246" t="s">
        <v>38</v>
      </c>
      <c r="D1246">
        <v>0</v>
      </c>
      <c r="E1246" t="s">
        <v>42</v>
      </c>
      <c r="F1246">
        <v>100</v>
      </c>
      <c r="G1246">
        <v>1</v>
      </c>
      <c r="H1246" t="s">
        <v>30</v>
      </c>
      <c r="I1246">
        <v>50</v>
      </c>
      <c r="J1246" t="s">
        <v>31</v>
      </c>
      <c r="K1246">
        <v>0</v>
      </c>
      <c r="L1246" s="1">
        <v>2300</v>
      </c>
      <c r="M1246" t="s">
        <v>27</v>
      </c>
      <c r="N1246" t="s">
        <v>36</v>
      </c>
      <c r="O1246" t="s">
        <v>27</v>
      </c>
      <c r="P1246">
        <v>50</v>
      </c>
      <c r="Q1246" t="s">
        <v>32</v>
      </c>
      <c r="R1246">
        <v>24</v>
      </c>
      <c r="S1246" t="s">
        <v>36</v>
      </c>
      <c r="T1246">
        <v>8</v>
      </c>
      <c r="U1246">
        <v>0</v>
      </c>
      <c r="V1246">
        <v>3</v>
      </c>
      <c r="W1246">
        <v>8</v>
      </c>
      <c r="X1246">
        <v>657</v>
      </c>
      <c r="Y1246">
        <v>50</v>
      </c>
      <c r="Z1246" t="s">
        <v>41</v>
      </c>
      <c r="AA1246">
        <v>0</v>
      </c>
      <c r="AB1246" t="str">
        <f t="shared" si="19"/>
        <v>30-39</v>
      </c>
    </row>
    <row r="1247" spans="1:28" x14ac:dyDescent="0.3">
      <c r="A1247">
        <v>21</v>
      </c>
      <c r="B1247" t="s">
        <v>27</v>
      </c>
      <c r="C1247" t="s">
        <v>46</v>
      </c>
      <c r="D1247">
        <v>0</v>
      </c>
      <c r="E1247" t="s">
        <v>29</v>
      </c>
      <c r="F1247">
        <v>50</v>
      </c>
      <c r="G1247">
        <v>0</v>
      </c>
      <c r="H1247" t="s">
        <v>43</v>
      </c>
      <c r="I1247">
        <v>0</v>
      </c>
      <c r="J1247" t="s">
        <v>31</v>
      </c>
      <c r="K1247">
        <v>0</v>
      </c>
      <c r="L1247" s="1">
        <v>2250</v>
      </c>
      <c r="M1247" t="s">
        <v>27</v>
      </c>
      <c r="N1247" t="s">
        <v>27</v>
      </c>
      <c r="O1247" t="s">
        <v>27</v>
      </c>
      <c r="P1247">
        <v>0</v>
      </c>
      <c r="Q1247" t="s">
        <v>34</v>
      </c>
      <c r="R1247">
        <v>10</v>
      </c>
      <c r="S1247" t="s">
        <v>36</v>
      </c>
      <c r="T1247">
        <v>7</v>
      </c>
      <c r="U1247">
        <v>3</v>
      </c>
      <c r="V1247">
        <v>1</v>
      </c>
      <c r="W1247">
        <v>6</v>
      </c>
      <c r="X1247">
        <v>697</v>
      </c>
      <c r="Y1247">
        <v>50</v>
      </c>
      <c r="Z1247" t="s">
        <v>41</v>
      </c>
      <c r="AA1247">
        <v>0</v>
      </c>
      <c r="AB1247" t="str">
        <f t="shared" si="19"/>
        <v>20-29</v>
      </c>
    </row>
    <row r="1248" spans="1:28" x14ac:dyDescent="0.3">
      <c r="A1248">
        <v>40</v>
      </c>
      <c r="B1248" t="s">
        <v>27</v>
      </c>
      <c r="C1248" t="s">
        <v>28</v>
      </c>
      <c r="D1248">
        <v>86</v>
      </c>
      <c r="E1248" t="s">
        <v>29</v>
      </c>
      <c r="F1248">
        <v>50</v>
      </c>
      <c r="G1248">
        <v>3</v>
      </c>
      <c r="H1248" t="s">
        <v>30</v>
      </c>
      <c r="I1248">
        <v>150</v>
      </c>
      <c r="J1248" t="s">
        <v>31</v>
      </c>
      <c r="K1248">
        <v>0</v>
      </c>
      <c r="L1248" s="1">
        <v>2586</v>
      </c>
      <c r="M1248" t="s">
        <v>27</v>
      </c>
      <c r="N1248" t="s">
        <v>27</v>
      </c>
      <c r="O1248" t="s">
        <v>27</v>
      </c>
      <c r="P1248">
        <v>0</v>
      </c>
      <c r="Q1248" t="s">
        <v>32</v>
      </c>
      <c r="R1248">
        <v>1</v>
      </c>
      <c r="S1248" t="s">
        <v>36</v>
      </c>
      <c r="T1248">
        <v>7</v>
      </c>
      <c r="U1248">
        <v>2</v>
      </c>
      <c r="V1248">
        <v>2</v>
      </c>
      <c r="W1248">
        <v>13</v>
      </c>
      <c r="X1248">
        <v>674</v>
      </c>
      <c r="Y1248">
        <v>50</v>
      </c>
      <c r="Z1248" t="s">
        <v>35</v>
      </c>
      <c r="AA1248">
        <v>100</v>
      </c>
      <c r="AB1248" t="str">
        <f t="shared" si="19"/>
        <v>40-49</v>
      </c>
    </row>
    <row r="1249" spans="1:28" x14ac:dyDescent="0.3">
      <c r="A1249">
        <v>28</v>
      </c>
      <c r="B1249" t="s">
        <v>27</v>
      </c>
      <c r="C1249" t="s">
        <v>38</v>
      </c>
      <c r="D1249">
        <v>0</v>
      </c>
      <c r="E1249" t="s">
        <v>42</v>
      </c>
      <c r="F1249">
        <v>100</v>
      </c>
      <c r="G1249">
        <v>0</v>
      </c>
      <c r="H1249" t="s">
        <v>39</v>
      </c>
      <c r="I1249">
        <v>0</v>
      </c>
      <c r="J1249" t="s">
        <v>31</v>
      </c>
      <c r="K1249">
        <v>0</v>
      </c>
      <c r="L1249" s="1">
        <v>2300</v>
      </c>
      <c r="M1249" t="s">
        <v>27</v>
      </c>
      <c r="N1249" t="s">
        <v>36</v>
      </c>
      <c r="O1249" t="s">
        <v>27</v>
      </c>
      <c r="P1249">
        <v>50</v>
      </c>
      <c r="Q1249" t="s">
        <v>44</v>
      </c>
      <c r="R1249">
        <v>26</v>
      </c>
      <c r="S1249" t="s">
        <v>36</v>
      </c>
      <c r="T1249">
        <v>8</v>
      </c>
      <c r="U1249">
        <v>4</v>
      </c>
      <c r="V1249">
        <v>3</v>
      </c>
      <c r="W1249">
        <v>7</v>
      </c>
      <c r="X1249">
        <v>670</v>
      </c>
      <c r="Y1249">
        <v>50</v>
      </c>
      <c r="Z1249" t="s">
        <v>33</v>
      </c>
      <c r="AA1249">
        <v>50</v>
      </c>
      <c r="AB1249" t="str">
        <f t="shared" si="19"/>
        <v>20-29</v>
      </c>
    </row>
    <row r="1250" spans="1:28" x14ac:dyDescent="0.3">
      <c r="A1250">
        <v>43</v>
      </c>
      <c r="B1250" t="s">
        <v>27</v>
      </c>
      <c r="C1250" t="s">
        <v>46</v>
      </c>
      <c r="D1250">
        <v>0</v>
      </c>
      <c r="E1250" t="s">
        <v>29</v>
      </c>
      <c r="F1250">
        <v>50</v>
      </c>
      <c r="G1250">
        <v>0</v>
      </c>
      <c r="H1250" t="s">
        <v>30</v>
      </c>
      <c r="I1250">
        <v>0</v>
      </c>
      <c r="J1250" t="s">
        <v>40</v>
      </c>
      <c r="K1250">
        <v>-200</v>
      </c>
      <c r="L1250" s="1">
        <v>2000</v>
      </c>
      <c r="M1250" t="s">
        <v>27</v>
      </c>
      <c r="N1250" t="s">
        <v>36</v>
      </c>
      <c r="O1250" t="s">
        <v>27</v>
      </c>
      <c r="P1250">
        <v>50</v>
      </c>
      <c r="Q1250" t="s">
        <v>34</v>
      </c>
      <c r="R1250">
        <v>27</v>
      </c>
      <c r="S1250" t="s">
        <v>27</v>
      </c>
      <c r="T1250">
        <v>6</v>
      </c>
      <c r="U1250">
        <v>4</v>
      </c>
      <c r="V1250">
        <v>1</v>
      </c>
      <c r="W1250">
        <v>99</v>
      </c>
      <c r="X1250">
        <v>766</v>
      </c>
      <c r="Y1250">
        <v>-50</v>
      </c>
      <c r="Z1250" t="s">
        <v>35</v>
      </c>
      <c r="AA1250">
        <v>100</v>
      </c>
      <c r="AB1250" t="str">
        <f t="shared" si="19"/>
        <v>40-49</v>
      </c>
    </row>
    <row r="1251" spans="1:28" x14ac:dyDescent="0.3">
      <c r="A1251">
        <v>18</v>
      </c>
      <c r="B1251" t="s">
        <v>27</v>
      </c>
      <c r="C1251" t="s">
        <v>38</v>
      </c>
      <c r="D1251">
        <v>0</v>
      </c>
      <c r="E1251" t="s">
        <v>29</v>
      </c>
      <c r="F1251">
        <v>50</v>
      </c>
      <c r="G1251">
        <v>0</v>
      </c>
      <c r="H1251" t="s">
        <v>30</v>
      </c>
      <c r="I1251">
        <v>0</v>
      </c>
      <c r="J1251" t="s">
        <v>31</v>
      </c>
      <c r="K1251">
        <v>0</v>
      </c>
      <c r="L1251" s="1">
        <v>2200</v>
      </c>
      <c r="M1251" t="s">
        <v>27</v>
      </c>
      <c r="N1251" t="s">
        <v>27</v>
      </c>
      <c r="O1251" t="s">
        <v>36</v>
      </c>
      <c r="P1251">
        <v>50</v>
      </c>
      <c r="Q1251" t="s">
        <v>32</v>
      </c>
      <c r="R1251">
        <v>13</v>
      </c>
      <c r="S1251" t="s">
        <v>36</v>
      </c>
      <c r="T1251">
        <v>4</v>
      </c>
      <c r="U1251">
        <v>1</v>
      </c>
      <c r="V1251">
        <v>3</v>
      </c>
      <c r="W1251">
        <v>9</v>
      </c>
      <c r="X1251">
        <v>761</v>
      </c>
      <c r="Y1251">
        <v>-50</v>
      </c>
      <c r="Z1251" t="s">
        <v>35</v>
      </c>
      <c r="AA1251">
        <v>100</v>
      </c>
      <c r="AB1251" t="str">
        <f t="shared" si="19"/>
        <v>10-19</v>
      </c>
    </row>
    <row r="1252" spans="1:28" x14ac:dyDescent="0.3">
      <c r="A1252">
        <v>44</v>
      </c>
      <c r="B1252" t="s">
        <v>27</v>
      </c>
      <c r="C1252" t="s">
        <v>45</v>
      </c>
      <c r="D1252">
        <v>0</v>
      </c>
      <c r="E1252" t="s">
        <v>29</v>
      </c>
      <c r="F1252">
        <v>50</v>
      </c>
      <c r="G1252">
        <v>0</v>
      </c>
      <c r="H1252" t="s">
        <v>39</v>
      </c>
      <c r="I1252">
        <v>0</v>
      </c>
      <c r="J1252" t="s">
        <v>31</v>
      </c>
      <c r="K1252">
        <v>0</v>
      </c>
      <c r="L1252" s="1">
        <v>2200</v>
      </c>
      <c r="M1252" t="s">
        <v>27</v>
      </c>
      <c r="N1252" t="s">
        <v>27</v>
      </c>
      <c r="O1252" t="s">
        <v>27</v>
      </c>
      <c r="P1252">
        <v>0</v>
      </c>
      <c r="Q1252" t="s">
        <v>34</v>
      </c>
      <c r="R1252">
        <v>24</v>
      </c>
      <c r="S1252" t="s">
        <v>27</v>
      </c>
      <c r="T1252">
        <v>4</v>
      </c>
      <c r="U1252">
        <v>5</v>
      </c>
      <c r="V1252">
        <v>3</v>
      </c>
      <c r="W1252">
        <v>99</v>
      </c>
      <c r="X1252">
        <v>750</v>
      </c>
      <c r="Y1252">
        <v>-50</v>
      </c>
      <c r="Z1252" t="s">
        <v>33</v>
      </c>
      <c r="AA1252">
        <v>50</v>
      </c>
      <c r="AB1252" t="str">
        <f t="shared" si="19"/>
        <v>40-49</v>
      </c>
    </row>
    <row r="1253" spans="1:28" x14ac:dyDescent="0.3">
      <c r="A1253">
        <v>52</v>
      </c>
      <c r="B1253" t="s">
        <v>27</v>
      </c>
      <c r="C1253" t="s">
        <v>28</v>
      </c>
      <c r="D1253">
        <v>86</v>
      </c>
      <c r="E1253" t="s">
        <v>37</v>
      </c>
      <c r="F1253">
        <v>0</v>
      </c>
      <c r="G1253">
        <v>3</v>
      </c>
      <c r="H1253" t="s">
        <v>30</v>
      </c>
      <c r="I1253">
        <v>150</v>
      </c>
      <c r="J1253" t="s">
        <v>31</v>
      </c>
      <c r="K1253">
        <v>0</v>
      </c>
      <c r="L1253" s="1">
        <v>2286</v>
      </c>
      <c r="M1253" t="s">
        <v>27</v>
      </c>
      <c r="N1253" t="s">
        <v>36</v>
      </c>
      <c r="O1253" t="s">
        <v>27</v>
      </c>
      <c r="P1253">
        <v>50</v>
      </c>
      <c r="Q1253" t="s">
        <v>34</v>
      </c>
      <c r="R1253">
        <v>28</v>
      </c>
      <c r="S1253" t="s">
        <v>27</v>
      </c>
      <c r="T1253">
        <v>5</v>
      </c>
      <c r="U1253">
        <v>4</v>
      </c>
      <c r="V1253">
        <v>1</v>
      </c>
      <c r="W1253">
        <v>99</v>
      </c>
      <c r="X1253">
        <v>734</v>
      </c>
      <c r="Y1253">
        <v>-50</v>
      </c>
      <c r="Z1253" t="s">
        <v>41</v>
      </c>
      <c r="AA1253">
        <v>0</v>
      </c>
      <c r="AB1253" t="str">
        <f t="shared" si="19"/>
        <v>50-59</v>
      </c>
    </row>
    <row r="1254" spans="1:28" x14ac:dyDescent="0.3">
      <c r="A1254">
        <v>18</v>
      </c>
      <c r="B1254" t="s">
        <v>27</v>
      </c>
      <c r="C1254" t="s">
        <v>28</v>
      </c>
      <c r="D1254">
        <v>86</v>
      </c>
      <c r="E1254" t="s">
        <v>42</v>
      </c>
      <c r="F1254">
        <v>100</v>
      </c>
      <c r="G1254">
        <v>0</v>
      </c>
      <c r="H1254" t="s">
        <v>30</v>
      </c>
      <c r="I1254">
        <v>0</v>
      </c>
      <c r="J1254" t="s">
        <v>31</v>
      </c>
      <c r="K1254">
        <v>0</v>
      </c>
      <c r="L1254" s="1">
        <v>2386</v>
      </c>
      <c r="M1254" t="s">
        <v>27</v>
      </c>
      <c r="N1254" t="s">
        <v>27</v>
      </c>
      <c r="O1254" t="s">
        <v>27</v>
      </c>
      <c r="P1254">
        <v>0</v>
      </c>
      <c r="Q1254" t="s">
        <v>34</v>
      </c>
      <c r="R1254">
        <v>2</v>
      </c>
      <c r="S1254" t="s">
        <v>36</v>
      </c>
      <c r="T1254">
        <v>5</v>
      </c>
      <c r="U1254">
        <v>2</v>
      </c>
      <c r="V1254">
        <v>1</v>
      </c>
      <c r="W1254">
        <v>5</v>
      </c>
      <c r="X1254">
        <v>743</v>
      </c>
      <c r="Y1254">
        <v>-50</v>
      </c>
      <c r="Z1254" t="s">
        <v>35</v>
      </c>
      <c r="AA1254">
        <v>100</v>
      </c>
      <c r="AB1254" t="str">
        <f t="shared" si="19"/>
        <v>10-19</v>
      </c>
    </row>
    <row r="1255" spans="1:28" x14ac:dyDescent="0.3">
      <c r="A1255">
        <v>45</v>
      </c>
      <c r="B1255" t="s">
        <v>27</v>
      </c>
      <c r="C1255" t="s">
        <v>28</v>
      </c>
      <c r="D1255">
        <v>86</v>
      </c>
      <c r="E1255" t="s">
        <v>37</v>
      </c>
      <c r="F1255">
        <v>0</v>
      </c>
      <c r="G1255">
        <v>2</v>
      </c>
      <c r="H1255" t="s">
        <v>30</v>
      </c>
      <c r="I1255">
        <v>100</v>
      </c>
      <c r="J1255" t="s">
        <v>40</v>
      </c>
      <c r="K1255">
        <v>-200</v>
      </c>
      <c r="L1255" s="1">
        <v>2086</v>
      </c>
      <c r="M1255" t="s">
        <v>27</v>
      </c>
      <c r="N1255" t="s">
        <v>27</v>
      </c>
      <c r="O1255" t="s">
        <v>27</v>
      </c>
      <c r="P1255">
        <v>0</v>
      </c>
      <c r="Q1255" t="s">
        <v>34</v>
      </c>
      <c r="R1255">
        <v>30</v>
      </c>
      <c r="S1255" t="s">
        <v>36</v>
      </c>
      <c r="T1255">
        <v>5</v>
      </c>
      <c r="U1255">
        <v>3</v>
      </c>
      <c r="V1255">
        <v>2</v>
      </c>
      <c r="W1255">
        <v>7</v>
      </c>
      <c r="X1255">
        <v>822</v>
      </c>
      <c r="Y1255">
        <v>-50</v>
      </c>
      <c r="Z1255" t="s">
        <v>41</v>
      </c>
      <c r="AA1255">
        <v>0</v>
      </c>
      <c r="AB1255" t="str">
        <f t="shared" si="19"/>
        <v>40-49</v>
      </c>
    </row>
    <row r="1256" spans="1:28" x14ac:dyDescent="0.3">
      <c r="A1256">
        <v>58</v>
      </c>
      <c r="B1256" t="s">
        <v>36</v>
      </c>
      <c r="C1256" t="s">
        <v>28</v>
      </c>
      <c r="D1256">
        <v>86</v>
      </c>
      <c r="E1256" t="s">
        <v>42</v>
      </c>
      <c r="F1256">
        <v>100</v>
      </c>
      <c r="G1256">
        <v>0</v>
      </c>
      <c r="H1256" t="s">
        <v>30</v>
      </c>
      <c r="I1256">
        <v>0</v>
      </c>
      <c r="J1256" t="s">
        <v>31</v>
      </c>
      <c r="K1256">
        <v>0</v>
      </c>
      <c r="L1256" s="1">
        <v>2386</v>
      </c>
      <c r="M1256" t="s">
        <v>27</v>
      </c>
      <c r="N1256" t="s">
        <v>27</v>
      </c>
      <c r="O1256" t="s">
        <v>27</v>
      </c>
      <c r="P1256">
        <v>0</v>
      </c>
      <c r="Q1256" t="s">
        <v>32</v>
      </c>
      <c r="R1256">
        <v>5</v>
      </c>
      <c r="S1256" t="s">
        <v>27</v>
      </c>
      <c r="T1256">
        <v>6</v>
      </c>
      <c r="U1256">
        <v>1</v>
      </c>
      <c r="V1256">
        <v>1</v>
      </c>
      <c r="W1256">
        <v>99</v>
      </c>
      <c r="X1256">
        <v>714</v>
      </c>
      <c r="Y1256">
        <v>-50</v>
      </c>
      <c r="Z1256" t="s">
        <v>35</v>
      </c>
      <c r="AA1256">
        <v>100</v>
      </c>
      <c r="AB1256" t="str">
        <f t="shared" si="19"/>
        <v>50-59</v>
      </c>
    </row>
    <row r="1257" spans="1:28" x14ac:dyDescent="0.3">
      <c r="A1257">
        <v>21</v>
      </c>
      <c r="B1257" t="s">
        <v>27</v>
      </c>
      <c r="C1257" t="s">
        <v>28</v>
      </c>
      <c r="D1257">
        <v>86</v>
      </c>
      <c r="E1257" t="s">
        <v>29</v>
      </c>
      <c r="F1257">
        <v>50</v>
      </c>
      <c r="G1257">
        <v>0</v>
      </c>
      <c r="H1257" t="s">
        <v>30</v>
      </c>
      <c r="I1257">
        <v>0</v>
      </c>
      <c r="J1257" t="s">
        <v>31</v>
      </c>
      <c r="K1257">
        <v>0</v>
      </c>
      <c r="L1257" s="1">
        <v>2236</v>
      </c>
      <c r="M1257" t="s">
        <v>27</v>
      </c>
      <c r="N1257" t="s">
        <v>36</v>
      </c>
      <c r="O1257" t="s">
        <v>27</v>
      </c>
      <c r="P1257">
        <v>50</v>
      </c>
      <c r="Q1257" t="s">
        <v>32</v>
      </c>
      <c r="R1257">
        <v>2</v>
      </c>
      <c r="S1257" t="s">
        <v>36</v>
      </c>
      <c r="T1257">
        <v>8</v>
      </c>
      <c r="U1257">
        <v>4</v>
      </c>
      <c r="V1257">
        <v>1</v>
      </c>
      <c r="W1257">
        <v>9</v>
      </c>
      <c r="X1257">
        <v>729</v>
      </c>
      <c r="Y1257">
        <v>-50</v>
      </c>
      <c r="Z1257" t="s">
        <v>33</v>
      </c>
      <c r="AA1257">
        <v>50</v>
      </c>
      <c r="AB1257" t="str">
        <f t="shared" si="19"/>
        <v>20-29</v>
      </c>
    </row>
    <row r="1258" spans="1:28" x14ac:dyDescent="0.3">
      <c r="A1258">
        <v>65</v>
      </c>
      <c r="B1258" t="s">
        <v>36</v>
      </c>
      <c r="C1258" t="s">
        <v>38</v>
      </c>
      <c r="D1258">
        <v>0</v>
      </c>
      <c r="E1258" t="s">
        <v>29</v>
      </c>
      <c r="F1258">
        <v>50</v>
      </c>
      <c r="G1258">
        <v>0</v>
      </c>
      <c r="H1258" t="s">
        <v>39</v>
      </c>
      <c r="I1258">
        <v>0</v>
      </c>
      <c r="J1258" t="s">
        <v>40</v>
      </c>
      <c r="K1258">
        <v>-200</v>
      </c>
      <c r="L1258" s="1">
        <v>2000</v>
      </c>
      <c r="M1258" t="s">
        <v>27</v>
      </c>
      <c r="N1258" t="s">
        <v>36</v>
      </c>
      <c r="O1258" t="s">
        <v>27</v>
      </c>
      <c r="P1258">
        <v>50</v>
      </c>
      <c r="Q1258" t="s">
        <v>32</v>
      </c>
      <c r="R1258">
        <v>1</v>
      </c>
      <c r="S1258" t="s">
        <v>27</v>
      </c>
      <c r="T1258">
        <v>4</v>
      </c>
      <c r="U1258">
        <v>3</v>
      </c>
      <c r="V1258">
        <v>2</v>
      </c>
      <c r="W1258">
        <v>99</v>
      </c>
      <c r="X1258">
        <v>803</v>
      </c>
      <c r="Y1258">
        <v>-50</v>
      </c>
      <c r="Z1258" t="s">
        <v>35</v>
      </c>
      <c r="AA1258">
        <v>100</v>
      </c>
      <c r="AB1258" t="str">
        <f t="shared" si="19"/>
        <v>60-69</v>
      </c>
    </row>
    <row r="1259" spans="1:28" x14ac:dyDescent="0.3">
      <c r="A1259">
        <v>46</v>
      </c>
      <c r="B1259" t="s">
        <v>27</v>
      </c>
      <c r="C1259" t="s">
        <v>28</v>
      </c>
      <c r="D1259">
        <v>86</v>
      </c>
      <c r="E1259" t="s">
        <v>29</v>
      </c>
      <c r="F1259">
        <v>50</v>
      </c>
      <c r="G1259">
        <v>0</v>
      </c>
      <c r="H1259" t="s">
        <v>43</v>
      </c>
      <c r="I1259">
        <v>0</v>
      </c>
      <c r="J1259" t="s">
        <v>31</v>
      </c>
      <c r="K1259">
        <v>0</v>
      </c>
      <c r="L1259" s="1">
        <v>2236</v>
      </c>
      <c r="M1259" t="s">
        <v>27</v>
      </c>
      <c r="N1259" t="s">
        <v>36</v>
      </c>
      <c r="O1259" t="s">
        <v>27</v>
      </c>
      <c r="P1259">
        <v>50</v>
      </c>
      <c r="Q1259" t="s">
        <v>34</v>
      </c>
      <c r="R1259">
        <v>28</v>
      </c>
      <c r="S1259" t="s">
        <v>36</v>
      </c>
      <c r="T1259">
        <v>4</v>
      </c>
      <c r="U1259">
        <v>3</v>
      </c>
      <c r="V1259">
        <v>1</v>
      </c>
      <c r="W1259">
        <v>12</v>
      </c>
      <c r="X1259">
        <v>826</v>
      </c>
      <c r="Y1259">
        <v>-50</v>
      </c>
      <c r="Z1259" t="s">
        <v>33</v>
      </c>
      <c r="AA1259">
        <v>50</v>
      </c>
      <c r="AB1259" t="str">
        <f t="shared" si="19"/>
        <v>40-49</v>
      </c>
    </row>
    <row r="1260" spans="1:28" x14ac:dyDescent="0.3">
      <c r="A1260">
        <v>29</v>
      </c>
      <c r="B1260" t="s">
        <v>27</v>
      </c>
      <c r="C1260" t="s">
        <v>28</v>
      </c>
      <c r="D1260">
        <v>86</v>
      </c>
      <c r="E1260" t="s">
        <v>37</v>
      </c>
      <c r="F1260">
        <v>0</v>
      </c>
      <c r="G1260">
        <v>1</v>
      </c>
      <c r="H1260" t="s">
        <v>39</v>
      </c>
      <c r="I1260">
        <v>100</v>
      </c>
      <c r="J1260" t="s">
        <v>40</v>
      </c>
      <c r="K1260">
        <v>-200</v>
      </c>
      <c r="L1260" s="1">
        <v>2186</v>
      </c>
      <c r="M1260" t="s">
        <v>27</v>
      </c>
      <c r="N1260" t="s">
        <v>27</v>
      </c>
      <c r="O1260" t="s">
        <v>27</v>
      </c>
      <c r="P1260">
        <v>0</v>
      </c>
      <c r="Q1260" t="s">
        <v>32</v>
      </c>
      <c r="R1260">
        <v>20</v>
      </c>
      <c r="S1260" t="s">
        <v>27</v>
      </c>
      <c r="T1260">
        <v>6</v>
      </c>
      <c r="U1260">
        <v>1</v>
      </c>
      <c r="V1260">
        <v>3</v>
      </c>
      <c r="W1260">
        <v>99</v>
      </c>
      <c r="X1260">
        <v>695</v>
      </c>
      <c r="Y1260">
        <v>50</v>
      </c>
      <c r="Z1260" t="s">
        <v>41</v>
      </c>
      <c r="AA1260">
        <v>0</v>
      </c>
      <c r="AB1260" t="str">
        <f t="shared" si="19"/>
        <v>20-29</v>
      </c>
    </row>
    <row r="1261" spans="1:28" x14ac:dyDescent="0.3">
      <c r="A1261">
        <v>39</v>
      </c>
      <c r="B1261" t="s">
        <v>27</v>
      </c>
      <c r="C1261" t="s">
        <v>28</v>
      </c>
      <c r="D1261">
        <v>86</v>
      </c>
      <c r="E1261" t="s">
        <v>29</v>
      </c>
      <c r="F1261">
        <v>50</v>
      </c>
      <c r="G1261">
        <v>1</v>
      </c>
      <c r="H1261" t="s">
        <v>30</v>
      </c>
      <c r="I1261">
        <v>50</v>
      </c>
      <c r="J1261" t="s">
        <v>31</v>
      </c>
      <c r="K1261">
        <v>0</v>
      </c>
      <c r="L1261" s="1">
        <v>2336</v>
      </c>
      <c r="M1261" t="s">
        <v>36</v>
      </c>
      <c r="N1261" t="s">
        <v>27</v>
      </c>
      <c r="O1261" t="s">
        <v>27</v>
      </c>
      <c r="P1261">
        <v>50</v>
      </c>
      <c r="Q1261" t="s">
        <v>34</v>
      </c>
      <c r="R1261">
        <v>13</v>
      </c>
      <c r="S1261" t="s">
        <v>36</v>
      </c>
      <c r="T1261">
        <v>4</v>
      </c>
      <c r="U1261">
        <v>2</v>
      </c>
      <c r="V1261">
        <v>1</v>
      </c>
      <c r="W1261">
        <v>2</v>
      </c>
      <c r="X1261">
        <v>827</v>
      </c>
      <c r="Y1261">
        <v>-50</v>
      </c>
      <c r="Z1261" t="s">
        <v>35</v>
      </c>
      <c r="AA1261">
        <v>100</v>
      </c>
      <c r="AB1261" t="str">
        <f t="shared" si="19"/>
        <v>30-39</v>
      </c>
    </row>
    <row r="1262" spans="1:28" x14ac:dyDescent="0.3">
      <c r="A1262">
        <v>48</v>
      </c>
      <c r="B1262" t="s">
        <v>27</v>
      </c>
      <c r="C1262" t="s">
        <v>46</v>
      </c>
      <c r="D1262">
        <v>0</v>
      </c>
      <c r="E1262" t="s">
        <v>29</v>
      </c>
      <c r="F1262">
        <v>50</v>
      </c>
      <c r="G1262">
        <v>0</v>
      </c>
      <c r="H1262" t="s">
        <v>30</v>
      </c>
      <c r="I1262">
        <v>0</v>
      </c>
      <c r="J1262" t="s">
        <v>31</v>
      </c>
      <c r="K1262">
        <v>0</v>
      </c>
      <c r="L1262" s="1">
        <v>2300</v>
      </c>
      <c r="M1262" t="s">
        <v>27</v>
      </c>
      <c r="N1262" t="s">
        <v>27</v>
      </c>
      <c r="O1262" t="s">
        <v>27</v>
      </c>
      <c r="P1262">
        <v>0</v>
      </c>
      <c r="Q1262" t="s">
        <v>34</v>
      </c>
      <c r="R1262">
        <v>18</v>
      </c>
      <c r="S1262" t="s">
        <v>36</v>
      </c>
      <c r="T1262">
        <v>6</v>
      </c>
      <c r="U1262">
        <v>0</v>
      </c>
      <c r="V1262">
        <v>3</v>
      </c>
      <c r="W1262">
        <v>12</v>
      </c>
      <c r="X1262">
        <v>650</v>
      </c>
      <c r="Y1262">
        <v>50</v>
      </c>
      <c r="Z1262" t="s">
        <v>33</v>
      </c>
      <c r="AA1262">
        <v>50</v>
      </c>
      <c r="AB1262" t="str">
        <f t="shared" si="19"/>
        <v>40-49</v>
      </c>
    </row>
    <row r="1263" spans="1:28" x14ac:dyDescent="0.3">
      <c r="A1263">
        <v>41</v>
      </c>
      <c r="B1263" t="s">
        <v>27</v>
      </c>
      <c r="C1263" t="s">
        <v>38</v>
      </c>
      <c r="D1263">
        <v>0</v>
      </c>
      <c r="E1263" t="s">
        <v>37</v>
      </c>
      <c r="F1263">
        <v>0</v>
      </c>
      <c r="G1263">
        <v>0</v>
      </c>
      <c r="H1263" t="s">
        <v>39</v>
      </c>
      <c r="I1263">
        <v>0</v>
      </c>
      <c r="J1263" t="s">
        <v>31</v>
      </c>
      <c r="K1263">
        <v>0</v>
      </c>
      <c r="L1263" s="1">
        <v>2200</v>
      </c>
      <c r="M1263" t="s">
        <v>27</v>
      </c>
      <c r="N1263" t="s">
        <v>36</v>
      </c>
      <c r="O1263" t="s">
        <v>36</v>
      </c>
      <c r="P1263">
        <v>100</v>
      </c>
      <c r="Q1263" t="s">
        <v>34</v>
      </c>
      <c r="R1263">
        <v>8</v>
      </c>
      <c r="S1263" t="s">
        <v>36</v>
      </c>
      <c r="T1263">
        <v>2</v>
      </c>
      <c r="U1263">
        <v>1</v>
      </c>
      <c r="V1263">
        <v>2</v>
      </c>
      <c r="W1263">
        <v>13</v>
      </c>
      <c r="X1263">
        <v>626</v>
      </c>
      <c r="Y1263">
        <v>50</v>
      </c>
      <c r="Z1263" t="s">
        <v>35</v>
      </c>
      <c r="AA1263">
        <v>100</v>
      </c>
      <c r="AB1263" t="str">
        <f t="shared" si="19"/>
        <v>40-49</v>
      </c>
    </row>
    <row r="1264" spans="1:28" x14ac:dyDescent="0.3">
      <c r="A1264">
        <v>48</v>
      </c>
      <c r="B1264" t="s">
        <v>27</v>
      </c>
      <c r="C1264" t="s">
        <v>28</v>
      </c>
      <c r="D1264">
        <v>86</v>
      </c>
      <c r="E1264" t="s">
        <v>29</v>
      </c>
      <c r="F1264">
        <v>50</v>
      </c>
      <c r="G1264">
        <v>1</v>
      </c>
      <c r="H1264" t="s">
        <v>30</v>
      </c>
      <c r="I1264">
        <v>50</v>
      </c>
      <c r="J1264" t="s">
        <v>31</v>
      </c>
      <c r="K1264">
        <v>0</v>
      </c>
      <c r="L1264" s="1">
        <v>2386</v>
      </c>
      <c r="M1264" t="s">
        <v>36</v>
      </c>
      <c r="N1264" t="s">
        <v>27</v>
      </c>
      <c r="O1264" t="s">
        <v>27</v>
      </c>
      <c r="P1264">
        <v>50</v>
      </c>
      <c r="Q1264" t="s">
        <v>44</v>
      </c>
      <c r="R1264">
        <v>1</v>
      </c>
      <c r="S1264" t="s">
        <v>36</v>
      </c>
      <c r="T1264">
        <v>6</v>
      </c>
      <c r="U1264">
        <v>2</v>
      </c>
      <c r="V1264">
        <v>3</v>
      </c>
      <c r="W1264">
        <v>4</v>
      </c>
      <c r="X1264">
        <v>665</v>
      </c>
      <c r="Y1264">
        <v>50</v>
      </c>
      <c r="Z1264" t="s">
        <v>33</v>
      </c>
      <c r="AA1264">
        <v>50</v>
      </c>
      <c r="AB1264" t="str">
        <f t="shared" si="19"/>
        <v>40-49</v>
      </c>
    </row>
    <row r="1265" spans="1:28" x14ac:dyDescent="0.3">
      <c r="A1265">
        <v>26</v>
      </c>
      <c r="B1265" t="s">
        <v>27</v>
      </c>
      <c r="C1265" t="s">
        <v>46</v>
      </c>
      <c r="D1265">
        <v>0</v>
      </c>
      <c r="E1265" t="s">
        <v>29</v>
      </c>
      <c r="F1265">
        <v>50</v>
      </c>
      <c r="G1265">
        <v>2</v>
      </c>
      <c r="H1265" t="s">
        <v>30</v>
      </c>
      <c r="I1265">
        <v>100</v>
      </c>
      <c r="J1265" t="s">
        <v>40</v>
      </c>
      <c r="K1265">
        <v>-200</v>
      </c>
      <c r="L1265" s="1">
        <v>2150</v>
      </c>
      <c r="M1265" t="s">
        <v>27</v>
      </c>
      <c r="N1265" t="s">
        <v>27</v>
      </c>
      <c r="O1265" t="s">
        <v>27</v>
      </c>
      <c r="P1265">
        <v>0</v>
      </c>
      <c r="Q1265" t="s">
        <v>34</v>
      </c>
      <c r="R1265">
        <v>9</v>
      </c>
      <c r="S1265" t="s">
        <v>27</v>
      </c>
      <c r="T1265">
        <v>8</v>
      </c>
      <c r="U1265">
        <v>0</v>
      </c>
      <c r="V1265">
        <v>1</v>
      </c>
      <c r="W1265">
        <v>99</v>
      </c>
      <c r="X1265">
        <v>668</v>
      </c>
      <c r="Y1265">
        <v>50</v>
      </c>
      <c r="Z1265" t="s">
        <v>41</v>
      </c>
      <c r="AA1265">
        <v>0</v>
      </c>
      <c r="AB1265" t="str">
        <f t="shared" si="19"/>
        <v>20-29</v>
      </c>
    </row>
    <row r="1266" spans="1:28" x14ac:dyDescent="0.3">
      <c r="A1266">
        <v>42</v>
      </c>
      <c r="B1266" t="s">
        <v>27</v>
      </c>
      <c r="C1266" t="s">
        <v>28</v>
      </c>
      <c r="D1266">
        <v>86</v>
      </c>
      <c r="E1266" t="s">
        <v>42</v>
      </c>
      <c r="F1266">
        <v>100</v>
      </c>
      <c r="G1266">
        <v>2</v>
      </c>
      <c r="H1266" t="s">
        <v>30</v>
      </c>
      <c r="I1266">
        <v>100</v>
      </c>
      <c r="J1266" t="s">
        <v>31</v>
      </c>
      <c r="K1266">
        <v>0</v>
      </c>
      <c r="L1266" s="1">
        <v>2486</v>
      </c>
      <c r="M1266" t="s">
        <v>27</v>
      </c>
      <c r="N1266" t="s">
        <v>27</v>
      </c>
      <c r="O1266" t="s">
        <v>27</v>
      </c>
      <c r="P1266">
        <v>0</v>
      </c>
      <c r="Q1266" t="s">
        <v>34</v>
      </c>
      <c r="R1266">
        <v>6</v>
      </c>
      <c r="S1266" t="s">
        <v>36</v>
      </c>
      <c r="T1266">
        <v>5</v>
      </c>
      <c r="U1266">
        <v>0</v>
      </c>
      <c r="V1266">
        <v>3</v>
      </c>
      <c r="W1266">
        <v>2</v>
      </c>
      <c r="X1266">
        <v>759</v>
      </c>
      <c r="Y1266">
        <v>-50</v>
      </c>
      <c r="Z1266" t="s">
        <v>35</v>
      </c>
      <c r="AA1266">
        <v>100</v>
      </c>
      <c r="AB1266" t="str">
        <f t="shared" si="19"/>
        <v>40-49</v>
      </c>
    </row>
    <row r="1267" spans="1:28" x14ac:dyDescent="0.3">
      <c r="A1267">
        <v>18</v>
      </c>
      <c r="B1267" t="s">
        <v>27</v>
      </c>
      <c r="C1267" t="s">
        <v>38</v>
      </c>
      <c r="D1267">
        <v>0</v>
      </c>
      <c r="E1267" t="s">
        <v>29</v>
      </c>
      <c r="F1267">
        <v>50</v>
      </c>
      <c r="G1267">
        <v>1</v>
      </c>
      <c r="H1267" t="s">
        <v>30</v>
      </c>
      <c r="I1267">
        <v>50</v>
      </c>
      <c r="J1267" t="s">
        <v>31</v>
      </c>
      <c r="K1267">
        <v>0</v>
      </c>
      <c r="L1267" s="1">
        <v>2250</v>
      </c>
      <c r="M1267" t="s">
        <v>36</v>
      </c>
      <c r="N1267" t="s">
        <v>27</v>
      </c>
      <c r="O1267" t="s">
        <v>27</v>
      </c>
      <c r="P1267">
        <v>50</v>
      </c>
      <c r="Q1267" t="s">
        <v>34</v>
      </c>
      <c r="R1267">
        <v>19</v>
      </c>
      <c r="S1267" t="s">
        <v>27</v>
      </c>
      <c r="T1267">
        <v>7</v>
      </c>
      <c r="U1267">
        <v>1</v>
      </c>
      <c r="V1267">
        <v>3</v>
      </c>
      <c r="W1267">
        <v>99</v>
      </c>
      <c r="X1267">
        <v>786</v>
      </c>
      <c r="Y1267">
        <v>-50</v>
      </c>
      <c r="Z1267" t="s">
        <v>35</v>
      </c>
      <c r="AA1267">
        <v>100</v>
      </c>
      <c r="AB1267" t="str">
        <f t="shared" si="19"/>
        <v>10-19</v>
      </c>
    </row>
    <row r="1268" spans="1:28" x14ac:dyDescent="0.3">
      <c r="A1268">
        <v>38</v>
      </c>
      <c r="B1268" t="s">
        <v>27</v>
      </c>
      <c r="C1268" t="s">
        <v>38</v>
      </c>
      <c r="D1268">
        <v>0</v>
      </c>
      <c r="E1268" t="s">
        <v>37</v>
      </c>
      <c r="F1268">
        <v>0</v>
      </c>
      <c r="G1268">
        <v>0</v>
      </c>
      <c r="H1268" t="s">
        <v>39</v>
      </c>
      <c r="I1268">
        <v>0</v>
      </c>
      <c r="J1268" t="s">
        <v>31</v>
      </c>
      <c r="K1268">
        <v>0</v>
      </c>
      <c r="L1268" s="1">
        <v>2300</v>
      </c>
      <c r="M1268" t="s">
        <v>27</v>
      </c>
      <c r="N1268" t="s">
        <v>27</v>
      </c>
      <c r="O1268" t="s">
        <v>27</v>
      </c>
      <c r="P1268">
        <v>0</v>
      </c>
      <c r="Q1268" t="s">
        <v>34</v>
      </c>
      <c r="R1268">
        <v>8</v>
      </c>
      <c r="S1268" t="s">
        <v>27</v>
      </c>
      <c r="T1268">
        <v>0</v>
      </c>
      <c r="U1268">
        <v>5</v>
      </c>
      <c r="V1268">
        <v>1</v>
      </c>
      <c r="W1268">
        <v>99</v>
      </c>
      <c r="X1268">
        <v>690</v>
      </c>
      <c r="Y1268">
        <v>50</v>
      </c>
      <c r="Z1268" t="s">
        <v>35</v>
      </c>
      <c r="AA1268">
        <v>100</v>
      </c>
      <c r="AB1268" t="str">
        <f t="shared" si="19"/>
        <v>30-39</v>
      </c>
    </row>
    <row r="1269" spans="1:28" x14ac:dyDescent="0.3">
      <c r="A1269">
        <v>26</v>
      </c>
      <c r="B1269" t="s">
        <v>27</v>
      </c>
      <c r="C1269" t="s">
        <v>28</v>
      </c>
      <c r="D1269">
        <v>86</v>
      </c>
      <c r="E1269" t="s">
        <v>42</v>
      </c>
      <c r="F1269">
        <v>100</v>
      </c>
      <c r="G1269">
        <v>0</v>
      </c>
      <c r="H1269" t="s">
        <v>30</v>
      </c>
      <c r="I1269">
        <v>0</v>
      </c>
      <c r="J1269" t="s">
        <v>31</v>
      </c>
      <c r="K1269">
        <v>0</v>
      </c>
      <c r="L1269" s="1">
        <v>2386</v>
      </c>
      <c r="M1269" t="s">
        <v>27</v>
      </c>
      <c r="N1269" t="s">
        <v>27</v>
      </c>
      <c r="O1269" t="s">
        <v>27</v>
      </c>
      <c r="P1269">
        <v>0</v>
      </c>
      <c r="Q1269" t="s">
        <v>34</v>
      </c>
      <c r="R1269">
        <v>8</v>
      </c>
      <c r="S1269" t="s">
        <v>27</v>
      </c>
      <c r="T1269">
        <v>2</v>
      </c>
      <c r="U1269">
        <v>4</v>
      </c>
      <c r="V1269">
        <v>3</v>
      </c>
      <c r="W1269">
        <v>99</v>
      </c>
      <c r="X1269">
        <v>760</v>
      </c>
      <c r="Y1269">
        <v>-50</v>
      </c>
      <c r="Z1269" t="s">
        <v>35</v>
      </c>
      <c r="AA1269">
        <v>100</v>
      </c>
      <c r="AB1269" t="str">
        <f t="shared" si="19"/>
        <v>20-29</v>
      </c>
    </row>
    <row r="1270" spans="1:28" x14ac:dyDescent="0.3">
      <c r="A1270">
        <v>28</v>
      </c>
      <c r="B1270" t="s">
        <v>27</v>
      </c>
      <c r="C1270" t="s">
        <v>38</v>
      </c>
      <c r="D1270">
        <v>0</v>
      </c>
      <c r="E1270" t="s">
        <v>42</v>
      </c>
      <c r="F1270">
        <v>100</v>
      </c>
      <c r="G1270">
        <v>1</v>
      </c>
      <c r="H1270" t="s">
        <v>30</v>
      </c>
      <c r="I1270">
        <v>50</v>
      </c>
      <c r="J1270" t="s">
        <v>31</v>
      </c>
      <c r="K1270">
        <v>0</v>
      </c>
      <c r="L1270" s="1">
        <v>2450</v>
      </c>
      <c r="M1270" t="s">
        <v>27</v>
      </c>
      <c r="N1270" t="s">
        <v>27</v>
      </c>
      <c r="O1270" t="s">
        <v>27</v>
      </c>
      <c r="P1270">
        <v>0</v>
      </c>
      <c r="Q1270" t="s">
        <v>34</v>
      </c>
      <c r="R1270">
        <v>19</v>
      </c>
      <c r="S1270" t="s">
        <v>36</v>
      </c>
      <c r="T1270">
        <v>3</v>
      </c>
      <c r="U1270">
        <v>2</v>
      </c>
      <c r="V1270">
        <v>2</v>
      </c>
      <c r="W1270">
        <v>7</v>
      </c>
      <c r="X1270">
        <v>676</v>
      </c>
      <c r="Y1270">
        <v>50</v>
      </c>
      <c r="Z1270" t="s">
        <v>35</v>
      </c>
      <c r="AA1270">
        <v>100</v>
      </c>
      <c r="AB1270" t="str">
        <f t="shared" si="19"/>
        <v>20-29</v>
      </c>
    </row>
    <row r="1271" spans="1:28" x14ac:dyDescent="0.3">
      <c r="A1271">
        <v>58</v>
      </c>
      <c r="B1271" t="s">
        <v>36</v>
      </c>
      <c r="C1271" t="s">
        <v>38</v>
      </c>
      <c r="D1271">
        <v>0</v>
      </c>
      <c r="E1271" t="s">
        <v>42</v>
      </c>
      <c r="F1271">
        <v>100</v>
      </c>
      <c r="G1271">
        <v>1</v>
      </c>
      <c r="H1271" t="s">
        <v>39</v>
      </c>
      <c r="I1271">
        <v>100</v>
      </c>
      <c r="J1271" t="s">
        <v>40</v>
      </c>
      <c r="K1271">
        <v>-200</v>
      </c>
      <c r="L1271" s="1">
        <v>2250</v>
      </c>
      <c r="M1271" t="s">
        <v>27</v>
      </c>
      <c r="N1271" t="s">
        <v>36</v>
      </c>
      <c r="O1271" t="s">
        <v>27</v>
      </c>
      <c r="P1271">
        <v>50</v>
      </c>
      <c r="Q1271" t="s">
        <v>32</v>
      </c>
      <c r="R1271">
        <v>24</v>
      </c>
      <c r="S1271" t="s">
        <v>27</v>
      </c>
      <c r="T1271">
        <v>1</v>
      </c>
      <c r="U1271">
        <v>3</v>
      </c>
      <c r="V1271">
        <v>1</v>
      </c>
      <c r="W1271">
        <v>99</v>
      </c>
      <c r="X1271">
        <v>684</v>
      </c>
      <c r="Y1271">
        <v>50</v>
      </c>
      <c r="Z1271" t="s">
        <v>35</v>
      </c>
      <c r="AA1271">
        <v>100</v>
      </c>
      <c r="AB1271" t="str">
        <f t="shared" si="19"/>
        <v>50-59</v>
      </c>
    </row>
    <row r="1272" spans="1:28" x14ac:dyDescent="0.3">
      <c r="A1272">
        <v>56</v>
      </c>
      <c r="B1272" t="s">
        <v>36</v>
      </c>
      <c r="C1272" t="s">
        <v>28</v>
      </c>
      <c r="D1272">
        <v>86</v>
      </c>
      <c r="E1272" t="s">
        <v>29</v>
      </c>
      <c r="F1272">
        <v>50</v>
      </c>
      <c r="G1272">
        <v>1</v>
      </c>
      <c r="H1272" t="s">
        <v>30</v>
      </c>
      <c r="I1272">
        <v>50</v>
      </c>
      <c r="J1272" t="s">
        <v>31</v>
      </c>
      <c r="K1272">
        <v>0</v>
      </c>
      <c r="L1272" s="1">
        <v>2336</v>
      </c>
      <c r="M1272" t="s">
        <v>27</v>
      </c>
      <c r="N1272" t="s">
        <v>27</v>
      </c>
      <c r="O1272" t="s">
        <v>36</v>
      </c>
      <c r="P1272">
        <v>50</v>
      </c>
      <c r="Q1272" t="s">
        <v>34</v>
      </c>
      <c r="R1272">
        <v>17</v>
      </c>
      <c r="S1272" t="s">
        <v>36</v>
      </c>
      <c r="T1272">
        <v>7</v>
      </c>
      <c r="U1272">
        <v>1</v>
      </c>
      <c r="V1272">
        <v>1</v>
      </c>
      <c r="W1272">
        <v>14</v>
      </c>
      <c r="X1272">
        <v>819</v>
      </c>
      <c r="Y1272">
        <v>-50</v>
      </c>
      <c r="Z1272" t="s">
        <v>35</v>
      </c>
      <c r="AA1272">
        <v>100</v>
      </c>
      <c r="AB1272" t="str">
        <f t="shared" si="19"/>
        <v>50-59</v>
      </c>
    </row>
    <row r="1273" spans="1:28" x14ac:dyDescent="0.3">
      <c r="A1273">
        <v>49</v>
      </c>
      <c r="B1273" t="s">
        <v>27</v>
      </c>
      <c r="C1273" t="s">
        <v>46</v>
      </c>
      <c r="D1273">
        <v>0</v>
      </c>
      <c r="E1273" t="s">
        <v>29</v>
      </c>
      <c r="F1273">
        <v>50</v>
      </c>
      <c r="G1273">
        <v>1</v>
      </c>
      <c r="H1273" t="s">
        <v>30</v>
      </c>
      <c r="I1273">
        <v>50</v>
      </c>
      <c r="J1273" t="s">
        <v>40</v>
      </c>
      <c r="K1273">
        <v>-200</v>
      </c>
      <c r="L1273" s="1">
        <v>2100</v>
      </c>
      <c r="M1273" t="s">
        <v>27</v>
      </c>
      <c r="N1273" t="s">
        <v>27</v>
      </c>
      <c r="O1273" t="s">
        <v>27</v>
      </c>
      <c r="P1273">
        <v>0</v>
      </c>
      <c r="Q1273" t="s">
        <v>32</v>
      </c>
      <c r="R1273">
        <v>25</v>
      </c>
      <c r="S1273" t="s">
        <v>36</v>
      </c>
      <c r="T1273">
        <v>10</v>
      </c>
      <c r="U1273">
        <v>2</v>
      </c>
      <c r="V1273">
        <v>3</v>
      </c>
      <c r="W1273">
        <v>8</v>
      </c>
      <c r="X1273">
        <v>801</v>
      </c>
      <c r="Y1273">
        <v>-50</v>
      </c>
      <c r="Z1273" t="s">
        <v>35</v>
      </c>
      <c r="AA1273">
        <v>100</v>
      </c>
      <c r="AB1273" t="str">
        <f t="shared" si="19"/>
        <v>40-49</v>
      </c>
    </row>
    <row r="1274" spans="1:28" x14ac:dyDescent="0.3">
      <c r="A1274">
        <v>23</v>
      </c>
      <c r="B1274" t="s">
        <v>27</v>
      </c>
      <c r="C1274" t="s">
        <v>28</v>
      </c>
      <c r="D1274">
        <v>86</v>
      </c>
      <c r="E1274" t="s">
        <v>42</v>
      </c>
      <c r="F1274">
        <v>100</v>
      </c>
      <c r="G1274">
        <v>0</v>
      </c>
      <c r="H1274" t="s">
        <v>30</v>
      </c>
      <c r="I1274">
        <v>0</v>
      </c>
      <c r="J1274" t="s">
        <v>31</v>
      </c>
      <c r="K1274">
        <v>0</v>
      </c>
      <c r="L1274" s="1">
        <v>2486</v>
      </c>
      <c r="M1274" t="s">
        <v>27</v>
      </c>
      <c r="N1274" t="s">
        <v>27</v>
      </c>
      <c r="O1274" t="s">
        <v>27</v>
      </c>
      <c r="P1274">
        <v>0</v>
      </c>
      <c r="Q1274" t="s">
        <v>32</v>
      </c>
      <c r="R1274">
        <v>29</v>
      </c>
      <c r="S1274" t="s">
        <v>36</v>
      </c>
      <c r="T1274">
        <v>8</v>
      </c>
      <c r="U1274">
        <v>3</v>
      </c>
      <c r="V1274">
        <v>2</v>
      </c>
      <c r="W1274">
        <v>2</v>
      </c>
      <c r="X1274">
        <v>687</v>
      </c>
      <c r="Y1274">
        <v>50</v>
      </c>
      <c r="Z1274" t="s">
        <v>35</v>
      </c>
      <c r="AA1274">
        <v>100</v>
      </c>
      <c r="AB1274" t="str">
        <f t="shared" si="19"/>
        <v>20-29</v>
      </c>
    </row>
    <row r="1275" spans="1:28" x14ac:dyDescent="0.3">
      <c r="A1275">
        <v>35</v>
      </c>
      <c r="B1275" t="s">
        <v>27</v>
      </c>
      <c r="C1275" t="s">
        <v>28</v>
      </c>
      <c r="D1275">
        <v>86</v>
      </c>
      <c r="E1275" t="s">
        <v>29</v>
      </c>
      <c r="F1275">
        <v>50</v>
      </c>
      <c r="G1275">
        <v>1</v>
      </c>
      <c r="H1275" t="s">
        <v>30</v>
      </c>
      <c r="I1275">
        <v>50</v>
      </c>
      <c r="J1275" t="s">
        <v>40</v>
      </c>
      <c r="K1275">
        <v>-200</v>
      </c>
      <c r="L1275" s="1">
        <v>2286</v>
      </c>
      <c r="M1275" t="s">
        <v>27</v>
      </c>
      <c r="N1275" t="s">
        <v>27</v>
      </c>
      <c r="O1275" t="s">
        <v>27</v>
      </c>
      <c r="P1275">
        <v>0</v>
      </c>
      <c r="Q1275" t="s">
        <v>32</v>
      </c>
      <c r="R1275">
        <v>19</v>
      </c>
      <c r="S1275" t="s">
        <v>27</v>
      </c>
      <c r="T1275">
        <v>5</v>
      </c>
      <c r="U1275">
        <v>1</v>
      </c>
      <c r="V1275">
        <v>1</v>
      </c>
      <c r="W1275">
        <v>99</v>
      </c>
      <c r="X1275">
        <v>651</v>
      </c>
      <c r="Y1275">
        <v>50</v>
      </c>
      <c r="Z1275" t="s">
        <v>35</v>
      </c>
      <c r="AA1275">
        <v>100</v>
      </c>
      <c r="AB1275" t="str">
        <f t="shared" si="19"/>
        <v>30-39</v>
      </c>
    </row>
    <row r="1276" spans="1:28" x14ac:dyDescent="0.3">
      <c r="A1276">
        <v>58</v>
      </c>
      <c r="B1276" t="s">
        <v>36</v>
      </c>
      <c r="C1276" t="s">
        <v>28</v>
      </c>
      <c r="D1276">
        <v>86</v>
      </c>
      <c r="E1276" t="s">
        <v>37</v>
      </c>
      <c r="F1276">
        <v>0</v>
      </c>
      <c r="G1276">
        <v>0</v>
      </c>
      <c r="H1276" t="s">
        <v>30</v>
      </c>
      <c r="I1276">
        <v>0</v>
      </c>
      <c r="J1276" t="s">
        <v>40</v>
      </c>
      <c r="K1276">
        <v>-200</v>
      </c>
      <c r="L1276" s="1">
        <v>2036</v>
      </c>
      <c r="M1276" t="s">
        <v>27</v>
      </c>
      <c r="N1276" t="s">
        <v>27</v>
      </c>
      <c r="O1276" t="s">
        <v>27</v>
      </c>
      <c r="P1276">
        <v>0</v>
      </c>
      <c r="Q1276" t="s">
        <v>44</v>
      </c>
      <c r="R1276">
        <v>26</v>
      </c>
      <c r="S1276" t="s">
        <v>36</v>
      </c>
      <c r="T1276">
        <v>6</v>
      </c>
      <c r="U1276">
        <v>2</v>
      </c>
      <c r="V1276">
        <v>3</v>
      </c>
      <c r="W1276">
        <v>1</v>
      </c>
      <c r="X1276">
        <v>780</v>
      </c>
      <c r="Y1276">
        <v>-50</v>
      </c>
      <c r="Z1276" t="s">
        <v>33</v>
      </c>
      <c r="AA1276">
        <v>50</v>
      </c>
      <c r="AB1276" t="str">
        <f t="shared" si="19"/>
        <v>50-59</v>
      </c>
    </row>
    <row r="1277" spans="1:28" x14ac:dyDescent="0.3">
      <c r="A1277">
        <v>42</v>
      </c>
      <c r="B1277" t="s">
        <v>27</v>
      </c>
      <c r="C1277" t="s">
        <v>28</v>
      </c>
      <c r="D1277">
        <v>86</v>
      </c>
      <c r="E1277" t="s">
        <v>29</v>
      </c>
      <c r="F1277">
        <v>50</v>
      </c>
      <c r="G1277">
        <v>1</v>
      </c>
      <c r="H1277" t="s">
        <v>39</v>
      </c>
      <c r="I1277">
        <v>100</v>
      </c>
      <c r="J1277" t="s">
        <v>40</v>
      </c>
      <c r="K1277">
        <v>-200</v>
      </c>
      <c r="L1277" s="1">
        <v>2086</v>
      </c>
      <c r="M1277" t="s">
        <v>27</v>
      </c>
      <c r="N1277" t="s">
        <v>36</v>
      </c>
      <c r="O1277" t="s">
        <v>27</v>
      </c>
      <c r="P1277">
        <v>50</v>
      </c>
      <c r="Q1277" t="s">
        <v>44</v>
      </c>
      <c r="R1277">
        <v>26</v>
      </c>
      <c r="S1277" t="s">
        <v>36</v>
      </c>
      <c r="T1277">
        <v>2</v>
      </c>
      <c r="U1277">
        <v>2</v>
      </c>
      <c r="V1277">
        <v>2</v>
      </c>
      <c r="W1277">
        <v>10</v>
      </c>
      <c r="X1277">
        <v>705</v>
      </c>
      <c r="Y1277">
        <v>-50</v>
      </c>
      <c r="Z1277" t="s">
        <v>41</v>
      </c>
      <c r="AA1277">
        <v>0</v>
      </c>
      <c r="AB1277" t="str">
        <f t="shared" si="19"/>
        <v>40-49</v>
      </c>
    </row>
    <row r="1278" spans="1:28" x14ac:dyDescent="0.3">
      <c r="A1278">
        <v>74</v>
      </c>
      <c r="B1278" t="s">
        <v>36</v>
      </c>
      <c r="C1278" t="s">
        <v>28</v>
      </c>
      <c r="D1278">
        <v>86</v>
      </c>
      <c r="E1278" t="s">
        <v>29</v>
      </c>
      <c r="F1278">
        <v>50</v>
      </c>
      <c r="G1278">
        <v>0</v>
      </c>
      <c r="H1278" t="s">
        <v>39</v>
      </c>
      <c r="I1278">
        <v>0</v>
      </c>
      <c r="J1278" t="s">
        <v>31</v>
      </c>
      <c r="K1278">
        <v>0</v>
      </c>
      <c r="L1278" s="1">
        <v>2186</v>
      </c>
      <c r="M1278" t="s">
        <v>36</v>
      </c>
      <c r="N1278" t="s">
        <v>27</v>
      </c>
      <c r="O1278" t="s">
        <v>27</v>
      </c>
      <c r="P1278">
        <v>50</v>
      </c>
      <c r="Q1278" t="s">
        <v>34</v>
      </c>
      <c r="R1278">
        <v>7</v>
      </c>
      <c r="S1278" t="s">
        <v>36</v>
      </c>
      <c r="T1278">
        <v>1</v>
      </c>
      <c r="U1278">
        <v>4</v>
      </c>
      <c r="V1278">
        <v>2</v>
      </c>
      <c r="W1278">
        <v>11</v>
      </c>
      <c r="X1278">
        <v>808</v>
      </c>
      <c r="Y1278">
        <v>-50</v>
      </c>
      <c r="Z1278" t="s">
        <v>41</v>
      </c>
      <c r="AA1278">
        <v>0</v>
      </c>
      <c r="AB1278" t="str">
        <f t="shared" si="19"/>
        <v>70-79</v>
      </c>
    </row>
    <row r="1279" spans="1:28" x14ac:dyDescent="0.3">
      <c r="A1279">
        <v>45</v>
      </c>
      <c r="B1279" t="s">
        <v>27</v>
      </c>
      <c r="C1279" t="s">
        <v>45</v>
      </c>
      <c r="D1279">
        <v>0</v>
      </c>
      <c r="E1279" t="s">
        <v>42</v>
      </c>
      <c r="F1279">
        <v>100</v>
      </c>
      <c r="G1279">
        <v>1</v>
      </c>
      <c r="H1279" t="s">
        <v>30</v>
      </c>
      <c r="I1279">
        <v>50</v>
      </c>
      <c r="J1279" t="s">
        <v>31</v>
      </c>
      <c r="K1279">
        <v>0</v>
      </c>
      <c r="L1279" s="1">
        <v>2350</v>
      </c>
      <c r="M1279" t="s">
        <v>27</v>
      </c>
      <c r="N1279" t="s">
        <v>27</v>
      </c>
      <c r="O1279" t="s">
        <v>27</v>
      </c>
      <c r="P1279">
        <v>0</v>
      </c>
      <c r="Q1279" t="s">
        <v>32</v>
      </c>
      <c r="R1279">
        <v>8</v>
      </c>
      <c r="S1279" t="s">
        <v>27</v>
      </c>
      <c r="T1279">
        <v>4</v>
      </c>
      <c r="U1279">
        <v>1</v>
      </c>
      <c r="V1279">
        <v>1</v>
      </c>
      <c r="W1279">
        <v>99</v>
      </c>
      <c r="X1279">
        <v>699</v>
      </c>
      <c r="Y1279">
        <v>50</v>
      </c>
      <c r="Z1279" t="s">
        <v>41</v>
      </c>
      <c r="AA1279">
        <v>0</v>
      </c>
      <c r="AB1279" t="str">
        <f t="shared" si="19"/>
        <v>40-49</v>
      </c>
    </row>
    <row r="1280" spans="1:28" x14ac:dyDescent="0.3">
      <c r="A1280">
        <v>42</v>
      </c>
      <c r="B1280" t="s">
        <v>27</v>
      </c>
      <c r="C1280" t="s">
        <v>28</v>
      </c>
      <c r="D1280">
        <v>86</v>
      </c>
      <c r="E1280" t="s">
        <v>37</v>
      </c>
      <c r="F1280">
        <v>0</v>
      </c>
      <c r="G1280">
        <v>0</v>
      </c>
      <c r="H1280" t="s">
        <v>30</v>
      </c>
      <c r="I1280">
        <v>0</v>
      </c>
      <c r="J1280" t="s">
        <v>40</v>
      </c>
      <c r="K1280">
        <v>-200</v>
      </c>
      <c r="L1280" s="1">
        <v>2086</v>
      </c>
      <c r="M1280" t="s">
        <v>27</v>
      </c>
      <c r="N1280" t="s">
        <v>27</v>
      </c>
      <c r="O1280" t="s">
        <v>27</v>
      </c>
      <c r="P1280">
        <v>0</v>
      </c>
      <c r="Q1280" t="s">
        <v>32</v>
      </c>
      <c r="R1280">
        <v>19</v>
      </c>
      <c r="S1280" t="s">
        <v>36</v>
      </c>
      <c r="T1280">
        <v>3</v>
      </c>
      <c r="U1280">
        <v>3</v>
      </c>
      <c r="V1280">
        <v>1</v>
      </c>
      <c r="W1280">
        <v>9</v>
      </c>
      <c r="X1280">
        <v>620</v>
      </c>
      <c r="Y1280">
        <v>50</v>
      </c>
      <c r="Z1280" t="s">
        <v>41</v>
      </c>
      <c r="AA1280">
        <v>0</v>
      </c>
      <c r="AB1280" t="str">
        <f t="shared" si="19"/>
        <v>40-49</v>
      </c>
    </row>
    <row r="1281" spans="1:28" x14ac:dyDescent="0.3">
      <c r="A1281">
        <v>35</v>
      </c>
      <c r="B1281" t="s">
        <v>27</v>
      </c>
      <c r="C1281" t="s">
        <v>28</v>
      </c>
      <c r="D1281">
        <v>86</v>
      </c>
      <c r="E1281" t="s">
        <v>29</v>
      </c>
      <c r="F1281">
        <v>50</v>
      </c>
      <c r="G1281">
        <v>1</v>
      </c>
      <c r="H1281" t="s">
        <v>39</v>
      </c>
      <c r="I1281">
        <v>100</v>
      </c>
      <c r="J1281" t="s">
        <v>31</v>
      </c>
      <c r="K1281">
        <v>0</v>
      </c>
      <c r="L1281" s="1">
        <v>2486</v>
      </c>
      <c r="M1281" t="s">
        <v>27</v>
      </c>
      <c r="N1281" t="s">
        <v>36</v>
      </c>
      <c r="O1281" t="s">
        <v>27</v>
      </c>
      <c r="P1281">
        <v>50</v>
      </c>
      <c r="Q1281" t="s">
        <v>34</v>
      </c>
      <c r="R1281">
        <v>2</v>
      </c>
      <c r="S1281" t="s">
        <v>27</v>
      </c>
      <c r="T1281">
        <v>4</v>
      </c>
      <c r="U1281">
        <v>3</v>
      </c>
      <c r="V1281">
        <v>2</v>
      </c>
      <c r="W1281">
        <v>99</v>
      </c>
      <c r="X1281">
        <v>678</v>
      </c>
      <c r="Y1281">
        <v>50</v>
      </c>
      <c r="Z1281" t="s">
        <v>35</v>
      </c>
      <c r="AA1281">
        <v>100</v>
      </c>
      <c r="AB1281" t="str">
        <f t="shared" si="19"/>
        <v>30-39</v>
      </c>
    </row>
    <row r="1282" spans="1:28" x14ac:dyDescent="0.3">
      <c r="A1282">
        <v>42</v>
      </c>
      <c r="B1282" t="s">
        <v>27</v>
      </c>
      <c r="C1282" t="s">
        <v>38</v>
      </c>
      <c r="D1282">
        <v>0</v>
      </c>
      <c r="E1282" t="s">
        <v>37</v>
      </c>
      <c r="F1282">
        <v>0</v>
      </c>
      <c r="G1282">
        <v>2</v>
      </c>
      <c r="H1282" t="s">
        <v>30</v>
      </c>
      <c r="I1282">
        <v>100</v>
      </c>
      <c r="J1282" t="s">
        <v>31</v>
      </c>
      <c r="K1282">
        <v>0</v>
      </c>
      <c r="L1282" s="1">
        <v>2250</v>
      </c>
      <c r="M1282" t="s">
        <v>27</v>
      </c>
      <c r="N1282" t="s">
        <v>36</v>
      </c>
      <c r="O1282" t="s">
        <v>27</v>
      </c>
      <c r="P1282">
        <v>50</v>
      </c>
      <c r="Q1282" t="s">
        <v>32</v>
      </c>
      <c r="R1282">
        <v>21</v>
      </c>
      <c r="S1282" t="s">
        <v>27</v>
      </c>
      <c r="T1282">
        <v>8</v>
      </c>
      <c r="U1282">
        <v>6</v>
      </c>
      <c r="V1282">
        <v>3</v>
      </c>
      <c r="W1282">
        <v>99</v>
      </c>
      <c r="X1282">
        <v>763</v>
      </c>
      <c r="Y1282">
        <v>-50</v>
      </c>
      <c r="Z1282" t="s">
        <v>35</v>
      </c>
      <c r="AA1282">
        <v>100</v>
      </c>
      <c r="AB1282" t="str">
        <f t="shared" ref="AB1282:AB1345" si="20">FLOOR(A1282,10) &amp; "-" &amp; (FLOOR(A1282,10)+9)</f>
        <v>40-49</v>
      </c>
    </row>
    <row r="1283" spans="1:28" x14ac:dyDescent="0.3">
      <c r="A1283">
        <v>37</v>
      </c>
      <c r="B1283" t="s">
        <v>27</v>
      </c>
      <c r="C1283" t="s">
        <v>46</v>
      </c>
      <c r="D1283">
        <v>0</v>
      </c>
      <c r="E1283" t="s">
        <v>37</v>
      </c>
      <c r="F1283">
        <v>0</v>
      </c>
      <c r="G1283">
        <v>1</v>
      </c>
      <c r="H1283" t="s">
        <v>30</v>
      </c>
      <c r="I1283">
        <v>50</v>
      </c>
      <c r="J1283" t="s">
        <v>40</v>
      </c>
      <c r="K1283">
        <v>-200</v>
      </c>
      <c r="L1283" s="1">
        <v>1900</v>
      </c>
      <c r="M1283" t="s">
        <v>36</v>
      </c>
      <c r="N1283" t="s">
        <v>36</v>
      </c>
      <c r="O1283" t="s">
        <v>27</v>
      </c>
      <c r="P1283">
        <v>100</v>
      </c>
      <c r="Q1283" t="s">
        <v>44</v>
      </c>
      <c r="R1283">
        <v>8</v>
      </c>
      <c r="S1283" t="s">
        <v>36</v>
      </c>
      <c r="T1283">
        <v>4</v>
      </c>
      <c r="U1283">
        <v>1</v>
      </c>
      <c r="V1283">
        <v>3</v>
      </c>
      <c r="W1283">
        <v>5</v>
      </c>
      <c r="X1283">
        <v>760</v>
      </c>
      <c r="Y1283">
        <v>-50</v>
      </c>
      <c r="Z1283" t="s">
        <v>33</v>
      </c>
      <c r="AA1283">
        <v>50</v>
      </c>
      <c r="AB1283" t="str">
        <f t="shared" si="20"/>
        <v>30-39</v>
      </c>
    </row>
    <row r="1284" spans="1:28" x14ac:dyDescent="0.3">
      <c r="A1284">
        <v>50</v>
      </c>
      <c r="B1284" t="s">
        <v>27</v>
      </c>
      <c r="C1284" t="s">
        <v>45</v>
      </c>
      <c r="D1284">
        <v>0</v>
      </c>
      <c r="E1284" t="s">
        <v>37</v>
      </c>
      <c r="F1284">
        <v>0</v>
      </c>
      <c r="G1284">
        <v>0</v>
      </c>
      <c r="H1284" t="s">
        <v>30</v>
      </c>
      <c r="I1284">
        <v>0</v>
      </c>
      <c r="J1284" t="s">
        <v>40</v>
      </c>
      <c r="K1284">
        <v>-200</v>
      </c>
      <c r="L1284" s="1">
        <v>2000</v>
      </c>
      <c r="M1284" t="s">
        <v>27</v>
      </c>
      <c r="N1284" t="s">
        <v>27</v>
      </c>
      <c r="O1284" t="s">
        <v>27</v>
      </c>
      <c r="P1284">
        <v>0</v>
      </c>
      <c r="Q1284" t="s">
        <v>34</v>
      </c>
      <c r="R1284">
        <v>14</v>
      </c>
      <c r="S1284" t="s">
        <v>36</v>
      </c>
      <c r="T1284">
        <v>2</v>
      </c>
      <c r="U1284">
        <v>1</v>
      </c>
      <c r="V1284">
        <v>3</v>
      </c>
      <c r="W1284">
        <v>1</v>
      </c>
      <c r="X1284">
        <v>737</v>
      </c>
      <c r="Y1284">
        <v>-50</v>
      </c>
      <c r="Z1284" t="s">
        <v>35</v>
      </c>
      <c r="AA1284">
        <v>100</v>
      </c>
      <c r="AB1284" t="str">
        <f t="shared" si="20"/>
        <v>50-59</v>
      </c>
    </row>
    <row r="1285" spans="1:28" x14ac:dyDescent="0.3">
      <c r="A1285">
        <v>54</v>
      </c>
      <c r="B1285" t="s">
        <v>27</v>
      </c>
      <c r="C1285" t="s">
        <v>38</v>
      </c>
      <c r="D1285">
        <v>0</v>
      </c>
      <c r="E1285" t="s">
        <v>42</v>
      </c>
      <c r="F1285">
        <v>100</v>
      </c>
      <c r="G1285">
        <v>2</v>
      </c>
      <c r="H1285" t="s">
        <v>30</v>
      </c>
      <c r="I1285">
        <v>100</v>
      </c>
      <c r="J1285" t="s">
        <v>31</v>
      </c>
      <c r="K1285">
        <v>0</v>
      </c>
      <c r="L1285" s="1">
        <v>2350</v>
      </c>
      <c r="M1285" t="s">
        <v>36</v>
      </c>
      <c r="N1285" t="s">
        <v>27</v>
      </c>
      <c r="O1285" t="s">
        <v>27</v>
      </c>
      <c r="P1285">
        <v>50</v>
      </c>
      <c r="Q1285" t="s">
        <v>34</v>
      </c>
      <c r="R1285">
        <v>2</v>
      </c>
      <c r="S1285" t="s">
        <v>36</v>
      </c>
      <c r="T1285">
        <v>7</v>
      </c>
      <c r="U1285">
        <v>1</v>
      </c>
      <c r="V1285">
        <v>2</v>
      </c>
      <c r="W1285">
        <v>12</v>
      </c>
      <c r="X1285">
        <v>752</v>
      </c>
      <c r="Y1285">
        <v>-50</v>
      </c>
      <c r="Z1285" t="s">
        <v>35</v>
      </c>
      <c r="AA1285">
        <v>100</v>
      </c>
      <c r="AB1285" t="str">
        <f t="shared" si="20"/>
        <v>50-59</v>
      </c>
    </row>
    <row r="1286" spans="1:28" x14ac:dyDescent="0.3">
      <c r="A1286">
        <v>28</v>
      </c>
      <c r="B1286" t="s">
        <v>27</v>
      </c>
      <c r="C1286" t="s">
        <v>45</v>
      </c>
      <c r="D1286">
        <v>0</v>
      </c>
      <c r="E1286" t="s">
        <v>29</v>
      </c>
      <c r="F1286">
        <v>50</v>
      </c>
      <c r="G1286">
        <v>1</v>
      </c>
      <c r="H1286" t="s">
        <v>30</v>
      </c>
      <c r="I1286">
        <v>50</v>
      </c>
      <c r="J1286" t="s">
        <v>40</v>
      </c>
      <c r="K1286">
        <v>-200</v>
      </c>
      <c r="L1286" s="1">
        <v>2150</v>
      </c>
      <c r="M1286" t="s">
        <v>27</v>
      </c>
      <c r="N1286" t="s">
        <v>27</v>
      </c>
      <c r="O1286" t="s">
        <v>27</v>
      </c>
      <c r="P1286">
        <v>0</v>
      </c>
      <c r="Q1286" t="s">
        <v>44</v>
      </c>
      <c r="R1286">
        <v>21</v>
      </c>
      <c r="S1286" t="s">
        <v>36</v>
      </c>
      <c r="T1286">
        <v>5</v>
      </c>
      <c r="U1286">
        <v>2</v>
      </c>
      <c r="V1286">
        <v>3</v>
      </c>
      <c r="W1286">
        <v>12</v>
      </c>
      <c r="X1286">
        <v>686</v>
      </c>
      <c r="Y1286">
        <v>50</v>
      </c>
      <c r="Z1286" t="s">
        <v>33</v>
      </c>
      <c r="AA1286">
        <v>50</v>
      </c>
      <c r="AB1286" t="str">
        <f t="shared" si="20"/>
        <v>20-29</v>
      </c>
    </row>
    <row r="1287" spans="1:28" x14ac:dyDescent="0.3">
      <c r="A1287">
        <v>20</v>
      </c>
      <c r="B1287" t="s">
        <v>27</v>
      </c>
      <c r="C1287" t="s">
        <v>38</v>
      </c>
      <c r="D1287">
        <v>0</v>
      </c>
      <c r="E1287" t="s">
        <v>42</v>
      </c>
      <c r="F1287">
        <v>100</v>
      </c>
      <c r="G1287">
        <v>0</v>
      </c>
      <c r="H1287" t="s">
        <v>30</v>
      </c>
      <c r="I1287">
        <v>0</v>
      </c>
      <c r="J1287" t="s">
        <v>31</v>
      </c>
      <c r="K1287">
        <v>0</v>
      </c>
      <c r="L1287" s="1">
        <v>2300</v>
      </c>
      <c r="M1287" t="s">
        <v>27</v>
      </c>
      <c r="N1287" t="s">
        <v>27</v>
      </c>
      <c r="O1287" t="s">
        <v>27</v>
      </c>
      <c r="P1287">
        <v>0</v>
      </c>
      <c r="Q1287" t="s">
        <v>34</v>
      </c>
      <c r="R1287">
        <v>18</v>
      </c>
      <c r="S1287" t="s">
        <v>36</v>
      </c>
      <c r="T1287">
        <v>8</v>
      </c>
      <c r="U1287">
        <v>2</v>
      </c>
      <c r="V1287">
        <v>1</v>
      </c>
      <c r="W1287">
        <v>5</v>
      </c>
      <c r="X1287">
        <v>782</v>
      </c>
      <c r="Y1287">
        <v>-50</v>
      </c>
      <c r="Z1287" t="s">
        <v>35</v>
      </c>
      <c r="AA1287">
        <v>100</v>
      </c>
      <c r="AB1287" t="str">
        <f t="shared" si="20"/>
        <v>20-29</v>
      </c>
    </row>
    <row r="1288" spans="1:28" x14ac:dyDescent="0.3">
      <c r="A1288">
        <v>18</v>
      </c>
      <c r="B1288" t="s">
        <v>27</v>
      </c>
      <c r="C1288" t="s">
        <v>38</v>
      </c>
      <c r="D1288">
        <v>0</v>
      </c>
      <c r="E1288" t="s">
        <v>29</v>
      </c>
      <c r="F1288">
        <v>50</v>
      </c>
      <c r="G1288">
        <v>1</v>
      </c>
      <c r="H1288" t="s">
        <v>30</v>
      </c>
      <c r="I1288">
        <v>50</v>
      </c>
      <c r="J1288" t="s">
        <v>31</v>
      </c>
      <c r="K1288">
        <v>0</v>
      </c>
      <c r="L1288" s="1">
        <v>2300</v>
      </c>
      <c r="M1288" t="s">
        <v>27</v>
      </c>
      <c r="N1288" t="s">
        <v>27</v>
      </c>
      <c r="O1288" t="s">
        <v>27</v>
      </c>
      <c r="P1288">
        <v>0</v>
      </c>
      <c r="Q1288" t="s">
        <v>34</v>
      </c>
      <c r="R1288">
        <v>16</v>
      </c>
      <c r="S1288" t="s">
        <v>36</v>
      </c>
      <c r="T1288">
        <v>3</v>
      </c>
      <c r="U1288">
        <v>3</v>
      </c>
      <c r="V1288">
        <v>1</v>
      </c>
      <c r="W1288">
        <v>4</v>
      </c>
      <c r="X1288">
        <v>735</v>
      </c>
      <c r="Y1288">
        <v>-50</v>
      </c>
      <c r="Z1288" t="s">
        <v>35</v>
      </c>
      <c r="AA1288">
        <v>100</v>
      </c>
      <c r="AB1288" t="str">
        <f t="shared" si="20"/>
        <v>10-19</v>
      </c>
    </row>
    <row r="1289" spans="1:28" x14ac:dyDescent="0.3">
      <c r="A1289">
        <v>47</v>
      </c>
      <c r="B1289" t="s">
        <v>27</v>
      </c>
      <c r="C1289" t="s">
        <v>38</v>
      </c>
      <c r="D1289">
        <v>0</v>
      </c>
      <c r="E1289" t="s">
        <v>37</v>
      </c>
      <c r="F1289">
        <v>0</v>
      </c>
      <c r="G1289">
        <v>1</v>
      </c>
      <c r="H1289" t="s">
        <v>43</v>
      </c>
      <c r="I1289">
        <v>200</v>
      </c>
      <c r="J1289" t="s">
        <v>31</v>
      </c>
      <c r="K1289">
        <v>0</v>
      </c>
      <c r="L1289" s="1">
        <v>2400</v>
      </c>
      <c r="M1289" t="s">
        <v>27</v>
      </c>
      <c r="N1289" t="s">
        <v>27</v>
      </c>
      <c r="O1289" t="s">
        <v>27</v>
      </c>
      <c r="P1289">
        <v>0</v>
      </c>
      <c r="Q1289" t="s">
        <v>44</v>
      </c>
      <c r="R1289">
        <v>28</v>
      </c>
      <c r="S1289" t="s">
        <v>27</v>
      </c>
      <c r="T1289">
        <v>10</v>
      </c>
      <c r="U1289">
        <v>3</v>
      </c>
      <c r="V1289">
        <v>3</v>
      </c>
      <c r="W1289">
        <v>99</v>
      </c>
      <c r="X1289">
        <v>713</v>
      </c>
      <c r="Y1289">
        <v>-50</v>
      </c>
      <c r="Z1289" t="s">
        <v>35</v>
      </c>
      <c r="AA1289">
        <v>100</v>
      </c>
      <c r="AB1289" t="str">
        <f t="shared" si="20"/>
        <v>40-49</v>
      </c>
    </row>
    <row r="1290" spans="1:28" x14ac:dyDescent="0.3">
      <c r="A1290">
        <v>23</v>
      </c>
      <c r="B1290" t="s">
        <v>27</v>
      </c>
      <c r="C1290" t="s">
        <v>28</v>
      </c>
      <c r="D1290">
        <v>86</v>
      </c>
      <c r="E1290" t="s">
        <v>37</v>
      </c>
      <c r="F1290">
        <v>0</v>
      </c>
      <c r="G1290">
        <v>0</v>
      </c>
      <c r="H1290" t="s">
        <v>30</v>
      </c>
      <c r="I1290">
        <v>0</v>
      </c>
      <c r="J1290" t="s">
        <v>31</v>
      </c>
      <c r="K1290">
        <v>0</v>
      </c>
      <c r="L1290" s="1">
        <v>2286</v>
      </c>
      <c r="M1290" t="s">
        <v>27</v>
      </c>
      <c r="N1290" t="s">
        <v>36</v>
      </c>
      <c r="O1290" t="s">
        <v>27</v>
      </c>
      <c r="P1290">
        <v>50</v>
      </c>
      <c r="Q1290" t="s">
        <v>44</v>
      </c>
      <c r="R1290">
        <v>8</v>
      </c>
      <c r="S1290" t="s">
        <v>27</v>
      </c>
      <c r="T1290">
        <v>3</v>
      </c>
      <c r="U1290">
        <v>3</v>
      </c>
      <c r="V1290">
        <v>1</v>
      </c>
      <c r="W1290">
        <v>99</v>
      </c>
      <c r="X1290">
        <v>680</v>
      </c>
      <c r="Y1290">
        <v>50</v>
      </c>
      <c r="Z1290" t="s">
        <v>33</v>
      </c>
      <c r="AA1290">
        <v>50</v>
      </c>
      <c r="AB1290" t="str">
        <f t="shared" si="20"/>
        <v>20-29</v>
      </c>
    </row>
    <row r="1291" spans="1:28" x14ac:dyDescent="0.3">
      <c r="A1291">
        <v>18</v>
      </c>
      <c r="B1291" t="s">
        <v>27</v>
      </c>
      <c r="C1291" t="s">
        <v>28</v>
      </c>
      <c r="D1291">
        <v>86</v>
      </c>
      <c r="E1291" t="s">
        <v>29</v>
      </c>
      <c r="F1291">
        <v>50</v>
      </c>
      <c r="G1291">
        <v>0</v>
      </c>
      <c r="H1291" t="s">
        <v>30</v>
      </c>
      <c r="I1291">
        <v>0</v>
      </c>
      <c r="J1291" t="s">
        <v>40</v>
      </c>
      <c r="K1291">
        <v>-200</v>
      </c>
      <c r="L1291" s="1">
        <v>2186</v>
      </c>
      <c r="M1291" t="s">
        <v>27</v>
      </c>
      <c r="N1291" t="s">
        <v>27</v>
      </c>
      <c r="O1291" t="s">
        <v>27</v>
      </c>
      <c r="P1291">
        <v>0</v>
      </c>
      <c r="Q1291" t="s">
        <v>32</v>
      </c>
      <c r="R1291">
        <v>18</v>
      </c>
      <c r="S1291" t="s">
        <v>36</v>
      </c>
      <c r="T1291">
        <v>3</v>
      </c>
      <c r="U1291">
        <v>1</v>
      </c>
      <c r="V1291">
        <v>2</v>
      </c>
      <c r="W1291">
        <v>5</v>
      </c>
      <c r="X1291">
        <v>659</v>
      </c>
      <c r="Y1291">
        <v>50</v>
      </c>
      <c r="Z1291" t="s">
        <v>33</v>
      </c>
      <c r="AA1291">
        <v>50</v>
      </c>
      <c r="AB1291" t="str">
        <f t="shared" si="20"/>
        <v>10-19</v>
      </c>
    </row>
    <row r="1292" spans="1:28" x14ac:dyDescent="0.3">
      <c r="A1292">
        <v>45</v>
      </c>
      <c r="B1292" t="s">
        <v>27</v>
      </c>
      <c r="C1292" t="s">
        <v>38</v>
      </c>
      <c r="D1292">
        <v>0</v>
      </c>
      <c r="E1292" t="s">
        <v>29</v>
      </c>
      <c r="F1292">
        <v>50</v>
      </c>
      <c r="G1292">
        <v>1</v>
      </c>
      <c r="H1292" t="s">
        <v>30</v>
      </c>
      <c r="I1292">
        <v>50</v>
      </c>
      <c r="J1292" t="s">
        <v>31</v>
      </c>
      <c r="K1292">
        <v>0</v>
      </c>
      <c r="L1292" s="1">
        <v>2250</v>
      </c>
      <c r="M1292" t="s">
        <v>36</v>
      </c>
      <c r="N1292" t="s">
        <v>27</v>
      </c>
      <c r="O1292" t="s">
        <v>27</v>
      </c>
      <c r="P1292">
        <v>50</v>
      </c>
      <c r="Q1292" t="s">
        <v>32</v>
      </c>
      <c r="R1292">
        <v>7</v>
      </c>
      <c r="S1292" t="s">
        <v>36</v>
      </c>
      <c r="T1292">
        <v>8</v>
      </c>
      <c r="U1292">
        <v>3</v>
      </c>
      <c r="V1292">
        <v>3</v>
      </c>
      <c r="W1292">
        <v>11</v>
      </c>
      <c r="X1292">
        <v>737</v>
      </c>
      <c r="Y1292">
        <v>-50</v>
      </c>
      <c r="Z1292" t="s">
        <v>35</v>
      </c>
      <c r="AA1292">
        <v>100</v>
      </c>
      <c r="AB1292" t="str">
        <f t="shared" si="20"/>
        <v>40-49</v>
      </c>
    </row>
    <row r="1293" spans="1:28" x14ac:dyDescent="0.3">
      <c r="A1293">
        <v>77</v>
      </c>
      <c r="B1293" t="s">
        <v>36</v>
      </c>
      <c r="C1293" t="s">
        <v>28</v>
      </c>
      <c r="D1293">
        <v>86</v>
      </c>
      <c r="E1293" t="s">
        <v>29</v>
      </c>
      <c r="F1293">
        <v>50</v>
      </c>
      <c r="G1293">
        <v>0</v>
      </c>
      <c r="H1293" t="s">
        <v>30</v>
      </c>
      <c r="I1293">
        <v>0</v>
      </c>
      <c r="J1293" t="s">
        <v>40</v>
      </c>
      <c r="K1293">
        <v>-200</v>
      </c>
      <c r="L1293" s="1">
        <v>2036</v>
      </c>
      <c r="M1293" t="s">
        <v>27</v>
      </c>
      <c r="N1293" t="s">
        <v>36</v>
      </c>
      <c r="O1293" t="s">
        <v>27</v>
      </c>
      <c r="P1293">
        <v>50</v>
      </c>
      <c r="Q1293" t="s">
        <v>34</v>
      </c>
      <c r="R1293">
        <v>10</v>
      </c>
      <c r="S1293" t="s">
        <v>27</v>
      </c>
      <c r="T1293">
        <v>2</v>
      </c>
      <c r="U1293">
        <v>4</v>
      </c>
      <c r="V1293">
        <v>2</v>
      </c>
      <c r="W1293">
        <v>99</v>
      </c>
      <c r="X1293">
        <v>753</v>
      </c>
      <c r="Y1293">
        <v>-50</v>
      </c>
      <c r="Z1293" t="s">
        <v>33</v>
      </c>
      <c r="AA1293">
        <v>50</v>
      </c>
      <c r="AB1293" t="str">
        <f t="shared" si="20"/>
        <v>70-79</v>
      </c>
    </row>
    <row r="1294" spans="1:28" x14ac:dyDescent="0.3">
      <c r="A1294">
        <v>39</v>
      </c>
      <c r="B1294" t="s">
        <v>27</v>
      </c>
      <c r="C1294" t="s">
        <v>28</v>
      </c>
      <c r="D1294">
        <v>86</v>
      </c>
      <c r="E1294" t="s">
        <v>29</v>
      </c>
      <c r="F1294">
        <v>50</v>
      </c>
      <c r="G1294">
        <v>0</v>
      </c>
      <c r="H1294" t="s">
        <v>30</v>
      </c>
      <c r="I1294">
        <v>0</v>
      </c>
      <c r="J1294" t="s">
        <v>40</v>
      </c>
      <c r="K1294">
        <v>-200</v>
      </c>
      <c r="L1294" s="1">
        <v>2236</v>
      </c>
      <c r="M1294" t="s">
        <v>27</v>
      </c>
      <c r="N1294" t="s">
        <v>27</v>
      </c>
      <c r="O1294" t="s">
        <v>27</v>
      </c>
      <c r="P1294">
        <v>0</v>
      </c>
      <c r="Q1294" t="s">
        <v>32</v>
      </c>
      <c r="R1294">
        <v>19</v>
      </c>
      <c r="S1294" t="s">
        <v>27</v>
      </c>
      <c r="T1294">
        <v>7</v>
      </c>
      <c r="U1294">
        <v>5</v>
      </c>
      <c r="V1294">
        <v>2</v>
      </c>
      <c r="W1294">
        <v>99</v>
      </c>
      <c r="X1294">
        <v>653</v>
      </c>
      <c r="Y1294">
        <v>50</v>
      </c>
      <c r="Z1294" t="s">
        <v>35</v>
      </c>
      <c r="AA1294">
        <v>100</v>
      </c>
      <c r="AB1294" t="str">
        <f t="shared" si="20"/>
        <v>30-39</v>
      </c>
    </row>
    <row r="1295" spans="1:28" x14ac:dyDescent="0.3">
      <c r="A1295">
        <v>52</v>
      </c>
      <c r="B1295" t="s">
        <v>27</v>
      </c>
      <c r="C1295" t="s">
        <v>38</v>
      </c>
      <c r="D1295">
        <v>0</v>
      </c>
      <c r="E1295" t="s">
        <v>29</v>
      </c>
      <c r="F1295">
        <v>50</v>
      </c>
      <c r="G1295">
        <v>0</v>
      </c>
      <c r="H1295" t="s">
        <v>30</v>
      </c>
      <c r="I1295">
        <v>0</v>
      </c>
      <c r="J1295" t="s">
        <v>31</v>
      </c>
      <c r="K1295">
        <v>0</v>
      </c>
      <c r="L1295" s="1">
        <v>2200</v>
      </c>
      <c r="M1295" t="s">
        <v>27</v>
      </c>
      <c r="N1295" t="s">
        <v>36</v>
      </c>
      <c r="O1295" t="s">
        <v>27</v>
      </c>
      <c r="P1295">
        <v>50</v>
      </c>
      <c r="Q1295" t="s">
        <v>34</v>
      </c>
      <c r="R1295">
        <v>30</v>
      </c>
      <c r="S1295" t="s">
        <v>36</v>
      </c>
      <c r="T1295">
        <v>2</v>
      </c>
      <c r="U1295">
        <v>0</v>
      </c>
      <c r="V1295">
        <v>1</v>
      </c>
      <c r="W1295">
        <v>4</v>
      </c>
      <c r="X1295">
        <v>705</v>
      </c>
      <c r="Y1295">
        <v>-50</v>
      </c>
      <c r="Z1295" t="s">
        <v>35</v>
      </c>
      <c r="AA1295">
        <v>100</v>
      </c>
      <c r="AB1295" t="str">
        <f t="shared" si="20"/>
        <v>50-59</v>
      </c>
    </row>
    <row r="1296" spans="1:28" x14ac:dyDescent="0.3">
      <c r="A1296">
        <v>41</v>
      </c>
      <c r="B1296" t="s">
        <v>27</v>
      </c>
      <c r="C1296" t="s">
        <v>45</v>
      </c>
      <c r="D1296">
        <v>0</v>
      </c>
      <c r="E1296" t="s">
        <v>29</v>
      </c>
      <c r="F1296">
        <v>50</v>
      </c>
      <c r="G1296">
        <v>1</v>
      </c>
      <c r="H1296" t="s">
        <v>30</v>
      </c>
      <c r="I1296">
        <v>50</v>
      </c>
      <c r="J1296" t="s">
        <v>31</v>
      </c>
      <c r="K1296">
        <v>0</v>
      </c>
      <c r="L1296" s="1">
        <v>2250</v>
      </c>
      <c r="M1296" t="s">
        <v>36</v>
      </c>
      <c r="N1296" t="s">
        <v>27</v>
      </c>
      <c r="O1296" t="s">
        <v>27</v>
      </c>
      <c r="P1296">
        <v>50</v>
      </c>
      <c r="Q1296" t="s">
        <v>34</v>
      </c>
      <c r="R1296">
        <v>10</v>
      </c>
      <c r="S1296" t="s">
        <v>36</v>
      </c>
      <c r="T1296">
        <v>5</v>
      </c>
      <c r="U1296">
        <v>1</v>
      </c>
      <c r="V1296">
        <v>1</v>
      </c>
      <c r="W1296">
        <v>2</v>
      </c>
      <c r="X1296">
        <v>751</v>
      </c>
      <c r="Y1296">
        <v>-50</v>
      </c>
      <c r="Z1296" t="s">
        <v>35</v>
      </c>
      <c r="AA1296">
        <v>100</v>
      </c>
      <c r="AB1296" t="str">
        <f t="shared" si="20"/>
        <v>40-49</v>
      </c>
    </row>
    <row r="1297" spans="1:28" x14ac:dyDescent="0.3">
      <c r="A1297">
        <v>38</v>
      </c>
      <c r="B1297" t="s">
        <v>27</v>
      </c>
      <c r="C1297" t="s">
        <v>28</v>
      </c>
      <c r="D1297">
        <v>86</v>
      </c>
      <c r="E1297" t="s">
        <v>37</v>
      </c>
      <c r="F1297">
        <v>0</v>
      </c>
      <c r="G1297">
        <v>0</v>
      </c>
      <c r="H1297" t="s">
        <v>39</v>
      </c>
      <c r="I1297">
        <v>0</v>
      </c>
      <c r="J1297" t="s">
        <v>40</v>
      </c>
      <c r="K1297">
        <v>-200</v>
      </c>
      <c r="L1297" s="1">
        <v>2036</v>
      </c>
      <c r="M1297" t="s">
        <v>36</v>
      </c>
      <c r="N1297" t="s">
        <v>27</v>
      </c>
      <c r="O1297" t="s">
        <v>27</v>
      </c>
      <c r="P1297">
        <v>50</v>
      </c>
      <c r="Q1297" t="s">
        <v>34</v>
      </c>
      <c r="R1297">
        <v>16</v>
      </c>
      <c r="S1297" t="s">
        <v>36</v>
      </c>
      <c r="T1297">
        <v>5</v>
      </c>
      <c r="U1297">
        <v>1</v>
      </c>
      <c r="V1297">
        <v>3</v>
      </c>
      <c r="W1297">
        <v>8</v>
      </c>
      <c r="X1297">
        <v>669</v>
      </c>
      <c r="Y1297">
        <v>50</v>
      </c>
      <c r="Z1297" t="s">
        <v>41</v>
      </c>
      <c r="AA1297">
        <v>0</v>
      </c>
      <c r="AB1297" t="str">
        <f t="shared" si="20"/>
        <v>30-39</v>
      </c>
    </row>
    <row r="1298" spans="1:28" x14ac:dyDescent="0.3">
      <c r="A1298">
        <v>53</v>
      </c>
      <c r="B1298" t="s">
        <v>27</v>
      </c>
      <c r="C1298" t="s">
        <v>38</v>
      </c>
      <c r="D1298">
        <v>0</v>
      </c>
      <c r="E1298" t="s">
        <v>29</v>
      </c>
      <c r="F1298">
        <v>50</v>
      </c>
      <c r="G1298">
        <v>0</v>
      </c>
      <c r="H1298" t="s">
        <v>39</v>
      </c>
      <c r="I1298">
        <v>0</v>
      </c>
      <c r="J1298" t="s">
        <v>31</v>
      </c>
      <c r="K1298">
        <v>0</v>
      </c>
      <c r="L1298" s="1">
        <v>2150</v>
      </c>
      <c r="M1298" t="s">
        <v>27</v>
      </c>
      <c r="N1298" t="s">
        <v>27</v>
      </c>
      <c r="O1298" t="s">
        <v>27</v>
      </c>
      <c r="P1298">
        <v>0</v>
      </c>
      <c r="Q1298" t="s">
        <v>34</v>
      </c>
      <c r="R1298">
        <v>21</v>
      </c>
      <c r="S1298" t="s">
        <v>36</v>
      </c>
      <c r="T1298">
        <v>11</v>
      </c>
      <c r="U1298">
        <v>1</v>
      </c>
      <c r="V1298">
        <v>2</v>
      </c>
      <c r="W1298">
        <v>8</v>
      </c>
      <c r="X1298">
        <v>707</v>
      </c>
      <c r="Y1298">
        <v>-50</v>
      </c>
      <c r="Z1298" t="s">
        <v>41</v>
      </c>
      <c r="AA1298">
        <v>0</v>
      </c>
      <c r="AB1298" t="str">
        <f t="shared" si="20"/>
        <v>50-59</v>
      </c>
    </row>
    <row r="1299" spans="1:28" x14ac:dyDescent="0.3">
      <c r="A1299">
        <v>35</v>
      </c>
      <c r="B1299" t="s">
        <v>27</v>
      </c>
      <c r="C1299" t="s">
        <v>38</v>
      </c>
      <c r="D1299">
        <v>0</v>
      </c>
      <c r="E1299" t="s">
        <v>37</v>
      </c>
      <c r="F1299">
        <v>0</v>
      </c>
      <c r="G1299">
        <v>0</v>
      </c>
      <c r="H1299" t="s">
        <v>30</v>
      </c>
      <c r="I1299">
        <v>0</v>
      </c>
      <c r="J1299" t="s">
        <v>31</v>
      </c>
      <c r="K1299">
        <v>0</v>
      </c>
      <c r="L1299" s="1">
        <v>2200</v>
      </c>
      <c r="M1299" t="s">
        <v>27</v>
      </c>
      <c r="N1299" t="s">
        <v>27</v>
      </c>
      <c r="O1299" t="s">
        <v>27</v>
      </c>
      <c r="P1299">
        <v>0</v>
      </c>
      <c r="Q1299" t="s">
        <v>34</v>
      </c>
      <c r="R1299">
        <v>29</v>
      </c>
      <c r="S1299" t="s">
        <v>36</v>
      </c>
      <c r="T1299">
        <v>8</v>
      </c>
      <c r="U1299">
        <v>2</v>
      </c>
      <c r="V1299">
        <v>2</v>
      </c>
      <c r="W1299">
        <v>7</v>
      </c>
      <c r="X1299">
        <v>734</v>
      </c>
      <c r="Y1299">
        <v>-50</v>
      </c>
      <c r="Z1299" t="s">
        <v>35</v>
      </c>
      <c r="AA1299">
        <v>100</v>
      </c>
      <c r="AB1299" t="str">
        <f t="shared" si="20"/>
        <v>30-39</v>
      </c>
    </row>
    <row r="1300" spans="1:28" x14ac:dyDescent="0.3">
      <c r="A1300">
        <v>44</v>
      </c>
      <c r="B1300" t="s">
        <v>27</v>
      </c>
      <c r="C1300" t="s">
        <v>45</v>
      </c>
      <c r="D1300">
        <v>0</v>
      </c>
      <c r="E1300" t="s">
        <v>37</v>
      </c>
      <c r="F1300">
        <v>0</v>
      </c>
      <c r="G1300">
        <v>0</v>
      </c>
      <c r="H1300" t="s">
        <v>30</v>
      </c>
      <c r="I1300">
        <v>0</v>
      </c>
      <c r="J1300" t="s">
        <v>40</v>
      </c>
      <c r="K1300">
        <v>-200</v>
      </c>
      <c r="L1300" s="1">
        <v>1900</v>
      </c>
      <c r="M1300" t="s">
        <v>27</v>
      </c>
      <c r="N1300" t="s">
        <v>27</v>
      </c>
      <c r="O1300" t="s">
        <v>27</v>
      </c>
      <c r="P1300">
        <v>0</v>
      </c>
      <c r="Q1300" t="s">
        <v>34</v>
      </c>
      <c r="R1300">
        <v>13</v>
      </c>
      <c r="S1300" t="s">
        <v>27</v>
      </c>
      <c r="T1300">
        <v>5</v>
      </c>
      <c r="U1300">
        <v>1</v>
      </c>
      <c r="V1300">
        <v>3</v>
      </c>
      <c r="W1300">
        <v>99</v>
      </c>
      <c r="X1300">
        <v>761</v>
      </c>
      <c r="Y1300">
        <v>-50</v>
      </c>
      <c r="Z1300" t="s">
        <v>41</v>
      </c>
      <c r="AA1300">
        <v>0</v>
      </c>
      <c r="AB1300" t="str">
        <f t="shared" si="20"/>
        <v>40-49</v>
      </c>
    </row>
    <row r="1301" spans="1:28" x14ac:dyDescent="0.3">
      <c r="A1301">
        <v>44</v>
      </c>
      <c r="B1301" t="s">
        <v>27</v>
      </c>
      <c r="C1301" t="s">
        <v>45</v>
      </c>
      <c r="D1301">
        <v>0</v>
      </c>
      <c r="E1301" t="s">
        <v>29</v>
      </c>
      <c r="F1301">
        <v>50</v>
      </c>
      <c r="G1301">
        <v>1</v>
      </c>
      <c r="H1301" t="s">
        <v>30</v>
      </c>
      <c r="I1301">
        <v>50</v>
      </c>
      <c r="J1301" t="s">
        <v>31</v>
      </c>
      <c r="K1301">
        <v>0</v>
      </c>
      <c r="L1301" s="1">
        <v>2300</v>
      </c>
      <c r="M1301" t="s">
        <v>27</v>
      </c>
      <c r="N1301" t="s">
        <v>27</v>
      </c>
      <c r="O1301" t="s">
        <v>27</v>
      </c>
      <c r="P1301">
        <v>0</v>
      </c>
      <c r="Q1301" t="s">
        <v>32</v>
      </c>
      <c r="R1301">
        <v>5</v>
      </c>
      <c r="S1301" t="s">
        <v>36</v>
      </c>
      <c r="T1301">
        <v>3</v>
      </c>
      <c r="U1301">
        <v>1</v>
      </c>
      <c r="V1301">
        <v>2</v>
      </c>
      <c r="W1301">
        <v>8</v>
      </c>
      <c r="X1301">
        <v>727</v>
      </c>
      <c r="Y1301">
        <v>-50</v>
      </c>
      <c r="Z1301" t="s">
        <v>35</v>
      </c>
      <c r="AA1301">
        <v>100</v>
      </c>
      <c r="AB1301" t="str">
        <f t="shared" si="20"/>
        <v>40-49</v>
      </c>
    </row>
    <row r="1302" spans="1:28" x14ac:dyDescent="0.3">
      <c r="A1302">
        <v>29</v>
      </c>
      <c r="B1302" t="s">
        <v>27</v>
      </c>
      <c r="C1302" t="s">
        <v>38</v>
      </c>
      <c r="D1302">
        <v>0</v>
      </c>
      <c r="E1302" t="s">
        <v>29</v>
      </c>
      <c r="F1302">
        <v>50</v>
      </c>
      <c r="G1302">
        <v>0</v>
      </c>
      <c r="H1302" t="s">
        <v>30</v>
      </c>
      <c r="I1302">
        <v>0</v>
      </c>
      <c r="J1302" t="s">
        <v>31</v>
      </c>
      <c r="K1302">
        <v>0</v>
      </c>
      <c r="L1302" s="1">
        <v>2150</v>
      </c>
      <c r="M1302" t="s">
        <v>36</v>
      </c>
      <c r="N1302" t="s">
        <v>27</v>
      </c>
      <c r="O1302" t="s">
        <v>27</v>
      </c>
      <c r="P1302">
        <v>50</v>
      </c>
      <c r="Q1302" t="s">
        <v>34</v>
      </c>
      <c r="R1302">
        <v>20</v>
      </c>
      <c r="S1302" t="s">
        <v>27</v>
      </c>
      <c r="T1302">
        <v>4</v>
      </c>
      <c r="U1302">
        <v>3</v>
      </c>
      <c r="V1302">
        <v>2</v>
      </c>
      <c r="W1302">
        <v>99</v>
      </c>
      <c r="X1302">
        <v>743</v>
      </c>
      <c r="Y1302">
        <v>-50</v>
      </c>
      <c r="Z1302" t="s">
        <v>33</v>
      </c>
      <c r="AA1302">
        <v>50</v>
      </c>
      <c r="AB1302" t="str">
        <f t="shared" si="20"/>
        <v>20-29</v>
      </c>
    </row>
    <row r="1303" spans="1:28" x14ac:dyDescent="0.3">
      <c r="A1303">
        <v>54</v>
      </c>
      <c r="B1303" t="s">
        <v>27</v>
      </c>
      <c r="C1303" t="s">
        <v>38</v>
      </c>
      <c r="D1303">
        <v>0</v>
      </c>
      <c r="E1303" t="s">
        <v>29</v>
      </c>
      <c r="F1303">
        <v>50</v>
      </c>
      <c r="G1303">
        <v>4</v>
      </c>
      <c r="H1303" t="s">
        <v>30</v>
      </c>
      <c r="I1303">
        <v>200</v>
      </c>
      <c r="J1303" t="s">
        <v>31</v>
      </c>
      <c r="K1303">
        <v>0</v>
      </c>
      <c r="L1303" s="1">
        <v>2300</v>
      </c>
      <c r="M1303" t="s">
        <v>36</v>
      </c>
      <c r="N1303" t="s">
        <v>36</v>
      </c>
      <c r="O1303" t="s">
        <v>27</v>
      </c>
      <c r="P1303">
        <v>100</v>
      </c>
      <c r="Q1303" t="s">
        <v>32</v>
      </c>
      <c r="R1303">
        <v>22</v>
      </c>
      <c r="S1303" t="s">
        <v>27</v>
      </c>
      <c r="T1303">
        <v>4</v>
      </c>
      <c r="U1303">
        <v>4</v>
      </c>
      <c r="V1303">
        <v>3</v>
      </c>
      <c r="W1303">
        <v>99</v>
      </c>
      <c r="X1303">
        <v>771</v>
      </c>
      <c r="Y1303">
        <v>-50</v>
      </c>
      <c r="Z1303" t="s">
        <v>33</v>
      </c>
      <c r="AA1303">
        <v>50</v>
      </c>
      <c r="AB1303" t="str">
        <f t="shared" si="20"/>
        <v>50-59</v>
      </c>
    </row>
    <row r="1304" spans="1:28" x14ac:dyDescent="0.3">
      <c r="A1304">
        <v>37</v>
      </c>
      <c r="B1304" t="s">
        <v>27</v>
      </c>
      <c r="C1304" t="s">
        <v>28</v>
      </c>
      <c r="D1304">
        <v>86</v>
      </c>
      <c r="E1304" t="s">
        <v>29</v>
      </c>
      <c r="F1304">
        <v>50</v>
      </c>
      <c r="G1304">
        <v>1</v>
      </c>
      <c r="H1304" t="s">
        <v>39</v>
      </c>
      <c r="I1304">
        <v>100</v>
      </c>
      <c r="J1304" t="s">
        <v>40</v>
      </c>
      <c r="K1304">
        <v>-200</v>
      </c>
      <c r="L1304" s="1">
        <v>2186</v>
      </c>
      <c r="M1304" t="s">
        <v>27</v>
      </c>
      <c r="N1304" t="s">
        <v>27</v>
      </c>
      <c r="O1304" t="s">
        <v>27</v>
      </c>
      <c r="P1304">
        <v>0</v>
      </c>
      <c r="Q1304" t="s">
        <v>34</v>
      </c>
      <c r="R1304">
        <v>17</v>
      </c>
      <c r="S1304" t="s">
        <v>36</v>
      </c>
      <c r="T1304">
        <v>7</v>
      </c>
      <c r="U1304">
        <v>4</v>
      </c>
      <c r="V1304">
        <v>2</v>
      </c>
      <c r="W1304">
        <v>13</v>
      </c>
      <c r="X1304">
        <v>758</v>
      </c>
      <c r="Y1304">
        <v>-50</v>
      </c>
      <c r="Z1304" t="s">
        <v>33</v>
      </c>
      <c r="AA1304">
        <v>50</v>
      </c>
      <c r="AB1304" t="str">
        <f t="shared" si="20"/>
        <v>30-39</v>
      </c>
    </row>
    <row r="1305" spans="1:28" x14ac:dyDescent="0.3">
      <c r="A1305">
        <v>28</v>
      </c>
      <c r="B1305" t="s">
        <v>27</v>
      </c>
      <c r="C1305" t="s">
        <v>38</v>
      </c>
      <c r="D1305">
        <v>0</v>
      </c>
      <c r="E1305" t="s">
        <v>42</v>
      </c>
      <c r="F1305">
        <v>100</v>
      </c>
      <c r="G1305">
        <v>2</v>
      </c>
      <c r="H1305" t="s">
        <v>30</v>
      </c>
      <c r="I1305">
        <v>100</v>
      </c>
      <c r="J1305" t="s">
        <v>31</v>
      </c>
      <c r="K1305">
        <v>0</v>
      </c>
      <c r="L1305" s="1">
        <v>2350</v>
      </c>
      <c r="M1305" t="s">
        <v>27</v>
      </c>
      <c r="N1305" t="s">
        <v>27</v>
      </c>
      <c r="O1305" t="s">
        <v>27</v>
      </c>
      <c r="P1305">
        <v>0</v>
      </c>
      <c r="Q1305" t="s">
        <v>34</v>
      </c>
      <c r="R1305">
        <v>27</v>
      </c>
      <c r="S1305" t="s">
        <v>36</v>
      </c>
      <c r="T1305">
        <v>3</v>
      </c>
      <c r="U1305">
        <v>1</v>
      </c>
      <c r="V1305">
        <v>1</v>
      </c>
      <c r="W1305">
        <v>6</v>
      </c>
      <c r="X1305">
        <v>718</v>
      </c>
      <c r="Y1305">
        <v>-50</v>
      </c>
      <c r="Z1305" t="s">
        <v>33</v>
      </c>
      <c r="AA1305">
        <v>50</v>
      </c>
      <c r="AB1305" t="str">
        <f t="shared" si="20"/>
        <v>20-29</v>
      </c>
    </row>
    <row r="1306" spans="1:28" x14ac:dyDescent="0.3">
      <c r="A1306">
        <v>48</v>
      </c>
      <c r="B1306" t="s">
        <v>27</v>
      </c>
      <c r="C1306" t="s">
        <v>38</v>
      </c>
      <c r="D1306">
        <v>0</v>
      </c>
      <c r="E1306" t="s">
        <v>29</v>
      </c>
      <c r="F1306">
        <v>50</v>
      </c>
      <c r="G1306">
        <v>0</v>
      </c>
      <c r="H1306" t="s">
        <v>39</v>
      </c>
      <c r="I1306">
        <v>0</v>
      </c>
      <c r="J1306" t="s">
        <v>40</v>
      </c>
      <c r="K1306">
        <v>-200</v>
      </c>
      <c r="L1306" s="1">
        <v>2100</v>
      </c>
      <c r="M1306" t="s">
        <v>27</v>
      </c>
      <c r="N1306" t="s">
        <v>27</v>
      </c>
      <c r="O1306" t="s">
        <v>27</v>
      </c>
      <c r="P1306">
        <v>0</v>
      </c>
      <c r="Q1306" t="s">
        <v>32</v>
      </c>
      <c r="R1306">
        <v>11</v>
      </c>
      <c r="S1306" t="s">
        <v>27</v>
      </c>
      <c r="T1306">
        <v>4</v>
      </c>
      <c r="U1306">
        <v>1</v>
      </c>
      <c r="V1306">
        <v>1</v>
      </c>
      <c r="W1306">
        <v>99</v>
      </c>
      <c r="X1306">
        <v>696</v>
      </c>
      <c r="Y1306">
        <v>50</v>
      </c>
      <c r="Z1306" t="s">
        <v>33</v>
      </c>
      <c r="AA1306">
        <v>50</v>
      </c>
      <c r="AB1306" t="str">
        <f t="shared" si="20"/>
        <v>40-49</v>
      </c>
    </row>
    <row r="1307" spans="1:28" x14ac:dyDescent="0.3">
      <c r="A1307">
        <v>26</v>
      </c>
      <c r="B1307" t="s">
        <v>27</v>
      </c>
      <c r="C1307" t="s">
        <v>46</v>
      </c>
      <c r="D1307">
        <v>0</v>
      </c>
      <c r="E1307" t="s">
        <v>37</v>
      </c>
      <c r="F1307">
        <v>0</v>
      </c>
      <c r="G1307">
        <v>0</v>
      </c>
      <c r="H1307" t="s">
        <v>30</v>
      </c>
      <c r="I1307">
        <v>0</v>
      </c>
      <c r="J1307" t="s">
        <v>31</v>
      </c>
      <c r="K1307">
        <v>0</v>
      </c>
      <c r="L1307" s="1">
        <v>2150</v>
      </c>
      <c r="M1307" t="s">
        <v>27</v>
      </c>
      <c r="N1307" t="s">
        <v>36</v>
      </c>
      <c r="O1307" t="s">
        <v>27</v>
      </c>
      <c r="P1307">
        <v>50</v>
      </c>
      <c r="Q1307" t="s">
        <v>34</v>
      </c>
      <c r="R1307">
        <v>24</v>
      </c>
      <c r="S1307" t="s">
        <v>27</v>
      </c>
      <c r="T1307">
        <v>5</v>
      </c>
      <c r="U1307">
        <v>1</v>
      </c>
      <c r="V1307">
        <v>2</v>
      </c>
      <c r="W1307">
        <v>99</v>
      </c>
      <c r="X1307">
        <v>748</v>
      </c>
      <c r="Y1307">
        <v>-50</v>
      </c>
      <c r="Z1307" t="s">
        <v>35</v>
      </c>
      <c r="AA1307">
        <v>100</v>
      </c>
      <c r="AB1307" t="str">
        <f t="shared" si="20"/>
        <v>20-29</v>
      </c>
    </row>
    <row r="1308" spans="1:28" x14ac:dyDescent="0.3">
      <c r="A1308">
        <v>40</v>
      </c>
      <c r="B1308" t="s">
        <v>27</v>
      </c>
      <c r="C1308" t="s">
        <v>38</v>
      </c>
      <c r="D1308">
        <v>0</v>
      </c>
      <c r="E1308" t="s">
        <v>42</v>
      </c>
      <c r="F1308">
        <v>100</v>
      </c>
      <c r="G1308">
        <v>1</v>
      </c>
      <c r="H1308" t="s">
        <v>30</v>
      </c>
      <c r="I1308">
        <v>50</v>
      </c>
      <c r="J1308" t="s">
        <v>31</v>
      </c>
      <c r="K1308">
        <v>0</v>
      </c>
      <c r="L1308" s="1">
        <v>2450</v>
      </c>
      <c r="M1308" t="s">
        <v>27</v>
      </c>
      <c r="N1308" t="s">
        <v>27</v>
      </c>
      <c r="O1308" t="s">
        <v>27</v>
      </c>
      <c r="P1308">
        <v>0</v>
      </c>
      <c r="Q1308" t="s">
        <v>44</v>
      </c>
      <c r="R1308">
        <v>1</v>
      </c>
      <c r="S1308" t="s">
        <v>27</v>
      </c>
      <c r="T1308">
        <v>4</v>
      </c>
      <c r="U1308">
        <v>1</v>
      </c>
      <c r="V1308">
        <v>2</v>
      </c>
      <c r="W1308">
        <v>99</v>
      </c>
      <c r="X1308">
        <v>671</v>
      </c>
      <c r="Y1308">
        <v>50</v>
      </c>
      <c r="Z1308" t="s">
        <v>35</v>
      </c>
      <c r="AA1308">
        <v>100</v>
      </c>
      <c r="AB1308" t="str">
        <f t="shared" si="20"/>
        <v>40-49</v>
      </c>
    </row>
    <row r="1309" spans="1:28" x14ac:dyDescent="0.3">
      <c r="A1309">
        <v>39</v>
      </c>
      <c r="B1309" t="s">
        <v>27</v>
      </c>
      <c r="C1309" t="s">
        <v>28</v>
      </c>
      <c r="D1309">
        <v>86</v>
      </c>
      <c r="E1309" t="s">
        <v>29</v>
      </c>
      <c r="F1309">
        <v>50</v>
      </c>
      <c r="G1309">
        <v>1</v>
      </c>
      <c r="H1309" t="s">
        <v>30</v>
      </c>
      <c r="I1309">
        <v>50</v>
      </c>
      <c r="J1309" t="s">
        <v>40</v>
      </c>
      <c r="K1309">
        <v>-200</v>
      </c>
      <c r="L1309" s="1">
        <v>2236</v>
      </c>
      <c r="M1309" t="s">
        <v>27</v>
      </c>
      <c r="N1309" t="s">
        <v>27</v>
      </c>
      <c r="O1309" t="s">
        <v>27</v>
      </c>
      <c r="P1309">
        <v>0</v>
      </c>
      <c r="Q1309" t="s">
        <v>32</v>
      </c>
      <c r="R1309">
        <v>13</v>
      </c>
      <c r="S1309" t="s">
        <v>36</v>
      </c>
      <c r="T1309">
        <v>6</v>
      </c>
      <c r="U1309">
        <v>1</v>
      </c>
      <c r="V1309">
        <v>3</v>
      </c>
      <c r="W1309">
        <v>6</v>
      </c>
      <c r="X1309">
        <v>682</v>
      </c>
      <c r="Y1309">
        <v>50</v>
      </c>
      <c r="Z1309" t="s">
        <v>33</v>
      </c>
      <c r="AA1309">
        <v>50</v>
      </c>
      <c r="AB1309" t="str">
        <f t="shared" si="20"/>
        <v>30-39</v>
      </c>
    </row>
    <row r="1310" spans="1:28" x14ac:dyDescent="0.3">
      <c r="A1310">
        <v>56</v>
      </c>
      <c r="B1310" t="s">
        <v>36</v>
      </c>
      <c r="C1310" t="s">
        <v>38</v>
      </c>
      <c r="D1310">
        <v>0</v>
      </c>
      <c r="E1310" t="s">
        <v>37</v>
      </c>
      <c r="F1310">
        <v>0</v>
      </c>
      <c r="G1310">
        <v>0</v>
      </c>
      <c r="H1310" t="s">
        <v>30</v>
      </c>
      <c r="I1310">
        <v>0</v>
      </c>
      <c r="J1310" t="s">
        <v>40</v>
      </c>
      <c r="K1310">
        <v>-200</v>
      </c>
      <c r="L1310" s="1">
        <v>1950</v>
      </c>
      <c r="M1310" t="s">
        <v>27</v>
      </c>
      <c r="N1310" t="s">
        <v>27</v>
      </c>
      <c r="O1310" t="s">
        <v>27</v>
      </c>
      <c r="P1310">
        <v>0</v>
      </c>
      <c r="Q1310" t="s">
        <v>44</v>
      </c>
      <c r="R1310">
        <v>1</v>
      </c>
      <c r="S1310" t="s">
        <v>36</v>
      </c>
      <c r="T1310">
        <v>8</v>
      </c>
      <c r="U1310">
        <v>1</v>
      </c>
      <c r="V1310">
        <v>1</v>
      </c>
      <c r="W1310">
        <v>6</v>
      </c>
      <c r="X1310">
        <v>801</v>
      </c>
      <c r="Y1310">
        <v>-50</v>
      </c>
      <c r="Z1310" t="s">
        <v>33</v>
      </c>
      <c r="AA1310">
        <v>50</v>
      </c>
      <c r="AB1310" t="str">
        <f t="shared" si="20"/>
        <v>50-59</v>
      </c>
    </row>
    <row r="1311" spans="1:28" x14ac:dyDescent="0.3">
      <c r="A1311">
        <v>47</v>
      </c>
      <c r="B1311" t="s">
        <v>27</v>
      </c>
      <c r="C1311" t="s">
        <v>28</v>
      </c>
      <c r="D1311">
        <v>86</v>
      </c>
      <c r="E1311" t="s">
        <v>29</v>
      </c>
      <c r="F1311">
        <v>50</v>
      </c>
      <c r="G1311">
        <v>1</v>
      </c>
      <c r="H1311" t="s">
        <v>30</v>
      </c>
      <c r="I1311">
        <v>50</v>
      </c>
      <c r="J1311" t="s">
        <v>40</v>
      </c>
      <c r="K1311">
        <v>-200</v>
      </c>
      <c r="L1311" s="1">
        <v>2036</v>
      </c>
      <c r="M1311" t="s">
        <v>27</v>
      </c>
      <c r="N1311" t="s">
        <v>27</v>
      </c>
      <c r="O1311" t="s">
        <v>36</v>
      </c>
      <c r="P1311">
        <v>50</v>
      </c>
      <c r="Q1311" t="s">
        <v>34</v>
      </c>
      <c r="R1311">
        <v>7</v>
      </c>
      <c r="S1311" t="s">
        <v>36</v>
      </c>
      <c r="T1311">
        <v>6</v>
      </c>
      <c r="U1311">
        <v>1</v>
      </c>
      <c r="V1311">
        <v>3</v>
      </c>
      <c r="W1311">
        <v>7</v>
      </c>
      <c r="X1311">
        <v>743</v>
      </c>
      <c r="Y1311">
        <v>-50</v>
      </c>
      <c r="Z1311" t="s">
        <v>41</v>
      </c>
      <c r="AA1311">
        <v>0</v>
      </c>
      <c r="AB1311" t="str">
        <f t="shared" si="20"/>
        <v>40-49</v>
      </c>
    </row>
    <row r="1312" spans="1:28" x14ac:dyDescent="0.3">
      <c r="A1312">
        <v>39</v>
      </c>
      <c r="B1312" t="s">
        <v>27</v>
      </c>
      <c r="C1312" t="s">
        <v>28</v>
      </c>
      <c r="D1312">
        <v>86</v>
      </c>
      <c r="E1312" t="s">
        <v>29</v>
      </c>
      <c r="F1312">
        <v>50</v>
      </c>
      <c r="G1312">
        <v>0</v>
      </c>
      <c r="H1312" t="s">
        <v>30</v>
      </c>
      <c r="I1312">
        <v>0</v>
      </c>
      <c r="J1312" t="s">
        <v>31</v>
      </c>
      <c r="K1312">
        <v>0</v>
      </c>
      <c r="L1312" s="1">
        <v>2236</v>
      </c>
      <c r="M1312" t="s">
        <v>27</v>
      </c>
      <c r="N1312" t="s">
        <v>27</v>
      </c>
      <c r="O1312" t="s">
        <v>36</v>
      </c>
      <c r="P1312">
        <v>50</v>
      </c>
      <c r="Q1312" t="s">
        <v>34</v>
      </c>
      <c r="R1312">
        <v>6</v>
      </c>
      <c r="S1312" t="s">
        <v>36</v>
      </c>
      <c r="T1312">
        <v>3</v>
      </c>
      <c r="U1312">
        <v>3</v>
      </c>
      <c r="V1312">
        <v>3</v>
      </c>
      <c r="W1312">
        <v>1</v>
      </c>
      <c r="X1312">
        <v>818</v>
      </c>
      <c r="Y1312">
        <v>-50</v>
      </c>
      <c r="Z1312" t="s">
        <v>33</v>
      </c>
      <c r="AA1312">
        <v>50</v>
      </c>
      <c r="AB1312" t="str">
        <f t="shared" si="20"/>
        <v>30-39</v>
      </c>
    </row>
    <row r="1313" spans="1:28" x14ac:dyDescent="0.3">
      <c r="A1313">
        <v>52</v>
      </c>
      <c r="B1313" t="s">
        <v>27</v>
      </c>
      <c r="C1313" t="s">
        <v>28</v>
      </c>
      <c r="D1313">
        <v>86</v>
      </c>
      <c r="E1313" t="s">
        <v>37</v>
      </c>
      <c r="F1313">
        <v>0</v>
      </c>
      <c r="G1313">
        <v>1</v>
      </c>
      <c r="H1313" t="s">
        <v>30</v>
      </c>
      <c r="I1313">
        <v>50</v>
      </c>
      <c r="J1313" t="s">
        <v>31</v>
      </c>
      <c r="K1313">
        <v>0</v>
      </c>
      <c r="L1313" s="1">
        <v>2236</v>
      </c>
      <c r="M1313" t="s">
        <v>27</v>
      </c>
      <c r="N1313" t="s">
        <v>27</v>
      </c>
      <c r="O1313" t="s">
        <v>27</v>
      </c>
      <c r="P1313">
        <v>0</v>
      </c>
      <c r="Q1313" t="s">
        <v>34</v>
      </c>
      <c r="R1313">
        <v>13</v>
      </c>
      <c r="S1313" t="s">
        <v>36</v>
      </c>
      <c r="T1313">
        <v>6</v>
      </c>
      <c r="U1313">
        <v>3</v>
      </c>
      <c r="V1313">
        <v>1</v>
      </c>
      <c r="W1313">
        <v>13</v>
      </c>
      <c r="X1313">
        <v>791</v>
      </c>
      <c r="Y1313">
        <v>-50</v>
      </c>
      <c r="Z1313" t="s">
        <v>41</v>
      </c>
      <c r="AA1313">
        <v>0</v>
      </c>
      <c r="AB1313" t="str">
        <f t="shared" si="20"/>
        <v>50-59</v>
      </c>
    </row>
    <row r="1314" spans="1:28" x14ac:dyDescent="0.3">
      <c r="A1314">
        <v>60</v>
      </c>
      <c r="B1314" t="s">
        <v>36</v>
      </c>
      <c r="C1314" t="s">
        <v>28</v>
      </c>
      <c r="D1314">
        <v>86</v>
      </c>
      <c r="E1314" t="s">
        <v>29</v>
      </c>
      <c r="F1314">
        <v>50</v>
      </c>
      <c r="G1314">
        <v>0</v>
      </c>
      <c r="H1314" t="s">
        <v>30</v>
      </c>
      <c r="I1314">
        <v>0</v>
      </c>
      <c r="J1314" t="s">
        <v>31</v>
      </c>
      <c r="K1314">
        <v>0</v>
      </c>
      <c r="L1314" s="1">
        <v>2336</v>
      </c>
      <c r="M1314" t="s">
        <v>27</v>
      </c>
      <c r="N1314" t="s">
        <v>27</v>
      </c>
      <c r="O1314" t="s">
        <v>27</v>
      </c>
      <c r="P1314">
        <v>0</v>
      </c>
      <c r="Q1314" t="s">
        <v>34</v>
      </c>
      <c r="R1314">
        <v>22</v>
      </c>
      <c r="S1314" t="s">
        <v>36</v>
      </c>
      <c r="T1314">
        <v>1</v>
      </c>
      <c r="U1314">
        <v>2</v>
      </c>
      <c r="V1314">
        <v>3</v>
      </c>
      <c r="W1314">
        <v>5</v>
      </c>
      <c r="X1314">
        <v>703</v>
      </c>
      <c r="Y1314">
        <v>-50</v>
      </c>
      <c r="Z1314" t="s">
        <v>35</v>
      </c>
      <c r="AA1314">
        <v>100</v>
      </c>
      <c r="AB1314" t="str">
        <f t="shared" si="20"/>
        <v>60-69</v>
      </c>
    </row>
    <row r="1315" spans="1:28" x14ac:dyDescent="0.3">
      <c r="A1315">
        <v>48</v>
      </c>
      <c r="B1315" t="s">
        <v>27</v>
      </c>
      <c r="C1315" t="s">
        <v>46</v>
      </c>
      <c r="D1315">
        <v>0</v>
      </c>
      <c r="E1315" t="s">
        <v>42</v>
      </c>
      <c r="F1315">
        <v>100</v>
      </c>
      <c r="G1315">
        <v>0</v>
      </c>
      <c r="H1315" t="s">
        <v>30</v>
      </c>
      <c r="I1315">
        <v>0</v>
      </c>
      <c r="J1315" t="s">
        <v>40</v>
      </c>
      <c r="K1315">
        <v>-200</v>
      </c>
      <c r="L1315" s="1">
        <v>2050</v>
      </c>
      <c r="M1315" t="s">
        <v>36</v>
      </c>
      <c r="N1315" t="s">
        <v>27</v>
      </c>
      <c r="O1315" t="s">
        <v>27</v>
      </c>
      <c r="P1315">
        <v>50</v>
      </c>
      <c r="Q1315" t="s">
        <v>34</v>
      </c>
      <c r="R1315">
        <v>14</v>
      </c>
      <c r="S1315" t="s">
        <v>36</v>
      </c>
      <c r="T1315">
        <v>4</v>
      </c>
      <c r="U1315">
        <v>0</v>
      </c>
      <c r="V1315">
        <v>1</v>
      </c>
      <c r="W1315">
        <v>4</v>
      </c>
      <c r="X1315">
        <v>785</v>
      </c>
      <c r="Y1315">
        <v>-50</v>
      </c>
      <c r="Z1315" t="s">
        <v>35</v>
      </c>
      <c r="AA1315">
        <v>100</v>
      </c>
      <c r="AB1315" t="str">
        <f t="shared" si="20"/>
        <v>40-49</v>
      </c>
    </row>
    <row r="1316" spans="1:28" x14ac:dyDescent="0.3">
      <c r="A1316">
        <v>40</v>
      </c>
      <c r="B1316" t="s">
        <v>27</v>
      </c>
      <c r="C1316" t="s">
        <v>28</v>
      </c>
      <c r="D1316">
        <v>86</v>
      </c>
      <c r="E1316" t="s">
        <v>37</v>
      </c>
      <c r="F1316">
        <v>0</v>
      </c>
      <c r="G1316">
        <v>0</v>
      </c>
      <c r="H1316" t="s">
        <v>30</v>
      </c>
      <c r="I1316">
        <v>0</v>
      </c>
      <c r="J1316" t="s">
        <v>31</v>
      </c>
      <c r="K1316">
        <v>0</v>
      </c>
      <c r="L1316" s="1">
        <v>2286</v>
      </c>
      <c r="M1316" t="s">
        <v>27</v>
      </c>
      <c r="N1316" t="s">
        <v>27</v>
      </c>
      <c r="O1316" t="s">
        <v>27</v>
      </c>
      <c r="P1316">
        <v>0</v>
      </c>
      <c r="Q1316" t="s">
        <v>32</v>
      </c>
      <c r="R1316">
        <v>8</v>
      </c>
      <c r="S1316" t="s">
        <v>36</v>
      </c>
      <c r="T1316">
        <v>4</v>
      </c>
      <c r="U1316">
        <v>3</v>
      </c>
      <c r="V1316">
        <v>1</v>
      </c>
      <c r="W1316">
        <v>9</v>
      </c>
      <c r="X1316">
        <v>716</v>
      </c>
      <c r="Y1316">
        <v>-50</v>
      </c>
      <c r="Z1316" t="s">
        <v>35</v>
      </c>
      <c r="AA1316">
        <v>100</v>
      </c>
      <c r="AB1316" t="str">
        <f t="shared" si="20"/>
        <v>40-49</v>
      </c>
    </row>
    <row r="1317" spans="1:28" x14ac:dyDescent="0.3">
      <c r="A1317">
        <v>20</v>
      </c>
      <c r="B1317" t="s">
        <v>27</v>
      </c>
      <c r="C1317" t="s">
        <v>28</v>
      </c>
      <c r="D1317">
        <v>86</v>
      </c>
      <c r="E1317" t="s">
        <v>29</v>
      </c>
      <c r="F1317">
        <v>50</v>
      </c>
      <c r="G1317">
        <v>0</v>
      </c>
      <c r="H1317" t="s">
        <v>43</v>
      </c>
      <c r="I1317">
        <v>0</v>
      </c>
      <c r="J1317" t="s">
        <v>40</v>
      </c>
      <c r="K1317">
        <v>-200</v>
      </c>
      <c r="L1317" s="1">
        <v>2136</v>
      </c>
      <c r="M1317" t="s">
        <v>27</v>
      </c>
      <c r="N1317" t="s">
        <v>27</v>
      </c>
      <c r="O1317" t="s">
        <v>27</v>
      </c>
      <c r="P1317">
        <v>0</v>
      </c>
      <c r="Q1317" t="s">
        <v>34</v>
      </c>
      <c r="R1317">
        <v>3</v>
      </c>
      <c r="S1317" t="s">
        <v>36</v>
      </c>
      <c r="T1317">
        <v>6</v>
      </c>
      <c r="U1317">
        <v>6</v>
      </c>
      <c r="V1317">
        <v>3</v>
      </c>
      <c r="W1317">
        <v>4</v>
      </c>
      <c r="X1317">
        <v>762</v>
      </c>
      <c r="Y1317">
        <v>-50</v>
      </c>
      <c r="Z1317" t="s">
        <v>35</v>
      </c>
      <c r="AA1317">
        <v>100</v>
      </c>
      <c r="AB1317" t="str">
        <f t="shared" si="20"/>
        <v>20-29</v>
      </c>
    </row>
    <row r="1318" spans="1:28" x14ac:dyDescent="0.3">
      <c r="A1318">
        <v>24</v>
      </c>
      <c r="B1318" t="s">
        <v>27</v>
      </c>
      <c r="C1318" t="s">
        <v>45</v>
      </c>
      <c r="D1318">
        <v>0</v>
      </c>
      <c r="E1318" t="s">
        <v>29</v>
      </c>
      <c r="F1318">
        <v>50</v>
      </c>
      <c r="G1318">
        <v>0</v>
      </c>
      <c r="H1318" t="s">
        <v>30</v>
      </c>
      <c r="I1318">
        <v>0</v>
      </c>
      <c r="J1318" t="s">
        <v>31</v>
      </c>
      <c r="K1318">
        <v>0</v>
      </c>
      <c r="L1318" s="1">
        <v>2200</v>
      </c>
      <c r="M1318" t="s">
        <v>36</v>
      </c>
      <c r="N1318" t="s">
        <v>27</v>
      </c>
      <c r="O1318" t="s">
        <v>27</v>
      </c>
      <c r="P1318">
        <v>50</v>
      </c>
      <c r="Q1318" t="s">
        <v>34</v>
      </c>
      <c r="R1318">
        <v>5</v>
      </c>
      <c r="S1318" t="s">
        <v>36</v>
      </c>
      <c r="T1318">
        <v>6</v>
      </c>
      <c r="U1318">
        <v>3</v>
      </c>
      <c r="V1318">
        <v>1</v>
      </c>
      <c r="W1318">
        <v>14</v>
      </c>
      <c r="X1318">
        <v>747</v>
      </c>
      <c r="Y1318">
        <v>-50</v>
      </c>
      <c r="Z1318" t="s">
        <v>35</v>
      </c>
      <c r="AA1318">
        <v>100</v>
      </c>
      <c r="AB1318" t="str">
        <f t="shared" si="20"/>
        <v>20-29</v>
      </c>
    </row>
    <row r="1319" spans="1:28" x14ac:dyDescent="0.3">
      <c r="A1319">
        <v>35</v>
      </c>
      <c r="B1319" t="s">
        <v>27</v>
      </c>
      <c r="C1319" t="s">
        <v>28</v>
      </c>
      <c r="D1319">
        <v>86</v>
      </c>
      <c r="E1319" t="s">
        <v>29</v>
      </c>
      <c r="F1319">
        <v>50</v>
      </c>
      <c r="G1319">
        <v>0</v>
      </c>
      <c r="H1319" t="s">
        <v>30</v>
      </c>
      <c r="I1319">
        <v>0</v>
      </c>
      <c r="J1319" t="s">
        <v>40</v>
      </c>
      <c r="K1319">
        <v>-200</v>
      </c>
      <c r="L1319" s="1">
        <v>2036</v>
      </c>
      <c r="M1319" t="s">
        <v>27</v>
      </c>
      <c r="N1319" t="s">
        <v>27</v>
      </c>
      <c r="O1319" t="s">
        <v>27</v>
      </c>
      <c r="P1319">
        <v>0</v>
      </c>
      <c r="Q1319" t="s">
        <v>34</v>
      </c>
      <c r="R1319">
        <v>16</v>
      </c>
      <c r="S1319" t="s">
        <v>27</v>
      </c>
      <c r="T1319">
        <v>9</v>
      </c>
      <c r="U1319">
        <v>2</v>
      </c>
      <c r="V1319">
        <v>3</v>
      </c>
      <c r="W1319">
        <v>99</v>
      </c>
      <c r="X1319">
        <v>727</v>
      </c>
      <c r="Y1319">
        <v>-50</v>
      </c>
      <c r="Z1319" t="s">
        <v>41</v>
      </c>
      <c r="AA1319">
        <v>0</v>
      </c>
      <c r="AB1319" t="str">
        <f t="shared" si="20"/>
        <v>30-39</v>
      </c>
    </row>
    <row r="1320" spans="1:28" x14ac:dyDescent="0.3">
      <c r="A1320">
        <v>30</v>
      </c>
      <c r="B1320" t="s">
        <v>27</v>
      </c>
      <c r="C1320" t="s">
        <v>28</v>
      </c>
      <c r="D1320">
        <v>86</v>
      </c>
      <c r="E1320" t="s">
        <v>42</v>
      </c>
      <c r="F1320">
        <v>100</v>
      </c>
      <c r="G1320">
        <v>0</v>
      </c>
      <c r="H1320" t="s">
        <v>30</v>
      </c>
      <c r="I1320">
        <v>0</v>
      </c>
      <c r="J1320" t="s">
        <v>40</v>
      </c>
      <c r="K1320">
        <v>-200</v>
      </c>
      <c r="L1320" s="1">
        <v>2136</v>
      </c>
      <c r="M1320" t="s">
        <v>27</v>
      </c>
      <c r="N1320" t="s">
        <v>27</v>
      </c>
      <c r="O1320" t="s">
        <v>27</v>
      </c>
      <c r="P1320">
        <v>0</v>
      </c>
      <c r="Q1320" t="s">
        <v>32</v>
      </c>
      <c r="R1320">
        <v>12</v>
      </c>
      <c r="S1320" t="s">
        <v>27</v>
      </c>
      <c r="T1320">
        <v>2</v>
      </c>
      <c r="U1320">
        <v>1</v>
      </c>
      <c r="V1320">
        <v>1</v>
      </c>
      <c r="W1320">
        <v>99</v>
      </c>
      <c r="X1320">
        <v>753</v>
      </c>
      <c r="Y1320">
        <v>-50</v>
      </c>
      <c r="Z1320" t="s">
        <v>33</v>
      </c>
      <c r="AA1320">
        <v>50</v>
      </c>
      <c r="AB1320" t="str">
        <f t="shared" si="20"/>
        <v>30-39</v>
      </c>
    </row>
    <row r="1321" spans="1:28" x14ac:dyDescent="0.3">
      <c r="A1321">
        <v>37</v>
      </c>
      <c r="B1321" t="s">
        <v>27</v>
      </c>
      <c r="C1321" t="s">
        <v>28</v>
      </c>
      <c r="D1321">
        <v>86</v>
      </c>
      <c r="E1321" t="s">
        <v>37</v>
      </c>
      <c r="F1321">
        <v>0</v>
      </c>
      <c r="G1321">
        <v>1</v>
      </c>
      <c r="H1321" t="s">
        <v>30</v>
      </c>
      <c r="I1321">
        <v>50</v>
      </c>
      <c r="J1321" t="s">
        <v>40</v>
      </c>
      <c r="K1321">
        <v>-200</v>
      </c>
      <c r="L1321" s="1">
        <v>2086</v>
      </c>
      <c r="M1321" t="s">
        <v>36</v>
      </c>
      <c r="N1321" t="s">
        <v>36</v>
      </c>
      <c r="O1321" t="s">
        <v>27</v>
      </c>
      <c r="P1321">
        <v>100</v>
      </c>
      <c r="Q1321" t="s">
        <v>32</v>
      </c>
      <c r="R1321">
        <v>8</v>
      </c>
      <c r="S1321" t="s">
        <v>27</v>
      </c>
      <c r="T1321">
        <v>3</v>
      </c>
      <c r="U1321">
        <v>7</v>
      </c>
      <c r="V1321">
        <v>3</v>
      </c>
      <c r="W1321">
        <v>99</v>
      </c>
      <c r="X1321">
        <v>667</v>
      </c>
      <c r="Y1321">
        <v>50</v>
      </c>
      <c r="Z1321" t="s">
        <v>33</v>
      </c>
      <c r="AA1321">
        <v>50</v>
      </c>
      <c r="AB1321" t="str">
        <f t="shared" si="20"/>
        <v>30-39</v>
      </c>
    </row>
    <row r="1322" spans="1:28" x14ac:dyDescent="0.3">
      <c r="A1322">
        <v>40</v>
      </c>
      <c r="B1322" t="s">
        <v>27</v>
      </c>
      <c r="C1322" t="s">
        <v>28</v>
      </c>
      <c r="D1322">
        <v>86</v>
      </c>
      <c r="E1322" t="s">
        <v>37</v>
      </c>
      <c r="F1322">
        <v>0</v>
      </c>
      <c r="G1322">
        <v>0</v>
      </c>
      <c r="H1322" t="s">
        <v>43</v>
      </c>
      <c r="I1322">
        <v>0</v>
      </c>
      <c r="J1322" t="s">
        <v>40</v>
      </c>
      <c r="K1322">
        <v>-200</v>
      </c>
      <c r="L1322" s="1">
        <v>2086</v>
      </c>
      <c r="M1322" t="s">
        <v>27</v>
      </c>
      <c r="N1322" t="s">
        <v>27</v>
      </c>
      <c r="O1322" t="s">
        <v>27</v>
      </c>
      <c r="P1322">
        <v>0</v>
      </c>
      <c r="Q1322" t="s">
        <v>34</v>
      </c>
      <c r="R1322">
        <v>29</v>
      </c>
      <c r="S1322" t="s">
        <v>27</v>
      </c>
      <c r="T1322">
        <v>4</v>
      </c>
      <c r="U1322">
        <v>2</v>
      </c>
      <c r="V1322">
        <v>2</v>
      </c>
      <c r="W1322">
        <v>99</v>
      </c>
      <c r="X1322">
        <v>743</v>
      </c>
      <c r="Y1322">
        <v>-50</v>
      </c>
      <c r="Z1322" t="s">
        <v>35</v>
      </c>
      <c r="AA1322">
        <v>100</v>
      </c>
      <c r="AB1322" t="str">
        <f t="shared" si="20"/>
        <v>40-49</v>
      </c>
    </row>
    <row r="1323" spans="1:28" x14ac:dyDescent="0.3">
      <c r="A1323">
        <v>47</v>
      </c>
      <c r="B1323" t="s">
        <v>27</v>
      </c>
      <c r="C1323" t="s">
        <v>28</v>
      </c>
      <c r="D1323">
        <v>86</v>
      </c>
      <c r="E1323" t="s">
        <v>42</v>
      </c>
      <c r="F1323">
        <v>100</v>
      </c>
      <c r="G1323">
        <v>0</v>
      </c>
      <c r="H1323" t="s">
        <v>30</v>
      </c>
      <c r="I1323">
        <v>0</v>
      </c>
      <c r="J1323" t="s">
        <v>40</v>
      </c>
      <c r="K1323">
        <v>-200</v>
      </c>
      <c r="L1323" s="1">
        <v>2186</v>
      </c>
      <c r="M1323" t="s">
        <v>36</v>
      </c>
      <c r="N1323" t="s">
        <v>27</v>
      </c>
      <c r="O1323" t="s">
        <v>27</v>
      </c>
      <c r="P1323">
        <v>50</v>
      </c>
      <c r="Q1323" t="s">
        <v>32</v>
      </c>
      <c r="R1323">
        <v>20</v>
      </c>
      <c r="S1323" t="s">
        <v>36</v>
      </c>
      <c r="T1323">
        <v>2</v>
      </c>
      <c r="U1323">
        <v>1</v>
      </c>
      <c r="V1323">
        <v>1</v>
      </c>
      <c r="W1323">
        <v>9</v>
      </c>
      <c r="X1323">
        <v>601</v>
      </c>
      <c r="Y1323">
        <v>50</v>
      </c>
      <c r="Z1323" t="s">
        <v>33</v>
      </c>
      <c r="AA1323">
        <v>50</v>
      </c>
      <c r="AB1323" t="str">
        <f t="shared" si="20"/>
        <v>40-49</v>
      </c>
    </row>
    <row r="1324" spans="1:28" x14ac:dyDescent="0.3">
      <c r="A1324">
        <v>38</v>
      </c>
      <c r="B1324" t="s">
        <v>27</v>
      </c>
      <c r="C1324" t="s">
        <v>28</v>
      </c>
      <c r="D1324">
        <v>86</v>
      </c>
      <c r="E1324" t="s">
        <v>37</v>
      </c>
      <c r="F1324">
        <v>0</v>
      </c>
      <c r="G1324">
        <v>0</v>
      </c>
      <c r="H1324" t="s">
        <v>39</v>
      </c>
      <c r="I1324">
        <v>0</v>
      </c>
      <c r="J1324" t="s">
        <v>40</v>
      </c>
      <c r="K1324">
        <v>-200</v>
      </c>
      <c r="L1324" s="1">
        <v>2086</v>
      </c>
      <c r="M1324" t="s">
        <v>27</v>
      </c>
      <c r="N1324" t="s">
        <v>27</v>
      </c>
      <c r="O1324" t="s">
        <v>27</v>
      </c>
      <c r="P1324">
        <v>0</v>
      </c>
      <c r="Q1324" t="s">
        <v>32</v>
      </c>
      <c r="R1324">
        <v>30</v>
      </c>
      <c r="S1324" t="s">
        <v>27</v>
      </c>
      <c r="T1324">
        <v>9</v>
      </c>
      <c r="U1324">
        <v>2</v>
      </c>
      <c r="V1324">
        <v>1</v>
      </c>
      <c r="W1324">
        <v>99</v>
      </c>
      <c r="X1324">
        <v>749</v>
      </c>
      <c r="Y1324">
        <v>-50</v>
      </c>
      <c r="Z1324" t="s">
        <v>35</v>
      </c>
      <c r="AA1324">
        <v>100</v>
      </c>
      <c r="AB1324" t="str">
        <f t="shared" si="20"/>
        <v>30-39</v>
      </c>
    </row>
    <row r="1325" spans="1:28" x14ac:dyDescent="0.3">
      <c r="A1325">
        <v>47</v>
      </c>
      <c r="B1325" t="s">
        <v>27</v>
      </c>
      <c r="C1325" t="s">
        <v>38</v>
      </c>
      <c r="D1325">
        <v>0</v>
      </c>
      <c r="E1325" t="s">
        <v>37</v>
      </c>
      <c r="F1325">
        <v>0</v>
      </c>
      <c r="G1325">
        <v>0</v>
      </c>
      <c r="H1325" t="s">
        <v>30</v>
      </c>
      <c r="I1325">
        <v>0</v>
      </c>
      <c r="J1325" t="s">
        <v>40</v>
      </c>
      <c r="K1325">
        <v>-200</v>
      </c>
      <c r="L1325" s="1">
        <v>1900</v>
      </c>
      <c r="M1325" t="s">
        <v>27</v>
      </c>
      <c r="N1325" t="s">
        <v>36</v>
      </c>
      <c r="O1325" t="s">
        <v>27</v>
      </c>
      <c r="P1325">
        <v>50</v>
      </c>
      <c r="Q1325" t="s">
        <v>34</v>
      </c>
      <c r="R1325">
        <v>23</v>
      </c>
      <c r="S1325" t="s">
        <v>27</v>
      </c>
      <c r="T1325">
        <v>1</v>
      </c>
      <c r="U1325">
        <v>5</v>
      </c>
      <c r="V1325">
        <v>3</v>
      </c>
      <c r="W1325">
        <v>99</v>
      </c>
      <c r="X1325">
        <v>791</v>
      </c>
      <c r="Y1325">
        <v>-50</v>
      </c>
      <c r="Z1325" t="s">
        <v>33</v>
      </c>
      <c r="AA1325">
        <v>50</v>
      </c>
      <c r="AB1325" t="str">
        <f t="shared" si="20"/>
        <v>40-49</v>
      </c>
    </row>
    <row r="1326" spans="1:28" x14ac:dyDescent="0.3">
      <c r="A1326">
        <v>40</v>
      </c>
      <c r="B1326" t="s">
        <v>27</v>
      </c>
      <c r="C1326" t="s">
        <v>28</v>
      </c>
      <c r="D1326">
        <v>86</v>
      </c>
      <c r="E1326" t="s">
        <v>29</v>
      </c>
      <c r="F1326">
        <v>50</v>
      </c>
      <c r="G1326">
        <v>0</v>
      </c>
      <c r="H1326" t="s">
        <v>39</v>
      </c>
      <c r="I1326">
        <v>0</v>
      </c>
      <c r="J1326" t="s">
        <v>31</v>
      </c>
      <c r="K1326">
        <v>0</v>
      </c>
      <c r="L1326" s="1">
        <v>2336</v>
      </c>
      <c r="M1326" t="s">
        <v>36</v>
      </c>
      <c r="N1326" t="s">
        <v>27</v>
      </c>
      <c r="O1326" t="s">
        <v>27</v>
      </c>
      <c r="P1326">
        <v>50</v>
      </c>
      <c r="Q1326" t="s">
        <v>32</v>
      </c>
      <c r="R1326">
        <v>4</v>
      </c>
      <c r="S1326" t="s">
        <v>36</v>
      </c>
      <c r="T1326">
        <v>6</v>
      </c>
      <c r="U1326">
        <v>1</v>
      </c>
      <c r="V1326">
        <v>3</v>
      </c>
      <c r="W1326">
        <v>12</v>
      </c>
      <c r="X1326">
        <v>616</v>
      </c>
      <c r="Y1326">
        <v>50</v>
      </c>
      <c r="Z1326" t="s">
        <v>33</v>
      </c>
      <c r="AA1326">
        <v>50</v>
      </c>
      <c r="AB1326" t="str">
        <f t="shared" si="20"/>
        <v>40-49</v>
      </c>
    </row>
    <row r="1327" spans="1:28" x14ac:dyDescent="0.3">
      <c r="A1327">
        <v>18</v>
      </c>
      <c r="B1327" t="s">
        <v>27</v>
      </c>
      <c r="C1327" t="s">
        <v>28</v>
      </c>
      <c r="D1327">
        <v>86</v>
      </c>
      <c r="E1327" t="s">
        <v>29</v>
      </c>
      <c r="F1327">
        <v>50</v>
      </c>
      <c r="G1327">
        <v>2</v>
      </c>
      <c r="H1327" t="s">
        <v>39</v>
      </c>
      <c r="I1327">
        <v>200</v>
      </c>
      <c r="J1327" t="s">
        <v>40</v>
      </c>
      <c r="K1327">
        <v>-200</v>
      </c>
      <c r="L1327" s="1">
        <v>2436</v>
      </c>
      <c r="M1327" t="s">
        <v>27</v>
      </c>
      <c r="N1327" t="s">
        <v>27</v>
      </c>
      <c r="O1327" t="s">
        <v>27</v>
      </c>
      <c r="P1327">
        <v>0</v>
      </c>
      <c r="Q1327" t="s">
        <v>34</v>
      </c>
      <c r="R1327">
        <v>25</v>
      </c>
      <c r="S1327" t="s">
        <v>27</v>
      </c>
      <c r="T1327">
        <v>6</v>
      </c>
      <c r="U1327">
        <v>2</v>
      </c>
      <c r="V1327">
        <v>1</v>
      </c>
      <c r="W1327">
        <v>99</v>
      </c>
      <c r="X1327">
        <v>600</v>
      </c>
      <c r="Y1327">
        <v>50</v>
      </c>
      <c r="Z1327" t="s">
        <v>35</v>
      </c>
      <c r="AA1327">
        <v>100</v>
      </c>
      <c r="AB1327" t="str">
        <f t="shared" si="20"/>
        <v>10-19</v>
      </c>
    </row>
    <row r="1328" spans="1:28" x14ac:dyDescent="0.3">
      <c r="A1328">
        <v>25</v>
      </c>
      <c r="B1328" t="s">
        <v>27</v>
      </c>
      <c r="C1328" t="s">
        <v>46</v>
      </c>
      <c r="D1328">
        <v>0</v>
      </c>
      <c r="E1328" t="s">
        <v>42</v>
      </c>
      <c r="F1328">
        <v>100</v>
      </c>
      <c r="G1328">
        <v>0</v>
      </c>
      <c r="H1328" t="s">
        <v>30</v>
      </c>
      <c r="I1328">
        <v>0</v>
      </c>
      <c r="J1328" t="s">
        <v>31</v>
      </c>
      <c r="K1328">
        <v>0</v>
      </c>
      <c r="L1328" s="1">
        <v>2300</v>
      </c>
      <c r="M1328" t="s">
        <v>27</v>
      </c>
      <c r="N1328" t="s">
        <v>27</v>
      </c>
      <c r="O1328" t="s">
        <v>27</v>
      </c>
      <c r="P1328">
        <v>0</v>
      </c>
      <c r="Q1328" t="s">
        <v>34</v>
      </c>
      <c r="R1328">
        <v>17</v>
      </c>
      <c r="S1328" t="s">
        <v>27</v>
      </c>
      <c r="T1328">
        <v>9</v>
      </c>
      <c r="U1328">
        <v>4</v>
      </c>
      <c r="V1328">
        <v>1</v>
      </c>
      <c r="W1328">
        <v>99</v>
      </c>
      <c r="X1328">
        <v>721</v>
      </c>
      <c r="Y1328">
        <v>-50</v>
      </c>
      <c r="Z1328" t="s">
        <v>35</v>
      </c>
      <c r="AA1328">
        <v>100</v>
      </c>
      <c r="AB1328" t="str">
        <f t="shared" si="20"/>
        <v>20-29</v>
      </c>
    </row>
    <row r="1329" spans="1:28" x14ac:dyDescent="0.3">
      <c r="A1329">
        <v>37</v>
      </c>
      <c r="B1329" t="s">
        <v>27</v>
      </c>
      <c r="C1329" t="s">
        <v>28</v>
      </c>
      <c r="D1329">
        <v>86</v>
      </c>
      <c r="E1329" t="s">
        <v>29</v>
      </c>
      <c r="F1329">
        <v>50</v>
      </c>
      <c r="G1329">
        <v>1</v>
      </c>
      <c r="H1329" t="s">
        <v>43</v>
      </c>
      <c r="I1329">
        <v>200</v>
      </c>
      <c r="J1329" t="s">
        <v>31</v>
      </c>
      <c r="K1329">
        <v>0</v>
      </c>
      <c r="L1329" s="1">
        <v>2436</v>
      </c>
      <c r="M1329" t="s">
        <v>27</v>
      </c>
      <c r="N1329" t="s">
        <v>27</v>
      </c>
      <c r="O1329" t="s">
        <v>27</v>
      </c>
      <c r="P1329">
        <v>0</v>
      </c>
      <c r="Q1329" t="s">
        <v>34</v>
      </c>
      <c r="R1329">
        <v>23</v>
      </c>
      <c r="S1329" t="s">
        <v>27</v>
      </c>
      <c r="T1329">
        <v>5</v>
      </c>
      <c r="U1329">
        <v>1</v>
      </c>
      <c r="V1329">
        <v>2</v>
      </c>
      <c r="W1329">
        <v>99</v>
      </c>
      <c r="X1329">
        <v>763</v>
      </c>
      <c r="Y1329">
        <v>-50</v>
      </c>
      <c r="Z1329" t="s">
        <v>41</v>
      </c>
      <c r="AA1329">
        <v>0</v>
      </c>
      <c r="AB1329" t="str">
        <f t="shared" si="20"/>
        <v>30-39</v>
      </c>
    </row>
    <row r="1330" spans="1:28" x14ac:dyDescent="0.3">
      <c r="A1330">
        <v>21</v>
      </c>
      <c r="B1330" t="s">
        <v>27</v>
      </c>
      <c r="C1330" t="s">
        <v>45</v>
      </c>
      <c r="D1330">
        <v>0</v>
      </c>
      <c r="E1330" t="s">
        <v>42</v>
      </c>
      <c r="F1330">
        <v>100</v>
      </c>
      <c r="G1330">
        <v>1</v>
      </c>
      <c r="H1330" t="s">
        <v>43</v>
      </c>
      <c r="I1330">
        <v>200</v>
      </c>
      <c r="J1330" t="s">
        <v>40</v>
      </c>
      <c r="K1330">
        <v>-200</v>
      </c>
      <c r="L1330" s="1">
        <v>2250</v>
      </c>
      <c r="M1330" t="s">
        <v>27</v>
      </c>
      <c r="N1330" t="s">
        <v>27</v>
      </c>
      <c r="O1330" t="s">
        <v>27</v>
      </c>
      <c r="P1330">
        <v>0</v>
      </c>
      <c r="Q1330" t="s">
        <v>34</v>
      </c>
      <c r="R1330">
        <v>26</v>
      </c>
      <c r="S1330" t="s">
        <v>27</v>
      </c>
      <c r="T1330">
        <v>3</v>
      </c>
      <c r="U1330">
        <v>1</v>
      </c>
      <c r="V1330">
        <v>2</v>
      </c>
      <c r="W1330">
        <v>99</v>
      </c>
      <c r="X1330">
        <v>753</v>
      </c>
      <c r="Y1330">
        <v>-50</v>
      </c>
      <c r="Z1330" t="s">
        <v>33</v>
      </c>
      <c r="AA1330">
        <v>50</v>
      </c>
      <c r="AB1330" t="str">
        <f t="shared" si="20"/>
        <v>20-29</v>
      </c>
    </row>
    <row r="1331" spans="1:28" x14ac:dyDescent="0.3">
      <c r="A1331">
        <v>48</v>
      </c>
      <c r="B1331" t="s">
        <v>27</v>
      </c>
      <c r="C1331" t="s">
        <v>28</v>
      </c>
      <c r="D1331">
        <v>86</v>
      </c>
      <c r="E1331" t="s">
        <v>29</v>
      </c>
      <c r="F1331">
        <v>50</v>
      </c>
      <c r="G1331">
        <v>2</v>
      </c>
      <c r="H1331" t="s">
        <v>30</v>
      </c>
      <c r="I1331">
        <v>100</v>
      </c>
      <c r="J1331" t="s">
        <v>40</v>
      </c>
      <c r="K1331">
        <v>-200</v>
      </c>
      <c r="L1331" s="1">
        <v>2286</v>
      </c>
      <c r="M1331" t="s">
        <v>27</v>
      </c>
      <c r="N1331" t="s">
        <v>36</v>
      </c>
      <c r="O1331" t="s">
        <v>27</v>
      </c>
      <c r="P1331">
        <v>50</v>
      </c>
      <c r="Q1331" t="s">
        <v>44</v>
      </c>
      <c r="R1331">
        <v>25</v>
      </c>
      <c r="S1331" t="s">
        <v>36</v>
      </c>
      <c r="T1331">
        <v>6</v>
      </c>
      <c r="U1331">
        <v>2</v>
      </c>
      <c r="V1331">
        <v>1</v>
      </c>
      <c r="W1331">
        <v>9</v>
      </c>
      <c r="X1331">
        <v>671</v>
      </c>
      <c r="Y1331">
        <v>50</v>
      </c>
      <c r="Z1331" t="s">
        <v>35</v>
      </c>
      <c r="AA1331">
        <v>100</v>
      </c>
      <c r="AB1331" t="str">
        <f t="shared" si="20"/>
        <v>40-49</v>
      </c>
    </row>
    <row r="1332" spans="1:28" x14ac:dyDescent="0.3">
      <c r="A1332">
        <v>62</v>
      </c>
      <c r="B1332" t="s">
        <v>36</v>
      </c>
      <c r="C1332" t="s">
        <v>28</v>
      </c>
      <c r="D1332">
        <v>86</v>
      </c>
      <c r="E1332" t="s">
        <v>29</v>
      </c>
      <c r="F1332">
        <v>50</v>
      </c>
      <c r="G1332">
        <v>0</v>
      </c>
      <c r="H1332" t="s">
        <v>30</v>
      </c>
      <c r="I1332">
        <v>0</v>
      </c>
      <c r="J1332" t="s">
        <v>40</v>
      </c>
      <c r="K1332">
        <v>-200</v>
      </c>
      <c r="L1332" s="1">
        <v>2086</v>
      </c>
      <c r="M1332" t="s">
        <v>27</v>
      </c>
      <c r="N1332" t="s">
        <v>27</v>
      </c>
      <c r="O1332" t="s">
        <v>27</v>
      </c>
      <c r="P1332">
        <v>0</v>
      </c>
      <c r="Q1332" t="s">
        <v>34</v>
      </c>
      <c r="R1332">
        <v>5</v>
      </c>
      <c r="S1332" t="s">
        <v>36</v>
      </c>
      <c r="T1332">
        <v>3</v>
      </c>
      <c r="U1332">
        <v>2</v>
      </c>
      <c r="V1332">
        <v>2</v>
      </c>
      <c r="W1332">
        <v>11</v>
      </c>
      <c r="X1332">
        <v>741</v>
      </c>
      <c r="Y1332">
        <v>-50</v>
      </c>
      <c r="Z1332" t="s">
        <v>33</v>
      </c>
      <c r="AA1332">
        <v>50</v>
      </c>
      <c r="AB1332" t="str">
        <f t="shared" si="20"/>
        <v>60-69</v>
      </c>
    </row>
    <row r="1333" spans="1:28" x14ac:dyDescent="0.3">
      <c r="A1333">
        <v>58</v>
      </c>
      <c r="B1333" t="s">
        <v>36</v>
      </c>
      <c r="C1333" t="s">
        <v>38</v>
      </c>
      <c r="D1333">
        <v>0</v>
      </c>
      <c r="E1333" t="s">
        <v>37</v>
      </c>
      <c r="F1333">
        <v>0</v>
      </c>
      <c r="G1333">
        <v>0</v>
      </c>
      <c r="H1333" t="s">
        <v>30</v>
      </c>
      <c r="I1333">
        <v>0</v>
      </c>
      <c r="J1333" t="s">
        <v>31</v>
      </c>
      <c r="K1333">
        <v>0</v>
      </c>
      <c r="L1333" s="1">
        <v>2250</v>
      </c>
      <c r="M1333" t="s">
        <v>27</v>
      </c>
      <c r="N1333" t="s">
        <v>36</v>
      </c>
      <c r="O1333" t="s">
        <v>27</v>
      </c>
      <c r="P1333">
        <v>50</v>
      </c>
      <c r="Q1333" t="s">
        <v>34</v>
      </c>
      <c r="R1333">
        <v>10</v>
      </c>
      <c r="S1333" t="s">
        <v>27</v>
      </c>
      <c r="T1333">
        <v>5</v>
      </c>
      <c r="U1333">
        <v>1</v>
      </c>
      <c r="V1333">
        <v>1</v>
      </c>
      <c r="W1333">
        <v>99</v>
      </c>
      <c r="X1333">
        <v>658</v>
      </c>
      <c r="Y1333">
        <v>50</v>
      </c>
      <c r="Z1333" t="s">
        <v>35</v>
      </c>
      <c r="AA1333">
        <v>100</v>
      </c>
      <c r="AB1333" t="str">
        <f t="shared" si="20"/>
        <v>50-59</v>
      </c>
    </row>
    <row r="1334" spans="1:28" x14ac:dyDescent="0.3">
      <c r="A1334">
        <v>36</v>
      </c>
      <c r="B1334" t="s">
        <v>27</v>
      </c>
      <c r="C1334" t="s">
        <v>28</v>
      </c>
      <c r="D1334">
        <v>86</v>
      </c>
      <c r="E1334" t="s">
        <v>37</v>
      </c>
      <c r="F1334">
        <v>0</v>
      </c>
      <c r="G1334">
        <v>0</v>
      </c>
      <c r="H1334" t="s">
        <v>43</v>
      </c>
      <c r="I1334">
        <v>0</v>
      </c>
      <c r="J1334" t="s">
        <v>40</v>
      </c>
      <c r="K1334">
        <v>-200</v>
      </c>
      <c r="L1334" s="1">
        <v>2186</v>
      </c>
      <c r="M1334" t="s">
        <v>27</v>
      </c>
      <c r="N1334" t="s">
        <v>27</v>
      </c>
      <c r="O1334" t="s">
        <v>27</v>
      </c>
      <c r="P1334">
        <v>0</v>
      </c>
      <c r="Q1334" t="s">
        <v>32</v>
      </c>
      <c r="R1334">
        <v>4</v>
      </c>
      <c r="S1334" t="s">
        <v>36</v>
      </c>
      <c r="T1334">
        <v>5</v>
      </c>
      <c r="U1334">
        <v>2</v>
      </c>
      <c r="V1334">
        <v>2</v>
      </c>
      <c r="W1334">
        <v>2</v>
      </c>
      <c r="X1334">
        <v>682</v>
      </c>
      <c r="Y1334">
        <v>50</v>
      </c>
      <c r="Z1334" t="s">
        <v>35</v>
      </c>
      <c r="AA1334">
        <v>100</v>
      </c>
      <c r="AB1334" t="str">
        <f t="shared" si="20"/>
        <v>30-39</v>
      </c>
    </row>
    <row r="1335" spans="1:28" x14ac:dyDescent="0.3">
      <c r="A1335">
        <v>62</v>
      </c>
      <c r="B1335" t="s">
        <v>36</v>
      </c>
      <c r="C1335" t="s">
        <v>28</v>
      </c>
      <c r="D1335">
        <v>86</v>
      </c>
      <c r="E1335" t="s">
        <v>29</v>
      </c>
      <c r="F1335">
        <v>50</v>
      </c>
      <c r="G1335">
        <v>1</v>
      </c>
      <c r="H1335" t="s">
        <v>30</v>
      </c>
      <c r="I1335">
        <v>50</v>
      </c>
      <c r="J1335" t="s">
        <v>40</v>
      </c>
      <c r="K1335">
        <v>-200</v>
      </c>
      <c r="L1335" s="1">
        <v>2086</v>
      </c>
      <c r="M1335" t="s">
        <v>27</v>
      </c>
      <c r="N1335" t="s">
        <v>27</v>
      </c>
      <c r="O1335" t="s">
        <v>27</v>
      </c>
      <c r="P1335">
        <v>0</v>
      </c>
      <c r="Q1335" t="s">
        <v>44</v>
      </c>
      <c r="R1335">
        <v>25</v>
      </c>
      <c r="S1335" t="s">
        <v>27</v>
      </c>
      <c r="T1335">
        <v>5</v>
      </c>
      <c r="U1335">
        <v>3</v>
      </c>
      <c r="V1335">
        <v>3</v>
      </c>
      <c r="W1335">
        <v>99</v>
      </c>
      <c r="X1335">
        <v>782</v>
      </c>
      <c r="Y1335">
        <v>-50</v>
      </c>
      <c r="Z1335" t="s">
        <v>41</v>
      </c>
      <c r="AA1335">
        <v>0</v>
      </c>
      <c r="AB1335" t="str">
        <f t="shared" si="20"/>
        <v>60-69</v>
      </c>
    </row>
    <row r="1336" spans="1:28" x14ac:dyDescent="0.3">
      <c r="A1336">
        <v>42</v>
      </c>
      <c r="B1336" t="s">
        <v>27</v>
      </c>
      <c r="C1336" t="s">
        <v>38</v>
      </c>
      <c r="D1336">
        <v>0</v>
      </c>
      <c r="E1336" t="s">
        <v>37</v>
      </c>
      <c r="F1336">
        <v>0</v>
      </c>
      <c r="G1336">
        <v>0</v>
      </c>
      <c r="H1336" t="s">
        <v>30</v>
      </c>
      <c r="I1336">
        <v>0</v>
      </c>
      <c r="J1336" t="s">
        <v>31</v>
      </c>
      <c r="K1336">
        <v>0</v>
      </c>
      <c r="L1336" s="1">
        <v>2000</v>
      </c>
      <c r="M1336" t="s">
        <v>36</v>
      </c>
      <c r="N1336" t="s">
        <v>36</v>
      </c>
      <c r="O1336" t="s">
        <v>27</v>
      </c>
      <c r="P1336">
        <v>100</v>
      </c>
      <c r="Q1336" t="s">
        <v>34</v>
      </c>
      <c r="R1336">
        <v>7</v>
      </c>
      <c r="S1336" t="s">
        <v>27</v>
      </c>
      <c r="T1336">
        <v>5</v>
      </c>
      <c r="U1336">
        <v>4</v>
      </c>
      <c r="V1336">
        <v>3</v>
      </c>
      <c r="W1336">
        <v>99</v>
      </c>
      <c r="X1336">
        <v>748</v>
      </c>
      <c r="Y1336">
        <v>-50</v>
      </c>
      <c r="Z1336" t="s">
        <v>41</v>
      </c>
      <c r="AA1336">
        <v>0</v>
      </c>
      <c r="AB1336" t="str">
        <f t="shared" si="20"/>
        <v>40-49</v>
      </c>
    </row>
    <row r="1337" spans="1:28" x14ac:dyDescent="0.3">
      <c r="A1337">
        <v>34</v>
      </c>
      <c r="B1337" t="s">
        <v>27</v>
      </c>
      <c r="C1337" t="s">
        <v>28</v>
      </c>
      <c r="D1337">
        <v>86</v>
      </c>
      <c r="E1337" t="s">
        <v>29</v>
      </c>
      <c r="F1337">
        <v>50</v>
      </c>
      <c r="G1337">
        <v>1</v>
      </c>
      <c r="H1337" t="s">
        <v>30</v>
      </c>
      <c r="I1337">
        <v>50</v>
      </c>
      <c r="J1337" t="s">
        <v>40</v>
      </c>
      <c r="K1337">
        <v>-200</v>
      </c>
      <c r="L1337" s="1">
        <v>2086</v>
      </c>
      <c r="M1337" t="s">
        <v>27</v>
      </c>
      <c r="N1337" t="s">
        <v>27</v>
      </c>
      <c r="O1337" t="s">
        <v>27</v>
      </c>
      <c r="P1337">
        <v>0</v>
      </c>
      <c r="Q1337" t="s">
        <v>34</v>
      </c>
      <c r="R1337">
        <v>2</v>
      </c>
      <c r="S1337" t="s">
        <v>36</v>
      </c>
      <c r="T1337">
        <v>5</v>
      </c>
      <c r="U1337">
        <v>4</v>
      </c>
      <c r="V1337">
        <v>1</v>
      </c>
      <c r="W1337">
        <v>1</v>
      </c>
      <c r="X1337">
        <v>756</v>
      </c>
      <c r="Y1337">
        <v>-50</v>
      </c>
      <c r="Z1337" t="s">
        <v>41</v>
      </c>
      <c r="AA1337">
        <v>0</v>
      </c>
      <c r="AB1337" t="str">
        <f t="shared" si="20"/>
        <v>30-39</v>
      </c>
    </row>
    <row r="1338" spans="1:28" x14ac:dyDescent="0.3">
      <c r="A1338">
        <v>30</v>
      </c>
      <c r="B1338" t="s">
        <v>27</v>
      </c>
      <c r="C1338" t="s">
        <v>38</v>
      </c>
      <c r="D1338">
        <v>0</v>
      </c>
      <c r="E1338" t="s">
        <v>29</v>
      </c>
      <c r="F1338">
        <v>50</v>
      </c>
      <c r="G1338">
        <v>0</v>
      </c>
      <c r="H1338" t="s">
        <v>30</v>
      </c>
      <c r="I1338">
        <v>0</v>
      </c>
      <c r="J1338" t="s">
        <v>31</v>
      </c>
      <c r="K1338">
        <v>0</v>
      </c>
      <c r="L1338" s="1">
        <v>2200</v>
      </c>
      <c r="M1338" t="s">
        <v>36</v>
      </c>
      <c r="N1338" t="s">
        <v>27</v>
      </c>
      <c r="O1338" t="s">
        <v>27</v>
      </c>
      <c r="P1338">
        <v>50</v>
      </c>
      <c r="Q1338" t="s">
        <v>44</v>
      </c>
      <c r="R1338">
        <v>9</v>
      </c>
      <c r="S1338" t="s">
        <v>36</v>
      </c>
      <c r="T1338">
        <v>4</v>
      </c>
      <c r="U1338">
        <v>1</v>
      </c>
      <c r="V1338">
        <v>1</v>
      </c>
      <c r="W1338">
        <v>8</v>
      </c>
      <c r="X1338">
        <v>701</v>
      </c>
      <c r="Y1338">
        <v>-50</v>
      </c>
      <c r="Z1338" t="s">
        <v>35</v>
      </c>
      <c r="AA1338">
        <v>100</v>
      </c>
      <c r="AB1338" t="str">
        <f t="shared" si="20"/>
        <v>30-39</v>
      </c>
    </row>
    <row r="1339" spans="1:28" x14ac:dyDescent="0.3">
      <c r="A1339">
        <v>35</v>
      </c>
      <c r="B1339" t="s">
        <v>27</v>
      </c>
      <c r="C1339" t="s">
        <v>45</v>
      </c>
      <c r="D1339">
        <v>0</v>
      </c>
      <c r="E1339" t="s">
        <v>42</v>
      </c>
      <c r="F1339">
        <v>100</v>
      </c>
      <c r="G1339">
        <v>0</v>
      </c>
      <c r="H1339" t="s">
        <v>30</v>
      </c>
      <c r="I1339">
        <v>0</v>
      </c>
      <c r="J1339" t="s">
        <v>40</v>
      </c>
      <c r="K1339">
        <v>-200</v>
      </c>
      <c r="L1339" s="1">
        <v>2000</v>
      </c>
      <c r="M1339" t="s">
        <v>27</v>
      </c>
      <c r="N1339" t="s">
        <v>27</v>
      </c>
      <c r="O1339" t="s">
        <v>27</v>
      </c>
      <c r="P1339">
        <v>0</v>
      </c>
      <c r="Q1339" t="s">
        <v>32</v>
      </c>
      <c r="R1339">
        <v>21</v>
      </c>
      <c r="S1339" t="s">
        <v>36</v>
      </c>
      <c r="T1339">
        <v>5</v>
      </c>
      <c r="U1339">
        <v>3</v>
      </c>
      <c r="V1339">
        <v>1</v>
      </c>
      <c r="W1339">
        <v>3</v>
      </c>
      <c r="X1339">
        <v>793</v>
      </c>
      <c r="Y1339">
        <v>-50</v>
      </c>
      <c r="Z1339" t="s">
        <v>41</v>
      </c>
      <c r="AA1339">
        <v>0</v>
      </c>
      <c r="AB1339" t="str">
        <f t="shared" si="20"/>
        <v>30-39</v>
      </c>
    </row>
    <row r="1340" spans="1:28" x14ac:dyDescent="0.3">
      <c r="A1340">
        <v>34</v>
      </c>
      <c r="B1340" t="s">
        <v>27</v>
      </c>
      <c r="C1340" t="s">
        <v>28</v>
      </c>
      <c r="D1340">
        <v>86</v>
      </c>
      <c r="E1340" t="s">
        <v>37</v>
      </c>
      <c r="F1340">
        <v>0</v>
      </c>
      <c r="G1340">
        <v>1</v>
      </c>
      <c r="H1340" t="s">
        <v>30</v>
      </c>
      <c r="I1340">
        <v>50</v>
      </c>
      <c r="J1340" t="s">
        <v>40</v>
      </c>
      <c r="K1340">
        <v>-200</v>
      </c>
      <c r="L1340" s="1">
        <v>1986</v>
      </c>
      <c r="M1340" t="s">
        <v>36</v>
      </c>
      <c r="N1340" t="s">
        <v>27</v>
      </c>
      <c r="O1340" t="s">
        <v>27</v>
      </c>
      <c r="P1340">
        <v>50</v>
      </c>
      <c r="Q1340" t="s">
        <v>32</v>
      </c>
      <c r="R1340">
        <v>19</v>
      </c>
      <c r="S1340" t="s">
        <v>36</v>
      </c>
      <c r="T1340">
        <v>5</v>
      </c>
      <c r="U1340">
        <v>0</v>
      </c>
      <c r="V1340">
        <v>1</v>
      </c>
      <c r="W1340">
        <v>13</v>
      </c>
      <c r="X1340">
        <v>737</v>
      </c>
      <c r="Y1340">
        <v>-50</v>
      </c>
      <c r="Z1340" t="s">
        <v>41</v>
      </c>
      <c r="AA1340">
        <v>0</v>
      </c>
      <c r="AB1340" t="str">
        <f t="shared" si="20"/>
        <v>30-39</v>
      </c>
    </row>
    <row r="1341" spans="1:28" x14ac:dyDescent="0.3">
      <c r="A1341">
        <v>42</v>
      </c>
      <c r="B1341" t="s">
        <v>27</v>
      </c>
      <c r="C1341" t="s">
        <v>38</v>
      </c>
      <c r="D1341">
        <v>0</v>
      </c>
      <c r="E1341" t="s">
        <v>37</v>
      </c>
      <c r="F1341">
        <v>0</v>
      </c>
      <c r="G1341">
        <v>1</v>
      </c>
      <c r="H1341" t="s">
        <v>30</v>
      </c>
      <c r="I1341">
        <v>50</v>
      </c>
      <c r="J1341" t="s">
        <v>40</v>
      </c>
      <c r="K1341">
        <v>-200</v>
      </c>
      <c r="L1341" s="1">
        <v>1950</v>
      </c>
      <c r="M1341" t="s">
        <v>36</v>
      </c>
      <c r="N1341" t="s">
        <v>27</v>
      </c>
      <c r="O1341" t="s">
        <v>27</v>
      </c>
      <c r="P1341">
        <v>50</v>
      </c>
      <c r="Q1341" t="s">
        <v>34</v>
      </c>
      <c r="R1341">
        <v>7</v>
      </c>
      <c r="S1341" t="s">
        <v>36</v>
      </c>
      <c r="T1341">
        <v>7</v>
      </c>
      <c r="U1341">
        <v>1</v>
      </c>
      <c r="V1341">
        <v>1</v>
      </c>
      <c r="W1341">
        <v>13</v>
      </c>
      <c r="X1341">
        <v>742</v>
      </c>
      <c r="Y1341">
        <v>-50</v>
      </c>
      <c r="Z1341" t="s">
        <v>33</v>
      </c>
      <c r="AA1341">
        <v>50</v>
      </c>
      <c r="AB1341" t="str">
        <f t="shared" si="20"/>
        <v>40-49</v>
      </c>
    </row>
    <row r="1342" spans="1:28" x14ac:dyDescent="0.3">
      <c r="A1342">
        <v>42</v>
      </c>
      <c r="B1342" t="s">
        <v>27</v>
      </c>
      <c r="C1342" t="s">
        <v>38</v>
      </c>
      <c r="D1342">
        <v>0</v>
      </c>
      <c r="E1342" t="s">
        <v>37</v>
      </c>
      <c r="F1342">
        <v>0</v>
      </c>
      <c r="G1342">
        <v>0</v>
      </c>
      <c r="H1342" t="s">
        <v>43</v>
      </c>
      <c r="I1342">
        <v>0</v>
      </c>
      <c r="J1342" t="s">
        <v>31</v>
      </c>
      <c r="K1342">
        <v>0</v>
      </c>
      <c r="L1342" s="1">
        <v>2150</v>
      </c>
      <c r="M1342" t="s">
        <v>27</v>
      </c>
      <c r="N1342" t="s">
        <v>27</v>
      </c>
      <c r="O1342" t="s">
        <v>27</v>
      </c>
      <c r="P1342">
        <v>0</v>
      </c>
      <c r="Q1342" t="s">
        <v>34</v>
      </c>
      <c r="R1342">
        <v>2</v>
      </c>
      <c r="S1342" t="s">
        <v>36</v>
      </c>
      <c r="T1342">
        <v>5</v>
      </c>
      <c r="U1342">
        <v>5</v>
      </c>
      <c r="V1342">
        <v>2</v>
      </c>
      <c r="W1342">
        <v>14</v>
      </c>
      <c r="X1342">
        <v>814</v>
      </c>
      <c r="Y1342">
        <v>-50</v>
      </c>
      <c r="Z1342" t="s">
        <v>33</v>
      </c>
      <c r="AA1342">
        <v>50</v>
      </c>
      <c r="AB1342" t="str">
        <f t="shared" si="20"/>
        <v>40-49</v>
      </c>
    </row>
    <row r="1343" spans="1:28" x14ac:dyDescent="0.3">
      <c r="A1343">
        <v>40</v>
      </c>
      <c r="B1343" t="s">
        <v>27</v>
      </c>
      <c r="C1343" t="s">
        <v>45</v>
      </c>
      <c r="D1343">
        <v>0</v>
      </c>
      <c r="E1343" t="s">
        <v>37</v>
      </c>
      <c r="F1343">
        <v>0</v>
      </c>
      <c r="G1343">
        <v>0</v>
      </c>
      <c r="H1343" t="s">
        <v>30</v>
      </c>
      <c r="I1343">
        <v>0</v>
      </c>
      <c r="J1343" t="s">
        <v>31</v>
      </c>
      <c r="K1343">
        <v>0</v>
      </c>
      <c r="L1343" s="1">
        <v>2150</v>
      </c>
      <c r="M1343" t="s">
        <v>27</v>
      </c>
      <c r="N1343" t="s">
        <v>36</v>
      </c>
      <c r="O1343" t="s">
        <v>27</v>
      </c>
      <c r="P1343">
        <v>50</v>
      </c>
      <c r="Q1343" t="s">
        <v>32</v>
      </c>
      <c r="R1343">
        <v>25</v>
      </c>
      <c r="S1343" t="s">
        <v>36</v>
      </c>
      <c r="T1343">
        <v>6</v>
      </c>
      <c r="U1343">
        <v>1</v>
      </c>
      <c r="V1343">
        <v>2</v>
      </c>
      <c r="W1343">
        <v>7</v>
      </c>
      <c r="X1343">
        <v>759</v>
      </c>
      <c r="Y1343">
        <v>-50</v>
      </c>
      <c r="Z1343" t="s">
        <v>35</v>
      </c>
      <c r="AA1343">
        <v>100</v>
      </c>
      <c r="AB1343" t="str">
        <f t="shared" si="20"/>
        <v>40-49</v>
      </c>
    </row>
    <row r="1344" spans="1:28" x14ac:dyDescent="0.3">
      <c r="A1344">
        <v>46</v>
      </c>
      <c r="B1344" t="s">
        <v>27</v>
      </c>
      <c r="C1344" t="s">
        <v>46</v>
      </c>
      <c r="D1344">
        <v>0</v>
      </c>
      <c r="E1344" t="s">
        <v>29</v>
      </c>
      <c r="F1344">
        <v>50</v>
      </c>
      <c r="G1344">
        <v>1</v>
      </c>
      <c r="H1344" t="s">
        <v>30</v>
      </c>
      <c r="I1344">
        <v>50</v>
      </c>
      <c r="J1344" t="s">
        <v>40</v>
      </c>
      <c r="K1344">
        <v>-200</v>
      </c>
      <c r="L1344" s="1">
        <v>2000</v>
      </c>
      <c r="M1344" t="s">
        <v>27</v>
      </c>
      <c r="N1344" t="s">
        <v>27</v>
      </c>
      <c r="O1344" t="s">
        <v>27</v>
      </c>
      <c r="P1344">
        <v>0</v>
      </c>
      <c r="Q1344" t="s">
        <v>34</v>
      </c>
      <c r="R1344">
        <v>26</v>
      </c>
      <c r="S1344" t="s">
        <v>36</v>
      </c>
      <c r="T1344">
        <v>2</v>
      </c>
      <c r="U1344">
        <v>2</v>
      </c>
      <c r="V1344">
        <v>1</v>
      </c>
      <c r="W1344">
        <v>2</v>
      </c>
      <c r="X1344">
        <v>757</v>
      </c>
      <c r="Y1344">
        <v>-50</v>
      </c>
      <c r="Z1344" t="s">
        <v>41</v>
      </c>
      <c r="AA1344">
        <v>0</v>
      </c>
      <c r="AB1344" t="str">
        <f t="shared" si="20"/>
        <v>40-49</v>
      </c>
    </row>
    <row r="1345" spans="1:28" x14ac:dyDescent="0.3">
      <c r="A1345">
        <v>57</v>
      </c>
      <c r="B1345" t="s">
        <v>36</v>
      </c>
      <c r="C1345" t="s">
        <v>45</v>
      </c>
      <c r="D1345">
        <v>0</v>
      </c>
      <c r="E1345" t="s">
        <v>37</v>
      </c>
      <c r="F1345">
        <v>0</v>
      </c>
      <c r="G1345">
        <v>0</v>
      </c>
      <c r="H1345" t="s">
        <v>30</v>
      </c>
      <c r="I1345">
        <v>0</v>
      </c>
      <c r="J1345" t="s">
        <v>40</v>
      </c>
      <c r="K1345">
        <v>-200</v>
      </c>
      <c r="L1345" s="1">
        <v>2050</v>
      </c>
      <c r="M1345" t="s">
        <v>36</v>
      </c>
      <c r="N1345" t="s">
        <v>27</v>
      </c>
      <c r="O1345" t="s">
        <v>27</v>
      </c>
      <c r="P1345">
        <v>50</v>
      </c>
      <c r="Q1345" t="s">
        <v>32</v>
      </c>
      <c r="R1345">
        <v>27</v>
      </c>
      <c r="S1345" t="s">
        <v>27</v>
      </c>
      <c r="T1345">
        <v>5</v>
      </c>
      <c r="U1345">
        <v>2</v>
      </c>
      <c r="V1345">
        <v>1</v>
      </c>
      <c r="W1345">
        <v>99</v>
      </c>
      <c r="X1345">
        <v>695</v>
      </c>
      <c r="Y1345">
        <v>50</v>
      </c>
      <c r="Z1345" t="s">
        <v>35</v>
      </c>
      <c r="AA1345">
        <v>100</v>
      </c>
      <c r="AB1345" t="str">
        <f t="shared" si="20"/>
        <v>50-59</v>
      </c>
    </row>
    <row r="1346" spans="1:28" x14ac:dyDescent="0.3">
      <c r="A1346">
        <v>54</v>
      </c>
      <c r="B1346" t="s">
        <v>27</v>
      </c>
      <c r="C1346" t="s">
        <v>28</v>
      </c>
      <c r="D1346">
        <v>86</v>
      </c>
      <c r="E1346" t="s">
        <v>29</v>
      </c>
      <c r="F1346">
        <v>50</v>
      </c>
      <c r="G1346">
        <v>3</v>
      </c>
      <c r="H1346" t="s">
        <v>30</v>
      </c>
      <c r="I1346">
        <v>150</v>
      </c>
      <c r="J1346" t="s">
        <v>40</v>
      </c>
      <c r="K1346">
        <v>-200</v>
      </c>
      <c r="L1346" s="1">
        <v>2386</v>
      </c>
      <c r="M1346" t="s">
        <v>27</v>
      </c>
      <c r="N1346" t="s">
        <v>27</v>
      </c>
      <c r="O1346" t="s">
        <v>27</v>
      </c>
      <c r="P1346">
        <v>0</v>
      </c>
      <c r="Q1346" t="s">
        <v>34</v>
      </c>
      <c r="R1346">
        <v>1</v>
      </c>
      <c r="S1346" t="s">
        <v>36</v>
      </c>
      <c r="T1346">
        <v>7</v>
      </c>
      <c r="U1346">
        <v>1</v>
      </c>
      <c r="V1346">
        <v>3</v>
      </c>
      <c r="W1346">
        <v>4</v>
      </c>
      <c r="X1346">
        <v>683</v>
      </c>
      <c r="Y1346">
        <v>50</v>
      </c>
      <c r="Z1346" t="s">
        <v>35</v>
      </c>
      <c r="AA1346">
        <v>100</v>
      </c>
      <c r="AB1346" t="str">
        <f t="shared" ref="AB1346:AB1409" si="21">FLOOR(A1346,10) &amp; "-" &amp; (FLOOR(A1346,10)+9)</f>
        <v>50-59</v>
      </c>
    </row>
    <row r="1347" spans="1:28" x14ac:dyDescent="0.3">
      <c r="A1347">
        <v>18</v>
      </c>
      <c r="B1347" t="s">
        <v>27</v>
      </c>
      <c r="C1347" t="s">
        <v>38</v>
      </c>
      <c r="D1347">
        <v>0</v>
      </c>
      <c r="E1347" t="s">
        <v>42</v>
      </c>
      <c r="F1347">
        <v>100</v>
      </c>
      <c r="G1347">
        <v>0</v>
      </c>
      <c r="H1347" t="s">
        <v>39</v>
      </c>
      <c r="I1347">
        <v>0</v>
      </c>
      <c r="J1347" t="s">
        <v>40</v>
      </c>
      <c r="K1347">
        <v>-200</v>
      </c>
      <c r="L1347" s="1">
        <v>2050</v>
      </c>
      <c r="M1347" t="s">
        <v>27</v>
      </c>
      <c r="N1347" t="s">
        <v>36</v>
      </c>
      <c r="O1347" t="s">
        <v>27</v>
      </c>
      <c r="P1347">
        <v>50</v>
      </c>
      <c r="Q1347" t="s">
        <v>32</v>
      </c>
      <c r="R1347">
        <v>10</v>
      </c>
      <c r="S1347" t="s">
        <v>27</v>
      </c>
      <c r="T1347">
        <v>5</v>
      </c>
      <c r="U1347">
        <v>3</v>
      </c>
      <c r="V1347">
        <v>3</v>
      </c>
      <c r="W1347">
        <v>99</v>
      </c>
      <c r="X1347">
        <v>763</v>
      </c>
      <c r="Y1347">
        <v>-50</v>
      </c>
      <c r="Z1347" t="s">
        <v>35</v>
      </c>
      <c r="AA1347">
        <v>100</v>
      </c>
      <c r="AB1347" t="str">
        <f t="shared" si="21"/>
        <v>10-19</v>
      </c>
    </row>
    <row r="1348" spans="1:28" x14ac:dyDescent="0.3">
      <c r="A1348">
        <v>18</v>
      </c>
      <c r="B1348" t="s">
        <v>27</v>
      </c>
      <c r="C1348" t="s">
        <v>28</v>
      </c>
      <c r="D1348">
        <v>86</v>
      </c>
      <c r="E1348" t="s">
        <v>29</v>
      </c>
      <c r="F1348">
        <v>50</v>
      </c>
      <c r="G1348">
        <v>0</v>
      </c>
      <c r="H1348" t="s">
        <v>30</v>
      </c>
      <c r="I1348">
        <v>0</v>
      </c>
      <c r="J1348" t="s">
        <v>31</v>
      </c>
      <c r="K1348">
        <v>0</v>
      </c>
      <c r="L1348" s="1">
        <v>2286</v>
      </c>
      <c r="M1348" t="s">
        <v>27</v>
      </c>
      <c r="N1348" t="s">
        <v>36</v>
      </c>
      <c r="O1348" t="s">
        <v>27</v>
      </c>
      <c r="P1348">
        <v>50</v>
      </c>
      <c r="Q1348" t="s">
        <v>32</v>
      </c>
      <c r="R1348">
        <v>21</v>
      </c>
      <c r="S1348" t="s">
        <v>27</v>
      </c>
      <c r="T1348">
        <v>7</v>
      </c>
      <c r="U1348">
        <v>2</v>
      </c>
      <c r="V1348">
        <v>1</v>
      </c>
      <c r="W1348">
        <v>99</v>
      </c>
      <c r="X1348">
        <v>697</v>
      </c>
      <c r="Y1348">
        <v>50</v>
      </c>
      <c r="Z1348" t="s">
        <v>41</v>
      </c>
      <c r="AA1348">
        <v>0</v>
      </c>
      <c r="AB1348" t="str">
        <f t="shared" si="21"/>
        <v>10-19</v>
      </c>
    </row>
    <row r="1349" spans="1:28" x14ac:dyDescent="0.3">
      <c r="A1349">
        <v>54</v>
      </c>
      <c r="B1349" t="s">
        <v>27</v>
      </c>
      <c r="C1349" t="s">
        <v>28</v>
      </c>
      <c r="D1349">
        <v>86</v>
      </c>
      <c r="E1349" t="s">
        <v>29</v>
      </c>
      <c r="F1349">
        <v>50</v>
      </c>
      <c r="G1349">
        <v>1</v>
      </c>
      <c r="H1349" t="s">
        <v>39</v>
      </c>
      <c r="I1349">
        <v>100</v>
      </c>
      <c r="J1349" t="s">
        <v>31</v>
      </c>
      <c r="K1349">
        <v>0</v>
      </c>
      <c r="L1349" s="1">
        <v>2486</v>
      </c>
      <c r="M1349" t="s">
        <v>36</v>
      </c>
      <c r="N1349" t="s">
        <v>27</v>
      </c>
      <c r="O1349" t="s">
        <v>27</v>
      </c>
      <c r="P1349">
        <v>50</v>
      </c>
      <c r="Q1349" t="s">
        <v>34</v>
      </c>
      <c r="R1349">
        <v>25</v>
      </c>
      <c r="S1349" t="s">
        <v>36</v>
      </c>
      <c r="T1349">
        <v>1</v>
      </c>
      <c r="U1349">
        <v>0</v>
      </c>
      <c r="V1349">
        <v>3</v>
      </c>
      <c r="W1349">
        <v>5</v>
      </c>
      <c r="X1349">
        <v>695</v>
      </c>
      <c r="Y1349">
        <v>50</v>
      </c>
      <c r="Z1349" t="s">
        <v>35</v>
      </c>
      <c r="AA1349">
        <v>100</v>
      </c>
      <c r="AB1349" t="str">
        <f t="shared" si="21"/>
        <v>50-59</v>
      </c>
    </row>
    <row r="1350" spans="1:28" x14ac:dyDescent="0.3">
      <c r="A1350">
        <v>19</v>
      </c>
      <c r="B1350" t="s">
        <v>27</v>
      </c>
      <c r="C1350" t="s">
        <v>38</v>
      </c>
      <c r="D1350">
        <v>0</v>
      </c>
      <c r="E1350" t="s">
        <v>29</v>
      </c>
      <c r="F1350">
        <v>50</v>
      </c>
      <c r="G1350">
        <v>0</v>
      </c>
      <c r="H1350" t="s">
        <v>43</v>
      </c>
      <c r="I1350">
        <v>0</v>
      </c>
      <c r="J1350" t="s">
        <v>40</v>
      </c>
      <c r="K1350">
        <v>-200</v>
      </c>
      <c r="L1350" s="1">
        <v>1950</v>
      </c>
      <c r="M1350" t="s">
        <v>27</v>
      </c>
      <c r="N1350" t="s">
        <v>27</v>
      </c>
      <c r="O1350" t="s">
        <v>27</v>
      </c>
      <c r="P1350">
        <v>0</v>
      </c>
      <c r="Q1350" t="s">
        <v>32</v>
      </c>
      <c r="R1350">
        <v>21</v>
      </c>
      <c r="S1350" t="s">
        <v>36</v>
      </c>
      <c r="T1350">
        <v>4</v>
      </c>
      <c r="U1350">
        <v>2</v>
      </c>
      <c r="V1350">
        <v>2</v>
      </c>
      <c r="W1350">
        <v>14</v>
      </c>
      <c r="X1350">
        <v>768</v>
      </c>
      <c r="Y1350">
        <v>-50</v>
      </c>
      <c r="Z1350" t="s">
        <v>41</v>
      </c>
      <c r="AA1350">
        <v>0</v>
      </c>
      <c r="AB1350" t="str">
        <f t="shared" si="21"/>
        <v>10-19</v>
      </c>
    </row>
    <row r="1351" spans="1:28" x14ac:dyDescent="0.3">
      <c r="A1351">
        <v>36</v>
      </c>
      <c r="B1351" t="s">
        <v>27</v>
      </c>
      <c r="C1351" t="s">
        <v>28</v>
      </c>
      <c r="D1351">
        <v>86</v>
      </c>
      <c r="E1351" t="s">
        <v>42</v>
      </c>
      <c r="F1351">
        <v>100</v>
      </c>
      <c r="G1351">
        <v>0</v>
      </c>
      <c r="H1351" t="s">
        <v>30</v>
      </c>
      <c r="I1351">
        <v>0</v>
      </c>
      <c r="J1351" t="s">
        <v>31</v>
      </c>
      <c r="K1351">
        <v>0</v>
      </c>
      <c r="L1351" s="1">
        <v>2336</v>
      </c>
      <c r="M1351" t="s">
        <v>27</v>
      </c>
      <c r="N1351" t="s">
        <v>36</v>
      </c>
      <c r="O1351" t="s">
        <v>27</v>
      </c>
      <c r="P1351">
        <v>50</v>
      </c>
      <c r="Q1351" t="s">
        <v>34</v>
      </c>
      <c r="R1351">
        <v>23</v>
      </c>
      <c r="S1351" t="s">
        <v>27</v>
      </c>
      <c r="T1351">
        <v>3</v>
      </c>
      <c r="U1351">
        <v>3</v>
      </c>
      <c r="V1351">
        <v>3</v>
      </c>
      <c r="W1351">
        <v>99</v>
      </c>
      <c r="X1351">
        <v>727</v>
      </c>
      <c r="Y1351">
        <v>-50</v>
      </c>
      <c r="Z1351" t="s">
        <v>35</v>
      </c>
      <c r="AA1351">
        <v>100</v>
      </c>
      <c r="AB1351" t="str">
        <f t="shared" si="21"/>
        <v>30-39</v>
      </c>
    </row>
    <row r="1352" spans="1:28" x14ac:dyDescent="0.3">
      <c r="A1352">
        <v>22</v>
      </c>
      <c r="B1352" t="s">
        <v>27</v>
      </c>
      <c r="C1352" t="s">
        <v>45</v>
      </c>
      <c r="D1352">
        <v>0</v>
      </c>
      <c r="E1352" t="s">
        <v>42</v>
      </c>
      <c r="F1352">
        <v>100</v>
      </c>
      <c r="G1352">
        <v>0</v>
      </c>
      <c r="H1352" t="s">
        <v>43</v>
      </c>
      <c r="I1352">
        <v>0</v>
      </c>
      <c r="J1352" t="s">
        <v>31</v>
      </c>
      <c r="K1352">
        <v>0</v>
      </c>
      <c r="L1352" s="1">
        <v>2300</v>
      </c>
      <c r="M1352" t="s">
        <v>27</v>
      </c>
      <c r="N1352" t="s">
        <v>27</v>
      </c>
      <c r="O1352" t="s">
        <v>27</v>
      </c>
      <c r="P1352">
        <v>0</v>
      </c>
      <c r="Q1352" t="s">
        <v>34</v>
      </c>
      <c r="R1352">
        <v>30</v>
      </c>
      <c r="S1352" t="s">
        <v>27</v>
      </c>
      <c r="T1352">
        <v>8</v>
      </c>
      <c r="U1352">
        <v>1</v>
      </c>
      <c r="V1352">
        <v>1</v>
      </c>
      <c r="W1352">
        <v>99</v>
      </c>
      <c r="X1352">
        <v>718</v>
      </c>
      <c r="Y1352">
        <v>-50</v>
      </c>
      <c r="Z1352" t="s">
        <v>35</v>
      </c>
      <c r="AA1352">
        <v>100</v>
      </c>
      <c r="AB1352" t="str">
        <f t="shared" si="21"/>
        <v>20-29</v>
      </c>
    </row>
    <row r="1353" spans="1:28" x14ac:dyDescent="0.3">
      <c r="A1353">
        <v>18</v>
      </c>
      <c r="B1353" t="s">
        <v>27</v>
      </c>
      <c r="C1353" t="s">
        <v>28</v>
      </c>
      <c r="D1353">
        <v>86</v>
      </c>
      <c r="E1353" t="s">
        <v>29</v>
      </c>
      <c r="F1353">
        <v>50</v>
      </c>
      <c r="G1353">
        <v>1</v>
      </c>
      <c r="H1353" t="s">
        <v>30</v>
      </c>
      <c r="I1353">
        <v>50</v>
      </c>
      <c r="J1353" t="s">
        <v>31</v>
      </c>
      <c r="K1353">
        <v>0</v>
      </c>
      <c r="L1353" s="1">
        <v>2336</v>
      </c>
      <c r="M1353" t="s">
        <v>36</v>
      </c>
      <c r="N1353" t="s">
        <v>27</v>
      </c>
      <c r="O1353" t="s">
        <v>27</v>
      </c>
      <c r="P1353">
        <v>50</v>
      </c>
      <c r="Q1353" t="s">
        <v>32</v>
      </c>
      <c r="R1353">
        <v>18</v>
      </c>
      <c r="S1353" t="s">
        <v>36</v>
      </c>
      <c r="T1353">
        <v>5</v>
      </c>
      <c r="U1353">
        <v>2</v>
      </c>
      <c r="V1353">
        <v>2</v>
      </c>
      <c r="W1353">
        <v>1</v>
      </c>
      <c r="X1353">
        <v>713</v>
      </c>
      <c r="Y1353">
        <v>-50</v>
      </c>
      <c r="Z1353" t="s">
        <v>35</v>
      </c>
      <c r="AA1353">
        <v>100</v>
      </c>
      <c r="AB1353" t="str">
        <f t="shared" si="21"/>
        <v>10-19</v>
      </c>
    </row>
    <row r="1354" spans="1:28" x14ac:dyDescent="0.3">
      <c r="A1354">
        <v>48</v>
      </c>
      <c r="B1354" t="s">
        <v>27</v>
      </c>
      <c r="C1354" t="s">
        <v>46</v>
      </c>
      <c r="D1354">
        <v>0</v>
      </c>
      <c r="E1354" t="s">
        <v>42</v>
      </c>
      <c r="F1354">
        <v>100</v>
      </c>
      <c r="G1354">
        <v>1</v>
      </c>
      <c r="H1354" t="s">
        <v>30</v>
      </c>
      <c r="I1354">
        <v>50</v>
      </c>
      <c r="J1354" t="s">
        <v>31</v>
      </c>
      <c r="K1354">
        <v>0</v>
      </c>
      <c r="L1354" s="1">
        <v>2200</v>
      </c>
      <c r="M1354" t="s">
        <v>27</v>
      </c>
      <c r="N1354" t="s">
        <v>36</v>
      </c>
      <c r="O1354" t="s">
        <v>27</v>
      </c>
      <c r="P1354">
        <v>50</v>
      </c>
      <c r="Q1354" t="s">
        <v>44</v>
      </c>
      <c r="R1354">
        <v>6</v>
      </c>
      <c r="S1354" t="s">
        <v>27</v>
      </c>
      <c r="T1354">
        <v>2</v>
      </c>
      <c r="U1354">
        <v>2</v>
      </c>
      <c r="V1354">
        <v>1</v>
      </c>
      <c r="W1354">
        <v>99</v>
      </c>
      <c r="X1354">
        <v>713</v>
      </c>
      <c r="Y1354">
        <v>-50</v>
      </c>
      <c r="Z1354" t="s">
        <v>41</v>
      </c>
      <c r="AA1354">
        <v>0</v>
      </c>
      <c r="AB1354" t="str">
        <f t="shared" si="21"/>
        <v>40-49</v>
      </c>
    </row>
    <row r="1355" spans="1:28" x14ac:dyDescent="0.3">
      <c r="A1355">
        <v>51</v>
      </c>
      <c r="B1355" t="s">
        <v>27</v>
      </c>
      <c r="C1355" t="s">
        <v>28</v>
      </c>
      <c r="D1355">
        <v>86</v>
      </c>
      <c r="E1355" t="s">
        <v>42</v>
      </c>
      <c r="F1355">
        <v>100</v>
      </c>
      <c r="G1355">
        <v>1</v>
      </c>
      <c r="H1355" t="s">
        <v>30</v>
      </c>
      <c r="I1355">
        <v>50</v>
      </c>
      <c r="J1355" t="s">
        <v>31</v>
      </c>
      <c r="K1355">
        <v>0</v>
      </c>
      <c r="L1355" s="1">
        <v>2286</v>
      </c>
      <c r="M1355" t="s">
        <v>36</v>
      </c>
      <c r="N1355" t="s">
        <v>36</v>
      </c>
      <c r="O1355" t="s">
        <v>36</v>
      </c>
      <c r="P1355">
        <v>150</v>
      </c>
      <c r="Q1355" t="s">
        <v>32</v>
      </c>
      <c r="R1355">
        <v>17</v>
      </c>
      <c r="S1355" t="s">
        <v>36</v>
      </c>
      <c r="T1355">
        <v>5</v>
      </c>
      <c r="U1355">
        <v>2</v>
      </c>
      <c r="V1355">
        <v>1</v>
      </c>
      <c r="W1355">
        <v>3</v>
      </c>
      <c r="X1355">
        <v>731</v>
      </c>
      <c r="Y1355">
        <v>-50</v>
      </c>
      <c r="Z1355" t="s">
        <v>35</v>
      </c>
      <c r="AA1355">
        <v>100</v>
      </c>
      <c r="AB1355" t="str">
        <f t="shared" si="21"/>
        <v>50-59</v>
      </c>
    </row>
    <row r="1356" spans="1:28" x14ac:dyDescent="0.3">
      <c r="A1356">
        <v>31</v>
      </c>
      <c r="B1356" t="s">
        <v>27</v>
      </c>
      <c r="C1356" t="s">
        <v>28</v>
      </c>
      <c r="D1356">
        <v>86</v>
      </c>
      <c r="E1356" t="s">
        <v>29</v>
      </c>
      <c r="F1356">
        <v>50</v>
      </c>
      <c r="G1356">
        <v>0</v>
      </c>
      <c r="H1356" t="s">
        <v>30</v>
      </c>
      <c r="I1356">
        <v>0</v>
      </c>
      <c r="J1356" t="s">
        <v>40</v>
      </c>
      <c r="K1356">
        <v>-200</v>
      </c>
      <c r="L1356" s="1">
        <v>2136</v>
      </c>
      <c r="M1356" t="s">
        <v>27</v>
      </c>
      <c r="N1356" t="s">
        <v>27</v>
      </c>
      <c r="O1356" t="s">
        <v>27</v>
      </c>
      <c r="P1356">
        <v>0</v>
      </c>
      <c r="Q1356" t="s">
        <v>34</v>
      </c>
      <c r="R1356">
        <v>30</v>
      </c>
      <c r="S1356" t="s">
        <v>27</v>
      </c>
      <c r="T1356">
        <v>3</v>
      </c>
      <c r="U1356">
        <v>3</v>
      </c>
      <c r="V1356">
        <v>2</v>
      </c>
      <c r="W1356">
        <v>99</v>
      </c>
      <c r="X1356">
        <v>741</v>
      </c>
      <c r="Y1356">
        <v>-50</v>
      </c>
      <c r="Z1356" t="s">
        <v>35</v>
      </c>
      <c r="AA1356">
        <v>100</v>
      </c>
      <c r="AB1356" t="str">
        <f t="shared" si="21"/>
        <v>30-39</v>
      </c>
    </row>
    <row r="1357" spans="1:28" x14ac:dyDescent="0.3">
      <c r="A1357">
        <v>18</v>
      </c>
      <c r="B1357" t="s">
        <v>27</v>
      </c>
      <c r="C1357" t="s">
        <v>28</v>
      </c>
      <c r="D1357">
        <v>86</v>
      </c>
      <c r="E1357" t="s">
        <v>42</v>
      </c>
      <c r="F1357">
        <v>100</v>
      </c>
      <c r="G1357">
        <v>0</v>
      </c>
      <c r="H1357" t="s">
        <v>30</v>
      </c>
      <c r="I1357">
        <v>0</v>
      </c>
      <c r="J1357" t="s">
        <v>40</v>
      </c>
      <c r="K1357">
        <v>-200</v>
      </c>
      <c r="L1357" s="1">
        <v>2286</v>
      </c>
      <c r="M1357" t="s">
        <v>27</v>
      </c>
      <c r="N1357" t="s">
        <v>27</v>
      </c>
      <c r="O1357" t="s">
        <v>27</v>
      </c>
      <c r="P1357">
        <v>0</v>
      </c>
      <c r="Q1357" t="s">
        <v>32</v>
      </c>
      <c r="R1357">
        <v>14</v>
      </c>
      <c r="S1357" t="s">
        <v>36</v>
      </c>
      <c r="T1357">
        <v>6</v>
      </c>
      <c r="U1357">
        <v>2</v>
      </c>
      <c r="V1357">
        <v>1</v>
      </c>
      <c r="W1357">
        <v>14</v>
      </c>
      <c r="X1357">
        <v>621</v>
      </c>
      <c r="Y1357">
        <v>50</v>
      </c>
      <c r="Z1357" t="s">
        <v>35</v>
      </c>
      <c r="AA1357">
        <v>100</v>
      </c>
      <c r="AB1357" t="str">
        <f t="shared" si="21"/>
        <v>10-19</v>
      </c>
    </row>
    <row r="1358" spans="1:28" x14ac:dyDescent="0.3">
      <c r="A1358">
        <v>31</v>
      </c>
      <c r="B1358" t="s">
        <v>27</v>
      </c>
      <c r="C1358" t="s">
        <v>38</v>
      </c>
      <c r="D1358">
        <v>0</v>
      </c>
      <c r="E1358" t="s">
        <v>37</v>
      </c>
      <c r="F1358">
        <v>0</v>
      </c>
      <c r="G1358">
        <v>0</v>
      </c>
      <c r="H1358" t="s">
        <v>30</v>
      </c>
      <c r="I1358">
        <v>0</v>
      </c>
      <c r="J1358" t="s">
        <v>40</v>
      </c>
      <c r="K1358">
        <v>-200</v>
      </c>
      <c r="L1358" s="1">
        <v>1850</v>
      </c>
      <c r="M1358" t="s">
        <v>27</v>
      </c>
      <c r="N1358" t="s">
        <v>36</v>
      </c>
      <c r="O1358" t="s">
        <v>27</v>
      </c>
      <c r="P1358">
        <v>50</v>
      </c>
      <c r="Q1358" t="s">
        <v>34</v>
      </c>
      <c r="R1358">
        <v>17</v>
      </c>
      <c r="S1358" t="s">
        <v>36</v>
      </c>
      <c r="T1358">
        <v>4</v>
      </c>
      <c r="U1358">
        <v>1</v>
      </c>
      <c r="V1358">
        <v>2</v>
      </c>
      <c r="W1358">
        <v>5</v>
      </c>
      <c r="X1358">
        <v>714</v>
      </c>
      <c r="Y1358">
        <v>-50</v>
      </c>
      <c r="Z1358" t="s">
        <v>41</v>
      </c>
      <c r="AA1358">
        <v>0</v>
      </c>
      <c r="AB1358" t="str">
        <f t="shared" si="21"/>
        <v>30-39</v>
      </c>
    </row>
    <row r="1359" spans="1:28" x14ac:dyDescent="0.3">
      <c r="A1359">
        <v>45</v>
      </c>
      <c r="B1359" t="s">
        <v>27</v>
      </c>
      <c r="C1359" t="s">
        <v>28</v>
      </c>
      <c r="D1359">
        <v>86</v>
      </c>
      <c r="E1359" t="s">
        <v>29</v>
      </c>
      <c r="F1359">
        <v>50</v>
      </c>
      <c r="G1359">
        <v>0</v>
      </c>
      <c r="H1359" t="s">
        <v>30</v>
      </c>
      <c r="I1359">
        <v>0</v>
      </c>
      <c r="J1359" t="s">
        <v>40</v>
      </c>
      <c r="K1359">
        <v>-200</v>
      </c>
      <c r="L1359" s="1">
        <v>2136</v>
      </c>
      <c r="M1359" t="s">
        <v>27</v>
      </c>
      <c r="N1359" t="s">
        <v>27</v>
      </c>
      <c r="O1359" t="s">
        <v>27</v>
      </c>
      <c r="P1359">
        <v>0</v>
      </c>
      <c r="Q1359" t="s">
        <v>34</v>
      </c>
      <c r="R1359">
        <v>15</v>
      </c>
      <c r="S1359" t="s">
        <v>36</v>
      </c>
      <c r="T1359">
        <v>5</v>
      </c>
      <c r="U1359">
        <v>0</v>
      </c>
      <c r="V1359">
        <v>1</v>
      </c>
      <c r="W1359">
        <v>14</v>
      </c>
      <c r="X1359">
        <v>661</v>
      </c>
      <c r="Y1359">
        <v>50</v>
      </c>
      <c r="Z1359" t="s">
        <v>41</v>
      </c>
      <c r="AA1359">
        <v>0</v>
      </c>
      <c r="AB1359" t="str">
        <f t="shared" si="21"/>
        <v>40-49</v>
      </c>
    </row>
    <row r="1360" spans="1:28" x14ac:dyDescent="0.3">
      <c r="A1360">
        <v>18</v>
      </c>
      <c r="B1360" t="s">
        <v>27</v>
      </c>
      <c r="C1360" t="s">
        <v>38</v>
      </c>
      <c r="D1360">
        <v>0</v>
      </c>
      <c r="E1360" t="s">
        <v>29</v>
      </c>
      <c r="F1360">
        <v>50</v>
      </c>
      <c r="G1360">
        <v>0</v>
      </c>
      <c r="H1360" t="s">
        <v>30</v>
      </c>
      <c r="I1360">
        <v>0</v>
      </c>
      <c r="J1360" t="s">
        <v>31</v>
      </c>
      <c r="K1360">
        <v>0</v>
      </c>
      <c r="L1360" s="1">
        <v>2250</v>
      </c>
      <c r="M1360" t="s">
        <v>27</v>
      </c>
      <c r="N1360" t="s">
        <v>27</v>
      </c>
      <c r="O1360" t="s">
        <v>27</v>
      </c>
      <c r="P1360">
        <v>0</v>
      </c>
      <c r="Q1360" t="s">
        <v>34</v>
      </c>
      <c r="R1360">
        <v>8</v>
      </c>
      <c r="S1360" t="s">
        <v>36</v>
      </c>
      <c r="T1360">
        <v>8</v>
      </c>
      <c r="U1360">
        <v>4</v>
      </c>
      <c r="V1360">
        <v>1</v>
      </c>
      <c r="W1360">
        <v>3</v>
      </c>
      <c r="X1360">
        <v>714</v>
      </c>
      <c r="Y1360">
        <v>-50</v>
      </c>
      <c r="Z1360" t="s">
        <v>35</v>
      </c>
      <c r="AA1360">
        <v>100</v>
      </c>
      <c r="AB1360" t="str">
        <f t="shared" si="21"/>
        <v>10-19</v>
      </c>
    </row>
    <row r="1361" spans="1:28" x14ac:dyDescent="0.3">
      <c r="A1361">
        <v>42</v>
      </c>
      <c r="B1361" t="s">
        <v>27</v>
      </c>
      <c r="C1361" t="s">
        <v>28</v>
      </c>
      <c r="D1361">
        <v>86</v>
      </c>
      <c r="E1361" t="s">
        <v>29</v>
      </c>
      <c r="F1361">
        <v>50</v>
      </c>
      <c r="G1361">
        <v>2</v>
      </c>
      <c r="H1361" t="s">
        <v>30</v>
      </c>
      <c r="I1361">
        <v>100</v>
      </c>
      <c r="J1361" t="s">
        <v>31</v>
      </c>
      <c r="K1361">
        <v>0</v>
      </c>
      <c r="L1361" s="1">
        <v>2386</v>
      </c>
      <c r="M1361" t="s">
        <v>36</v>
      </c>
      <c r="N1361" t="s">
        <v>27</v>
      </c>
      <c r="O1361" t="s">
        <v>27</v>
      </c>
      <c r="P1361">
        <v>50</v>
      </c>
      <c r="Q1361" t="s">
        <v>32</v>
      </c>
      <c r="R1361">
        <v>17</v>
      </c>
      <c r="S1361" t="s">
        <v>27</v>
      </c>
      <c r="T1361">
        <v>4</v>
      </c>
      <c r="U1361">
        <v>0</v>
      </c>
      <c r="V1361">
        <v>3</v>
      </c>
      <c r="W1361">
        <v>99</v>
      </c>
      <c r="X1361">
        <v>770</v>
      </c>
      <c r="Y1361">
        <v>-50</v>
      </c>
      <c r="Z1361" t="s">
        <v>35</v>
      </c>
      <c r="AA1361">
        <v>100</v>
      </c>
      <c r="AB1361" t="str">
        <f t="shared" si="21"/>
        <v>40-49</v>
      </c>
    </row>
    <row r="1362" spans="1:28" x14ac:dyDescent="0.3">
      <c r="A1362">
        <v>39</v>
      </c>
      <c r="B1362" t="s">
        <v>27</v>
      </c>
      <c r="C1362" t="s">
        <v>28</v>
      </c>
      <c r="D1362">
        <v>86</v>
      </c>
      <c r="E1362" t="s">
        <v>29</v>
      </c>
      <c r="F1362">
        <v>50</v>
      </c>
      <c r="G1362">
        <v>0</v>
      </c>
      <c r="H1362" t="s">
        <v>30</v>
      </c>
      <c r="I1362">
        <v>0</v>
      </c>
      <c r="J1362" t="s">
        <v>31</v>
      </c>
      <c r="K1362">
        <v>0</v>
      </c>
      <c r="L1362" s="1">
        <v>2386</v>
      </c>
      <c r="M1362" t="s">
        <v>27</v>
      </c>
      <c r="N1362" t="s">
        <v>36</v>
      </c>
      <c r="O1362" t="s">
        <v>27</v>
      </c>
      <c r="P1362">
        <v>50</v>
      </c>
      <c r="Q1362" t="s">
        <v>32</v>
      </c>
      <c r="R1362">
        <v>21</v>
      </c>
      <c r="S1362" t="s">
        <v>36</v>
      </c>
      <c r="T1362">
        <v>6</v>
      </c>
      <c r="U1362">
        <v>1</v>
      </c>
      <c r="V1362">
        <v>3</v>
      </c>
      <c r="W1362">
        <v>8</v>
      </c>
      <c r="X1362">
        <v>590</v>
      </c>
      <c r="Y1362">
        <v>50</v>
      </c>
      <c r="Z1362" t="s">
        <v>35</v>
      </c>
      <c r="AA1362">
        <v>100</v>
      </c>
      <c r="AB1362" t="str">
        <f t="shared" si="21"/>
        <v>30-39</v>
      </c>
    </row>
    <row r="1363" spans="1:28" x14ac:dyDescent="0.3">
      <c r="A1363">
        <v>48</v>
      </c>
      <c r="B1363" t="s">
        <v>27</v>
      </c>
      <c r="C1363" t="s">
        <v>28</v>
      </c>
      <c r="D1363">
        <v>86</v>
      </c>
      <c r="E1363" t="s">
        <v>29</v>
      </c>
      <c r="F1363">
        <v>50</v>
      </c>
      <c r="G1363">
        <v>0</v>
      </c>
      <c r="H1363" t="s">
        <v>30</v>
      </c>
      <c r="I1363">
        <v>0</v>
      </c>
      <c r="J1363" t="s">
        <v>40</v>
      </c>
      <c r="K1363">
        <v>-200</v>
      </c>
      <c r="L1363" s="1">
        <v>2086</v>
      </c>
      <c r="M1363" t="s">
        <v>36</v>
      </c>
      <c r="N1363" t="s">
        <v>27</v>
      </c>
      <c r="O1363" t="s">
        <v>27</v>
      </c>
      <c r="P1363">
        <v>50</v>
      </c>
      <c r="Q1363" t="s">
        <v>32</v>
      </c>
      <c r="R1363">
        <v>19</v>
      </c>
      <c r="S1363" t="s">
        <v>27</v>
      </c>
      <c r="T1363">
        <v>2</v>
      </c>
      <c r="U1363">
        <v>0</v>
      </c>
      <c r="V1363">
        <v>1</v>
      </c>
      <c r="W1363">
        <v>99</v>
      </c>
      <c r="X1363">
        <v>726</v>
      </c>
      <c r="Y1363">
        <v>-50</v>
      </c>
      <c r="Z1363" t="s">
        <v>35</v>
      </c>
      <c r="AA1363">
        <v>100</v>
      </c>
      <c r="AB1363" t="str">
        <f t="shared" si="21"/>
        <v>40-49</v>
      </c>
    </row>
    <row r="1364" spans="1:28" x14ac:dyDescent="0.3">
      <c r="A1364">
        <v>41</v>
      </c>
      <c r="B1364" t="s">
        <v>27</v>
      </c>
      <c r="C1364" t="s">
        <v>28</v>
      </c>
      <c r="D1364">
        <v>86</v>
      </c>
      <c r="E1364" t="s">
        <v>29</v>
      </c>
      <c r="F1364">
        <v>50</v>
      </c>
      <c r="G1364">
        <v>0</v>
      </c>
      <c r="H1364" t="s">
        <v>30</v>
      </c>
      <c r="I1364">
        <v>0</v>
      </c>
      <c r="J1364" t="s">
        <v>31</v>
      </c>
      <c r="K1364">
        <v>0</v>
      </c>
      <c r="L1364" s="1">
        <v>2436</v>
      </c>
      <c r="M1364" t="s">
        <v>27</v>
      </c>
      <c r="N1364" t="s">
        <v>27</v>
      </c>
      <c r="O1364" t="s">
        <v>27</v>
      </c>
      <c r="P1364">
        <v>0</v>
      </c>
      <c r="Q1364" t="s">
        <v>34</v>
      </c>
      <c r="R1364">
        <v>5</v>
      </c>
      <c r="S1364" t="s">
        <v>27</v>
      </c>
      <c r="T1364">
        <v>6</v>
      </c>
      <c r="U1364">
        <v>3</v>
      </c>
      <c r="V1364">
        <v>3</v>
      </c>
      <c r="W1364">
        <v>99</v>
      </c>
      <c r="X1364">
        <v>684</v>
      </c>
      <c r="Y1364">
        <v>50</v>
      </c>
      <c r="Z1364" t="s">
        <v>35</v>
      </c>
      <c r="AA1364">
        <v>100</v>
      </c>
      <c r="AB1364" t="str">
        <f t="shared" si="21"/>
        <v>40-49</v>
      </c>
    </row>
    <row r="1365" spans="1:28" x14ac:dyDescent="0.3">
      <c r="A1365">
        <v>25</v>
      </c>
      <c r="B1365" t="s">
        <v>27</v>
      </c>
      <c r="C1365" t="s">
        <v>46</v>
      </c>
      <c r="D1365">
        <v>0</v>
      </c>
      <c r="E1365" t="s">
        <v>29</v>
      </c>
      <c r="F1365">
        <v>50</v>
      </c>
      <c r="G1365">
        <v>0</v>
      </c>
      <c r="H1365" t="s">
        <v>30</v>
      </c>
      <c r="I1365">
        <v>0</v>
      </c>
      <c r="J1365" t="s">
        <v>40</v>
      </c>
      <c r="K1365">
        <v>-200</v>
      </c>
      <c r="L1365" s="1">
        <v>1900</v>
      </c>
      <c r="M1365" t="s">
        <v>36</v>
      </c>
      <c r="N1365" t="s">
        <v>27</v>
      </c>
      <c r="O1365" t="s">
        <v>27</v>
      </c>
      <c r="P1365">
        <v>50</v>
      </c>
      <c r="Q1365" t="s">
        <v>34</v>
      </c>
      <c r="R1365">
        <v>19</v>
      </c>
      <c r="S1365" t="s">
        <v>36</v>
      </c>
      <c r="T1365">
        <v>2</v>
      </c>
      <c r="U1365">
        <v>3</v>
      </c>
      <c r="V1365">
        <v>2</v>
      </c>
      <c r="W1365">
        <v>4</v>
      </c>
      <c r="X1365">
        <v>747</v>
      </c>
      <c r="Y1365">
        <v>-50</v>
      </c>
      <c r="Z1365" t="s">
        <v>41</v>
      </c>
      <c r="AA1365">
        <v>0</v>
      </c>
      <c r="AB1365" t="str">
        <f t="shared" si="21"/>
        <v>20-29</v>
      </c>
    </row>
    <row r="1366" spans="1:28" x14ac:dyDescent="0.3">
      <c r="A1366">
        <v>57</v>
      </c>
      <c r="B1366" t="s">
        <v>36</v>
      </c>
      <c r="C1366" t="s">
        <v>46</v>
      </c>
      <c r="D1366">
        <v>0</v>
      </c>
      <c r="E1366" t="s">
        <v>29</v>
      </c>
      <c r="F1366">
        <v>50</v>
      </c>
      <c r="G1366">
        <v>0</v>
      </c>
      <c r="H1366" t="s">
        <v>30</v>
      </c>
      <c r="I1366">
        <v>0</v>
      </c>
      <c r="J1366" t="s">
        <v>40</v>
      </c>
      <c r="K1366">
        <v>-200</v>
      </c>
      <c r="L1366" s="1">
        <v>2000</v>
      </c>
      <c r="M1366" t="s">
        <v>27</v>
      </c>
      <c r="N1366" t="s">
        <v>36</v>
      </c>
      <c r="O1366" t="s">
        <v>27</v>
      </c>
      <c r="P1366">
        <v>50</v>
      </c>
      <c r="Q1366" t="s">
        <v>32</v>
      </c>
      <c r="R1366">
        <v>29</v>
      </c>
      <c r="S1366" t="s">
        <v>36</v>
      </c>
      <c r="T1366">
        <v>7</v>
      </c>
      <c r="U1366">
        <v>2</v>
      </c>
      <c r="V1366">
        <v>3</v>
      </c>
      <c r="W1366">
        <v>4</v>
      </c>
      <c r="X1366">
        <v>624</v>
      </c>
      <c r="Y1366">
        <v>50</v>
      </c>
      <c r="Z1366" t="s">
        <v>41</v>
      </c>
      <c r="AA1366">
        <v>0</v>
      </c>
      <c r="AB1366" t="str">
        <f t="shared" si="21"/>
        <v>50-59</v>
      </c>
    </row>
    <row r="1367" spans="1:28" x14ac:dyDescent="0.3">
      <c r="A1367">
        <v>37</v>
      </c>
      <c r="B1367" t="s">
        <v>27</v>
      </c>
      <c r="C1367" t="s">
        <v>28</v>
      </c>
      <c r="D1367">
        <v>86</v>
      </c>
      <c r="E1367" t="s">
        <v>29</v>
      </c>
      <c r="F1367">
        <v>50</v>
      </c>
      <c r="G1367">
        <v>1</v>
      </c>
      <c r="H1367" t="s">
        <v>30</v>
      </c>
      <c r="I1367">
        <v>50</v>
      </c>
      <c r="J1367" t="s">
        <v>31</v>
      </c>
      <c r="K1367">
        <v>0</v>
      </c>
      <c r="L1367" s="1">
        <v>2286</v>
      </c>
      <c r="M1367" t="s">
        <v>36</v>
      </c>
      <c r="N1367" t="s">
        <v>27</v>
      </c>
      <c r="O1367" t="s">
        <v>27</v>
      </c>
      <c r="P1367">
        <v>50</v>
      </c>
      <c r="Q1367" t="s">
        <v>32</v>
      </c>
      <c r="R1367">
        <v>6</v>
      </c>
      <c r="S1367" t="s">
        <v>27</v>
      </c>
      <c r="T1367">
        <v>6</v>
      </c>
      <c r="U1367">
        <v>1</v>
      </c>
      <c r="V1367">
        <v>2</v>
      </c>
      <c r="W1367">
        <v>99</v>
      </c>
      <c r="X1367">
        <v>809</v>
      </c>
      <c r="Y1367">
        <v>-50</v>
      </c>
      <c r="Z1367" t="s">
        <v>33</v>
      </c>
      <c r="AA1367">
        <v>50</v>
      </c>
      <c r="AB1367" t="str">
        <f t="shared" si="21"/>
        <v>30-39</v>
      </c>
    </row>
    <row r="1368" spans="1:28" x14ac:dyDescent="0.3">
      <c r="A1368">
        <v>39</v>
      </c>
      <c r="B1368" t="s">
        <v>27</v>
      </c>
      <c r="C1368" t="s">
        <v>38</v>
      </c>
      <c r="D1368">
        <v>0</v>
      </c>
      <c r="E1368" t="s">
        <v>29</v>
      </c>
      <c r="F1368">
        <v>50</v>
      </c>
      <c r="G1368">
        <v>0</v>
      </c>
      <c r="H1368" t="s">
        <v>30</v>
      </c>
      <c r="I1368">
        <v>0</v>
      </c>
      <c r="J1368" t="s">
        <v>31</v>
      </c>
      <c r="K1368">
        <v>0</v>
      </c>
      <c r="L1368" s="1">
        <v>2250</v>
      </c>
      <c r="M1368" t="s">
        <v>27</v>
      </c>
      <c r="N1368" t="s">
        <v>36</v>
      </c>
      <c r="O1368" t="s">
        <v>27</v>
      </c>
      <c r="P1368">
        <v>50</v>
      </c>
      <c r="Q1368" t="s">
        <v>34</v>
      </c>
      <c r="R1368">
        <v>1</v>
      </c>
      <c r="S1368" t="s">
        <v>27</v>
      </c>
      <c r="T1368">
        <v>6</v>
      </c>
      <c r="U1368">
        <v>4</v>
      </c>
      <c r="V1368">
        <v>3</v>
      </c>
      <c r="W1368">
        <v>99</v>
      </c>
      <c r="X1368">
        <v>670</v>
      </c>
      <c r="Y1368">
        <v>50</v>
      </c>
      <c r="Z1368" t="s">
        <v>33</v>
      </c>
      <c r="AA1368">
        <v>50</v>
      </c>
      <c r="AB1368" t="str">
        <f t="shared" si="21"/>
        <v>30-39</v>
      </c>
    </row>
    <row r="1369" spans="1:28" x14ac:dyDescent="0.3">
      <c r="A1369">
        <v>26</v>
      </c>
      <c r="B1369" t="s">
        <v>27</v>
      </c>
      <c r="C1369" t="s">
        <v>38</v>
      </c>
      <c r="D1369">
        <v>0</v>
      </c>
      <c r="E1369" t="s">
        <v>37</v>
      </c>
      <c r="F1369">
        <v>0</v>
      </c>
      <c r="G1369">
        <v>1</v>
      </c>
      <c r="H1369" t="s">
        <v>30</v>
      </c>
      <c r="I1369">
        <v>50</v>
      </c>
      <c r="J1369" t="s">
        <v>31</v>
      </c>
      <c r="K1369">
        <v>0</v>
      </c>
      <c r="L1369" s="1">
        <v>2150</v>
      </c>
      <c r="M1369" t="s">
        <v>27</v>
      </c>
      <c r="N1369" t="s">
        <v>27</v>
      </c>
      <c r="O1369" t="s">
        <v>27</v>
      </c>
      <c r="P1369">
        <v>0</v>
      </c>
      <c r="Q1369" t="s">
        <v>32</v>
      </c>
      <c r="R1369">
        <v>28</v>
      </c>
      <c r="S1369" t="s">
        <v>27</v>
      </c>
      <c r="T1369">
        <v>2</v>
      </c>
      <c r="U1369">
        <v>1</v>
      </c>
      <c r="V1369">
        <v>3</v>
      </c>
      <c r="W1369">
        <v>99</v>
      </c>
      <c r="X1369">
        <v>711</v>
      </c>
      <c r="Y1369">
        <v>-50</v>
      </c>
      <c r="Z1369" t="s">
        <v>41</v>
      </c>
      <c r="AA1369">
        <v>0</v>
      </c>
      <c r="AB1369" t="str">
        <f t="shared" si="21"/>
        <v>20-29</v>
      </c>
    </row>
    <row r="1370" spans="1:28" x14ac:dyDescent="0.3">
      <c r="A1370">
        <v>33</v>
      </c>
      <c r="B1370" t="s">
        <v>27</v>
      </c>
      <c r="C1370" t="s">
        <v>28</v>
      </c>
      <c r="D1370">
        <v>86</v>
      </c>
      <c r="E1370" t="s">
        <v>29</v>
      </c>
      <c r="F1370">
        <v>50</v>
      </c>
      <c r="G1370">
        <v>0</v>
      </c>
      <c r="H1370" t="s">
        <v>30</v>
      </c>
      <c r="I1370">
        <v>0</v>
      </c>
      <c r="J1370" t="s">
        <v>31</v>
      </c>
      <c r="K1370">
        <v>0</v>
      </c>
      <c r="L1370" s="1">
        <v>2436</v>
      </c>
      <c r="M1370" t="s">
        <v>27</v>
      </c>
      <c r="N1370" t="s">
        <v>27</v>
      </c>
      <c r="O1370" t="s">
        <v>27</v>
      </c>
      <c r="P1370">
        <v>0</v>
      </c>
      <c r="Q1370" t="s">
        <v>34</v>
      </c>
      <c r="R1370">
        <v>8</v>
      </c>
      <c r="S1370" t="s">
        <v>27</v>
      </c>
      <c r="T1370">
        <v>4</v>
      </c>
      <c r="U1370">
        <v>1</v>
      </c>
      <c r="V1370">
        <v>3</v>
      </c>
      <c r="W1370">
        <v>99</v>
      </c>
      <c r="X1370">
        <v>618</v>
      </c>
      <c r="Y1370">
        <v>50</v>
      </c>
      <c r="Z1370" t="s">
        <v>35</v>
      </c>
      <c r="AA1370">
        <v>100</v>
      </c>
      <c r="AB1370" t="str">
        <f t="shared" si="21"/>
        <v>30-39</v>
      </c>
    </row>
    <row r="1371" spans="1:28" x14ac:dyDescent="0.3">
      <c r="A1371">
        <v>26</v>
      </c>
      <c r="B1371" t="s">
        <v>27</v>
      </c>
      <c r="C1371" t="s">
        <v>28</v>
      </c>
      <c r="D1371">
        <v>86</v>
      </c>
      <c r="E1371" t="s">
        <v>37</v>
      </c>
      <c r="F1371">
        <v>0</v>
      </c>
      <c r="G1371">
        <v>0</v>
      </c>
      <c r="H1371" t="s">
        <v>30</v>
      </c>
      <c r="I1371">
        <v>0</v>
      </c>
      <c r="J1371" t="s">
        <v>31</v>
      </c>
      <c r="K1371">
        <v>0</v>
      </c>
      <c r="L1371" s="1">
        <v>2336</v>
      </c>
      <c r="M1371" t="s">
        <v>36</v>
      </c>
      <c r="N1371" t="s">
        <v>27</v>
      </c>
      <c r="O1371" t="s">
        <v>27</v>
      </c>
      <c r="P1371">
        <v>50</v>
      </c>
      <c r="Q1371" t="s">
        <v>34</v>
      </c>
      <c r="R1371">
        <v>29</v>
      </c>
      <c r="S1371" t="s">
        <v>27</v>
      </c>
      <c r="T1371">
        <v>9</v>
      </c>
      <c r="U1371">
        <v>1</v>
      </c>
      <c r="V1371">
        <v>3</v>
      </c>
      <c r="W1371">
        <v>99</v>
      </c>
      <c r="X1371">
        <v>631</v>
      </c>
      <c r="Y1371">
        <v>50</v>
      </c>
      <c r="Z1371" t="s">
        <v>35</v>
      </c>
      <c r="AA1371">
        <v>100</v>
      </c>
      <c r="AB1371" t="str">
        <f t="shared" si="21"/>
        <v>20-29</v>
      </c>
    </row>
    <row r="1372" spans="1:28" x14ac:dyDescent="0.3">
      <c r="A1372">
        <v>37</v>
      </c>
      <c r="B1372" t="s">
        <v>27</v>
      </c>
      <c r="C1372" t="s">
        <v>38</v>
      </c>
      <c r="D1372">
        <v>0</v>
      </c>
      <c r="E1372" t="s">
        <v>29</v>
      </c>
      <c r="F1372">
        <v>50</v>
      </c>
      <c r="G1372">
        <v>2</v>
      </c>
      <c r="H1372" t="s">
        <v>30</v>
      </c>
      <c r="I1372">
        <v>100</v>
      </c>
      <c r="J1372" t="s">
        <v>31</v>
      </c>
      <c r="K1372">
        <v>0</v>
      </c>
      <c r="L1372" s="1">
        <v>2400</v>
      </c>
      <c r="M1372" t="s">
        <v>27</v>
      </c>
      <c r="N1372" t="s">
        <v>36</v>
      </c>
      <c r="O1372" t="s">
        <v>27</v>
      </c>
      <c r="P1372">
        <v>50</v>
      </c>
      <c r="Q1372" t="s">
        <v>34</v>
      </c>
      <c r="R1372">
        <v>1</v>
      </c>
      <c r="S1372" t="s">
        <v>36</v>
      </c>
      <c r="T1372">
        <v>3</v>
      </c>
      <c r="U1372">
        <v>1</v>
      </c>
      <c r="V1372">
        <v>2</v>
      </c>
      <c r="W1372">
        <v>2</v>
      </c>
      <c r="X1372">
        <v>637</v>
      </c>
      <c r="Y1372">
        <v>50</v>
      </c>
      <c r="Z1372" t="s">
        <v>35</v>
      </c>
      <c r="AA1372">
        <v>100</v>
      </c>
      <c r="AB1372" t="str">
        <f t="shared" si="21"/>
        <v>30-39</v>
      </c>
    </row>
    <row r="1373" spans="1:28" x14ac:dyDescent="0.3">
      <c r="A1373">
        <v>65</v>
      </c>
      <c r="B1373" t="s">
        <v>36</v>
      </c>
      <c r="C1373" t="s">
        <v>28</v>
      </c>
      <c r="D1373">
        <v>86</v>
      </c>
      <c r="E1373" t="s">
        <v>37</v>
      </c>
      <c r="F1373">
        <v>0</v>
      </c>
      <c r="G1373">
        <v>1</v>
      </c>
      <c r="H1373" t="s">
        <v>30</v>
      </c>
      <c r="I1373">
        <v>50</v>
      </c>
      <c r="J1373" t="s">
        <v>40</v>
      </c>
      <c r="K1373">
        <v>-200</v>
      </c>
      <c r="L1373" s="1">
        <v>2086</v>
      </c>
      <c r="M1373" t="s">
        <v>27</v>
      </c>
      <c r="N1373" t="s">
        <v>27</v>
      </c>
      <c r="O1373" t="s">
        <v>36</v>
      </c>
      <c r="P1373">
        <v>50</v>
      </c>
      <c r="Q1373" t="s">
        <v>44</v>
      </c>
      <c r="R1373">
        <v>7</v>
      </c>
      <c r="S1373" t="s">
        <v>27</v>
      </c>
      <c r="T1373">
        <v>9</v>
      </c>
      <c r="U1373">
        <v>1</v>
      </c>
      <c r="V1373">
        <v>2</v>
      </c>
      <c r="W1373">
        <v>99</v>
      </c>
      <c r="X1373">
        <v>696</v>
      </c>
      <c r="Y1373">
        <v>50</v>
      </c>
      <c r="Z1373" t="s">
        <v>41</v>
      </c>
      <c r="AA1373">
        <v>0</v>
      </c>
      <c r="AB1373" t="str">
        <f t="shared" si="21"/>
        <v>60-69</v>
      </c>
    </row>
    <row r="1374" spans="1:28" x14ac:dyDescent="0.3">
      <c r="A1374">
        <v>19</v>
      </c>
      <c r="B1374" t="s">
        <v>27</v>
      </c>
      <c r="C1374" t="s">
        <v>28</v>
      </c>
      <c r="D1374">
        <v>86</v>
      </c>
      <c r="E1374" t="s">
        <v>29</v>
      </c>
      <c r="F1374">
        <v>50</v>
      </c>
      <c r="G1374">
        <v>1</v>
      </c>
      <c r="H1374" t="s">
        <v>30</v>
      </c>
      <c r="I1374">
        <v>50</v>
      </c>
      <c r="J1374" t="s">
        <v>31</v>
      </c>
      <c r="K1374">
        <v>0</v>
      </c>
      <c r="L1374" s="1">
        <v>2186</v>
      </c>
      <c r="M1374" t="s">
        <v>36</v>
      </c>
      <c r="N1374" t="s">
        <v>36</v>
      </c>
      <c r="O1374" t="s">
        <v>27</v>
      </c>
      <c r="P1374">
        <v>100</v>
      </c>
      <c r="Q1374" t="s">
        <v>34</v>
      </c>
      <c r="R1374">
        <v>3</v>
      </c>
      <c r="S1374" t="s">
        <v>36</v>
      </c>
      <c r="T1374">
        <v>5</v>
      </c>
      <c r="U1374">
        <v>4</v>
      </c>
      <c r="V1374">
        <v>1</v>
      </c>
      <c r="W1374">
        <v>8</v>
      </c>
      <c r="X1374">
        <v>754</v>
      </c>
      <c r="Y1374">
        <v>-50</v>
      </c>
      <c r="Z1374" t="s">
        <v>41</v>
      </c>
      <c r="AA1374">
        <v>0</v>
      </c>
      <c r="AB1374" t="str">
        <f t="shared" si="21"/>
        <v>10-19</v>
      </c>
    </row>
    <row r="1375" spans="1:28" x14ac:dyDescent="0.3">
      <c r="A1375">
        <v>18</v>
      </c>
      <c r="B1375" t="s">
        <v>27</v>
      </c>
      <c r="C1375" t="s">
        <v>28</v>
      </c>
      <c r="D1375">
        <v>86</v>
      </c>
      <c r="E1375" t="s">
        <v>42</v>
      </c>
      <c r="F1375">
        <v>100</v>
      </c>
      <c r="G1375">
        <v>0</v>
      </c>
      <c r="H1375" t="s">
        <v>30</v>
      </c>
      <c r="I1375">
        <v>0</v>
      </c>
      <c r="J1375" t="s">
        <v>31</v>
      </c>
      <c r="K1375">
        <v>0</v>
      </c>
      <c r="L1375" s="1">
        <v>2236</v>
      </c>
      <c r="M1375" t="s">
        <v>36</v>
      </c>
      <c r="N1375" t="s">
        <v>36</v>
      </c>
      <c r="O1375" t="s">
        <v>27</v>
      </c>
      <c r="P1375">
        <v>100</v>
      </c>
      <c r="Q1375" t="s">
        <v>34</v>
      </c>
      <c r="R1375">
        <v>8</v>
      </c>
      <c r="S1375" t="s">
        <v>27</v>
      </c>
      <c r="T1375">
        <v>9</v>
      </c>
      <c r="U1375">
        <v>1</v>
      </c>
      <c r="V1375">
        <v>2</v>
      </c>
      <c r="W1375">
        <v>99</v>
      </c>
      <c r="X1375">
        <v>752</v>
      </c>
      <c r="Y1375">
        <v>-50</v>
      </c>
      <c r="Z1375" t="s">
        <v>33</v>
      </c>
      <c r="AA1375">
        <v>50</v>
      </c>
      <c r="AB1375" t="str">
        <f t="shared" si="21"/>
        <v>10-19</v>
      </c>
    </row>
    <row r="1376" spans="1:28" x14ac:dyDescent="0.3">
      <c r="A1376">
        <v>62</v>
      </c>
      <c r="B1376" t="s">
        <v>36</v>
      </c>
      <c r="C1376" t="s">
        <v>38</v>
      </c>
      <c r="D1376">
        <v>0</v>
      </c>
      <c r="E1376" t="s">
        <v>37</v>
      </c>
      <c r="F1376">
        <v>0</v>
      </c>
      <c r="G1376">
        <v>1</v>
      </c>
      <c r="H1376" t="s">
        <v>39</v>
      </c>
      <c r="I1376">
        <v>100</v>
      </c>
      <c r="J1376" t="s">
        <v>31</v>
      </c>
      <c r="K1376">
        <v>0</v>
      </c>
      <c r="L1376" s="1">
        <v>2300</v>
      </c>
      <c r="M1376" t="s">
        <v>27</v>
      </c>
      <c r="N1376" t="s">
        <v>27</v>
      </c>
      <c r="O1376" t="s">
        <v>27</v>
      </c>
      <c r="P1376">
        <v>0</v>
      </c>
      <c r="Q1376" t="s">
        <v>34</v>
      </c>
      <c r="R1376">
        <v>7</v>
      </c>
      <c r="S1376" t="s">
        <v>27</v>
      </c>
      <c r="T1376">
        <v>5</v>
      </c>
      <c r="U1376">
        <v>2</v>
      </c>
      <c r="V1376">
        <v>2</v>
      </c>
      <c r="W1376">
        <v>99</v>
      </c>
      <c r="X1376">
        <v>770</v>
      </c>
      <c r="Y1376">
        <v>-50</v>
      </c>
      <c r="Z1376" t="s">
        <v>35</v>
      </c>
      <c r="AA1376">
        <v>100</v>
      </c>
      <c r="AB1376" t="str">
        <f t="shared" si="21"/>
        <v>60-69</v>
      </c>
    </row>
    <row r="1377" spans="1:28" x14ac:dyDescent="0.3">
      <c r="A1377">
        <v>36</v>
      </c>
      <c r="B1377" t="s">
        <v>27</v>
      </c>
      <c r="C1377" t="s">
        <v>28</v>
      </c>
      <c r="D1377">
        <v>86</v>
      </c>
      <c r="E1377" t="s">
        <v>29</v>
      </c>
      <c r="F1377">
        <v>50</v>
      </c>
      <c r="G1377">
        <v>0</v>
      </c>
      <c r="H1377" t="s">
        <v>30</v>
      </c>
      <c r="I1377">
        <v>0</v>
      </c>
      <c r="J1377" t="s">
        <v>40</v>
      </c>
      <c r="K1377">
        <v>-200</v>
      </c>
      <c r="L1377" s="1">
        <v>1986</v>
      </c>
      <c r="M1377" t="s">
        <v>36</v>
      </c>
      <c r="N1377" t="s">
        <v>27</v>
      </c>
      <c r="O1377" t="s">
        <v>27</v>
      </c>
      <c r="P1377">
        <v>50</v>
      </c>
      <c r="Q1377" t="s">
        <v>34</v>
      </c>
      <c r="R1377">
        <v>13</v>
      </c>
      <c r="S1377" t="s">
        <v>27</v>
      </c>
      <c r="T1377">
        <v>5</v>
      </c>
      <c r="U1377">
        <v>2</v>
      </c>
      <c r="V1377">
        <v>2</v>
      </c>
      <c r="W1377">
        <v>99</v>
      </c>
      <c r="X1377">
        <v>736</v>
      </c>
      <c r="Y1377">
        <v>-50</v>
      </c>
      <c r="Z1377" t="s">
        <v>41</v>
      </c>
      <c r="AA1377">
        <v>0</v>
      </c>
      <c r="AB1377" t="str">
        <f t="shared" si="21"/>
        <v>30-39</v>
      </c>
    </row>
    <row r="1378" spans="1:28" x14ac:dyDescent="0.3">
      <c r="A1378">
        <v>29</v>
      </c>
      <c r="B1378" t="s">
        <v>27</v>
      </c>
      <c r="C1378" t="s">
        <v>28</v>
      </c>
      <c r="D1378">
        <v>86</v>
      </c>
      <c r="E1378" t="s">
        <v>29</v>
      </c>
      <c r="F1378">
        <v>50</v>
      </c>
      <c r="G1378">
        <v>0</v>
      </c>
      <c r="H1378" t="s">
        <v>43</v>
      </c>
      <c r="I1378">
        <v>0</v>
      </c>
      <c r="J1378" t="s">
        <v>31</v>
      </c>
      <c r="K1378">
        <v>0</v>
      </c>
      <c r="L1378" s="1">
        <v>2236</v>
      </c>
      <c r="M1378" t="s">
        <v>27</v>
      </c>
      <c r="N1378" t="s">
        <v>27</v>
      </c>
      <c r="O1378" t="s">
        <v>27</v>
      </c>
      <c r="P1378">
        <v>0</v>
      </c>
      <c r="Q1378" t="s">
        <v>34</v>
      </c>
      <c r="R1378">
        <v>27</v>
      </c>
      <c r="S1378" t="s">
        <v>36</v>
      </c>
      <c r="T1378">
        <v>6</v>
      </c>
      <c r="U1378">
        <v>4</v>
      </c>
      <c r="V1378">
        <v>3</v>
      </c>
      <c r="W1378">
        <v>4</v>
      </c>
      <c r="X1378">
        <v>705</v>
      </c>
      <c r="Y1378">
        <v>-50</v>
      </c>
      <c r="Z1378" t="s">
        <v>41</v>
      </c>
      <c r="AA1378">
        <v>0</v>
      </c>
      <c r="AB1378" t="str">
        <f t="shared" si="21"/>
        <v>20-29</v>
      </c>
    </row>
    <row r="1379" spans="1:28" x14ac:dyDescent="0.3">
      <c r="A1379">
        <v>55</v>
      </c>
      <c r="B1379" t="s">
        <v>36</v>
      </c>
      <c r="C1379" t="s">
        <v>28</v>
      </c>
      <c r="D1379">
        <v>86</v>
      </c>
      <c r="E1379" t="s">
        <v>42</v>
      </c>
      <c r="F1379">
        <v>100</v>
      </c>
      <c r="G1379">
        <v>0</v>
      </c>
      <c r="H1379" t="s">
        <v>43</v>
      </c>
      <c r="I1379">
        <v>0</v>
      </c>
      <c r="J1379" t="s">
        <v>31</v>
      </c>
      <c r="K1379">
        <v>0</v>
      </c>
      <c r="L1379" s="1">
        <v>2436</v>
      </c>
      <c r="M1379" t="s">
        <v>36</v>
      </c>
      <c r="N1379" t="s">
        <v>27</v>
      </c>
      <c r="O1379" t="s">
        <v>27</v>
      </c>
      <c r="P1379">
        <v>50</v>
      </c>
      <c r="Q1379" t="s">
        <v>34</v>
      </c>
      <c r="R1379">
        <v>21</v>
      </c>
      <c r="S1379" t="s">
        <v>36</v>
      </c>
      <c r="T1379">
        <v>7</v>
      </c>
      <c r="U1379">
        <v>0</v>
      </c>
      <c r="V1379">
        <v>2</v>
      </c>
      <c r="W1379">
        <v>13</v>
      </c>
      <c r="X1379">
        <v>688</v>
      </c>
      <c r="Y1379">
        <v>50</v>
      </c>
      <c r="Z1379" t="s">
        <v>35</v>
      </c>
      <c r="AA1379">
        <v>100</v>
      </c>
      <c r="AB1379" t="str">
        <f t="shared" si="21"/>
        <v>50-59</v>
      </c>
    </row>
    <row r="1380" spans="1:28" x14ac:dyDescent="0.3">
      <c r="A1380">
        <v>30</v>
      </c>
      <c r="B1380" t="s">
        <v>27</v>
      </c>
      <c r="C1380" t="s">
        <v>28</v>
      </c>
      <c r="D1380">
        <v>86</v>
      </c>
      <c r="E1380" t="s">
        <v>37</v>
      </c>
      <c r="F1380">
        <v>0</v>
      </c>
      <c r="G1380">
        <v>0</v>
      </c>
      <c r="H1380" t="s">
        <v>43</v>
      </c>
      <c r="I1380">
        <v>0</v>
      </c>
      <c r="J1380" t="s">
        <v>40</v>
      </c>
      <c r="K1380">
        <v>-200</v>
      </c>
      <c r="L1380" s="1">
        <v>2086</v>
      </c>
      <c r="M1380" t="s">
        <v>27</v>
      </c>
      <c r="N1380" t="s">
        <v>27</v>
      </c>
      <c r="O1380" t="s">
        <v>27</v>
      </c>
      <c r="P1380">
        <v>0</v>
      </c>
      <c r="Q1380" t="s">
        <v>34</v>
      </c>
      <c r="R1380">
        <v>17</v>
      </c>
      <c r="S1380" t="s">
        <v>36</v>
      </c>
      <c r="T1380">
        <v>3</v>
      </c>
      <c r="U1380">
        <v>1</v>
      </c>
      <c r="V1380">
        <v>2</v>
      </c>
      <c r="W1380">
        <v>7</v>
      </c>
      <c r="X1380">
        <v>734</v>
      </c>
      <c r="Y1380">
        <v>-50</v>
      </c>
      <c r="Z1380" t="s">
        <v>35</v>
      </c>
      <c r="AA1380">
        <v>100</v>
      </c>
      <c r="AB1380" t="str">
        <f t="shared" si="21"/>
        <v>30-39</v>
      </c>
    </row>
    <row r="1381" spans="1:28" x14ac:dyDescent="0.3">
      <c r="A1381">
        <v>67</v>
      </c>
      <c r="B1381" t="s">
        <v>36</v>
      </c>
      <c r="C1381" t="s">
        <v>28</v>
      </c>
      <c r="D1381">
        <v>86</v>
      </c>
      <c r="E1381" t="s">
        <v>42</v>
      </c>
      <c r="F1381">
        <v>100</v>
      </c>
      <c r="G1381">
        <v>0</v>
      </c>
      <c r="H1381" t="s">
        <v>30</v>
      </c>
      <c r="I1381">
        <v>0</v>
      </c>
      <c r="J1381" t="s">
        <v>31</v>
      </c>
      <c r="K1381">
        <v>0</v>
      </c>
      <c r="L1381" s="1">
        <v>2436</v>
      </c>
      <c r="M1381" t="s">
        <v>27</v>
      </c>
      <c r="N1381" t="s">
        <v>36</v>
      </c>
      <c r="O1381" t="s">
        <v>27</v>
      </c>
      <c r="P1381">
        <v>50</v>
      </c>
      <c r="Q1381" t="s">
        <v>32</v>
      </c>
      <c r="R1381">
        <v>25</v>
      </c>
      <c r="S1381" t="s">
        <v>36</v>
      </c>
      <c r="T1381">
        <v>5</v>
      </c>
      <c r="U1381">
        <v>1</v>
      </c>
      <c r="V1381">
        <v>1</v>
      </c>
      <c r="W1381">
        <v>14</v>
      </c>
      <c r="X1381">
        <v>683</v>
      </c>
      <c r="Y1381">
        <v>50</v>
      </c>
      <c r="Z1381" t="s">
        <v>35</v>
      </c>
      <c r="AA1381">
        <v>100</v>
      </c>
      <c r="AB1381" t="str">
        <f t="shared" si="21"/>
        <v>60-69</v>
      </c>
    </row>
    <row r="1382" spans="1:28" x14ac:dyDescent="0.3">
      <c r="A1382">
        <v>50</v>
      </c>
      <c r="B1382" t="s">
        <v>27</v>
      </c>
      <c r="C1382" t="s">
        <v>45</v>
      </c>
      <c r="D1382">
        <v>0</v>
      </c>
      <c r="E1382" t="s">
        <v>29</v>
      </c>
      <c r="F1382">
        <v>50</v>
      </c>
      <c r="G1382">
        <v>1</v>
      </c>
      <c r="H1382" t="s">
        <v>30</v>
      </c>
      <c r="I1382">
        <v>50</v>
      </c>
      <c r="J1382" t="s">
        <v>31</v>
      </c>
      <c r="K1382">
        <v>0</v>
      </c>
      <c r="L1382" s="1">
        <v>2150</v>
      </c>
      <c r="M1382" t="s">
        <v>27</v>
      </c>
      <c r="N1382" t="s">
        <v>36</v>
      </c>
      <c r="O1382" t="s">
        <v>27</v>
      </c>
      <c r="P1382">
        <v>50</v>
      </c>
      <c r="Q1382" t="s">
        <v>34</v>
      </c>
      <c r="R1382">
        <v>3</v>
      </c>
      <c r="S1382" t="s">
        <v>36</v>
      </c>
      <c r="T1382">
        <v>2</v>
      </c>
      <c r="U1382">
        <v>3</v>
      </c>
      <c r="V1382">
        <v>1</v>
      </c>
      <c r="W1382">
        <v>5</v>
      </c>
      <c r="X1382">
        <v>775</v>
      </c>
      <c r="Y1382">
        <v>-50</v>
      </c>
      <c r="Z1382" t="s">
        <v>41</v>
      </c>
      <c r="AA1382">
        <v>0</v>
      </c>
      <c r="AB1382" t="str">
        <f t="shared" si="21"/>
        <v>50-59</v>
      </c>
    </row>
    <row r="1383" spans="1:28" x14ac:dyDescent="0.3">
      <c r="A1383">
        <v>32</v>
      </c>
      <c r="B1383" t="s">
        <v>27</v>
      </c>
      <c r="C1383" t="s">
        <v>28</v>
      </c>
      <c r="D1383">
        <v>86</v>
      </c>
      <c r="E1383" t="s">
        <v>29</v>
      </c>
      <c r="F1383">
        <v>50</v>
      </c>
      <c r="G1383">
        <v>1</v>
      </c>
      <c r="H1383" t="s">
        <v>30</v>
      </c>
      <c r="I1383">
        <v>50</v>
      </c>
      <c r="J1383" t="s">
        <v>31</v>
      </c>
      <c r="K1383">
        <v>0</v>
      </c>
      <c r="L1383" s="1">
        <v>2436</v>
      </c>
      <c r="M1383" t="s">
        <v>27</v>
      </c>
      <c r="N1383" t="s">
        <v>36</v>
      </c>
      <c r="O1383" t="s">
        <v>27</v>
      </c>
      <c r="P1383">
        <v>50</v>
      </c>
      <c r="Q1383" t="s">
        <v>34</v>
      </c>
      <c r="R1383">
        <v>16</v>
      </c>
      <c r="S1383" t="s">
        <v>27</v>
      </c>
      <c r="T1383">
        <v>8</v>
      </c>
      <c r="U1383">
        <v>3</v>
      </c>
      <c r="V1383">
        <v>3</v>
      </c>
      <c r="W1383">
        <v>99</v>
      </c>
      <c r="X1383">
        <v>636</v>
      </c>
      <c r="Y1383">
        <v>50</v>
      </c>
      <c r="Z1383" t="s">
        <v>35</v>
      </c>
      <c r="AA1383">
        <v>100</v>
      </c>
      <c r="AB1383" t="str">
        <f t="shared" si="21"/>
        <v>30-39</v>
      </c>
    </row>
    <row r="1384" spans="1:28" x14ac:dyDescent="0.3">
      <c r="A1384">
        <v>72</v>
      </c>
      <c r="B1384" t="s">
        <v>36</v>
      </c>
      <c r="C1384" t="s">
        <v>38</v>
      </c>
      <c r="D1384">
        <v>0</v>
      </c>
      <c r="E1384" t="s">
        <v>29</v>
      </c>
      <c r="F1384">
        <v>50</v>
      </c>
      <c r="G1384">
        <v>0</v>
      </c>
      <c r="H1384" t="s">
        <v>30</v>
      </c>
      <c r="I1384">
        <v>0</v>
      </c>
      <c r="J1384" t="s">
        <v>40</v>
      </c>
      <c r="K1384">
        <v>-200</v>
      </c>
      <c r="L1384" s="1">
        <v>1950</v>
      </c>
      <c r="M1384" t="s">
        <v>27</v>
      </c>
      <c r="N1384" t="s">
        <v>27</v>
      </c>
      <c r="O1384" t="s">
        <v>27</v>
      </c>
      <c r="P1384">
        <v>0</v>
      </c>
      <c r="Q1384" t="s">
        <v>32</v>
      </c>
      <c r="R1384">
        <v>23</v>
      </c>
      <c r="S1384" t="s">
        <v>36</v>
      </c>
      <c r="T1384">
        <v>3</v>
      </c>
      <c r="U1384">
        <v>0</v>
      </c>
      <c r="V1384">
        <v>3</v>
      </c>
      <c r="W1384">
        <v>3</v>
      </c>
      <c r="X1384">
        <v>793</v>
      </c>
      <c r="Y1384">
        <v>-50</v>
      </c>
      <c r="Z1384" t="s">
        <v>41</v>
      </c>
      <c r="AA1384">
        <v>0</v>
      </c>
      <c r="AB1384" t="str">
        <f t="shared" si="21"/>
        <v>70-79</v>
      </c>
    </row>
    <row r="1385" spans="1:28" x14ac:dyDescent="0.3">
      <c r="A1385">
        <v>30</v>
      </c>
      <c r="B1385" t="s">
        <v>27</v>
      </c>
      <c r="C1385" t="s">
        <v>28</v>
      </c>
      <c r="D1385">
        <v>86</v>
      </c>
      <c r="E1385" t="s">
        <v>29</v>
      </c>
      <c r="F1385">
        <v>50</v>
      </c>
      <c r="G1385">
        <v>2</v>
      </c>
      <c r="H1385" t="s">
        <v>30</v>
      </c>
      <c r="I1385">
        <v>100</v>
      </c>
      <c r="J1385" t="s">
        <v>31</v>
      </c>
      <c r="K1385">
        <v>0</v>
      </c>
      <c r="L1385" s="1">
        <v>2336</v>
      </c>
      <c r="M1385" t="s">
        <v>27</v>
      </c>
      <c r="N1385" t="s">
        <v>27</v>
      </c>
      <c r="O1385" t="s">
        <v>27</v>
      </c>
      <c r="P1385">
        <v>0</v>
      </c>
      <c r="Q1385" t="s">
        <v>44</v>
      </c>
      <c r="R1385">
        <v>11</v>
      </c>
      <c r="S1385" t="s">
        <v>27</v>
      </c>
      <c r="T1385">
        <v>7</v>
      </c>
      <c r="U1385">
        <v>1</v>
      </c>
      <c r="V1385">
        <v>3</v>
      </c>
      <c r="W1385">
        <v>99</v>
      </c>
      <c r="X1385">
        <v>793</v>
      </c>
      <c r="Y1385">
        <v>-50</v>
      </c>
      <c r="Z1385" t="s">
        <v>41</v>
      </c>
      <c r="AA1385">
        <v>0</v>
      </c>
      <c r="AB1385" t="str">
        <f t="shared" si="21"/>
        <v>30-39</v>
      </c>
    </row>
    <row r="1386" spans="1:28" x14ac:dyDescent="0.3">
      <c r="A1386">
        <v>51</v>
      </c>
      <c r="B1386" t="s">
        <v>27</v>
      </c>
      <c r="C1386" t="s">
        <v>38</v>
      </c>
      <c r="D1386">
        <v>0</v>
      </c>
      <c r="E1386" t="s">
        <v>37</v>
      </c>
      <c r="F1386">
        <v>0</v>
      </c>
      <c r="G1386">
        <v>1</v>
      </c>
      <c r="H1386" t="s">
        <v>30</v>
      </c>
      <c r="I1386">
        <v>50</v>
      </c>
      <c r="J1386" t="s">
        <v>31</v>
      </c>
      <c r="K1386">
        <v>0</v>
      </c>
      <c r="L1386" s="1">
        <v>2250</v>
      </c>
      <c r="M1386" t="s">
        <v>27</v>
      </c>
      <c r="N1386" t="s">
        <v>27</v>
      </c>
      <c r="O1386" t="s">
        <v>27</v>
      </c>
      <c r="P1386">
        <v>0</v>
      </c>
      <c r="Q1386" t="s">
        <v>32</v>
      </c>
      <c r="R1386">
        <v>21</v>
      </c>
      <c r="S1386" t="s">
        <v>27</v>
      </c>
      <c r="T1386">
        <v>0</v>
      </c>
      <c r="U1386">
        <v>1</v>
      </c>
      <c r="V1386">
        <v>2</v>
      </c>
      <c r="W1386">
        <v>99</v>
      </c>
      <c r="X1386">
        <v>672</v>
      </c>
      <c r="Y1386">
        <v>50</v>
      </c>
      <c r="Z1386" t="s">
        <v>41</v>
      </c>
      <c r="AA1386">
        <v>0</v>
      </c>
      <c r="AB1386" t="str">
        <f t="shared" si="21"/>
        <v>50-59</v>
      </c>
    </row>
    <row r="1387" spans="1:28" x14ac:dyDescent="0.3">
      <c r="A1387">
        <v>44</v>
      </c>
      <c r="B1387" t="s">
        <v>27</v>
      </c>
      <c r="C1387" t="s">
        <v>38</v>
      </c>
      <c r="D1387">
        <v>0</v>
      </c>
      <c r="E1387" t="s">
        <v>29</v>
      </c>
      <c r="F1387">
        <v>50</v>
      </c>
      <c r="G1387">
        <v>0</v>
      </c>
      <c r="H1387" t="s">
        <v>39</v>
      </c>
      <c r="I1387">
        <v>0</v>
      </c>
      <c r="J1387" t="s">
        <v>40</v>
      </c>
      <c r="K1387">
        <v>-200</v>
      </c>
      <c r="L1387" s="1">
        <v>2050</v>
      </c>
      <c r="M1387" t="s">
        <v>27</v>
      </c>
      <c r="N1387" t="s">
        <v>27</v>
      </c>
      <c r="O1387" t="s">
        <v>27</v>
      </c>
      <c r="P1387">
        <v>0</v>
      </c>
      <c r="Q1387" t="s">
        <v>34</v>
      </c>
      <c r="R1387">
        <v>2</v>
      </c>
      <c r="S1387" t="s">
        <v>36</v>
      </c>
      <c r="T1387">
        <v>8</v>
      </c>
      <c r="U1387">
        <v>0</v>
      </c>
      <c r="V1387">
        <v>2</v>
      </c>
      <c r="W1387">
        <v>10</v>
      </c>
      <c r="X1387">
        <v>772</v>
      </c>
      <c r="Y1387">
        <v>-50</v>
      </c>
      <c r="Z1387" t="s">
        <v>35</v>
      </c>
      <c r="AA1387">
        <v>100</v>
      </c>
      <c r="AB1387" t="str">
        <f t="shared" si="21"/>
        <v>40-49</v>
      </c>
    </row>
    <row r="1388" spans="1:28" x14ac:dyDescent="0.3">
      <c r="A1388">
        <v>59</v>
      </c>
      <c r="B1388" t="s">
        <v>36</v>
      </c>
      <c r="C1388" t="s">
        <v>28</v>
      </c>
      <c r="D1388">
        <v>86</v>
      </c>
      <c r="E1388" t="s">
        <v>37</v>
      </c>
      <c r="F1388">
        <v>0</v>
      </c>
      <c r="G1388">
        <v>0</v>
      </c>
      <c r="H1388" t="s">
        <v>43</v>
      </c>
      <c r="I1388">
        <v>0</v>
      </c>
      <c r="J1388" t="s">
        <v>31</v>
      </c>
      <c r="K1388">
        <v>0</v>
      </c>
      <c r="L1388" s="1">
        <v>2136</v>
      </c>
      <c r="M1388" t="s">
        <v>27</v>
      </c>
      <c r="N1388" t="s">
        <v>36</v>
      </c>
      <c r="O1388" t="s">
        <v>27</v>
      </c>
      <c r="P1388">
        <v>50</v>
      </c>
      <c r="Q1388" t="s">
        <v>34</v>
      </c>
      <c r="R1388">
        <v>23</v>
      </c>
      <c r="S1388" t="s">
        <v>36</v>
      </c>
      <c r="T1388">
        <v>4</v>
      </c>
      <c r="U1388">
        <v>1</v>
      </c>
      <c r="V1388">
        <v>3</v>
      </c>
      <c r="W1388">
        <v>7</v>
      </c>
      <c r="X1388">
        <v>711</v>
      </c>
      <c r="Y1388">
        <v>-50</v>
      </c>
      <c r="Z1388" t="s">
        <v>41</v>
      </c>
      <c r="AA1388">
        <v>0</v>
      </c>
      <c r="AB1388" t="str">
        <f t="shared" si="21"/>
        <v>50-59</v>
      </c>
    </row>
    <row r="1389" spans="1:28" x14ac:dyDescent="0.3">
      <c r="A1389">
        <v>63</v>
      </c>
      <c r="B1389" t="s">
        <v>36</v>
      </c>
      <c r="C1389" t="s">
        <v>46</v>
      </c>
      <c r="D1389">
        <v>0</v>
      </c>
      <c r="E1389" t="s">
        <v>29</v>
      </c>
      <c r="F1389">
        <v>50</v>
      </c>
      <c r="G1389">
        <v>1</v>
      </c>
      <c r="H1389" t="s">
        <v>30</v>
      </c>
      <c r="I1389">
        <v>50</v>
      </c>
      <c r="J1389" t="s">
        <v>31</v>
      </c>
      <c r="K1389">
        <v>0</v>
      </c>
      <c r="L1389" s="1">
        <v>2300</v>
      </c>
      <c r="M1389" t="s">
        <v>27</v>
      </c>
      <c r="N1389" t="s">
        <v>27</v>
      </c>
      <c r="O1389" t="s">
        <v>27</v>
      </c>
      <c r="P1389">
        <v>0</v>
      </c>
      <c r="Q1389" t="s">
        <v>32</v>
      </c>
      <c r="R1389">
        <v>13</v>
      </c>
      <c r="S1389" t="s">
        <v>36</v>
      </c>
      <c r="T1389">
        <v>2</v>
      </c>
      <c r="U1389">
        <v>2</v>
      </c>
      <c r="V1389">
        <v>1</v>
      </c>
      <c r="W1389">
        <v>2</v>
      </c>
      <c r="X1389">
        <v>723</v>
      </c>
      <c r="Y1389">
        <v>-50</v>
      </c>
      <c r="Z1389" t="s">
        <v>35</v>
      </c>
      <c r="AA1389">
        <v>100</v>
      </c>
      <c r="AB1389" t="str">
        <f t="shared" si="21"/>
        <v>60-69</v>
      </c>
    </row>
    <row r="1390" spans="1:28" x14ac:dyDescent="0.3">
      <c r="A1390">
        <v>40</v>
      </c>
      <c r="B1390" t="s">
        <v>27</v>
      </c>
      <c r="C1390" t="s">
        <v>28</v>
      </c>
      <c r="D1390">
        <v>86</v>
      </c>
      <c r="E1390" t="s">
        <v>42</v>
      </c>
      <c r="F1390">
        <v>100</v>
      </c>
      <c r="G1390">
        <v>1</v>
      </c>
      <c r="H1390" t="s">
        <v>30</v>
      </c>
      <c r="I1390">
        <v>50</v>
      </c>
      <c r="J1390" t="s">
        <v>31</v>
      </c>
      <c r="K1390">
        <v>0</v>
      </c>
      <c r="L1390" s="1">
        <v>2336</v>
      </c>
      <c r="M1390" t="s">
        <v>27</v>
      </c>
      <c r="N1390" t="s">
        <v>36</v>
      </c>
      <c r="O1390" t="s">
        <v>27</v>
      </c>
      <c r="P1390">
        <v>50</v>
      </c>
      <c r="Q1390" t="s">
        <v>34</v>
      </c>
      <c r="R1390">
        <v>10</v>
      </c>
      <c r="S1390" t="s">
        <v>36</v>
      </c>
      <c r="T1390">
        <v>3</v>
      </c>
      <c r="U1390">
        <v>1</v>
      </c>
      <c r="V1390">
        <v>3</v>
      </c>
      <c r="W1390">
        <v>12</v>
      </c>
      <c r="X1390">
        <v>745</v>
      </c>
      <c r="Y1390">
        <v>-50</v>
      </c>
      <c r="Z1390" t="s">
        <v>33</v>
      </c>
      <c r="AA1390">
        <v>50</v>
      </c>
      <c r="AB1390" t="str">
        <f t="shared" si="21"/>
        <v>40-49</v>
      </c>
    </row>
    <row r="1391" spans="1:28" x14ac:dyDescent="0.3">
      <c r="A1391">
        <v>28</v>
      </c>
      <c r="B1391" t="s">
        <v>27</v>
      </c>
      <c r="C1391" t="s">
        <v>46</v>
      </c>
      <c r="D1391">
        <v>0</v>
      </c>
      <c r="E1391" t="s">
        <v>42</v>
      </c>
      <c r="F1391">
        <v>100</v>
      </c>
      <c r="G1391">
        <v>0</v>
      </c>
      <c r="H1391" t="s">
        <v>43</v>
      </c>
      <c r="I1391">
        <v>0</v>
      </c>
      <c r="J1391" t="s">
        <v>31</v>
      </c>
      <c r="K1391">
        <v>0</v>
      </c>
      <c r="L1391" s="1">
        <v>2150</v>
      </c>
      <c r="M1391" t="s">
        <v>36</v>
      </c>
      <c r="N1391" t="s">
        <v>27</v>
      </c>
      <c r="O1391" t="s">
        <v>27</v>
      </c>
      <c r="P1391">
        <v>50</v>
      </c>
      <c r="Q1391" t="s">
        <v>34</v>
      </c>
      <c r="R1391">
        <v>14</v>
      </c>
      <c r="S1391" t="s">
        <v>27</v>
      </c>
      <c r="T1391">
        <v>10</v>
      </c>
      <c r="U1391">
        <v>4</v>
      </c>
      <c r="V1391">
        <v>2</v>
      </c>
      <c r="W1391">
        <v>99</v>
      </c>
      <c r="X1391">
        <v>726</v>
      </c>
      <c r="Y1391">
        <v>-50</v>
      </c>
      <c r="Z1391" t="s">
        <v>41</v>
      </c>
      <c r="AA1391">
        <v>0</v>
      </c>
      <c r="AB1391" t="str">
        <f t="shared" si="21"/>
        <v>20-29</v>
      </c>
    </row>
    <row r="1392" spans="1:28" x14ac:dyDescent="0.3">
      <c r="A1392">
        <v>46</v>
      </c>
      <c r="B1392" t="s">
        <v>27</v>
      </c>
      <c r="C1392" t="s">
        <v>28</v>
      </c>
      <c r="D1392">
        <v>86</v>
      </c>
      <c r="E1392" t="s">
        <v>37</v>
      </c>
      <c r="F1392">
        <v>0</v>
      </c>
      <c r="G1392">
        <v>0</v>
      </c>
      <c r="H1392" t="s">
        <v>30</v>
      </c>
      <c r="I1392">
        <v>0</v>
      </c>
      <c r="J1392" t="s">
        <v>31</v>
      </c>
      <c r="K1392">
        <v>0</v>
      </c>
      <c r="L1392" s="1">
        <v>2236</v>
      </c>
      <c r="M1392" t="s">
        <v>36</v>
      </c>
      <c r="N1392" t="s">
        <v>27</v>
      </c>
      <c r="O1392" t="s">
        <v>27</v>
      </c>
      <c r="P1392">
        <v>50</v>
      </c>
      <c r="Q1392" t="s">
        <v>34</v>
      </c>
      <c r="R1392">
        <v>23</v>
      </c>
      <c r="S1392" t="s">
        <v>27</v>
      </c>
      <c r="T1392">
        <v>6</v>
      </c>
      <c r="U1392">
        <v>1</v>
      </c>
      <c r="V1392">
        <v>2</v>
      </c>
      <c r="W1392">
        <v>99</v>
      </c>
      <c r="X1392">
        <v>678</v>
      </c>
      <c r="Y1392">
        <v>50</v>
      </c>
      <c r="Z1392" t="s">
        <v>41</v>
      </c>
      <c r="AA1392">
        <v>0</v>
      </c>
      <c r="AB1392" t="str">
        <f t="shared" si="21"/>
        <v>40-49</v>
      </c>
    </row>
    <row r="1393" spans="1:28" x14ac:dyDescent="0.3">
      <c r="A1393">
        <v>29</v>
      </c>
      <c r="B1393" t="s">
        <v>27</v>
      </c>
      <c r="C1393" t="s">
        <v>45</v>
      </c>
      <c r="D1393">
        <v>0</v>
      </c>
      <c r="E1393" t="s">
        <v>42</v>
      </c>
      <c r="F1393">
        <v>100</v>
      </c>
      <c r="G1393">
        <v>0</v>
      </c>
      <c r="H1393" t="s">
        <v>43</v>
      </c>
      <c r="I1393">
        <v>0</v>
      </c>
      <c r="J1393" t="s">
        <v>40</v>
      </c>
      <c r="K1393">
        <v>-200</v>
      </c>
      <c r="L1393" s="1">
        <v>2000</v>
      </c>
      <c r="M1393" t="s">
        <v>27</v>
      </c>
      <c r="N1393" t="s">
        <v>36</v>
      </c>
      <c r="O1393" t="s">
        <v>27</v>
      </c>
      <c r="P1393">
        <v>50</v>
      </c>
      <c r="Q1393" t="s">
        <v>34</v>
      </c>
      <c r="R1393">
        <v>28</v>
      </c>
      <c r="S1393" t="s">
        <v>36</v>
      </c>
      <c r="T1393">
        <v>5</v>
      </c>
      <c r="U1393">
        <v>4</v>
      </c>
      <c r="V1393">
        <v>2</v>
      </c>
      <c r="W1393">
        <v>9</v>
      </c>
      <c r="X1393">
        <v>729</v>
      </c>
      <c r="Y1393">
        <v>-50</v>
      </c>
      <c r="Z1393" t="s">
        <v>33</v>
      </c>
      <c r="AA1393">
        <v>50</v>
      </c>
      <c r="AB1393" t="str">
        <f t="shared" si="21"/>
        <v>20-29</v>
      </c>
    </row>
    <row r="1394" spans="1:28" x14ac:dyDescent="0.3">
      <c r="A1394">
        <v>70</v>
      </c>
      <c r="B1394" t="s">
        <v>36</v>
      </c>
      <c r="C1394" t="s">
        <v>38</v>
      </c>
      <c r="D1394">
        <v>0</v>
      </c>
      <c r="E1394" t="s">
        <v>29</v>
      </c>
      <c r="F1394">
        <v>50</v>
      </c>
      <c r="G1394">
        <v>0</v>
      </c>
      <c r="H1394" t="s">
        <v>39</v>
      </c>
      <c r="I1394">
        <v>0</v>
      </c>
      <c r="J1394" t="s">
        <v>40</v>
      </c>
      <c r="K1394">
        <v>-200</v>
      </c>
      <c r="L1394" s="1">
        <v>1950</v>
      </c>
      <c r="M1394" t="s">
        <v>36</v>
      </c>
      <c r="N1394" t="s">
        <v>27</v>
      </c>
      <c r="O1394" t="s">
        <v>27</v>
      </c>
      <c r="P1394">
        <v>50</v>
      </c>
      <c r="Q1394" t="s">
        <v>34</v>
      </c>
      <c r="R1394">
        <v>9</v>
      </c>
      <c r="S1394" t="s">
        <v>36</v>
      </c>
      <c r="T1394">
        <v>5</v>
      </c>
      <c r="U1394">
        <v>3</v>
      </c>
      <c r="V1394">
        <v>2</v>
      </c>
      <c r="W1394">
        <v>4</v>
      </c>
      <c r="X1394">
        <v>728</v>
      </c>
      <c r="Y1394">
        <v>-50</v>
      </c>
      <c r="Z1394" t="s">
        <v>33</v>
      </c>
      <c r="AA1394">
        <v>50</v>
      </c>
      <c r="AB1394" t="str">
        <f t="shared" si="21"/>
        <v>70-79</v>
      </c>
    </row>
    <row r="1395" spans="1:28" x14ac:dyDescent="0.3">
      <c r="A1395">
        <v>42</v>
      </c>
      <c r="B1395" t="s">
        <v>27</v>
      </c>
      <c r="C1395" t="s">
        <v>45</v>
      </c>
      <c r="D1395">
        <v>0</v>
      </c>
      <c r="E1395" t="s">
        <v>42</v>
      </c>
      <c r="F1395">
        <v>100</v>
      </c>
      <c r="G1395">
        <v>1</v>
      </c>
      <c r="H1395" t="s">
        <v>30</v>
      </c>
      <c r="I1395">
        <v>50</v>
      </c>
      <c r="J1395" t="s">
        <v>31</v>
      </c>
      <c r="K1395">
        <v>0</v>
      </c>
      <c r="L1395" s="1">
        <v>2300</v>
      </c>
      <c r="M1395" t="s">
        <v>27</v>
      </c>
      <c r="N1395" t="s">
        <v>27</v>
      </c>
      <c r="O1395" t="s">
        <v>27</v>
      </c>
      <c r="P1395">
        <v>0</v>
      </c>
      <c r="Q1395" t="s">
        <v>34</v>
      </c>
      <c r="R1395">
        <v>19</v>
      </c>
      <c r="S1395" t="s">
        <v>36</v>
      </c>
      <c r="T1395">
        <v>6</v>
      </c>
      <c r="U1395">
        <v>1</v>
      </c>
      <c r="V1395">
        <v>3</v>
      </c>
      <c r="W1395">
        <v>1</v>
      </c>
      <c r="X1395">
        <v>812</v>
      </c>
      <c r="Y1395">
        <v>-50</v>
      </c>
      <c r="Z1395" t="s">
        <v>33</v>
      </c>
      <c r="AA1395">
        <v>50</v>
      </c>
      <c r="AB1395" t="str">
        <f t="shared" si="21"/>
        <v>40-49</v>
      </c>
    </row>
    <row r="1396" spans="1:28" x14ac:dyDescent="0.3">
      <c r="A1396">
        <v>34</v>
      </c>
      <c r="B1396" t="s">
        <v>27</v>
      </c>
      <c r="C1396" t="s">
        <v>38</v>
      </c>
      <c r="D1396">
        <v>0</v>
      </c>
      <c r="E1396" t="s">
        <v>29</v>
      </c>
      <c r="F1396">
        <v>50</v>
      </c>
      <c r="G1396">
        <v>0</v>
      </c>
      <c r="H1396" t="s">
        <v>30</v>
      </c>
      <c r="I1396">
        <v>0</v>
      </c>
      <c r="J1396" t="s">
        <v>31</v>
      </c>
      <c r="K1396">
        <v>0</v>
      </c>
      <c r="L1396" s="1">
        <v>2300</v>
      </c>
      <c r="M1396" t="s">
        <v>27</v>
      </c>
      <c r="N1396" t="s">
        <v>36</v>
      </c>
      <c r="O1396" t="s">
        <v>27</v>
      </c>
      <c r="P1396">
        <v>50</v>
      </c>
      <c r="Q1396" t="s">
        <v>34</v>
      </c>
      <c r="R1396">
        <v>3</v>
      </c>
      <c r="S1396" t="s">
        <v>27</v>
      </c>
      <c r="T1396">
        <v>2</v>
      </c>
      <c r="U1396">
        <v>2</v>
      </c>
      <c r="V1396">
        <v>3</v>
      </c>
      <c r="W1396">
        <v>99</v>
      </c>
      <c r="X1396">
        <v>691</v>
      </c>
      <c r="Y1396">
        <v>50</v>
      </c>
      <c r="Z1396" t="s">
        <v>35</v>
      </c>
      <c r="AA1396">
        <v>100</v>
      </c>
      <c r="AB1396" t="str">
        <f t="shared" si="21"/>
        <v>30-39</v>
      </c>
    </row>
    <row r="1397" spans="1:28" x14ac:dyDescent="0.3">
      <c r="A1397">
        <v>42</v>
      </c>
      <c r="B1397" t="s">
        <v>27</v>
      </c>
      <c r="C1397" t="s">
        <v>28</v>
      </c>
      <c r="D1397">
        <v>86</v>
      </c>
      <c r="E1397" t="s">
        <v>37</v>
      </c>
      <c r="F1397">
        <v>0</v>
      </c>
      <c r="G1397">
        <v>0</v>
      </c>
      <c r="H1397" t="s">
        <v>39</v>
      </c>
      <c r="I1397">
        <v>0</v>
      </c>
      <c r="J1397" t="s">
        <v>40</v>
      </c>
      <c r="K1397">
        <v>-200</v>
      </c>
      <c r="L1397" s="1">
        <v>2086</v>
      </c>
      <c r="M1397" t="s">
        <v>27</v>
      </c>
      <c r="N1397" t="s">
        <v>36</v>
      </c>
      <c r="O1397" t="s">
        <v>27</v>
      </c>
      <c r="P1397">
        <v>50</v>
      </c>
      <c r="Q1397" t="s">
        <v>34</v>
      </c>
      <c r="R1397">
        <v>22</v>
      </c>
      <c r="S1397" t="s">
        <v>36</v>
      </c>
      <c r="T1397">
        <v>5</v>
      </c>
      <c r="U1397">
        <v>1</v>
      </c>
      <c r="V1397">
        <v>3</v>
      </c>
      <c r="W1397">
        <v>13</v>
      </c>
      <c r="X1397">
        <v>700</v>
      </c>
      <c r="Y1397">
        <v>50</v>
      </c>
      <c r="Z1397" t="s">
        <v>33</v>
      </c>
      <c r="AA1397">
        <v>50</v>
      </c>
      <c r="AB1397" t="str">
        <f t="shared" si="21"/>
        <v>40-49</v>
      </c>
    </row>
    <row r="1398" spans="1:28" x14ac:dyDescent="0.3">
      <c r="A1398">
        <v>19</v>
      </c>
      <c r="B1398" t="s">
        <v>27</v>
      </c>
      <c r="C1398" t="s">
        <v>38</v>
      </c>
      <c r="D1398">
        <v>0</v>
      </c>
      <c r="E1398" t="s">
        <v>29</v>
      </c>
      <c r="F1398">
        <v>50</v>
      </c>
      <c r="G1398">
        <v>1</v>
      </c>
      <c r="H1398" t="s">
        <v>30</v>
      </c>
      <c r="I1398">
        <v>50</v>
      </c>
      <c r="J1398" t="s">
        <v>31</v>
      </c>
      <c r="K1398">
        <v>0</v>
      </c>
      <c r="L1398" s="1">
        <v>2350</v>
      </c>
      <c r="M1398" t="s">
        <v>27</v>
      </c>
      <c r="N1398" t="s">
        <v>36</v>
      </c>
      <c r="O1398" t="s">
        <v>27</v>
      </c>
      <c r="P1398">
        <v>50</v>
      </c>
      <c r="Q1398" t="s">
        <v>34</v>
      </c>
      <c r="R1398">
        <v>23</v>
      </c>
      <c r="S1398" t="s">
        <v>27</v>
      </c>
      <c r="T1398">
        <v>2</v>
      </c>
      <c r="U1398">
        <v>1</v>
      </c>
      <c r="V1398">
        <v>1</v>
      </c>
      <c r="W1398">
        <v>99</v>
      </c>
      <c r="X1398">
        <v>693</v>
      </c>
      <c r="Y1398">
        <v>50</v>
      </c>
      <c r="Z1398" t="s">
        <v>35</v>
      </c>
      <c r="AA1398">
        <v>100</v>
      </c>
      <c r="AB1398" t="str">
        <f t="shared" si="21"/>
        <v>10-19</v>
      </c>
    </row>
    <row r="1399" spans="1:28" x14ac:dyDescent="0.3">
      <c r="A1399">
        <v>25</v>
      </c>
      <c r="B1399" t="s">
        <v>27</v>
      </c>
      <c r="C1399" t="s">
        <v>46</v>
      </c>
      <c r="D1399">
        <v>0</v>
      </c>
      <c r="E1399" t="s">
        <v>42</v>
      </c>
      <c r="F1399">
        <v>100</v>
      </c>
      <c r="G1399">
        <v>3</v>
      </c>
      <c r="H1399" t="s">
        <v>30</v>
      </c>
      <c r="I1399">
        <v>150</v>
      </c>
      <c r="J1399" t="s">
        <v>40</v>
      </c>
      <c r="K1399">
        <v>-200</v>
      </c>
      <c r="L1399" s="1">
        <v>2250</v>
      </c>
      <c r="M1399" t="s">
        <v>27</v>
      </c>
      <c r="N1399" t="s">
        <v>27</v>
      </c>
      <c r="O1399" t="s">
        <v>27</v>
      </c>
      <c r="P1399">
        <v>0</v>
      </c>
      <c r="Q1399" t="s">
        <v>44</v>
      </c>
      <c r="R1399">
        <v>19</v>
      </c>
      <c r="S1399" t="s">
        <v>27</v>
      </c>
      <c r="T1399">
        <v>1</v>
      </c>
      <c r="U1399">
        <v>1</v>
      </c>
      <c r="V1399">
        <v>1</v>
      </c>
      <c r="W1399">
        <v>99</v>
      </c>
      <c r="X1399">
        <v>730</v>
      </c>
      <c r="Y1399">
        <v>-50</v>
      </c>
      <c r="Z1399" t="s">
        <v>35</v>
      </c>
      <c r="AA1399">
        <v>100</v>
      </c>
      <c r="AB1399" t="str">
        <f t="shared" si="21"/>
        <v>20-29</v>
      </c>
    </row>
    <row r="1400" spans="1:28" x14ac:dyDescent="0.3">
      <c r="A1400">
        <v>58</v>
      </c>
      <c r="B1400" t="s">
        <v>36</v>
      </c>
      <c r="C1400" t="s">
        <v>45</v>
      </c>
      <c r="D1400">
        <v>0</v>
      </c>
      <c r="E1400" t="s">
        <v>29</v>
      </c>
      <c r="F1400">
        <v>50</v>
      </c>
      <c r="G1400">
        <v>0</v>
      </c>
      <c r="H1400" t="s">
        <v>30</v>
      </c>
      <c r="I1400">
        <v>0</v>
      </c>
      <c r="J1400" t="s">
        <v>31</v>
      </c>
      <c r="K1400">
        <v>0</v>
      </c>
      <c r="L1400" s="1">
        <v>2150</v>
      </c>
      <c r="M1400" t="s">
        <v>36</v>
      </c>
      <c r="N1400" t="s">
        <v>27</v>
      </c>
      <c r="O1400" t="s">
        <v>27</v>
      </c>
      <c r="P1400">
        <v>50</v>
      </c>
      <c r="Q1400" t="s">
        <v>32</v>
      </c>
      <c r="R1400">
        <v>12</v>
      </c>
      <c r="S1400" t="s">
        <v>36</v>
      </c>
      <c r="T1400">
        <v>5</v>
      </c>
      <c r="U1400">
        <v>1</v>
      </c>
      <c r="V1400">
        <v>1</v>
      </c>
      <c r="W1400">
        <v>6</v>
      </c>
      <c r="X1400">
        <v>708</v>
      </c>
      <c r="Y1400">
        <v>-50</v>
      </c>
      <c r="Z1400" t="s">
        <v>33</v>
      </c>
      <c r="AA1400">
        <v>50</v>
      </c>
      <c r="AB1400" t="str">
        <f t="shared" si="21"/>
        <v>50-59</v>
      </c>
    </row>
    <row r="1401" spans="1:28" x14ac:dyDescent="0.3">
      <c r="A1401">
        <v>30</v>
      </c>
      <c r="B1401" t="s">
        <v>27</v>
      </c>
      <c r="C1401" t="s">
        <v>28</v>
      </c>
      <c r="D1401">
        <v>86</v>
      </c>
      <c r="E1401" t="s">
        <v>29</v>
      </c>
      <c r="F1401">
        <v>50</v>
      </c>
      <c r="G1401">
        <v>0</v>
      </c>
      <c r="H1401" t="s">
        <v>30</v>
      </c>
      <c r="I1401">
        <v>0</v>
      </c>
      <c r="J1401" t="s">
        <v>31</v>
      </c>
      <c r="K1401">
        <v>0</v>
      </c>
      <c r="L1401" s="1">
        <v>2136</v>
      </c>
      <c r="M1401" t="s">
        <v>36</v>
      </c>
      <c r="N1401" t="s">
        <v>36</v>
      </c>
      <c r="O1401" t="s">
        <v>27</v>
      </c>
      <c r="P1401">
        <v>100</v>
      </c>
      <c r="Q1401" t="s">
        <v>32</v>
      </c>
      <c r="R1401">
        <v>23</v>
      </c>
      <c r="S1401" t="s">
        <v>36</v>
      </c>
      <c r="T1401">
        <v>8</v>
      </c>
      <c r="U1401">
        <v>2</v>
      </c>
      <c r="V1401">
        <v>1</v>
      </c>
      <c r="W1401">
        <v>11</v>
      </c>
      <c r="X1401">
        <v>710</v>
      </c>
      <c r="Y1401">
        <v>-50</v>
      </c>
      <c r="Z1401" t="s">
        <v>41</v>
      </c>
      <c r="AA1401">
        <v>0</v>
      </c>
      <c r="AB1401" t="str">
        <f t="shared" si="21"/>
        <v>30-39</v>
      </c>
    </row>
    <row r="1402" spans="1:28" x14ac:dyDescent="0.3">
      <c r="A1402">
        <v>24</v>
      </c>
      <c r="B1402" t="s">
        <v>27</v>
      </c>
      <c r="C1402" t="s">
        <v>38</v>
      </c>
      <c r="D1402">
        <v>0</v>
      </c>
      <c r="E1402" t="s">
        <v>42</v>
      </c>
      <c r="F1402">
        <v>100</v>
      </c>
      <c r="G1402">
        <v>0</v>
      </c>
      <c r="H1402" t="s">
        <v>39</v>
      </c>
      <c r="I1402">
        <v>0</v>
      </c>
      <c r="J1402" t="s">
        <v>31</v>
      </c>
      <c r="K1402">
        <v>0</v>
      </c>
      <c r="L1402" s="1">
        <v>2350</v>
      </c>
      <c r="M1402" t="s">
        <v>36</v>
      </c>
      <c r="N1402" t="s">
        <v>27</v>
      </c>
      <c r="O1402" t="s">
        <v>27</v>
      </c>
      <c r="P1402">
        <v>50</v>
      </c>
      <c r="Q1402" t="s">
        <v>32</v>
      </c>
      <c r="R1402">
        <v>14</v>
      </c>
      <c r="S1402" t="s">
        <v>36</v>
      </c>
      <c r="T1402">
        <v>8</v>
      </c>
      <c r="U1402">
        <v>2</v>
      </c>
      <c r="V1402">
        <v>1</v>
      </c>
      <c r="W1402">
        <v>12</v>
      </c>
      <c r="X1402">
        <v>617</v>
      </c>
      <c r="Y1402">
        <v>50</v>
      </c>
      <c r="Z1402" t="s">
        <v>35</v>
      </c>
      <c r="AA1402">
        <v>100</v>
      </c>
      <c r="AB1402" t="str">
        <f t="shared" si="21"/>
        <v>20-29</v>
      </c>
    </row>
    <row r="1403" spans="1:28" x14ac:dyDescent="0.3">
      <c r="A1403">
        <v>48</v>
      </c>
      <c r="B1403" t="s">
        <v>27</v>
      </c>
      <c r="C1403" t="s">
        <v>28</v>
      </c>
      <c r="D1403">
        <v>86</v>
      </c>
      <c r="E1403" t="s">
        <v>29</v>
      </c>
      <c r="F1403">
        <v>50</v>
      </c>
      <c r="G1403">
        <v>1</v>
      </c>
      <c r="H1403" t="s">
        <v>30</v>
      </c>
      <c r="I1403">
        <v>50</v>
      </c>
      <c r="J1403" t="s">
        <v>40</v>
      </c>
      <c r="K1403">
        <v>-200</v>
      </c>
      <c r="L1403" s="1">
        <v>2136</v>
      </c>
      <c r="M1403" t="s">
        <v>27</v>
      </c>
      <c r="N1403" t="s">
        <v>36</v>
      </c>
      <c r="O1403" t="s">
        <v>27</v>
      </c>
      <c r="P1403">
        <v>50</v>
      </c>
      <c r="Q1403" t="s">
        <v>34</v>
      </c>
      <c r="R1403">
        <v>4</v>
      </c>
      <c r="S1403" t="s">
        <v>36</v>
      </c>
      <c r="T1403">
        <v>3</v>
      </c>
      <c r="U1403">
        <v>5</v>
      </c>
      <c r="V1403">
        <v>3</v>
      </c>
      <c r="W1403">
        <v>10</v>
      </c>
      <c r="X1403">
        <v>740</v>
      </c>
      <c r="Y1403">
        <v>-50</v>
      </c>
      <c r="Z1403" t="s">
        <v>35</v>
      </c>
      <c r="AA1403">
        <v>100</v>
      </c>
      <c r="AB1403" t="str">
        <f t="shared" si="21"/>
        <v>40-49</v>
      </c>
    </row>
    <row r="1404" spans="1:28" x14ac:dyDescent="0.3">
      <c r="A1404">
        <v>57</v>
      </c>
      <c r="B1404" t="s">
        <v>36</v>
      </c>
      <c r="C1404" t="s">
        <v>38</v>
      </c>
      <c r="D1404">
        <v>0</v>
      </c>
      <c r="E1404" t="s">
        <v>29</v>
      </c>
      <c r="F1404">
        <v>50</v>
      </c>
      <c r="G1404">
        <v>0</v>
      </c>
      <c r="H1404" t="s">
        <v>30</v>
      </c>
      <c r="I1404">
        <v>0</v>
      </c>
      <c r="J1404" t="s">
        <v>40</v>
      </c>
      <c r="K1404">
        <v>-200</v>
      </c>
      <c r="L1404" s="1">
        <v>1950</v>
      </c>
      <c r="M1404" t="s">
        <v>36</v>
      </c>
      <c r="N1404" t="s">
        <v>27</v>
      </c>
      <c r="O1404" t="s">
        <v>36</v>
      </c>
      <c r="P1404">
        <v>100</v>
      </c>
      <c r="Q1404" t="s">
        <v>34</v>
      </c>
      <c r="R1404">
        <v>16</v>
      </c>
      <c r="S1404" t="s">
        <v>36</v>
      </c>
      <c r="T1404">
        <v>5</v>
      </c>
      <c r="U1404">
        <v>3</v>
      </c>
      <c r="V1404">
        <v>3</v>
      </c>
      <c r="W1404">
        <v>7</v>
      </c>
      <c r="X1404">
        <v>756</v>
      </c>
      <c r="Y1404">
        <v>-50</v>
      </c>
      <c r="Z1404" t="s">
        <v>35</v>
      </c>
      <c r="AA1404">
        <v>100</v>
      </c>
      <c r="AB1404" t="str">
        <f t="shared" si="21"/>
        <v>50-59</v>
      </c>
    </row>
    <row r="1405" spans="1:28" x14ac:dyDescent="0.3">
      <c r="A1405">
        <v>50</v>
      </c>
      <c r="B1405" t="s">
        <v>27</v>
      </c>
      <c r="C1405" t="s">
        <v>28</v>
      </c>
      <c r="D1405">
        <v>86</v>
      </c>
      <c r="E1405" t="s">
        <v>42</v>
      </c>
      <c r="F1405">
        <v>100</v>
      </c>
      <c r="G1405">
        <v>1</v>
      </c>
      <c r="H1405" t="s">
        <v>39</v>
      </c>
      <c r="I1405">
        <v>100</v>
      </c>
      <c r="J1405" t="s">
        <v>40</v>
      </c>
      <c r="K1405">
        <v>-200</v>
      </c>
      <c r="L1405" s="1">
        <v>2236</v>
      </c>
      <c r="M1405" t="s">
        <v>27</v>
      </c>
      <c r="N1405" t="s">
        <v>36</v>
      </c>
      <c r="O1405" t="s">
        <v>27</v>
      </c>
      <c r="P1405">
        <v>50</v>
      </c>
      <c r="Q1405" t="s">
        <v>32</v>
      </c>
      <c r="R1405">
        <v>10</v>
      </c>
      <c r="S1405" t="s">
        <v>36</v>
      </c>
      <c r="T1405">
        <v>2</v>
      </c>
      <c r="U1405">
        <v>0</v>
      </c>
      <c r="V1405">
        <v>2</v>
      </c>
      <c r="W1405">
        <v>9</v>
      </c>
      <c r="X1405">
        <v>675</v>
      </c>
      <c r="Y1405">
        <v>50</v>
      </c>
      <c r="Z1405" t="s">
        <v>41</v>
      </c>
      <c r="AA1405">
        <v>0</v>
      </c>
      <c r="AB1405" t="str">
        <f t="shared" si="21"/>
        <v>50-59</v>
      </c>
    </row>
    <row r="1406" spans="1:28" x14ac:dyDescent="0.3">
      <c r="A1406">
        <v>54</v>
      </c>
      <c r="B1406" t="s">
        <v>27</v>
      </c>
      <c r="C1406" t="s">
        <v>28</v>
      </c>
      <c r="D1406">
        <v>86</v>
      </c>
      <c r="E1406" t="s">
        <v>29</v>
      </c>
      <c r="F1406">
        <v>50</v>
      </c>
      <c r="G1406">
        <v>0</v>
      </c>
      <c r="H1406" t="s">
        <v>30</v>
      </c>
      <c r="I1406">
        <v>0</v>
      </c>
      <c r="J1406" t="s">
        <v>31</v>
      </c>
      <c r="K1406">
        <v>0</v>
      </c>
      <c r="L1406" s="1">
        <v>2336</v>
      </c>
      <c r="M1406" t="s">
        <v>27</v>
      </c>
      <c r="N1406" t="s">
        <v>27</v>
      </c>
      <c r="O1406" t="s">
        <v>27</v>
      </c>
      <c r="P1406">
        <v>0</v>
      </c>
      <c r="Q1406" t="s">
        <v>34</v>
      </c>
      <c r="R1406">
        <v>3</v>
      </c>
      <c r="S1406" t="s">
        <v>27</v>
      </c>
      <c r="T1406">
        <v>4</v>
      </c>
      <c r="U1406">
        <v>0</v>
      </c>
      <c r="V1406">
        <v>2</v>
      </c>
      <c r="W1406">
        <v>99</v>
      </c>
      <c r="X1406">
        <v>693</v>
      </c>
      <c r="Y1406">
        <v>50</v>
      </c>
      <c r="Z1406" t="s">
        <v>41</v>
      </c>
      <c r="AA1406">
        <v>0</v>
      </c>
      <c r="AB1406" t="str">
        <f t="shared" si="21"/>
        <v>50-59</v>
      </c>
    </row>
    <row r="1407" spans="1:28" x14ac:dyDescent="0.3">
      <c r="A1407">
        <v>28</v>
      </c>
      <c r="B1407" t="s">
        <v>27</v>
      </c>
      <c r="C1407" t="s">
        <v>45</v>
      </c>
      <c r="D1407">
        <v>0</v>
      </c>
      <c r="E1407" t="s">
        <v>29</v>
      </c>
      <c r="F1407">
        <v>50</v>
      </c>
      <c r="G1407">
        <v>0</v>
      </c>
      <c r="H1407" t="s">
        <v>30</v>
      </c>
      <c r="I1407">
        <v>0</v>
      </c>
      <c r="J1407" t="s">
        <v>31</v>
      </c>
      <c r="K1407">
        <v>0</v>
      </c>
      <c r="L1407" s="1">
        <v>2200</v>
      </c>
      <c r="M1407" t="s">
        <v>36</v>
      </c>
      <c r="N1407" t="s">
        <v>27</v>
      </c>
      <c r="O1407" t="s">
        <v>27</v>
      </c>
      <c r="P1407">
        <v>50</v>
      </c>
      <c r="Q1407" t="s">
        <v>32</v>
      </c>
      <c r="R1407">
        <v>10</v>
      </c>
      <c r="S1407" t="s">
        <v>27</v>
      </c>
      <c r="T1407">
        <v>5</v>
      </c>
      <c r="U1407">
        <v>2</v>
      </c>
      <c r="V1407">
        <v>3</v>
      </c>
      <c r="W1407">
        <v>99</v>
      </c>
      <c r="X1407">
        <v>730</v>
      </c>
      <c r="Y1407">
        <v>-50</v>
      </c>
      <c r="Z1407" t="s">
        <v>35</v>
      </c>
      <c r="AA1407">
        <v>100</v>
      </c>
      <c r="AB1407" t="str">
        <f t="shared" si="21"/>
        <v>20-29</v>
      </c>
    </row>
    <row r="1408" spans="1:28" x14ac:dyDescent="0.3">
      <c r="A1408">
        <v>18</v>
      </c>
      <c r="B1408" t="s">
        <v>27</v>
      </c>
      <c r="C1408" t="s">
        <v>28</v>
      </c>
      <c r="D1408">
        <v>86</v>
      </c>
      <c r="E1408" t="s">
        <v>29</v>
      </c>
      <c r="F1408">
        <v>50</v>
      </c>
      <c r="G1408">
        <v>1</v>
      </c>
      <c r="H1408" t="s">
        <v>30</v>
      </c>
      <c r="I1408">
        <v>50</v>
      </c>
      <c r="J1408" t="s">
        <v>31</v>
      </c>
      <c r="K1408">
        <v>0</v>
      </c>
      <c r="L1408" s="1">
        <v>2386</v>
      </c>
      <c r="M1408" t="s">
        <v>27</v>
      </c>
      <c r="N1408" t="s">
        <v>27</v>
      </c>
      <c r="O1408" t="s">
        <v>27</v>
      </c>
      <c r="P1408">
        <v>0</v>
      </c>
      <c r="Q1408" t="s">
        <v>44</v>
      </c>
      <c r="R1408">
        <v>22</v>
      </c>
      <c r="S1408" t="s">
        <v>36</v>
      </c>
      <c r="T1408">
        <v>6</v>
      </c>
      <c r="U1408">
        <v>1</v>
      </c>
      <c r="V1408">
        <v>1</v>
      </c>
      <c r="W1408">
        <v>1</v>
      </c>
      <c r="X1408">
        <v>768</v>
      </c>
      <c r="Y1408">
        <v>-50</v>
      </c>
      <c r="Z1408" t="s">
        <v>35</v>
      </c>
      <c r="AA1408">
        <v>100</v>
      </c>
      <c r="AB1408" t="str">
        <f t="shared" si="21"/>
        <v>10-19</v>
      </c>
    </row>
    <row r="1409" spans="1:28" x14ac:dyDescent="0.3">
      <c r="A1409">
        <v>62</v>
      </c>
      <c r="B1409" t="s">
        <v>36</v>
      </c>
      <c r="C1409" t="s">
        <v>38</v>
      </c>
      <c r="D1409">
        <v>0</v>
      </c>
      <c r="E1409" t="s">
        <v>29</v>
      </c>
      <c r="F1409">
        <v>50</v>
      </c>
      <c r="G1409">
        <v>1</v>
      </c>
      <c r="H1409" t="s">
        <v>30</v>
      </c>
      <c r="I1409">
        <v>50</v>
      </c>
      <c r="J1409" t="s">
        <v>31</v>
      </c>
      <c r="K1409">
        <v>0</v>
      </c>
      <c r="L1409" s="1">
        <v>2250</v>
      </c>
      <c r="M1409" t="s">
        <v>27</v>
      </c>
      <c r="N1409" t="s">
        <v>36</v>
      </c>
      <c r="O1409" t="s">
        <v>27</v>
      </c>
      <c r="P1409">
        <v>50</v>
      </c>
      <c r="Q1409" t="s">
        <v>34</v>
      </c>
      <c r="R1409">
        <v>4</v>
      </c>
      <c r="S1409" t="s">
        <v>27</v>
      </c>
      <c r="T1409">
        <v>7</v>
      </c>
      <c r="U1409">
        <v>2</v>
      </c>
      <c r="V1409">
        <v>2</v>
      </c>
      <c r="W1409">
        <v>99</v>
      </c>
      <c r="X1409">
        <v>811</v>
      </c>
      <c r="Y1409">
        <v>-50</v>
      </c>
      <c r="Z1409" t="s">
        <v>35</v>
      </c>
      <c r="AA1409">
        <v>100</v>
      </c>
      <c r="AB1409" t="str">
        <f t="shared" si="21"/>
        <v>60-69</v>
      </c>
    </row>
    <row r="1410" spans="1:28" x14ac:dyDescent="0.3">
      <c r="A1410">
        <v>35</v>
      </c>
      <c r="B1410" t="s">
        <v>27</v>
      </c>
      <c r="C1410" t="s">
        <v>38</v>
      </c>
      <c r="D1410">
        <v>0</v>
      </c>
      <c r="E1410" t="s">
        <v>29</v>
      </c>
      <c r="F1410">
        <v>50</v>
      </c>
      <c r="G1410">
        <v>0</v>
      </c>
      <c r="H1410" t="s">
        <v>30</v>
      </c>
      <c r="I1410">
        <v>0</v>
      </c>
      <c r="J1410" t="s">
        <v>40</v>
      </c>
      <c r="K1410">
        <v>-200</v>
      </c>
      <c r="L1410" s="1">
        <v>2050</v>
      </c>
      <c r="M1410" t="s">
        <v>27</v>
      </c>
      <c r="N1410" t="s">
        <v>27</v>
      </c>
      <c r="O1410" t="s">
        <v>27</v>
      </c>
      <c r="P1410">
        <v>0</v>
      </c>
      <c r="Q1410" t="s">
        <v>44</v>
      </c>
      <c r="R1410">
        <v>15</v>
      </c>
      <c r="S1410" t="s">
        <v>27</v>
      </c>
      <c r="T1410">
        <v>7</v>
      </c>
      <c r="U1410">
        <v>3</v>
      </c>
      <c r="V1410">
        <v>3</v>
      </c>
      <c r="W1410">
        <v>99</v>
      </c>
      <c r="X1410">
        <v>778</v>
      </c>
      <c r="Y1410">
        <v>-50</v>
      </c>
      <c r="Z1410" t="s">
        <v>35</v>
      </c>
      <c r="AA1410">
        <v>100</v>
      </c>
      <c r="AB1410" t="str">
        <f t="shared" ref="AB1410:AB1473" si="22">FLOOR(A1410,10) &amp; "-" &amp; (FLOOR(A1410,10)+9)</f>
        <v>30-39</v>
      </c>
    </row>
    <row r="1411" spans="1:28" x14ac:dyDescent="0.3">
      <c r="A1411">
        <v>36</v>
      </c>
      <c r="B1411" t="s">
        <v>27</v>
      </c>
      <c r="C1411" t="s">
        <v>28</v>
      </c>
      <c r="D1411">
        <v>86</v>
      </c>
      <c r="E1411" t="s">
        <v>29</v>
      </c>
      <c r="F1411">
        <v>50</v>
      </c>
      <c r="G1411">
        <v>1</v>
      </c>
      <c r="H1411" t="s">
        <v>30</v>
      </c>
      <c r="I1411">
        <v>50</v>
      </c>
      <c r="J1411" t="s">
        <v>31</v>
      </c>
      <c r="K1411">
        <v>0</v>
      </c>
      <c r="L1411" s="1">
        <v>2336</v>
      </c>
      <c r="M1411" t="s">
        <v>27</v>
      </c>
      <c r="N1411" t="s">
        <v>27</v>
      </c>
      <c r="O1411" t="s">
        <v>27</v>
      </c>
      <c r="P1411">
        <v>0</v>
      </c>
      <c r="Q1411" t="s">
        <v>34</v>
      </c>
      <c r="R1411">
        <v>20</v>
      </c>
      <c r="S1411" t="s">
        <v>36</v>
      </c>
      <c r="T1411">
        <v>6</v>
      </c>
      <c r="U1411">
        <v>0</v>
      </c>
      <c r="V1411">
        <v>1</v>
      </c>
      <c r="W1411">
        <v>5</v>
      </c>
      <c r="X1411">
        <v>709</v>
      </c>
      <c r="Y1411">
        <v>-50</v>
      </c>
      <c r="Z1411" t="s">
        <v>33</v>
      </c>
      <c r="AA1411">
        <v>50</v>
      </c>
      <c r="AB1411" t="str">
        <f t="shared" si="22"/>
        <v>30-39</v>
      </c>
    </row>
    <row r="1412" spans="1:28" x14ac:dyDescent="0.3">
      <c r="A1412">
        <v>59</v>
      </c>
      <c r="B1412" t="s">
        <v>36</v>
      </c>
      <c r="C1412" t="s">
        <v>28</v>
      </c>
      <c r="D1412">
        <v>86</v>
      </c>
      <c r="E1412" t="s">
        <v>37</v>
      </c>
      <c r="F1412">
        <v>0</v>
      </c>
      <c r="G1412">
        <v>0</v>
      </c>
      <c r="H1412" t="s">
        <v>30</v>
      </c>
      <c r="I1412">
        <v>0</v>
      </c>
      <c r="J1412" t="s">
        <v>40</v>
      </c>
      <c r="K1412">
        <v>-200</v>
      </c>
      <c r="L1412" s="1">
        <v>1936</v>
      </c>
      <c r="M1412" t="s">
        <v>36</v>
      </c>
      <c r="N1412" t="s">
        <v>27</v>
      </c>
      <c r="O1412" t="s">
        <v>27</v>
      </c>
      <c r="P1412">
        <v>50</v>
      </c>
      <c r="Q1412" t="s">
        <v>44</v>
      </c>
      <c r="R1412">
        <v>25</v>
      </c>
      <c r="S1412" t="s">
        <v>36</v>
      </c>
      <c r="T1412">
        <v>7</v>
      </c>
      <c r="U1412">
        <v>4</v>
      </c>
      <c r="V1412">
        <v>2</v>
      </c>
      <c r="W1412">
        <v>13</v>
      </c>
      <c r="X1412">
        <v>706</v>
      </c>
      <c r="Y1412">
        <v>-50</v>
      </c>
      <c r="Z1412" t="s">
        <v>41</v>
      </c>
      <c r="AA1412">
        <v>0</v>
      </c>
      <c r="AB1412" t="str">
        <f t="shared" si="22"/>
        <v>50-59</v>
      </c>
    </row>
    <row r="1413" spans="1:28" x14ac:dyDescent="0.3">
      <c r="A1413">
        <v>48</v>
      </c>
      <c r="B1413" t="s">
        <v>27</v>
      </c>
      <c r="C1413" t="s">
        <v>38</v>
      </c>
      <c r="D1413">
        <v>0</v>
      </c>
      <c r="E1413" t="s">
        <v>42</v>
      </c>
      <c r="F1413">
        <v>100</v>
      </c>
      <c r="G1413">
        <v>1</v>
      </c>
      <c r="H1413" t="s">
        <v>30</v>
      </c>
      <c r="I1413">
        <v>50</v>
      </c>
      <c r="J1413" t="s">
        <v>40</v>
      </c>
      <c r="K1413">
        <v>-200</v>
      </c>
      <c r="L1413" s="1">
        <v>2150</v>
      </c>
      <c r="M1413" t="s">
        <v>36</v>
      </c>
      <c r="N1413" t="s">
        <v>27</v>
      </c>
      <c r="O1413" t="s">
        <v>27</v>
      </c>
      <c r="P1413">
        <v>50</v>
      </c>
      <c r="Q1413" t="s">
        <v>34</v>
      </c>
      <c r="R1413">
        <v>3</v>
      </c>
      <c r="S1413" t="s">
        <v>36</v>
      </c>
      <c r="T1413">
        <v>7</v>
      </c>
      <c r="U1413">
        <v>2</v>
      </c>
      <c r="V1413">
        <v>1</v>
      </c>
      <c r="W1413">
        <v>9</v>
      </c>
      <c r="X1413">
        <v>643</v>
      </c>
      <c r="Y1413">
        <v>50</v>
      </c>
      <c r="Z1413" t="s">
        <v>33</v>
      </c>
      <c r="AA1413">
        <v>50</v>
      </c>
      <c r="AB1413" t="str">
        <f t="shared" si="22"/>
        <v>40-49</v>
      </c>
    </row>
    <row r="1414" spans="1:28" x14ac:dyDescent="0.3">
      <c r="A1414">
        <v>46</v>
      </c>
      <c r="B1414" t="s">
        <v>27</v>
      </c>
      <c r="C1414" t="s">
        <v>28</v>
      </c>
      <c r="D1414">
        <v>86</v>
      </c>
      <c r="E1414" t="s">
        <v>29</v>
      </c>
      <c r="F1414">
        <v>50</v>
      </c>
      <c r="G1414">
        <v>2</v>
      </c>
      <c r="H1414" t="s">
        <v>30</v>
      </c>
      <c r="I1414">
        <v>100</v>
      </c>
      <c r="J1414" t="s">
        <v>31</v>
      </c>
      <c r="K1414">
        <v>0</v>
      </c>
      <c r="L1414" s="1">
        <v>2386</v>
      </c>
      <c r="M1414" t="s">
        <v>27</v>
      </c>
      <c r="N1414" t="s">
        <v>36</v>
      </c>
      <c r="O1414" t="s">
        <v>27</v>
      </c>
      <c r="P1414">
        <v>50</v>
      </c>
      <c r="Q1414" t="s">
        <v>32</v>
      </c>
      <c r="R1414">
        <v>17</v>
      </c>
      <c r="S1414" t="s">
        <v>36</v>
      </c>
      <c r="T1414">
        <v>3</v>
      </c>
      <c r="U1414">
        <v>2</v>
      </c>
      <c r="V1414">
        <v>3</v>
      </c>
      <c r="W1414">
        <v>11</v>
      </c>
      <c r="X1414">
        <v>716</v>
      </c>
      <c r="Y1414">
        <v>-50</v>
      </c>
      <c r="Z1414" t="s">
        <v>35</v>
      </c>
      <c r="AA1414">
        <v>100</v>
      </c>
      <c r="AB1414" t="str">
        <f t="shared" si="22"/>
        <v>40-49</v>
      </c>
    </row>
    <row r="1415" spans="1:28" x14ac:dyDescent="0.3">
      <c r="A1415">
        <v>72</v>
      </c>
      <c r="B1415" t="s">
        <v>36</v>
      </c>
      <c r="C1415" t="s">
        <v>46</v>
      </c>
      <c r="D1415">
        <v>0</v>
      </c>
      <c r="E1415" t="s">
        <v>29</v>
      </c>
      <c r="F1415">
        <v>50</v>
      </c>
      <c r="G1415">
        <v>1</v>
      </c>
      <c r="H1415" t="s">
        <v>30</v>
      </c>
      <c r="I1415">
        <v>50</v>
      </c>
      <c r="J1415" t="s">
        <v>40</v>
      </c>
      <c r="K1415">
        <v>-200</v>
      </c>
      <c r="L1415" s="1">
        <v>2050</v>
      </c>
      <c r="M1415" t="s">
        <v>27</v>
      </c>
      <c r="N1415" t="s">
        <v>36</v>
      </c>
      <c r="O1415" t="s">
        <v>27</v>
      </c>
      <c r="P1415">
        <v>50</v>
      </c>
      <c r="Q1415" t="s">
        <v>32</v>
      </c>
      <c r="R1415">
        <v>12</v>
      </c>
      <c r="S1415" t="s">
        <v>36</v>
      </c>
      <c r="T1415">
        <v>8</v>
      </c>
      <c r="U1415">
        <v>1</v>
      </c>
      <c r="V1415">
        <v>3</v>
      </c>
      <c r="W1415">
        <v>12</v>
      </c>
      <c r="X1415">
        <v>730</v>
      </c>
      <c r="Y1415">
        <v>-50</v>
      </c>
      <c r="Z1415" t="s">
        <v>35</v>
      </c>
      <c r="AA1415">
        <v>100</v>
      </c>
      <c r="AB1415" t="str">
        <f t="shared" si="22"/>
        <v>70-79</v>
      </c>
    </row>
    <row r="1416" spans="1:28" x14ac:dyDescent="0.3">
      <c r="A1416">
        <v>30</v>
      </c>
      <c r="B1416" t="s">
        <v>27</v>
      </c>
      <c r="C1416" t="s">
        <v>45</v>
      </c>
      <c r="D1416">
        <v>0</v>
      </c>
      <c r="E1416" t="s">
        <v>29</v>
      </c>
      <c r="F1416">
        <v>50</v>
      </c>
      <c r="G1416">
        <v>2</v>
      </c>
      <c r="H1416" t="s">
        <v>30</v>
      </c>
      <c r="I1416">
        <v>100</v>
      </c>
      <c r="J1416" t="s">
        <v>40</v>
      </c>
      <c r="K1416">
        <v>-200</v>
      </c>
      <c r="L1416" s="1">
        <v>2150</v>
      </c>
      <c r="M1416" t="s">
        <v>27</v>
      </c>
      <c r="N1416" t="s">
        <v>27</v>
      </c>
      <c r="O1416" t="s">
        <v>27</v>
      </c>
      <c r="P1416">
        <v>0</v>
      </c>
      <c r="Q1416" t="s">
        <v>32</v>
      </c>
      <c r="R1416">
        <v>26</v>
      </c>
      <c r="S1416" t="s">
        <v>36</v>
      </c>
      <c r="T1416">
        <v>6</v>
      </c>
      <c r="U1416">
        <v>1</v>
      </c>
      <c r="V1416">
        <v>2</v>
      </c>
      <c r="W1416">
        <v>5</v>
      </c>
      <c r="X1416">
        <v>740</v>
      </c>
      <c r="Y1416">
        <v>-50</v>
      </c>
      <c r="Z1416" t="s">
        <v>35</v>
      </c>
      <c r="AA1416">
        <v>100</v>
      </c>
      <c r="AB1416" t="str">
        <f t="shared" si="22"/>
        <v>30-39</v>
      </c>
    </row>
    <row r="1417" spans="1:28" x14ac:dyDescent="0.3">
      <c r="A1417">
        <v>53</v>
      </c>
      <c r="B1417" t="s">
        <v>27</v>
      </c>
      <c r="C1417" t="s">
        <v>28</v>
      </c>
      <c r="D1417">
        <v>86</v>
      </c>
      <c r="E1417" t="s">
        <v>37</v>
      </c>
      <c r="F1417">
        <v>0</v>
      </c>
      <c r="G1417">
        <v>0</v>
      </c>
      <c r="H1417" t="s">
        <v>30</v>
      </c>
      <c r="I1417">
        <v>0</v>
      </c>
      <c r="J1417" t="s">
        <v>31</v>
      </c>
      <c r="K1417">
        <v>0</v>
      </c>
      <c r="L1417" s="1">
        <v>2336</v>
      </c>
      <c r="M1417" t="s">
        <v>27</v>
      </c>
      <c r="N1417" t="s">
        <v>27</v>
      </c>
      <c r="O1417" t="s">
        <v>27</v>
      </c>
      <c r="P1417">
        <v>0</v>
      </c>
      <c r="Q1417" t="s">
        <v>34</v>
      </c>
      <c r="R1417">
        <v>5</v>
      </c>
      <c r="S1417" t="s">
        <v>27</v>
      </c>
      <c r="T1417">
        <v>4</v>
      </c>
      <c r="U1417">
        <v>4</v>
      </c>
      <c r="V1417">
        <v>3</v>
      </c>
      <c r="W1417">
        <v>99</v>
      </c>
      <c r="X1417">
        <v>694</v>
      </c>
      <c r="Y1417">
        <v>50</v>
      </c>
      <c r="Z1417" t="s">
        <v>33</v>
      </c>
      <c r="AA1417">
        <v>50</v>
      </c>
      <c r="AB1417" t="str">
        <f t="shared" si="22"/>
        <v>50-59</v>
      </c>
    </row>
    <row r="1418" spans="1:28" x14ac:dyDescent="0.3">
      <c r="A1418">
        <v>40</v>
      </c>
      <c r="B1418" t="s">
        <v>27</v>
      </c>
      <c r="C1418" t="s">
        <v>28</v>
      </c>
      <c r="D1418">
        <v>86</v>
      </c>
      <c r="E1418" t="s">
        <v>29</v>
      </c>
      <c r="F1418">
        <v>50</v>
      </c>
      <c r="G1418">
        <v>1</v>
      </c>
      <c r="H1418" t="s">
        <v>39</v>
      </c>
      <c r="I1418">
        <v>100</v>
      </c>
      <c r="J1418" t="s">
        <v>40</v>
      </c>
      <c r="K1418">
        <v>-200</v>
      </c>
      <c r="L1418" s="1">
        <v>2236</v>
      </c>
      <c r="M1418" t="s">
        <v>27</v>
      </c>
      <c r="N1418" t="s">
        <v>27</v>
      </c>
      <c r="O1418" t="s">
        <v>36</v>
      </c>
      <c r="P1418">
        <v>50</v>
      </c>
      <c r="Q1418" t="s">
        <v>34</v>
      </c>
      <c r="R1418">
        <v>28</v>
      </c>
      <c r="S1418" t="s">
        <v>27</v>
      </c>
      <c r="T1418">
        <v>3</v>
      </c>
      <c r="U1418">
        <v>2</v>
      </c>
      <c r="V1418">
        <v>3</v>
      </c>
      <c r="W1418">
        <v>99</v>
      </c>
      <c r="X1418">
        <v>687</v>
      </c>
      <c r="Y1418">
        <v>50</v>
      </c>
      <c r="Z1418" t="s">
        <v>33</v>
      </c>
      <c r="AA1418">
        <v>50</v>
      </c>
      <c r="AB1418" t="str">
        <f t="shared" si="22"/>
        <v>40-49</v>
      </c>
    </row>
    <row r="1419" spans="1:28" x14ac:dyDescent="0.3">
      <c r="A1419">
        <v>44</v>
      </c>
      <c r="B1419" t="s">
        <v>27</v>
      </c>
      <c r="C1419" t="s">
        <v>28</v>
      </c>
      <c r="D1419">
        <v>86</v>
      </c>
      <c r="E1419" t="s">
        <v>29</v>
      </c>
      <c r="F1419">
        <v>50</v>
      </c>
      <c r="G1419">
        <v>1</v>
      </c>
      <c r="H1419" t="s">
        <v>30</v>
      </c>
      <c r="I1419">
        <v>50</v>
      </c>
      <c r="J1419" t="s">
        <v>31</v>
      </c>
      <c r="K1419">
        <v>0</v>
      </c>
      <c r="L1419" s="1">
        <v>2386</v>
      </c>
      <c r="M1419" t="s">
        <v>27</v>
      </c>
      <c r="N1419" t="s">
        <v>27</v>
      </c>
      <c r="O1419" t="s">
        <v>27</v>
      </c>
      <c r="P1419">
        <v>0</v>
      </c>
      <c r="Q1419" t="s">
        <v>32</v>
      </c>
      <c r="R1419">
        <v>17</v>
      </c>
      <c r="S1419" t="s">
        <v>27</v>
      </c>
      <c r="T1419">
        <v>7</v>
      </c>
      <c r="U1419">
        <v>1</v>
      </c>
      <c r="V1419">
        <v>3</v>
      </c>
      <c r="W1419">
        <v>99</v>
      </c>
      <c r="X1419">
        <v>762</v>
      </c>
      <c r="Y1419">
        <v>-50</v>
      </c>
      <c r="Z1419" t="s">
        <v>35</v>
      </c>
      <c r="AA1419">
        <v>100</v>
      </c>
      <c r="AB1419" t="str">
        <f t="shared" si="22"/>
        <v>40-49</v>
      </c>
    </row>
    <row r="1420" spans="1:28" x14ac:dyDescent="0.3">
      <c r="A1420">
        <v>62</v>
      </c>
      <c r="B1420" t="s">
        <v>36</v>
      </c>
      <c r="C1420" t="s">
        <v>38</v>
      </c>
      <c r="D1420">
        <v>0</v>
      </c>
      <c r="E1420" t="s">
        <v>29</v>
      </c>
      <c r="F1420">
        <v>50</v>
      </c>
      <c r="G1420">
        <v>1</v>
      </c>
      <c r="H1420" t="s">
        <v>30</v>
      </c>
      <c r="I1420">
        <v>50</v>
      </c>
      <c r="J1420" t="s">
        <v>31</v>
      </c>
      <c r="K1420">
        <v>0</v>
      </c>
      <c r="L1420" s="1">
        <v>2200</v>
      </c>
      <c r="M1420" t="s">
        <v>36</v>
      </c>
      <c r="N1420" t="s">
        <v>36</v>
      </c>
      <c r="O1420" t="s">
        <v>27</v>
      </c>
      <c r="P1420">
        <v>100</v>
      </c>
      <c r="Q1420" t="s">
        <v>32</v>
      </c>
      <c r="R1420">
        <v>8</v>
      </c>
      <c r="S1420" t="s">
        <v>36</v>
      </c>
      <c r="T1420">
        <v>2</v>
      </c>
      <c r="U1420">
        <v>4</v>
      </c>
      <c r="V1420">
        <v>2</v>
      </c>
      <c r="W1420">
        <v>7</v>
      </c>
      <c r="X1420">
        <v>713</v>
      </c>
      <c r="Y1420">
        <v>-50</v>
      </c>
      <c r="Z1420" t="s">
        <v>35</v>
      </c>
      <c r="AA1420">
        <v>100</v>
      </c>
      <c r="AB1420" t="str">
        <f t="shared" si="22"/>
        <v>60-69</v>
      </c>
    </row>
    <row r="1421" spans="1:28" x14ac:dyDescent="0.3">
      <c r="A1421">
        <v>47</v>
      </c>
      <c r="B1421" t="s">
        <v>27</v>
      </c>
      <c r="C1421" t="s">
        <v>28</v>
      </c>
      <c r="D1421">
        <v>86</v>
      </c>
      <c r="E1421" t="s">
        <v>37</v>
      </c>
      <c r="F1421">
        <v>0</v>
      </c>
      <c r="G1421">
        <v>0</v>
      </c>
      <c r="H1421" t="s">
        <v>39</v>
      </c>
      <c r="I1421">
        <v>0</v>
      </c>
      <c r="J1421" t="s">
        <v>31</v>
      </c>
      <c r="K1421">
        <v>0</v>
      </c>
      <c r="L1421" s="1">
        <v>2286</v>
      </c>
      <c r="M1421" t="s">
        <v>27</v>
      </c>
      <c r="N1421" t="s">
        <v>27</v>
      </c>
      <c r="O1421" t="s">
        <v>27</v>
      </c>
      <c r="P1421">
        <v>0</v>
      </c>
      <c r="Q1421" t="s">
        <v>34</v>
      </c>
      <c r="R1421">
        <v>14</v>
      </c>
      <c r="S1421" t="s">
        <v>36</v>
      </c>
      <c r="T1421">
        <v>6</v>
      </c>
      <c r="U1421">
        <v>1</v>
      </c>
      <c r="V1421">
        <v>1</v>
      </c>
      <c r="W1421">
        <v>3</v>
      </c>
      <c r="X1421">
        <v>720</v>
      </c>
      <c r="Y1421">
        <v>-50</v>
      </c>
      <c r="Z1421" t="s">
        <v>35</v>
      </c>
      <c r="AA1421">
        <v>100</v>
      </c>
      <c r="AB1421" t="str">
        <f t="shared" si="22"/>
        <v>40-49</v>
      </c>
    </row>
    <row r="1422" spans="1:28" x14ac:dyDescent="0.3">
      <c r="A1422">
        <v>48</v>
      </c>
      <c r="B1422" t="s">
        <v>27</v>
      </c>
      <c r="C1422" t="s">
        <v>28</v>
      </c>
      <c r="D1422">
        <v>86</v>
      </c>
      <c r="E1422" t="s">
        <v>37</v>
      </c>
      <c r="F1422">
        <v>0</v>
      </c>
      <c r="G1422">
        <v>2</v>
      </c>
      <c r="H1422" t="s">
        <v>30</v>
      </c>
      <c r="I1422">
        <v>100</v>
      </c>
      <c r="J1422" t="s">
        <v>40</v>
      </c>
      <c r="K1422">
        <v>-200</v>
      </c>
      <c r="L1422" s="1">
        <v>2036</v>
      </c>
      <c r="M1422" t="s">
        <v>36</v>
      </c>
      <c r="N1422" t="s">
        <v>36</v>
      </c>
      <c r="O1422" t="s">
        <v>27</v>
      </c>
      <c r="P1422">
        <v>100</v>
      </c>
      <c r="Q1422" t="s">
        <v>34</v>
      </c>
      <c r="R1422">
        <v>27</v>
      </c>
      <c r="S1422" t="s">
        <v>36</v>
      </c>
      <c r="T1422">
        <v>7</v>
      </c>
      <c r="U1422">
        <v>3</v>
      </c>
      <c r="V1422">
        <v>1</v>
      </c>
      <c r="W1422">
        <v>13</v>
      </c>
      <c r="X1422">
        <v>758</v>
      </c>
      <c r="Y1422">
        <v>-50</v>
      </c>
      <c r="Z1422" t="s">
        <v>33</v>
      </c>
      <c r="AA1422">
        <v>50</v>
      </c>
      <c r="AB1422" t="str">
        <f t="shared" si="22"/>
        <v>40-49</v>
      </c>
    </row>
    <row r="1423" spans="1:28" x14ac:dyDescent="0.3">
      <c r="A1423">
        <v>56</v>
      </c>
      <c r="B1423" t="s">
        <v>36</v>
      </c>
      <c r="C1423" t="s">
        <v>38</v>
      </c>
      <c r="D1423">
        <v>0</v>
      </c>
      <c r="E1423" t="s">
        <v>29</v>
      </c>
      <c r="F1423">
        <v>50</v>
      </c>
      <c r="G1423">
        <v>0</v>
      </c>
      <c r="H1423" t="s">
        <v>30</v>
      </c>
      <c r="I1423">
        <v>0</v>
      </c>
      <c r="J1423" t="s">
        <v>40</v>
      </c>
      <c r="K1423">
        <v>-200</v>
      </c>
      <c r="L1423" s="1">
        <v>2150</v>
      </c>
      <c r="M1423" t="s">
        <v>27</v>
      </c>
      <c r="N1423" t="s">
        <v>27</v>
      </c>
      <c r="O1423" t="s">
        <v>27</v>
      </c>
      <c r="P1423">
        <v>0</v>
      </c>
      <c r="Q1423" t="s">
        <v>34</v>
      </c>
      <c r="R1423">
        <v>15</v>
      </c>
      <c r="S1423" t="s">
        <v>27</v>
      </c>
      <c r="T1423">
        <v>4</v>
      </c>
      <c r="U1423">
        <v>3</v>
      </c>
      <c r="V1423">
        <v>2</v>
      </c>
      <c r="W1423">
        <v>99</v>
      </c>
      <c r="X1423">
        <v>665</v>
      </c>
      <c r="Y1423">
        <v>50</v>
      </c>
      <c r="Z1423" t="s">
        <v>35</v>
      </c>
      <c r="AA1423">
        <v>100</v>
      </c>
      <c r="AB1423" t="str">
        <f t="shared" si="22"/>
        <v>50-59</v>
      </c>
    </row>
    <row r="1424" spans="1:28" x14ac:dyDescent="0.3">
      <c r="A1424">
        <v>34</v>
      </c>
      <c r="B1424" t="s">
        <v>27</v>
      </c>
      <c r="C1424" t="s">
        <v>45</v>
      </c>
      <c r="D1424">
        <v>0</v>
      </c>
      <c r="E1424" t="s">
        <v>37</v>
      </c>
      <c r="F1424">
        <v>0</v>
      </c>
      <c r="G1424">
        <v>2</v>
      </c>
      <c r="H1424" t="s">
        <v>30</v>
      </c>
      <c r="I1424">
        <v>100</v>
      </c>
      <c r="J1424" t="s">
        <v>31</v>
      </c>
      <c r="K1424">
        <v>0</v>
      </c>
      <c r="L1424" s="1">
        <v>2300</v>
      </c>
      <c r="M1424" t="s">
        <v>27</v>
      </c>
      <c r="N1424" t="s">
        <v>27</v>
      </c>
      <c r="O1424" t="s">
        <v>27</v>
      </c>
      <c r="P1424">
        <v>0</v>
      </c>
      <c r="Q1424" t="s">
        <v>44</v>
      </c>
      <c r="R1424">
        <v>30</v>
      </c>
      <c r="S1424" t="s">
        <v>36</v>
      </c>
      <c r="T1424">
        <v>5</v>
      </c>
      <c r="U1424">
        <v>1</v>
      </c>
      <c r="V1424">
        <v>1</v>
      </c>
      <c r="W1424">
        <v>7</v>
      </c>
      <c r="X1424">
        <v>705</v>
      </c>
      <c r="Y1424">
        <v>-50</v>
      </c>
      <c r="Z1424" t="s">
        <v>35</v>
      </c>
      <c r="AA1424">
        <v>100</v>
      </c>
      <c r="AB1424" t="str">
        <f t="shared" si="22"/>
        <v>30-39</v>
      </c>
    </row>
    <row r="1425" spans="1:28" x14ac:dyDescent="0.3">
      <c r="A1425">
        <v>27</v>
      </c>
      <c r="B1425" t="s">
        <v>27</v>
      </c>
      <c r="C1425" t="s">
        <v>28</v>
      </c>
      <c r="D1425">
        <v>86</v>
      </c>
      <c r="E1425" t="s">
        <v>42</v>
      </c>
      <c r="F1425">
        <v>100</v>
      </c>
      <c r="G1425">
        <v>1</v>
      </c>
      <c r="H1425" t="s">
        <v>30</v>
      </c>
      <c r="I1425">
        <v>50</v>
      </c>
      <c r="J1425" t="s">
        <v>40</v>
      </c>
      <c r="K1425">
        <v>-200</v>
      </c>
      <c r="L1425" s="1">
        <v>2336</v>
      </c>
      <c r="M1425" t="s">
        <v>27</v>
      </c>
      <c r="N1425" t="s">
        <v>27</v>
      </c>
      <c r="O1425" t="s">
        <v>27</v>
      </c>
      <c r="P1425">
        <v>0</v>
      </c>
      <c r="Q1425" t="s">
        <v>32</v>
      </c>
      <c r="R1425">
        <v>8</v>
      </c>
      <c r="S1425" t="s">
        <v>27</v>
      </c>
      <c r="T1425">
        <v>5</v>
      </c>
      <c r="U1425">
        <v>1</v>
      </c>
      <c r="V1425">
        <v>1</v>
      </c>
      <c r="W1425">
        <v>99</v>
      </c>
      <c r="X1425">
        <v>662</v>
      </c>
      <c r="Y1425">
        <v>50</v>
      </c>
      <c r="Z1425" t="s">
        <v>35</v>
      </c>
      <c r="AA1425">
        <v>100</v>
      </c>
      <c r="AB1425" t="str">
        <f t="shared" si="22"/>
        <v>20-29</v>
      </c>
    </row>
    <row r="1426" spans="1:28" x14ac:dyDescent="0.3">
      <c r="A1426">
        <v>24</v>
      </c>
      <c r="B1426" t="s">
        <v>27</v>
      </c>
      <c r="C1426" t="s">
        <v>28</v>
      </c>
      <c r="D1426">
        <v>86</v>
      </c>
      <c r="E1426" t="s">
        <v>29</v>
      </c>
      <c r="F1426">
        <v>50</v>
      </c>
      <c r="G1426">
        <v>2</v>
      </c>
      <c r="H1426" t="s">
        <v>30</v>
      </c>
      <c r="I1426">
        <v>100</v>
      </c>
      <c r="J1426" t="s">
        <v>31</v>
      </c>
      <c r="K1426">
        <v>0</v>
      </c>
      <c r="L1426" s="1">
        <v>2386</v>
      </c>
      <c r="M1426" t="s">
        <v>27</v>
      </c>
      <c r="N1426" t="s">
        <v>36</v>
      </c>
      <c r="O1426" t="s">
        <v>36</v>
      </c>
      <c r="P1426">
        <v>100</v>
      </c>
      <c r="Q1426" t="s">
        <v>32</v>
      </c>
      <c r="R1426">
        <v>23</v>
      </c>
      <c r="S1426" t="s">
        <v>36</v>
      </c>
      <c r="T1426">
        <v>7</v>
      </c>
      <c r="U1426">
        <v>3</v>
      </c>
      <c r="V1426">
        <v>3</v>
      </c>
      <c r="W1426">
        <v>9</v>
      </c>
      <c r="X1426">
        <v>689</v>
      </c>
      <c r="Y1426">
        <v>50</v>
      </c>
      <c r="Z1426" t="s">
        <v>33</v>
      </c>
      <c r="AA1426">
        <v>50</v>
      </c>
      <c r="AB1426" t="str">
        <f t="shared" si="22"/>
        <v>20-29</v>
      </c>
    </row>
    <row r="1427" spans="1:28" x14ac:dyDescent="0.3">
      <c r="A1427">
        <v>18</v>
      </c>
      <c r="B1427" t="s">
        <v>27</v>
      </c>
      <c r="C1427" t="s">
        <v>28</v>
      </c>
      <c r="D1427">
        <v>86</v>
      </c>
      <c r="E1427" t="s">
        <v>29</v>
      </c>
      <c r="F1427">
        <v>50</v>
      </c>
      <c r="G1427">
        <v>0</v>
      </c>
      <c r="H1427" t="s">
        <v>39</v>
      </c>
      <c r="I1427">
        <v>0</v>
      </c>
      <c r="J1427" t="s">
        <v>31</v>
      </c>
      <c r="K1427">
        <v>0</v>
      </c>
      <c r="L1427" s="1">
        <v>2236</v>
      </c>
      <c r="M1427" t="s">
        <v>27</v>
      </c>
      <c r="N1427" t="s">
        <v>27</v>
      </c>
      <c r="O1427" t="s">
        <v>27</v>
      </c>
      <c r="P1427">
        <v>0</v>
      </c>
      <c r="Q1427" t="s">
        <v>34</v>
      </c>
      <c r="R1427">
        <v>17</v>
      </c>
      <c r="S1427" t="s">
        <v>27</v>
      </c>
      <c r="T1427">
        <v>8</v>
      </c>
      <c r="U1427">
        <v>3</v>
      </c>
      <c r="V1427">
        <v>3</v>
      </c>
      <c r="W1427">
        <v>99</v>
      </c>
      <c r="X1427">
        <v>721</v>
      </c>
      <c r="Y1427">
        <v>-50</v>
      </c>
      <c r="Z1427" t="s">
        <v>41</v>
      </c>
      <c r="AA1427">
        <v>0</v>
      </c>
      <c r="AB1427" t="str">
        <f t="shared" si="22"/>
        <v>10-19</v>
      </c>
    </row>
    <row r="1428" spans="1:28" x14ac:dyDescent="0.3">
      <c r="A1428">
        <v>70</v>
      </c>
      <c r="B1428" t="s">
        <v>36</v>
      </c>
      <c r="C1428" t="s">
        <v>38</v>
      </c>
      <c r="D1428">
        <v>0</v>
      </c>
      <c r="E1428" t="s">
        <v>42</v>
      </c>
      <c r="F1428">
        <v>100</v>
      </c>
      <c r="G1428">
        <v>0</v>
      </c>
      <c r="H1428" t="s">
        <v>30</v>
      </c>
      <c r="I1428">
        <v>0</v>
      </c>
      <c r="J1428" t="s">
        <v>31</v>
      </c>
      <c r="K1428">
        <v>0</v>
      </c>
      <c r="L1428" s="1">
        <v>2300</v>
      </c>
      <c r="M1428" t="s">
        <v>27</v>
      </c>
      <c r="N1428" t="s">
        <v>27</v>
      </c>
      <c r="O1428" t="s">
        <v>27</v>
      </c>
      <c r="P1428">
        <v>0</v>
      </c>
      <c r="Q1428" t="s">
        <v>32</v>
      </c>
      <c r="R1428">
        <v>25</v>
      </c>
      <c r="S1428" t="s">
        <v>36</v>
      </c>
      <c r="T1428">
        <v>6</v>
      </c>
      <c r="U1428">
        <v>0</v>
      </c>
      <c r="V1428">
        <v>3</v>
      </c>
      <c r="W1428">
        <v>4</v>
      </c>
      <c r="X1428">
        <v>707</v>
      </c>
      <c r="Y1428">
        <v>-50</v>
      </c>
      <c r="Z1428" t="s">
        <v>35</v>
      </c>
      <c r="AA1428">
        <v>100</v>
      </c>
      <c r="AB1428" t="str">
        <f t="shared" si="22"/>
        <v>70-79</v>
      </c>
    </row>
    <row r="1429" spans="1:28" x14ac:dyDescent="0.3">
      <c r="A1429">
        <v>23</v>
      </c>
      <c r="B1429" t="s">
        <v>27</v>
      </c>
      <c r="C1429" t="s">
        <v>38</v>
      </c>
      <c r="D1429">
        <v>0</v>
      </c>
      <c r="E1429" t="s">
        <v>29</v>
      </c>
      <c r="F1429">
        <v>50</v>
      </c>
      <c r="G1429">
        <v>2</v>
      </c>
      <c r="H1429" t="s">
        <v>30</v>
      </c>
      <c r="I1429">
        <v>100</v>
      </c>
      <c r="J1429" t="s">
        <v>31</v>
      </c>
      <c r="K1429">
        <v>0</v>
      </c>
      <c r="L1429" s="1">
        <v>2300</v>
      </c>
      <c r="M1429" t="s">
        <v>27</v>
      </c>
      <c r="N1429" t="s">
        <v>36</v>
      </c>
      <c r="O1429" t="s">
        <v>27</v>
      </c>
      <c r="P1429">
        <v>50</v>
      </c>
      <c r="Q1429" t="s">
        <v>34</v>
      </c>
      <c r="R1429">
        <v>20</v>
      </c>
      <c r="S1429" t="s">
        <v>27</v>
      </c>
      <c r="T1429">
        <v>3</v>
      </c>
      <c r="U1429">
        <v>1</v>
      </c>
      <c r="V1429">
        <v>3</v>
      </c>
      <c r="W1429">
        <v>99</v>
      </c>
      <c r="X1429">
        <v>662</v>
      </c>
      <c r="Y1429">
        <v>50</v>
      </c>
      <c r="Z1429" t="s">
        <v>41</v>
      </c>
      <c r="AA1429">
        <v>0</v>
      </c>
      <c r="AB1429" t="str">
        <f t="shared" si="22"/>
        <v>20-29</v>
      </c>
    </row>
    <row r="1430" spans="1:28" x14ac:dyDescent="0.3">
      <c r="A1430">
        <v>36</v>
      </c>
      <c r="B1430" t="s">
        <v>27</v>
      </c>
      <c r="C1430" t="s">
        <v>38</v>
      </c>
      <c r="D1430">
        <v>0</v>
      </c>
      <c r="E1430" t="s">
        <v>37</v>
      </c>
      <c r="F1430">
        <v>0</v>
      </c>
      <c r="G1430">
        <v>0</v>
      </c>
      <c r="H1430" t="s">
        <v>39</v>
      </c>
      <c r="I1430">
        <v>0</v>
      </c>
      <c r="J1430" t="s">
        <v>31</v>
      </c>
      <c r="K1430">
        <v>0</v>
      </c>
      <c r="L1430" s="1">
        <v>2150</v>
      </c>
      <c r="M1430" t="s">
        <v>27</v>
      </c>
      <c r="N1430" t="s">
        <v>27</v>
      </c>
      <c r="O1430" t="s">
        <v>27</v>
      </c>
      <c r="P1430">
        <v>0</v>
      </c>
      <c r="Q1430" t="s">
        <v>32</v>
      </c>
      <c r="R1430">
        <v>13</v>
      </c>
      <c r="S1430" t="s">
        <v>36</v>
      </c>
      <c r="T1430">
        <v>5</v>
      </c>
      <c r="U1430">
        <v>3</v>
      </c>
      <c r="V1430">
        <v>2</v>
      </c>
      <c r="W1430">
        <v>3</v>
      </c>
      <c r="X1430">
        <v>716</v>
      </c>
      <c r="Y1430">
        <v>-50</v>
      </c>
      <c r="Z1430" t="s">
        <v>33</v>
      </c>
      <c r="AA1430">
        <v>50</v>
      </c>
      <c r="AB1430" t="str">
        <f t="shared" si="22"/>
        <v>30-39</v>
      </c>
    </row>
    <row r="1431" spans="1:28" x14ac:dyDescent="0.3">
      <c r="A1431">
        <v>35</v>
      </c>
      <c r="B1431" t="s">
        <v>27</v>
      </c>
      <c r="C1431" t="s">
        <v>45</v>
      </c>
      <c r="D1431">
        <v>0</v>
      </c>
      <c r="E1431" t="s">
        <v>29</v>
      </c>
      <c r="F1431">
        <v>50</v>
      </c>
      <c r="G1431">
        <v>1</v>
      </c>
      <c r="H1431" t="s">
        <v>39</v>
      </c>
      <c r="I1431">
        <v>100</v>
      </c>
      <c r="J1431" t="s">
        <v>40</v>
      </c>
      <c r="K1431">
        <v>-200</v>
      </c>
      <c r="L1431" s="1">
        <v>2050</v>
      </c>
      <c r="M1431" t="s">
        <v>36</v>
      </c>
      <c r="N1431" t="s">
        <v>36</v>
      </c>
      <c r="O1431" t="s">
        <v>27</v>
      </c>
      <c r="P1431">
        <v>100</v>
      </c>
      <c r="Q1431" t="s">
        <v>32</v>
      </c>
      <c r="R1431">
        <v>6</v>
      </c>
      <c r="S1431" t="s">
        <v>36</v>
      </c>
      <c r="T1431">
        <v>5</v>
      </c>
      <c r="U1431">
        <v>3</v>
      </c>
      <c r="V1431">
        <v>2</v>
      </c>
      <c r="W1431">
        <v>5</v>
      </c>
      <c r="X1431">
        <v>785</v>
      </c>
      <c r="Y1431">
        <v>-50</v>
      </c>
      <c r="Z1431" t="s">
        <v>35</v>
      </c>
      <c r="AA1431">
        <v>100</v>
      </c>
      <c r="AB1431" t="str">
        <f t="shared" si="22"/>
        <v>30-39</v>
      </c>
    </row>
    <row r="1432" spans="1:28" x14ac:dyDescent="0.3">
      <c r="A1432">
        <v>44</v>
      </c>
      <c r="B1432" t="s">
        <v>27</v>
      </c>
      <c r="C1432" t="s">
        <v>38</v>
      </c>
      <c r="D1432">
        <v>0</v>
      </c>
      <c r="E1432" t="s">
        <v>29</v>
      </c>
      <c r="F1432">
        <v>50</v>
      </c>
      <c r="G1432">
        <v>0</v>
      </c>
      <c r="H1432" t="s">
        <v>30</v>
      </c>
      <c r="I1432">
        <v>0</v>
      </c>
      <c r="J1432" t="s">
        <v>31</v>
      </c>
      <c r="K1432">
        <v>0</v>
      </c>
      <c r="L1432" s="1">
        <v>2300</v>
      </c>
      <c r="M1432" t="s">
        <v>27</v>
      </c>
      <c r="N1432" t="s">
        <v>27</v>
      </c>
      <c r="O1432" t="s">
        <v>36</v>
      </c>
      <c r="P1432">
        <v>50</v>
      </c>
      <c r="Q1432" t="s">
        <v>32</v>
      </c>
      <c r="R1432">
        <v>1</v>
      </c>
      <c r="S1432" t="s">
        <v>27</v>
      </c>
      <c r="T1432">
        <v>2</v>
      </c>
      <c r="U1432">
        <v>2</v>
      </c>
      <c r="V1432">
        <v>1</v>
      </c>
      <c r="W1432">
        <v>99</v>
      </c>
      <c r="X1432">
        <v>668</v>
      </c>
      <c r="Y1432">
        <v>50</v>
      </c>
      <c r="Z1432" t="s">
        <v>35</v>
      </c>
      <c r="AA1432">
        <v>100</v>
      </c>
      <c r="AB1432" t="str">
        <f t="shared" si="22"/>
        <v>40-49</v>
      </c>
    </row>
    <row r="1433" spans="1:28" x14ac:dyDescent="0.3">
      <c r="A1433">
        <v>52</v>
      </c>
      <c r="B1433" t="s">
        <v>27</v>
      </c>
      <c r="C1433" t="s">
        <v>46</v>
      </c>
      <c r="D1433">
        <v>0</v>
      </c>
      <c r="E1433" t="s">
        <v>29</v>
      </c>
      <c r="F1433">
        <v>50</v>
      </c>
      <c r="G1433">
        <v>0</v>
      </c>
      <c r="H1433" t="s">
        <v>30</v>
      </c>
      <c r="I1433">
        <v>0</v>
      </c>
      <c r="J1433" t="s">
        <v>40</v>
      </c>
      <c r="K1433">
        <v>-200</v>
      </c>
      <c r="L1433" s="1">
        <v>2100</v>
      </c>
      <c r="M1433" t="s">
        <v>27</v>
      </c>
      <c r="N1433" t="s">
        <v>27</v>
      </c>
      <c r="O1433" t="s">
        <v>27</v>
      </c>
      <c r="P1433">
        <v>0</v>
      </c>
      <c r="Q1433" t="s">
        <v>44</v>
      </c>
      <c r="R1433">
        <v>14</v>
      </c>
      <c r="S1433" t="s">
        <v>36</v>
      </c>
      <c r="T1433">
        <v>6</v>
      </c>
      <c r="U1433">
        <v>2</v>
      </c>
      <c r="V1433">
        <v>1</v>
      </c>
      <c r="W1433">
        <v>5</v>
      </c>
      <c r="X1433">
        <v>674</v>
      </c>
      <c r="Y1433">
        <v>50</v>
      </c>
      <c r="Z1433" t="s">
        <v>33</v>
      </c>
      <c r="AA1433">
        <v>50</v>
      </c>
      <c r="AB1433" t="str">
        <f t="shared" si="22"/>
        <v>50-59</v>
      </c>
    </row>
    <row r="1434" spans="1:28" x14ac:dyDescent="0.3">
      <c r="A1434">
        <v>52</v>
      </c>
      <c r="B1434" t="s">
        <v>27</v>
      </c>
      <c r="C1434" t="s">
        <v>38</v>
      </c>
      <c r="D1434">
        <v>0</v>
      </c>
      <c r="E1434" t="s">
        <v>29</v>
      </c>
      <c r="F1434">
        <v>50</v>
      </c>
      <c r="G1434">
        <v>1</v>
      </c>
      <c r="H1434" t="s">
        <v>30</v>
      </c>
      <c r="I1434">
        <v>50</v>
      </c>
      <c r="J1434" t="s">
        <v>40</v>
      </c>
      <c r="K1434">
        <v>-200</v>
      </c>
      <c r="L1434" s="1">
        <v>2000</v>
      </c>
      <c r="M1434" t="s">
        <v>36</v>
      </c>
      <c r="N1434" t="s">
        <v>36</v>
      </c>
      <c r="O1434" t="s">
        <v>27</v>
      </c>
      <c r="P1434">
        <v>100</v>
      </c>
      <c r="Q1434" t="s">
        <v>34</v>
      </c>
      <c r="R1434">
        <v>27</v>
      </c>
      <c r="S1434" t="s">
        <v>36</v>
      </c>
      <c r="T1434">
        <v>7</v>
      </c>
      <c r="U1434">
        <v>2</v>
      </c>
      <c r="V1434">
        <v>3</v>
      </c>
      <c r="W1434">
        <v>14</v>
      </c>
      <c r="X1434">
        <v>708</v>
      </c>
      <c r="Y1434">
        <v>-50</v>
      </c>
      <c r="Z1434" t="s">
        <v>35</v>
      </c>
      <c r="AA1434">
        <v>100</v>
      </c>
      <c r="AB1434" t="str">
        <f t="shared" si="22"/>
        <v>50-59</v>
      </c>
    </row>
    <row r="1435" spans="1:28" x14ac:dyDescent="0.3">
      <c r="A1435">
        <v>31</v>
      </c>
      <c r="B1435" t="s">
        <v>27</v>
      </c>
      <c r="C1435" t="s">
        <v>38</v>
      </c>
      <c r="D1435">
        <v>0</v>
      </c>
      <c r="E1435" t="s">
        <v>29</v>
      </c>
      <c r="F1435">
        <v>50</v>
      </c>
      <c r="G1435">
        <v>0</v>
      </c>
      <c r="H1435" t="s">
        <v>30</v>
      </c>
      <c r="I1435">
        <v>0</v>
      </c>
      <c r="J1435" t="s">
        <v>40</v>
      </c>
      <c r="K1435">
        <v>-200</v>
      </c>
      <c r="L1435" s="1">
        <v>1900</v>
      </c>
      <c r="M1435" t="s">
        <v>36</v>
      </c>
      <c r="N1435" t="s">
        <v>27</v>
      </c>
      <c r="O1435" t="s">
        <v>27</v>
      </c>
      <c r="P1435">
        <v>50</v>
      </c>
      <c r="Q1435" t="s">
        <v>32</v>
      </c>
      <c r="R1435">
        <v>10</v>
      </c>
      <c r="S1435" t="s">
        <v>27</v>
      </c>
      <c r="T1435">
        <v>3</v>
      </c>
      <c r="U1435">
        <v>2</v>
      </c>
      <c r="V1435">
        <v>3</v>
      </c>
      <c r="W1435">
        <v>99</v>
      </c>
      <c r="X1435">
        <v>730</v>
      </c>
      <c r="Y1435">
        <v>-50</v>
      </c>
      <c r="Z1435" t="s">
        <v>41</v>
      </c>
      <c r="AA1435">
        <v>0</v>
      </c>
      <c r="AB1435" t="str">
        <f t="shared" si="22"/>
        <v>30-39</v>
      </c>
    </row>
    <row r="1436" spans="1:28" x14ac:dyDescent="0.3">
      <c r="A1436">
        <v>37</v>
      </c>
      <c r="B1436" t="s">
        <v>27</v>
      </c>
      <c r="C1436" t="s">
        <v>28</v>
      </c>
      <c r="D1436">
        <v>86</v>
      </c>
      <c r="E1436" t="s">
        <v>29</v>
      </c>
      <c r="F1436">
        <v>50</v>
      </c>
      <c r="G1436">
        <v>0</v>
      </c>
      <c r="H1436" t="s">
        <v>30</v>
      </c>
      <c r="I1436">
        <v>0</v>
      </c>
      <c r="J1436" t="s">
        <v>31</v>
      </c>
      <c r="K1436">
        <v>0</v>
      </c>
      <c r="L1436" s="1">
        <v>2386</v>
      </c>
      <c r="M1436" t="s">
        <v>27</v>
      </c>
      <c r="N1436" t="s">
        <v>36</v>
      </c>
      <c r="O1436" t="s">
        <v>27</v>
      </c>
      <c r="P1436">
        <v>50</v>
      </c>
      <c r="Q1436" t="s">
        <v>34</v>
      </c>
      <c r="R1436">
        <v>18</v>
      </c>
      <c r="S1436" t="s">
        <v>36</v>
      </c>
      <c r="T1436">
        <v>6</v>
      </c>
      <c r="U1436">
        <v>1</v>
      </c>
      <c r="V1436">
        <v>2</v>
      </c>
      <c r="W1436">
        <v>13</v>
      </c>
      <c r="X1436">
        <v>673</v>
      </c>
      <c r="Y1436">
        <v>50</v>
      </c>
      <c r="Z1436" t="s">
        <v>35</v>
      </c>
      <c r="AA1436">
        <v>100</v>
      </c>
      <c r="AB1436" t="str">
        <f t="shared" si="22"/>
        <v>30-39</v>
      </c>
    </row>
    <row r="1437" spans="1:28" x14ac:dyDescent="0.3">
      <c r="A1437">
        <v>44</v>
      </c>
      <c r="B1437" t="s">
        <v>27</v>
      </c>
      <c r="C1437" t="s">
        <v>28</v>
      </c>
      <c r="D1437">
        <v>86</v>
      </c>
      <c r="E1437" t="s">
        <v>29</v>
      </c>
      <c r="F1437">
        <v>50</v>
      </c>
      <c r="G1437">
        <v>0</v>
      </c>
      <c r="H1437" t="s">
        <v>30</v>
      </c>
      <c r="I1437">
        <v>0</v>
      </c>
      <c r="J1437" t="s">
        <v>31</v>
      </c>
      <c r="K1437">
        <v>0</v>
      </c>
      <c r="L1437" s="1">
        <v>2386</v>
      </c>
      <c r="M1437" t="s">
        <v>36</v>
      </c>
      <c r="N1437" t="s">
        <v>27</v>
      </c>
      <c r="O1437" t="s">
        <v>27</v>
      </c>
      <c r="P1437">
        <v>50</v>
      </c>
      <c r="Q1437" t="s">
        <v>32</v>
      </c>
      <c r="R1437">
        <v>18</v>
      </c>
      <c r="S1437" t="s">
        <v>27</v>
      </c>
      <c r="T1437">
        <v>3</v>
      </c>
      <c r="U1437">
        <v>3</v>
      </c>
      <c r="V1437">
        <v>3</v>
      </c>
      <c r="W1437">
        <v>99</v>
      </c>
      <c r="X1437">
        <v>667</v>
      </c>
      <c r="Y1437">
        <v>50</v>
      </c>
      <c r="Z1437" t="s">
        <v>35</v>
      </c>
      <c r="AA1437">
        <v>100</v>
      </c>
      <c r="AB1437" t="str">
        <f t="shared" si="22"/>
        <v>40-49</v>
      </c>
    </row>
    <row r="1438" spans="1:28" x14ac:dyDescent="0.3">
      <c r="A1438">
        <v>36</v>
      </c>
      <c r="B1438" t="s">
        <v>27</v>
      </c>
      <c r="C1438" t="s">
        <v>38</v>
      </c>
      <c r="D1438">
        <v>0</v>
      </c>
      <c r="E1438" t="s">
        <v>29</v>
      </c>
      <c r="F1438">
        <v>50</v>
      </c>
      <c r="G1438">
        <v>0</v>
      </c>
      <c r="H1438" t="s">
        <v>30</v>
      </c>
      <c r="I1438">
        <v>0</v>
      </c>
      <c r="J1438" t="s">
        <v>31</v>
      </c>
      <c r="K1438">
        <v>0</v>
      </c>
      <c r="L1438" s="1">
        <v>2150</v>
      </c>
      <c r="M1438" t="s">
        <v>27</v>
      </c>
      <c r="N1438" t="s">
        <v>27</v>
      </c>
      <c r="O1438" t="s">
        <v>36</v>
      </c>
      <c r="P1438">
        <v>50</v>
      </c>
      <c r="Q1438" t="s">
        <v>34</v>
      </c>
      <c r="R1438">
        <v>6</v>
      </c>
      <c r="S1438" t="s">
        <v>36</v>
      </c>
      <c r="T1438">
        <v>8</v>
      </c>
      <c r="U1438">
        <v>2</v>
      </c>
      <c r="V1438">
        <v>2</v>
      </c>
      <c r="W1438">
        <v>13</v>
      </c>
      <c r="X1438">
        <v>717</v>
      </c>
      <c r="Y1438">
        <v>-50</v>
      </c>
      <c r="Z1438" t="s">
        <v>33</v>
      </c>
      <c r="AA1438">
        <v>50</v>
      </c>
      <c r="AB1438" t="str">
        <f t="shared" si="22"/>
        <v>30-39</v>
      </c>
    </row>
    <row r="1439" spans="1:28" x14ac:dyDescent="0.3">
      <c r="A1439">
        <v>64</v>
      </c>
      <c r="B1439" t="s">
        <v>36</v>
      </c>
      <c r="C1439" t="s">
        <v>28</v>
      </c>
      <c r="D1439">
        <v>86</v>
      </c>
      <c r="E1439" t="s">
        <v>42</v>
      </c>
      <c r="F1439">
        <v>100</v>
      </c>
      <c r="G1439">
        <v>0</v>
      </c>
      <c r="H1439" t="s">
        <v>30</v>
      </c>
      <c r="I1439">
        <v>0</v>
      </c>
      <c r="J1439" t="s">
        <v>40</v>
      </c>
      <c r="K1439">
        <v>-200</v>
      </c>
      <c r="L1439" s="1">
        <v>2086</v>
      </c>
      <c r="M1439" t="s">
        <v>27</v>
      </c>
      <c r="N1439" t="s">
        <v>27</v>
      </c>
      <c r="O1439" t="s">
        <v>27</v>
      </c>
      <c r="P1439">
        <v>0</v>
      </c>
      <c r="Q1439" t="s">
        <v>32</v>
      </c>
      <c r="R1439">
        <v>17</v>
      </c>
      <c r="S1439" t="s">
        <v>36</v>
      </c>
      <c r="T1439">
        <v>5</v>
      </c>
      <c r="U1439">
        <v>1</v>
      </c>
      <c r="V1439">
        <v>2</v>
      </c>
      <c r="W1439">
        <v>1</v>
      </c>
      <c r="X1439">
        <v>736</v>
      </c>
      <c r="Y1439">
        <v>-50</v>
      </c>
      <c r="Z1439" t="s">
        <v>41</v>
      </c>
      <c r="AA1439">
        <v>0</v>
      </c>
      <c r="AB1439" t="str">
        <f t="shared" si="22"/>
        <v>60-69</v>
      </c>
    </row>
    <row r="1440" spans="1:28" x14ac:dyDescent="0.3">
      <c r="A1440">
        <v>47</v>
      </c>
      <c r="B1440" t="s">
        <v>27</v>
      </c>
      <c r="C1440" t="s">
        <v>38</v>
      </c>
      <c r="D1440">
        <v>0</v>
      </c>
      <c r="E1440" t="s">
        <v>42</v>
      </c>
      <c r="F1440">
        <v>100</v>
      </c>
      <c r="G1440">
        <v>0</v>
      </c>
      <c r="H1440" t="s">
        <v>43</v>
      </c>
      <c r="I1440">
        <v>0</v>
      </c>
      <c r="J1440" t="s">
        <v>31</v>
      </c>
      <c r="K1440">
        <v>0</v>
      </c>
      <c r="L1440" s="1">
        <v>2200</v>
      </c>
      <c r="M1440" t="s">
        <v>27</v>
      </c>
      <c r="N1440" t="s">
        <v>27</v>
      </c>
      <c r="O1440" t="s">
        <v>27</v>
      </c>
      <c r="P1440">
        <v>0</v>
      </c>
      <c r="Q1440" t="s">
        <v>32</v>
      </c>
      <c r="R1440">
        <v>4</v>
      </c>
      <c r="S1440" t="s">
        <v>36</v>
      </c>
      <c r="T1440">
        <v>7</v>
      </c>
      <c r="U1440">
        <v>2</v>
      </c>
      <c r="V1440">
        <v>2</v>
      </c>
      <c r="W1440">
        <v>2</v>
      </c>
      <c r="X1440">
        <v>748</v>
      </c>
      <c r="Y1440">
        <v>-50</v>
      </c>
      <c r="Z1440" t="s">
        <v>41</v>
      </c>
      <c r="AA1440">
        <v>0</v>
      </c>
      <c r="AB1440" t="str">
        <f t="shared" si="22"/>
        <v>40-49</v>
      </c>
    </row>
    <row r="1441" spans="1:28" x14ac:dyDescent="0.3">
      <c r="A1441">
        <v>51</v>
      </c>
      <c r="B1441" t="s">
        <v>27</v>
      </c>
      <c r="C1441" t="s">
        <v>28</v>
      </c>
      <c r="D1441">
        <v>86</v>
      </c>
      <c r="E1441" t="s">
        <v>29</v>
      </c>
      <c r="F1441">
        <v>50</v>
      </c>
      <c r="G1441">
        <v>1</v>
      </c>
      <c r="H1441" t="s">
        <v>39</v>
      </c>
      <c r="I1441">
        <v>100</v>
      </c>
      <c r="J1441" t="s">
        <v>40</v>
      </c>
      <c r="K1441">
        <v>-200</v>
      </c>
      <c r="L1441" s="1">
        <v>2136</v>
      </c>
      <c r="M1441" t="s">
        <v>36</v>
      </c>
      <c r="N1441" t="s">
        <v>27</v>
      </c>
      <c r="O1441" t="s">
        <v>27</v>
      </c>
      <c r="P1441">
        <v>50</v>
      </c>
      <c r="Q1441" t="s">
        <v>32</v>
      </c>
      <c r="R1441">
        <v>17</v>
      </c>
      <c r="S1441" t="s">
        <v>36</v>
      </c>
      <c r="T1441">
        <v>3</v>
      </c>
      <c r="U1441">
        <v>2</v>
      </c>
      <c r="V1441">
        <v>3</v>
      </c>
      <c r="W1441">
        <v>14</v>
      </c>
      <c r="X1441">
        <v>730</v>
      </c>
      <c r="Y1441">
        <v>-50</v>
      </c>
      <c r="Z1441" t="s">
        <v>33</v>
      </c>
      <c r="AA1441">
        <v>50</v>
      </c>
      <c r="AB1441" t="str">
        <f t="shared" si="22"/>
        <v>50-59</v>
      </c>
    </row>
    <row r="1442" spans="1:28" x14ac:dyDescent="0.3">
      <c r="A1442">
        <v>49</v>
      </c>
      <c r="B1442" t="s">
        <v>27</v>
      </c>
      <c r="C1442" t="s">
        <v>46</v>
      </c>
      <c r="D1442">
        <v>0</v>
      </c>
      <c r="E1442" t="s">
        <v>29</v>
      </c>
      <c r="F1442">
        <v>50</v>
      </c>
      <c r="G1442">
        <v>0</v>
      </c>
      <c r="H1442" t="s">
        <v>30</v>
      </c>
      <c r="I1442">
        <v>0</v>
      </c>
      <c r="J1442" t="s">
        <v>31</v>
      </c>
      <c r="K1442">
        <v>0</v>
      </c>
      <c r="L1442" s="1">
        <v>2250</v>
      </c>
      <c r="M1442" t="s">
        <v>27</v>
      </c>
      <c r="N1442" t="s">
        <v>27</v>
      </c>
      <c r="O1442" t="s">
        <v>27</v>
      </c>
      <c r="P1442">
        <v>0</v>
      </c>
      <c r="Q1442" t="s">
        <v>34</v>
      </c>
      <c r="R1442">
        <v>26</v>
      </c>
      <c r="S1442" t="s">
        <v>27</v>
      </c>
      <c r="T1442">
        <v>4</v>
      </c>
      <c r="U1442">
        <v>4</v>
      </c>
      <c r="V1442">
        <v>1</v>
      </c>
      <c r="W1442">
        <v>99</v>
      </c>
      <c r="X1442">
        <v>688</v>
      </c>
      <c r="Y1442">
        <v>50</v>
      </c>
      <c r="Z1442" t="s">
        <v>41</v>
      </c>
      <c r="AA1442">
        <v>0</v>
      </c>
      <c r="AB1442" t="str">
        <f t="shared" si="22"/>
        <v>40-49</v>
      </c>
    </row>
    <row r="1443" spans="1:28" x14ac:dyDescent="0.3">
      <c r="A1443">
        <v>57</v>
      </c>
      <c r="B1443" t="s">
        <v>36</v>
      </c>
      <c r="C1443" t="s">
        <v>28</v>
      </c>
      <c r="D1443">
        <v>86</v>
      </c>
      <c r="E1443" t="s">
        <v>29</v>
      </c>
      <c r="F1443">
        <v>50</v>
      </c>
      <c r="G1443">
        <v>1</v>
      </c>
      <c r="H1443" t="s">
        <v>30</v>
      </c>
      <c r="I1443">
        <v>50</v>
      </c>
      <c r="J1443" t="s">
        <v>31</v>
      </c>
      <c r="K1443">
        <v>0</v>
      </c>
      <c r="L1443" s="1">
        <v>2286</v>
      </c>
      <c r="M1443" t="s">
        <v>36</v>
      </c>
      <c r="N1443" t="s">
        <v>27</v>
      </c>
      <c r="O1443" t="s">
        <v>27</v>
      </c>
      <c r="P1443">
        <v>50</v>
      </c>
      <c r="Q1443" t="s">
        <v>34</v>
      </c>
      <c r="R1443">
        <v>2</v>
      </c>
      <c r="S1443" t="s">
        <v>36</v>
      </c>
      <c r="T1443">
        <v>5</v>
      </c>
      <c r="U1443">
        <v>3</v>
      </c>
      <c r="V1443">
        <v>2</v>
      </c>
      <c r="W1443">
        <v>4</v>
      </c>
      <c r="X1443">
        <v>759</v>
      </c>
      <c r="Y1443">
        <v>-50</v>
      </c>
      <c r="Z1443" t="s">
        <v>33</v>
      </c>
      <c r="AA1443">
        <v>50</v>
      </c>
      <c r="AB1443" t="str">
        <f t="shared" si="22"/>
        <v>50-59</v>
      </c>
    </row>
    <row r="1444" spans="1:28" x14ac:dyDescent="0.3">
      <c r="A1444">
        <v>42</v>
      </c>
      <c r="B1444" t="s">
        <v>27</v>
      </c>
      <c r="C1444" t="s">
        <v>46</v>
      </c>
      <c r="D1444">
        <v>0</v>
      </c>
      <c r="E1444" t="s">
        <v>42</v>
      </c>
      <c r="F1444">
        <v>100</v>
      </c>
      <c r="G1444">
        <v>0</v>
      </c>
      <c r="H1444" t="s">
        <v>30</v>
      </c>
      <c r="I1444">
        <v>0</v>
      </c>
      <c r="J1444" t="s">
        <v>40</v>
      </c>
      <c r="K1444">
        <v>-200</v>
      </c>
      <c r="L1444" s="1">
        <v>2150</v>
      </c>
      <c r="M1444" t="s">
        <v>27</v>
      </c>
      <c r="N1444" t="s">
        <v>27</v>
      </c>
      <c r="O1444" t="s">
        <v>27</v>
      </c>
      <c r="P1444">
        <v>0</v>
      </c>
      <c r="Q1444" t="s">
        <v>44</v>
      </c>
      <c r="R1444">
        <v>4</v>
      </c>
      <c r="S1444" t="s">
        <v>36</v>
      </c>
      <c r="T1444">
        <v>2</v>
      </c>
      <c r="U1444">
        <v>3</v>
      </c>
      <c r="V1444">
        <v>1</v>
      </c>
      <c r="W1444">
        <v>12</v>
      </c>
      <c r="X1444">
        <v>683</v>
      </c>
      <c r="Y1444">
        <v>50</v>
      </c>
      <c r="Z1444" t="s">
        <v>33</v>
      </c>
      <c r="AA1444">
        <v>50</v>
      </c>
      <c r="AB1444" t="str">
        <f t="shared" si="22"/>
        <v>40-49</v>
      </c>
    </row>
    <row r="1445" spans="1:28" x14ac:dyDescent="0.3">
      <c r="A1445">
        <v>20</v>
      </c>
      <c r="B1445" t="s">
        <v>27</v>
      </c>
      <c r="C1445" t="s">
        <v>38</v>
      </c>
      <c r="D1445">
        <v>0</v>
      </c>
      <c r="E1445" t="s">
        <v>29</v>
      </c>
      <c r="F1445">
        <v>50</v>
      </c>
      <c r="G1445">
        <v>0</v>
      </c>
      <c r="H1445" t="s">
        <v>30</v>
      </c>
      <c r="I1445">
        <v>0</v>
      </c>
      <c r="J1445" t="s">
        <v>40</v>
      </c>
      <c r="K1445">
        <v>-200</v>
      </c>
      <c r="L1445" s="1">
        <v>2150</v>
      </c>
      <c r="M1445" t="s">
        <v>27</v>
      </c>
      <c r="N1445" t="s">
        <v>27</v>
      </c>
      <c r="O1445" t="s">
        <v>27</v>
      </c>
      <c r="P1445">
        <v>0</v>
      </c>
      <c r="Q1445" t="s">
        <v>34</v>
      </c>
      <c r="R1445">
        <v>25</v>
      </c>
      <c r="S1445" t="s">
        <v>36</v>
      </c>
      <c r="T1445">
        <v>9</v>
      </c>
      <c r="U1445">
        <v>1</v>
      </c>
      <c r="V1445">
        <v>1</v>
      </c>
      <c r="W1445">
        <v>14</v>
      </c>
      <c r="X1445">
        <v>649</v>
      </c>
      <c r="Y1445">
        <v>50</v>
      </c>
      <c r="Z1445" t="s">
        <v>35</v>
      </c>
      <c r="AA1445">
        <v>100</v>
      </c>
      <c r="AB1445" t="str">
        <f t="shared" si="22"/>
        <v>20-29</v>
      </c>
    </row>
    <row r="1446" spans="1:28" x14ac:dyDescent="0.3">
      <c r="A1446">
        <v>45</v>
      </c>
      <c r="B1446" t="s">
        <v>27</v>
      </c>
      <c r="C1446" t="s">
        <v>28</v>
      </c>
      <c r="D1446">
        <v>86</v>
      </c>
      <c r="E1446" t="s">
        <v>37</v>
      </c>
      <c r="F1446">
        <v>0</v>
      </c>
      <c r="G1446">
        <v>1</v>
      </c>
      <c r="H1446" t="s">
        <v>30</v>
      </c>
      <c r="I1446">
        <v>50</v>
      </c>
      <c r="J1446" t="s">
        <v>40</v>
      </c>
      <c r="K1446">
        <v>-200</v>
      </c>
      <c r="L1446" s="1">
        <v>2236</v>
      </c>
      <c r="M1446" t="s">
        <v>27</v>
      </c>
      <c r="N1446" t="s">
        <v>27</v>
      </c>
      <c r="O1446" t="s">
        <v>27</v>
      </c>
      <c r="P1446">
        <v>0</v>
      </c>
      <c r="Q1446" t="s">
        <v>32</v>
      </c>
      <c r="R1446">
        <v>17</v>
      </c>
      <c r="S1446" t="s">
        <v>36</v>
      </c>
      <c r="T1446">
        <v>2</v>
      </c>
      <c r="U1446">
        <v>1</v>
      </c>
      <c r="V1446">
        <v>2</v>
      </c>
      <c r="W1446">
        <v>1</v>
      </c>
      <c r="X1446">
        <v>592</v>
      </c>
      <c r="Y1446">
        <v>50</v>
      </c>
      <c r="Z1446" t="s">
        <v>35</v>
      </c>
      <c r="AA1446">
        <v>100</v>
      </c>
      <c r="AB1446" t="str">
        <f t="shared" si="22"/>
        <v>40-49</v>
      </c>
    </row>
    <row r="1447" spans="1:28" x14ac:dyDescent="0.3">
      <c r="A1447">
        <v>30</v>
      </c>
      <c r="B1447" t="s">
        <v>27</v>
      </c>
      <c r="C1447" t="s">
        <v>38</v>
      </c>
      <c r="D1447">
        <v>0</v>
      </c>
      <c r="E1447" t="s">
        <v>37</v>
      </c>
      <c r="F1447">
        <v>0</v>
      </c>
      <c r="G1447">
        <v>0</v>
      </c>
      <c r="H1447" t="s">
        <v>30</v>
      </c>
      <c r="I1447">
        <v>0</v>
      </c>
      <c r="J1447" t="s">
        <v>40</v>
      </c>
      <c r="K1447">
        <v>-200</v>
      </c>
      <c r="L1447" s="1">
        <v>2000</v>
      </c>
      <c r="M1447" t="s">
        <v>27</v>
      </c>
      <c r="N1447" t="s">
        <v>27</v>
      </c>
      <c r="O1447" t="s">
        <v>27</v>
      </c>
      <c r="P1447">
        <v>0</v>
      </c>
      <c r="Q1447" t="s">
        <v>32</v>
      </c>
      <c r="R1447">
        <v>25</v>
      </c>
      <c r="S1447" t="s">
        <v>36</v>
      </c>
      <c r="T1447">
        <v>5</v>
      </c>
      <c r="U1447">
        <v>2</v>
      </c>
      <c r="V1447">
        <v>3</v>
      </c>
      <c r="W1447">
        <v>2</v>
      </c>
      <c r="X1447">
        <v>703</v>
      </c>
      <c r="Y1447">
        <v>-50</v>
      </c>
      <c r="Z1447" t="s">
        <v>35</v>
      </c>
      <c r="AA1447">
        <v>100</v>
      </c>
      <c r="AB1447" t="str">
        <f t="shared" si="22"/>
        <v>30-39</v>
      </c>
    </row>
    <row r="1448" spans="1:28" x14ac:dyDescent="0.3">
      <c r="A1448">
        <v>32</v>
      </c>
      <c r="B1448" t="s">
        <v>27</v>
      </c>
      <c r="C1448" t="s">
        <v>28</v>
      </c>
      <c r="D1448">
        <v>86</v>
      </c>
      <c r="E1448" t="s">
        <v>37</v>
      </c>
      <c r="F1448">
        <v>0</v>
      </c>
      <c r="G1448">
        <v>0</v>
      </c>
      <c r="H1448" t="s">
        <v>39</v>
      </c>
      <c r="I1448">
        <v>0</v>
      </c>
      <c r="J1448" t="s">
        <v>31</v>
      </c>
      <c r="K1448">
        <v>0</v>
      </c>
      <c r="L1448" s="1">
        <v>2286</v>
      </c>
      <c r="M1448" t="s">
        <v>27</v>
      </c>
      <c r="N1448" t="s">
        <v>27</v>
      </c>
      <c r="O1448" t="s">
        <v>27</v>
      </c>
      <c r="P1448">
        <v>0</v>
      </c>
      <c r="Q1448" t="s">
        <v>34</v>
      </c>
      <c r="R1448">
        <v>24</v>
      </c>
      <c r="S1448" t="s">
        <v>36</v>
      </c>
      <c r="T1448">
        <v>5</v>
      </c>
      <c r="U1448">
        <v>3</v>
      </c>
      <c r="V1448">
        <v>2</v>
      </c>
      <c r="W1448">
        <v>4</v>
      </c>
      <c r="X1448">
        <v>766</v>
      </c>
      <c r="Y1448">
        <v>-50</v>
      </c>
      <c r="Z1448" t="s">
        <v>35</v>
      </c>
      <c r="AA1448">
        <v>100</v>
      </c>
      <c r="AB1448" t="str">
        <f t="shared" si="22"/>
        <v>30-39</v>
      </c>
    </row>
    <row r="1449" spans="1:28" x14ac:dyDescent="0.3">
      <c r="A1449">
        <v>48</v>
      </c>
      <c r="B1449" t="s">
        <v>27</v>
      </c>
      <c r="C1449" t="s">
        <v>28</v>
      </c>
      <c r="D1449">
        <v>86</v>
      </c>
      <c r="E1449" t="s">
        <v>42</v>
      </c>
      <c r="F1449">
        <v>100</v>
      </c>
      <c r="G1449">
        <v>1</v>
      </c>
      <c r="H1449" t="s">
        <v>30</v>
      </c>
      <c r="I1449">
        <v>50</v>
      </c>
      <c r="J1449" t="s">
        <v>40</v>
      </c>
      <c r="K1449">
        <v>-200</v>
      </c>
      <c r="L1449" s="1">
        <v>2286</v>
      </c>
      <c r="M1449" t="s">
        <v>27</v>
      </c>
      <c r="N1449" t="s">
        <v>36</v>
      </c>
      <c r="O1449" t="s">
        <v>27</v>
      </c>
      <c r="P1449">
        <v>50</v>
      </c>
      <c r="Q1449" t="s">
        <v>44</v>
      </c>
      <c r="R1449">
        <v>29</v>
      </c>
      <c r="S1449" t="s">
        <v>36</v>
      </c>
      <c r="T1449">
        <v>3</v>
      </c>
      <c r="U1449">
        <v>4</v>
      </c>
      <c r="V1449">
        <v>2</v>
      </c>
      <c r="W1449">
        <v>2</v>
      </c>
      <c r="X1449">
        <v>700</v>
      </c>
      <c r="Y1449">
        <v>50</v>
      </c>
      <c r="Z1449" t="s">
        <v>35</v>
      </c>
      <c r="AA1449">
        <v>100</v>
      </c>
      <c r="AB1449" t="str">
        <f t="shared" si="22"/>
        <v>40-49</v>
      </c>
    </row>
    <row r="1450" spans="1:28" x14ac:dyDescent="0.3">
      <c r="A1450">
        <v>58</v>
      </c>
      <c r="B1450" t="s">
        <v>36</v>
      </c>
      <c r="C1450" t="s">
        <v>28</v>
      </c>
      <c r="D1450">
        <v>86</v>
      </c>
      <c r="E1450" t="s">
        <v>29</v>
      </c>
      <c r="F1450">
        <v>50</v>
      </c>
      <c r="G1450">
        <v>1</v>
      </c>
      <c r="H1450" t="s">
        <v>30</v>
      </c>
      <c r="I1450">
        <v>50</v>
      </c>
      <c r="J1450" t="s">
        <v>40</v>
      </c>
      <c r="K1450">
        <v>-200</v>
      </c>
      <c r="L1450" s="1">
        <v>2136</v>
      </c>
      <c r="M1450" t="s">
        <v>27</v>
      </c>
      <c r="N1450" t="s">
        <v>27</v>
      </c>
      <c r="O1450" t="s">
        <v>27</v>
      </c>
      <c r="P1450">
        <v>0</v>
      </c>
      <c r="Q1450" t="s">
        <v>32</v>
      </c>
      <c r="R1450">
        <v>27</v>
      </c>
      <c r="S1450" t="s">
        <v>36</v>
      </c>
      <c r="T1450">
        <v>7</v>
      </c>
      <c r="U1450">
        <v>1</v>
      </c>
      <c r="V1450">
        <v>2</v>
      </c>
      <c r="W1450">
        <v>2</v>
      </c>
      <c r="X1450">
        <v>729</v>
      </c>
      <c r="Y1450">
        <v>-50</v>
      </c>
      <c r="Z1450" t="s">
        <v>33</v>
      </c>
      <c r="AA1450">
        <v>50</v>
      </c>
      <c r="AB1450" t="str">
        <f t="shared" si="22"/>
        <v>50-59</v>
      </c>
    </row>
    <row r="1451" spans="1:28" x14ac:dyDescent="0.3">
      <c r="A1451">
        <v>40</v>
      </c>
      <c r="B1451" t="s">
        <v>27</v>
      </c>
      <c r="C1451" t="s">
        <v>28</v>
      </c>
      <c r="D1451">
        <v>86</v>
      </c>
      <c r="E1451" t="s">
        <v>29</v>
      </c>
      <c r="F1451">
        <v>50</v>
      </c>
      <c r="G1451">
        <v>0</v>
      </c>
      <c r="H1451" t="s">
        <v>30</v>
      </c>
      <c r="I1451">
        <v>0</v>
      </c>
      <c r="J1451" t="s">
        <v>31</v>
      </c>
      <c r="K1451">
        <v>0</v>
      </c>
      <c r="L1451" s="1">
        <v>2286</v>
      </c>
      <c r="M1451" t="s">
        <v>36</v>
      </c>
      <c r="N1451" t="s">
        <v>27</v>
      </c>
      <c r="O1451" t="s">
        <v>27</v>
      </c>
      <c r="P1451">
        <v>50</v>
      </c>
      <c r="Q1451" t="s">
        <v>34</v>
      </c>
      <c r="R1451">
        <v>28</v>
      </c>
      <c r="S1451" t="s">
        <v>27</v>
      </c>
      <c r="T1451">
        <v>6</v>
      </c>
      <c r="U1451">
        <v>2</v>
      </c>
      <c r="V1451">
        <v>1</v>
      </c>
      <c r="W1451">
        <v>99</v>
      </c>
      <c r="X1451">
        <v>725</v>
      </c>
      <c r="Y1451">
        <v>-50</v>
      </c>
      <c r="Z1451" t="s">
        <v>35</v>
      </c>
      <c r="AA1451">
        <v>100</v>
      </c>
      <c r="AB1451" t="str">
        <f t="shared" si="22"/>
        <v>40-49</v>
      </c>
    </row>
    <row r="1452" spans="1:28" x14ac:dyDescent="0.3">
      <c r="A1452">
        <v>44</v>
      </c>
      <c r="B1452" t="s">
        <v>27</v>
      </c>
      <c r="C1452" t="s">
        <v>45</v>
      </c>
      <c r="D1452">
        <v>0</v>
      </c>
      <c r="E1452" t="s">
        <v>29</v>
      </c>
      <c r="F1452">
        <v>50</v>
      </c>
      <c r="G1452">
        <v>0</v>
      </c>
      <c r="H1452" t="s">
        <v>30</v>
      </c>
      <c r="I1452">
        <v>0</v>
      </c>
      <c r="J1452" t="s">
        <v>31</v>
      </c>
      <c r="K1452">
        <v>0</v>
      </c>
      <c r="L1452" s="1">
        <v>2150</v>
      </c>
      <c r="M1452" t="s">
        <v>27</v>
      </c>
      <c r="N1452" t="s">
        <v>36</v>
      </c>
      <c r="O1452" t="s">
        <v>27</v>
      </c>
      <c r="P1452">
        <v>50</v>
      </c>
      <c r="Q1452" t="s">
        <v>44</v>
      </c>
      <c r="R1452">
        <v>15</v>
      </c>
      <c r="S1452" t="s">
        <v>36</v>
      </c>
      <c r="T1452">
        <v>4</v>
      </c>
      <c r="U1452">
        <v>1</v>
      </c>
      <c r="V1452">
        <v>3</v>
      </c>
      <c r="W1452">
        <v>4</v>
      </c>
      <c r="X1452">
        <v>709</v>
      </c>
      <c r="Y1452">
        <v>-50</v>
      </c>
      <c r="Z1452" t="s">
        <v>33</v>
      </c>
      <c r="AA1452">
        <v>50</v>
      </c>
      <c r="AB1452" t="str">
        <f t="shared" si="22"/>
        <v>40-49</v>
      </c>
    </row>
    <row r="1453" spans="1:28" x14ac:dyDescent="0.3">
      <c r="A1453">
        <v>65</v>
      </c>
      <c r="B1453" t="s">
        <v>36</v>
      </c>
      <c r="C1453" t="s">
        <v>28</v>
      </c>
      <c r="D1453">
        <v>86</v>
      </c>
      <c r="E1453" t="s">
        <v>42</v>
      </c>
      <c r="F1453">
        <v>100</v>
      </c>
      <c r="G1453">
        <v>0</v>
      </c>
      <c r="H1453" t="s">
        <v>30</v>
      </c>
      <c r="I1453">
        <v>0</v>
      </c>
      <c r="J1453" t="s">
        <v>31</v>
      </c>
      <c r="K1453">
        <v>0</v>
      </c>
      <c r="L1453" s="1">
        <v>2386</v>
      </c>
      <c r="M1453" t="s">
        <v>27</v>
      </c>
      <c r="N1453" t="s">
        <v>27</v>
      </c>
      <c r="O1453" t="s">
        <v>27</v>
      </c>
      <c r="P1453">
        <v>0</v>
      </c>
      <c r="Q1453" t="s">
        <v>44</v>
      </c>
      <c r="R1453">
        <v>4</v>
      </c>
      <c r="S1453" t="s">
        <v>27</v>
      </c>
      <c r="T1453">
        <v>10</v>
      </c>
      <c r="U1453">
        <v>5</v>
      </c>
      <c r="V1453">
        <v>1</v>
      </c>
      <c r="W1453">
        <v>99</v>
      </c>
      <c r="X1453">
        <v>713</v>
      </c>
      <c r="Y1453">
        <v>-50</v>
      </c>
      <c r="Z1453" t="s">
        <v>35</v>
      </c>
      <c r="AA1453">
        <v>100</v>
      </c>
      <c r="AB1453" t="str">
        <f t="shared" si="22"/>
        <v>60-69</v>
      </c>
    </row>
    <row r="1454" spans="1:28" x14ac:dyDescent="0.3">
      <c r="A1454">
        <v>43</v>
      </c>
      <c r="B1454" t="s">
        <v>27</v>
      </c>
      <c r="C1454" t="s">
        <v>38</v>
      </c>
      <c r="D1454">
        <v>0</v>
      </c>
      <c r="E1454" t="s">
        <v>37</v>
      </c>
      <c r="F1454">
        <v>0</v>
      </c>
      <c r="G1454">
        <v>0</v>
      </c>
      <c r="H1454" t="s">
        <v>30</v>
      </c>
      <c r="I1454">
        <v>0</v>
      </c>
      <c r="J1454" t="s">
        <v>40</v>
      </c>
      <c r="K1454">
        <v>-200</v>
      </c>
      <c r="L1454" s="1">
        <v>1950</v>
      </c>
      <c r="M1454" t="s">
        <v>27</v>
      </c>
      <c r="N1454" t="s">
        <v>27</v>
      </c>
      <c r="O1454" t="s">
        <v>36</v>
      </c>
      <c r="P1454">
        <v>50</v>
      </c>
      <c r="Q1454" t="s">
        <v>34</v>
      </c>
      <c r="R1454">
        <v>27</v>
      </c>
      <c r="S1454" t="s">
        <v>36</v>
      </c>
      <c r="T1454">
        <v>8</v>
      </c>
      <c r="U1454">
        <v>3</v>
      </c>
      <c r="V1454">
        <v>1</v>
      </c>
      <c r="W1454">
        <v>2</v>
      </c>
      <c r="X1454">
        <v>720</v>
      </c>
      <c r="Y1454">
        <v>-50</v>
      </c>
      <c r="Z1454" t="s">
        <v>35</v>
      </c>
      <c r="AA1454">
        <v>100</v>
      </c>
      <c r="AB1454" t="str">
        <f t="shared" si="22"/>
        <v>40-49</v>
      </c>
    </row>
    <row r="1455" spans="1:28" x14ac:dyDescent="0.3">
      <c r="A1455">
        <v>79</v>
      </c>
      <c r="B1455" t="s">
        <v>36</v>
      </c>
      <c r="C1455" t="s">
        <v>28</v>
      </c>
      <c r="D1455">
        <v>86</v>
      </c>
      <c r="E1455" t="s">
        <v>29</v>
      </c>
      <c r="F1455">
        <v>50</v>
      </c>
      <c r="G1455">
        <v>0</v>
      </c>
      <c r="H1455" t="s">
        <v>39</v>
      </c>
      <c r="I1455">
        <v>0</v>
      </c>
      <c r="J1455" t="s">
        <v>40</v>
      </c>
      <c r="K1455">
        <v>-200</v>
      </c>
      <c r="L1455" s="1">
        <v>2236</v>
      </c>
      <c r="M1455" t="s">
        <v>27</v>
      </c>
      <c r="N1455" t="s">
        <v>27</v>
      </c>
      <c r="O1455" t="s">
        <v>27</v>
      </c>
      <c r="P1455">
        <v>0</v>
      </c>
      <c r="Q1455" t="s">
        <v>44</v>
      </c>
      <c r="R1455">
        <v>1</v>
      </c>
      <c r="S1455" t="s">
        <v>36</v>
      </c>
      <c r="T1455">
        <v>4</v>
      </c>
      <c r="U1455">
        <v>2</v>
      </c>
      <c r="V1455">
        <v>1</v>
      </c>
      <c r="W1455">
        <v>8</v>
      </c>
      <c r="X1455">
        <v>624</v>
      </c>
      <c r="Y1455">
        <v>50</v>
      </c>
      <c r="Z1455" t="s">
        <v>35</v>
      </c>
      <c r="AA1455">
        <v>100</v>
      </c>
      <c r="AB1455" t="str">
        <f t="shared" si="22"/>
        <v>70-79</v>
      </c>
    </row>
    <row r="1456" spans="1:28" x14ac:dyDescent="0.3">
      <c r="A1456">
        <v>48</v>
      </c>
      <c r="B1456" t="s">
        <v>27</v>
      </c>
      <c r="C1456" t="s">
        <v>38</v>
      </c>
      <c r="D1456">
        <v>0</v>
      </c>
      <c r="E1456" t="s">
        <v>29</v>
      </c>
      <c r="F1456">
        <v>50</v>
      </c>
      <c r="G1456">
        <v>1</v>
      </c>
      <c r="H1456" t="s">
        <v>30</v>
      </c>
      <c r="I1456">
        <v>50</v>
      </c>
      <c r="J1456" t="s">
        <v>40</v>
      </c>
      <c r="K1456">
        <v>-200</v>
      </c>
      <c r="L1456" s="1">
        <v>2100</v>
      </c>
      <c r="M1456" t="s">
        <v>27</v>
      </c>
      <c r="N1456" t="s">
        <v>36</v>
      </c>
      <c r="O1456" t="s">
        <v>36</v>
      </c>
      <c r="P1456">
        <v>100</v>
      </c>
      <c r="Q1456" t="s">
        <v>32</v>
      </c>
      <c r="R1456">
        <v>20</v>
      </c>
      <c r="S1456" t="s">
        <v>36</v>
      </c>
      <c r="T1456">
        <v>4</v>
      </c>
      <c r="U1456">
        <v>1</v>
      </c>
      <c r="V1456">
        <v>1</v>
      </c>
      <c r="W1456">
        <v>3</v>
      </c>
      <c r="X1456">
        <v>666</v>
      </c>
      <c r="Y1456">
        <v>50</v>
      </c>
      <c r="Z1456" t="s">
        <v>35</v>
      </c>
      <c r="AA1456">
        <v>100</v>
      </c>
      <c r="AB1456" t="str">
        <f t="shared" si="22"/>
        <v>40-49</v>
      </c>
    </row>
    <row r="1457" spans="1:28" x14ac:dyDescent="0.3">
      <c r="A1457">
        <v>18</v>
      </c>
      <c r="B1457" t="s">
        <v>27</v>
      </c>
      <c r="C1457" t="s">
        <v>28</v>
      </c>
      <c r="D1457">
        <v>86</v>
      </c>
      <c r="E1457" t="s">
        <v>29</v>
      </c>
      <c r="F1457">
        <v>50</v>
      </c>
      <c r="G1457">
        <v>0</v>
      </c>
      <c r="H1457" t="s">
        <v>30</v>
      </c>
      <c r="I1457">
        <v>0</v>
      </c>
      <c r="J1457" t="s">
        <v>40</v>
      </c>
      <c r="K1457">
        <v>-200</v>
      </c>
      <c r="L1457" s="1">
        <v>2136</v>
      </c>
      <c r="M1457" t="s">
        <v>27</v>
      </c>
      <c r="N1457" t="s">
        <v>27</v>
      </c>
      <c r="O1457" t="s">
        <v>27</v>
      </c>
      <c r="P1457">
        <v>0</v>
      </c>
      <c r="Q1457" t="s">
        <v>34</v>
      </c>
      <c r="R1457">
        <v>21</v>
      </c>
      <c r="S1457" t="s">
        <v>36</v>
      </c>
      <c r="T1457">
        <v>5</v>
      </c>
      <c r="U1457">
        <v>1</v>
      </c>
      <c r="V1457">
        <v>3</v>
      </c>
      <c r="W1457">
        <v>8</v>
      </c>
      <c r="X1457">
        <v>776</v>
      </c>
      <c r="Y1457">
        <v>-50</v>
      </c>
      <c r="Z1457" t="s">
        <v>35</v>
      </c>
      <c r="AA1457">
        <v>100</v>
      </c>
      <c r="AB1457" t="str">
        <f t="shared" si="22"/>
        <v>10-19</v>
      </c>
    </row>
    <row r="1458" spans="1:28" x14ac:dyDescent="0.3">
      <c r="A1458">
        <v>51</v>
      </c>
      <c r="B1458" t="s">
        <v>27</v>
      </c>
      <c r="C1458" t="s">
        <v>38</v>
      </c>
      <c r="D1458">
        <v>0</v>
      </c>
      <c r="E1458" t="s">
        <v>29</v>
      </c>
      <c r="F1458">
        <v>50</v>
      </c>
      <c r="G1458">
        <v>1</v>
      </c>
      <c r="H1458" t="s">
        <v>43</v>
      </c>
      <c r="I1458">
        <v>200</v>
      </c>
      <c r="J1458" t="s">
        <v>31</v>
      </c>
      <c r="K1458">
        <v>0</v>
      </c>
      <c r="L1458" s="1">
        <v>2350</v>
      </c>
      <c r="M1458" t="s">
        <v>27</v>
      </c>
      <c r="N1458" t="s">
        <v>27</v>
      </c>
      <c r="O1458" t="s">
        <v>36</v>
      </c>
      <c r="P1458">
        <v>50</v>
      </c>
      <c r="Q1458" t="s">
        <v>44</v>
      </c>
      <c r="R1458">
        <v>8</v>
      </c>
      <c r="S1458" t="s">
        <v>27</v>
      </c>
      <c r="T1458">
        <v>3</v>
      </c>
      <c r="U1458">
        <v>0</v>
      </c>
      <c r="V1458">
        <v>2</v>
      </c>
      <c r="W1458">
        <v>99</v>
      </c>
      <c r="X1458">
        <v>722</v>
      </c>
      <c r="Y1458">
        <v>-50</v>
      </c>
      <c r="Z1458" t="s">
        <v>33</v>
      </c>
      <c r="AA1458">
        <v>50</v>
      </c>
      <c r="AB1458" t="str">
        <f t="shared" si="22"/>
        <v>50-59</v>
      </c>
    </row>
    <row r="1459" spans="1:28" x14ac:dyDescent="0.3">
      <c r="A1459">
        <v>45</v>
      </c>
      <c r="B1459" t="s">
        <v>27</v>
      </c>
      <c r="C1459" t="s">
        <v>38</v>
      </c>
      <c r="D1459">
        <v>0</v>
      </c>
      <c r="E1459" t="s">
        <v>29</v>
      </c>
      <c r="F1459">
        <v>50</v>
      </c>
      <c r="G1459">
        <v>1</v>
      </c>
      <c r="H1459" t="s">
        <v>30</v>
      </c>
      <c r="I1459">
        <v>50</v>
      </c>
      <c r="J1459" t="s">
        <v>40</v>
      </c>
      <c r="K1459">
        <v>-200</v>
      </c>
      <c r="L1459" s="1">
        <v>2100</v>
      </c>
      <c r="M1459" t="s">
        <v>36</v>
      </c>
      <c r="N1459" t="s">
        <v>36</v>
      </c>
      <c r="O1459" t="s">
        <v>27</v>
      </c>
      <c r="P1459">
        <v>100</v>
      </c>
      <c r="Q1459" t="s">
        <v>34</v>
      </c>
      <c r="R1459">
        <v>9</v>
      </c>
      <c r="S1459" t="s">
        <v>27</v>
      </c>
      <c r="T1459">
        <v>5</v>
      </c>
      <c r="U1459">
        <v>1</v>
      </c>
      <c r="V1459">
        <v>3</v>
      </c>
      <c r="W1459">
        <v>99</v>
      </c>
      <c r="X1459">
        <v>678</v>
      </c>
      <c r="Y1459">
        <v>50</v>
      </c>
      <c r="Z1459" t="s">
        <v>35</v>
      </c>
      <c r="AA1459">
        <v>100</v>
      </c>
      <c r="AB1459" t="str">
        <f t="shared" si="22"/>
        <v>40-49</v>
      </c>
    </row>
    <row r="1460" spans="1:28" x14ac:dyDescent="0.3">
      <c r="A1460">
        <v>59</v>
      </c>
      <c r="B1460" t="s">
        <v>36</v>
      </c>
      <c r="C1460" t="s">
        <v>38</v>
      </c>
      <c r="D1460">
        <v>0</v>
      </c>
      <c r="E1460" t="s">
        <v>29</v>
      </c>
      <c r="F1460">
        <v>50</v>
      </c>
      <c r="G1460">
        <v>0</v>
      </c>
      <c r="H1460" t="s">
        <v>30</v>
      </c>
      <c r="I1460">
        <v>0</v>
      </c>
      <c r="J1460" t="s">
        <v>40</v>
      </c>
      <c r="K1460">
        <v>-200</v>
      </c>
      <c r="L1460" s="1">
        <v>2000</v>
      </c>
      <c r="M1460" t="s">
        <v>27</v>
      </c>
      <c r="N1460" t="s">
        <v>36</v>
      </c>
      <c r="O1460" t="s">
        <v>36</v>
      </c>
      <c r="P1460">
        <v>100</v>
      </c>
      <c r="Q1460" t="s">
        <v>32</v>
      </c>
      <c r="R1460">
        <v>10</v>
      </c>
      <c r="S1460" t="s">
        <v>27</v>
      </c>
      <c r="T1460">
        <v>7</v>
      </c>
      <c r="U1460">
        <v>2</v>
      </c>
      <c r="V1460">
        <v>2</v>
      </c>
      <c r="W1460">
        <v>99</v>
      </c>
      <c r="X1460">
        <v>698</v>
      </c>
      <c r="Y1460">
        <v>50</v>
      </c>
      <c r="Z1460" t="s">
        <v>33</v>
      </c>
      <c r="AA1460">
        <v>50</v>
      </c>
      <c r="AB1460" t="str">
        <f t="shared" si="22"/>
        <v>50-59</v>
      </c>
    </row>
    <row r="1461" spans="1:28" x14ac:dyDescent="0.3">
      <c r="A1461">
        <v>50</v>
      </c>
      <c r="B1461" t="s">
        <v>27</v>
      </c>
      <c r="C1461" t="s">
        <v>28</v>
      </c>
      <c r="D1461">
        <v>86</v>
      </c>
      <c r="E1461" t="s">
        <v>29</v>
      </c>
      <c r="F1461">
        <v>50</v>
      </c>
      <c r="G1461">
        <v>0</v>
      </c>
      <c r="H1461" t="s">
        <v>30</v>
      </c>
      <c r="I1461">
        <v>0</v>
      </c>
      <c r="J1461" t="s">
        <v>40</v>
      </c>
      <c r="K1461">
        <v>-200</v>
      </c>
      <c r="L1461" s="1">
        <v>2136</v>
      </c>
      <c r="M1461" t="s">
        <v>36</v>
      </c>
      <c r="N1461" t="s">
        <v>27</v>
      </c>
      <c r="O1461" t="s">
        <v>27</v>
      </c>
      <c r="P1461">
        <v>50</v>
      </c>
      <c r="Q1461" t="s">
        <v>32</v>
      </c>
      <c r="R1461">
        <v>12</v>
      </c>
      <c r="S1461" t="s">
        <v>36</v>
      </c>
      <c r="T1461">
        <v>2</v>
      </c>
      <c r="U1461">
        <v>3</v>
      </c>
      <c r="V1461">
        <v>1</v>
      </c>
      <c r="W1461">
        <v>9</v>
      </c>
      <c r="X1461">
        <v>698</v>
      </c>
      <c r="Y1461">
        <v>50</v>
      </c>
      <c r="Z1461" t="s">
        <v>33</v>
      </c>
      <c r="AA1461">
        <v>50</v>
      </c>
      <c r="AB1461" t="str">
        <f t="shared" si="22"/>
        <v>50-59</v>
      </c>
    </row>
    <row r="1462" spans="1:28" x14ac:dyDescent="0.3">
      <c r="A1462">
        <v>37</v>
      </c>
      <c r="B1462" t="s">
        <v>27</v>
      </c>
      <c r="C1462" t="s">
        <v>38</v>
      </c>
      <c r="D1462">
        <v>0</v>
      </c>
      <c r="E1462" t="s">
        <v>37</v>
      </c>
      <c r="F1462">
        <v>0</v>
      </c>
      <c r="G1462">
        <v>0</v>
      </c>
      <c r="H1462" t="s">
        <v>30</v>
      </c>
      <c r="I1462">
        <v>0</v>
      </c>
      <c r="J1462" t="s">
        <v>31</v>
      </c>
      <c r="K1462">
        <v>0</v>
      </c>
      <c r="L1462" s="1">
        <v>2150</v>
      </c>
      <c r="M1462" t="s">
        <v>36</v>
      </c>
      <c r="N1462" t="s">
        <v>27</v>
      </c>
      <c r="O1462" t="s">
        <v>27</v>
      </c>
      <c r="P1462">
        <v>50</v>
      </c>
      <c r="Q1462" t="s">
        <v>32</v>
      </c>
      <c r="R1462">
        <v>7</v>
      </c>
      <c r="S1462" t="s">
        <v>27</v>
      </c>
      <c r="T1462">
        <v>6</v>
      </c>
      <c r="U1462">
        <v>1</v>
      </c>
      <c r="V1462">
        <v>2</v>
      </c>
      <c r="W1462">
        <v>99</v>
      </c>
      <c r="X1462">
        <v>711</v>
      </c>
      <c r="Y1462">
        <v>-50</v>
      </c>
      <c r="Z1462" t="s">
        <v>35</v>
      </c>
      <c r="AA1462">
        <v>100</v>
      </c>
      <c r="AB1462" t="str">
        <f t="shared" si="22"/>
        <v>30-39</v>
      </c>
    </row>
    <row r="1463" spans="1:28" x14ac:dyDescent="0.3">
      <c r="A1463">
        <v>21</v>
      </c>
      <c r="B1463" t="s">
        <v>27</v>
      </c>
      <c r="C1463" t="s">
        <v>28</v>
      </c>
      <c r="D1463">
        <v>86</v>
      </c>
      <c r="E1463" t="s">
        <v>29</v>
      </c>
      <c r="F1463">
        <v>50</v>
      </c>
      <c r="G1463">
        <v>1</v>
      </c>
      <c r="H1463" t="s">
        <v>43</v>
      </c>
      <c r="I1463">
        <v>200</v>
      </c>
      <c r="J1463" t="s">
        <v>31</v>
      </c>
      <c r="K1463">
        <v>0</v>
      </c>
      <c r="L1463" s="1">
        <v>2536</v>
      </c>
      <c r="M1463" t="s">
        <v>27</v>
      </c>
      <c r="N1463" t="s">
        <v>27</v>
      </c>
      <c r="O1463" t="s">
        <v>27</v>
      </c>
      <c r="P1463">
        <v>0</v>
      </c>
      <c r="Q1463" t="s">
        <v>34</v>
      </c>
      <c r="R1463">
        <v>5</v>
      </c>
      <c r="S1463" t="s">
        <v>36</v>
      </c>
      <c r="T1463">
        <v>5</v>
      </c>
      <c r="U1463">
        <v>2</v>
      </c>
      <c r="V1463">
        <v>2</v>
      </c>
      <c r="W1463">
        <v>2</v>
      </c>
      <c r="X1463">
        <v>850</v>
      </c>
      <c r="Y1463">
        <v>-50</v>
      </c>
      <c r="Z1463" t="s">
        <v>35</v>
      </c>
      <c r="AA1463">
        <v>100</v>
      </c>
      <c r="AB1463" t="str">
        <f t="shared" si="22"/>
        <v>20-29</v>
      </c>
    </row>
    <row r="1464" spans="1:28" x14ac:dyDescent="0.3">
      <c r="A1464">
        <v>36</v>
      </c>
      <c r="B1464" t="s">
        <v>27</v>
      </c>
      <c r="C1464" t="s">
        <v>28</v>
      </c>
      <c r="D1464">
        <v>86</v>
      </c>
      <c r="E1464" t="s">
        <v>37</v>
      </c>
      <c r="F1464">
        <v>0</v>
      </c>
      <c r="G1464">
        <v>1</v>
      </c>
      <c r="H1464" t="s">
        <v>30</v>
      </c>
      <c r="I1464">
        <v>50</v>
      </c>
      <c r="J1464" t="s">
        <v>31</v>
      </c>
      <c r="K1464">
        <v>0</v>
      </c>
      <c r="L1464" s="1">
        <v>2336</v>
      </c>
      <c r="M1464" t="s">
        <v>27</v>
      </c>
      <c r="N1464" t="s">
        <v>36</v>
      </c>
      <c r="O1464" t="s">
        <v>27</v>
      </c>
      <c r="P1464">
        <v>50</v>
      </c>
      <c r="Q1464" t="s">
        <v>34</v>
      </c>
      <c r="R1464">
        <v>29</v>
      </c>
      <c r="S1464" t="s">
        <v>27</v>
      </c>
      <c r="T1464">
        <v>4</v>
      </c>
      <c r="U1464">
        <v>3</v>
      </c>
      <c r="V1464">
        <v>3</v>
      </c>
      <c r="W1464">
        <v>99</v>
      </c>
      <c r="X1464">
        <v>675</v>
      </c>
      <c r="Y1464">
        <v>50</v>
      </c>
      <c r="Z1464" t="s">
        <v>33</v>
      </c>
      <c r="AA1464">
        <v>50</v>
      </c>
      <c r="AB1464" t="str">
        <f t="shared" si="22"/>
        <v>30-39</v>
      </c>
    </row>
    <row r="1465" spans="1:28" x14ac:dyDescent="0.3">
      <c r="A1465">
        <v>27</v>
      </c>
      <c r="B1465" t="s">
        <v>27</v>
      </c>
      <c r="C1465" t="s">
        <v>28</v>
      </c>
      <c r="D1465">
        <v>86</v>
      </c>
      <c r="E1465" t="s">
        <v>29</v>
      </c>
      <c r="F1465">
        <v>50</v>
      </c>
      <c r="G1465">
        <v>0</v>
      </c>
      <c r="H1465" t="s">
        <v>43</v>
      </c>
      <c r="I1465">
        <v>0</v>
      </c>
      <c r="J1465" t="s">
        <v>31</v>
      </c>
      <c r="K1465">
        <v>0</v>
      </c>
      <c r="L1465" s="1">
        <v>2386</v>
      </c>
      <c r="M1465" t="s">
        <v>27</v>
      </c>
      <c r="N1465" t="s">
        <v>36</v>
      </c>
      <c r="O1465" t="s">
        <v>27</v>
      </c>
      <c r="P1465">
        <v>50</v>
      </c>
      <c r="Q1465" t="s">
        <v>34</v>
      </c>
      <c r="R1465">
        <v>29</v>
      </c>
      <c r="S1465" t="s">
        <v>27</v>
      </c>
      <c r="T1465">
        <v>2</v>
      </c>
      <c r="U1465">
        <v>1</v>
      </c>
      <c r="V1465">
        <v>1</v>
      </c>
      <c r="W1465">
        <v>99</v>
      </c>
      <c r="X1465">
        <v>651</v>
      </c>
      <c r="Y1465">
        <v>50</v>
      </c>
      <c r="Z1465" t="s">
        <v>35</v>
      </c>
      <c r="AA1465">
        <v>100</v>
      </c>
      <c r="AB1465" t="str">
        <f t="shared" si="22"/>
        <v>20-29</v>
      </c>
    </row>
    <row r="1466" spans="1:28" x14ac:dyDescent="0.3">
      <c r="A1466">
        <v>31</v>
      </c>
      <c r="B1466" t="s">
        <v>27</v>
      </c>
      <c r="C1466" t="s">
        <v>28</v>
      </c>
      <c r="D1466">
        <v>86</v>
      </c>
      <c r="E1466" t="s">
        <v>29</v>
      </c>
      <c r="F1466">
        <v>50</v>
      </c>
      <c r="G1466">
        <v>1</v>
      </c>
      <c r="H1466" t="s">
        <v>30</v>
      </c>
      <c r="I1466">
        <v>50</v>
      </c>
      <c r="J1466" t="s">
        <v>31</v>
      </c>
      <c r="K1466">
        <v>0</v>
      </c>
      <c r="L1466" s="1">
        <v>2386</v>
      </c>
      <c r="M1466" t="s">
        <v>27</v>
      </c>
      <c r="N1466" t="s">
        <v>27</v>
      </c>
      <c r="O1466" t="s">
        <v>27</v>
      </c>
      <c r="P1466">
        <v>0</v>
      </c>
      <c r="Q1466" t="s">
        <v>34</v>
      </c>
      <c r="R1466">
        <v>26</v>
      </c>
      <c r="S1466" t="s">
        <v>36</v>
      </c>
      <c r="T1466">
        <v>6</v>
      </c>
      <c r="U1466">
        <v>1</v>
      </c>
      <c r="V1466">
        <v>3</v>
      </c>
      <c r="W1466">
        <v>2</v>
      </c>
      <c r="X1466">
        <v>713</v>
      </c>
      <c r="Y1466">
        <v>-50</v>
      </c>
      <c r="Z1466" t="s">
        <v>35</v>
      </c>
      <c r="AA1466">
        <v>100</v>
      </c>
      <c r="AB1466" t="str">
        <f t="shared" si="22"/>
        <v>30-39</v>
      </c>
    </row>
    <row r="1467" spans="1:28" x14ac:dyDescent="0.3">
      <c r="A1467">
        <v>48</v>
      </c>
      <c r="B1467" t="s">
        <v>27</v>
      </c>
      <c r="C1467" t="s">
        <v>28</v>
      </c>
      <c r="D1467">
        <v>86</v>
      </c>
      <c r="E1467" t="s">
        <v>29</v>
      </c>
      <c r="F1467">
        <v>50</v>
      </c>
      <c r="G1467">
        <v>0</v>
      </c>
      <c r="H1467" t="s">
        <v>30</v>
      </c>
      <c r="I1467">
        <v>0</v>
      </c>
      <c r="J1467" t="s">
        <v>40</v>
      </c>
      <c r="K1467">
        <v>-200</v>
      </c>
      <c r="L1467" s="1">
        <v>2236</v>
      </c>
      <c r="M1467" t="s">
        <v>27</v>
      </c>
      <c r="N1467" t="s">
        <v>27</v>
      </c>
      <c r="O1467" t="s">
        <v>27</v>
      </c>
      <c r="P1467">
        <v>0</v>
      </c>
      <c r="Q1467" t="s">
        <v>44</v>
      </c>
      <c r="R1467">
        <v>22</v>
      </c>
      <c r="S1467" t="s">
        <v>36</v>
      </c>
      <c r="T1467">
        <v>1</v>
      </c>
      <c r="U1467">
        <v>4</v>
      </c>
      <c r="V1467">
        <v>2</v>
      </c>
      <c r="W1467">
        <v>2</v>
      </c>
      <c r="X1467">
        <v>649</v>
      </c>
      <c r="Y1467">
        <v>50</v>
      </c>
      <c r="Z1467" t="s">
        <v>35</v>
      </c>
      <c r="AA1467">
        <v>100</v>
      </c>
      <c r="AB1467" t="str">
        <f t="shared" si="22"/>
        <v>40-49</v>
      </c>
    </row>
    <row r="1468" spans="1:28" x14ac:dyDescent="0.3">
      <c r="A1468">
        <v>65</v>
      </c>
      <c r="B1468" t="s">
        <v>36</v>
      </c>
      <c r="C1468" t="s">
        <v>38</v>
      </c>
      <c r="D1468">
        <v>0</v>
      </c>
      <c r="E1468" t="s">
        <v>37</v>
      </c>
      <c r="F1468">
        <v>0</v>
      </c>
      <c r="G1468">
        <v>0</v>
      </c>
      <c r="H1468" t="s">
        <v>30</v>
      </c>
      <c r="I1468">
        <v>0</v>
      </c>
      <c r="J1468" t="s">
        <v>40</v>
      </c>
      <c r="K1468">
        <v>-200</v>
      </c>
      <c r="L1468" s="1">
        <v>1900</v>
      </c>
      <c r="M1468" t="s">
        <v>27</v>
      </c>
      <c r="N1468" t="s">
        <v>27</v>
      </c>
      <c r="O1468" t="s">
        <v>27</v>
      </c>
      <c r="P1468">
        <v>0</v>
      </c>
      <c r="Q1468" t="s">
        <v>32</v>
      </c>
      <c r="R1468">
        <v>8</v>
      </c>
      <c r="S1468" t="s">
        <v>36</v>
      </c>
      <c r="T1468">
        <v>3</v>
      </c>
      <c r="U1468">
        <v>3</v>
      </c>
      <c r="V1468">
        <v>3</v>
      </c>
      <c r="W1468">
        <v>13</v>
      </c>
      <c r="X1468">
        <v>794</v>
      </c>
      <c r="Y1468">
        <v>-50</v>
      </c>
      <c r="Z1468" t="s">
        <v>41</v>
      </c>
      <c r="AA1468">
        <v>0</v>
      </c>
      <c r="AB1468" t="str">
        <f t="shared" si="22"/>
        <v>60-69</v>
      </c>
    </row>
    <row r="1469" spans="1:28" x14ac:dyDescent="0.3">
      <c r="A1469">
        <v>45</v>
      </c>
      <c r="B1469" t="s">
        <v>27</v>
      </c>
      <c r="C1469" t="s">
        <v>28</v>
      </c>
      <c r="D1469">
        <v>86</v>
      </c>
      <c r="E1469" t="s">
        <v>42</v>
      </c>
      <c r="F1469">
        <v>100</v>
      </c>
      <c r="G1469">
        <v>1</v>
      </c>
      <c r="H1469" t="s">
        <v>30</v>
      </c>
      <c r="I1469">
        <v>50</v>
      </c>
      <c r="J1469" t="s">
        <v>31</v>
      </c>
      <c r="K1469">
        <v>0</v>
      </c>
      <c r="L1469" s="1">
        <v>2386</v>
      </c>
      <c r="M1469" t="s">
        <v>27</v>
      </c>
      <c r="N1469" t="s">
        <v>27</v>
      </c>
      <c r="O1469" t="s">
        <v>27</v>
      </c>
      <c r="P1469">
        <v>0</v>
      </c>
      <c r="Q1469" t="s">
        <v>32</v>
      </c>
      <c r="R1469">
        <v>27</v>
      </c>
      <c r="S1469" t="s">
        <v>36</v>
      </c>
      <c r="T1469">
        <v>6</v>
      </c>
      <c r="U1469">
        <v>2</v>
      </c>
      <c r="V1469">
        <v>1</v>
      </c>
      <c r="W1469">
        <v>6</v>
      </c>
      <c r="X1469">
        <v>721</v>
      </c>
      <c r="Y1469">
        <v>-50</v>
      </c>
      <c r="Z1469" t="s">
        <v>33</v>
      </c>
      <c r="AA1469">
        <v>50</v>
      </c>
      <c r="AB1469" t="str">
        <f t="shared" si="22"/>
        <v>40-49</v>
      </c>
    </row>
    <row r="1470" spans="1:28" x14ac:dyDescent="0.3">
      <c r="A1470">
        <v>22</v>
      </c>
      <c r="B1470" t="s">
        <v>27</v>
      </c>
      <c r="C1470" t="s">
        <v>28</v>
      </c>
      <c r="D1470">
        <v>86</v>
      </c>
      <c r="E1470" t="s">
        <v>29</v>
      </c>
      <c r="F1470">
        <v>50</v>
      </c>
      <c r="G1470">
        <v>0</v>
      </c>
      <c r="H1470" t="s">
        <v>39</v>
      </c>
      <c r="I1470">
        <v>0</v>
      </c>
      <c r="J1470" t="s">
        <v>31</v>
      </c>
      <c r="K1470">
        <v>0</v>
      </c>
      <c r="L1470" s="1">
        <v>2336</v>
      </c>
      <c r="M1470" t="s">
        <v>27</v>
      </c>
      <c r="N1470" t="s">
        <v>27</v>
      </c>
      <c r="O1470" t="s">
        <v>27</v>
      </c>
      <c r="P1470">
        <v>0</v>
      </c>
      <c r="Q1470" t="s">
        <v>32</v>
      </c>
      <c r="R1470">
        <v>18</v>
      </c>
      <c r="S1470" t="s">
        <v>36</v>
      </c>
      <c r="T1470">
        <v>4</v>
      </c>
      <c r="U1470">
        <v>1</v>
      </c>
      <c r="V1470">
        <v>2</v>
      </c>
      <c r="W1470">
        <v>11</v>
      </c>
      <c r="X1470">
        <v>782</v>
      </c>
      <c r="Y1470">
        <v>-50</v>
      </c>
      <c r="Z1470" t="s">
        <v>35</v>
      </c>
      <c r="AA1470">
        <v>100</v>
      </c>
      <c r="AB1470" t="str">
        <f t="shared" si="22"/>
        <v>20-29</v>
      </c>
    </row>
    <row r="1471" spans="1:28" x14ac:dyDescent="0.3">
      <c r="A1471">
        <v>46</v>
      </c>
      <c r="B1471" t="s">
        <v>27</v>
      </c>
      <c r="C1471" t="s">
        <v>28</v>
      </c>
      <c r="D1471">
        <v>86</v>
      </c>
      <c r="E1471" t="s">
        <v>29</v>
      </c>
      <c r="F1471">
        <v>50</v>
      </c>
      <c r="G1471">
        <v>1</v>
      </c>
      <c r="H1471" t="s">
        <v>43</v>
      </c>
      <c r="I1471">
        <v>200</v>
      </c>
      <c r="J1471" t="s">
        <v>31</v>
      </c>
      <c r="K1471">
        <v>0</v>
      </c>
      <c r="L1471" s="1">
        <v>2536</v>
      </c>
      <c r="M1471" t="s">
        <v>27</v>
      </c>
      <c r="N1471" t="s">
        <v>27</v>
      </c>
      <c r="O1471" t="s">
        <v>27</v>
      </c>
      <c r="P1471">
        <v>0</v>
      </c>
      <c r="Q1471" t="s">
        <v>34</v>
      </c>
      <c r="R1471">
        <v>13</v>
      </c>
      <c r="S1471" t="s">
        <v>36</v>
      </c>
      <c r="T1471">
        <v>6</v>
      </c>
      <c r="U1471">
        <v>1</v>
      </c>
      <c r="V1471">
        <v>1</v>
      </c>
      <c r="W1471">
        <v>4</v>
      </c>
      <c r="X1471">
        <v>700</v>
      </c>
      <c r="Y1471">
        <v>50</v>
      </c>
      <c r="Z1471" t="s">
        <v>41</v>
      </c>
      <c r="AA1471">
        <v>0</v>
      </c>
      <c r="AB1471" t="str">
        <f t="shared" si="22"/>
        <v>40-49</v>
      </c>
    </row>
    <row r="1472" spans="1:28" x14ac:dyDescent="0.3">
      <c r="A1472">
        <v>57</v>
      </c>
      <c r="B1472" t="s">
        <v>36</v>
      </c>
      <c r="C1472" t="s">
        <v>38</v>
      </c>
      <c r="D1472">
        <v>0</v>
      </c>
      <c r="E1472" t="s">
        <v>42</v>
      </c>
      <c r="F1472">
        <v>100</v>
      </c>
      <c r="G1472">
        <v>1</v>
      </c>
      <c r="H1472" t="s">
        <v>30</v>
      </c>
      <c r="I1472">
        <v>50</v>
      </c>
      <c r="J1472" t="s">
        <v>31</v>
      </c>
      <c r="K1472">
        <v>0</v>
      </c>
      <c r="L1472" s="1">
        <v>2250</v>
      </c>
      <c r="M1472" t="s">
        <v>36</v>
      </c>
      <c r="N1472" t="s">
        <v>27</v>
      </c>
      <c r="O1472" t="s">
        <v>27</v>
      </c>
      <c r="P1472">
        <v>50</v>
      </c>
      <c r="Q1472" t="s">
        <v>32</v>
      </c>
      <c r="R1472">
        <v>9</v>
      </c>
      <c r="S1472" t="s">
        <v>36</v>
      </c>
      <c r="T1472">
        <v>6</v>
      </c>
      <c r="U1472">
        <v>0</v>
      </c>
      <c r="V1472">
        <v>3</v>
      </c>
      <c r="W1472">
        <v>5</v>
      </c>
      <c r="X1472">
        <v>785</v>
      </c>
      <c r="Y1472">
        <v>-50</v>
      </c>
      <c r="Z1472" t="s">
        <v>33</v>
      </c>
      <c r="AA1472">
        <v>50</v>
      </c>
      <c r="AB1472" t="str">
        <f t="shared" si="22"/>
        <v>50-59</v>
      </c>
    </row>
    <row r="1473" spans="1:28" x14ac:dyDescent="0.3">
      <c r="A1473">
        <v>30</v>
      </c>
      <c r="B1473" t="s">
        <v>27</v>
      </c>
      <c r="C1473" t="s">
        <v>38</v>
      </c>
      <c r="D1473">
        <v>0</v>
      </c>
      <c r="E1473" t="s">
        <v>42</v>
      </c>
      <c r="F1473">
        <v>100</v>
      </c>
      <c r="G1473">
        <v>2</v>
      </c>
      <c r="H1473" t="s">
        <v>30</v>
      </c>
      <c r="I1473">
        <v>100</v>
      </c>
      <c r="J1473" t="s">
        <v>31</v>
      </c>
      <c r="K1473">
        <v>0</v>
      </c>
      <c r="L1473" s="1">
        <v>2450</v>
      </c>
      <c r="M1473" t="s">
        <v>27</v>
      </c>
      <c r="N1473" t="s">
        <v>27</v>
      </c>
      <c r="O1473" t="s">
        <v>27</v>
      </c>
      <c r="P1473">
        <v>0</v>
      </c>
      <c r="Q1473" t="s">
        <v>32</v>
      </c>
      <c r="R1473">
        <v>5</v>
      </c>
      <c r="S1473" t="s">
        <v>27</v>
      </c>
      <c r="T1473">
        <v>4</v>
      </c>
      <c r="U1473">
        <v>3</v>
      </c>
      <c r="V1473">
        <v>2</v>
      </c>
      <c r="W1473">
        <v>99</v>
      </c>
      <c r="X1473">
        <v>678</v>
      </c>
      <c r="Y1473">
        <v>50</v>
      </c>
      <c r="Z1473" t="s">
        <v>33</v>
      </c>
      <c r="AA1473">
        <v>50</v>
      </c>
      <c r="AB1473" t="str">
        <f t="shared" si="22"/>
        <v>30-39</v>
      </c>
    </row>
    <row r="1474" spans="1:28" x14ac:dyDescent="0.3">
      <c r="A1474">
        <v>37</v>
      </c>
      <c r="B1474" t="s">
        <v>27</v>
      </c>
      <c r="C1474" t="s">
        <v>28</v>
      </c>
      <c r="D1474">
        <v>86</v>
      </c>
      <c r="E1474" t="s">
        <v>37</v>
      </c>
      <c r="F1474">
        <v>0</v>
      </c>
      <c r="G1474">
        <v>0</v>
      </c>
      <c r="H1474" t="s">
        <v>30</v>
      </c>
      <c r="I1474">
        <v>0</v>
      </c>
      <c r="J1474" t="s">
        <v>31</v>
      </c>
      <c r="K1474">
        <v>0</v>
      </c>
      <c r="L1474" s="1">
        <v>2336</v>
      </c>
      <c r="M1474" t="s">
        <v>27</v>
      </c>
      <c r="N1474" t="s">
        <v>36</v>
      </c>
      <c r="O1474" t="s">
        <v>27</v>
      </c>
      <c r="P1474">
        <v>50</v>
      </c>
      <c r="Q1474" t="s">
        <v>32</v>
      </c>
      <c r="R1474">
        <v>10</v>
      </c>
      <c r="S1474" t="s">
        <v>36</v>
      </c>
      <c r="T1474">
        <v>6</v>
      </c>
      <c r="U1474">
        <v>2</v>
      </c>
      <c r="V1474">
        <v>2</v>
      </c>
      <c r="W1474">
        <v>6</v>
      </c>
      <c r="X1474">
        <v>674</v>
      </c>
      <c r="Y1474">
        <v>50</v>
      </c>
      <c r="Z1474" t="s">
        <v>35</v>
      </c>
      <c r="AA1474">
        <v>100</v>
      </c>
      <c r="AB1474" t="str">
        <f t="shared" ref="AB1474:AB1537" si="23">FLOOR(A1474,10) &amp; "-" &amp; (FLOOR(A1474,10)+9)</f>
        <v>30-39</v>
      </c>
    </row>
    <row r="1475" spans="1:28" x14ac:dyDescent="0.3">
      <c r="A1475">
        <v>40</v>
      </c>
      <c r="B1475" t="s">
        <v>27</v>
      </c>
      <c r="C1475" t="s">
        <v>38</v>
      </c>
      <c r="D1475">
        <v>0</v>
      </c>
      <c r="E1475" t="s">
        <v>42</v>
      </c>
      <c r="F1475">
        <v>100</v>
      </c>
      <c r="G1475">
        <v>2</v>
      </c>
      <c r="H1475" t="s">
        <v>39</v>
      </c>
      <c r="I1475">
        <v>200</v>
      </c>
      <c r="J1475" t="s">
        <v>31</v>
      </c>
      <c r="K1475">
        <v>0</v>
      </c>
      <c r="L1475" s="1">
        <v>2450</v>
      </c>
      <c r="M1475" t="s">
        <v>27</v>
      </c>
      <c r="N1475" t="s">
        <v>36</v>
      </c>
      <c r="O1475" t="s">
        <v>27</v>
      </c>
      <c r="P1475">
        <v>50</v>
      </c>
      <c r="Q1475" t="s">
        <v>34</v>
      </c>
      <c r="R1475">
        <v>7</v>
      </c>
      <c r="S1475" t="s">
        <v>36</v>
      </c>
      <c r="T1475">
        <v>3</v>
      </c>
      <c r="U1475">
        <v>2</v>
      </c>
      <c r="V1475">
        <v>1</v>
      </c>
      <c r="W1475">
        <v>5</v>
      </c>
      <c r="X1475">
        <v>732</v>
      </c>
      <c r="Y1475">
        <v>-50</v>
      </c>
      <c r="Z1475" t="s">
        <v>35</v>
      </c>
      <c r="AA1475">
        <v>100</v>
      </c>
      <c r="AB1475" t="str">
        <f t="shared" si="23"/>
        <v>40-49</v>
      </c>
    </row>
    <row r="1476" spans="1:28" x14ac:dyDescent="0.3">
      <c r="A1476">
        <v>28</v>
      </c>
      <c r="B1476" t="s">
        <v>27</v>
      </c>
      <c r="C1476" t="s">
        <v>38</v>
      </c>
      <c r="D1476">
        <v>0</v>
      </c>
      <c r="E1476" t="s">
        <v>42</v>
      </c>
      <c r="F1476">
        <v>100</v>
      </c>
      <c r="G1476">
        <v>1</v>
      </c>
      <c r="H1476" t="s">
        <v>30</v>
      </c>
      <c r="I1476">
        <v>50</v>
      </c>
      <c r="J1476" t="s">
        <v>40</v>
      </c>
      <c r="K1476">
        <v>-200</v>
      </c>
      <c r="L1476" s="1">
        <v>2100</v>
      </c>
      <c r="M1476" t="s">
        <v>27</v>
      </c>
      <c r="N1476" t="s">
        <v>36</v>
      </c>
      <c r="O1476" t="s">
        <v>27</v>
      </c>
      <c r="P1476">
        <v>50</v>
      </c>
      <c r="Q1476" t="s">
        <v>34</v>
      </c>
      <c r="R1476">
        <v>16</v>
      </c>
      <c r="S1476" t="s">
        <v>27</v>
      </c>
      <c r="T1476">
        <v>5</v>
      </c>
      <c r="U1476">
        <v>2</v>
      </c>
      <c r="V1476">
        <v>2</v>
      </c>
      <c r="W1476">
        <v>99</v>
      </c>
      <c r="X1476">
        <v>758</v>
      </c>
      <c r="Y1476">
        <v>-50</v>
      </c>
      <c r="Z1476" t="s">
        <v>35</v>
      </c>
      <c r="AA1476">
        <v>100</v>
      </c>
      <c r="AB1476" t="str">
        <f t="shared" si="23"/>
        <v>20-29</v>
      </c>
    </row>
    <row r="1477" spans="1:28" x14ac:dyDescent="0.3">
      <c r="A1477">
        <v>49</v>
      </c>
      <c r="B1477" t="s">
        <v>27</v>
      </c>
      <c r="C1477" t="s">
        <v>28</v>
      </c>
      <c r="D1477">
        <v>86</v>
      </c>
      <c r="E1477" t="s">
        <v>37</v>
      </c>
      <c r="F1477">
        <v>0</v>
      </c>
      <c r="G1477">
        <v>0</v>
      </c>
      <c r="H1477" t="s">
        <v>30</v>
      </c>
      <c r="I1477">
        <v>0</v>
      </c>
      <c r="J1477" t="s">
        <v>31</v>
      </c>
      <c r="K1477">
        <v>0</v>
      </c>
      <c r="L1477" s="1">
        <v>2386</v>
      </c>
      <c r="M1477" t="s">
        <v>27</v>
      </c>
      <c r="N1477" t="s">
        <v>27</v>
      </c>
      <c r="O1477" t="s">
        <v>27</v>
      </c>
      <c r="P1477">
        <v>0</v>
      </c>
      <c r="Q1477" t="s">
        <v>34</v>
      </c>
      <c r="R1477">
        <v>2</v>
      </c>
      <c r="S1477" t="s">
        <v>36</v>
      </c>
      <c r="T1477">
        <v>6</v>
      </c>
      <c r="U1477">
        <v>2</v>
      </c>
      <c r="V1477">
        <v>2</v>
      </c>
      <c r="W1477">
        <v>6</v>
      </c>
      <c r="X1477">
        <v>676</v>
      </c>
      <c r="Y1477">
        <v>50</v>
      </c>
      <c r="Z1477" t="s">
        <v>35</v>
      </c>
      <c r="AA1477">
        <v>100</v>
      </c>
      <c r="AB1477" t="str">
        <f t="shared" si="23"/>
        <v>40-49</v>
      </c>
    </row>
    <row r="1478" spans="1:28" x14ac:dyDescent="0.3">
      <c r="A1478">
        <v>38</v>
      </c>
      <c r="B1478" t="s">
        <v>27</v>
      </c>
      <c r="C1478" t="s">
        <v>38</v>
      </c>
      <c r="D1478">
        <v>0</v>
      </c>
      <c r="E1478" t="s">
        <v>37</v>
      </c>
      <c r="F1478">
        <v>0</v>
      </c>
      <c r="G1478">
        <v>0</v>
      </c>
      <c r="H1478" t="s">
        <v>30</v>
      </c>
      <c r="I1478">
        <v>0</v>
      </c>
      <c r="J1478" t="s">
        <v>31</v>
      </c>
      <c r="K1478">
        <v>0</v>
      </c>
      <c r="L1478" s="1">
        <v>2150</v>
      </c>
      <c r="M1478" t="s">
        <v>27</v>
      </c>
      <c r="N1478" t="s">
        <v>36</v>
      </c>
      <c r="O1478" t="s">
        <v>27</v>
      </c>
      <c r="P1478">
        <v>50</v>
      </c>
      <c r="Q1478" t="s">
        <v>34</v>
      </c>
      <c r="R1478">
        <v>10</v>
      </c>
      <c r="S1478" t="s">
        <v>36</v>
      </c>
      <c r="T1478">
        <v>1</v>
      </c>
      <c r="U1478">
        <v>1</v>
      </c>
      <c r="V1478">
        <v>2</v>
      </c>
      <c r="W1478">
        <v>9</v>
      </c>
      <c r="X1478">
        <v>709</v>
      </c>
      <c r="Y1478">
        <v>-50</v>
      </c>
      <c r="Z1478" t="s">
        <v>35</v>
      </c>
      <c r="AA1478">
        <v>100</v>
      </c>
      <c r="AB1478" t="str">
        <f t="shared" si="23"/>
        <v>30-39</v>
      </c>
    </row>
    <row r="1479" spans="1:28" x14ac:dyDescent="0.3">
      <c r="A1479">
        <v>46</v>
      </c>
      <c r="B1479" t="s">
        <v>27</v>
      </c>
      <c r="C1479" t="s">
        <v>38</v>
      </c>
      <c r="D1479">
        <v>0</v>
      </c>
      <c r="E1479" t="s">
        <v>29</v>
      </c>
      <c r="F1479">
        <v>50</v>
      </c>
      <c r="G1479">
        <v>0</v>
      </c>
      <c r="H1479" t="s">
        <v>30</v>
      </c>
      <c r="I1479">
        <v>0</v>
      </c>
      <c r="J1479" t="s">
        <v>40</v>
      </c>
      <c r="K1479">
        <v>-200</v>
      </c>
      <c r="L1479" s="1">
        <v>2050</v>
      </c>
      <c r="M1479" t="s">
        <v>27</v>
      </c>
      <c r="N1479" t="s">
        <v>27</v>
      </c>
      <c r="O1479" t="s">
        <v>27</v>
      </c>
      <c r="P1479">
        <v>0</v>
      </c>
      <c r="Q1479" t="s">
        <v>34</v>
      </c>
      <c r="R1479">
        <v>24</v>
      </c>
      <c r="S1479" t="s">
        <v>36</v>
      </c>
      <c r="T1479">
        <v>3</v>
      </c>
      <c r="U1479">
        <v>2</v>
      </c>
      <c r="V1479">
        <v>1</v>
      </c>
      <c r="W1479">
        <v>13</v>
      </c>
      <c r="X1479">
        <v>794</v>
      </c>
      <c r="Y1479">
        <v>-50</v>
      </c>
      <c r="Z1479" t="s">
        <v>35</v>
      </c>
      <c r="AA1479">
        <v>100</v>
      </c>
      <c r="AB1479" t="str">
        <f t="shared" si="23"/>
        <v>40-49</v>
      </c>
    </row>
    <row r="1480" spans="1:28" x14ac:dyDescent="0.3">
      <c r="A1480">
        <v>26</v>
      </c>
      <c r="B1480" t="s">
        <v>27</v>
      </c>
      <c r="C1480" t="s">
        <v>38</v>
      </c>
      <c r="D1480">
        <v>0</v>
      </c>
      <c r="E1480" t="s">
        <v>29</v>
      </c>
      <c r="F1480">
        <v>50</v>
      </c>
      <c r="G1480">
        <v>0</v>
      </c>
      <c r="H1480" t="s">
        <v>30</v>
      </c>
      <c r="I1480">
        <v>0</v>
      </c>
      <c r="J1480" t="s">
        <v>40</v>
      </c>
      <c r="K1480">
        <v>-200</v>
      </c>
      <c r="L1480" s="1">
        <v>2150</v>
      </c>
      <c r="M1480" t="s">
        <v>27</v>
      </c>
      <c r="N1480" t="s">
        <v>27</v>
      </c>
      <c r="O1480" t="s">
        <v>27</v>
      </c>
      <c r="P1480">
        <v>0</v>
      </c>
      <c r="Q1480" t="s">
        <v>34</v>
      </c>
      <c r="R1480">
        <v>10</v>
      </c>
      <c r="S1480" t="s">
        <v>36</v>
      </c>
      <c r="T1480">
        <v>3</v>
      </c>
      <c r="U1480">
        <v>3</v>
      </c>
      <c r="V1480">
        <v>2</v>
      </c>
      <c r="W1480">
        <v>4</v>
      </c>
      <c r="X1480">
        <v>603</v>
      </c>
      <c r="Y1480">
        <v>50</v>
      </c>
      <c r="Z1480" t="s">
        <v>35</v>
      </c>
      <c r="AA1480">
        <v>100</v>
      </c>
      <c r="AB1480" t="str">
        <f t="shared" si="23"/>
        <v>20-29</v>
      </c>
    </row>
    <row r="1481" spans="1:28" x14ac:dyDescent="0.3">
      <c r="A1481">
        <v>33</v>
      </c>
      <c r="B1481" t="s">
        <v>27</v>
      </c>
      <c r="C1481" t="s">
        <v>28</v>
      </c>
      <c r="D1481">
        <v>86</v>
      </c>
      <c r="E1481" t="s">
        <v>29</v>
      </c>
      <c r="F1481">
        <v>50</v>
      </c>
      <c r="G1481">
        <v>0</v>
      </c>
      <c r="H1481" t="s">
        <v>39</v>
      </c>
      <c r="I1481">
        <v>0</v>
      </c>
      <c r="J1481" t="s">
        <v>31</v>
      </c>
      <c r="K1481">
        <v>0</v>
      </c>
      <c r="L1481" s="1">
        <v>2286</v>
      </c>
      <c r="M1481" t="s">
        <v>27</v>
      </c>
      <c r="N1481" t="s">
        <v>27</v>
      </c>
      <c r="O1481" t="s">
        <v>27</v>
      </c>
      <c r="P1481">
        <v>0</v>
      </c>
      <c r="Q1481" t="s">
        <v>32</v>
      </c>
      <c r="R1481">
        <v>13</v>
      </c>
      <c r="S1481" t="s">
        <v>36</v>
      </c>
      <c r="T1481">
        <v>4</v>
      </c>
      <c r="U1481">
        <v>1</v>
      </c>
      <c r="V1481">
        <v>1</v>
      </c>
      <c r="W1481">
        <v>1</v>
      </c>
      <c r="X1481">
        <v>741</v>
      </c>
      <c r="Y1481">
        <v>-50</v>
      </c>
      <c r="Z1481" t="s">
        <v>33</v>
      </c>
      <c r="AA1481">
        <v>50</v>
      </c>
      <c r="AB1481" t="str">
        <f t="shared" si="23"/>
        <v>30-39</v>
      </c>
    </row>
    <row r="1482" spans="1:28" x14ac:dyDescent="0.3">
      <c r="A1482">
        <v>50</v>
      </c>
      <c r="B1482" t="s">
        <v>27</v>
      </c>
      <c r="C1482" t="s">
        <v>28</v>
      </c>
      <c r="D1482">
        <v>86</v>
      </c>
      <c r="E1482" t="s">
        <v>37</v>
      </c>
      <c r="F1482">
        <v>0</v>
      </c>
      <c r="G1482">
        <v>1</v>
      </c>
      <c r="H1482" t="s">
        <v>30</v>
      </c>
      <c r="I1482">
        <v>50</v>
      </c>
      <c r="J1482" t="s">
        <v>31</v>
      </c>
      <c r="K1482">
        <v>0</v>
      </c>
      <c r="L1482" s="1">
        <v>2286</v>
      </c>
      <c r="M1482" t="s">
        <v>27</v>
      </c>
      <c r="N1482" t="s">
        <v>27</v>
      </c>
      <c r="O1482" t="s">
        <v>27</v>
      </c>
      <c r="P1482">
        <v>0</v>
      </c>
      <c r="Q1482" t="s">
        <v>34</v>
      </c>
      <c r="R1482">
        <v>26</v>
      </c>
      <c r="S1482" t="s">
        <v>27</v>
      </c>
      <c r="T1482">
        <v>5</v>
      </c>
      <c r="U1482">
        <v>2</v>
      </c>
      <c r="V1482">
        <v>1</v>
      </c>
      <c r="W1482">
        <v>99</v>
      </c>
      <c r="X1482">
        <v>728</v>
      </c>
      <c r="Y1482">
        <v>-50</v>
      </c>
      <c r="Z1482" t="s">
        <v>33</v>
      </c>
      <c r="AA1482">
        <v>50</v>
      </c>
      <c r="AB1482" t="str">
        <f t="shared" si="23"/>
        <v>50-59</v>
      </c>
    </row>
    <row r="1483" spans="1:28" x14ac:dyDescent="0.3">
      <c r="A1483">
        <v>34</v>
      </c>
      <c r="B1483" t="s">
        <v>27</v>
      </c>
      <c r="C1483" t="s">
        <v>28</v>
      </c>
      <c r="D1483">
        <v>86</v>
      </c>
      <c r="E1483" t="s">
        <v>37</v>
      </c>
      <c r="F1483">
        <v>0</v>
      </c>
      <c r="G1483">
        <v>0</v>
      </c>
      <c r="H1483" t="s">
        <v>39</v>
      </c>
      <c r="I1483">
        <v>0</v>
      </c>
      <c r="J1483" t="s">
        <v>40</v>
      </c>
      <c r="K1483">
        <v>-200</v>
      </c>
      <c r="L1483" s="1">
        <v>2136</v>
      </c>
      <c r="M1483" t="s">
        <v>27</v>
      </c>
      <c r="N1483" t="s">
        <v>36</v>
      </c>
      <c r="O1483" t="s">
        <v>27</v>
      </c>
      <c r="P1483">
        <v>50</v>
      </c>
      <c r="Q1483" t="s">
        <v>34</v>
      </c>
      <c r="R1483">
        <v>2</v>
      </c>
      <c r="S1483" t="s">
        <v>36</v>
      </c>
      <c r="T1483">
        <v>7</v>
      </c>
      <c r="U1483">
        <v>1</v>
      </c>
      <c r="V1483">
        <v>3</v>
      </c>
      <c r="W1483">
        <v>10</v>
      </c>
      <c r="X1483">
        <v>645</v>
      </c>
      <c r="Y1483">
        <v>50</v>
      </c>
      <c r="Z1483" t="s">
        <v>35</v>
      </c>
      <c r="AA1483">
        <v>100</v>
      </c>
      <c r="AB1483" t="str">
        <f t="shared" si="23"/>
        <v>30-39</v>
      </c>
    </row>
    <row r="1484" spans="1:28" x14ac:dyDescent="0.3">
      <c r="A1484">
        <v>65</v>
      </c>
      <c r="B1484" t="s">
        <v>36</v>
      </c>
      <c r="C1484" t="s">
        <v>38</v>
      </c>
      <c r="D1484">
        <v>0</v>
      </c>
      <c r="E1484" t="s">
        <v>37</v>
      </c>
      <c r="F1484">
        <v>0</v>
      </c>
      <c r="G1484">
        <v>1</v>
      </c>
      <c r="H1484" t="s">
        <v>30</v>
      </c>
      <c r="I1484">
        <v>50</v>
      </c>
      <c r="J1484" t="s">
        <v>31</v>
      </c>
      <c r="K1484">
        <v>0</v>
      </c>
      <c r="L1484" s="1">
        <v>2100</v>
      </c>
      <c r="M1484" t="s">
        <v>27</v>
      </c>
      <c r="N1484" t="s">
        <v>27</v>
      </c>
      <c r="O1484" t="s">
        <v>36</v>
      </c>
      <c r="P1484">
        <v>50</v>
      </c>
      <c r="Q1484" t="s">
        <v>32</v>
      </c>
      <c r="R1484">
        <v>5</v>
      </c>
      <c r="S1484" t="s">
        <v>36</v>
      </c>
      <c r="T1484">
        <v>4</v>
      </c>
      <c r="U1484">
        <v>1</v>
      </c>
      <c r="V1484">
        <v>2</v>
      </c>
      <c r="W1484">
        <v>14</v>
      </c>
      <c r="X1484">
        <v>784</v>
      </c>
      <c r="Y1484">
        <v>-50</v>
      </c>
      <c r="Z1484" t="s">
        <v>41</v>
      </c>
      <c r="AA1484">
        <v>0</v>
      </c>
      <c r="AB1484" t="str">
        <f t="shared" si="23"/>
        <v>60-69</v>
      </c>
    </row>
    <row r="1485" spans="1:28" x14ac:dyDescent="0.3">
      <c r="A1485">
        <v>34</v>
      </c>
      <c r="B1485" t="s">
        <v>27</v>
      </c>
      <c r="C1485" t="s">
        <v>46</v>
      </c>
      <c r="D1485">
        <v>0</v>
      </c>
      <c r="E1485" t="s">
        <v>29</v>
      </c>
      <c r="F1485">
        <v>50</v>
      </c>
      <c r="G1485">
        <v>0</v>
      </c>
      <c r="H1485" t="s">
        <v>30</v>
      </c>
      <c r="I1485">
        <v>0</v>
      </c>
      <c r="J1485" t="s">
        <v>40</v>
      </c>
      <c r="K1485">
        <v>-200</v>
      </c>
      <c r="L1485" s="1">
        <v>2150</v>
      </c>
      <c r="M1485" t="s">
        <v>27</v>
      </c>
      <c r="N1485" t="s">
        <v>27</v>
      </c>
      <c r="O1485" t="s">
        <v>27</v>
      </c>
      <c r="P1485">
        <v>0</v>
      </c>
      <c r="Q1485" t="s">
        <v>34</v>
      </c>
      <c r="R1485">
        <v>4</v>
      </c>
      <c r="S1485" t="s">
        <v>36</v>
      </c>
      <c r="T1485">
        <v>5</v>
      </c>
      <c r="U1485">
        <v>2</v>
      </c>
      <c r="V1485">
        <v>1</v>
      </c>
      <c r="W1485">
        <v>10</v>
      </c>
      <c r="X1485">
        <v>579</v>
      </c>
      <c r="Y1485">
        <v>50</v>
      </c>
      <c r="Z1485" t="s">
        <v>35</v>
      </c>
      <c r="AA1485">
        <v>100</v>
      </c>
      <c r="AB1485" t="str">
        <f t="shared" si="23"/>
        <v>30-39</v>
      </c>
    </row>
    <row r="1486" spans="1:28" x14ac:dyDescent="0.3">
      <c r="A1486">
        <v>43</v>
      </c>
      <c r="B1486" t="s">
        <v>27</v>
      </c>
      <c r="C1486" t="s">
        <v>28</v>
      </c>
      <c r="D1486">
        <v>86</v>
      </c>
      <c r="E1486" t="s">
        <v>29</v>
      </c>
      <c r="F1486">
        <v>50</v>
      </c>
      <c r="G1486">
        <v>1</v>
      </c>
      <c r="H1486" t="s">
        <v>30</v>
      </c>
      <c r="I1486">
        <v>50</v>
      </c>
      <c r="J1486" t="s">
        <v>31</v>
      </c>
      <c r="K1486">
        <v>0</v>
      </c>
      <c r="L1486" s="1">
        <v>2386</v>
      </c>
      <c r="M1486" t="s">
        <v>27</v>
      </c>
      <c r="N1486" t="s">
        <v>27</v>
      </c>
      <c r="O1486" t="s">
        <v>27</v>
      </c>
      <c r="P1486">
        <v>0</v>
      </c>
      <c r="Q1486" t="s">
        <v>34</v>
      </c>
      <c r="R1486">
        <v>30</v>
      </c>
      <c r="S1486" t="s">
        <v>36</v>
      </c>
      <c r="T1486">
        <v>3</v>
      </c>
      <c r="U1486">
        <v>1</v>
      </c>
      <c r="V1486">
        <v>2</v>
      </c>
      <c r="W1486">
        <v>9</v>
      </c>
      <c r="X1486">
        <v>705</v>
      </c>
      <c r="Y1486">
        <v>-50</v>
      </c>
      <c r="Z1486" t="s">
        <v>35</v>
      </c>
      <c r="AA1486">
        <v>100</v>
      </c>
      <c r="AB1486" t="str">
        <f t="shared" si="23"/>
        <v>40-49</v>
      </c>
    </row>
    <row r="1487" spans="1:28" x14ac:dyDescent="0.3">
      <c r="A1487">
        <v>53</v>
      </c>
      <c r="B1487" t="s">
        <v>27</v>
      </c>
      <c r="C1487" t="s">
        <v>28</v>
      </c>
      <c r="D1487">
        <v>86</v>
      </c>
      <c r="E1487" t="s">
        <v>42</v>
      </c>
      <c r="F1487">
        <v>100</v>
      </c>
      <c r="G1487">
        <v>0</v>
      </c>
      <c r="H1487" t="s">
        <v>39</v>
      </c>
      <c r="I1487">
        <v>0</v>
      </c>
      <c r="J1487" t="s">
        <v>40</v>
      </c>
      <c r="K1487">
        <v>-200</v>
      </c>
      <c r="L1487" s="1">
        <v>1986</v>
      </c>
      <c r="M1487" t="s">
        <v>36</v>
      </c>
      <c r="N1487" t="s">
        <v>36</v>
      </c>
      <c r="O1487" t="s">
        <v>27</v>
      </c>
      <c r="P1487">
        <v>100</v>
      </c>
      <c r="Q1487" t="s">
        <v>34</v>
      </c>
      <c r="R1487">
        <v>29</v>
      </c>
      <c r="S1487" t="s">
        <v>27</v>
      </c>
      <c r="T1487">
        <v>3</v>
      </c>
      <c r="U1487">
        <v>7</v>
      </c>
      <c r="V1487">
        <v>1</v>
      </c>
      <c r="W1487">
        <v>99</v>
      </c>
      <c r="X1487">
        <v>731</v>
      </c>
      <c r="Y1487">
        <v>-50</v>
      </c>
      <c r="Z1487" t="s">
        <v>41</v>
      </c>
      <c r="AA1487">
        <v>0</v>
      </c>
      <c r="AB1487" t="str">
        <f t="shared" si="23"/>
        <v>50-59</v>
      </c>
    </row>
    <row r="1488" spans="1:28" x14ac:dyDescent="0.3">
      <c r="A1488">
        <v>18</v>
      </c>
      <c r="B1488" t="s">
        <v>27</v>
      </c>
      <c r="C1488" t="s">
        <v>38</v>
      </c>
      <c r="D1488">
        <v>0</v>
      </c>
      <c r="E1488" t="s">
        <v>42</v>
      </c>
      <c r="F1488">
        <v>100</v>
      </c>
      <c r="G1488">
        <v>0</v>
      </c>
      <c r="H1488" t="s">
        <v>30</v>
      </c>
      <c r="I1488">
        <v>0</v>
      </c>
      <c r="J1488" t="s">
        <v>40</v>
      </c>
      <c r="K1488">
        <v>-200</v>
      </c>
      <c r="L1488" s="1">
        <v>2100</v>
      </c>
      <c r="M1488" t="s">
        <v>27</v>
      </c>
      <c r="N1488" t="s">
        <v>27</v>
      </c>
      <c r="O1488" t="s">
        <v>27</v>
      </c>
      <c r="P1488">
        <v>0</v>
      </c>
      <c r="Q1488" t="s">
        <v>34</v>
      </c>
      <c r="R1488">
        <v>22</v>
      </c>
      <c r="S1488" t="s">
        <v>27</v>
      </c>
      <c r="T1488">
        <v>5</v>
      </c>
      <c r="U1488">
        <v>0</v>
      </c>
      <c r="V1488">
        <v>2</v>
      </c>
      <c r="W1488">
        <v>99</v>
      </c>
      <c r="X1488">
        <v>773</v>
      </c>
      <c r="Y1488">
        <v>-50</v>
      </c>
      <c r="Z1488" t="s">
        <v>35</v>
      </c>
      <c r="AA1488">
        <v>100</v>
      </c>
      <c r="AB1488" t="str">
        <f t="shared" si="23"/>
        <v>10-19</v>
      </c>
    </row>
    <row r="1489" spans="1:28" x14ac:dyDescent="0.3">
      <c r="A1489">
        <v>18</v>
      </c>
      <c r="B1489" t="s">
        <v>27</v>
      </c>
      <c r="C1489" t="s">
        <v>38</v>
      </c>
      <c r="D1489">
        <v>0</v>
      </c>
      <c r="E1489" t="s">
        <v>42</v>
      </c>
      <c r="F1489">
        <v>100</v>
      </c>
      <c r="G1489">
        <v>0</v>
      </c>
      <c r="H1489" t="s">
        <v>43</v>
      </c>
      <c r="I1489">
        <v>0</v>
      </c>
      <c r="J1489" t="s">
        <v>31</v>
      </c>
      <c r="K1489">
        <v>0</v>
      </c>
      <c r="L1489" s="1">
        <v>2300</v>
      </c>
      <c r="M1489" t="s">
        <v>27</v>
      </c>
      <c r="N1489" t="s">
        <v>27</v>
      </c>
      <c r="O1489" t="s">
        <v>27</v>
      </c>
      <c r="P1489">
        <v>0</v>
      </c>
      <c r="Q1489" t="s">
        <v>34</v>
      </c>
      <c r="R1489">
        <v>25</v>
      </c>
      <c r="S1489" t="s">
        <v>27</v>
      </c>
      <c r="T1489">
        <v>6</v>
      </c>
      <c r="U1489">
        <v>0</v>
      </c>
      <c r="V1489">
        <v>2</v>
      </c>
      <c r="W1489">
        <v>99</v>
      </c>
      <c r="X1489">
        <v>764</v>
      </c>
      <c r="Y1489">
        <v>-50</v>
      </c>
      <c r="Z1489" t="s">
        <v>35</v>
      </c>
      <c r="AA1489">
        <v>100</v>
      </c>
      <c r="AB1489" t="str">
        <f t="shared" si="23"/>
        <v>10-19</v>
      </c>
    </row>
    <row r="1490" spans="1:28" x14ac:dyDescent="0.3">
      <c r="A1490">
        <v>18</v>
      </c>
      <c r="B1490" t="s">
        <v>27</v>
      </c>
      <c r="C1490" t="s">
        <v>38</v>
      </c>
      <c r="D1490">
        <v>0</v>
      </c>
      <c r="E1490" t="s">
        <v>42</v>
      </c>
      <c r="F1490">
        <v>100</v>
      </c>
      <c r="G1490">
        <v>1</v>
      </c>
      <c r="H1490" t="s">
        <v>39</v>
      </c>
      <c r="I1490">
        <v>100</v>
      </c>
      <c r="J1490" t="s">
        <v>31</v>
      </c>
      <c r="K1490">
        <v>0</v>
      </c>
      <c r="L1490" s="1">
        <v>2350</v>
      </c>
      <c r="M1490" t="s">
        <v>27</v>
      </c>
      <c r="N1490" t="s">
        <v>27</v>
      </c>
      <c r="O1490" t="s">
        <v>27</v>
      </c>
      <c r="P1490">
        <v>0</v>
      </c>
      <c r="Q1490" t="s">
        <v>32</v>
      </c>
      <c r="R1490">
        <v>11</v>
      </c>
      <c r="S1490" t="s">
        <v>27</v>
      </c>
      <c r="T1490">
        <v>1</v>
      </c>
      <c r="U1490">
        <v>1</v>
      </c>
      <c r="V1490">
        <v>1</v>
      </c>
      <c r="W1490">
        <v>99</v>
      </c>
      <c r="X1490">
        <v>753</v>
      </c>
      <c r="Y1490">
        <v>-50</v>
      </c>
      <c r="Z1490" t="s">
        <v>33</v>
      </c>
      <c r="AA1490">
        <v>50</v>
      </c>
      <c r="AB1490" t="str">
        <f t="shared" si="23"/>
        <v>10-19</v>
      </c>
    </row>
    <row r="1491" spans="1:28" x14ac:dyDescent="0.3">
      <c r="A1491">
        <v>58</v>
      </c>
      <c r="B1491" t="s">
        <v>36</v>
      </c>
      <c r="C1491" t="s">
        <v>38</v>
      </c>
      <c r="D1491">
        <v>0</v>
      </c>
      <c r="E1491" t="s">
        <v>29</v>
      </c>
      <c r="F1491">
        <v>50</v>
      </c>
      <c r="G1491">
        <v>0</v>
      </c>
      <c r="H1491" t="s">
        <v>30</v>
      </c>
      <c r="I1491">
        <v>0</v>
      </c>
      <c r="J1491" t="s">
        <v>40</v>
      </c>
      <c r="K1491">
        <v>-200</v>
      </c>
      <c r="L1491" s="1">
        <v>2000</v>
      </c>
      <c r="M1491" t="s">
        <v>27</v>
      </c>
      <c r="N1491" t="s">
        <v>27</v>
      </c>
      <c r="O1491" t="s">
        <v>27</v>
      </c>
      <c r="P1491">
        <v>0</v>
      </c>
      <c r="Q1491" t="s">
        <v>34</v>
      </c>
      <c r="R1491">
        <v>14</v>
      </c>
      <c r="S1491" t="s">
        <v>27</v>
      </c>
      <c r="T1491">
        <v>7</v>
      </c>
      <c r="U1491">
        <v>2</v>
      </c>
      <c r="V1491">
        <v>2</v>
      </c>
      <c r="W1491">
        <v>99</v>
      </c>
      <c r="X1491">
        <v>746</v>
      </c>
      <c r="Y1491">
        <v>-50</v>
      </c>
      <c r="Z1491" t="s">
        <v>33</v>
      </c>
      <c r="AA1491">
        <v>50</v>
      </c>
      <c r="AB1491" t="str">
        <f t="shared" si="23"/>
        <v>50-59</v>
      </c>
    </row>
    <row r="1492" spans="1:28" x14ac:dyDescent="0.3">
      <c r="A1492">
        <v>31</v>
      </c>
      <c r="B1492" t="s">
        <v>27</v>
      </c>
      <c r="C1492" t="s">
        <v>46</v>
      </c>
      <c r="D1492">
        <v>0</v>
      </c>
      <c r="E1492" t="s">
        <v>37</v>
      </c>
      <c r="F1492">
        <v>0</v>
      </c>
      <c r="G1492">
        <v>1</v>
      </c>
      <c r="H1492" t="s">
        <v>39</v>
      </c>
      <c r="I1492">
        <v>100</v>
      </c>
      <c r="J1492" t="s">
        <v>31</v>
      </c>
      <c r="K1492">
        <v>0</v>
      </c>
      <c r="L1492" s="1">
        <v>2300</v>
      </c>
      <c r="M1492" t="s">
        <v>27</v>
      </c>
      <c r="N1492" t="s">
        <v>27</v>
      </c>
      <c r="O1492" t="s">
        <v>27</v>
      </c>
      <c r="P1492">
        <v>0</v>
      </c>
      <c r="Q1492" t="s">
        <v>34</v>
      </c>
      <c r="R1492">
        <v>23</v>
      </c>
      <c r="S1492" t="s">
        <v>36</v>
      </c>
      <c r="T1492">
        <v>5</v>
      </c>
      <c r="U1492">
        <v>1</v>
      </c>
      <c r="V1492">
        <v>2</v>
      </c>
      <c r="W1492">
        <v>5</v>
      </c>
      <c r="X1492">
        <v>690</v>
      </c>
      <c r="Y1492">
        <v>50</v>
      </c>
      <c r="Z1492" t="s">
        <v>41</v>
      </c>
      <c r="AA1492">
        <v>0</v>
      </c>
      <c r="AB1492" t="str">
        <f t="shared" si="23"/>
        <v>30-39</v>
      </c>
    </row>
    <row r="1493" spans="1:28" x14ac:dyDescent="0.3">
      <c r="A1493">
        <v>78</v>
      </c>
      <c r="B1493" t="s">
        <v>36</v>
      </c>
      <c r="C1493" t="s">
        <v>28</v>
      </c>
      <c r="D1493">
        <v>86</v>
      </c>
      <c r="E1493" t="s">
        <v>29</v>
      </c>
      <c r="F1493">
        <v>50</v>
      </c>
      <c r="G1493">
        <v>0</v>
      </c>
      <c r="H1493" t="s">
        <v>30</v>
      </c>
      <c r="I1493">
        <v>0</v>
      </c>
      <c r="J1493" t="s">
        <v>31</v>
      </c>
      <c r="K1493">
        <v>0</v>
      </c>
      <c r="L1493" s="1">
        <v>2236</v>
      </c>
      <c r="M1493" t="s">
        <v>27</v>
      </c>
      <c r="N1493" t="s">
        <v>27</v>
      </c>
      <c r="O1493" t="s">
        <v>27</v>
      </c>
      <c r="P1493">
        <v>0</v>
      </c>
      <c r="Q1493" t="s">
        <v>34</v>
      </c>
      <c r="R1493">
        <v>20</v>
      </c>
      <c r="S1493" t="s">
        <v>27</v>
      </c>
      <c r="T1493">
        <v>4</v>
      </c>
      <c r="U1493">
        <v>2</v>
      </c>
      <c r="V1493">
        <v>3</v>
      </c>
      <c r="W1493">
        <v>99</v>
      </c>
      <c r="X1493">
        <v>850</v>
      </c>
      <c r="Y1493">
        <v>-50</v>
      </c>
      <c r="Z1493" t="s">
        <v>41</v>
      </c>
      <c r="AA1493">
        <v>0</v>
      </c>
      <c r="AB1493" t="str">
        <f t="shared" si="23"/>
        <v>70-79</v>
      </c>
    </row>
    <row r="1494" spans="1:28" x14ac:dyDescent="0.3">
      <c r="A1494">
        <v>31</v>
      </c>
      <c r="B1494" t="s">
        <v>27</v>
      </c>
      <c r="C1494" t="s">
        <v>28</v>
      </c>
      <c r="D1494">
        <v>86</v>
      </c>
      <c r="E1494" t="s">
        <v>42</v>
      </c>
      <c r="F1494">
        <v>100</v>
      </c>
      <c r="G1494">
        <v>0</v>
      </c>
      <c r="H1494" t="s">
        <v>39</v>
      </c>
      <c r="I1494">
        <v>0</v>
      </c>
      <c r="J1494" t="s">
        <v>40</v>
      </c>
      <c r="K1494">
        <v>-200</v>
      </c>
      <c r="L1494" s="1">
        <v>2286</v>
      </c>
      <c r="M1494" t="s">
        <v>27</v>
      </c>
      <c r="N1494" t="s">
        <v>27</v>
      </c>
      <c r="O1494" t="s">
        <v>27</v>
      </c>
      <c r="P1494">
        <v>0</v>
      </c>
      <c r="Q1494" t="s">
        <v>44</v>
      </c>
      <c r="R1494">
        <v>24</v>
      </c>
      <c r="S1494" t="s">
        <v>36</v>
      </c>
      <c r="T1494">
        <v>4</v>
      </c>
      <c r="U1494">
        <v>2</v>
      </c>
      <c r="V1494">
        <v>3</v>
      </c>
      <c r="W1494">
        <v>1</v>
      </c>
      <c r="X1494">
        <v>627</v>
      </c>
      <c r="Y1494">
        <v>50</v>
      </c>
      <c r="Z1494" t="s">
        <v>35</v>
      </c>
      <c r="AA1494">
        <v>100</v>
      </c>
      <c r="AB1494" t="str">
        <f t="shared" si="23"/>
        <v>30-39</v>
      </c>
    </row>
    <row r="1495" spans="1:28" x14ac:dyDescent="0.3">
      <c r="A1495">
        <v>42</v>
      </c>
      <c r="B1495" t="s">
        <v>27</v>
      </c>
      <c r="C1495" t="s">
        <v>28</v>
      </c>
      <c r="D1495">
        <v>86</v>
      </c>
      <c r="E1495" t="s">
        <v>37</v>
      </c>
      <c r="F1495">
        <v>0</v>
      </c>
      <c r="G1495">
        <v>0</v>
      </c>
      <c r="H1495" t="s">
        <v>43</v>
      </c>
      <c r="I1495">
        <v>0</v>
      </c>
      <c r="J1495" t="s">
        <v>40</v>
      </c>
      <c r="K1495">
        <v>-200</v>
      </c>
      <c r="L1495" s="1">
        <v>2086</v>
      </c>
      <c r="M1495" t="s">
        <v>27</v>
      </c>
      <c r="N1495" t="s">
        <v>27</v>
      </c>
      <c r="O1495" t="s">
        <v>27</v>
      </c>
      <c r="P1495">
        <v>0</v>
      </c>
      <c r="Q1495" t="s">
        <v>34</v>
      </c>
      <c r="R1495">
        <v>15</v>
      </c>
      <c r="S1495" t="s">
        <v>27</v>
      </c>
      <c r="T1495">
        <v>7</v>
      </c>
      <c r="U1495">
        <v>3</v>
      </c>
      <c r="V1495">
        <v>3</v>
      </c>
      <c r="W1495">
        <v>99</v>
      </c>
      <c r="X1495">
        <v>732</v>
      </c>
      <c r="Y1495">
        <v>-50</v>
      </c>
      <c r="Z1495" t="s">
        <v>35</v>
      </c>
      <c r="AA1495">
        <v>100</v>
      </c>
      <c r="AB1495" t="str">
        <f t="shared" si="23"/>
        <v>40-49</v>
      </c>
    </row>
    <row r="1496" spans="1:28" x14ac:dyDescent="0.3">
      <c r="A1496">
        <v>63</v>
      </c>
      <c r="B1496" t="s">
        <v>36</v>
      </c>
      <c r="C1496" t="s">
        <v>38</v>
      </c>
      <c r="D1496">
        <v>0</v>
      </c>
      <c r="E1496" t="s">
        <v>37</v>
      </c>
      <c r="F1496">
        <v>0</v>
      </c>
      <c r="G1496">
        <v>1</v>
      </c>
      <c r="H1496" t="s">
        <v>39</v>
      </c>
      <c r="I1496">
        <v>100</v>
      </c>
      <c r="J1496" t="s">
        <v>31</v>
      </c>
      <c r="K1496">
        <v>0</v>
      </c>
      <c r="L1496" s="1">
        <v>2350</v>
      </c>
      <c r="M1496" t="s">
        <v>27</v>
      </c>
      <c r="N1496" t="s">
        <v>27</v>
      </c>
      <c r="O1496" t="s">
        <v>27</v>
      </c>
      <c r="P1496">
        <v>0</v>
      </c>
      <c r="Q1496" t="s">
        <v>34</v>
      </c>
      <c r="R1496">
        <v>25</v>
      </c>
      <c r="S1496" t="s">
        <v>36</v>
      </c>
      <c r="T1496">
        <v>6</v>
      </c>
      <c r="U1496">
        <v>2</v>
      </c>
      <c r="V1496">
        <v>3</v>
      </c>
      <c r="W1496">
        <v>9</v>
      </c>
      <c r="X1496">
        <v>692</v>
      </c>
      <c r="Y1496">
        <v>50</v>
      </c>
      <c r="Z1496" t="s">
        <v>33</v>
      </c>
      <c r="AA1496">
        <v>50</v>
      </c>
      <c r="AB1496" t="str">
        <f t="shared" si="23"/>
        <v>60-69</v>
      </c>
    </row>
    <row r="1497" spans="1:28" x14ac:dyDescent="0.3">
      <c r="A1497">
        <v>70</v>
      </c>
      <c r="B1497" t="s">
        <v>36</v>
      </c>
      <c r="C1497" t="s">
        <v>28</v>
      </c>
      <c r="D1497">
        <v>86</v>
      </c>
      <c r="E1497" t="s">
        <v>37</v>
      </c>
      <c r="F1497">
        <v>0</v>
      </c>
      <c r="G1497">
        <v>0</v>
      </c>
      <c r="H1497" t="s">
        <v>30</v>
      </c>
      <c r="I1497">
        <v>0</v>
      </c>
      <c r="J1497" t="s">
        <v>40</v>
      </c>
      <c r="K1497">
        <v>-200</v>
      </c>
      <c r="L1497" s="1">
        <v>2036</v>
      </c>
      <c r="M1497" t="s">
        <v>27</v>
      </c>
      <c r="N1497" t="s">
        <v>27</v>
      </c>
      <c r="O1497" t="s">
        <v>27</v>
      </c>
      <c r="P1497">
        <v>0</v>
      </c>
      <c r="Q1497" t="s">
        <v>34</v>
      </c>
      <c r="R1497">
        <v>5</v>
      </c>
      <c r="S1497" t="s">
        <v>27</v>
      </c>
      <c r="T1497">
        <v>6</v>
      </c>
      <c r="U1497">
        <v>0</v>
      </c>
      <c r="V1497">
        <v>1</v>
      </c>
      <c r="W1497">
        <v>99</v>
      </c>
      <c r="X1497">
        <v>774</v>
      </c>
      <c r="Y1497">
        <v>-50</v>
      </c>
      <c r="Z1497" t="s">
        <v>33</v>
      </c>
      <c r="AA1497">
        <v>50</v>
      </c>
      <c r="AB1497" t="str">
        <f t="shared" si="23"/>
        <v>70-79</v>
      </c>
    </row>
    <row r="1498" spans="1:28" x14ac:dyDescent="0.3">
      <c r="A1498">
        <v>70</v>
      </c>
      <c r="B1498" t="s">
        <v>36</v>
      </c>
      <c r="C1498" t="s">
        <v>28</v>
      </c>
      <c r="D1498">
        <v>86</v>
      </c>
      <c r="E1498" t="s">
        <v>29</v>
      </c>
      <c r="F1498">
        <v>50</v>
      </c>
      <c r="G1498">
        <v>0</v>
      </c>
      <c r="H1498" t="s">
        <v>39</v>
      </c>
      <c r="I1498">
        <v>0</v>
      </c>
      <c r="J1498" t="s">
        <v>40</v>
      </c>
      <c r="K1498">
        <v>-200</v>
      </c>
      <c r="L1498" s="1">
        <v>1936</v>
      </c>
      <c r="M1498" t="s">
        <v>36</v>
      </c>
      <c r="N1498" t="s">
        <v>27</v>
      </c>
      <c r="O1498" t="s">
        <v>36</v>
      </c>
      <c r="P1498">
        <v>100</v>
      </c>
      <c r="Q1498" t="s">
        <v>32</v>
      </c>
      <c r="R1498">
        <v>12</v>
      </c>
      <c r="S1498" t="s">
        <v>36</v>
      </c>
      <c r="T1498">
        <v>3</v>
      </c>
      <c r="U1498">
        <v>1</v>
      </c>
      <c r="V1498">
        <v>3</v>
      </c>
      <c r="W1498">
        <v>4</v>
      </c>
      <c r="X1498">
        <v>784</v>
      </c>
      <c r="Y1498">
        <v>-50</v>
      </c>
      <c r="Z1498" t="s">
        <v>41</v>
      </c>
      <c r="AA1498">
        <v>0</v>
      </c>
      <c r="AB1498" t="str">
        <f t="shared" si="23"/>
        <v>70-79</v>
      </c>
    </row>
    <row r="1499" spans="1:28" x14ac:dyDescent="0.3">
      <c r="A1499">
        <v>58</v>
      </c>
      <c r="B1499" t="s">
        <v>36</v>
      </c>
      <c r="C1499" t="s">
        <v>28</v>
      </c>
      <c r="D1499">
        <v>86</v>
      </c>
      <c r="E1499" t="s">
        <v>29</v>
      </c>
      <c r="F1499">
        <v>50</v>
      </c>
      <c r="G1499">
        <v>0</v>
      </c>
      <c r="H1499" t="s">
        <v>30</v>
      </c>
      <c r="I1499">
        <v>0</v>
      </c>
      <c r="J1499" t="s">
        <v>31</v>
      </c>
      <c r="K1499">
        <v>0</v>
      </c>
      <c r="L1499" s="1">
        <v>2186</v>
      </c>
      <c r="M1499" t="s">
        <v>27</v>
      </c>
      <c r="N1499" t="s">
        <v>36</v>
      </c>
      <c r="O1499" t="s">
        <v>27</v>
      </c>
      <c r="P1499">
        <v>50</v>
      </c>
      <c r="Q1499" t="s">
        <v>34</v>
      </c>
      <c r="R1499">
        <v>25</v>
      </c>
      <c r="S1499" t="s">
        <v>27</v>
      </c>
      <c r="T1499">
        <v>3</v>
      </c>
      <c r="U1499">
        <v>1</v>
      </c>
      <c r="V1499">
        <v>2</v>
      </c>
      <c r="W1499">
        <v>99</v>
      </c>
      <c r="X1499">
        <v>763</v>
      </c>
      <c r="Y1499">
        <v>-50</v>
      </c>
      <c r="Z1499" t="s">
        <v>41</v>
      </c>
      <c r="AA1499">
        <v>0</v>
      </c>
      <c r="AB1499" t="str">
        <f t="shared" si="23"/>
        <v>50-59</v>
      </c>
    </row>
    <row r="1500" spans="1:28" x14ac:dyDescent="0.3">
      <c r="A1500">
        <v>55</v>
      </c>
      <c r="B1500" t="s">
        <v>36</v>
      </c>
      <c r="C1500" t="s">
        <v>28</v>
      </c>
      <c r="D1500">
        <v>86</v>
      </c>
      <c r="E1500" t="s">
        <v>42</v>
      </c>
      <c r="F1500">
        <v>100</v>
      </c>
      <c r="G1500">
        <v>2</v>
      </c>
      <c r="H1500" t="s">
        <v>30</v>
      </c>
      <c r="I1500">
        <v>100</v>
      </c>
      <c r="J1500" t="s">
        <v>40</v>
      </c>
      <c r="K1500">
        <v>-200</v>
      </c>
      <c r="L1500" s="1">
        <v>2386</v>
      </c>
      <c r="M1500" t="s">
        <v>27</v>
      </c>
      <c r="N1500" t="s">
        <v>27</v>
      </c>
      <c r="O1500" t="s">
        <v>27</v>
      </c>
      <c r="P1500">
        <v>0</v>
      </c>
      <c r="Q1500" t="s">
        <v>32</v>
      </c>
      <c r="R1500">
        <v>23</v>
      </c>
      <c r="S1500" t="s">
        <v>27</v>
      </c>
      <c r="T1500">
        <v>5</v>
      </c>
      <c r="U1500">
        <v>2</v>
      </c>
      <c r="V1500">
        <v>2</v>
      </c>
      <c r="W1500">
        <v>99</v>
      </c>
      <c r="X1500">
        <v>643</v>
      </c>
      <c r="Y1500">
        <v>50</v>
      </c>
      <c r="Z1500" t="s">
        <v>35</v>
      </c>
      <c r="AA1500">
        <v>100</v>
      </c>
      <c r="AB1500" t="str">
        <f t="shared" si="23"/>
        <v>50-59</v>
      </c>
    </row>
    <row r="1501" spans="1:28" x14ac:dyDescent="0.3">
      <c r="A1501">
        <v>48</v>
      </c>
      <c r="B1501" t="s">
        <v>27</v>
      </c>
      <c r="C1501" t="s">
        <v>46</v>
      </c>
      <c r="D1501">
        <v>0</v>
      </c>
      <c r="E1501" t="s">
        <v>29</v>
      </c>
      <c r="F1501">
        <v>50</v>
      </c>
      <c r="G1501">
        <v>0</v>
      </c>
      <c r="H1501" t="s">
        <v>30</v>
      </c>
      <c r="I1501">
        <v>0</v>
      </c>
      <c r="J1501" t="s">
        <v>40</v>
      </c>
      <c r="K1501">
        <v>-200</v>
      </c>
      <c r="L1501" s="1">
        <v>2050</v>
      </c>
      <c r="M1501" t="s">
        <v>27</v>
      </c>
      <c r="N1501" t="s">
        <v>27</v>
      </c>
      <c r="O1501" t="s">
        <v>36</v>
      </c>
      <c r="P1501">
        <v>50</v>
      </c>
      <c r="Q1501" t="s">
        <v>34</v>
      </c>
      <c r="R1501">
        <v>24</v>
      </c>
      <c r="S1501" t="s">
        <v>36</v>
      </c>
      <c r="T1501">
        <v>4</v>
      </c>
      <c r="U1501">
        <v>1</v>
      </c>
      <c r="V1501">
        <v>3</v>
      </c>
      <c r="W1501">
        <v>3</v>
      </c>
      <c r="X1501">
        <v>661</v>
      </c>
      <c r="Y1501">
        <v>50</v>
      </c>
      <c r="Z1501" t="s">
        <v>33</v>
      </c>
      <c r="AA1501">
        <v>50</v>
      </c>
      <c r="AB1501" t="str">
        <f t="shared" si="23"/>
        <v>40-49</v>
      </c>
    </row>
    <row r="1502" spans="1:28" x14ac:dyDescent="0.3">
      <c r="A1502">
        <v>51</v>
      </c>
      <c r="B1502" t="s">
        <v>27</v>
      </c>
      <c r="C1502" t="s">
        <v>28</v>
      </c>
      <c r="D1502">
        <v>86</v>
      </c>
      <c r="E1502" t="s">
        <v>29</v>
      </c>
      <c r="F1502">
        <v>50</v>
      </c>
      <c r="G1502">
        <v>0</v>
      </c>
      <c r="H1502" t="s">
        <v>43</v>
      </c>
      <c r="I1502">
        <v>0</v>
      </c>
      <c r="J1502" t="s">
        <v>31</v>
      </c>
      <c r="K1502">
        <v>0</v>
      </c>
      <c r="L1502" s="1">
        <v>2386</v>
      </c>
      <c r="M1502" t="s">
        <v>27</v>
      </c>
      <c r="N1502" t="s">
        <v>27</v>
      </c>
      <c r="O1502" t="s">
        <v>27</v>
      </c>
      <c r="P1502">
        <v>0</v>
      </c>
      <c r="Q1502" t="s">
        <v>34</v>
      </c>
      <c r="R1502">
        <v>21</v>
      </c>
      <c r="S1502" t="s">
        <v>36</v>
      </c>
      <c r="T1502">
        <v>2</v>
      </c>
      <c r="U1502">
        <v>2</v>
      </c>
      <c r="V1502">
        <v>1</v>
      </c>
      <c r="W1502">
        <v>5</v>
      </c>
      <c r="X1502">
        <v>695</v>
      </c>
      <c r="Y1502">
        <v>50</v>
      </c>
      <c r="Z1502" t="s">
        <v>33</v>
      </c>
      <c r="AA1502">
        <v>50</v>
      </c>
      <c r="AB1502" t="str">
        <f t="shared" si="23"/>
        <v>50-59</v>
      </c>
    </row>
    <row r="1503" spans="1:28" x14ac:dyDescent="0.3">
      <c r="A1503">
        <v>31</v>
      </c>
      <c r="B1503" t="s">
        <v>27</v>
      </c>
      <c r="C1503" t="s">
        <v>28</v>
      </c>
      <c r="D1503">
        <v>86</v>
      </c>
      <c r="E1503" t="s">
        <v>37</v>
      </c>
      <c r="F1503">
        <v>0</v>
      </c>
      <c r="G1503">
        <v>0</v>
      </c>
      <c r="H1503" t="s">
        <v>30</v>
      </c>
      <c r="I1503">
        <v>0</v>
      </c>
      <c r="J1503" t="s">
        <v>31</v>
      </c>
      <c r="K1503">
        <v>0</v>
      </c>
      <c r="L1503" s="1">
        <v>2286</v>
      </c>
      <c r="M1503" t="s">
        <v>27</v>
      </c>
      <c r="N1503" t="s">
        <v>27</v>
      </c>
      <c r="O1503" t="s">
        <v>27</v>
      </c>
      <c r="P1503">
        <v>0</v>
      </c>
      <c r="Q1503" t="s">
        <v>34</v>
      </c>
      <c r="R1503">
        <v>17</v>
      </c>
      <c r="S1503" t="s">
        <v>36</v>
      </c>
      <c r="T1503">
        <v>5</v>
      </c>
      <c r="U1503">
        <v>1</v>
      </c>
      <c r="V1503">
        <v>3</v>
      </c>
      <c r="W1503">
        <v>6</v>
      </c>
      <c r="X1503">
        <v>773</v>
      </c>
      <c r="Y1503">
        <v>-50</v>
      </c>
      <c r="Z1503" t="s">
        <v>35</v>
      </c>
      <c r="AA1503">
        <v>100</v>
      </c>
      <c r="AB1503" t="str">
        <f t="shared" si="23"/>
        <v>30-39</v>
      </c>
    </row>
    <row r="1504" spans="1:28" x14ac:dyDescent="0.3">
      <c r="A1504">
        <v>27</v>
      </c>
      <c r="B1504" t="s">
        <v>27</v>
      </c>
      <c r="C1504" t="s">
        <v>38</v>
      </c>
      <c r="D1504">
        <v>0</v>
      </c>
      <c r="E1504" t="s">
        <v>29</v>
      </c>
      <c r="F1504">
        <v>50</v>
      </c>
      <c r="G1504">
        <v>2</v>
      </c>
      <c r="H1504" t="s">
        <v>30</v>
      </c>
      <c r="I1504">
        <v>100</v>
      </c>
      <c r="J1504" t="s">
        <v>31</v>
      </c>
      <c r="K1504">
        <v>0</v>
      </c>
      <c r="L1504" s="1">
        <v>2300</v>
      </c>
      <c r="M1504" t="s">
        <v>27</v>
      </c>
      <c r="N1504" t="s">
        <v>27</v>
      </c>
      <c r="O1504" t="s">
        <v>27</v>
      </c>
      <c r="P1504">
        <v>0</v>
      </c>
      <c r="Q1504" t="s">
        <v>34</v>
      </c>
      <c r="R1504">
        <v>2</v>
      </c>
      <c r="S1504" t="s">
        <v>36</v>
      </c>
      <c r="T1504">
        <v>2</v>
      </c>
      <c r="U1504">
        <v>2</v>
      </c>
      <c r="V1504">
        <v>3</v>
      </c>
      <c r="W1504">
        <v>5</v>
      </c>
      <c r="X1504">
        <v>815</v>
      </c>
      <c r="Y1504">
        <v>-50</v>
      </c>
      <c r="Z1504" t="s">
        <v>33</v>
      </c>
      <c r="AA1504">
        <v>50</v>
      </c>
      <c r="AB1504" t="str">
        <f t="shared" si="23"/>
        <v>20-29</v>
      </c>
    </row>
    <row r="1505" spans="1:28" x14ac:dyDescent="0.3">
      <c r="A1505">
        <v>39</v>
      </c>
      <c r="B1505" t="s">
        <v>27</v>
      </c>
      <c r="C1505" t="s">
        <v>28</v>
      </c>
      <c r="D1505">
        <v>86</v>
      </c>
      <c r="E1505" t="s">
        <v>29</v>
      </c>
      <c r="F1505">
        <v>50</v>
      </c>
      <c r="G1505">
        <v>0</v>
      </c>
      <c r="H1505" t="s">
        <v>30</v>
      </c>
      <c r="I1505">
        <v>0</v>
      </c>
      <c r="J1505" t="s">
        <v>40</v>
      </c>
      <c r="K1505">
        <v>-200</v>
      </c>
      <c r="L1505" s="1">
        <v>2136</v>
      </c>
      <c r="M1505" t="s">
        <v>36</v>
      </c>
      <c r="N1505" t="s">
        <v>36</v>
      </c>
      <c r="O1505" t="s">
        <v>27</v>
      </c>
      <c r="P1505">
        <v>100</v>
      </c>
      <c r="Q1505" t="s">
        <v>32</v>
      </c>
      <c r="R1505">
        <v>24</v>
      </c>
      <c r="S1505" t="s">
        <v>36</v>
      </c>
      <c r="T1505">
        <v>3</v>
      </c>
      <c r="U1505">
        <v>2</v>
      </c>
      <c r="V1505">
        <v>2</v>
      </c>
      <c r="W1505">
        <v>4</v>
      </c>
      <c r="X1505">
        <v>690</v>
      </c>
      <c r="Y1505">
        <v>50</v>
      </c>
      <c r="Z1505" t="s">
        <v>35</v>
      </c>
      <c r="AA1505">
        <v>100</v>
      </c>
      <c r="AB1505" t="str">
        <f t="shared" si="23"/>
        <v>30-39</v>
      </c>
    </row>
    <row r="1506" spans="1:28" x14ac:dyDescent="0.3">
      <c r="A1506">
        <v>37</v>
      </c>
      <c r="B1506" t="s">
        <v>27</v>
      </c>
      <c r="C1506" t="s">
        <v>38</v>
      </c>
      <c r="D1506">
        <v>0</v>
      </c>
      <c r="E1506" t="s">
        <v>37</v>
      </c>
      <c r="F1506">
        <v>0</v>
      </c>
      <c r="G1506">
        <v>0</v>
      </c>
      <c r="H1506" t="s">
        <v>39</v>
      </c>
      <c r="I1506">
        <v>0</v>
      </c>
      <c r="J1506" t="s">
        <v>31</v>
      </c>
      <c r="K1506">
        <v>0</v>
      </c>
      <c r="L1506" s="1">
        <v>2100</v>
      </c>
      <c r="M1506" t="s">
        <v>27</v>
      </c>
      <c r="N1506" t="s">
        <v>36</v>
      </c>
      <c r="O1506" t="s">
        <v>27</v>
      </c>
      <c r="P1506">
        <v>50</v>
      </c>
      <c r="Q1506" t="s">
        <v>32</v>
      </c>
      <c r="R1506">
        <v>2</v>
      </c>
      <c r="S1506" t="s">
        <v>36</v>
      </c>
      <c r="T1506">
        <v>5</v>
      </c>
      <c r="U1506">
        <v>1</v>
      </c>
      <c r="V1506">
        <v>1</v>
      </c>
      <c r="W1506">
        <v>3</v>
      </c>
      <c r="X1506">
        <v>742</v>
      </c>
      <c r="Y1506">
        <v>-50</v>
      </c>
      <c r="Z1506" t="s">
        <v>33</v>
      </c>
      <c r="AA1506">
        <v>50</v>
      </c>
      <c r="AB1506" t="str">
        <f t="shared" si="23"/>
        <v>30-39</v>
      </c>
    </row>
    <row r="1507" spans="1:28" x14ac:dyDescent="0.3">
      <c r="A1507">
        <v>33</v>
      </c>
      <c r="B1507" t="s">
        <v>27</v>
      </c>
      <c r="C1507" t="s">
        <v>46</v>
      </c>
      <c r="D1507">
        <v>0</v>
      </c>
      <c r="E1507" t="s">
        <v>37</v>
      </c>
      <c r="F1507">
        <v>0</v>
      </c>
      <c r="G1507">
        <v>0</v>
      </c>
      <c r="H1507" t="s">
        <v>30</v>
      </c>
      <c r="I1507">
        <v>0</v>
      </c>
      <c r="J1507" t="s">
        <v>40</v>
      </c>
      <c r="K1507">
        <v>-200</v>
      </c>
      <c r="L1507" s="1">
        <v>1900</v>
      </c>
      <c r="M1507" t="s">
        <v>27</v>
      </c>
      <c r="N1507" t="s">
        <v>36</v>
      </c>
      <c r="O1507" t="s">
        <v>27</v>
      </c>
      <c r="P1507">
        <v>50</v>
      </c>
      <c r="Q1507" t="s">
        <v>34</v>
      </c>
      <c r="R1507">
        <v>27</v>
      </c>
      <c r="S1507" t="s">
        <v>36</v>
      </c>
      <c r="T1507">
        <v>6</v>
      </c>
      <c r="U1507">
        <v>3</v>
      </c>
      <c r="V1507">
        <v>2</v>
      </c>
      <c r="W1507">
        <v>5</v>
      </c>
      <c r="X1507">
        <v>718</v>
      </c>
      <c r="Y1507">
        <v>-50</v>
      </c>
      <c r="Z1507" t="s">
        <v>33</v>
      </c>
      <c r="AA1507">
        <v>50</v>
      </c>
      <c r="AB1507" t="str">
        <f t="shared" si="23"/>
        <v>30-39</v>
      </c>
    </row>
    <row r="1508" spans="1:28" x14ac:dyDescent="0.3">
      <c r="A1508">
        <v>50</v>
      </c>
      <c r="B1508" t="s">
        <v>27</v>
      </c>
      <c r="C1508" t="s">
        <v>45</v>
      </c>
      <c r="D1508">
        <v>0</v>
      </c>
      <c r="E1508" t="s">
        <v>29</v>
      </c>
      <c r="F1508">
        <v>50</v>
      </c>
      <c r="G1508">
        <v>0</v>
      </c>
      <c r="H1508" t="s">
        <v>39</v>
      </c>
      <c r="I1508">
        <v>0</v>
      </c>
      <c r="J1508" t="s">
        <v>40</v>
      </c>
      <c r="K1508">
        <v>-200</v>
      </c>
      <c r="L1508" s="1">
        <v>2000</v>
      </c>
      <c r="M1508" t="s">
        <v>36</v>
      </c>
      <c r="N1508" t="s">
        <v>27</v>
      </c>
      <c r="O1508" t="s">
        <v>27</v>
      </c>
      <c r="P1508">
        <v>50</v>
      </c>
      <c r="Q1508" t="s">
        <v>44</v>
      </c>
      <c r="R1508">
        <v>22</v>
      </c>
      <c r="S1508" t="s">
        <v>36</v>
      </c>
      <c r="T1508">
        <v>6</v>
      </c>
      <c r="U1508">
        <v>4</v>
      </c>
      <c r="V1508">
        <v>3</v>
      </c>
      <c r="W1508">
        <v>13</v>
      </c>
      <c r="X1508">
        <v>721</v>
      </c>
      <c r="Y1508">
        <v>-50</v>
      </c>
      <c r="Z1508" t="s">
        <v>35</v>
      </c>
      <c r="AA1508">
        <v>100</v>
      </c>
      <c r="AB1508" t="str">
        <f t="shared" si="23"/>
        <v>50-59</v>
      </c>
    </row>
    <row r="1509" spans="1:28" x14ac:dyDescent="0.3">
      <c r="A1509">
        <v>54</v>
      </c>
      <c r="B1509" t="s">
        <v>27</v>
      </c>
      <c r="C1509" t="s">
        <v>46</v>
      </c>
      <c r="D1509">
        <v>0</v>
      </c>
      <c r="E1509" t="s">
        <v>37</v>
      </c>
      <c r="F1509">
        <v>0</v>
      </c>
      <c r="G1509">
        <v>0</v>
      </c>
      <c r="H1509" t="s">
        <v>30</v>
      </c>
      <c r="I1509">
        <v>0</v>
      </c>
      <c r="J1509" t="s">
        <v>40</v>
      </c>
      <c r="K1509">
        <v>-200</v>
      </c>
      <c r="L1509" s="1">
        <v>2050</v>
      </c>
      <c r="M1509" t="s">
        <v>36</v>
      </c>
      <c r="N1509" t="s">
        <v>27</v>
      </c>
      <c r="O1509" t="s">
        <v>27</v>
      </c>
      <c r="P1509">
        <v>50</v>
      </c>
      <c r="Q1509" t="s">
        <v>34</v>
      </c>
      <c r="R1509">
        <v>17</v>
      </c>
      <c r="S1509" t="s">
        <v>27</v>
      </c>
      <c r="T1509">
        <v>3</v>
      </c>
      <c r="U1509">
        <v>0</v>
      </c>
      <c r="V1509">
        <v>2</v>
      </c>
      <c r="W1509">
        <v>99</v>
      </c>
      <c r="X1509">
        <v>686</v>
      </c>
      <c r="Y1509">
        <v>50</v>
      </c>
      <c r="Z1509" t="s">
        <v>35</v>
      </c>
      <c r="AA1509">
        <v>100</v>
      </c>
      <c r="AB1509" t="str">
        <f t="shared" si="23"/>
        <v>50-59</v>
      </c>
    </row>
    <row r="1510" spans="1:28" x14ac:dyDescent="0.3">
      <c r="A1510">
        <v>41</v>
      </c>
      <c r="B1510" t="s">
        <v>27</v>
      </c>
      <c r="C1510" t="s">
        <v>28</v>
      </c>
      <c r="D1510">
        <v>86</v>
      </c>
      <c r="E1510" t="s">
        <v>37</v>
      </c>
      <c r="F1510">
        <v>0</v>
      </c>
      <c r="G1510">
        <v>0</v>
      </c>
      <c r="H1510" t="s">
        <v>39</v>
      </c>
      <c r="I1510">
        <v>0</v>
      </c>
      <c r="J1510" t="s">
        <v>31</v>
      </c>
      <c r="K1510">
        <v>0</v>
      </c>
      <c r="L1510" s="1">
        <v>2136</v>
      </c>
      <c r="M1510" t="s">
        <v>27</v>
      </c>
      <c r="N1510" t="s">
        <v>36</v>
      </c>
      <c r="O1510" t="s">
        <v>27</v>
      </c>
      <c r="P1510">
        <v>50</v>
      </c>
      <c r="Q1510" t="s">
        <v>34</v>
      </c>
      <c r="R1510">
        <v>21</v>
      </c>
      <c r="S1510" t="s">
        <v>27</v>
      </c>
      <c r="T1510">
        <v>3</v>
      </c>
      <c r="U1510">
        <v>1</v>
      </c>
      <c r="V1510">
        <v>2</v>
      </c>
      <c r="W1510">
        <v>99</v>
      </c>
      <c r="X1510">
        <v>716</v>
      </c>
      <c r="Y1510">
        <v>-50</v>
      </c>
      <c r="Z1510" t="s">
        <v>41</v>
      </c>
      <c r="AA1510">
        <v>0</v>
      </c>
      <c r="AB1510" t="str">
        <f t="shared" si="23"/>
        <v>40-49</v>
      </c>
    </row>
    <row r="1511" spans="1:28" x14ac:dyDescent="0.3">
      <c r="A1511">
        <v>62</v>
      </c>
      <c r="B1511" t="s">
        <v>36</v>
      </c>
      <c r="C1511" t="s">
        <v>38</v>
      </c>
      <c r="D1511">
        <v>0</v>
      </c>
      <c r="E1511" t="s">
        <v>37</v>
      </c>
      <c r="F1511">
        <v>0</v>
      </c>
      <c r="G1511">
        <v>0</v>
      </c>
      <c r="H1511" t="s">
        <v>30</v>
      </c>
      <c r="I1511">
        <v>0</v>
      </c>
      <c r="J1511" t="s">
        <v>31</v>
      </c>
      <c r="K1511">
        <v>0</v>
      </c>
      <c r="L1511" s="1">
        <v>2100</v>
      </c>
      <c r="M1511" t="s">
        <v>36</v>
      </c>
      <c r="N1511" t="s">
        <v>27</v>
      </c>
      <c r="O1511" t="s">
        <v>27</v>
      </c>
      <c r="P1511">
        <v>50</v>
      </c>
      <c r="Q1511" t="s">
        <v>32</v>
      </c>
      <c r="R1511">
        <v>25</v>
      </c>
      <c r="S1511" t="s">
        <v>36</v>
      </c>
      <c r="T1511">
        <v>6</v>
      </c>
      <c r="U1511">
        <v>2</v>
      </c>
      <c r="V1511">
        <v>3</v>
      </c>
      <c r="W1511">
        <v>8</v>
      </c>
      <c r="X1511">
        <v>709</v>
      </c>
      <c r="Y1511">
        <v>-50</v>
      </c>
      <c r="Z1511" t="s">
        <v>33</v>
      </c>
      <c r="AA1511">
        <v>50</v>
      </c>
      <c r="AB1511" t="str">
        <f t="shared" si="23"/>
        <v>60-69</v>
      </c>
    </row>
    <row r="1512" spans="1:28" x14ac:dyDescent="0.3">
      <c r="A1512">
        <v>22</v>
      </c>
      <c r="B1512" t="s">
        <v>27</v>
      </c>
      <c r="C1512" t="s">
        <v>28</v>
      </c>
      <c r="D1512">
        <v>86</v>
      </c>
      <c r="E1512" t="s">
        <v>37</v>
      </c>
      <c r="F1512">
        <v>0</v>
      </c>
      <c r="G1512">
        <v>0</v>
      </c>
      <c r="H1512" t="s">
        <v>30</v>
      </c>
      <c r="I1512">
        <v>0</v>
      </c>
      <c r="J1512" t="s">
        <v>40</v>
      </c>
      <c r="K1512">
        <v>-200</v>
      </c>
      <c r="L1512" s="1">
        <v>2036</v>
      </c>
      <c r="M1512" t="s">
        <v>27</v>
      </c>
      <c r="N1512" t="s">
        <v>36</v>
      </c>
      <c r="O1512" t="s">
        <v>27</v>
      </c>
      <c r="P1512">
        <v>50</v>
      </c>
      <c r="Q1512" t="s">
        <v>32</v>
      </c>
      <c r="R1512">
        <v>1</v>
      </c>
      <c r="S1512" t="s">
        <v>36</v>
      </c>
      <c r="T1512">
        <v>6</v>
      </c>
      <c r="U1512">
        <v>3</v>
      </c>
      <c r="V1512">
        <v>1</v>
      </c>
      <c r="W1512">
        <v>14</v>
      </c>
      <c r="X1512">
        <v>632</v>
      </c>
      <c r="Y1512">
        <v>50</v>
      </c>
      <c r="Z1512" t="s">
        <v>41</v>
      </c>
      <c r="AA1512">
        <v>0</v>
      </c>
      <c r="AB1512" t="str">
        <f t="shared" si="23"/>
        <v>20-29</v>
      </c>
    </row>
    <row r="1513" spans="1:28" x14ac:dyDescent="0.3">
      <c r="A1513">
        <v>37</v>
      </c>
      <c r="B1513" t="s">
        <v>27</v>
      </c>
      <c r="C1513" t="s">
        <v>28</v>
      </c>
      <c r="D1513">
        <v>86</v>
      </c>
      <c r="E1513" t="s">
        <v>37</v>
      </c>
      <c r="F1513">
        <v>0</v>
      </c>
      <c r="G1513">
        <v>2</v>
      </c>
      <c r="H1513" t="s">
        <v>30</v>
      </c>
      <c r="I1513">
        <v>100</v>
      </c>
      <c r="J1513" t="s">
        <v>40</v>
      </c>
      <c r="K1513">
        <v>-200</v>
      </c>
      <c r="L1513" s="1">
        <v>2236</v>
      </c>
      <c r="M1513" t="s">
        <v>27</v>
      </c>
      <c r="N1513" t="s">
        <v>27</v>
      </c>
      <c r="O1513" t="s">
        <v>27</v>
      </c>
      <c r="P1513">
        <v>0</v>
      </c>
      <c r="Q1513" t="s">
        <v>32</v>
      </c>
      <c r="R1513">
        <v>26</v>
      </c>
      <c r="S1513" t="s">
        <v>27</v>
      </c>
      <c r="T1513">
        <v>6</v>
      </c>
      <c r="U1513">
        <v>4</v>
      </c>
      <c r="V1513">
        <v>1</v>
      </c>
      <c r="W1513">
        <v>99</v>
      </c>
      <c r="X1513">
        <v>667</v>
      </c>
      <c r="Y1513">
        <v>50</v>
      </c>
      <c r="Z1513" t="s">
        <v>33</v>
      </c>
      <c r="AA1513">
        <v>50</v>
      </c>
      <c r="AB1513" t="str">
        <f t="shared" si="23"/>
        <v>30-39</v>
      </c>
    </row>
    <row r="1514" spans="1:28" x14ac:dyDescent="0.3">
      <c r="A1514">
        <v>29</v>
      </c>
      <c r="B1514" t="s">
        <v>27</v>
      </c>
      <c r="C1514" t="s">
        <v>28</v>
      </c>
      <c r="D1514">
        <v>86</v>
      </c>
      <c r="E1514" t="s">
        <v>29</v>
      </c>
      <c r="F1514">
        <v>50</v>
      </c>
      <c r="G1514">
        <v>0</v>
      </c>
      <c r="H1514" t="s">
        <v>30</v>
      </c>
      <c r="I1514">
        <v>0</v>
      </c>
      <c r="J1514" t="s">
        <v>31</v>
      </c>
      <c r="K1514">
        <v>0</v>
      </c>
      <c r="L1514" s="1">
        <v>2286</v>
      </c>
      <c r="M1514" t="s">
        <v>36</v>
      </c>
      <c r="N1514" t="s">
        <v>27</v>
      </c>
      <c r="O1514" t="s">
        <v>27</v>
      </c>
      <c r="P1514">
        <v>50</v>
      </c>
      <c r="Q1514" t="s">
        <v>32</v>
      </c>
      <c r="R1514">
        <v>29</v>
      </c>
      <c r="S1514" t="s">
        <v>36</v>
      </c>
      <c r="T1514">
        <v>1</v>
      </c>
      <c r="U1514">
        <v>1</v>
      </c>
      <c r="V1514">
        <v>2</v>
      </c>
      <c r="W1514">
        <v>1</v>
      </c>
      <c r="X1514">
        <v>724</v>
      </c>
      <c r="Y1514">
        <v>-50</v>
      </c>
      <c r="Z1514" t="s">
        <v>35</v>
      </c>
      <c r="AA1514">
        <v>100</v>
      </c>
      <c r="AB1514" t="str">
        <f t="shared" si="23"/>
        <v>20-29</v>
      </c>
    </row>
    <row r="1515" spans="1:28" x14ac:dyDescent="0.3">
      <c r="A1515">
        <v>18</v>
      </c>
      <c r="B1515" t="s">
        <v>27</v>
      </c>
      <c r="C1515" t="s">
        <v>28</v>
      </c>
      <c r="D1515">
        <v>86</v>
      </c>
      <c r="E1515" t="s">
        <v>42</v>
      </c>
      <c r="F1515">
        <v>100</v>
      </c>
      <c r="G1515">
        <v>0</v>
      </c>
      <c r="H1515" t="s">
        <v>30</v>
      </c>
      <c r="I1515">
        <v>0</v>
      </c>
      <c r="J1515" t="s">
        <v>31</v>
      </c>
      <c r="K1515">
        <v>0</v>
      </c>
      <c r="L1515" s="1">
        <v>2286</v>
      </c>
      <c r="M1515" t="s">
        <v>27</v>
      </c>
      <c r="N1515" t="s">
        <v>36</v>
      </c>
      <c r="O1515" t="s">
        <v>27</v>
      </c>
      <c r="P1515">
        <v>50</v>
      </c>
      <c r="Q1515" t="s">
        <v>44</v>
      </c>
      <c r="R1515">
        <v>5</v>
      </c>
      <c r="S1515" t="s">
        <v>36</v>
      </c>
      <c r="T1515">
        <v>10</v>
      </c>
      <c r="U1515">
        <v>1</v>
      </c>
      <c r="V1515">
        <v>2</v>
      </c>
      <c r="W1515">
        <v>7</v>
      </c>
      <c r="X1515">
        <v>768</v>
      </c>
      <c r="Y1515">
        <v>-50</v>
      </c>
      <c r="Z1515" t="s">
        <v>33</v>
      </c>
      <c r="AA1515">
        <v>50</v>
      </c>
      <c r="AB1515" t="str">
        <f t="shared" si="23"/>
        <v>10-19</v>
      </c>
    </row>
    <row r="1516" spans="1:28" x14ac:dyDescent="0.3">
      <c r="A1516">
        <v>38</v>
      </c>
      <c r="B1516" t="s">
        <v>27</v>
      </c>
      <c r="C1516" t="s">
        <v>46</v>
      </c>
      <c r="D1516">
        <v>0</v>
      </c>
      <c r="E1516" t="s">
        <v>29</v>
      </c>
      <c r="F1516">
        <v>50</v>
      </c>
      <c r="G1516">
        <v>3</v>
      </c>
      <c r="H1516" t="s">
        <v>43</v>
      </c>
      <c r="I1516">
        <v>600</v>
      </c>
      <c r="J1516" t="s">
        <v>40</v>
      </c>
      <c r="K1516">
        <v>-200</v>
      </c>
      <c r="L1516" s="1">
        <v>2600</v>
      </c>
      <c r="M1516" t="s">
        <v>36</v>
      </c>
      <c r="N1516" t="s">
        <v>27</v>
      </c>
      <c r="O1516" t="s">
        <v>27</v>
      </c>
      <c r="P1516">
        <v>50</v>
      </c>
      <c r="Q1516" t="s">
        <v>34</v>
      </c>
      <c r="R1516">
        <v>13</v>
      </c>
      <c r="S1516" t="s">
        <v>27</v>
      </c>
      <c r="T1516">
        <v>5</v>
      </c>
      <c r="U1516">
        <v>5</v>
      </c>
      <c r="V1516">
        <v>2</v>
      </c>
      <c r="W1516">
        <v>99</v>
      </c>
      <c r="X1516">
        <v>758</v>
      </c>
      <c r="Y1516">
        <v>-50</v>
      </c>
      <c r="Z1516" t="s">
        <v>35</v>
      </c>
      <c r="AA1516">
        <v>100</v>
      </c>
      <c r="AB1516" t="str">
        <f t="shared" si="23"/>
        <v>30-39</v>
      </c>
    </row>
    <row r="1517" spans="1:28" x14ac:dyDescent="0.3">
      <c r="A1517">
        <v>38</v>
      </c>
      <c r="B1517" t="s">
        <v>27</v>
      </c>
      <c r="C1517" t="s">
        <v>28</v>
      </c>
      <c r="D1517">
        <v>86</v>
      </c>
      <c r="E1517" t="s">
        <v>42</v>
      </c>
      <c r="F1517">
        <v>100</v>
      </c>
      <c r="G1517">
        <v>0</v>
      </c>
      <c r="H1517" t="s">
        <v>39</v>
      </c>
      <c r="I1517">
        <v>0</v>
      </c>
      <c r="J1517" t="s">
        <v>31</v>
      </c>
      <c r="K1517">
        <v>0</v>
      </c>
      <c r="L1517" s="1">
        <v>2386</v>
      </c>
      <c r="M1517" t="s">
        <v>27</v>
      </c>
      <c r="N1517" t="s">
        <v>27</v>
      </c>
      <c r="O1517" t="s">
        <v>27</v>
      </c>
      <c r="P1517">
        <v>0</v>
      </c>
      <c r="Q1517" t="s">
        <v>34</v>
      </c>
      <c r="R1517">
        <v>17</v>
      </c>
      <c r="S1517" t="s">
        <v>36</v>
      </c>
      <c r="T1517">
        <v>4</v>
      </c>
      <c r="U1517">
        <v>3</v>
      </c>
      <c r="V1517">
        <v>3</v>
      </c>
      <c r="W1517">
        <v>9</v>
      </c>
      <c r="X1517">
        <v>727</v>
      </c>
      <c r="Y1517">
        <v>-50</v>
      </c>
      <c r="Z1517" t="s">
        <v>35</v>
      </c>
      <c r="AA1517">
        <v>100</v>
      </c>
      <c r="AB1517" t="str">
        <f t="shared" si="23"/>
        <v>30-39</v>
      </c>
    </row>
    <row r="1518" spans="1:28" x14ac:dyDescent="0.3">
      <c r="A1518">
        <v>62</v>
      </c>
      <c r="B1518" t="s">
        <v>36</v>
      </c>
      <c r="C1518" t="s">
        <v>38</v>
      </c>
      <c r="D1518">
        <v>0</v>
      </c>
      <c r="E1518" t="s">
        <v>42</v>
      </c>
      <c r="F1518">
        <v>100</v>
      </c>
      <c r="G1518">
        <v>0</v>
      </c>
      <c r="H1518" t="s">
        <v>30</v>
      </c>
      <c r="I1518">
        <v>0</v>
      </c>
      <c r="J1518" t="s">
        <v>31</v>
      </c>
      <c r="K1518">
        <v>0</v>
      </c>
      <c r="L1518" s="1">
        <v>2250</v>
      </c>
      <c r="M1518" t="s">
        <v>27</v>
      </c>
      <c r="N1518" t="s">
        <v>27</v>
      </c>
      <c r="O1518" t="s">
        <v>36</v>
      </c>
      <c r="P1518">
        <v>50</v>
      </c>
      <c r="Q1518" t="s">
        <v>32</v>
      </c>
      <c r="R1518">
        <v>11</v>
      </c>
      <c r="S1518" t="s">
        <v>27</v>
      </c>
      <c r="T1518">
        <v>8</v>
      </c>
      <c r="U1518">
        <v>6</v>
      </c>
      <c r="V1518">
        <v>2</v>
      </c>
      <c r="W1518">
        <v>99</v>
      </c>
      <c r="X1518">
        <v>677</v>
      </c>
      <c r="Y1518">
        <v>50</v>
      </c>
      <c r="Z1518" t="s">
        <v>41</v>
      </c>
      <c r="AA1518">
        <v>0</v>
      </c>
      <c r="AB1518" t="str">
        <f t="shared" si="23"/>
        <v>60-69</v>
      </c>
    </row>
    <row r="1519" spans="1:28" x14ac:dyDescent="0.3">
      <c r="A1519">
        <v>49</v>
      </c>
      <c r="B1519" t="s">
        <v>27</v>
      </c>
      <c r="C1519" t="s">
        <v>28</v>
      </c>
      <c r="D1519">
        <v>86</v>
      </c>
      <c r="E1519" t="s">
        <v>29</v>
      </c>
      <c r="F1519">
        <v>50</v>
      </c>
      <c r="G1519">
        <v>0</v>
      </c>
      <c r="H1519" t="s">
        <v>43</v>
      </c>
      <c r="I1519">
        <v>0</v>
      </c>
      <c r="J1519" t="s">
        <v>31</v>
      </c>
      <c r="K1519">
        <v>0</v>
      </c>
      <c r="L1519" s="1">
        <v>2336</v>
      </c>
      <c r="M1519" t="s">
        <v>27</v>
      </c>
      <c r="N1519" t="s">
        <v>27</v>
      </c>
      <c r="O1519" t="s">
        <v>27</v>
      </c>
      <c r="P1519">
        <v>0</v>
      </c>
      <c r="Q1519" t="s">
        <v>34</v>
      </c>
      <c r="R1519">
        <v>20</v>
      </c>
      <c r="S1519" t="s">
        <v>27</v>
      </c>
      <c r="T1519">
        <v>6</v>
      </c>
      <c r="U1519">
        <v>3</v>
      </c>
      <c r="V1519">
        <v>1</v>
      </c>
      <c r="W1519">
        <v>99</v>
      </c>
      <c r="X1519">
        <v>747</v>
      </c>
      <c r="Y1519">
        <v>-50</v>
      </c>
      <c r="Z1519" t="s">
        <v>35</v>
      </c>
      <c r="AA1519">
        <v>100</v>
      </c>
      <c r="AB1519" t="str">
        <f t="shared" si="23"/>
        <v>40-49</v>
      </c>
    </row>
    <row r="1520" spans="1:28" x14ac:dyDescent="0.3">
      <c r="A1520">
        <v>24</v>
      </c>
      <c r="B1520" t="s">
        <v>27</v>
      </c>
      <c r="C1520" t="s">
        <v>28</v>
      </c>
      <c r="D1520">
        <v>86</v>
      </c>
      <c r="E1520" t="s">
        <v>42</v>
      </c>
      <c r="F1520">
        <v>100</v>
      </c>
      <c r="G1520">
        <v>1</v>
      </c>
      <c r="H1520" t="s">
        <v>39</v>
      </c>
      <c r="I1520">
        <v>100</v>
      </c>
      <c r="J1520" t="s">
        <v>31</v>
      </c>
      <c r="K1520">
        <v>0</v>
      </c>
      <c r="L1520" s="1">
        <v>2436</v>
      </c>
      <c r="M1520" t="s">
        <v>27</v>
      </c>
      <c r="N1520" t="s">
        <v>36</v>
      </c>
      <c r="O1520" t="s">
        <v>27</v>
      </c>
      <c r="P1520">
        <v>50</v>
      </c>
      <c r="Q1520" t="s">
        <v>34</v>
      </c>
      <c r="R1520">
        <v>20</v>
      </c>
      <c r="S1520" t="s">
        <v>36</v>
      </c>
      <c r="T1520">
        <v>3</v>
      </c>
      <c r="U1520">
        <v>0</v>
      </c>
      <c r="V1520">
        <v>3</v>
      </c>
      <c r="W1520">
        <v>10</v>
      </c>
      <c r="X1520">
        <v>758</v>
      </c>
      <c r="Y1520">
        <v>-50</v>
      </c>
      <c r="Z1520" t="s">
        <v>35</v>
      </c>
      <c r="AA1520">
        <v>100</v>
      </c>
      <c r="AB1520" t="str">
        <f t="shared" si="23"/>
        <v>20-29</v>
      </c>
    </row>
    <row r="1521" spans="1:28" x14ac:dyDescent="0.3">
      <c r="A1521">
        <v>67</v>
      </c>
      <c r="B1521" t="s">
        <v>36</v>
      </c>
      <c r="C1521" t="s">
        <v>45</v>
      </c>
      <c r="D1521">
        <v>0</v>
      </c>
      <c r="E1521" t="s">
        <v>37</v>
      </c>
      <c r="F1521">
        <v>0</v>
      </c>
      <c r="G1521">
        <v>1</v>
      </c>
      <c r="H1521" t="s">
        <v>30</v>
      </c>
      <c r="I1521">
        <v>50</v>
      </c>
      <c r="J1521" t="s">
        <v>40</v>
      </c>
      <c r="K1521">
        <v>-200</v>
      </c>
      <c r="L1521" s="1">
        <v>2150</v>
      </c>
      <c r="M1521" t="s">
        <v>27</v>
      </c>
      <c r="N1521" t="s">
        <v>27</v>
      </c>
      <c r="O1521" t="s">
        <v>27</v>
      </c>
      <c r="P1521">
        <v>0</v>
      </c>
      <c r="Q1521" t="s">
        <v>34</v>
      </c>
      <c r="R1521">
        <v>28</v>
      </c>
      <c r="S1521" t="s">
        <v>36</v>
      </c>
      <c r="T1521">
        <v>5</v>
      </c>
      <c r="U1521">
        <v>2</v>
      </c>
      <c r="V1521">
        <v>2</v>
      </c>
      <c r="W1521">
        <v>13</v>
      </c>
      <c r="X1521">
        <v>679</v>
      </c>
      <c r="Y1521">
        <v>50</v>
      </c>
      <c r="Z1521" t="s">
        <v>35</v>
      </c>
      <c r="AA1521">
        <v>100</v>
      </c>
      <c r="AB1521" t="str">
        <f t="shared" si="23"/>
        <v>60-69</v>
      </c>
    </row>
    <row r="1522" spans="1:28" x14ac:dyDescent="0.3">
      <c r="A1522">
        <v>58</v>
      </c>
      <c r="B1522" t="s">
        <v>36</v>
      </c>
      <c r="C1522" t="s">
        <v>28</v>
      </c>
      <c r="D1522">
        <v>86</v>
      </c>
      <c r="E1522" t="s">
        <v>37</v>
      </c>
      <c r="F1522">
        <v>0</v>
      </c>
      <c r="G1522">
        <v>0</v>
      </c>
      <c r="H1522" t="s">
        <v>30</v>
      </c>
      <c r="I1522">
        <v>0</v>
      </c>
      <c r="J1522" t="s">
        <v>31</v>
      </c>
      <c r="K1522">
        <v>0</v>
      </c>
      <c r="L1522" s="1">
        <v>2386</v>
      </c>
      <c r="M1522" t="s">
        <v>27</v>
      </c>
      <c r="N1522" t="s">
        <v>27</v>
      </c>
      <c r="O1522" t="s">
        <v>27</v>
      </c>
      <c r="P1522">
        <v>0</v>
      </c>
      <c r="Q1522" t="s">
        <v>34</v>
      </c>
      <c r="R1522">
        <v>26</v>
      </c>
      <c r="S1522" t="s">
        <v>36</v>
      </c>
      <c r="T1522">
        <v>5</v>
      </c>
      <c r="U1522">
        <v>1</v>
      </c>
      <c r="V1522">
        <v>2</v>
      </c>
      <c r="W1522">
        <v>10</v>
      </c>
      <c r="X1522">
        <v>670</v>
      </c>
      <c r="Y1522">
        <v>50</v>
      </c>
      <c r="Z1522" t="s">
        <v>35</v>
      </c>
      <c r="AA1522">
        <v>100</v>
      </c>
      <c r="AB1522" t="str">
        <f t="shared" si="23"/>
        <v>50-59</v>
      </c>
    </row>
    <row r="1523" spans="1:28" x14ac:dyDescent="0.3">
      <c r="A1523">
        <v>48</v>
      </c>
      <c r="B1523" t="s">
        <v>27</v>
      </c>
      <c r="C1523" t="s">
        <v>38</v>
      </c>
      <c r="D1523">
        <v>0</v>
      </c>
      <c r="E1523" t="s">
        <v>42</v>
      </c>
      <c r="F1523">
        <v>100</v>
      </c>
      <c r="G1523">
        <v>1</v>
      </c>
      <c r="H1523" t="s">
        <v>30</v>
      </c>
      <c r="I1523">
        <v>50</v>
      </c>
      <c r="J1523" t="s">
        <v>40</v>
      </c>
      <c r="K1523">
        <v>-200</v>
      </c>
      <c r="L1523" s="1">
        <v>2200</v>
      </c>
      <c r="M1523" t="s">
        <v>27</v>
      </c>
      <c r="N1523" t="s">
        <v>27</v>
      </c>
      <c r="O1523" t="s">
        <v>27</v>
      </c>
      <c r="P1523">
        <v>0</v>
      </c>
      <c r="Q1523" t="s">
        <v>32</v>
      </c>
      <c r="R1523">
        <v>12</v>
      </c>
      <c r="S1523" t="s">
        <v>36</v>
      </c>
      <c r="T1523">
        <v>3</v>
      </c>
      <c r="U1523">
        <v>2</v>
      </c>
      <c r="V1523">
        <v>2</v>
      </c>
      <c r="W1523">
        <v>1</v>
      </c>
      <c r="X1523">
        <v>684</v>
      </c>
      <c r="Y1523">
        <v>50</v>
      </c>
      <c r="Z1523" t="s">
        <v>33</v>
      </c>
      <c r="AA1523">
        <v>50</v>
      </c>
      <c r="AB1523" t="str">
        <f t="shared" si="23"/>
        <v>40-49</v>
      </c>
    </row>
    <row r="1524" spans="1:28" x14ac:dyDescent="0.3">
      <c r="A1524">
        <v>36</v>
      </c>
      <c r="B1524" t="s">
        <v>27</v>
      </c>
      <c r="C1524" t="s">
        <v>28</v>
      </c>
      <c r="D1524">
        <v>86</v>
      </c>
      <c r="E1524" t="s">
        <v>29</v>
      </c>
      <c r="F1524">
        <v>50</v>
      </c>
      <c r="G1524">
        <v>2</v>
      </c>
      <c r="H1524" t="s">
        <v>30</v>
      </c>
      <c r="I1524">
        <v>100</v>
      </c>
      <c r="J1524" t="s">
        <v>31</v>
      </c>
      <c r="K1524">
        <v>0</v>
      </c>
      <c r="L1524" s="1">
        <v>2436</v>
      </c>
      <c r="M1524" t="s">
        <v>27</v>
      </c>
      <c r="N1524" t="s">
        <v>27</v>
      </c>
      <c r="O1524" t="s">
        <v>27</v>
      </c>
      <c r="P1524">
        <v>0</v>
      </c>
      <c r="Q1524" t="s">
        <v>34</v>
      </c>
      <c r="R1524">
        <v>20</v>
      </c>
      <c r="S1524" t="s">
        <v>36</v>
      </c>
      <c r="T1524">
        <v>7</v>
      </c>
      <c r="U1524">
        <v>7</v>
      </c>
      <c r="V1524">
        <v>1</v>
      </c>
      <c r="W1524">
        <v>2</v>
      </c>
      <c r="X1524">
        <v>722</v>
      </c>
      <c r="Y1524">
        <v>-50</v>
      </c>
      <c r="Z1524" t="s">
        <v>35</v>
      </c>
      <c r="AA1524">
        <v>100</v>
      </c>
      <c r="AB1524" t="str">
        <f t="shared" si="23"/>
        <v>30-39</v>
      </c>
    </row>
    <row r="1525" spans="1:28" x14ac:dyDescent="0.3">
      <c r="A1525">
        <v>25</v>
      </c>
      <c r="B1525" t="s">
        <v>27</v>
      </c>
      <c r="C1525" t="s">
        <v>28</v>
      </c>
      <c r="D1525">
        <v>86</v>
      </c>
      <c r="E1525" t="s">
        <v>37</v>
      </c>
      <c r="F1525">
        <v>0</v>
      </c>
      <c r="G1525">
        <v>0</v>
      </c>
      <c r="H1525" t="s">
        <v>39</v>
      </c>
      <c r="I1525">
        <v>0</v>
      </c>
      <c r="J1525" t="s">
        <v>40</v>
      </c>
      <c r="K1525">
        <v>-200</v>
      </c>
      <c r="L1525" s="1">
        <v>2136</v>
      </c>
      <c r="M1525" t="s">
        <v>36</v>
      </c>
      <c r="N1525" t="s">
        <v>27</v>
      </c>
      <c r="O1525" t="s">
        <v>27</v>
      </c>
      <c r="P1525">
        <v>50</v>
      </c>
      <c r="Q1525" t="s">
        <v>32</v>
      </c>
      <c r="R1525">
        <v>7</v>
      </c>
      <c r="S1525" t="s">
        <v>36</v>
      </c>
      <c r="T1525">
        <v>4</v>
      </c>
      <c r="U1525">
        <v>3</v>
      </c>
      <c r="V1525">
        <v>1</v>
      </c>
      <c r="W1525">
        <v>7</v>
      </c>
      <c r="X1525">
        <v>634</v>
      </c>
      <c r="Y1525">
        <v>50</v>
      </c>
      <c r="Z1525" t="s">
        <v>35</v>
      </c>
      <c r="AA1525">
        <v>100</v>
      </c>
      <c r="AB1525" t="str">
        <f t="shared" si="23"/>
        <v>20-29</v>
      </c>
    </row>
    <row r="1526" spans="1:28" x14ac:dyDescent="0.3">
      <c r="A1526">
        <v>34</v>
      </c>
      <c r="B1526" t="s">
        <v>27</v>
      </c>
      <c r="C1526" t="s">
        <v>28</v>
      </c>
      <c r="D1526">
        <v>86</v>
      </c>
      <c r="E1526" t="s">
        <v>37</v>
      </c>
      <c r="F1526">
        <v>0</v>
      </c>
      <c r="G1526">
        <v>0</v>
      </c>
      <c r="H1526" t="s">
        <v>30</v>
      </c>
      <c r="I1526">
        <v>0</v>
      </c>
      <c r="J1526" t="s">
        <v>40</v>
      </c>
      <c r="K1526">
        <v>-200</v>
      </c>
      <c r="L1526" s="1">
        <v>2086</v>
      </c>
      <c r="M1526" t="s">
        <v>27</v>
      </c>
      <c r="N1526" t="s">
        <v>27</v>
      </c>
      <c r="O1526" t="s">
        <v>27</v>
      </c>
      <c r="P1526">
        <v>0</v>
      </c>
      <c r="Q1526" t="s">
        <v>34</v>
      </c>
      <c r="R1526">
        <v>25</v>
      </c>
      <c r="S1526" t="s">
        <v>27</v>
      </c>
      <c r="T1526">
        <v>8</v>
      </c>
      <c r="U1526">
        <v>3</v>
      </c>
      <c r="V1526">
        <v>2</v>
      </c>
      <c r="W1526">
        <v>99</v>
      </c>
      <c r="X1526">
        <v>760</v>
      </c>
      <c r="Y1526">
        <v>-50</v>
      </c>
      <c r="Z1526" t="s">
        <v>35</v>
      </c>
      <c r="AA1526">
        <v>100</v>
      </c>
      <c r="AB1526" t="str">
        <f t="shared" si="23"/>
        <v>30-39</v>
      </c>
    </row>
    <row r="1527" spans="1:28" x14ac:dyDescent="0.3">
      <c r="A1527">
        <v>56</v>
      </c>
      <c r="B1527" t="s">
        <v>36</v>
      </c>
      <c r="C1527" t="s">
        <v>46</v>
      </c>
      <c r="D1527">
        <v>0</v>
      </c>
      <c r="E1527" t="s">
        <v>37</v>
      </c>
      <c r="F1527">
        <v>0</v>
      </c>
      <c r="G1527">
        <v>1</v>
      </c>
      <c r="H1527" t="s">
        <v>30</v>
      </c>
      <c r="I1527">
        <v>50</v>
      </c>
      <c r="J1527" t="s">
        <v>40</v>
      </c>
      <c r="K1527">
        <v>-200</v>
      </c>
      <c r="L1527" s="1">
        <v>2050</v>
      </c>
      <c r="M1527" t="s">
        <v>27</v>
      </c>
      <c r="N1527" t="s">
        <v>27</v>
      </c>
      <c r="O1527" t="s">
        <v>27</v>
      </c>
      <c r="P1527">
        <v>0</v>
      </c>
      <c r="Q1527" t="s">
        <v>44</v>
      </c>
      <c r="R1527">
        <v>24</v>
      </c>
      <c r="S1527" t="s">
        <v>36</v>
      </c>
      <c r="T1527">
        <v>2</v>
      </c>
      <c r="U1527">
        <v>0</v>
      </c>
      <c r="V1527">
        <v>1</v>
      </c>
      <c r="W1527">
        <v>2</v>
      </c>
      <c r="X1527">
        <v>721</v>
      </c>
      <c r="Y1527">
        <v>-50</v>
      </c>
      <c r="Z1527" t="s">
        <v>35</v>
      </c>
      <c r="AA1527">
        <v>100</v>
      </c>
      <c r="AB1527" t="str">
        <f t="shared" si="23"/>
        <v>50-59</v>
      </c>
    </row>
    <row r="1528" spans="1:28" x14ac:dyDescent="0.3">
      <c r="A1528">
        <v>68</v>
      </c>
      <c r="B1528" t="s">
        <v>36</v>
      </c>
      <c r="C1528" t="s">
        <v>28</v>
      </c>
      <c r="D1528">
        <v>86</v>
      </c>
      <c r="E1528" t="s">
        <v>37</v>
      </c>
      <c r="F1528">
        <v>0</v>
      </c>
      <c r="G1528">
        <v>1</v>
      </c>
      <c r="H1528" t="s">
        <v>39</v>
      </c>
      <c r="I1528">
        <v>100</v>
      </c>
      <c r="J1528" t="s">
        <v>31</v>
      </c>
      <c r="K1528">
        <v>0</v>
      </c>
      <c r="L1528" s="1">
        <v>2386</v>
      </c>
      <c r="M1528" t="s">
        <v>27</v>
      </c>
      <c r="N1528" t="s">
        <v>27</v>
      </c>
      <c r="O1528" t="s">
        <v>27</v>
      </c>
      <c r="P1528">
        <v>0</v>
      </c>
      <c r="Q1528" t="s">
        <v>34</v>
      </c>
      <c r="R1528">
        <v>5</v>
      </c>
      <c r="S1528" t="s">
        <v>36</v>
      </c>
      <c r="T1528">
        <v>5</v>
      </c>
      <c r="U1528">
        <v>0</v>
      </c>
      <c r="V1528">
        <v>1</v>
      </c>
      <c r="W1528">
        <v>1</v>
      </c>
      <c r="X1528">
        <v>669</v>
      </c>
      <c r="Y1528">
        <v>50</v>
      </c>
      <c r="Z1528" t="s">
        <v>41</v>
      </c>
      <c r="AA1528">
        <v>0</v>
      </c>
      <c r="AB1528" t="str">
        <f t="shared" si="23"/>
        <v>60-69</v>
      </c>
    </row>
    <row r="1529" spans="1:28" x14ac:dyDescent="0.3">
      <c r="A1529">
        <v>63</v>
      </c>
      <c r="B1529" t="s">
        <v>36</v>
      </c>
      <c r="C1529" t="s">
        <v>28</v>
      </c>
      <c r="D1529">
        <v>86</v>
      </c>
      <c r="E1529" t="s">
        <v>37</v>
      </c>
      <c r="F1529">
        <v>0</v>
      </c>
      <c r="G1529">
        <v>2</v>
      </c>
      <c r="H1529" t="s">
        <v>43</v>
      </c>
      <c r="I1529">
        <v>400</v>
      </c>
      <c r="J1529" t="s">
        <v>31</v>
      </c>
      <c r="K1529">
        <v>0</v>
      </c>
      <c r="L1529" s="1">
        <v>2686</v>
      </c>
      <c r="M1529" t="s">
        <v>27</v>
      </c>
      <c r="N1529" t="s">
        <v>27</v>
      </c>
      <c r="O1529" t="s">
        <v>27</v>
      </c>
      <c r="P1529">
        <v>0</v>
      </c>
      <c r="Q1529" t="s">
        <v>32</v>
      </c>
      <c r="R1529">
        <v>29</v>
      </c>
      <c r="S1529" t="s">
        <v>27</v>
      </c>
      <c r="T1529">
        <v>0</v>
      </c>
      <c r="U1529">
        <v>3</v>
      </c>
      <c r="V1529">
        <v>1</v>
      </c>
      <c r="W1529">
        <v>99</v>
      </c>
      <c r="X1529">
        <v>764</v>
      </c>
      <c r="Y1529">
        <v>-50</v>
      </c>
      <c r="Z1529" t="s">
        <v>35</v>
      </c>
      <c r="AA1529">
        <v>100</v>
      </c>
      <c r="AB1529" t="str">
        <f t="shared" si="23"/>
        <v>60-69</v>
      </c>
    </row>
    <row r="1530" spans="1:28" x14ac:dyDescent="0.3">
      <c r="A1530">
        <v>32</v>
      </c>
      <c r="B1530" t="s">
        <v>27</v>
      </c>
      <c r="C1530" t="s">
        <v>28</v>
      </c>
      <c r="D1530">
        <v>86</v>
      </c>
      <c r="E1530" t="s">
        <v>29</v>
      </c>
      <c r="F1530">
        <v>50</v>
      </c>
      <c r="G1530">
        <v>0</v>
      </c>
      <c r="H1530" t="s">
        <v>30</v>
      </c>
      <c r="I1530">
        <v>0</v>
      </c>
      <c r="J1530" t="s">
        <v>40</v>
      </c>
      <c r="K1530">
        <v>-200</v>
      </c>
      <c r="L1530" s="1">
        <v>2036</v>
      </c>
      <c r="M1530" t="s">
        <v>27</v>
      </c>
      <c r="N1530" t="s">
        <v>27</v>
      </c>
      <c r="O1530" t="s">
        <v>36</v>
      </c>
      <c r="P1530">
        <v>50</v>
      </c>
      <c r="Q1530" t="s">
        <v>34</v>
      </c>
      <c r="R1530">
        <v>25</v>
      </c>
      <c r="S1530" t="s">
        <v>36</v>
      </c>
      <c r="T1530">
        <v>4</v>
      </c>
      <c r="U1530">
        <v>1</v>
      </c>
      <c r="V1530">
        <v>2</v>
      </c>
      <c r="W1530">
        <v>12</v>
      </c>
      <c r="X1530">
        <v>714</v>
      </c>
      <c r="Y1530">
        <v>-50</v>
      </c>
      <c r="Z1530" t="s">
        <v>33</v>
      </c>
      <c r="AA1530">
        <v>50</v>
      </c>
      <c r="AB1530" t="str">
        <f t="shared" si="23"/>
        <v>30-39</v>
      </c>
    </row>
    <row r="1531" spans="1:28" x14ac:dyDescent="0.3">
      <c r="A1531">
        <v>23</v>
      </c>
      <c r="B1531" t="s">
        <v>27</v>
      </c>
      <c r="C1531" t="s">
        <v>38</v>
      </c>
      <c r="D1531">
        <v>0</v>
      </c>
      <c r="E1531" t="s">
        <v>29</v>
      </c>
      <c r="F1531">
        <v>50</v>
      </c>
      <c r="G1531">
        <v>0</v>
      </c>
      <c r="H1531" t="s">
        <v>30</v>
      </c>
      <c r="I1531">
        <v>0</v>
      </c>
      <c r="J1531" t="s">
        <v>40</v>
      </c>
      <c r="K1531">
        <v>-200</v>
      </c>
      <c r="L1531" s="1">
        <v>1950</v>
      </c>
      <c r="M1531" t="s">
        <v>36</v>
      </c>
      <c r="N1531" t="s">
        <v>36</v>
      </c>
      <c r="O1531" t="s">
        <v>27</v>
      </c>
      <c r="P1531">
        <v>100</v>
      </c>
      <c r="Q1531" t="s">
        <v>34</v>
      </c>
      <c r="R1531">
        <v>11</v>
      </c>
      <c r="S1531" t="s">
        <v>27</v>
      </c>
      <c r="T1531">
        <v>1</v>
      </c>
      <c r="U1531">
        <v>1</v>
      </c>
      <c r="V1531">
        <v>3</v>
      </c>
      <c r="W1531">
        <v>99</v>
      </c>
      <c r="X1531">
        <v>742</v>
      </c>
      <c r="Y1531">
        <v>-50</v>
      </c>
      <c r="Z1531" t="s">
        <v>35</v>
      </c>
      <c r="AA1531">
        <v>100</v>
      </c>
      <c r="AB1531" t="str">
        <f t="shared" si="23"/>
        <v>20-29</v>
      </c>
    </row>
    <row r="1532" spans="1:28" x14ac:dyDescent="0.3">
      <c r="A1532">
        <v>42</v>
      </c>
      <c r="B1532" t="s">
        <v>27</v>
      </c>
      <c r="C1532" t="s">
        <v>38</v>
      </c>
      <c r="D1532">
        <v>0</v>
      </c>
      <c r="E1532" t="s">
        <v>37</v>
      </c>
      <c r="F1532">
        <v>0</v>
      </c>
      <c r="G1532">
        <v>0</v>
      </c>
      <c r="H1532" t="s">
        <v>30</v>
      </c>
      <c r="I1532">
        <v>0</v>
      </c>
      <c r="J1532" t="s">
        <v>40</v>
      </c>
      <c r="K1532">
        <v>-200</v>
      </c>
      <c r="L1532" s="1">
        <v>1800</v>
      </c>
      <c r="M1532" t="s">
        <v>36</v>
      </c>
      <c r="N1532" t="s">
        <v>36</v>
      </c>
      <c r="O1532" t="s">
        <v>36</v>
      </c>
      <c r="P1532">
        <v>150</v>
      </c>
      <c r="Q1532" t="s">
        <v>32</v>
      </c>
      <c r="R1532">
        <v>9</v>
      </c>
      <c r="S1532" t="s">
        <v>36</v>
      </c>
      <c r="T1532">
        <v>4</v>
      </c>
      <c r="U1532">
        <v>2</v>
      </c>
      <c r="V1532">
        <v>2</v>
      </c>
      <c r="W1532">
        <v>13</v>
      </c>
      <c r="X1532">
        <v>758</v>
      </c>
      <c r="Y1532">
        <v>-50</v>
      </c>
      <c r="Z1532" t="s">
        <v>33</v>
      </c>
      <c r="AA1532">
        <v>50</v>
      </c>
      <c r="AB1532" t="str">
        <f t="shared" si="23"/>
        <v>40-49</v>
      </c>
    </row>
    <row r="1533" spans="1:28" x14ac:dyDescent="0.3">
      <c r="A1533">
        <v>18</v>
      </c>
      <c r="B1533" t="s">
        <v>27</v>
      </c>
      <c r="C1533" t="s">
        <v>38</v>
      </c>
      <c r="D1533">
        <v>0</v>
      </c>
      <c r="E1533" t="s">
        <v>29</v>
      </c>
      <c r="F1533">
        <v>50</v>
      </c>
      <c r="G1533">
        <v>0</v>
      </c>
      <c r="H1533" t="s">
        <v>39</v>
      </c>
      <c r="I1533">
        <v>0</v>
      </c>
      <c r="J1533" t="s">
        <v>40</v>
      </c>
      <c r="K1533">
        <v>-200</v>
      </c>
      <c r="L1533" s="1">
        <v>1950</v>
      </c>
      <c r="M1533" t="s">
        <v>27</v>
      </c>
      <c r="N1533" t="s">
        <v>36</v>
      </c>
      <c r="O1533" t="s">
        <v>27</v>
      </c>
      <c r="P1533">
        <v>50</v>
      </c>
      <c r="Q1533" t="s">
        <v>32</v>
      </c>
      <c r="R1533">
        <v>11</v>
      </c>
      <c r="S1533" t="s">
        <v>36</v>
      </c>
      <c r="T1533">
        <v>5</v>
      </c>
      <c r="U1533">
        <v>1</v>
      </c>
      <c r="V1533">
        <v>3</v>
      </c>
      <c r="W1533">
        <v>11</v>
      </c>
      <c r="X1533">
        <v>769</v>
      </c>
      <c r="Y1533">
        <v>-50</v>
      </c>
      <c r="Z1533" t="s">
        <v>33</v>
      </c>
      <c r="AA1533">
        <v>50</v>
      </c>
      <c r="AB1533" t="str">
        <f t="shared" si="23"/>
        <v>10-19</v>
      </c>
    </row>
    <row r="1534" spans="1:28" x14ac:dyDescent="0.3">
      <c r="A1534">
        <v>44</v>
      </c>
      <c r="B1534" t="s">
        <v>27</v>
      </c>
      <c r="C1534" t="s">
        <v>28</v>
      </c>
      <c r="D1534">
        <v>86</v>
      </c>
      <c r="E1534" t="s">
        <v>37</v>
      </c>
      <c r="F1534">
        <v>0</v>
      </c>
      <c r="G1534">
        <v>0</v>
      </c>
      <c r="H1534" t="s">
        <v>43</v>
      </c>
      <c r="I1534">
        <v>0</v>
      </c>
      <c r="J1534" t="s">
        <v>31</v>
      </c>
      <c r="K1534">
        <v>0</v>
      </c>
      <c r="L1534" s="1">
        <v>2386</v>
      </c>
      <c r="M1534" t="s">
        <v>27</v>
      </c>
      <c r="N1534" t="s">
        <v>27</v>
      </c>
      <c r="O1534" t="s">
        <v>27</v>
      </c>
      <c r="P1534">
        <v>0</v>
      </c>
      <c r="Q1534" t="s">
        <v>32</v>
      </c>
      <c r="R1534">
        <v>6</v>
      </c>
      <c r="S1534" t="s">
        <v>36</v>
      </c>
      <c r="T1534">
        <v>4</v>
      </c>
      <c r="U1534">
        <v>5</v>
      </c>
      <c r="V1534">
        <v>2</v>
      </c>
      <c r="W1534">
        <v>4</v>
      </c>
      <c r="X1534">
        <v>634</v>
      </c>
      <c r="Y1534">
        <v>50</v>
      </c>
      <c r="Z1534" t="s">
        <v>35</v>
      </c>
      <c r="AA1534">
        <v>100</v>
      </c>
      <c r="AB1534" t="str">
        <f t="shared" si="23"/>
        <v>40-49</v>
      </c>
    </row>
    <row r="1535" spans="1:28" x14ac:dyDescent="0.3">
      <c r="A1535">
        <v>37</v>
      </c>
      <c r="B1535" t="s">
        <v>27</v>
      </c>
      <c r="C1535" t="s">
        <v>46</v>
      </c>
      <c r="D1535">
        <v>0</v>
      </c>
      <c r="E1535" t="s">
        <v>29</v>
      </c>
      <c r="F1535">
        <v>50</v>
      </c>
      <c r="G1535">
        <v>0</v>
      </c>
      <c r="H1535" t="s">
        <v>30</v>
      </c>
      <c r="I1535">
        <v>0</v>
      </c>
      <c r="J1535" t="s">
        <v>31</v>
      </c>
      <c r="K1535">
        <v>0</v>
      </c>
      <c r="L1535" s="1">
        <v>2200</v>
      </c>
      <c r="M1535" t="s">
        <v>27</v>
      </c>
      <c r="N1535" t="s">
        <v>27</v>
      </c>
      <c r="O1535" t="s">
        <v>27</v>
      </c>
      <c r="P1535">
        <v>0</v>
      </c>
      <c r="Q1535" t="s">
        <v>32</v>
      </c>
      <c r="R1535">
        <v>21</v>
      </c>
      <c r="S1535" t="s">
        <v>36</v>
      </c>
      <c r="T1535">
        <v>6</v>
      </c>
      <c r="U1535">
        <v>1</v>
      </c>
      <c r="V1535">
        <v>1</v>
      </c>
      <c r="W1535">
        <v>1</v>
      </c>
      <c r="X1535">
        <v>721</v>
      </c>
      <c r="Y1535">
        <v>-50</v>
      </c>
      <c r="Z1535" t="s">
        <v>33</v>
      </c>
      <c r="AA1535">
        <v>50</v>
      </c>
      <c r="AB1535" t="str">
        <f t="shared" si="23"/>
        <v>30-39</v>
      </c>
    </row>
    <row r="1536" spans="1:28" x14ac:dyDescent="0.3">
      <c r="A1536">
        <v>33</v>
      </c>
      <c r="B1536" t="s">
        <v>27</v>
      </c>
      <c r="C1536" t="s">
        <v>38</v>
      </c>
      <c r="D1536">
        <v>0</v>
      </c>
      <c r="E1536" t="s">
        <v>37</v>
      </c>
      <c r="F1536">
        <v>0</v>
      </c>
      <c r="G1536">
        <v>1</v>
      </c>
      <c r="H1536" t="s">
        <v>30</v>
      </c>
      <c r="I1536">
        <v>50</v>
      </c>
      <c r="J1536" t="s">
        <v>31</v>
      </c>
      <c r="K1536">
        <v>0</v>
      </c>
      <c r="L1536" s="1">
        <v>2150</v>
      </c>
      <c r="M1536" t="s">
        <v>27</v>
      </c>
      <c r="N1536" t="s">
        <v>27</v>
      </c>
      <c r="O1536" t="s">
        <v>27</v>
      </c>
      <c r="P1536">
        <v>0</v>
      </c>
      <c r="Q1536" t="s">
        <v>34</v>
      </c>
      <c r="R1536">
        <v>18</v>
      </c>
      <c r="S1536" t="s">
        <v>36</v>
      </c>
      <c r="T1536">
        <v>1</v>
      </c>
      <c r="U1536">
        <v>3</v>
      </c>
      <c r="V1536">
        <v>1</v>
      </c>
      <c r="W1536">
        <v>4</v>
      </c>
      <c r="X1536">
        <v>788</v>
      </c>
      <c r="Y1536">
        <v>-50</v>
      </c>
      <c r="Z1536" t="s">
        <v>41</v>
      </c>
      <c r="AA1536">
        <v>0</v>
      </c>
      <c r="AB1536" t="str">
        <f t="shared" si="23"/>
        <v>30-39</v>
      </c>
    </row>
    <row r="1537" spans="1:28" x14ac:dyDescent="0.3">
      <c r="A1537">
        <v>18</v>
      </c>
      <c r="B1537" t="s">
        <v>27</v>
      </c>
      <c r="C1537" t="s">
        <v>38</v>
      </c>
      <c r="D1537">
        <v>0</v>
      </c>
      <c r="E1537" t="s">
        <v>29</v>
      </c>
      <c r="F1537">
        <v>50</v>
      </c>
      <c r="G1537">
        <v>1</v>
      </c>
      <c r="H1537" t="s">
        <v>30</v>
      </c>
      <c r="I1537">
        <v>50</v>
      </c>
      <c r="J1537" t="s">
        <v>31</v>
      </c>
      <c r="K1537">
        <v>0</v>
      </c>
      <c r="L1537" s="1">
        <v>2350</v>
      </c>
      <c r="M1537" t="s">
        <v>36</v>
      </c>
      <c r="N1537" t="s">
        <v>27</v>
      </c>
      <c r="O1537" t="s">
        <v>27</v>
      </c>
      <c r="P1537">
        <v>50</v>
      </c>
      <c r="Q1537" t="s">
        <v>34</v>
      </c>
      <c r="R1537">
        <v>30</v>
      </c>
      <c r="S1537" t="s">
        <v>36</v>
      </c>
      <c r="T1537">
        <v>6</v>
      </c>
      <c r="U1537">
        <v>3</v>
      </c>
      <c r="V1537">
        <v>2</v>
      </c>
      <c r="W1537">
        <v>4</v>
      </c>
      <c r="X1537">
        <v>619</v>
      </c>
      <c r="Y1537">
        <v>50</v>
      </c>
      <c r="Z1537" t="s">
        <v>35</v>
      </c>
      <c r="AA1537">
        <v>100</v>
      </c>
      <c r="AB1537" t="str">
        <f t="shared" si="23"/>
        <v>10-19</v>
      </c>
    </row>
    <row r="1538" spans="1:28" x14ac:dyDescent="0.3">
      <c r="A1538">
        <v>47</v>
      </c>
      <c r="B1538" t="s">
        <v>27</v>
      </c>
      <c r="C1538" t="s">
        <v>46</v>
      </c>
      <c r="D1538">
        <v>0</v>
      </c>
      <c r="E1538" t="s">
        <v>29</v>
      </c>
      <c r="F1538">
        <v>50</v>
      </c>
      <c r="G1538">
        <v>0</v>
      </c>
      <c r="H1538" t="s">
        <v>39</v>
      </c>
      <c r="I1538">
        <v>0</v>
      </c>
      <c r="J1538" t="s">
        <v>40</v>
      </c>
      <c r="K1538">
        <v>-200</v>
      </c>
      <c r="L1538" s="1">
        <v>1950</v>
      </c>
      <c r="M1538" t="s">
        <v>36</v>
      </c>
      <c r="N1538" t="s">
        <v>36</v>
      </c>
      <c r="O1538" t="s">
        <v>27</v>
      </c>
      <c r="P1538">
        <v>100</v>
      </c>
      <c r="Q1538" t="s">
        <v>32</v>
      </c>
      <c r="R1538">
        <v>25</v>
      </c>
      <c r="S1538" t="s">
        <v>36</v>
      </c>
      <c r="T1538">
        <v>2</v>
      </c>
      <c r="U1538">
        <v>1</v>
      </c>
      <c r="V1538">
        <v>2</v>
      </c>
      <c r="W1538">
        <v>8</v>
      </c>
      <c r="X1538">
        <v>720</v>
      </c>
      <c r="Y1538">
        <v>-50</v>
      </c>
      <c r="Z1538" t="s">
        <v>35</v>
      </c>
      <c r="AA1538">
        <v>100</v>
      </c>
      <c r="AB1538" t="str">
        <f t="shared" ref="AB1538:AB1601" si="24">FLOOR(A1538,10) &amp; "-" &amp; (FLOOR(A1538,10)+9)</f>
        <v>40-49</v>
      </c>
    </row>
    <row r="1539" spans="1:28" x14ac:dyDescent="0.3">
      <c r="A1539">
        <v>32</v>
      </c>
      <c r="B1539" t="s">
        <v>27</v>
      </c>
      <c r="C1539" t="s">
        <v>38</v>
      </c>
      <c r="D1539">
        <v>0</v>
      </c>
      <c r="E1539" t="s">
        <v>29</v>
      </c>
      <c r="F1539">
        <v>50</v>
      </c>
      <c r="G1539">
        <v>0</v>
      </c>
      <c r="H1539" t="s">
        <v>30</v>
      </c>
      <c r="I1539">
        <v>0</v>
      </c>
      <c r="J1539" t="s">
        <v>31</v>
      </c>
      <c r="K1539">
        <v>0</v>
      </c>
      <c r="L1539" s="1">
        <v>2150</v>
      </c>
      <c r="M1539" t="s">
        <v>27</v>
      </c>
      <c r="N1539" t="s">
        <v>27</v>
      </c>
      <c r="O1539" t="s">
        <v>27</v>
      </c>
      <c r="P1539">
        <v>0</v>
      </c>
      <c r="Q1539" t="s">
        <v>32</v>
      </c>
      <c r="R1539">
        <v>26</v>
      </c>
      <c r="S1539" t="s">
        <v>27</v>
      </c>
      <c r="T1539">
        <v>4</v>
      </c>
      <c r="U1539">
        <v>3</v>
      </c>
      <c r="V1539">
        <v>3</v>
      </c>
      <c r="W1539">
        <v>99</v>
      </c>
      <c r="X1539">
        <v>774</v>
      </c>
      <c r="Y1539">
        <v>-50</v>
      </c>
      <c r="Z1539" t="s">
        <v>41</v>
      </c>
      <c r="AA1539">
        <v>0</v>
      </c>
      <c r="AB1539" t="str">
        <f t="shared" si="24"/>
        <v>30-39</v>
      </c>
    </row>
    <row r="1540" spans="1:28" x14ac:dyDescent="0.3">
      <c r="A1540">
        <v>22</v>
      </c>
      <c r="B1540" t="s">
        <v>27</v>
      </c>
      <c r="C1540" t="s">
        <v>28</v>
      </c>
      <c r="D1540">
        <v>86</v>
      </c>
      <c r="E1540" t="s">
        <v>37</v>
      </c>
      <c r="F1540">
        <v>0</v>
      </c>
      <c r="G1540">
        <v>0</v>
      </c>
      <c r="H1540" t="s">
        <v>39</v>
      </c>
      <c r="I1540">
        <v>0</v>
      </c>
      <c r="J1540" t="s">
        <v>31</v>
      </c>
      <c r="K1540">
        <v>0</v>
      </c>
      <c r="L1540" s="1">
        <v>2286</v>
      </c>
      <c r="M1540" t="s">
        <v>27</v>
      </c>
      <c r="N1540" t="s">
        <v>27</v>
      </c>
      <c r="O1540" t="s">
        <v>27</v>
      </c>
      <c r="P1540">
        <v>0</v>
      </c>
      <c r="Q1540" t="s">
        <v>44</v>
      </c>
      <c r="R1540">
        <v>15</v>
      </c>
      <c r="S1540" t="s">
        <v>36</v>
      </c>
      <c r="T1540">
        <v>5</v>
      </c>
      <c r="U1540">
        <v>5</v>
      </c>
      <c r="V1540">
        <v>1</v>
      </c>
      <c r="W1540">
        <v>12</v>
      </c>
      <c r="X1540">
        <v>700</v>
      </c>
      <c r="Y1540">
        <v>50</v>
      </c>
      <c r="Z1540" t="s">
        <v>41</v>
      </c>
      <c r="AA1540">
        <v>0</v>
      </c>
      <c r="AB1540" t="str">
        <f t="shared" si="24"/>
        <v>20-29</v>
      </c>
    </row>
    <row r="1541" spans="1:28" x14ac:dyDescent="0.3">
      <c r="A1541">
        <v>18</v>
      </c>
      <c r="B1541" t="s">
        <v>27</v>
      </c>
      <c r="C1541" t="s">
        <v>38</v>
      </c>
      <c r="D1541">
        <v>0</v>
      </c>
      <c r="E1541" t="s">
        <v>29</v>
      </c>
      <c r="F1541">
        <v>50</v>
      </c>
      <c r="G1541">
        <v>0</v>
      </c>
      <c r="H1541" t="s">
        <v>30</v>
      </c>
      <c r="I1541">
        <v>0</v>
      </c>
      <c r="J1541" t="s">
        <v>31</v>
      </c>
      <c r="K1541">
        <v>0</v>
      </c>
      <c r="L1541" s="1">
        <v>2200</v>
      </c>
      <c r="M1541" t="s">
        <v>36</v>
      </c>
      <c r="N1541" t="s">
        <v>27</v>
      </c>
      <c r="O1541" t="s">
        <v>27</v>
      </c>
      <c r="P1541">
        <v>50</v>
      </c>
      <c r="Q1541" t="s">
        <v>32</v>
      </c>
      <c r="R1541">
        <v>17</v>
      </c>
      <c r="S1541" t="s">
        <v>36</v>
      </c>
      <c r="T1541">
        <v>3</v>
      </c>
      <c r="U1541">
        <v>2</v>
      </c>
      <c r="V1541">
        <v>1</v>
      </c>
      <c r="W1541">
        <v>12</v>
      </c>
      <c r="X1541">
        <v>722</v>
      </c>
      <c r="Y1541">
        <v>-50</v>
      </c>
      <c r="Z1541" t="s">
        <v>35</v>
      </c>
      <c r="AA1541">
        <v>100</v>
      </c>
      <c r="AB1541" t="str">
        <f t="shared" si="24"/>
        <v>10-19</v>
      </c>
    </row>
    <row r="1542" spans="1:28" x14ac:dyDescent="0.3">
      <c r="A1542">
        <v>39</v>
      </c>
      <c r="B1542" t="s">
        <v>27</v>
      </c>
      <c r="C1542" t="s">
        <v>45</v>
      </c>
      <c r="D1542">
        <v>0</v>
      </c>
      <c r="E1542" t="s">
        <v>37</v>
      </c>
      <c r="F1542">
        <v>0</v>
      </c>
      <c r="G1542">
        <v>1</v>
      </c>
      <c r="H1542" t="s">
        <v>39</v>
      </c>
      <c r="I1542">
        <v>100</v>
      </c>
      <c r="J1542" t="s">
        <v>31</v>
      </c>
      <c r="K1542">
        <v>0</v>
      </c>
      <c r="L1542" s="1">
        <v>2250</v>
      </c>
      <c r="M1542" t="s">
        <v>36</v>
      </c>
      <c r="N1542" t="s">
        <v>27</v>
      </c>
      <c r="O1542" t="s">
        <v>27</v>
      </c>
      <c r="P1542">
        <v>50</v>
      </c>
      <c r="Q1542" t="s">
        <v>34</v>
      </c>
      <c r="R1542">
        <v>24</v>
      </c>
      <c r="S1542" t="s">
        <v>27</v>
      </c>
      <c r="T1542">
        <v>4</v>
      </c>
      <c r="U1542">
        <v>1</v>
      </c>
      <c r="V1542">
        <v>3</v>
      </c>
      <c r="W1542">
        <v>99</v>
      </c>
      <c r="X1542">
        <v>673</v>
      </c>
      <c r="Y1542">
        <v>50</v>
      </c>
      <c r="Z1542" t="s">
        <v>41</v>
      </c>
      <c r="AA1542">
        <v>0</v>
      </c>
      <c r="AB1542" t="str">
        <f t="shared" si="24"/>
        <v>30-39</v>
      </c>
    </row>
    <row r="1543" spans="1:28" x14ac:dyDescent="0.3">
      <c r="A1543">
        <v>66</v>
      </c>
      <c r="B1543" t="s">
        <v>36</v>
      </c>
      <c r="C1543" t="s">
        <v>28</v>
      </c>
      <c r="D1543">
        <v>86</v>
      </c>
      <c r="E1543" t="s">
        <v>37</v>
      </c>
      <c r="F1543">
        <v>0</v>
      </c>
      <c r="G1543">
        <v>0</v>
      </c>
      <c r="H1543" t="s">
        <v>30</v>
      </c>
      <c r="I1543">
        <v>0</v>
      </c>
      <c r="J1543" t="s">
        <v>31</v>
      </c>
      <c r="K1543">
        <v>0</v>
      </c>
      <c r="L1543" s="1">
        <v>2136</v>
      </c>
      <c r="M1543" t="s">
        <v>27</v>
      </c>
      <c r="N1543" t="s">
        <v>36</v>
      </c>
      <c r="O1543" t="s">
        <v>27</v>
      </c>
      <c r="P1543">
        <v>50</v>
      </c>
      <c r="Q1543" t="s">
        <v>44</v>
      </c>
      <c r="R1543">
        <v>12</v>
      </c>
      <c r="S1543" t="s">
        <v>36</v>
      </c>
      <c r="T1543">
        <v>4</v>
      </c>
      <c r="U1543">
        <v>5</v>
      </c>
      <c r="V1543">
        <v>3</v>
      </c>
      <c r="W1543">
        <v>2</v>
      </c>
      <c r="X1543">
        <v>709</v>
      </c>
      <c r="Y1543">
        <v>-50</v>
      </c>
      <c r="Z1543" t="s">
        <v>41</v>
      </c>
      <c r="AA1543">
        <v>0</v>
      </c>
      <c r="AB1543" t="str">
        <f t="shared" si="24"/>
        <v>60-69</v>
      </c>
    </row>
    <row r="1544" spans="1:28" x14ac:dyDescent="0.3">
      <c r="A1544">
        <v>64</v>
      </c>
      <c r="B1544" t="s">
        <v>36</v>
      </c>
      <c r="C1544" t="s">
        <v>28</v>
      </c>
      <c r="D1544">
        <v>86</v>
      </c>
      <c r="E1544" t="s">
        <v>37</v>
      </c>
      <c r="F1544">
        <v>0</v>
      </c>
      <c r="G1544">
        <v>0</v>
      </c>
      <c r="H1544" t="s">
        <v>30</v>
      </c>
      <c r="I1544">
        <v>0</v>
      </c>
      <c r="J1544" t="s">
        <v>31</v>
      </c>
      <c r="K1544">
        <v>0</v>
      </c>
      <c r="L1544" s="1">
        <v>2136</v>
      </c>
      <c r="M1544" t="s">
        <v>27</v>
      </c>
      <c r="N1544" t="s">
        <v>36</v>
      </c>
      <c r="O1544" t="s">
        <v>36</v>
      </c>
      <c r="P1544">
        <v>100</v>
      </c>
      <c r="Q1544" t="s">
        <v>34</v>
      </c>
      <c r="R1544">
        <v>29</v>
      </c>
      <c r="S1544" t="s">
        <v>27</v>
      </c>
      <c r="T1544">
        <v>3</v>
      </c>
      <c r="U1544">
        <v>3</v>
      </c>
      <c r="V1544">
        <v>3</v>
      </c>
      <c r="W1544">
        <v>99</v>
      </c>
      <c r="X1544">
        <v>720</v>
      </c>
      <c r="Y1544">
        <v>-50</v>
      </c>
      <c r="Z1544" t="s">
        <v>33</v>
      </c>
      <c r="AA1544">
        <v>50</v>
      </c>
      <c r="AB1544" t="str">
        <f t="shared" si="24"/>
        <v>60-69</v>
      </c>
    </row>
    <row r="1545" spans="1:28" x14ac:dyDescent="0.3">
      <c r="A1545">
        <v>33</v>
      </c>
      <c r="B1545" t="s">
        <v>27</v>
      </c>
      <c r="C1545" t="s">
        <v>45</v>
      </c>
      <c r="D1545">
        <v>0</v>
      </c>
      <c r="E1545" t="s">
        <v>37</v>
      </c>
      <c r="F1545">
        <v>0</v>
      </c>
      <c r="G1545">
        <v>0</v>
      </c>
      <c r="H1545" t="s">
        <v>30</v>
      </c>
      <c r="I1545">
        <v>0</v>
      </c>
      <c r="J1545" t="s">
        <v>40</v>
      </c>
      <c r="K1545">
        <v>-200</v>
      </c>
      <c r="L1545" s="1">
        <v>1950</v>
      </c>
      <c r="M1545" t="s">
        <v>36</v>
      </c>
      <c r="N1545" t="s">
        <v>27</v>
      </c>
      <c r="O1545" t="s">
        <v>27</v>
      </c>
      <c r="P1545">
        <v>50</v>
      </c>
      <c r="Q1545" t="s">
        <v>44</v>
      </c>
      <c r="R1545">
        <v>19</v>
      </c>
      <c r="S1545" t="s">
        <v>27</v>
      </c>
      <c r="T1545">
        <v>7</v>
      </c>
      <c r="U1545">
        <v>3</v>
      </c>
      <c r="V1545">
        <v>2</v>
      </c>
      <c r="W1545">
        <v>99</v>
      </c>
      <c r="X1545">
        <v>720</v>
      </c>
      <c r="Y1545">
        <v>-50</v>
      </c>
      <c r="Z1545" t="s">
        <v>35</v>
      </c>
      <c r="AA1545">
        <v>100</v>
      </c>
      <c r="AB1545" t="str">
        <f t="shared" si="24"/>
        <v>30-39</v>
      </c>
    </row>
    <row r="1546" spans="1:28" x14ac:dyDescent="0.3">
      <c r="A1546">
        <v>30</v>
      </c>
      <c r="B1546" t="s">
        <v>27</v>
      </c>
      <c r="C1546" t="s">
        <v>28</v>
      </c>
      <c r="D1546">
        <v>86</v>
      </c>
      <c r="E1546" t="s">
        <v>29</v>
      </c>
      <c r="F1546">
        <v>50</v>
      </c>
      <c r="G1546">
        <v>2</v>
      </c>
      <c r="H1546" t="s">
        <v>30</v>
      </c>
      <c r="I1546">
        <v>100</v>
      </c>
      <c r="J1546" t="s">
        <v>40</v>
      </c>
      <c r="K1546">
        <v>-200</v>
      </c>
      <c r="L1546" s="1">
        <v>2136</v>
      </c>
      <c r="M1546" t="s">
        <v>27</v>
      </c>
      <c r="N1546" t="s">
        <v>36</v>
      </c>
      <c r="O1546" t="s">
        <v>27</v>
      </c>
      <c r="P1546">
        <v>50</v>
      </c>
      <c r="Q1546" t="s">
        <v>34</v>
      </c>
      <c r="R1546">
        <v>5</v>
      </c>
      <c r="S1546" t="s">
        <v>27</v>
      </c>
      <c r="T1546">
        <v>6</v>
      </c>
      <c r="U1546">
        <v>0</v>
      </c>
      <c r="V1546">
        <v>1</v>
      </c>
      <c r="W1546">
        <v>99</v>
      </c>
      <c r="X1546">
        <v>738</v>
      </c>
      <c r="Y1546">
        <v>-50</v>
      </c>
      <c r="Z1546" t="s">
        <v>33</v>
      </c>
      <c r="AA1546">
        <v>50</v>
      </c>
      <c r="AB1546" t="str">
        <f t="shared" si="24"/>
        <v>30-39</v>
      </c>
    </row>
    <row r="1547" spans="1:28" x14ac:dyDescent="0.3">
      <c r="A1547">
        <v>47</v>
      </c>
      <c r="B1547" t="s">
        <v>27</v>
      </c>
      <c r="C1547" t="s">
        <v>46</v>
      </c>
      <c r="D1547">
        <v>0</v>
      </c>
      <c r="E1547" t="s">
        <v>29</v>
      </c>
      <c r="F1547">
        <v>50</v>
      </c>
      <c r="G1547">
        <v>0</v>
      </c>
      <c r="H1547" t="s">
        <v>30</v>
      </c>
      <c r="I1547">
        <v>0</v>
      </c>
      <c r="J1547" t="s">
        <v>31</v>
      </c>
      <c r="K1547">
        <v>0</v>
      </c>
      <c r="L1547" s="1">
        <v>2300</v>
      </c>
      <c r="M1547" t="s">
        <v>27</v>
      </c>
      <c r="N1547" t="s">
        <v>27</v>
      </c>
      <c r="O1547" t="s">
        <v>36</v>
      </c>
      <c r="P1547">
        <v>50</v>
      </c>
      <c r="Q1547" t="s">
        <v>34</v>
      </c>
      <c r="R1547">
        <v>5</v>
      </c>
      <c r="S1547" t="s">
        <v>36</v>
      </c>
      <c r="T1547">
        <v>9</v>
      </c>
      <c r="U1547">
        <v>3</v>
      </c>
      <c r="V1547">
        <v>2</v>
      </c>
      <c r="W1547">
        <v>11</v>
      </c>
      <c r="X1547">
        <v>620</v>
      </c>
      <c r="Y1547">
        <v>50</v>
      </c>
      <c r="Z1547" t="s">
        <v>35</v>
      </c>
      <c r="AA1547">
        <v>100</v>
      </c>
      <c r="AB1547" t="str">
        <f t="shared" si="24"/>
        <v>40-49</v>
      </c>
    </row>
    <row r="1548" spans="1:28" x14ac:dyDescent="0.3">
      <c r="A1548">
        <v>25</v>
      </c>
      <c r="B1548" t="s">
        <v>27</v>
      </c>
      <c r="C1548" t="s">
        <v>28</v>
      </c>
      <c r="D1548">
        <v>86</v>
      </c>
      <c r="E1548" t="s">
        <v>42</v>
      </c>
      <c r="F1548">
        <v>100</v>
      </c>
      <c r="G1548">
        <v>0</v>
      </c>
      <c r="H1548" t="s">
        <v>30</v>
      </c>
      <c r="I1548">
        <v>0</v>
      </c>
      <c r="J1548" t="s">
        <v>40</v>
      </c>
      <c r="K1548">
        <v>-200</v>
      </c>
      <c r="L1548" s="1">
        <v>2036</v>
      </c>
      <c r="M1548" t="s">
        <v>27</v>
      </c>
      <c r="N1548" t="s">
        <v>36</v>
      </c>
      <c r="O1548" t="s">
        <v>27</v>
      </c>
      <c r="P1548">
        <v>50</v>
      </c>
      <c r="Q1548" t="s">
        <v>34</v>
      </c>
      <c r="R1548">
        <v>7</v>
      </c>
      <c r="S1548" t="s">
        <v>36</v>
      </c>
      <c r="T1548">
        <v>1</v>
      </c>
      <c r="U1548">
        <v>2</v>
      </c>
      <c r="V1548">
        <v>1</v>
      </c>
      <c r="W1548">
        <v>6</v>
      </c>
      <c r="X1548">
        <v>736</v>
      </c>
      <c r="Y1548">
        <v>-50</v>
      </c>
      <c r="Z1548" t="s">
        <v>41</v>
      </c>
      <c r="AA1548">
        <v>0</v>
      </c>
      <c r="AB1548" t="str">
        <f t="shared" si="24"/>
        <v>20-29</v>
      </c>
    </row>
    <row r="1549" spans="1:28" x14ac:dyDescent="0.3">
      <c r="A1549">
        <v>44</v>
      </c>
      <c r="B1549" t="s">
        <v>27</v>
      </c>
      <c r="C1549" t="s">
        <v>28</v>
      </c>
      <c r="D1549">
        <v>86</v>
      </c>
      <c r="E1549" t="s">
        <v>37</v>
      </c>
      <c r="F1549">
        <v>0</v>
      </c>
      <c r="G1549">
        <v>0</v>
      </c>
      <c r="H1549" t="s">
        <v>30</v>
      </c>
      <c r="I1549">
        <v>0</v>
      </c>
      <c r="J1549" t="s">
        <v>31</v>
      </c>
      <c r="K1549">
        <v>0</v>
      </c>
      <c r="L1549" s="1">
        <v>2336</v>
      </c>
      <c r="M1549" t="s">
        <v>27</v>
      </c>
      <c r="N1549" t="s">
        <v>27</v>
      </c>
      <c r="O1549" t="s">
        <v>27</v>
      </c>
      <c r="P1549">
        <v>0</v>
      </c>
      <c r="Q1549" t="s">
        <v>34</v>
      </c>
      <c r="R1549">
        <v>4</v>
      </c>
      <c r="S1549" t="s">
        <v>27</v>
      </c>
      <c r="T1549">
        <v>5</v>
      </c>
      <c r="U1549">
        <v>1</v>
      </c>
      <c r="V1549">
        <v>1</v>
      </c>
      <c r="W1549">
        <v>99</v>
      </c>
      <c r="X1549">
        <v>667</v>
      </c>
      <c r="Y1549">
        <v>50</v>
      </c>
      <c r="Z1549" t="s">
        <v>33</v>
      </c>
      <c r="AA1549">
        <v>50</v>
      </c>
      <c r="AB1549" t="str">
        <f t="shared" si="24"/>
        <v>40-49</v>
      </c>
    </row>
    <row r="1550" spans="1:28" x14ac:dyDescent="0.3">
      <c r="A1550">
        <v>51</v>
      </c>
      <c r="B1550" t="s">
        <v>27</v>
      </c>
      <c r="C1550" t="s">
        <v>28</v>
      </c>
      <c r="D1550">
        <v>86</v>
      </c>
      <c r="E1550" t="s">
        <v>37</v>
      </c>
      <c r="F1550">
        <v>0</v>
      </c>
      <c r="G1550">
        <v>1</v>
      </c>
      <c r="H1550" t="s">
        <v>30</v>
      </c>
      <c r="I1550">
        <v>50</v>
      </c>
      <c r="J1550" t="s">
        <v>31</v>
      </c>
      <c r="K1550">
        <v>0</v>
      </c>
      <c r="L1550" s="1">
        <v>2286</v>
      </c>
      <c r="M1550" t="s">
        <v>36</v>
      </c>
      <c r="N1550" t="s">
        <v>27</v>
      </c>
      <c r="O1550" t="s">
        <v>36</v>
      </c>
      <c r="P1550">
        <v>100</v>
      </c>
      <c r="Q1550" t="s">
        <v>34</v>
      </c>
      <c r="R1550">
        <v>1</v>
      </c>
      <c r="S1550" t="s">
        <v>27</v>
      </c>
      <c r="T1550">
        <v>4</v>
      </c>
      <c r="U1550">
        <v>2</v>
      </c>
      <c r="V1550">
        <v>3</v>
      </c>
      <c r="W1550">
        <v>99</v>
      </c>
      <c r="X1550">
        <v>623</v>
      </c>
      <c r="Y1550">
        <v>50</v>
      </c>
      <c r="Z1550" t="s">
        <v>33</v>
      </c>
      <c r="AA1550">
        <v>50</v>
      </c>
      <c r="AB1550" t="str">
        <f t="shared" si="24"/>
        <v>50-59</v>
      </c>
    </row>
    <row r="1551" spans="1:28" x14ac:dyDescent="0.3">
      <c r="A1551">
        <v>58</v>
      </c>
      <c r="B1551" t="s">
        <v>36</v>
      </c>
      <c r="C1551" t="s">
        <v>28</v>
      </c>
      <c r="D1551">
        <v>86</v>
      </c>
      <c r="E1551" t="s">
        <v>29</v>
      </c>
      <c r="F1551">
        <v>50</v>
      </c>
      <c r="G1551">
        <v>1</v>
      </c>
      <c r="H1551" t="s">
        <v>30</v>
      </c>
      <c r="I1551">
        <v>50</v>
      </c>
      <c r="J1551" t="s">
        <v>31</v>
      </c>
      <c r="K1551">
        <v>0</v>
      </c>
      <c r="L1551" s="1">
        <v>2286</v>
      </c>
      <c r="M1551" t="s">
        <v>27</v>
      </c>
      <c r="N1551" t="s">
        <v>27</v>
      </c>
      <c r="O1551" t="s">
        <v>27</v>
      </c>
      <c r="P1551">
        <v>0</v>
      </c>
      <c r="Q1551" t="s">
        <v>34</v>
      </c>
      <c r="R1551">
        <v>30</v>
      </c>
      <c r="S1551" t="s">
        <v>27</v>
      </c>
      <c r="T1551">
        <v>9</v>
      </c>
      <c r="U1551">
        <v>1</v>
      </c>
      <c r="V1551">
        <v>1</v>
      </c>
      <c r="W1551">
        <v>99</v>
      </c>
      <c r="X1551">
        <v>747</v>
      </c>
      <c r="Y1551">
        <v>-50</v>
      </c>
      <c r="Z1551" t="s">
        <v>41</v>
      </c>
      <c r="AA1551">
        <v>0</v>
      </c>
      <c r="AB1551" t="str">
        <f t="shared" si="24"/>
        <v>50-59</v>
      </c>
    </row>
    <row r="1552" spans="1:28" x14ac:dyDescent="0.3">
      <c r="A1552">
        <v>38</v>
      </c>
      <c r="B1552" t="s">
        <v>27</v>
      </c>
      <c r="C1552" t="s">
        <v>28</v>
      </c>
      <c r="D1552">
        <v>86</v>
      </c>
      <c r="E1552" t="s">
        <v>29</v>
      </c>
      <c r="F1552">
        <v>50</v>
      </c>
      <c r="G1552">
        <v>0</v>
      </c>
      <c r="H1552" t="s">
        <v>39</v>
      </c>
      <c r="I1552">
        <v>0</v>
      </c>
      <c r="J1552" t="s">
        <v>40</v>
      </c>
      <c r="K1552">
        <v>-200</v>
      </c>
      <c r="L1552" s="1">
        <v>2086</v>
      </c>
      <c r="M1552" t="s">
        <v>27</v>
      </c>
      <c r="N1552" t="s">
        <v>36</v>
      </c>
      <c r="O1552" t="s">
        <v>27</v>
      </c>
      <c r="P1552">
        <v>50</v>
      </c>
      <c r="Q1552" t="s">
        <v>34</v>
      </c>
      <c r="R1552">
        <v>30</v>
      </c>
      <c r="S1552" t="s">
        <v>27</v>
      </c>
      <c r="T1552">
        <v>3</v>
      </c>
      <c r="U1552">
        <v>3</v>
      </c>
      <c r="V1552">
        <v>3</v>
      </c>
      <c r="W1552">
        <v>99</v>
      </c>
      <c r="X1552">
        <v>827</v>
      </c>
      <c r="Y1552">
        <v>-50</v>
      </c>
      <c r="Z1552" t="s">
        <v>35</v>
      </c>
      <c r="AA1552">
        <v>100</v>
      </c>
      <c r="AB1552" t="str">
        <f t="shared" si="24"/>
        <v>30-39</v>
      </c>
    </row>
    <row r="1553" spans="1:28" x14ac:dyDescent="0.3">
      <c r="A1553">
        <v>36</v>
      </c>
      <c r="B1553" t="s">
        <v>27</v>
      </c>
      <c r="C1553" t="s">
        <v>28</v>
      </c>
      <c r="D1553">
        <v>86</v>
      </c>
      <c r="E1553" t="s">
        <v>29</v>
      </c>
      <c r="F1553">
        <v>50</v>
      </c>
      <c r="G1553">
        <v>0</v>
      </c>
      <c r="H1553" t="s">
        <v>39</v>
      </c>
      <c r="I1553">
        <v>0</v>
      </c>
      <c r="J1553" t="s">
        <v>31</v>
      </c>
      <c r="K1553">
        <v>0</v>
      </c>
      <c r="L1553" s="1">
        <v>2336</v>
      </c>
      <c r="M1553" t="s">
        <v>36</v>
      </c>
      <c r="N1553" t="s">
        <v>27</v>
      </c>
      <c r="O1553" t="s">
        <v>27</v>
      </c>
      <c r="P1553">
        <v>50</v>
      </c>
      <c r="Q1553" t="s">
        <v>32</v>
      </c>
      <c r="R1553">
        <v>17</v>
      </c>
      <c r="S1553" t="s">
        <v>36</v>
      </c>
      <c r="T1553">
        <v>3</v>
      </c>
      <c r="U1553">
        <v>2</v>
      </c>
      <c r="V1553">
        <v>2</v>
      </c>
      <c r="W1553">
        <v>9</v>
      </c>
      <c r="X1553">
        <v>659</v>
      </c>
      <c r="Y1553">
        <v>50</v>
      </c>
      <c r="Z1553" t="s">
        <v>33</v>
      </c>
      <c r="AA1553">
        <v>50</v>
      </c>
      <c r="AB1553" t="str">
        <f t="shared" si="24"/>
        <v>30-39</v>
      </c>
    </row>
    <row r="1554" spans="1:28" x14ac:dyDescent="0.3">
      <c r="A1554">
        <v>26</v>
      </c>
      <c r="B1554" t="s">
        <v>27</v>
      </c>
      <c r="C1554" t="s">
        <v>38</v>
      </c>
      <c r="D1554">
        <v>0</v>
      </c>
      <c r="E1554" t="s">
        <v>42</v>
      </c>
      <c r="F1554">
        <v>100</v>
      </c>
      <c r="G1554">
        <v>1</v>
      </c>
      <c r="H1554" t="s">
        <v>30</v>
      </c>
      <c r="I1554">
        <v>50</v>
      </c>
      <c r="J1554" t="s">
        <v>31</v>
      </c>
      <c r="K1554">
        <v>0</v>
      </c>
      <c r="L1554" s="1">
        <v>2300</v>
      </c>
      <c r="M1554" t="s">
        <v>36</v>
      </c>
      <c r="N1554" t="s">
        <v>27</v>
      </c>
      <c r="O1554" t="s">
        <v>27</v>
      </c>
      <c r="P1554">
        <v>50</v>
      </c>
      <c r="Q1554" t="s">
        <v>44</v>
      </c>
      <c r="R1554">
        <v>11</v>
      </c>
      <c r="S1554" t="s">
        <v>36</v>
      </c>
      <c r="T1554">
        <v>2</v>
      </c>
      <c r="U1554">
        <v>3</v>
      </c>
      <c r="V1554">
        <v>2</v>
      </c>
      <c r="W1554">
        <v>6</v>
      </c>
      <c r="X1554">
        <v>776</v>
      </c>
      <c r="Y1554">
        <v>-50</v>
      </c>
      <c r="Z1554" t="s">
        <v>35</v>
      </c>
      <c r="AA1554">
        <v>100</v>
      </c>
      <c r="AB1554" t="str">
        <f t="shared" si="24"/>
        <v>20-29</v>
      </c>
    </row>
    <row r="1555" spans="1:28" x14ac:dyDescent="0.3">
      <c r="A1555">
        <v>27</v>
      </c>
      <c r="B1555" t="s">
        <v>27</v>
      </c>
      <c r="C1555" t="s">
        <v>45</v>
      </c>
      <c r="D1555">
        <v>0</v>
      </c>
      <c r="E1555" t="s">
        <v>29</v>
      </c>
      <c r="F1555">
        <v>50</v>
      </c>
      <c r="G1555">
        <v>1</v>
      </c>
      <c r="H1555" t="s">
        <v>30</v>
      </c>
      <c r="I1555">
        <v>50</v>
      </c>
      <c r="J1555" t="s">
        <v>31</v>
      </c>
      <c r="K1555">
        <v>0</v>
      </c>
      <c r="L1555" s="1">
        <v>2150</v>
      </c>
      <c r="M1555" t="s">
        <v>27</v>
      </c>
      <c r="N1555" t="s">
        <v>36</v>
      </c>
      <c r="O1555" t="s">
        <v>27</v>
      </c>
      <c r="P1555">
        <v>50</v>
      </c>
      <c r="Q1555" t="s">
        <v>34</v>
      </c>
      <c r="R1555">
        <v>4</v>
      </c>
      <c r="S1555" t="s">
        <v>36</v>
      </c>
      <c r="T1555">
        <v>3</v>
      </c>
      <c r="U1555">
        <v>1</v>
      </c>
      <c r="V1555">
        <v>1</v>
      </c>
      <c r="W1555">
        <v>6</v>
      </c>
      <c r="X1555">
        <v>704</v>
      </c>
      <c r="Y1555">
        <v>-50</v>
      </c>
      <c r="Z1555" t="s">
        <v>41</v>
      </c>
      <c r="AA1555">
        <v>0</v>
      </c>
      <c r="AB1555" t="str">
        <f t="shared" si="24"/>
        <v>20-29</v>
      </c>
    </row>
    <row r="1556" spans="1:28" x14ac:dyDescent="0.3">
      <c r="A1556">
        <v>36</v>
      </c>
      <c r="B1556" t="s">
        <v>27</v>
      </c>
      <c r="C1556" t="s">
        <v>28</v>
      </c>
      <c r="D1556">
        <v>86</v>
      </c>
      <c r="E1556" t="s">
        <v>29</v>
      </c>
      <c r="F1556">
        <v>50</v>
      </c>
      <c r="G1556">
        <v>0</v>
      </c>
      <c r="H1556" t="s">
        <v>39</v>
      </c>
      <c r="I1556">
        <v>0</v>
      </c>
      <c r="J1556" t="s">
        <v>31</v>
      </c>
      <c r="K1556">
        <v>0</v>
      </c>
      <c r="L1556" s="1">
        <v>2336</v>
      </c>
      <c r="M1556" t="s">
        <v>27</v>
      </c>
      <c r="N1556" t="s">
        <v>27</v>
      </c>
      <c r="O1556" t="s">
        <v>27</v>
      </c>
      <c r="P1556">
        <v>0</v>
      </c>
      <c r="Q1556" t="s">
        <v>32</v>
      </c>
      <c r="R1556">
        <v>18</v>
      </c>
      <c r="S1556" t="s">
        <v>27</v>
      </c>
      <c r="T1556">
        <v>6</v>
      </c>
      <c r="U1556">
        <v>1</v>
      </c>
      <c r="V1556">
        <v>3</v>
      </c>
      <c r="W1556">
        <v>99</v>
      </c>
      <c r="X1556">
        <v>750</v>
      </c>
      <c r="Y1556">
        <v>-50</v>
      </c>
      <c r="Z1556" t="s">
        <v>35</v>
      </c>
      <c r="AA1556">
        <v>100</v>
      </c>
      <c r="AB1556" t="str">
        <f t="shared" si="24"/>
        <v>30-39</v>
      </c>
    </row>
    <row r="1557" spans="1:28" x14ac:dyDescent="0.3">
      <c r="A1557">
        <v>45</v>
      </c>
      <c r="B1557" t="s">
        <v>27</v>
      </c>
      <c r="C1557" t="s">
        <v>38</v>
      </c>
      <c r="D1557">
        <v>0</v>
      </c>
      <c r="E1557" t="s">
        <v>42</v>
      </c>
      <c r="F1557">
        <v>100</v>
      </c>
      <c r="G1557">
        <v>0</v>
      </c>
      <c r="H1557" t="s">
        <v>30</v>
      </c>
      <c r="I1557">
        <v>0</v>
      </c>
      <c r="J1557" t="s">
        <v>31</v>
      </c>
      <c r="K1557">
        <v>0</v>
      </c>
      <c r="L1557" s="1">
        <v>2300</v>
      </c>
      <c r="M1557" t="s">
        <v>27</v>
      </c>
      <c r="N1557" t="s">
        <v>36</v>
      </c>
      <c r="O1557" t="s">
        <v>27</v>
      </c>
      <c r="P1557">
        <v>50</v>
      </c>
      <c r="Q1557" t="s">
        <v>34</v>
      </c>
      <c r="R1557">
        <v>30</v>
      </c>
      <c r="S1557" t="s">
        <v>36</v>
      </c>
      <c r="T1557">
        <v>6</v>
      </c>
      <c r="U1557">
        <v>3</v>
      </c>
      <c r="V1557">
        <v>2</v>
      </c>
      <c r="W1557">
        <v>5</v>
      </c>
      <c r="X1557">
        <v>683</v>
      </c>
      <c r="Y1557">
        <v>50</v>
      </c>
      <c r="Z1557" t="s">
        <v>33</v>
      </c>
      <c r="AA1557">
        <v>50</v>
      </c>
      <c r="AB1557" t="str">
        <f t="shared" si="24"/>
        <v>40-49</v>
      </c>
    </row>
    <row r="1558" spans="1:28" x14ac:dyDescent="0.3">
      <c r="A1558">
        <v>53</v>
      </c>
      <c r="B1558" t="s">
        <v>27</v>
      </c>
      <c r="C1558" t="s">
        <v>38</v>
      </c>
      <c r="D1558">
        <v>0</v>
      </c>
      <c r="E1558" t="s">
        <v>29</v>
      </c>
      <c r="F1558">
        <v>50</v>
      </c>
      <c r="G1558">
        <v>1</v>
      </c>
      <c r="H1558" t="s">
        <v>30</v>
      </c>
      <c r="I1558">
        <v>50</v>
      </c>
      <c r="J1558" t="s">
        <v>40</v>
      </c>
      <c r="K1558">
        <v>-200</v>
      </c>
      <c r="L1558" s="1">
        <v>2100</v>
      </c>
      <c r="M1558" t="s">
        <v>27</v>
      </c>
      <c r="N1558" t="s">
        <v>27</v>
      </c>
      <c r="O1558" t="s">
        <v>27</v>
      </c>
      <c r="P1558">
        <v>0</v>
      </c>
      <c r="Q1558" t="s">
        <v>32</v>
      </c>
      <c r="R1558">
        <v>11</v>
      </c>
      <c r="S1558" t="s">
        <v>27</v>
      </c>
      <c r="T1558">
        <v>6</v>
      </c>
      <c r="U1558">
        <v>1</v>
      </c>
      <c r="V1558">
        <v>2</v>
      </c>
      <c r="W1558">
        <v>99</v>
      </c>
      <c r="X1558">
        <v>760</v>
      </c>
      <c r="Y1558">
        <v>-50</v>
      </c>
      <c r="Z1558" t="s">
        <v>35</v>
      </c>
      <c r="AA1558">
        <v>100</v>
      </c>
      <c r="AB1558" t="str">
        <f t="shared" si="24"/>
        <v>50-59</v>
      </c>
    </row>
    <row r="1559" spans="1:28" x14ac:dyDescent="0.3">
      <c r="A1559">
        <v>27</v>
      </c>
      <c r="B1559" t="s">
        <v>27</v>
      </c>
      <c r="C1559" t="s">
        <v>38</v>
      </c>
      <c r="D1559">
        <v>0</v>
      </c>
      <c r="E1559" t="s">
        <v>29</v>
      </c>
      <c r="F1559">
        <v>50</v>
      </c>
      <c r="G1559">
        <v>0</v>
      </c>
      <c r="H1559" t="s">
        <v>30</v>
      </c>
      <c r="I1559">
        <v>0</v>
      </c>
      <c r="J1559" t="s">
        <v>40</v>
      </c>
      <c r="K1559">
        <v>-200</v>
      </c>
      <c r="L1559" s="1">
        <v>2150</v>
      </c>
      <c r="M1559" t="s">
        <v>27</v>
      </c>
      <c r="N1559" t="s">
        <v>27</v>
      </c>
      <c r="O1559" t="s">
        <v>27</v>
      </c>
      <c r="P1559">
        <v>0</v>
      </c>
      <c r="Q1559" t="s">
        <v>34</v>
      </c>
      <c r="R1559">
        <v>18</v>
      </c>
      <c r="S1559" t="s">
        <v>27</v>
      </c>
      <c r="T1559">
        <v>3</v>
      </c>
      <c r="U1559">
        <v>2</v>
      </c>
      <c r="V1559">
        <v>3</v>
      </c>
      <c r="W1559">
        <v>99</v>
      </c>
      <c r="X1559">
        <v>671</v>
      </c>
      <c r="Y1559">
        <v>50</v>
      </c>
      <c r="Z1559" t="s">
        <v>35</v>
      </c>
      <c r="AA1559">
        <v>100</v>
      </c>
      <c r="AB1559" t="str">
        <f t="shared" si="24"/>
        <v>20-29</v>
      </c>
    </row>
    <row r="1560" spans="1:28" x14ac:dyDescent="0.3">
      <c r="A1560">
        <v>62</v>
      </c>
      <c r="B1560" t="s">
        <v>36</v>
      </c>
      <c r="C1560" t="s">
        <v>38</v>
      </c>
      <c r="D1560">
        <v>0</v>
      </c>
      <c r="E1560" t="s">
        <v>42</v>
      </c>
      <c r="F1560">
        <v>100</v>
      </c>
      <c r="G1560">
        <v>0</v>
      </c>
      <c r="H1560" t="s">
        <v>30</v>
      </c>
      <c r="I1560">
        <v>0</v>
      </c>
      <c r="J1560" t="s">
        <v>31</v>
      </c>
      <c r="K1560">
        <v>0</v>
      </c>
      <c r="L1560" s="1">
        <v>2350</v>
      </c>
      <c r="M1560" t="s">
        <v>27</v>
      </c>
      <c r="N1560" t="s">
        <v>36</v>
      </c>
      <c r="O1560" t="s">
        <v>27</v>
      </c>
      <c r="P1560">
        <v>50</v>
      </c>
      <c r="Q1560" t="s">
        <v>32</v>
      </c>
      <c r="R1560">
        <v>18</v>
      </c>
      <c r="S1560" t="s">
        <v>27</v>
      </c>
      <c r="T1560">
        <v>4</v>
      </c>
      <c r="U1560">
        <v>1</v>
      </c>
      <c r="V1560">
        <v>2</v>
      </c>
      <c r="W1560">
        <v>99</v>
      </c>
      <c r="X1560">
        <v>694</v>
      </c>
      <c r="Y1560">
        <v>50</v>
      </c>
      <c r="Z1560" t="s">
        <v>35</v>
      </c>
      <c r="AA1560">
        <v>100</v>
      </c>
      <c r="AB1560" t="str">
        <f t="shared" si="24"/>
        <v>60-69</v>
      </c>
    </row>
    <row r="1561" spans="1:28" x14ac:dyDescent="0.3">
      <c r="A1561">
        <v>35</v>
      </c>
      <c r="B1561" t="s">
        <v>27</v>
      </c>
      <c r="C1561" t="s">
        <v>28</v>
      </c>
      <c r="D1561">
        <v>86</v>
      </c>
      <c r="E1561" t="s">
        <v>29</v>
      </c>
      <c r="F1561">
        <v>50</v>
      </c>
      <c r="G1561">
        <v>0</v>
      </c>
      <c r="H1561" t="s">
        <v>30</v>
      </c>
      <c r="I1561">
        <v>0</v>
      </c>
      <c r="J1561" t="s">
        <v>40</v>
      </c>
      <c r="K1561">
        <v>-200</v>
      </c>
      <c r="L1561" s="1">
        <v>2136</v>
      </c>
      <c r="M1561" t="s">
        <v>27</v>
      </c>
      <c r="N1561" t="s">
        <v>27</v>
      </c>
      <c r="O1561" t="s">
        <v>27</v>
      </c>
      <c r="P1561">
        <v>0</v>
      </c>
      <c r="Q1561" t="s">
        <v>34</v>
      </c>
      <c r="R1561">
        <v>4</v>
      </c>
      <c r="S1561" t="s">
        <v>36</v>
      </c>
      <c r="T1561">
        <v>10</v>
      </c>
      <c r="U1561">
        <v>2</v>
      </c>
      <c r="V1561">
        <v>1</v>
      </c>
      <c r="W1561">
        <v>9</v>
      </c>
      <c r="X1561">
        <v>734</v>
      </c>
      <c r="Y1561">
        <v>-50</v>
      </c>
      <c r="Z1561" t="s">
        <v>35</v>
      </c>
      <c r="AA1561">
        <v>100</v>
      </c>
      <c r="AB1561" t="str">
        <f t="shared" si="24"/>
        <v>30-39</v>
      </c>
    </row>
    <row r="1562" spans="1:28" x14ac:dyDescent="0.3">
      <c r="A1562">
        <v>39</v>
      </c>
      <c r="B1562" t="s">
        <v>27</v>
      </c>
      <c r="C1562" t="s">
        <v>28</v>
      </c>
      <c r="D1562">
        <v>86</v>
      </c>
      <c r="E1562" t="s">
        <v>29</v>
      </c>
      <c r="F1562">
        <v>50</v>
      </c>
      <c r="G1562">
        <v>1</v>
      </c>
      <c r="H1562" t="s">
        <v>39</v>
      </c>
      <c r="I1562">
        <v>100</v>
      </c>
      <c r="J1562" t="s">
        <v>40</v>
      </c>
      <c r="K1562">
        <v>-200</v>
      </c>
      <c r="L1562" s="1">
        <v>2186</v>
      </c>
      <c r="M1562" t="s">
        <v>27</v>
      </c>
      <c r="N1562" t="s">
        <v>27</v>
      </c>
      <c r="O1562" t="s">
        <v>27</v>
      </c>
      <c r="P1562">
        <v>0</v>
      </c>
      <c r="Q1562" t="s">
        <v>34</v>
      </c>
      <c r="R1562">
        <v>1</v>
      </c>
      <c r="S1562" t="s">
        <v>36</v>
      </c>
      <c r="T1562">
        <v>2</v>
      </c>
      <c r="U1562">
        <v>1</v>
      </c>
      <c r="V1562">
        <v>2</v>
      </c>
      <c r="W1562">
        <v>4</v>
      </c>
      <c r="X1562">
        <v>780</v>
      </c>
      <c r="Y1562">
        <v>-50</v>
      </c>
      <c r="Z1562" t="s">
        <v>33</v>
      </c>
      <c r="AA1562">
        <v>50</v>
      </c>
      <c r="AB1562" t="str">
        <f t="shared" si="24"/>
        <v>30-39</v>
      </c>
    </row>
    <row r="1563" spans="1:28" x14ac:dyDescent="0.3">
      <c r="A1563">
        <v>28</v>
      </c>
      <c r="B1563" t="s">
        <v>27</v>
      </c>
      <c r="C1563" t="s">
        <v>28</v>
      </c>
      <c r="D1563">
        <v>86</v>
      </c>
      <c r="E1563" t="s">
        <v>42</v>
      </c>
      <c r="F1563">
        <v>100</v>
      </c>
      <c r="G1563">
        <v>1</v>
      </c>
      <c r="H1563" t="s">
        <v>30</v>
      </c>
      <c r="I1563">
        <v>50</v>
      </c>
      <c r="J1563" t="s">
        <v>31</v>
      </c>
      <c r="K1563">
        <v>0</v>
      </c>
      <c r="L1563" s="1">
        <v>2336</v>
      </c>
      <c r="M1563" t="s">
        <v>27</v>
      </c>
      <c r="N1563" t="s">
        <v>27</v>
      </c>
      <c r="O1563" t="s">
        <v>27</v>
      </c>
      <c r="P1563">
        <v>0</v>
      </c>
      <c r="Q1563" t="s">
        <v>34</v>
      </c>
      <c r="R1563">
        <v>5</v>
      </c>
      <c r="S1563" t="s">
        <v>36</v>
      </c>
      <c r="T1563">
        <v>5</v>
      </c>
      <c r="U1563">
        <v>3</v>
      </c>
      <c r="V1563">
        <v>1</v>
      </c>
      <c r="W1563">
        <v>2</v>
      </c>
      <c r="X1563">
        <v>746</v>
      </c>
      <c r="Y1563">
        <v>-50</v>
      </c>
      <c r="Z1563" t="s">
        <v>41</v>
      </c>
      <c r="AA1563">
        <v>0</v>
      </c>
      <c r="AB1563" t="str">
        <f t="shared" si="24"/>
        <v>20-29</v>
      </c>
    </row>
    <row r="1564" spans="1:28" x14ac:dyDescent="0.3">
      <c r="A1564">
        <v>18</v>
      </c>
      <c r="B1564" t="s">
        <v>27</v>
      </c>
      <c r="C1564" t="s">
        <v>28</v>
      </c>
      <c r="D1564">
        <v>86</v>
      </c>
      <c r="E1564" t="s">
        <v>42</v>
      </c>
      <c r="F1564">
        <v>100</v>
      </c>
      <c r="G1564">
        <v>1</v>
      </c>
      <c r="H1564" t="s">
        <v>43</v>
      </c>
      <c r="I1564">
        <v>200</v>
      </c>
      <c r="J1564" t="s">
        <v>31</v>
      </c>
      <c r="K1564">
        <v>0</v>
      </c>
      <c r="L1564" s="1">
        <v>2536</v>
      </c>
      <c r="M1564" t="s">
        <v>36</v>
      </c>
      <c r="N1564" t="s">
        <v>27</v>
      </c>
      <c r="O1564" t="s">
        <v>27</v>
      </c>
      <c r="P1564">
        <v>50</v>
      </c>
      <c r="Q1564" t="s">
        <v>34</v>
      </c>
      <c r="R1564">
        <v>24</v>
      </c>
      <c r="S1564" t="s">
        <v>27</v>
      </c>
      <c r="T1564">
        <v>1</v>
      </c>
      <c r="U1564">
        <v>0</v>
      </c>
      <c r="V1564">
        <v>3</v>
      </c>
      <c r="W1564">
        <v>99</v>
      </c>
      <c r="X1564">
        <v>714</v>
      </c>
      <c r="Y1564">
        <v>-50</v>
      </c>
      <c r="Z1564" t="s">
        <v>35</v>
      </c>
      <c r="AA1564">
        <v>100</v>
      </c>
      <c r="AB1564" t="str">
        <f t="shared" si="24"/>
        <v>10-19</v>
      </c>
    </row>
    <row r="1565" spans="1:28" x14ac:dyDescent="0.3">
      <c r="A1565">
        <v>53</v>
      </c>
      <c r="B1565" t="s">
        <v>27</v>
      </c>
      <c r="C1565" t="s">
        <v>38</v>
      </c>
      <c r="D1565">
        <v>0</v>
      </c>
      <c r="E1565" t="s">
        <v>42</v>
      </c>
      <c r="F1565">
        <v>100</v>
      </c>
      <c r="G1565">
        <v>0</v>
      </c>
      <c r="H1565" t="s">
        <v>39</v>
      </c>
      <c r="I1565">
        <v>0</v>
      </c>
      <c r="J1565" t="s">
        <v>31</v>
      </c>
      <c r="K1565">
        <v>0</v>
      </c>
      <c r="L1565" s="1">
        <v>2350</v>
      </c>
      <c r="M1565" t="s">
        <v>27</v>
      </c>
      <c r="N1565" t="s">
        <v>36</v>
      </c>
      <c r="O1565" t="s">
        <v>27</v>
      </c>
      <c r="P1565">
        <v>50</v>
      </c>
      <c r="Q1565" t="s">
        <v>32</v>
      </c>
      <c r="R1565">
        <v>18</v>
      </c>
      <c r="S1565" t="s">
        <v>27</v>
      </c>
      <c r="T1565">
        <v>3</v>
      </c>
      <c r="U1565">
        <v>4</v>
      </c>
      <c r="V1565">
        <v>3</v>
      </c>
      <c r="W1565">
        <v>99</v>
      </c>
      <c r="X1565">
        <v>658</v>
      </c>
      <c r="Y1565">
        <v>50</v>
      </c>
      <c r="Z1565" t="s">
        <v>35</v>
      </c>
      <c r="AA1565">
        <v>100</v>
      </c>
      <c r="AB1565" t="str">
        <f t="shared" si="24"/>
        <v>50-59</v>
      </c>
    </row>
    <row r="1566" spans="1:28" x14ac:dyDescent="0.3">
      <c r="A1566">
        <v>51</v>
      </c>
      <c r="B1566" t="s">
        <v>27</v>
      </c>
      <c r="C1566" t="s">
        <v>28</v>
      </c>
      <c r="D1566">
        <v>86</v>
      </c>
      <c r="E1566" t="s">
        <v>42</v>
      </c>
      <c r="F1566">
        <v>100</v>
      </c>
      <c r="G1566">
        <v>2</v>
      </c>
      <c r="H1566" t="s">
        <v>39</v>
      </c>
      <c r="I1566">
        <v>200</v>
      </c>
      <c r="J1566" t="s">
        <v>40</v>
      </c>
      <c r="K1566">
        <v>-200</v>
      </c>
      <c r="L1566" s="1">
        <v>2386</v>
      </c>
      <c r="M1566" t="s">
        <v>27</v>
      </c>
      <c r="N1566" t="s">
        <v>27</v>
      </c>
      <c r="O1566" t="s">
        <v>27</v>
      </c>
      <c r="P1566">
        <v>0</v>
      </c>
      <c r="Q1566" t="s">
        <v>34</v>
      </c>
      <c r="R1566">
        <v>29</v>
      </c>
      <c r="S1566" t="s">
        <v>27</v>
      </c>
      <c r="T1566">
        <v>2</v>
      </c>
      <c r="U1566">
        <v>3</v>
      </c>
      <c r="V1566">
        <v>2</v>
      </c>
      <c r="W1566">
        <v>99</v>
      </c>
      <c r="X1566">
        <v>807</v>
      </c>
      <c r="Y1566">
        <v>-50</v>
      </c>
      <c r="Z1566" t="s">
        <v>35</v>
      </c>
      <c r="AA1566">
        <v>100</v>
      </c>
      <c r="AB1566" t="str">
        <f t="shared" si="24"/>
        <v>50-59</v>
      </c>
    </row>
    <row r="1567" spans="1:28" x14ac:dyDescent="0.3">
      <c r="A1567">
        <v>35</v>
      </c>
      <c r="B1567" t="s">
        <v>27</v>
      </c>
      <c r="C1567" t="s">
        <v>46</v>
      </c>
      <c r="D1567">
        <v>0</v>
      </c>
      <c r="E1567" t="s">
        <v>37</v>
      </c>
      <c r="F1567">
        <v>0</v>
      </c>
      <c r="G1567">
        <v>0</v>
      </c>
      <c r="H1567" t="s">
        <v>30</v>
      </c>
      <c r="I1567">
        <v>0</v>
      </c>
      <c r="J1567" t="s">
        <v>31</v>
      </c>
      <c r="K1567">
        <v>0</v>
      </c>
      <c r="L1567" s="1">
        <v>2250</v>
      </c>
      <c r="M1567" t="s">
        <v>36</v>
      </c>
      <c r="N1567" t="s">
        <v>27</v>
      </c>
      <c r="O1567" t="s">
        <v>27</v>
      </c>
      <c r="P1567">
        <v>50</v>
      </c>
      <c r="Q1567" t="s">
        <v>34</v>
      </c>
      <c r="R1567">
        <v>17</v>
      </c>
      <c r="S1567" t="s">
        <v>27</v>
      </c>
      <c r="T1567">
        <v>6</v>
      </c>
      <c r="U1567">
        <v>2</v>
      </c>
      <c r="V1567">
        <v>1</v>
      </c>
      <c r="W1567">
        <v>99</v>
      </c>
      <c r="X1567">
        <v>685</v>
      </c>
      <c r="Y1567">
        <v>50</v>
      </c>
      <c r="Z1567" t="s">
        <v>35</v>
      </c>
      <c r="AA1567">
        <v>100</v>
      </c>
      <c r="AB1567" t="str">
        <f t="shared" si="24"/>
        <v>30-39</v>
      </c>
    </row>
    <row r="1568" spans="1:28" x14ac:dyDescent="0.3">
      <c r="A1568">
        <v>41</v>
      </c>
      <c r="B1568" t="s">
        <v>27</v>
      </c>
      <c r="C1568" t="s">
        <v>45</v>
      </c>
      <c r="D1568">
        <v>0</v>
      </c>
      <c r="E1568" t="s">
        <v>29</v>
      </c>
      <c r="F1568">
        <v>50</v>
      </c>
      <c r="G1568">
        <v>1</v>
      </c>
      <c r="H1568" t="s">
        <v>30</v>
      </c>
      <c r="I1568">
        <v>50</v>
      </c>
      <c r="J1568" t="s">
        <v>40</v>
      </c>
      <c r="K1568">
        <v>-200</v>
      </c>
      <c r="L1568" s="1">
        <v>2100</v>
      </c>
      <c r="M1568" t="s">
        <v>27</v>
      </c>
      <c r="N1568" t="s">
        <v>27</v>
      </c>
      <c r="O1568" t="s">
        <v>27</v>
      </c>
      <c r="P1568">
        <v>0</v>
      </c>
      <c r="Q1568" t="s">
        <v>34</v>
      </c>
      <c r="R1568">
        <v>21</v>
      </c>
      <c r="S1568" t="s">
        <v>36</v>
      </c>
      <c r="T1568">
        <v>7</v>
      </c>
      <c r="U1568">
        <v>0</v>
      </c>
      <c r="V1568">
        <v>1</v>
      </c>
      <c r="W1568">
        <v>6</v>
      </c>
      <c r="X1568">
        <v>684</v>
      </c>
      <c r="Y1568">
        <v>50</v>
      </c>
      <c r="Z1568" t="s">
        <v>41</v>
      </c>
      <c r="AA1568">
        <v>0</v>
      </c>
      <c r="AB1568" t="str">
        <f t="shared" si="24"/>
        <v>40-49</v>
      </c>
    </row>
    <row r="1569" spans="1:28" x14ac:dyDescent="0.3">
      <c r="A1569">
        <v>47</v>
      </c>
      <c r="B1569" t="s">
        <v>27</v>
      </c>
      <c r="C1569" t="s">
        <v>45</v>
      </c>
      <c r="D1569">
        <v>0</v>
      </c>
      <c r="E1569" t="s">
        <v>42</v>
      </c>
      <c r="F1569">
        <v>100</v>
      </c>
      <c r="G1569">
        <v>1</v>
      </c>
      <c r="H1569" t="s">
        <v>30</v>
      </c>
      <c r="I1569">
        <v>50</v>
      </c>
      <c r="J1569" t="s">
        <v>40</v>
      </c>
      <c r="K1569">
        <v>-200</v>
      </c>
      <c r="L1569" s="1">
        <v>2050</v>
      </c>
      <c r="M1569" t="s">
        <v>27</v>
      </c>
      <c r="N1569" t="s">
        <v>27</v>
      </c>
      <c r="O1569" t="s">
        <v>36</v>
      </c>
      <c r="P1569">
        <v>50</v>
      </c>
      <c r="Q1569" t="s">
        <v>32</v>
      </c>
      <c r="R1569">
        <v>2</v>
      </c>
      <c r="S1569" t="s">
        <v>27</v>
      </c>
      <c r="T1569">
        <v>3</v>
      </c>
      <c r="U1569">
        <v>2</v>
      </c>
      <c r="V1569">
        <v>2</v>
      </c>
      <c r="W1569">
        <v>99</v>
      </c>
      <c r="X1569">
        <v>750</v>
      </c>
      <c r="Y1569">
        <v>-50</v>
      </c>
      <c r="Z1569" t="s">
        <v>33</v>
      </c>
      <c r="AA1569">
        <v>50</v>
      </c>
      <c r="AB1569" t="str">
        <f t="shared" si="24"/>
        <v>40-49</v>
      </c>
    </row>
    <row r="1570" spans="1:28" x14ac:dyDescent="0.3">
      <c r="A1570">
        <v>18</v>
      </c>
      <c r="B1570" t="s">
        <v>27</v>
      </c>
      <c r="C1570" t="s">
        <v>38</v>
      </c>
      <c r="D1570">
        <v>0</v>
      </c>
      <c r="E1570" t="s">
        <v>42</v>
      </c>
      <c r="F1570">
        <v>100</v>
      </c>
      <c r="G1570">
        <v>0</v>
      </c>
      <c r="H1570" t="s">
        <v>30</v>
      </c>
      <c r="I1570">
        <v>0</v>
      </c>
      <c r="J1570" t="s">
        <v>31</v>
      </c>
      <c r="K1570">
        <v>0</v>
      </c>
      <c r="L1570" s="1">
        <v>2150</v>
      </c>
      <c r="M1570" t="s">
        <v>27</v>
      </c>
      <c r="N1570" t="s">
        <v>36</v>
      </c>
      <c r="O1570" t="s">
        <v>36</v>
      </c>
      <c r="P1570">
        <v>100</v>
      </c>
      <c r="Q1570" t="s">
        <v>34</v>
      </c>
      <c r="R1570">
        <v>4</v>
      </c>
      <c r="S1570" t="s">
        <v>27</v>
      </c>
      <c r="T1570">
        <v>7</v>
      </c>
      <c r="U1570">
        <v>2</v>
      </c>
      <c r="V1570">
        <v>3</v>
      </c>
      <c r="W1570">
        <v>99</v>
      </c>
      <c r="X1570">
        <v>701</v>
      </c>
      <c r="Y1570">
        <v>-50</v>
      </c>
      <c r="Z1570" t="s">
        <v>33</v>
      </c>
      <c r="AA1570">
        <v>50</v>
      </c>
      <c r="AB1570" t="str">
        <f t="shared" si="24"/>
        <v>10-19</v>
      </c>
    </row>
    <row r="1571" spans="1:28" x14ac:dyDescent="0.3">
      <c r="A1571">
        <v>32</v>
      </c>
      <c r="B1571" t="s">
        <v>27</v>
      </c>
      <c r="C1571" t="s">
        <v>28</v>
      </c>
      <c r="D1571">
        <v>86</v>
      </c>
      <c r="E1571" t="s">
        <v>29</v>
      </c>
      <c r="F1571">
        <v>50</v>
      </c>
      <c r="G1571">
        <v>0</v>
      </c>
      <c r="H1571" t="s">
        <v>43</v>
      </c>
      <c r="I1571">
        <v>0</v>
      </c>
      <c r="J1571" t="s">
        <v>40</v>
      </c>
      <c r="K1571">
        <v>-200</v>
      </c>
      <c r="L1571" s="1">
        <v>2136</v>
      </c>
      <c r="M1571" t="s">
        <v>27</v>
      </c>
      <c r="N1571" t="s">
        <v>27</v>
      </c>
      <c r="O1571" t="s">
        <v>27</v>
      </c>
      <c r="P1571">
        <v>0</v>
      </c>
      <c r="Q1571" t="s">
        <v>34</v>
      </c>
      <c r="R1571">
        <v>30</v>
      </c>
      <c r="S1571" t="s">
        <v>27</v>
      </c>
      <c r="T1571">
        <v>4</v>
      </c>
      <c r="U1571">
        <v>0</v>
      </c>
      <c r="V1571">
        <v>3</v>
      </c>
      <c r="W1571">
        <v>99</v>
      </c>
      <c r="X1571">
        <v>703</v>
      </c>
      <c r="Y1571">
        <v>-50</v>
      </c>
      <c r="Z1571" t="s">
        <v>35</v>
      </c>
      <c r="AA1571">
        <v>100</v>
      </c>
      <c r="AB1571" t="str">
        <f t="shared" si="24"/>
        <v>30-39</v>
      </c>
    </row>
    <row r="1572" spans="1:28" x14ac:dyDescent="0.3">
      <c r="A1572">
        <v>51</v>
      </c>
      <c r="B1572" t="s">
        <v>27</v>
      </c>
      <c r="C1572" t="s">
        <v>38</v>
      </c>
      <c r="D1572">
        <v>0</v>
      </c>
      <c r="E1572" t="s">
        <v>37</v>
      </c>
      <c r="F1572">
        <v>0</v>
      </c>
      <c r="G1572">
        <v>0</v>
      </c>
      <c r="H1572" t="s">
        <v>30</v>
      </c>
      <c r="I1572">
        <v>0</v>
      </c>
      <c r="J1572" t="s">
        <v>40</v>
      </c>
      <c r="K1572">
        <v>-200</v>
      </c>
      <c r="L1572" s="1">
        <v>1950</v>
      </c>
      <c r="M1572" t="s">
        <v>27</v>
      </c>
      <c r="N1572" t="s">
        <v>27</v>
      </c>
      <c r="O1572" t="s">
        <v>36</v>
      </c>
      <c r="P1572">
        <v>50</v>
      </c>
      <c r="Q1572" t="s">
        <v>32</v>
      </c>
      <c r="R1572">
        <v>20</v>
      </c>
      <c r="S1572" t="s">
        <v>36</v>
      </c>
      <c r="T1572">
        <v>3</v>
      </c>
      <c r="U1572">
        <v>2</v>
      </c>
      <c r="V1572">
        <v>2</v>
      </c>
      <c r="W1572">
        <v>5</v>
      </c>
      <c r="X1572">
        <v>749</v>
      </c>
      <c r="Y1572">
        <v>-50</v>
      </c>
      <c r="Z1572" t="s">
        <v>35</v>
      </c>
      <c r="AA1572">
        <v>100</v>
      </c>
      <c r="AB1572" t="str">
        <f t="shared" si="24"/>
        <v>50-59</v>
      </c>
    </row>
    <row r="1573" spans="1:28" x14ac:dyDescent="0.3">
      <c r="A1573">
        <v>21</v>
      </c>
      <c r="B1573" t="s">
        <v>27</v>
      </c>
      <c r="C1573" t="s">
        <v>28</v>
      </c>
      <c r="D1573">
        <v>86</v>
      </c>
      <c r="E1573" t="s">
        <v>29</v>
      </c>
      <c r="F1573">
        <v>50</v>
      </c>
      <c r="G1573">
        <v>0</v>
      </c>
      <c r="H1573" t="s">
        <v>39</v>
      </c>
      <c r="I1573">
        <v>0</v>
      </c>
      <c r="J1573" t="s">
        <v>31</v>
      </c>
      <c r="K1573">
        <v>0</v>
      </c>
      <c r="L1573" s="1">
        <v>2236</v>
      </c>
      <c r="M1573" t="s">
        <v>27</v>
      </c>
      <c r="N1573" t="s">
        <v>27</v>
      </c>
      <c r="O1573" t="s">
        <v>27</v>
      </c>
      <c r="P1573">
        <v>0</v>
      </c>
      <c r="Q1573" t="s">
        <v>32</v>
      </c>
      <c r="R1573">
        <v>19</v>
      </c>
      <c r="S1573" t="s">
        <v>36</v>
      </c>
      <c r="T1573">
        <v>4</v>
      </c>
      <c r="U1573">
        <v>1</v>
      </c>
      <c r="V1573">
        <v>2</v>
      </c>
      <c r="W1573">
        <v>9</v>
      </c>
      <c r="X1573">
        <v>748</v>
      </c>
      <c r="Y1573">
        <v>-50</v>
      </c>
      <c r="Z1573" t="s">
        <v>41</v>
      </c>
      <c r="AA1573">
        <v>0</v>
      </c>
      <c r="AB1573" t="str">
        <f t="shared" si="24"/>
        <v>20-29</v>
      </c>
    </row>
    <row r="1574" spans="1:28" x14ac:dyDescent="0.3">
      <c r="A1574">
        <v>44</v>
      </c>
      <c r="B1574" t="s">
        <v>27</v>
      </c>
      <c r="C1574" t="s">
        <v>46</v>
      </c>
      <c r="D1574">
        <v>0</v>
      </c>
      <c r="E1574" t="s">
        <v>42</v>
      </c>
      <c r="F1574">
        <v>100</v>
      </c>
      <c r="G1574">
        <v>1</v>
      </c>
      <c r="H1574" t="s">
        <v>30</v>
      </c>
      <c r="I1574">
        <v>50</v>
      </c>
      <c r="J1574" t="s">
        <v>31</v>
      </c>
      <c r="K1574">
        <v>0</v>
      </c>
      <c r="L1574" s="1">
        <v>2250</v>
      </c>
      <c r="M1574" t="s">
        <v>27</v>
      </c>
      <c r="N1574" t="s">
        <v>36</v>
      </c>
      <c r="O1574" t="s">
        <v>27</v>
      </c>
      <c r="P1574">
        <v>50</v>
      </c>
      <c r="Q1574" t="s">
        <v>34</v>
      </c>
      <c r="R1574">
        <v>22</v>
      </c>
      <c r="S1574" t="s">
        <v>36</v>
      </c>
      <c r="T1574">
        <v>3</v>
      </c>
      <c r="U1574">
        <v>2</v>
      </c>
      <c r="V1574">
        <v>3</v>
      </c>
      <c r="W1574">
        <v>12</v>
      </c>
      <c r="X1574">
        <v>746</v>
      </c>
      <c r="Y1574">
        <v>-50</v>
      </c>
      <c r="Z1574" t="s">
        <v>33</v>
      </c>
      <c r="AA1574">
        <v>50</v>
      </c>
      <c r="AB1574" t="str">
        <f t="shared" si="24"/>
        <v>40-49</v>
      </c>
    </row>
    <row r="1575" spans="1:28" x14ac:dyDescent="0.3">
      <c r="A1575">
        <v>19</v>
      </c>
      <c r="B1575" t="s">
        <v>27</v>
      </c>
      <c r="C1575" t="s">
        <v>28</v>
      </c>
      <c r="D1575">
        <v>86</v>
      </c>
      <c r="E1575" t="s">
        <v>29</v>
      </c>
      <c r="F1575">
        <v>50</v>
      </c>
      <c r="G1575">
        <v>1</v>
      </c>
      <c r="H1575" t="s">
        <v>39</v>
      </c>
      <c r="I1575">
        <v>100</v>
      </c>
      <c r="J1575" t="s">
        <v>31</v>
      </c>
      <c r="K1575">
        <v>0</v>
      </c>
      <c r="L1575" s="1">
        <v>2386</v>
      </c>
      <c r="M1575" t="s">
        <v>36</v>
      </c>
      <c r="N1575" t="s">
        <v>27</v>
      </c>
      <c r="O1575" t="s">
        <v>27</v>
      </c>
      <c r="P1575">
        <v>50</v>
      </c>
      <c r="Q1575" t="s">
        <v>34</v>
      </c>
      <c r="R1575">
        <v>18</v>
      </c>
      <c r="S1575" t="s">
        <v>27</v>
      </c>
      <c r="T1575">
        <v>12</v>
      </c>
      <c r="U1575">
        <v>5</v>
      </c>
      <c r="V1575">
        <v>2</v>
      </c>
      <c r="W1575">
        <v>99</v>
      </c>
      <c r="X1575">
        <v>701</v>
      </c>
      <c r="Y1575">
        <v>-50</v>
      </c>
      <c r="Z1575" t="s">
        <v>35</v>
      </c>
      <c r="AA1575">
        <v>100</v>
      </c>
      <c r="AB1575" t="str">
        <f t="shared" si="24"/>
        <v>10-19</v>
      </c>
    </row>
    <row r="1576" spans="1:28" x14ac:dyDescent="0.3">
      <c r="A1576">
        <v>46</v>
      </c>
      <c r="B1576" t="s">
        <v>27</v>
      </c>
      <c r="C1576" t="s">
        <v>46</v>
      </c>
      <c r="D1576">
        <v>0</v>
      </c>
      <c r="E1576" t="s">
        <v>29</v>
      </c>
      <c r="F1576">
        <v>50</v>
      </c>
      <c r="G1576">
        <v>0</v>
      </c>
      <c r="H1576" t="s">
        <v>30</v>
      </c>
      <c r="I1576">
        <v>0</v>
      </c>
      <c r="J1576" t="s">
        <v>40</v>
      </c>
      <c r="K1576">
        <v>-200</v>
      </c>
      <c r="L1576" s="1">
        <v>1950</v>
      </c>
      <c r="M1576" t="s">
        <v>27</v>
      </c>
      <c r="N1576" t="s">
        <v>27</v>
      </c>
      <c r="O1576" t="s">
        <v>27</v>
      </c>
      <c r="P1576">
        <v>0</v>
      </c>
      <c r="Q1576" t="s">
        <v>34</v>
      </c>
      <c r="R1576">
        <v>11</v>
      </c>
      <c r="S1576" t="s">
        <v>36</v>
      </c>
      <c r="T1576">
        <v>2</v>
      </c>
      <c r="U1576">
        <v>0</v>
      </c>
      <c r="V1576">
        <v>3</v>
      </c>
      <c r="W1576">
        <v>1</v>
      </c>
      <c r="X1576">
        <v>739</v>
      </c>
      <c r="Y1576">
        <v>-50</v>
      </c>
      <c r="Z1576" t="s">
        <v>41</v>
      </c>
      <c r="AA1576">
        <v>0</v>
      </c>
      <c r="AB1576" t="str">
        <f t="shared" si="24"/>
        <v>40-49</v>
      </c>
    </row>
    <row r="1577" spans="1:28" x14ac:dyDescent="0.3">
      <c r="A1577">
        <v>39</v>
      </c>
      <c r="B1577" t="s">
        <v>27</v>
      </c>
      <c r="C1577" t="s">
        <v>28</v>
      </c>
      <c r="D1577">
        <v>86</v>
      </c>
      <c r="E1577" t="s">
        <v>42</v>
      </c>
      <c r="F1577">
        <v>100</v>
      </c>
      <c r="G1577">
        <v>0</v>
      </c>
      <c r="H1577" t="s">
        <v>30</v>
      </c>
      <c r="I1577">
        <v>0</v>
      </c>
      <c r="J1577" t="s">
        <v>40</v>
      </c>
      <c r="K1577">
        <v>-200</v>
      </c>
      <c r="L1577" s="1">
        <v>2036</v>
      </c>
      <c r="M1577" t="s">
        <v>27</v>
      </c>
      <c r="N1577" t="s">
        <v>36</v>
      </c>
      <c r="O1577" t="s">
        <v>27</v>
      </c>
      <c r="P1577">
        <v>50</v>
      </c>
      <c r="Q1577" t="s">
        <v>32</v>
      </c>
      <c r="R1577">
        <v>13</v>
      </c>
      <c r="S1577" t="s">
        <v>36</v>
      </c>
      <c r="T1577">
        <v>3</v>
      </c>
      <c r="U1577">
        <v>1</v>
      </c>
      <c r="V1577">
        <v>3</v>
      </c>
      <c r="W1577">
        <v>13</v>
      </c>
      <c r="X1577">
        <v>711</v>
      </c>
      <c r="Y1577">
        <v>-50</v>
      </c>
      <c r="Z1577" t="s">
        <v>41</v>
      </c>
      <c r="AA1577">
        <v>0</v>
      </c>
      <c r="AB1577" t="str">
        <f t="shared" si="24"/>
        <v>30-39</v>
      </c>
    </row>
    <row r="1578" spans="1:28" x14ac:dyDescent="0.3">
      <c r="A1578">
        <v>18</v>
      </c>
      <c r="B1578" t="s">
        <v>27</v>
      </c>
      <c r="C1578" t="s">
        <v>38</v>
      </c>
      <c r="D1578">
        <v>0</v>
      </c>
      <c r="E1578" t="s">
        <v>29</v>
      </c>
      <c r="F1578">
        <v>50</v>
      </c>
      <c r="G1578">
        <v>1</v>
      </c>
      <c r="H1578" t="s">
        <v>43</v>
      </c>
      <c r="I1578">
        <v>200</v>
      </c>
      <c r="J1578" t="s">
        <v>31</v>
      </c>
      <c r="K1578">
        <v>0</v>
      </c>
      <c r="L1578" s="1">
        <v>2350</v>
      </c>
      <c r="M1578" t="s">
        <v>27</v>
      </c>
      <c r="N1578" t="s">
        <v>36</v>
      </c>
      <c r="O1578" t="s">
        <v>27</v>
      </c>
      <c r="P1578">
        <v>50</v>
      </c>
      <c r="Q1578" t="s">
        <v>34</v>
      </c>
      <c r="R1578">
        <v>15</v>
      </c>
      <c r="S1578" t="s">
        <v>27</v>
      </c>
      <c r="T1578">
        <v>2</v>
      </c>
      <c r="U1578">
        <v>1</v>
      </c>
      <c r="V1578">
        <v>1</v>
      </c>
      <c r="W1578">
        <v>99</v>
      </c>
      <c r="X1578">
        <v>739</v>
      </c>
      <c r="Y1578">
        <v>-50</v>
      </c>
      <c r="Z1578" t="s">
        <v>33</v>
      </c>
      <c r="AA1578">
        <v>50</v>
      </c>
      <c r="AB1578" t="str">
        <f t="shared" si="24"/>
        <v>10-19</v>
      </c>
    </row>
    <row r="1579" spans="1:28" x14ac:dyDescent="0.3">
      <c r="A1579">
        <v>57</v>
      </c>
      <c r="B1579" t="s">
        <v>36</v>
      </c>
      <c r="C1579" t="s">
        <v>28</v>
      </c>
      <c r="D1579">
        <v>86</v>
      </c>
      <c r="E1579" t="s">
        <v>29</v>
      </c>
      <c r="F1579">
        <v>50</v>
      </c>
      <c r="G1579">
        <v>0</v>
      </c>
      <c r="H1579" t="s">
        <v>30</v>
      </c>
      <c r="I1579">
        <v>0</v>
      </c>
      <c r="J1579" t="s">
        <v>31</v>
      </c>
      <c r="K1579">
        <v>0</v>
      </c>
      <c r="L1579" s="1">
        <v>2186</v>
      </c>
      <c r="M1579" t="s">
        <v>36</v>
      </c>
      <c r="N1579" t="s">
        <v>27</v>
      </c>
      <c r="O1579" t="s">
        <v>27</v>
      </c>
      <c r="P1579">
        <v>50</v>
      </c>
      <c r="Q1579" t="s">
        <v>34</v>
      </c>
      <c r="R1579">
        <v>11</v>
      </c>
      <c r="S1579" t="s">
        <v>27</v>
      </c>
      <c r="T1579">
        <v>4</v>
      </c>
      <c r="U1579">
        <v>0</v>
      </c>
      <c r="V1579">
        <v>2</v>
      </c>
      <c r="W1579">
        <v>99</v>
      </c>
      <c r="X1579">
        <v>724</v>
      </c>
      <c r="Y1579">
        <v>-50</v>
      </c>
      <c r="Z1579" t="s">
        <v>41</v>
      </c>
      <c r="AA1579">
        <v>0</v>
      </c>
      <c r="AB1579" t="str">
        <f t="shared" si="24"/>
        <v>50-59</v>
      </c>
    </row>
    <row r="1580" spans="1:28" x14ac:dyDescent="0.3">
      <c r="A1580">
        <v>28</v>
      </c>
      <c r="B1580" t="s">
        <v>27</v>
      </c>
      <c r="C1580" t="s">
        <v>28</v>
      </c>
      <c r="D1580">
        <v>86</v>
      </c>
      <c r="E1580" t="s">
        <v>42</v>
      </c>
      <c r="F1580">
        <v>100</v>
      </c>
      <c r="G1580">
        <v>1</v>
      </c>
      <c r="H1580" t="s">
        <v>30</v>
      </c>
      <c r="I1580">
        <v>50</v>
      </c>
      <c r="J1580" t="s">
        <v>40</v>
      </c>
      <c r="K1580">
        <v>-200</v>
      </c>
      <c r="L1580" s="1">
        <v>2136</v>
      </c>
      <c r="M1580" t="s">
        <v>27</v>
      </c>
      <c r="N1580" t="s">
        <v>36</v>
      </c>
      <c r="O1580" t="s">
        <v>36</v>
      </c>
      <c r="P1580">
        <v>100</v>
      </c>
      <c r="Q1580" t="s">
        <v>32</v>
      </c>
      <c r="R1580">
        <v>1</v>
      </c>
      <c r="S1580" t="s">
        <v>27</v>
      </c>
      <c r="T1580">
        <v>8</v>
      </c>
      <c r="U1580">
        <v>3</v>
      </c>
      <c r="V1580">
        <v>3</v>
      </c>
      <c r="W1580">
        <v>99</v>
      </c>
      <c r="X1580">
        <v>816</v>
      </c>
      <c r="Y1580">
        <v>-50</v>
      </c>
      <c r="Z1580" t="s">
        <v>35</v>
      </c>
      <c r="AA1580">
        <v>100</v>
      </c>
      <c r="AB1580" t="str">
        <f t="shared" si="24"/>
        <v>20-29</v>
      </c>
    </row>
    <row r="1581" spans="1:28" x14ac:dyDescent="0.3">
      <c r="A1581">
        <v>27</v>
      </c>
      <c r="B1581" t="s">
        <v>27</v>
      </c>
      <c r="C1581" t="s">
        <v>38</v>
      </c>
      <c r="D1581">
        <v>0</v>
      </c>
      <c r="E1581" t="s">
        <v>29</v>
      </c>
      <c r="F1581">
        <v>50</v>
      </c>
      <c r="G1581">
        <v>2</v>
      </c>
      <c r="H1581" t="s">
        <v>30</v>
      </c>
      <c r="I1581">
        <v>100</v>
      </c>
      <c r="J1581" t="s">
        <v>40</v>
      </c>
      <c r="K1581">
        <v>-200</v>
      </c>
      <c r="L1581" s="1">
        <v>2250</v>
      </c>
      <c r="M1581" t="s">
        <v>27</v>
      </c>
      <c r="N1581" t="s">
        <v>27</v>
      </c>
      <c r="O1581" t="s">
        <v>27</v>
      </c>
      <c r="P1581">
        <v>0</v>
      </c>
      <c r="Q1581" t="s">
        <v>32</v>
      </c>
      <c r="R1581">
        <v>17</v>
      </c>
      <c r="S1581" t="s">
        <v>27</v>
      </c>
      <c r="T1581">
        <v>4</v>
      </c>
      <c r="U1581">
        <v>0</v>
      </c>
      <c r="V1581">
        <v>2</v>
      </c>
      <c r="W1581">
        <v>99</v>
      </c>
      <c r="X1581">
        <v>682</v>
      </c>
      <c r="Y1581">
        <v>50</v>
      </c>
      <c r="Z1581" t="s">
        <v>35</v>
      </c>
      <c r="AA1581">
        <v>100</v>
      </c>
      <c r="AB1581" t="str">
        <f t="shared" si="24"/>
        <v>20-29</v>
      </c>
    </row>
    <row r="1582" spans="1:28" x14ac:dyDescent="0.3">
      <c r="A1582">
        <v>43</v>
      </c>
      <c r="B1582" t="s">
        <v>27</v>
      </c>
      <c r="C1582" t="s">
        <v>28</v>
      </c>
      <c r="D1582">
        <v>86</v>
      </c>
      <c r="E1582" t="s">
        <v>37</v>
      </c>
      <c r="F1582">
        <v>0</v>
      </c>
      <c r="G1582">
        <v>0</v>
      </c>
      <c r="H1582" t="s">
        <v>30</v>
      </c>
      <c r="I1582">
        <v>0</v>
      </c>
      <c r="J1582" t="s">
        <v>31</v>
      </c>
      <c r="K1582">
        <v>0</v>
      </c>
      <c r="L1582" s="1">
        <v>2336</v>
      </c>
      <c r="M1582" t="s">
        <v>36</v>
      </c>
      <c r="N1582" t="s">
        <v>27</v>
      </c>
      <c r="O1582" t="s">
        <v>27</v>
      </c>
      <c r="P1582">
        <v>50</v>
      </c>
      <c r="Q1582" t="s">
        <v>34</v>
      </c>
      <c r="R1582">
        <v>28</v>
      </c>
      <c r="S1582" t="s">
        <v>36</v>
      </c>
      <c r="T1582">
        <v>6</v>
      </c>
      <c r="U1582">
        <v>1</v>
      </c>
      <c r="V1582">
        <v>1</v>
      </c>
      <c r="W1582">
        <v>6</v>
      </c>
      <c r="X1582">
        <v>675</v>
      </c>
      <c r="Y1582">
        <v>50</v>
      </c>
      <c r="Z1582" t="s">
        <v>35</v>
      </c>
      <c r="AA1582">
        <v>100</v>
      </c>
      <c r="AB1582" t="str">
        <f t="shared" si="24"/>
        <v>40-49</v>
      </c>
    </row>
    <row r="1583" spans="1:28" x14ac:dyDescent="0.3">
      <c r="A1583">
        <v>57</v>
      </c>
      <c r="B1583" t="s">
        <v>36</v>
      </c>
      <c r="C1583" t="s">
        <v>45</v>
      </c>
      <c r="D1583">
        <v>0</v>
      </c>
      <c r="E1583" t="s">
        <v>29</v>
      </c>
      <c r="F1583">
        <v>50</v>
      </c>
      <c r="G1583">
        <v>1</v>
      </c>
      <c r="H1583" t="s">
        <v>30</v>
      </c>
      <c r="I1583">
        <v>50</v>
      </c>
      <c r="J1583" t="s">
        <v>31</v>
      </c>
      <c r="K1583">
        <v>0</v>
      </c>
      <c r="L1583" s="1">
        <v>2200</v>
      </c>
      <c r="M1583" t="s">
        <v>27</v>
      </c>
      <c r="N1583" t="s">
        <v>36</v>
      </c>
      <c r="O1583" t="s">
        <v>27</v>
      </c>
      <c r="P1583">
        <v>50</v>
      </c>
      <c r="Q1583" t="s">
        <v>34</v>
      </c>
      <c r="R1583">
        <v>23</v>
      </c>
      <c r="S1583" t="s">
        <v>36</v>
      </c>
      <c r="T1583">
        <v>5</v>
      </c>
      <c r="U1583">
        <v>3</v>
      </c>
      <c r="V1583">
        <v>3</v>
      </c>
      <c r="W1583">
        <v>14</v>
      </c>
      <c r="X1583">
        <v>742</v>
      </c>
      <c r="Y1583">
        <v>-50</v>
      </c>
      <c r="Z1583" t="s">
        <v>33</v>
      </c>
      <c r="AA1583">
        <v>50</v>
      </c>
      <c r="AB1583" t="str">
        <f t="shared" si="24"/>
        <v>50-59</v>
      </c>
    </row>
    <row r="1584" spans="1:28" x14ac:dyDescent="0.3">
      <c r="A1584">
        <v>24</v>
      </c>
      <c r="B1584" t="s">
        <v>27</v>
      </c>
      <c r="C1584" t="s">
        <v>28</v>
      </c>
      <c r="D1584">
        <v>86</v>
      </c>
      <c r="E1584" t="s">
        <v>29</v>
      </c>
      <c r="F1584">
        <v>50</v>
      </c>
      <c r="G1584">
        <v>0</v>
      </c>
      <c r="H1584" t="s">
        <v>30</v>
      </c>
      <c r="I1584">
        <v>0</v>
      </c>
      <c r="J1584" t="s">
        <v>40</v>
      </c>
      <c r="K1584">
        <v>-200</v>
      </c>
      <c r="L1584" s="1">
        <v>2186</v>
      </c>
      <c r="M1584" t="s">
        <v>27</v>
      </c>
      <c r="N1584" t="s">
        <v>27</v>
      </c>
      <c r="O1584" t="s">
        <v>27</v>
      </c>
      <c r="P1584">
        <v>0</v>
      </c>
      <c r="Q1584" t="s">
        <v>34</v>
      </c>
      <c r="R1584">
        <v>11</v>
      </c>
      <c r="S1584" t="s">
        <v>36</v>
      </c>
      <c r="T1584">
        <v>4</v>
      </c>
      <c r="U1584">
        <v>0</v>
      </c>
      <c r="V1584">
        <v>2</v>
      </c>
      <c r="W1584">
        <v>7</v>
      </c>
      <c r="X1584">
        <v>671</v>
      </c>
      <c r="Y1584">
        <v>50</v>
      </c>
      <c r="Z1584" t="s">
        <v>33</v>
      </c>
      <c r="AA1584">
        <v>50</v>
      </c>
      <c r="AB1584" t="str">
        <f t="shared" si="24"/>
        <v>20-29</v>
      </c>
    </row>
    <row r="1585" spans="1:28" x14ac:dyDescent="0.3">
      <c r="A1585">
        <v>40</v>
      </c>
      <c r="B1585" t="s">
        <v>27</v>
      </c>
      <c r="C1585" t="s">
        <v>46</v>
      </c>
      <c r="D1585">
        <v>0</v>
      </c>
      <c r="E1585" t="s">
        <v>29</v>
      </c>
      <c r="F1585">
        <v>50</v>
      </c>
      <c r="G1585">
        <v>0</v>
      </c>
      <c r="H1585" t="s">
        <v>30</v>
      </c>
      <c r="I1585">
        <v>0</v>
      </c>
      <c r="J1585" t="s">
        <v>31</v>
      </c>
      <c r="K1585">
        <v>0</v>
      </c>
      <c r="L1585" s="1">
        <v>2200</v>
      </c>
      <c r="M1585" t="s">
        <v>36</v>
      </c>
      <c r="N1585" t="s">
        <v>27</v>
      </c>
      <c r="O1585" t="s">
        <v>27</v>
      </c>
      <c r="P1585">
        <v>50</v>
      </c>
      <c r="Q1585" t="s">
        <v>34</v>
      </c>
      <c r="R1585">
        <v>10</v>
      </c>
      <c r="S1585" t="s">
        <v>27</v>
      </c>
      <c r="T1585">
        <v>1</v>
      </c>
      <c r="U1585">
        <v>4</v>
      </c>
      <c r="V1585">
        <v>1</v>
      </c>
      <c r="W1585">
        <v>99</v>
      </c>
      <c r="X1585">
        <v>808</v>
      </c>
      <c r="Y1585">
        <v>-50</v>
      </c>
      <c r="Z1585" t="s">
        <v>35</v>
      </c>
      <c r="AA1585">
        <v>100</v>
      </c>
      <c r="AB1585" t="str">
        <f t="shared" si="24"/>
        <v>40-49</v>
      </c>
    </row>
    <row r="1586" spans="1:28" x14ac:dyDescent="0.3">
      <c r="A1586">
        <v>46</v>
      </c>
      <c r="B1586" t="s">
        <v>27</v>
      </c>
      <c r="C1586" t="s">
        <v>28</v>
      </c>
      <c r="D1586">
        <v>86</v>
      </c>
      <c r="E1586" t="s">
        <v>29</v>
      </c>
      <c r="F1586">
        <v>50</v>
      </c>
      <c r="G1586">
        <v>1</v>
      </c>
      <c r="H1586" t="s">
        <v>39</v>
      </c>
      <c r="I1586">
        <v>100</v>
      </c>
      <c r="J1586" t="s">
        <v>40</v>
      </c>
      <c r="K1586">
        <v>-200</v>
      </c>
      <c r="L1586" s="1">
        <v>2186</v>
      </c>
      <c r="M1586" t="s">
        <v>27</v>
      </c>
      <c r="N1586" t="s">
        <v>27</v>
      </c>
      <c r="O1586" t="s">
        <v>27</v>
      </c>
      <c r="P1586">
        <v>0</v>
      </c>
      <c r="Q1586" t="s">
        <v>34</v>
      </c>
      <c r="R1586">
        <v>12</v>
      </c>
      <c r="S1586" t="s">
        <v>36</v>
      </c>
      <c r="T1586">
        <v>8</v>
      </c>
      <c r="U1586">
        <v>1</v>
      </c>
      <c r="V1586">
        <v>1</v>
      </c>
      <c r="W1586">
        <v>1</v>
      </c>
      <c r="X1586">
        <v>752</v>
      </c>
      <c r="Y1586">
        <v>-50</v>
      </c>
      <c r="Z1586" t="s">
        <v>33</v>
      </c>
      <c r="AA1586">
        <v>50</v>
      </c>
      <c r="AB1586" t="str">
        <f t="shared" si="24"/>
        <v>40-49</v>
      </c>
    </row>
    <row r="1587" spans="1:28" x14ac:dyDescent="0.3">
      <c r="A1587">
        <v>50</v>
      </c>
      <c r="B1587" t="s">
        <v>27</v>
      </c>
      <c r="C1587" t="s">
        <v>46</v>
      </c>
      <c r="D1587">
        <v>0</v>
      </c>
      <c r="E1587" t="s">
        <v>37</v>
      </c>
      <c r="F1587">
        <v>0</v>
      </c>
      <c r="G1587">
        <v>3</v>
      </c>
      <c r="H1587" t="s">
        <v>30</v>
      </c>
      <c r="I1587">
        <v>150</v>
      </c>
      <c r="J1587" t="s">
        <v>31</v>
      </c>
      <c r="K1587">
        <v>0</v>
      </c>
      <c r="L1587" s="1">
        <v>2200</v>
      </c>
      <c r="M1587" t="s">
        <v>36</v>
      </c>
      <c r="N1587" t="s">
        <v>27</v>
      </c>
      <c r="O1587" t="s">
        <v>27</v>
      </c>
      <c r="P1587">
        <v>50</v>
      </c>
      <c r="Q1587" t="s">
        <v>34</v>
      </c>
      <c r="R1587">
        <v>21</v>
      </c>
      <c r="S1587" t="s">
        <v>27</v>
      </c>
      <c r="T1587">
        <v>5</v>
      </c>
      <c r="U1587">
        <v>0</v>
      </c>
      <c r="V1587">
        <v>1</v>
      </c>
      <c r="W1587">
        <v>99</v>
      </c>
      <c r="X1587">
        <v>837</v>
      </c>
      <c r="Y1587">
        <v>-50</v>
      </c>
      <c r="Z1587" t="s">
        <v>41</v>
      </c>
      <c r="AA1587">
        <v>0</v>
      </c>
      <c r="AB1587" t="str">
        <f t="shared" si="24"/>
        <v>50-59</v>
      </c>
    </row>
    <row r="1588" spans="1:28" x14ac:dyDescent="0.3">
      <c r="A1588">
        <v>42</v>
      </c>
      <c r="B1588" t="s">
        <v>27</v>
      </c>
      <c r="C1588" t="s">
        <v>46</v>
      </c>
      <c r="D1588">
        <v>0</v>
      </c>
      <c r="E1588" t="s">
        <v>29</v>
      </c>
      <c r="F1588">
        <v>50</v>
      </c>
      <c r="G1588">
        <v>1</v>
      </c>
      <c r="H1588" t="s">
        <v>39</v>
      </c>
      <c r="I1588">
        <v>100</v>
      </c>
      <c r="J1588" t="s">
        <v>31</v>
      </c>
      <c r="K1588">
        <v>0</v>
      </c>
      <c r="L1588" s="1">
        <v>2450</v>
      </c>
      <c r="M1588" t="s">
        <v>27</v>
      </c>
      <c r="N1588" t="s">
        <v>27</v>
      </c>
      <c r="O1588" t="s">
        <v>27</v>
      </c>
      <c r="P1588">
        <v>0</v>
      </c>
      <c r="Q1588" t="s">
        <v>34</v>
      </c>
      <c r="R1588">
        <v>30</v>
      </c>
      <c r="S1588" t="s">
        <v>36</v>
      </c>
      <c r="T1588">
        <v>4</v>
      </c>
      <c r="U1588">
        <v>1</v>
      </c>
      <c r="V1588">
        <v>3</v>
      </c>
      <c r="W1588">
        <v>5</v>
      </c>
      <c r="X1588">
        <v>668</v>
      </c>
      <c r="Y1588">
        <v>50</v>
      </c>
      <c r="Z1588" t="s">
        <v>35</v>
      </c>
      <c r="AA1588">
        <v>100</v>
      </c>
      <c r="AB1588" t="str">
        <f t="shared" si="24"/>
        <v>40-49</v>
      </c>
    </row>
    <row r="1589" spans="1:28" x14ac:dyDescent="0.3">
      <c r="A1589">
        <v>34</v>
      </c>
      <c r="B1589" t="s">
        <v>27</v>
      </c>
      <c r="C1589" t="s">
        <v>45</v>
      </c>
      <c r="D1589">
        <v>0</v>
      </c>
      <c r="E1589" t="s">
        <v>42</v>
      </c>
      <c r="F1589">
        <v>100</v>
      </c>
      <c r="G1589">
        <v>0</v>
      </c>
      <c r="H1589" t="s">
        <v>30</v>
      </c>
      <c r="I1589">
        <v>0</v>
      </c>
      <c r="J1589" t="s">
        <v>31</v>
      </c>
      <c r="K1589">
        <v>0</v>
      </c>
      <c r="L1589" s="1">
        <v>2350</v>
      </c>
      <c r="M1589" t="s">
        <v>36</v>
      </c>
      <c r="N1589" t="s">
        <v>27</v>
      </c>
      <c r="O1589" t="s">
        <v>27</v>
      </c>
      <c r="P1589">
        <v>50</v>
      </c>
      <c r="Q1589" t="s">
        <v>44</v>
      </c>
      <c r="R1589">
        <v>21</v>
      </c>
      <c r="S1589" t="s">
        <v>36</v>
      </c>
      <c r="T1589">
        <v>4</v>
      </c>
      <c r="U1589">
        <v>4</v>
      </c>
      <c r="V1589">
        <v>2</v>
      </c>
      <c r="W1589">
        <v>2</v>
      </c>
      <c r="X1589">
        <v>694</v>
      </c>
      <c r="Y1589">
        <v>50</v>
      </c>
      <c r="Z1589" t="s">
        <v>35</v>
      </c>
      <c r="AA1589">
        <v>100</v>
      </c>
      <c r="AB1589" t="str">
        <f t="shared" si="24"/>
        <v>30-39</v>
      </c>
    </row>
    <row r="1590" spans="1:28" x14ac:dyDescent="0.3">
      <c r="A1590">
        <v>27</v>
      </c>
      <c r="B1590" t="s">
        <v>27</v>
      </c>
      <c r="C1590" t="s">
        <v>28</v>
      </c>
      <c r="D1590">
        <v>86</v>
      </c>
      <c r="E1590" t="s">
        <v>29</v>
      </c>
      <c r="F1590">
        <v>50</v>
      </c>
      <c r="G1590">
        <v>1</v>
      </c>
      <c r="H1590" t="s">
        <v>39</v>
      </c>
      <c r="I1590">
        <v>100</v>
      </c>
      <c r="J1590" t="s">
        <v>31</v>
      </c>
      <c r="K1590">
        <v>0</v>
      </c>
      <c r="L1590" s="1">
        <v>2336</v>
      </c>
      <c r="M1590" t="s">
        <v>27</v>
      </c>
      <c r="N1590" t="s">
        <v>27</v>
      </c>
      <c r="O1590" t="s">
        <v>27</v>
      </c>
      <c r="P1590">
        <v>0</v>
      </c>
      <c r="Q1590" t="s">
        <v>34</v>
      </c>
      <c r="R1590">
        <v>15</v>
      </c>
      <c r="S1590" t="s">
        <v>27</v>
      </c>
      <c r="T1590">
        <v>2</v>
      </c>
      <c r="U1590">
        <v>3</v>
      </c>
      <c r="V1590">
        <v>2</v>
      </c>
      <c r="W1590">
        <v>99</v>
      </c>
      <c r="X1590">
        <v>714</v>
      </c>
      <c r="Y1590">
        <v>-50</v>
      </c>
      <c r="Z1590" t="s">
        <v>41</v>
      </c>
      <c r="AA1590">
        <v>0</v>
      </c>
      <c r="AB1590" t="str">
        <f t="shared" si="24"/>
        <v>20-29</v>
      </c>
    </row>
    <row r="1591" spans="1:28" x14ac:dyDescent="0.3">
      <c r="A1591">
        <v>41</v>
      </c>
      <c r="B1591" t="s">
        <v>27</v>
      </c>
      <c r="C1591" t="s">
        <v>45</v>
      </c>
      <c r="D1591">
        <v>0</v>
      </c>
      <c r="E1591" t="s">
        <v>29</v>
      </c>
      <c r="F1591">
        <v>50</v>
      </c>
      <c r="G1591">
        <v>1</v>
      </c>
      <c r="H1591" t="s">
        <v>30</v>
      </c>
      <c r="I1591">
        <v>50</v>
      </c>
      <c r="J1591" t="s">
        <v>40</v>
      </c>
      <c r="K1591">
        <v>-200</v>
      </c>
      <c r="L1591" s="1">
        <v>2200</v>
      </c>
      <c r="M1591" t="s">
        <v>27</v>
      </c>
      <c r="N1591" t="s">
        <v>27</v>
      </c>
      <c r="O1591" t="s">
        <v>27</v>
      </c>
      <c r="P1591">
        <v>0</v>
      </c>
      <c r="Q1591" t="s">
        <v>34</v>
      </c>
      <c r="R1591">
        <v>28</v>
      </c>
      <c r="S1591" t="s">
        <v>36</v>
      </c>
      <c r="T1591">
        <v>2</v>
      </c>
      <c r="U1591">
        <v>2</v>
      </c>
      <c r="V1591">
        <v>1</v>
      </c>
      <c r="W1591">
        <v>10</v>
      </c>
      <c r="X1591">
        <v>680</v>
      </c>
      <c r="Y1591">
        <v>50</v>
      </c>
      <c r="Z1591" t="s">
        <v>35</v>
      </c>
      <c r="AA1591">
        <v>100</v>
      </c>
      <c r="AB1591" t="str">
        <f t="shared" si="24"/>
        <v>40-49</v>
      </c>
    </row>
    <row r="1592" spans="1:28" x14ac:dyDescent="0.3">
      <c r="A1592">
        <v>23</v>
      </c>
      <c r="B1592" t="s">
        <v>27</v>
      </c>
      <c r="C1592" t="s">
        <v>28</v>
      </c>
      <c r="D1592">
        <v>86</v>
      </c>
      <c r="E1592" t="s">
        <v>29</v>
      </c>
      <c r="F1592">
        <v>50</v>
      </c>
      <c r="G1592">
        <v>1</v>
      </c>
      <c r="H1592" t="s">
        <v>30</v>
      </c>
      <c r="I1592">
        <v>50</v>
      </c>
      <c r="J1592" t="s">
        <v>31</v>
      </c>
      <c r="K1592">
        <v>0</v>
      </c>
      <c r="L1592" s="1">
        <v>2436</v>
      </c>
      <c r="M1592" t="s">
        <v>36</v>
      </c>
      <c r="N1592" t="s">
        <v>27</v>
      </c>
      <c r="O1592" t="s">
        <v>27</v>
      </c>
      <c r="P1592">
        <v>50</v>
      </c>
      <c r="Q1592" t="s">
        <v>32</v>
      </c>
      <c r="R1592">
        <v>25</v>
      </c>
      <c r="S1592" t="s">
        <v>36</v>
      </c>
      <c r="T1592">
        <v>6</v>
      </c>
      <c r="U1592">
        <v>1</v>
      </c>
      <c r="V1592">
        <v>1</v>
      </c>
      <c r="W1592">
        <v>14</v>
      </c>
      <c r="X1592">
        <v>673</v>
      </c>
      <c r="Y1592">
        <v>50</v>
      </c>
      <c r="Z1592" t="s">
        <v>35</v>
      </c>
      <c r="AA1592">
        <v>100</v>
      </c>
      <c r="AB1592" t="str">
        <f t="shared" si="24"/>
        <v>20-29</v>
      </c>
    </row>
    <row r="1593" spans="1:28" x14ac:dyDescent="0.3">
      <c r="A1593">
        <v>18</v>
      </c>
      <c r="B1593" t="s">
        <v>27</v>
      </c>
      <c r="C1593" t="s">
        <v>28</v>
      </c>
      <c r="D1593">
        <v>86</v>
      </c>
      <c r="E1593" t="s">
        <v>42</v>
      </c>
      <c r="F1593">
        <v>100</v>
      </c>
      <c r="G1593">
        <v>0</v>
      </c>
      <c r="H1593" t="s">
        <v>30</v>
      </c>
      <c r="I1593">
        <v>0</v>
      </c>
      <c r="J1593" t="s">
        <v>40</v>
      </c>
      <c r="K1593">
        <v>-200</v>
      </c>
      <c r="L1593" s="1">
        <v>2236</v>
      </c>
      <c r="M1593" t="s">
        <v>36</v>
      </c>
      <c r="N1593" t="s">
        <v>27</v>
      </c>
      <c r="O1593" t="s">
        <v>27</v>
      </c>
      <c r="P1593">
        <v>50</v>
      </c>
      <c r="Q1593" t="s">
        <v>34</v>
      </c>
      <c r="R1593">
        <v>23</v>
      </c>
      <c r="S1593" t="s">
        <v>27</v>
      </c>
      <c r="T1593">
        <v>2</v>
      </c>
      <c r="U1593">
        <v>1</v>
      </c>
      <c r="V1593">
        <v>2</v>
      </c>
      <c r="W1593">
        <v>99</v>
      </c>
      <c r="X1593">
        <v>683</v>
      </c>
      <c r="Y1593">
        <v>50</v>
      </c>
      <c r="Z1593" t="s">
        <v>35</v>
      </c>
      <c r="AA1593">
        <v>100</v>
      </c>
      <c r="AB1593" t="str">
        <f t="shared" si="24"/>
        <v>10-19</v>
      </c>
    </row>
    <row r="1594" spans="1:28" x14ac:dyDescent="0.3">
      <c r="A1594">
        <v>46</v>
      </c>
      <c r="B1594" t="s">
        <v>27</v>
      </c>
      <c r="C1594" t="s">
        <v>28</v>
      </c>
      <c r="D1594">
        <v>86</v>
      </c>
      <c r="E1594" t="s">
        <v>37</v>
      </c>
      <c r="F1594">
        <v>0</v>
      </c>
      <c r="G1594">
        <v>0</v>
      </c>
      <c r="H1594" t="s">
        <v>30</v>
      </c>
      <c r="I1594">
        <v>0</v>
      </c>
      <c r="J1594" t="s">
        <v>31</v>
      </c>
      <c r="K1594">
        <v>0</v>
      </c>
      <c r="L1594" s="1">
        <v>2236</v>
      </c>
      <c r="M1594" t="s">
        <v>27</v>
      </c>
      <c r="N1594" t="s">
        <v>27</v>
      </c>
      <c r="O1594" t="s">
        <v>27</v>
      </c>
      <c r="P1594">
        <v>0</v>
      </c>
      <c r="Q1594" t="s">
        <v>34</v>
      </c>
      <c r="R1594">
        <v>25</v>
      </c>
      <c r="S1594" t="s">
        <v>36</v>
      </c>
      <c r="T1594">
        <v>5</v>
      </c>
      <c r="U1594">
        <v>5</v>
      </c>
      <c r="V1594">
        <v>1</v>
      </c>
      <c r="W1594">
        <v>7</v>
      </c>
      <c r="X1594">
        <v>774</v>
      </c>
      <c r="Y1594">
        <v>-50</v>
      </c>
      <c r="Z1594" t="s">
        <v>33</v>
      </c>
      <c r="AA1594">
        <v>50</v>
      </c>
      <c r="AB1594" t="str">
        <f t="shared" si="24"/>
        <v>40-49</v>
      </c>
    </row>
    <row r="1595" spans="1:28" x14ac:dyDescent="0.3">
      <c r="A1595">
        <v>53</v>
      </c>
      <c r="B1595" t="s">
        <v>27</v>
      </c>
      <c r="C1595" t="s">
        <v>46</v>
      </c>
      <c r="D1595">
        <v>0</v>
      </c>
      <c r="E1595" t="s">
        <v>42</v>
      </c>
      <c r="F1595">
        <v>100</v>
      </c>
      <c r="G1595">
        <v>0</v>
      </c>
      <c r="H1595" t="s">
        <v>43</v>
      </c>
      <c r="I1595">
        <v>0</v>
      </c>
      <c r="J1595" t="s">
        <v>31</v>
      </c>
      <c r="K1595">
        <v>0</v>
      </c>
      <c r="L1595" s="1">
        <v>2250</v>
      </c>
      <c r="M1595" t="s">
        <v>36</v>
      </c>
      <c r="N1595" t="s">
        <v>27</v>
      </c>
      <c r="O1595" t="s">
        <v>27</v>
      </c>
      <c r="P1595">
        <v>50</v>
      </c>
      <c r="Q1595" t="s">
        <v>34</v>
      </c>
      <c r="R1595">
        <v>5</v>
      </c>
      <c r="S1595" t="s">
        <v>36</v>
      </c>
      <c r="T1595">
        <v>7</v>
      </c>
      <c r="U1595">
        <v>1</v>
      </c>
      <c r="V1595">
        <v>1</v>
      </c>
      <c r="W1595">
        <v>6</v>
      </c>
      <c r="X1595">
        <v>755</v>
      </c>
      <c r="Y1595">
        <v>-50</v>
      </c>
      <c r="Z1595" t="s">
        <v>35</v>
      </c>
      <c r="AA1595">
        <v>100</v>
      </c>
      <c r="AB1595" t="str">
        <f t="shared" si="24"/>
        <v>50-59</v>
      </c>
    </row>
    <row r="1596" spans="1:28" x14ac:dyDescent="0.3">
      <c r="A1596">
        <v>18</v>
      </c>
      <c r="B1596" t="s">
        <v>27</v>
      </c>
      <c r="C1596" t="s">
        <v>28</v>
      </c>
      <c r="D1596">
        <v>86</v>
      </c>
      <c r="E1596" t="s">
        <v>42</v>
      </c>
      <c r="F1596">
        <v>100</v>
      </c>
      <c r="G1596">
        <v>0</v>
      </c>
      <c r="H1596" t="s">
        <v>39</v>
      </c>
      <c r="I1596">
        <v>0</v>
      </c>
      <c r="J1596" t="s">
        <v>40</v>
      </c>
      <c r="K1596">
        <v>-200</v>
      </c>
      <c r="L1596" s="1">
        <v>2186</v>
      </c>
      <c r="M1596" t="s">
        <v>27</v>
      </c>
      <c r="N1596" t="s">
        <v>27</v>
      </c>
      <c r="O1596" t="s">
        <v>27</v>
      </c>
      <c r="P1596">
        <v>0</v>
      </c>
      <c r="Q1596" t="s">
        <v>34</v>
      </c>
      <c r="R1596">
        <v>9</v>
      </c>
      <c r="S1596" t="s">
        <v>27</v>
      </c>
      <c r="T1596">
        <v>3</v>
      </c>
      <c r="U1596">
        <v>1</v>
      </c>
      <c r="V1596">
        <v>2</v>
      </c>
      <c r="W1596">
        <v>99</v>
      </c>
      <c r="X1596">
        <v>643</v>
      </c>
      <c r="Y1596">
        <v>50</v>
      </c>
      <c r="Z1596" t="s">
        <v>41</v>
      </c>
      <c r="AA1596">
        <v>0</v>
      </c>
      <c r="AB1596" t="str">
        <f t="shared" si="24"/>
        <v>10-19</v>
      </c>
    </row>
    <row r="1597" spans="1:28" x14ac:dyDescent="0.3">
      <c r="A1597">
        <v>24</v>
      </c>
      <c r="B1597" t="s">
        <v>27</v>
      </c>
      <c r="C1597" t="s">
        <v>46</v>
      </c>
      <c r="D1597">
        <v>0</v>
      </c>
      <c r="E1597" t="s">
        <v>29</v>
      </c>
      <c r="F1597">
        <v>50</v>
      </c>
      <c r="G1597">
        <v>2</v>
      </c>
      <c r="H1597" t="s">
        <v>30</v>
      </c>
      <c r="I1597">
        <v>100</v>
      </c>
      <c r="J1597" t="s">
        <v>31</v>
      </c>
      <c r="K1597">
        <v>0</v>
      </c>
      <c r="L1597" s="1">
        <v>2250</v>
      </c>
      <c r="M1597" t="s">
        <v>27</v>
      </c>
      <c r="N1597" t="s">
        <v>27</v>
      </c>
      <c r="O1597" t="s">
        <v>27</v>
      </c>
      <c r="P1597">
        <v>0</v>
      </c>
      <c r="Q1597" t="s">
        <v>34</v>
      </c>
      <c r="R1597">
        <v>13</v>
      </c>
      <c r="S1597" t="s">
        <v>36</v>
      </c>
      <c r="T1597">
        <v>2</v>
      </c>
      <c r="U1597">
        <v>1</v>
      </c>
      <c r="V1597">
        <v>3</v>
      </c>
      <c r="W1597">
        <v>3</v>
      </c>
      <c r="X1597">
        <v>761</v>
      </c>
      <c r="Y1597">
        <v>-50</v>
      </c>
      <c r="Z1597" t="s">
        <v>41</v>
      </c>
      <c r="AA1597">
        <v>0</v>
      </c>
      <c r="AB1597" t="str">
        <f t="shared" si="24"/>
        <v>20-29</v>
      </c>
    </row>
    <row r="1598" spans="1:28" x14ac:dyDescent="0.3">
      <c r="A1598">
        <v>49</v>
      </c>
      <c r="B1598" t="s">
        <v>27</v>
      </c>
      <c r="C1598" t="s">
        <v>38</v>
      </c>
      <c r="D1598">
        <v>0</v>
      </c>
      <c r="E1598" t="s">
        <v>37</v>
      </c>
      <c r="F1598">
        <v>0</v>
      </c>
      <c r="G1598">
        <v>0</v>
      </c>
      <c r="H1598" t="s">
        <v>43</v>
      </c>
      <c r="I1598">
        <v>0</v>
      </c>
      <c r="J1598" t="s">
        <v>31</v>
      </c>
      <c r="K1598">
        <v>0</v>
      </c>
      <c r="L1598" s="1">
        <v>2200</v>
      </c>
      <c r="M1598" t="s">
        <v>27</v>
      </c>
      <c r="N1598" t="s">
        <v>27</v>
      </c>
      <c r="O1598" t="s">
        <v>27</v>
      </c>
      <c r="P1598">
        <v>0</v>
      </c>
      <c r="Q1598" t="s">
        <v>32</v>
      </c>
      <c r="R1598">
        <v>6</v>
      </c>
      <c r="S1598" t="s">
        <v>27</v>
      </c>
      <c r="T1598">
        <v>3</v>
      </c>
      <c r="U1598">
        <v>3</v>
      </c>
      <c r="V1598">
        <v>2</v>
      </c>
      <c r="W1598">
        <v>99</v>
      </c>
      <c r="X1598">
        <v>701</v>
      </c>
      <c r="Y1598">
        <v>-50</v>
      </c>
      <c r="Z1598" t="s">
        <v>35</v>
      </c>
      <c r="AA1598">
        <v>100</v>
      </c>
      <c r="AB1598" t="str">
        <f t="shared" si="24"/>
        <v>40-49</v>
      </c>
    </row>
    <row r="1599" spans="1:28" x14ac:dyDescent="0.3">
      <c r="A1599">
        <v>70</v>
      </c>
      <c r="B1599" t="s">
        <v>36</v>
      </c>
      <c r="C1599" t="s">
        <v>28</v>
      </c>
      <c r="D1599">
        <v>86</v>
      </c>
      <c r="E1599" t="s">
        <v>37</v>
      </c>
      <c r="F1599">
        <v>0</v>
      </c>
      <c r="G1599">
        <v>0</v>
      </c>
      <c r="H1599" t="s">
        <v>30</v>
      </c>
      <c r="I1599">
        <v>0</v>
      </c>
      <c r="J1599" t="s">
        <v>40</v>
      </c>
      <c r="K1599">
        <v>-200</v>
      </c>
      <c r="L1599" s="1">
        <v>1936</v>
      </c>
      <c r="M1599" t="s">
        <v>36</v>
      </c>
      <c r="N1599" t="s">
        <v>36</v>
      </c>
      <c r="O1599" t="s">
        <v>27</v>
      </c>
      <c r="P1599">
        <v>100</v>
      </c>
      <c r="Q1599" t="s">
        <v>34</v>
      </c>
      <c r="R1599">
        <v>1</v>
      </c>
      <c r="S1599" t="s">
        <v>36</v>
      </c>
      <c r="T1599">
        <v>6</v>
      </c>
      <c r="U1599">
        <v>1</v>
      </c>
      <c r="V1599">
        <v>2</v>
      </c>
      <c r="W1599">
        <v>10</v>
      </c>
      <c r="X1599">
        <v>783</v>
      </c>
      <c r="Y1599">
        <v>-50</v>
      </c>
      <c r="Z1599" t="s">
        <v>33</v>
      </c>
      <c r="AA1599">
        <v>50</v>
      </c>
      <c r="AB1599" t="str">
        <f t="shared" si="24"/>
        <v>70-79</v>
      </c>
    </row>
    <row r="1600" spans="1:28" x14ac:dyDescent="0.3">
      <c r="A1600">
        <v>40</v>
      </c>
      <c r="B1600" t="s">
        <v>27</v>
      </c>
      <c r="C1600" t="s">
        <v>45</v>
      </c>
      <c r="D1600">
        <v>0</v>
      </c>
      <c r="E1600" t="s">
        <v>29</v>
      </c>
      <c r="F1600">
        <v>50</v>
      </c>
      <c r="G1600">
        <v>0</v>
      </c>
      <c r="H1600" t="s">
        <v>30</v>
      </c>
      <c r="I1600">
        <v>0</v>
      </c>
      <c r="J1600" t="s">
        <v>31</v>
      </c>
      <c r="K1600">
        <v>0</v>
      </c>
      <c r="L1600" s="1">
        <v>2300</v>
      </c>
      <c r="M1600" t="s">
        <v>27</v>
      </c>
      <c r="N1600" t="s">
        <v>36</v>
      </c>
      <c r="O1600" t="s">
        <v>27</v>
      </c>
      <c r="P1600">
        <v>50</v>
      </c>
      <c r="Q1600" t="s">
        <v>34</v>
      </c>
      <c r="R1600">
        <v>8</v>
      </c>
      <c r="S1600" t="s">
        <v>27</v>
      </c>
      <c r="T1600">
        <v>4</v>
      </c>
      <c r="U1600">
        <v>1</v>
      </c>
      <c r="V1600">
        <v>1</v>
      </c>
      <c r="W1600">
        <v>99</v>
      </c>
      <c r="X1600">
        <v>590</v>
      </c>
      <c r="Y1600">
        <v>50</v>
      </c>
      <c r="Z1600" t="s">
        <v>35</v>
      </c>
      <c r="AA1600">
        <v>100</v>
      </c>
      <c r="AB1600" t="str">
        <f t="shared" si="24"/>
        <v>40-49</v>
      </c>
    </row>
    <row r="1601" spans="1:28" x14ac:dyDescent="0.3">
      <c r="A1601">
        <v>29</v>
      </c>
      <c r="B1601" t="s">
        <v>27</v>
      </c>
      <c r="C1601" t="s">
        <v>28</v>
      </c>
      <c r="D1601">
        <v>86</v>
      </c>
      <c r="E1601" t="s">
        <v>29</v>
      </c>
      <c r="F1601">
        <v>50</v>
      </c>
      <c r="G1601">
        <v>0</v>
      </c>
      <c r="H1601" t="s">
        <v>39</v>
      </c>
      <c r="I1601">
        <v>0</v>
      </c>
      <c r="J1601" t="s">
        <v>40</v>
      </c>
      <c r="K1601">
        <v>-200</v>
      </c>
      <c r="L1601" s="1">
        <v>2086</v>
      </c>
      <c r="M1601" t="s">
        <v>27</v>
      </c>
      <c r="N1601" t="s">
        <v>36</v>
      </c>
      <c r="O1601" t="s">
        <v>27</v>
      </c>
      <c r="P1601">
        <v>50</v>
      </c>
      <c r="Q1601" t="s">
        <v>34</v>
      </c>
      <c r="R1601">
        <v>24</v>
      </c>
      <c r="S1601" t="s">
        <v>36</v>
      </c>
      <c r="T1601">
        <v>6</v>
      </c>
      <c r="U1601">
        <v>4</v>
      </c>
      <c r="V1601">
        <v>1</v>
      </c>
      <c r="W1601">
        <v>6</v>
      </c>
      <c r="X1601">
        <v>693</v>
      </c>
      <c r="Y1601">
        <v>50</v>
      </c>
      <c r="Z1601" t="s">
        <v>41</v>
      </c>
      <c r="AA1601">
        <v>0</v>
      </c>
      <c r="AB1601" t="str">
        <f t="shared" si="24"/>
        <v>20-29</v>
      </c>
    </row>
    <row r="1602" spans="1:28" x14ac:dyDescent="0.3">
      <c r="A1602">
        <v>37</v>
      </c>
      <c r="B1602" t="s">
        <v>27</v>
      </c>
      <c r="C1602" t="s">
        <v>46</v>
      </c>
      <c r="D1602">
        <v>0</v>
      </c>
      <c r="E1602" t="s">
        <v>37</v>
      </c>
      <c r="F1602">
        <v>0</v>
      </c>
      <c r="G1602">
        <v>0</v>
      </c>
      <c r="H1602" t="s">
        <v>30</v>
      </c>
      <c r="I1602">
        <v>0</v>
      </c>
      <c r="J1602" t="s">
        <v>31</v>
      </c>
      <c r="K1602">
        <v>0</v>
      </c>
      <c r="L1602" s="1">
        <v>2100</v>
      </c>
      <c r="M1602" t="s">
        <v>27</v>
      </c>
      <c r="N1602" t="s">
        <v>27</v>
      </c>
      <c r="O1602" t="s">
        <v>27</v>
      </c>
      <c r="P1602">
        <v>0</v>
      </c>
      <c r="Q1602" t="s">
        <v>32</v>
      </c>
      <c r="R1602">
        <v>30</v>
      </c>
      <c r="S1602" t="s">
        <v>27</v>
      </c>
      <c r="T1602">
        <v>3</v>
      </c>
      <c r="U1602">
        <v>3</v>
      </c>
      <c r="V1602">
        <v>1</v>
      </c>
      <c r="W1602">
        <v>99</v>
      </c>
      <c r="X1602">
        <v>725</v>
      </c>
      <c r="Y1602">
        <v>-50</v>
      </c>
      <c r="Z1602" t="s">
        <v>41</v>
      </c>
      <c r="AA1602">
        <v>0</v>
      </c>
      <c r="AB1602" t="str">
        <f t="shared" ref="AB1602:AB1665" si="25">FLOOR(A1602,10) &amp; "-" &amp; (FLOOR(A1602,10)+9)</f>
        <v>30-39</v>
      </c>
    </row>
    <row r="1603" spans="1:28" x14ac:dyDescent="0.3">
      <c r="A1603">
        <v>60</v>
      </c>
      <c r="B1603" t="s">
        <v>36</v>
      </c>
      <c r="C1603" t="s">
        <v>28</v>
      </c>
      <c r="D1603">
        <v>86</v>
      </c>
      <c r="E1603" t="s">
        <v>29</v>
      </c>
      <c r="F1603">
        <v>50</v>
      </c>
      <c r="G1603">
        <v>1</v>
      </c>
      <c r="H1603" t="s">
        <v>30</v>
      </c>
      <c r="I1603">
        <v>50</v>
      </c>
      <c r="J1603" t="s">
        <v>40</v>
      </c>
      <c r="K1603">
        <v>-200</v>
      </c>
      <c r="L1603" s="1">
        <v>2136</v>
      </c>
      <c r="M1603" t="s">
        <v>27</v>
      </c>
      <c r="N1603" t="s">
        <v>27</v>
      </c>
      <c r="O1603" t="s">
        <v>27</v>
      </c>
      <c r="P1603">
        <v>0</v>
      </c>
      <c r="Q1603" t="s">
        <v>34</v>
      </c>
      <c r="R1603">
        <v>23</v>
      </c>
      <c r="S1603" t="s">
        <v>36</v>
      </c>
      <c r="T1603">
        <v>2</v>
      </c>
      <c r="U1603">
        <v>3</v>
      </c>
      <c r="V1603">
        <v>3</v>
      </c>
      <c r="W1603">
        <v>8</v>
      </c>
      <c r="X1603">
        <v>701</v>
      </c>
      <c r="Y1603">
        <v>-50</v>
      </c>
      <c r="Z1603" t="s">
        <v>33</v>
      </c>
      <c r="AA1603">
        <v>50</v>
      </c>
      <c r="AB1603" t="str">
        <f t="shared" si="25"/>
        <v>60-69</v>
      </c>
    </row>
    <row r="1604" spans="1:28" x14ac:dyDescent="0.3">
      <c r="A1604">
        <v>30</v>
      </c>
      <c r="B1604" t="s">
        <v>27</v>
      </c>
      <c r="C1604" t="s">
        <v>38</v>
      </c>
      <c r="D1604">
        <v>0</v>
      </c>
      <c r="E1604" t="s">
        <v>29</v>
      </c>
      <c r="F1604">
        <v>50</v>
      </c>
      <c r="G1604">
        <v>0</v>
      </c>
      <c r="H1604" t="s">
        <v>30</v>
      </c>
      <c r="I1604">
        <v>0</v>
      </c>
      <c r="J1604" t="s">
        <v>31</v>
      </c>
      <c r="K1604">
        <v>0</v>
      </c>
      <c r="L1604" s="1">
        <v>2200</v>
      </c>
      <c r="M1604" t="s">
        <v>27</v>
      </c>
      <c r="N1604" t="s">
        <v>36</v>
      </c>
      <c r="O1604" t="s">
        <v>27</v>
      </c>
      <c r="P1604">
        <v>50</v>
      </c>
      <c r="Q1604" t="s">
        <v>34</v>
      </c>
      <c r="R1604">
        <v>15</v>
      </c>
      <c r="S1604" t="s">
        <v>36</v>
      </c>
      <c r="T1604">
        <v>3</v>
      </c>
      <c r="U1604">
        <v>2</v>
      </c>
      <c r="V1604">
        <v>3</v>
      </c>
      <c r="W1604">
        <v>8</v>
      </c>
      <c r="X1604">
        <v>742</v>
      </c>
      <c r="Y1604">
        <v>-50</v>
      </c>
      <c r="Z1604" t="s">
        <v>35</v>
      </c>
      <c r="AA1604">
        <v>100</v>
      </c>
      <c r="AB1604" t="str">
        <f t="shared" si="25"/>
        <v>30-39</v>
      </c>
    </row>
    <row r="1605" spans="1:28" x14ac:dyDescent="0.3">
      <c r="A1605">
        <v>28</v>
      </c>
      <c r="B1605" t="s">
        <v>27</v>
      </c>
      <c r="C1605" t="s">
        <v>28</v>
      </c>
      <c r="D1605">
        <v>86</v>
      </c>
      <c r="E1605" t="s">
        <v>29</v>
      </c>
      <c r="F1605">
        <v>50</v>
      </c>
      <c r="G1605">
        <v>1</v>
      </c>
      <c r="H1605" t="s">
        <v>30</v>
      </c>
      <c r="I1605">
        <v>50</v>
      </c>
      <c r="J1605" t="s">
        <v>40</v>
      </c>
      <c r="K1605">
        <v>-200</v>
      </c>
      <c r="L1605" s="1">
        <v>2186</v>
      </c>
      <c r="M1605" t="s">
        <v>27</v>
      </c>
      <c r="N1605" t="s">
        <v>27</v>
      </c>
      <c r="O1605" t="s">
        <v>27</v>
      </c>
      <c r="P1605">
        <v>0</v>
      </c>
      <c r="Q1605" t="s">
        <v>34</v>
      </c>
      <c r="R1605">
        <v>5</v>
      </c>
      <c r="S1605" t="s">
        <v>27</v>
      </c>
      <c r="T1605">
        <v>6</v>
      </c>
      <c r="U1605">
        <v>3</v>
      </c>
      <c r="V1605">
        <v>1</v>
      </c>
      <c r="W1605">
        <v>99</v>
      </c>
      <c r="X1605">
        <v>788</v>
      </c>
      <c r="Y1605">
        <v>-50</v>
      </c>
      <c r="Z1605" t="s">
        <v>35</v>
      </c>
      <c r="AA1605">
        <v>100</v>
      </c>
      <c r="AB1605" t="str">
        <f t="shared" si="25"/>
        <v>20-29</v>
      </c>
    </row>
    <row r="1606" spans="1:28" x14ac:dyDescent="0.3">
      <c r="A1606">
        <v>32</v>
      </c>
      <c r="B1606" t="s">
        <v>27</v>
      </c>
      <c r="C1606" t="s">
        <v>28</v>
      </c>
      <c r="D1606">
        <v>86</v>
      </c>
      <c r="E1606" t="s">
        <v>37</v>
      </c>
      <c r="F1606">
        <v>0</v>
      </c>
      <c r="G1606">
        <v>1</v>
      </c>
      <c r="H1606" t="s">
        <v>30</v>
      </c>
      <c r="I1606">
        <v>50</v>
      </c>
      <c r="J1606" t="s">
        <v>40</v>
      </c>
      <c r="K1606">
        <v>-200</v>
      </c>
      <c r="L1606" s="1">
        <v>2136</v>
      </c>
      <c r="M1606" t="s">
        <v>27</v>
      </c>
      <c r="N1606" t="s">
        <v>27</v>
      </c>
      <c r="O1606" t="s">
        <v>27</v>
      </c>
      <c r="P1606">
        <v>0</v>
      </c>
      <c r="Q1606" t="s">
        <v>34</v>
      </c>
      <c r="R1606">
        <v>29</v>
      </c>
      <c r="S1606" t="s">
        <v>36</v>
      </c>
      <c r="T1606">
        <v>7</v>
      </c>
      <c r="U1606">
        <v>2</v>
      </c>
      <c r="V1606">
        <v>1</v>
      </c>
      <c r="W1606">
        <v>11</v>
      </c>
      <c r="X1606">
        <v>646</v>
      </c>
      <c r="Y1606">
        <v>50</v>
      </c>
      <c r="Z1606" t="s">
        <v>41</v>
      </c>
      <c r="AA1606">
        <v>0</v>
      </c>
      <c r="AB1606" t="str">
        <f t="shared" si="25"/>
        <v>30-39</v>
      </c>
    </row>
    <row r="1607" spans="1:28" x14ac:dyDescent="0.3">
      <c r="A1607">
        <v>25</v>
      </c>
      <c r="B1607" t="s">
        <v>27</v>
      </c>
      <c r="C1607" t="s">
        <v>28</v>
      </c>
      <c r="D1607">
        <v>86</v>
      </c>
      <c r="E1607" t="s">
        <v>37</v>
      </c>
      <c r="F1607">
        <v>0</v>
      </c>
      <c r="G1607">
        <v>1</v>
      </c>
      <c r="H1607" t="s">
        <v>30</v>
      </c>
      <c r="I1607">
        <v>50</v>
      </c>
      <c r="J1607" t="s">
        <v>31</v>
      </c>
      <c r="K1607">
        <v>0</v>
      </c>
      <c r="L1607" s="1">
        <v>2236</v>
      </c>
      <c r="M1607" t="s">
        <v>36</v>
      </c>
      <c r="N1607" t="s">
        <v>27</v>
      </c>
      <c r="O1607" t="s">
        <v>27</v>
      </c>
      <c r="P1607">
        <v>50</v>
      </c>
      <c r="Q1607" t="s">
        <v>34</v>
      </c>
      <c r="R1607">
        <v>22</v>
      </c>
      <c r="S1607" t="s">
        <v>36</v>
      </c>
      <c r="T1607">
        <v>9</v>
      </c>
      <c r="U1607">
        <v>2</v>
      </c>
      <c r="V1607">
        <v>2</v>
      </c>
      <c r="W1607">
        <v>13</v>
      </c>
      <c r="X1607">
        <v>705</v>
      </c>
      <c r="Y1607">
        <v>-50</v>
      </c>
      <c r="Z1607" t="s">
        <v>33</v>
      </c>
      <c r="AA1607">
        <v>50</v>
      </c>
      <c r="AB1607" t="str">
        <f t="shared" si="25"/>
        <v>20-29</v>
      </c>
    </row>
    <row r="1608" spans="1:28" x14ac:dyDescent="0.3">
      <c r="A1608">
        <v>41</v>
      </c>
      <c r="B1608" t="s">
        <v>27</v>
      </c>
      <c r="C1608" t="s">
        <v>28</v>
      </c>
      <c r="D1608">
        <v>86</v>
      </c>
      <c r="E1608" t="s">
        <v>29</v>
      </c>
      <c r="F1608">
        <v>50</v>
      </c>
      <c r="G1608">
        <v>2</v>
      </c>
      <c r="H1608" t="s">
        <v>43</v>
      </c>
      <c r="I1608">
        <v>400</v>
      </c>
      <c r="J1608" t="s">
        <v>40</v>
      </c>
      <c r="K1608">
        <v>-200</v>
      </c>
      <c r="L1608" s="1">
        <v>2486</v>
      </c>
      <c r="M1608" t="s">
        <v>27</v>
      </c>
      <c r="N1608" t="s">
        <v>27</v>
      </c>
      <c r="O1608" t="s">
        <v>36</v>
      </c>
      <c r="P1608">
        <v>50</v>
      </c>
      <c r="Q1608" t="s">
        <v>34</v>
      </c>
      <c r="R1608">
        <v>5</v>
      </c>
      <c r="S1608" t="s">
        <v>27</v>
      </c>
      <c r="T1608">
        <v>5</v>
      </c>
      <c r="U1608">
        <v>0</v>
      </c>
      <c r="V1608">
        <v>3</v>
      </c>
      <c r="W1608">
        <v>99</v>
      </c>
      <c r="X1608">
        <v>746</v>
      </c>
      <c r="Y1608">
        <v>-50</v>
      </c>
      <c r="Z1608" t="s">
        <v>35</v>
      </c>
      <c r="AA1608">
        <v>100</v>
      </c>
      <c r="AB1608" t="str">
        <f t="shared" si="25"/>
        <v>40-49</v>
      </c>
    </row>
    <row r="1609" spans="1:28" x14ac:dyDescent="0.3">
      <c r="A1609">
        <v>64</v>
      </c>
      <c r="B1609" t="s">
        <v>36</v>
      </c>
      <c r="C1609" t="s">
        <v>28</v>
      </c>
      <c r="D1609">
        <v>86</v>
      </c>
      <c r="E1609" t="s">
        <v>37</v>
      </c>
      <c r="F1609">
        <v>0</v>
      </c>
      <c r="G1609">
        <v>0</v>
      </c>
      <c r="H1609" t="s">
        <v>30</v>
      </c>
      <c r="I1609">
        <v>0</v>
      </c>
      <c r="J1609" t="s">
        <v>31</v>
      </c>
      <c r="K1609">
        <v>0</v>
      </c>
      <c r="L1609" s="1">
        <v>2286</v>
      </c>
      <c r="M1609" t="s">
        <v>27</v>
      </c>
      <c r="N1609" t="s">
        <v>27</v>
      </c>
      <c r="O1609" t="s">
        <v>27</v>
      </c>
      <c r="P1609">
        <v>0</v>
      </c>
      <c r="Q1609" t="s">
        <v>34</v>
      </c>
      <c r="R1609">
        <v>17</v>
      </c>
      <c r="S1609" t="s">
        <v>27</v>
      </c>
      <c r="T1609">
        <v>5</v>
      </c>
      <c r="U1609">
        <v>2</v>
      </c>
      <c r="V1609">
        <v>1</v>
      </c>
      <c r="W1609">
        <v>99</v>
      </c>
      <c r="X1609">
        <v>688</v>
      </c>
      <c r="Y1609">
        <v>50</v>
      </c>
      <c r="Z1609" t="s">
        <v>41</v>
      </c>
      <c r="AA1609">
        <v>0</v>
      </c>
      <c r="AB1609" t="str">
        <f t="shared" si="25"/>
        <v>60-69</v>
      </c>
    </row>
    <row r="1610" spans="1:28" x14ac:dyDescent="0.3">
      <c r="A1610">
        <v>44</v>
      </c>
      <c r="B1610" t="s">
        <v>27</v>
      </c>
      <c r="C1610" t="s">
        <v>28</v>
      </c>
      <c r="D1610">
        <v>86</v>
      </c>
      <c r="E1610" t="s">
        <v>29</v>
      </c>
      <c r="F1610">
        <v>50</v>
      </c>
      <c r="G1610">
        <v>0</v>
      </c>
      <c r="H1610" t="s">
        <v>30</v>
      </c>
      <c r="I1610">
        <v>0</v>
      </c>
      <c r="J1610" t="s">
        <v>40</v>
      </c>
      <c r="K1610">
        <v>-200</v>
      </c>
      <c r="L1610" s="1">
        <v>2236</v>
      </c>
      <c r="M1610" t="s">
        <v>27</v>
      </c>
      <c r="N1610" t="s">
        <v>27</v>
      </c>
      <c r="O1610" t="s">
        <v>27</v>
      </c>
      <c r="P1610">
        <v>0</v>
      </c>
      <c r="Q1610" t="s">
        <v>34</v>
      </c>
      <c r="R1610">
        <v>18</v>
      </c>
      <c r="S1610" t="s">
        <v>36</v>
      </c>
      <c r="T1610">
        <v>5</v>
      </c>
      <c r="U1610">
        <v>1</v>
      </c>
      <c r="V1610">
        <v>3</v>
      </c>
      <c r="W1610">
        <v>8</v>
      </c>
      <c r="X1610">
        <v>668</v>
      </c>
      <c r="Y1610">
        <v>50</v>
      </c>
      <c r="Z1610" t="s">
        <v>35</v>
      </c>
      <c r="AA1610">
        <v>100</v>
      </c>
      <c r="AB1610" t="str">
        <f t="shared" si="25"/>
        <v>40-49</v>
      </c>
    </row>
    <row r="1611" spans="1:28" x14ac:dyDescent="0.3">
      <c r="A1611">
        <v>36</v>
      </c>
      <c r="B1611" t="s">
        <v>27</v>
      </c>
      <c r="C1611" t="s">
        <v>28</v>
      </c>
      <c r="D1611">
        <v>86</v>
      </c>
      <c r="E1611" t="s">
        <v>37</v>
      </c>
      <c r="F1611">
        <v>0</v>
      </c>
      <c r="G1611">
        <v>0</v>
      </c>
      <c r="H1611" t="s">
        <v>39</v>
      </c>
      <c r="I1611">
        <v>0</v>
      </c>
      <c r="J1611" t="s">
        <v>31</v>
      </c>
      <c r="K1611">
        <v>0</v>
      </c>
      <c r="L1611" s="1">
        <v>2336</v>
      </c>
      <c r="M1611" t="s">
        <v>27</v>
      </c>
      <c r="N1611" t="s">
        <v>27</v>
      </c>
      <c r="O1611" t="s">
        <v>27</v>
      </c>
      <c r="P1611">
        <v>0</v>
      </c>
      <c r="Q1611" t="s">
        <v>34</v>
      </c>
      <c r="R1611">
        <v>13</v>
      </c>
      <c r="S1611" t="s">
        <v>36</v>
      </c>
      <c r="T1611">
        <v>4</v>
      </c>
      <c r="U1611">
        <v>1</v>
      </c>
      <c r="V1611">
        <v>1</v>
      </c>
      <c r="W1611">
        <v>1</v>
      </c>
      <c r="X1611">
        <v>698</v>
      </c>
      <c r="Y1611">
        <v>50</v>
      </c>
      <c r="Z1611" t="s">
        <v>33</v>
      </c>
      <c r="AA1611">
        <v>50</v>
      </c>
      <c r="AB1611" t="str">
        <f t="shared" si="25"/>
        <v>30-39</v>
      </c>
    </row>
    <row r="1612" spans="1:28" x14ac:dyDescent="0.3">
      <c r="A1612">
        <v>35</v>
      </c>
      <c r="B1612" t="s">
        <v>27</v>
      </c>
      <c r="C1612" t="s">
        <v>38</v>
      </c>
      <c r="D1612">
        <v>0</v>
      </c>
      <c r="E1612" t="s">
        <v>29</v>
      </c>
      <c r="F1612">
        <v>50</v>
      </c>
      <c r="G1612">
        <v>1</v>
      </c>
      <c r="H1612" t="s">
        <v>30</v>
      </c>
      <c r="I1612">
        <v>50</v>
      </c>
      <c r="J1612" t="s">
        <v>31</v>
      </c>
      <c r="K1612">
        <v>0</v>
      </c>
      <c r="L1612" s="1">
        <v>2200</v>
      </c>
      <c r="M1612" t="s">
        <v>27</v>
      </c>
      <c r="N1612" t="s">
        <v>36</v>
      </c>
      <c r="O1612" t="s">
        <v>36</v>
      </c>
      <c r="P1612">
        <v>100</v>
      </c>
      <c r="Q1612" t="s">
        <v>32</v>
      </c>
      <c r="R1612">
        <v>22</v>
      </c>
      <c r="S1612" t="s">
        <v>36</v>
      </c>
      <c r="T1612">
        <v>4</v>
      </c>
      <c r="U1612">
        <v>1</v>
      </c>
      <c r="V1612">
        <v>1</v>
      </c>
      <c r="W1612">
        <v>7</v>
      </c>
      <c r="X1612">
        <v>744</v>
      </c>
      <c r="Y1612">
        <v>-50</v>
      </c>
      <c r="Z1612" t="s">
        <v>35</v>
      </c>
      <c r="AA1612">
        <v>100</v>
      </c>
      <c r="AB1612" t="str">
        <f t="shared" si="25"/>
        <v>30-39</v>
      </c>
    </row>
    <row r="1613" spans="1:28" x14ac:dyDescent="0.3">
      <c r="A1613">
        <v>18</v>
      </c>
      <c r="B1613" t="s">
        <v>27</v>
      </c>
      <c r="C1613" t="s">
        <v>38</v>
      </c>
      <c r="D1613">
        <v>0</v>
      </c>
      <c r="E1613" t="s">
        <v>42</v>
      </c>
      <c r="F1613">
        <v>100</v>
      </c>
      <c r="G1613">
        <v>1</v>
      </c>
      <c r="H1613" t="s">
        <v>30</v>
      </c>
      <c r="I1613">
        <v>50</v>
      </c>
      <c r="J1613" t="s">
        <v>31</v>
      </c>
      <c r="K1613">
        <v>0</v>
      </c>
      <c r="L1613" s="1">
        <v>2250</v>
      </c>
      <c r="M1613" t="s">
        <v>27</v>
      </c>
      <c r="N1613" t="s">
        <v>27</v>
      </c>
      <c r="O1613" t="s">
        <v>27</v>
      </c>
      <c r="P1613">
        <v>0</v>
      </c>
      <c r="Q1613" t="s">
        <v>32</v>
      </c>
      <c r="R1613">
        <v>7</v>
      </c>
      <c r="S1613" t="s">
        <v>27</v>
      </c>
      <c r="T1613">
        <v>9</v>
      </c>
      <c r="U1613">
        <v>3</v>
      </c>
      <c r="V1613">
        <v>2</v>
      </c>
      <c r="W1613">
        <v>99</v>
      </c>
      <c r="X1613">
        <v>751</v>
      </c>
      <c r="Y1613">
        <v>-50</v>
      </c>
      <c r="Z1613" t="s">
        <v>41</v>
      </c>
      <c r="AA1613">
        <v>0</v>
      </c>
      <c r="AB1613" t="str">
        <f t="shared" si="25"/>
        <v>10-19</v>
      </c>
    </row>
    <row r="1614" spans="1:28" x14ac:dyDescent="0.3">
      <c r="A1614">
        <v>53</v>
      </c>
      <c r="B1614" t="s">
        <v>27</v>
      </c>
      <c r="C1614" t="s">
        <v>46</v>
      </c>
      <c r="D1614">
        <v>0</v>
      </c>
      <c r="E1614" t="s">
        <v>42</v>
      </c>
      <c r="F1614">
        <v>100</v>
      </c>
      <c r="G1614">
        <v>0</v>
      </c>
      <c r="H1614" t="s">
        <v>43</v>
      </c>
      <c r="I1614">
        <v>0</v>
      </c>
      <c r="J1614" t="s">
        <v>31</v>
      </c>
      <c r="K1614">
        <v>0</v>
      </c>
      <c r="L1614" s="1">
        <v>2350</v>
      </c>
      <c r="M1614" t="s">
        <v>27</v>
      </c>
      <c r="N1614" t="s">
        <v>27</v>
      </c>
      <c r="O1614" t="s">
        <v>27</v>
      </c>
      <c r="P1614">
        <v>0</v>
      </c>
      <c r="Q1614" t="s">
        <v>34</v>
      </c>
      <c r="R1614">
        <v>1</v>
      </c>
      <c r="S1614" t="s">
        <v>27</v>
      </c>
      <c r="T1614">
        <v>2</v>
      </c>
      <c r="U1614">
        <v>1</v>
      </c>
      <c r="V1614">
        <v>1</v>
      </c>
      <c r="W1614">
        <v>99</v>
      </c>
      <c r="X1614">
        <v>627</v>
      </c>
      <c r="Y1614">
        <v>50</v>
      </c>
      <c r="Z1614" t="s">
        <v>33</v>
      </c>
      <c r="AA1614">
        <v>50</v>
      </c>
      <c r="AB1614" t="str">
        <f t="shared" si="25"/>
        <v>50-59</v>
      </c>
    </row>
    <row r="1615" spans="1:28" x14ac:dyDescent="0.3">
      <c r="A1615">
        <v>38</v>
      </c>
      <c r="B1615" t="s">
        <v>27</v>
      </c>
      <c r="C1615" t="s">
        <v>38</v>
      </c>
      <c r="D1615">
        <v>0</v>
      </c>
      <c r="E1615" t="s">
        <v>42</v>
      </c>
      <c r="F1615">
        <v>100</v>
      </c>
      <c r="G1615">
        <v>1</v>
      </c>
      <c r="H1615" t="s">
        <v>43</v>
      </c>
      <c r="I1615">
        <v>200</v>
      </c>
      <c r="J1615" t="s">
        <v>31</v>
      </c>
      <c r="K1615">
        <v>0</v>
      </c>
      <c r="L1615" s="1">
        <v>2550</v>
      </c>
      <c r="M1615" t="s">
        <v>27</v>
      </c>
      <c r="N1615" t="s">
        <v>36</v>
      </c>
      <c r="O1615" t="s">
        <v>27</v>
      </c>
      <c r="P1615">
        <v>50</v>
      </c>
      <c r="Q1615" t="s">
        <v>34</v>
      </c>
      <c r="R1615">
        <v>26</v>
      </c>
      <c r="S1615" t="s">
        <v>27</v>
      </c>
      <c r="T1615">
        <v>2</v>
      </c>
      <c r="U1615">
        <v>0</v>
      </c>
      <c r="V1615">
        <v>3</v>
      </c>
      <c r="W1615">
        <v>99</v>
      </c>
      <c r="X1615">
        <v>679</v>
      </c>
      <c r="Y1615">
        <v>50</v>
      </c>
      <c r="Z1615" t="s">
        <v>35</v>
      </c>
      <c r="AA1615">
        <v>100</v>
      </c>
      <c r="AB1615" t="str">
        <f t="shared" si="25"/>
        <v>30-39</v>
      </c>
    </row>
    <row r="1616" spans="1:28" x14ac:dyDescent="0.3">
      <c r="A1616">
        <v>37</v>
      </c>
      <c r="B1616" t="s">
        <v>27</v>
      </c>
      <c r="C1616" t="s">
        <v>38</v>
      </c>
      <c r="D1616">
        <v>0</v>
      </c>
      <c r="E1616" t="s">
        <v>42</v>
      </c>
      <c r="F1616">
        <v>100</v>
      </c>
      <c r="G1616">
        <v>0</v>
      </c>
      <c r="H1616" t="s">
        <v>30</v>
      </c>
      <c r="I1616">
        <v>0</v>
      </c>
      <c r="J1616" t="s">
        <v>31</v>
      </c>
      <c r="K1616">
        <v>0</v>
      </c>
      <c r="L1616" s="1">
        <v>2200</v>
      </c>
      <c r="M1616" t="s">
        <v>27</v>
      </c>
      <c r="N1616" t="s">
        <v>27</v>
      </c>
      <c r="O1616" t="s">
        <v>27</v>
      </c>
      <c r="P1616">
        <v>0</v>
      </c>
      <c r="Q1616" t="s">
        <v>34</v>
      </c>
      <c r="R1616">
        <v>24</v>
      </c>
      <c r="S1616" t="s">
        <v>36</v>
      </c>
      <c r="T1616">
        <v>7</v>
      </c>
      <c r="U1616">
        <v>2</v>
      </c>
      <c r="V1616">
        <v>1</v>
      </c>
      <c r="W1616">
        <v>14</v>
      </c>
      <c r="X1616">
        <v>713</v>
      </c>
      <c r="Y1616">
        <v>-50</v>
      </c>
      <c r="Z1616" t="s">
        <v>41</v>
      </c>
      <c r="AA1616">
        <v>0</v>
      </c>
      <c r="AB1616" t="str">
        <f t="shared" si="25"/>
        <v>30-39</v>
      </c>
    </row>
    <row r="1617" spans="1:28" x14ac:dyDescent="0.3">
      <c r="A1617">
        <v>87</v>
      </c>
      <c r="B1617" t="s">
        <v>36</v>
      </c>
      <c r="C1617" t="s">
        <v>38</v>
      </c>
      <c r="D1617">
        <v>0</v>
      </c>
      <c r="E1617" t="s">
        <v>37</v>
      </c>
      <c r="F1617">
        <v>0</v>
      </c>
      <c r="G1617">
        <v>4</v>
      </c>
      <c r="H1617" t="s">
        <v>39</v>
      </c>
      <c r="I1617">
        <v>400</v>
      </c>
      <c r="J1617" t="s">
        <v>31</v>
      </c>
      <c r="K1617">
        <v>0</v>
      </c>
      <c r="L1617" s="1">
        <v>2450</v>
      </c>
      <c r="M1617" t="s">
        <v>36</v>
      </c>
      <c r="N1617" t="s">
        <v>27</v>
      </c>
      <c r="O1617" t="s">
        <v>27</v>
      </c>
      <c r="P1617">
        <v>50</v>
      </c>
      <c r="Q1617" t="s">
        <v>44</v>
      </c>
      <c r="R1617">
        <v>22</v>
      </c>
      <c r="S1617" t="s">
        <v>36</v>
      </c>
      <c r="T1617">
        <v>6</v>
      </c>
      <c r="U1617">
        <v>2</v>
      </c>
      <c r="V1617">
        <v>3</v>
      </c>
      <c r="W1617">
        <v>2</v>
      </c>
      <c r="X1617">
        <v>750</v>
      </c>
      <c r="Y1617">
        <v>-50</v>
      </c>
      <c r="Z1617" t="s">
        <v>41</v>
      </c>
      <c r="AA1617">
        <v>0</v>
      </c>
      <c r="AB1617" t="str">
        <f t="shared" si="25"/>
        <v>80-89</v>
      </c>
    </row>
    <row r="1618" spans="1:28" x14ac:dyDescent="0.3">
      <c r="A1618">
        <v>44</v>
      </c>
      <c r="B1618" t="s">
        <v>27</v>
      </c>
      <c r="C1618" t="s">
        <v>28</v>
      </c>
      <c r="D1618">
        <v>86</v>
      </c>
      <c r="E1618" t="s">
        <v>29</v>
      </c>
      <c r="F1618">
        <v>50</v>
      </c>
      <c r="G1618">
        <v>0</v>
      </c>
      <c r="H1618" t="s">
        <v>39</v>
      </c>
      <c r="I1618">
        <v>0</v>
      </c>
      <c r="J1618" t="s">
        <v>40</v>
      </c>
      <c r="K1618">
        <v>-200</v>
      </c>
      <c r="L1618" s="1">
        <v>1986</v>
      </c>
      <c r="M1618" t="s">
        <v>27</v>
      </c>
      <c r="N1618" t="s">
        <v>27</v>
      </c>
      <c r="O1618" t="s">
        <v>36</v>
      </c>
      <c r="P1618">
        <v>50</v>
      </c>
      <c r="Q1618" t="s">
        <v>32</v>
      </c>
      <c r="R1618">
        <v>16</v>
      </c>
      <c r="S1618" t="s">
        <v>36</v>
      </c>
      <c r="T1618">
        <v>9</v>
      </c>
      <c r="U1618">
        <v>2</v>
      </c>
      <c r="V1618">
        <v>2</v>
      </c>
      <c r="W1618">
        <v>1</v>
      </c>
      <c r="X1618">
        <v>782</v>
      </c>
      <c r="Y1618">
        <v>-50</v>
      </c>
      <c r="Z1618" t="s">
        <v>41</v>
      </c>
      <c r="AA1618">
        <v>0</v>
      </c>
      <c r="AB1618" t="str">
        <f t="shared" si="25"/>
        <v>40-49</v>
      </c>
    </row>
    <row r="1619" spans="1:28" x14ac:dyDescent="0.3">
      <c r="A1619">
        <v>28</v>
      </c>
      <c r="B1619" t="s">
        <v>27</v>
      </c>
      <c r="C1619" t="s">
        <v>38</v>
      </c>
      <c r="D1619">
        <v>0</v>
      </c>
      <c r="E1619" t="s">
        <v>37</v>
      </c>
      <c r="F1619">
        <v>0</v>
      </c>
      <c r="G1619">
        <v>2</v>
      </c>
      <c r="H1619" t="s">
        <v>30</v>
      </c>
      <c r="I1619">
        <v>100</v>
      </c>
      <c r="J1619" t="s">
        <v>40</v>
      </c>
      <c r="K1619">
        <v>-200</v>
      </c>
      <c r="L1619" s="1">
        <v>2000</v>
      </c>
      <c r="M1619" t="s">
        <v>36</v>
      </c>
      <c r="N1619" t="s">
        <v>27</v>
      </c>
      <c r="O1619" t="s">
        <v>27</v>
      </c>
      <c r="P1619">
        <v>50</v>
      </c>
      <c r="Q1619" t="s">
        <v>34</v>
      </c>
      <c r="R1619">
        <v>5</v>
      </c>
      <c r="S1619" t="s">
        <v>36</v>
      </c>
      <c r="T1619">
        <v>5</v>
      </c>
      <c r="U1619">
        <v>5</v>
      </c>
      <c r="V1619">
        <v>2</v>
      </c>
      <c r="W1619">
        <v>6</v>
      </c>
      <c r="X1619">
        <v>729</v>
      </c>
      <c r="Y1619">
        <v>-50</v>
      </c>
      <c r="Z1619" t="s">
        <v>33</v>
      </c>
      <c r="AA1619">
        <v>50</v>
      </c>
      <c r="AB1619" t="str">
        <f t="shared" si="25"/>
        <v>20-29</v>
      </c>
    </row>
    <row r="1620" spans="1:28" x14ac:dyDescent="0.3">
      <c r="A1620">
        <v>33</v>
      </c>
      <c r="B1620" t="s">
        <v>27</v>
      </c>
      <c r="C1620" t="s">
        <v>28</v>
      </c>
      <c r="D1620">
        <v>86</v>
      </c>
      <c r="E1620" t="s">
        <v>29</v>
      </c>
      <c r="F1620">
        <v>50</v>
      </c>
      <c r="G1620">
        <v>0</v>
      </c>
      <c r="H1620" t="s">
        <v>30</v>
      </c>
      <c r="I1620">
        <v>0</v>
      </c>
      <c r="J1620" t="s">
        <v>31</v>
      </c>
      <c r="K1620">
        <v>0</v>
      </c>
      <c r="L1620" s="1">
        <v>2436</v>
      </c>
      <c r="M1620" t="s">
        <v>27</v>
      </c>
      <c r="N1620" t="s">
        <v>27</v>
      </c>
      <c r="O1620" t="s">
        <v>27</v>
      </c>
      <c r="P1620">
        <v>0</v>
      </c>
      <c r="Q1620" t="s">
        <v>32</v>
      </c>
      <c r="R1620">
        <v>16</v>
      </c>
      <c r="S1620" t="s">
        <v>27</v>
      </c>
      <c r="T1620">
        <v>3</v>
      </c>
      <c r="U1620">
        <v>1</v>
      </c>
      <c r="V1620">
        <v>1</v>
      </c>
      <c r="W1620">
        <v>99</v>
      </c>
      <c r="X1620">
        <v>630</v>
      </c>
      <c r="Y1620">
        <v>50</v>
      </c>
      <c r="Z1620" t="s">
        <v>35</v>
      </c>
      <c r="AA1620">
        <v>100</v>
      </c>
      <c r="AB1620" t="str">
        <f t="shared" si="25"/>
        <v>30-39</v>
      </c>
    </row>
    <row r="1621" spans="1:28" x14ac:dyDescent="0.3">
      <c r="A1621">
        <v>57</v>
      </c>
      <c r="B1621" t="s">
        <v>36</v>
      </c>
      <c r="C1621" t="s">
        <v>46</v>
      </c>
      <c r="D1621">
        <v>0</v>
      </c>
      <c r="E1621" t="s">
        <v>29</v>
      </c>
      <c r="F1621">
        <v>50</v>
      </c>
      <c r="G1621">
        <v>0</v>
      </c>
      <c r="H1621" t="s">
        <v>30</v>
      </c>
      <c r="I1621">
        <v>0</v>
      </c>
      <c r="J1621" t="s">
        <v>40</v>
      </c>
      <c r="K1621">
        <v>-200</v>
      </c>
      <c r="L1621" s="1">
        <v>2050</v>
      </c>
      <c r="M1621" t="s">
        <v>27</v>
      </c>
      <c r="N1621" t="s">
        <v>27</v>
      </c>
      <c r="O1621" t="s">
        <v>27</v>
      </c>
      <c r="P1621">
        <v>0</v>
      </c>
      <c r="Q1621" t="s">
        <v>34</v>
      </c>
      <c r="R1621">
        <v>26</v>
      </c>
      <c r="S1621" t="s">
        <v>36</v>
      </c>
      <c r="T1621">
        <v>9</v>
      </c>
      <c r="U1621">
        <v>1</v>
      </c>
      <c r="V1621">
        <v>2</v>
      </c>
      <c r="W1621">
        <v>2</v>
      </c>
      <c r="X1621">
        <v>724</v>
      </c>
      <c r="Y1621">
        <v>-50</v>
      </c>
      <c r="Z1621" t="s">
        <v>35</v>
      </c>
      <c r="AA1621">
        <v>100</v>
      </c>
      <c r="AB1621" t="str">
        <f t="shared" si="25"/>
        <v>50-59</v>
      </c>
    </row>
    <row r="1622" spans="1:28" x14ac:dyDescent="0.3">
      <c r="A1622">
        <v>41</v>
      </c>
      <c r="B1622" t="s">
        <v>27</v>
      </c>
      <c r="C1622" t="s">
        <v>38</v>
      </c>
      <c r="D1622">
        <v>0</v>
      </c>
      <c r="E1622" t="s">
        <v>29</v>
      </c>
      <c r="F1622">
        <v>50</v>
      </c>
      <c r="G1622">
        <v>1</v>
      </c>
      <c r="H1622" t="s">
        <v>30</v>
      </c>
      <c r="I1622">
        <v>50</v>
      </c>
      <c r="J1622" t="s">
        <v>40</v>
      </c>
      <c r="K1622">
        <v>-200</v>
      </c>
      <c r="L1622" s="1">
        <v>2150</v>
      </c>
      <c r="M1622" t="s">
        <v>27</v>
      </c>
      <c r="N1622" t="s">
        <v>36</v>
      </c>
      <c r="O1622" t="s">
        <v>27</v>
      </c>
      <c r="P1622">
        <v>50</v>
      </c>
      <c r="Q1622" t="s">
        <v>34</v>
      </c>
      <c r="R1622">
        <v>3</v>
      </c>
      <c r="S1622" t="s">
        <v>36</v>
      </c>
      <c r="T1622">
        <v>5</v>
      </c>
      <c r="U1622">
        <v>4</v>
      </c>
      <c r="V1622">
        <v>1</v>
      </c>
      <c r="W1622">
        <v>8</v>
      </c>
      <c r="X1622">
        <v>654</v>
      </c>
      <c r="Y1622">
        <v>50</v>
      </c>
      <c r="Z1622" t="s">
        <v>35</v>
      </c>
      <c r="AA1622">
        <v>100</v>
      </c>
      <c r="AB1622" t="str">
        <f t="shared" si="25"/>
        <v>40-49</v>
      </c>
    </row>
    <row r="1623" spans="1:28" x14ac:dyDescent="0.3">
      <c r="A1623">
        <v>18</v>
      </c>
      <c r="B1623" t="s">
        <v>27</v>
      </c>
      <c r="C1623" t="s">
        <v>28</v>
      </c>
      <c r="D1623">
        <v>86</v>
      </c>
      <c r="E1623" t="s">
        <v>42</v>
      </c>
      <c r="F1623">
        <v>100</v>
      </c>
      <c r="G1623">
        <v>1</v>
      </c>
      <c r="H1623" t="s">
        <v>30</v>
      </c>
      <c r="I1623">
        <v>50</v>
      </c>
      <c r="J1623" t="s">
        <v>31</v>
      </c>
      <c r="K1623">
        <v>0</v>
      </c>
      <c r="L1623" s="1">
        <v>2536</v>
      </c>
      <c r="M1623" t="s">
        <v>27</v>
      </c>
      <c r="N1623" t="s">
        <v>27</v>
      </c>
      <c r="O1623" t="s">
        <v>27</v>
      </c>
      <c r="P1623">
        <v>0</v>
      </c>
      <c r="Q1623" t="s">
        <v>34</v>
      </c>
      <c r="R1623">
        <v>21</v>
      </c>
      <c r="S1623" t="s">
        <v>27</v>
      </c>
      <c r="T1623">
        <v>2</v>
      </c>
      <c r="U1623">
        <v>2</v>
      </c>
      <c r="V1623">
        <v>2</v>
      </c>
      <c r="W1623">
        <v>99</v>
      </c>
      <c r="X1623">
        <v>653</v>
      </c>
      <c r="Y1623">
        <v>50</v>
      </c>
      <c r="Z1623" t="s">
        <v>35</v>
      </c>
      <c r="AA1623">
        <v>100</v>
      </c>
      <c r="AB1623" t="str">
        <f t="shared" si="25"/>
        <v>10-19</v>
      </c>
    </row>
    <row r="1624" spans="1:28" x14ac:dyDescent="0.3">
      <c r="A1624">
        <v>53</v>
      </c>
      <c r="B1624" t="s">
        <v>27</v>
      </c>
      <c r="C1624" t="s">
        <v>38</v>
      </c>
      <c r="D1624">
        <v>0</v>
      </c>
      <c r="E1624" t="s">
        <v>29</v>
      </c>
      <c r="F1624">
        <v>50</v>
      </c>
      <c r="G1624">
        <v>1</v>
      </c>
      <c r="H1624" t="s">
        <v>39</v>
      </c>
      <c r="I1624">
        <v>100</v>
      </c>
      <c r="J1624" t="s">
        <v>31</v>
      </c>
      <c r="K1624">
        <v>0</v>
      </c>
      <c r="L1624" s="1">
        <v>2200</v>
      </c>
      <c r="M1624" t="s">
        <v>27</v>
      </c>
      <c r="N1624" t="s">
        <v>36</v>
      </c>
      <c r="O1624" t="s">
        <v>27</v>
      </c>
      <c r="P1624">
        <v>50</v>
      </c>
      <c r="Q1624" t="s">
        <v>34</v>
      </c>
      <c r="R1624">
        <v>21</v>
      </c>
      <c r="S1624" t="s">
        <v>27</v>
      </c>
      <c r="T1624">
        <v>4</v>
      </c>
      <c r="U1624">
        <v>0</v>
      </c>
      <c r="V1624">
        <v>3</v>
      </c>
      <c r="W1624">
        <v>99</v>
      </c>
      <c r="X1624">
        <v>778</v>
      </c>
      <c r="Y1624">
        <v>-50</v>
      </c>
      <c r="Z1624" t="s">
        <v>41</v>
      </c>
      <c r="AA1624">
        <v>0</v>
      </c>
      <c r="AB1624" t="str">
        <f t="shared" si="25"/>
        <v>50-59</v>
      </c>
    </row>
    <row r="1625" spans="1:28" x14ac:dyDescent="0.3">
      <c r="A1625">
        <v>29</v>
      </c>
      <c r="B1625" t="s">
        <v>27</v>
      </c>
      <c r="C1625" t="s">
        <v>28</v>
      </c>
      <c r="D1625">
        <v>86</v>
      </c>
      <c r="E1625" t="s">
        <v>37</v>
      </c>
      <c r="F1625">
        <v>0</v>
      </c>
      <c r="G1625">
        <v>0</v>
      </c>
      <c r="H1625" t="s">
        <v>30</v>
      </c>
      <c r="I1625">
        <v>0</v>
      </c>
      <c r="J1625" t="s">
        <v>40</v>
      </c>
      <c r="K1625">
        <v>-200</v>
      </c>
      <c r="L1625" s="1">
        <v>2036</v>
      </c>
      <c r="M1625" t="s">
        <v>27</v>
      </c>
      <c r="N1625" t="s">
        <v>36</v>
      </c>
      <c r="O1625" t="s">
        <v>27</v>
      </c>
      <c r="P1625">
        <v>50</v>
      </c>
      <c r="Q1625" t="s">
        <v>34</v>
      </c>
      <c r="R1625">
        <v>25</v>
      </c>
      <c r="S1625" t="s">
        <v>36</v>
      </c>
      <c r="T1625">
        <v>3</v>
      </c>
      <c r="U1625">
        <v>3</v>
      </c>
      <c r="V1625">
        <v>1</v>
      </c>
      <c r="W1625">
        <v>13</v>
      </c>
      <c r="X1625">
        <v>644</v>
      </c>
      <c r="Y1625">
        <v>50</v>
      </c>
      <c r="Z1625" t="s">
        <v>41</v>
      </c>
      <c r="AA1625">
        <v>0</v>
      </c>
      <c r="AB1625" t="str">
        <f t="shared" si="25"/>
        <v>20-29</v>
      </c>
    </row>
    <row r="1626" spans="1:28" x14ac:dyDescent="0.3">
      <c r="A1626">
        <v>68</v>
      </c>
      <c r="B1626" t="s">
        <v>36</v>
      </c>
      <c r="C1626" t="s">
        <v>28</v>
      </c>
      <c r="D1626">
        <v>86</v>
      </c>
      <c r="E1626" t="s">
        <v>37</v>
      </c>
      <c r="F1626">
        <v>0</v>
      </c>
      <c r="G1626">
        <v>1</v>
      </c>
      <c r="H1626" t="s">
        <v>30</v>
      </c>
      <c r="I1626">
        <v>50</v>
      </c>
      <c r="J1626" t="s">
        <v>31</v>
      </c>
      <c r="K1626">
        <v>0</v>
      </c>
      <c r="L1626" s="1">
        <v>2286</v>
      </c>
      <c r="M1626" t="s">
        <v>27</v>
      </c>
      <c r="N1626" t="s">
        <v>27</v>
      </c>
      <c r="O1626" t="s">
        <v>27</v>
      </c>
      <c r="P1626">
        <v>0</v>
      </c>
      <c r="Q1626" t="s">
        <v>32</v>
      </c>
      <c r="R1626">
        <v>11</v>
      </c>
      <c r="S1626" t="s">
        <v>27</v>
      </c>
      <c r="T1626">
        <v>5</v>
      </c>
      <c r="U1626">
        <v>2</v>
      </c>
      <c r="V1626">
        <v>3</v>
      </c>
      <c r="W1626">
        <v>99</v>
      </c>
      <c r="X1626">
        <v>726</v>
      </c>
      <c r="Y1626">
        <v>-50</v>
      </c>
      <c r="Z1626" t="s">
        <v>33</v>
      </c>
      <c r="AA1626">
        <v>50</v>
      </c>
      <c r="AB1626" t="str">
        <f t="shared" si="25"/>
        <v>60-69</v>
      </c>
    </row>
    <row r="1627" spans="1:28" x14ac:dyDescent="0.3">
      <c r="A1627">
        <v>56</v>
      </c>
      <c r="B1627" t="s">
        <v>36</v>
      </c>
      <c r="C1627" t="s">
        <v>28</v>
      </c>
      <c r="D1627">
        <v>86</v>
      </c>
      <c r="E1627" t="s">
        <v>42</v>
      </c>
      <c r="F1627">
        <v>100</v>
      </c>
      <c r="G1627">
        <v>0</v>
      </c>
      <c r="H1627" t="s">
        <v>30</v>
      </c>
      <c r="I1627">
        <v>0</v>
      </c>
      <c r="J1627" t="s">
        <v>40</v>
      </c>
      <c r="K1627">
        <v>-200</v>
      </c>
      <c r="L1627" s="1">
        <v>2186</v>
      </c>
      <c r="M1627" t="s">
        <v>27</v>
      </c>
      <c r="N1627" t="s">
        <v>27</v>
      </c>
      <c r="O1627" t="s">
        <v>27</v>
      </c>
      <c r="P1627">
        <v>0</v>
      </c>
      <c r="Q1627" t="s">
        <v>44</v>
      </c>
      <c r="R1627">
        <v>9</v>
      </c>
      <c r="S1627" t="s">
        <v>36</v>
      </c>
      <c r="T1627">
        <v>4</v>
      </c>
      <c r="U1627">
        <v>2</v>
      </c>
      <c r="V1627">
        <v>3</v>
      </c>
      <c r="W1627">
        <v>10</v>
      </c>
      <c r="X1627">
        <v>726</v>
      </c>
      <c r="Y1627">
        <v>-50</v>
      </c>
      <c r="Z1627" t="s">
        <v>35</v>
      </c>
      <c r="AA1627">
        <v>100</v>
      </c>
      <c r="AB1627" t="str">
        <f t="shared" si="25"/>
        <v>50-59</v>
      </c>
    </row>
    <row r="1628" spans="1:28" x14ac:dyDescent="0.3">
      <c r="A1628">
        <v>33</v>
      </c>
      <c r="B1628" t="s">
        <v>27</v>
      </c>
      <c r="C1628" t="s">
        <v>38</v>
      </c>
      <c r="D1628">
        <v>0</v>
      </c>
      <c r="E1628" t="s">
        <v>42</v>
      </c>
      <c r="F1628">
        <v>100</v>
      </c>
      <c r="G1628">
        <v>0</v>
      </c>
      <c r="H1628" t="s">
        <v>30</v>
      </c>
      <c r="I1628">
        <v>0</v>
      </c>
      <c r="J1628" t="s">
        <v>31</v>
      </c>
      <c r="K1628">
        <v>0</v>
      </c>
      <c r="L1628" s="1">
        <v>2300</v>
      </c>
      <c r="M1628" t="s">
        <v>27</v>
      </c>
      <c r="N1628" t="s">
        <v>27</v>
      </c>
      <c r="O1628" t="s">
        <v>27</v>
      </c>
      <c r="P1628">
        <v>0</v>
      </c>
      <c r="Q1628" t="s">
        <v>32</v>
      </c>
      <c r="R1628">
        <v>24</v>
      </c>
      <c r="S1628" t="s">
        <v>36</v>
      </c>
      <c r="T1628">
        <v>4</v>
      </c>
      <c r="U1628">
        <v>5</v>
      </c>
      <c r="V1628">
        <v>2</v>
      </c>
      <c r="W1628">
        <v>12</v>
      </c>
      <c r="X1628">
        <v>765</v>
      </c>
      <c r="Y1628">
        <v>-50</v>
      </c>
      <c r="Z1628" t="s">
        <v>35</v>
      </c>
      <c r="AA1628">
        <v>100</v>
      </c>
      <c r="AB1628" t="str">
        <f t="shared" si="25"/>
        <v>30-39</v>
      </c>
    </row>
    <row r="1629" spans="1:28" x14ac:dyDescent="0.3">
      <c r="A1629">
        <v>59</v>
      </c>
      <c r="B1629" t="s">
        <v>36</v>
      </c>
      <c r="C1629" t="s">
        <v>38</v>
      </c>
      <c r="D1629">
        <v>0</v>
      </c>
      <c r="E1629" t="s">
        <v>37</v>
      </c>
      <c r="F1629">
        <v>0</v>
      </c>
      <c r="G1629">
        <v>0</v>
      </c>
      <c r="H1629" t="s">
        <v>30</v>
      </c>
      <c r="I1629">
        <v>0</v>
      </c>
      <c r="J1629" t="s">
        <v>40</v>
      </c>
      <c r="K1629">
        <v>-200</v>
      </c>
      <c r="L1629" s="1">
        <v>1950</v>
      </c>
      <c r="M1629" t="s">
        <v>27</v>
      </c>
      <c r="N1629" t="s">
        <v>27</v>
      </c>
      <c r="O1629" t="s">
        <v>27</v>
      </c>
      <c r="P1629">
        <v>0</v>
      </c>
      <c r="Q1629" t="s">
        <v>32</v>
      </c>
      <c r="R1629">
        <v>12</v>
      </c>
      <c r="S1629" t="s">
        <v>36</v>
      </c>
      <c r="T1629">
        <v>0</v>
      </c>
      <c r="U1629">
        <v>0</v>
      </c>
      <c r="V1629">
        <v>3</v>
      </c>
      <c r="W1629">
        <v>2</v>
      </c>
      <c r="X1629">
        <v>724</v>
      </c>
      <c r="Y1629">
        <v>-50</v>
      </c>
      <c r="Z1629" t="s">
        <v>33</v>
      </c>
      <c r="AA1629">
        <v>50</v>
      </c>
      <c r="AB1629" t="str">
        <f t="shared" si="25"/>
        <v>50-59</v>
      </c>
    </row>
    <row r="1630" spans="1:28" x14ac:dyDescent="0.3">
      <c r="A1630">
        <v>41</v>
      </c>
      <c r="B1630" t="s">
        <v>27</v>
      </c>
      <c r="C1630" t="s">
        <v>46</v>
      </c>
      <c r="D1630">
        <v>0</v>
      </c>
      <c r="E1630" t="s">
        <v>37</v>
      </c>
      <c r="F1630">
        <v>0</v>
      </c>
      <c r="G1630">
        <v>0</v>
      </c>
      <c r="H1630" t="s">
        <v>30</v>
      </c>
      <c r="I1630">
        <v>0</v>
      </c>
      <c r="J1630" t="s">
        <v>40</v>
      </c>
      <c r="K1630">
        <v>-200</v>
      </c>
      <c r="L1630" s="1">
        <v>2050</v>
      </c>
      <c r="M1630" t="s">
        <v>27</v>
      </c>
      <c r="N1630" t="s">
        <v>27</v>
      </c>
      <c r="O1630" t="s">
        <v>27</v>
      </c>
      <c r="P1630">
        <v>0</v>
      </c>
      <c r="Q1630" t="s">
        <v>32</v>
      </c>
      <c r="R1630">
        <v>15</v>
      </c>
      <c r="S1630" t="s">
        <v>27</v>
      </c>
      <c r="T1630">
        <v>3</v>
      </c>
      <c r="U1630">
        <v>0</v>
      </c>
      <c r="V1630">
        <v>1</v>
      </c>
      <c r="W1630">
        <v>99</v>
      </c>
      <c r="X1630">
        <v>646</v>
      </c>
      <c r="Y1630">
        <v>50</v>
      </c>
      <c r="Z1630" t="s">
        <v>33</v>
      </c>
      <c r="AA1630">
        <v>50</v>
      </c>
      <c r="AB1630" t="str">
        <f t="shared" si="25"/>
        <v>40-49</v>
      </c>
    </row>
    <row r="1631" spans="1:28" x14ac:dyDescent="0.3">
      <c r="A1631">
        <v>52</v>
      </c>
      <c r="B1631" t="s">
        <v>27</v>
      </c>
      <c r="C1631" t="s">
        <v>28</v>
      </c>
      <c r="D1631">
        <v>86</v>
      </c>
      <c r="E1631" t="s">
        <v>29</v>
      </c>
      <c r="F1631">
        <v>50</v>
      </c>
      <c r="G1631">
        <v>3</v>
      </c>
      <c r="H1631" t="s">
        <v>30</v>
      </c>
      <c r="I1631">
        <v>150</v>
      </c>
      <c r="J1631" t="s">
        <v>31</v>
      </c>
      <c r="K1631">
        <v>0</v>
      </c>
      <c r="L1631" s="1">
        <v>2436</v>
      </c>
      <c r="M1631" t="s">
        <v>36</v>
      </c>
      <c r="N1631" t="s">
        <v>27</v>
      </c>
      <c r="O1631" t="s">
        <v>27</v>
      </c>
      <c r="P1631">
        <v>50</v>
      </c>
      <c r="Q1631" t="s">
        <v>34</v>
      </c>
      <c r="R1631">
        <v>23</v>
      </c>
      <c r="S1631" t="s">
        <v>27</v>
      </c>
      <c r="T1631">
        <v>8</v>
      </c>
      <c r="U1631">
        <v>2</v>
      </c>
      <c r="V1631">
        <v>2</v>
      </c>
      <c r="W1631">
        <v>99</v>
      </c>
      <c r="X1631">
        <v>722</v>
      </c>
      <c r="Y1631">
        <v>-50</v>
      </c>
      <c r="Z1631" t="s">
        <v>35</v>
      </c>
      <c r="AA1631">
        <v>100</v>
      </c>
      <c r="AB1631" t="str">
        <f t="shared" si="25"/>
        <v>50-59</v>
      </c>
    </row>
    <row r="1632" spans="1:28" x14ac:dyDescent="0.3">
      <c r="A1632">
        <v>47</v>
      </c>
      <c r="B1632" t="s">
        <v>27</v>
      </c>
      <c r="C1632" t="s">
        <v>38</v>
      </c>
      <c r="D1632">
        <v>0</v>
      </c>
      <c r="E1632" t="s">
        <v>29</v>
      </c>
      <c r="F1632">
        <v>50</v>
      </c>
      <c r="G1632">
        <v>0</v>
      </c>
      <c r="H1632" t="s">
        <v>39</v>
      </c>
      <c r="I1632">
        <v>0</v>
      </c>
      <c r="J1632" t="s">
        <v>31</v>
      </c>
      <c r="K1632">
        <v>0</v>
      </c>
      <c r="L1632" s="1">
        <v>2200</v>
      </c>
      <c r="M1632" t="s">
        <v>36</v>
      </c>
      <c r="N1632" t="s">
        <v>27</v>
      </c>
      <c r="O1632" t="s">
        <v>27</v>
      </c>
      <c r="P1632">
        <v>50</v>
      </c>
      <c r="Q1632" t="s">
        <v>34</v>
      </c>
      <c r="R1632">
        <v>30</v>
      </c>
      <c r="S1632" t="s">
        <v>27</v>
      </c>
      <c r="T1632">
        <v>4</v>
      </c>
      <c r="U1632">
        <v>2</v>
      </c>
      <c r="V1632">
        <v>2</v>
      </c>
      <c r="W1632">
        <v>99</v>
      </c>
      <c r="X1632">
        <v>741</v>
      </c>
      <c r="Y1632">
        <v>-50</v>
      </c>
      <c r="Z1632" t="s">
        <v>35</v>
      </c>
      <c r="AA1632">
        <v>100</v>
      </c>
      <c r="AB1632" t="str">
        <f t="shared" si="25"/>
        <v>40-49</v>
      </c>
    </row>
    <row r="1633" spans="1:28" x14ac:dyDescent="0.3">
      <c r="A1633">
        <v>27</v>
      </c>
      <c r="B1633" t="s">
        <v>27</v>
      </c>
      <c r="C1633" t="s">
        <v>38</v>
      </c>
      <c r="D1633">
        <v>0</v>
      </c>
      <c r="E1633" t="s">
        <v>29</v>
      </c>
      <c r="F1633">
        <v>50</v>
      </c>
      <c r="G1633">
        <v>0</v>
      </c>
      <c r="H1633" t="s">
        <v>30</v>
      </c>
      <c r="I1633">
        <v>0</v>
      </c>
      <c r="J1633" t="s">
        <v>40</v>
      </c>
      <c r="K1633">
        <v>-200</v>
      </c>
      <c r="L1633" s="1">
        <v>2050</v>
      </c>
      <c r="M1633" t="s">
        <v>36</v>
      </c>
      <c r="N1633" t="s">
        <v>27</v>
      </c>
      <c r="O1633" t="s">
        <v>27</v>
      </c>
      <c r="P1633">
        <v>50</v>
      </c>
      <c r="Q1633" t="s">
        <v>34</v>
      </c>
      <c r="R1633">
        <v>11</v>
      </c>
      <c r="S1633" t="s">
        <v>36</v>
      </c>
      <c r="T1633">
        <v>6</v>
      </c>
      <c r="U1633">
        <v>3</v>
      </c>
      <c r="V1633">
        <v>1</v>
      </c>
      <c r="W1633">
        <v>8</v>
      </c>
      <c r="X1633">
        <v>677</v>
      </c>
      <c r="Y1633">
        <v>50</v>
      </c>
      <c r="Z1633" t="s">
        <v>33</v>
      </c>
      <c r="AA1633">
        <v>50</v>
      </c>
      <c r="AB1633" t="str">
        <f t="shared" si="25"/>
        <v>20-29</v>
      </c>
    </row>
    <row r="1634" spans="1:28" x14ac:dyDescent="0.3">
      <c r="A1634">
        <v>30</v>
      </c>
      <c r="B1634" t="s">
        <v>27</v>
      </c>
      <c r="C1634" t="s">
        <v>28</v>
      </c>
      <c r="D1634">
        <v>86</v>
      </c>
      <c r="E1634" t="s">
        <v>29</v>
      </c>
      <c r="F1634">
        <v>50</v>
      </c>
      <c r="G1634">
        <v>1</v>
      </c>
      <c r="H1634" t="s">
        <v>30</v>
      </c>
      <c r="I1634">
        <v>50</v>
      </c>
      <c r="J1634" t="s">
        <v>31</v>
      </c>
      <c r="K1634">
        <v>0</v>
      </c>
      <c r="L1634" s="1">
        <v>2336</v>
      </c>
      <c r="M1634" t="s">
        <v>27</v>
      </c>
      <c r="N1634" t="s">
        <v>27</v>
      </c>
      <c r="O1634" t="s">
        <v>27</v>
      </c>
      <c r="P1634">
        <v>0</v>
      </c>
      <c r="Q1634" t="s">
        <v>34</v>
      </c>
      <c r="R1634">
        <v>30</v>
      </c>
      <c r="S1634" t="s">
        <v>27</v>
      </c>
      <c r="T1634">
        <v>5</v>
      </c>
      <c r="U1634">
        <v>0</v>
      </c>
      <c r="V1634">
        <v>2</v>
      </c>
      <c r="W1634">
        <v>99</v>
      </c>
      <c r="X1634">
        <v>768</v>
      </c>
      <c r="Y1634">
        <v>-50</v>
      </c>
      <c r="Z1634" t="s">
        <v>33</v>
      </c>
      <c r="AA1634">
        <v>50</v>
      </c>
      <c r="AB1634" t="str">
        <f t="shared" si="25"/>
        <v>30-39</v>
      </c>
    </row>
    <row r="1635" spans="1:28" x14ac:dyDescent="0.3">
      <c r="A1635">
        <v>55</v>
      </c>
      <c r="B1635" t="s">
        <v>36</v>
      </c>
      <c r="C1635" t="s">
        <v>38</v>
      </c>
      <c r="D1635">
        <v>0</v>
      </c>
      <c r="E1635" t="s">
        <v>29</v>
      </c>
      <c r="F1635">
        <v>50</v>
      </c>
      <c r="G1635">
        <v>1</v>
      </c>
      <c r="H1635" t="s">
        <v>30</v>
      </c>
      <c r="I1635">
        <v>50</v>
      </c>
      <c r="J1635" t="s">
        <v>31</v>
      </c>
      <c r="K1635">
        <v>0</v>
      </c>
      <c r="L1635" s="1">
        <v>2200</v>
      </c>
      <c r="M1635" t="s">
        <v>27</v>
      </c>
      <c r="N1635" t="s">
        <v>27</v>
      </c>
      <c r="O1635" t="s">
        <v>27</v>
      </c>
      <c r="P1635">
        <v>0</v>
      </c>
      <c r="Q1635" t="s">
        <v>32</v>
      </c>
      <c r="R1635">
        <v>13</v>
      </c>
      <c r="S1635" t="s">
        <v>36</v>
      </c>
      <c r="T1635">
        <v>3</v>
      </c>
      <c r="U1635">
        <v>2</v>
      </c>
      <c r="V1635">
        <v>3</v>
      </c>
      <c r="W1635">
        <v>8</v>
      </c>
      <c r="X1635">
        <v>732</v>
      </c>
      <c r="Y1635">
        <v>-50</v>
      </c>
      <c r="Z1635" t="s">
        <v>41</v>
      </c>
      <c r="AA1635">
        <v>0</v>
      </c>
      <c r="AB1635" t="str">
        <f t="shared" si="25"/>
        <v>50-59</v>
      </c>
    </row>
    <row r="1636" spans="1:28" x14ac:dyDescent="0.3">
      <c r="A1636">
        <v>34</v>
      </c>
      <c r="B1636" t="s">
        <v>27</v>
      </c>
      <c r="C1636" t="s">
        <v>28</v>
      </c>
      <c r="D1636">
        <v>86</v>
      </c>
      <c r="E1636" t="s">
        <v>29</v>
      </c>
      <c r="F1636">
        <v>50</v>
      </c>
      <c r="G1636">
        <v>0</v>
      </c>
      <c r="H1636" t="s">
        <v>43</v>
      </c>
      <c r="I1636">
        <v>0</v>
      </c>
      <c r="J1636" t="s">
        <v>40</v>
      </c>
      <c r="K1636">
        <v>-200</v>
      </c>
      <c r="L1636" s="1">
        <v>1986</v>
      </c>
      <c r="M1636" t="s">
        <v>36</v>
      </c>
      <c r="N1636" t="s">
        <v>27</v>
      </c>
      <c r="O1636" t="s">
        <v>27</v>
      </c>
      <c r="P1636">
        <v>50</v>
      </c>
      <c r="Q1636" t="s">
        <v>34</v>
      </c>
      <c r="R1636">
        <v>30</v>
      </c>
      <c r="S1636" t="s">
        <v>27</v>
      </c>
      <c r="T1636">
        <v>6</v>
      </c>
      <c r="U1636">
        <v>2</v>
      </c>
      <c r="V1636">
        <v>1</v>
      </c>
      <c r="W1636">
        <v>99</v>
      </c>
      <c r="X1636">
        <v>749</v>
      </c>
      <c r="Y1636">
        <v>-50</v>
      </c>
      <c r="Z1636" t="s">
        <v>41</v>
      </c>
      <c r="AA1636">
        <v>0</v>
      </c>
      <c r="AB1636" t="str">
        <f t="shared" si="25"/>
        <v>30-39</v>
      </c>
    </row>
    <row r="1637" spans="1:28" x14ac:dyDescent="0.3">
      <c r="A1637">
        <v>33</v>
      </c>
      <c r="B1637" t="s">
        <v>27</v>
      </c>
      <c r="C1637" t="s">
        <v>28</v>
      </c>
      <c r="D1637">
        <v>86</v>
      </c>
      <c r="E1637" t="s">
        <v>29</v>
      </c>
      <c r="F1637">
        <v>50</v>
      </c>
      <c r="G1637">
        <v>0</v>
      </c>
      <c r="H1637" t="s">
        <v>30</v>
      </c>
      <c r="I1637">
        <v>0</v>
      </c>
      <c r="J1637" t="s">
        <v>40</v>
      </c>
      <c r="K1637">
        <v>-200</v>
      </c>
      <c r="L1637" s="1">
        <v>2136</v>
      </c>
      <c r="M1637" t="s">
        <v>27</v>
      </c>
      <c r="N1637" t="s">
        <v>27</v>
      </c>
      <c r="O1637" t="s">
        <v>27</v>
      </c>
      <c r="P1637">
        <v>0</v>
      </c>
      <c r="Q1637" t="s">
        <v>32</v>
      </c>
      <c r="R1637">
        <v>23</v>
      </c>
      <c r="S1637" t="s">
        <v>27</v>
      </c>
      <c r="T1637">
        <v>2</v>
      </c>
      <c r="U1637">
        <v>1</v>
      </c>
      <c r="V1637">
        <v>3</v>
      </c>
      <c r="W1637">
        <v>99</v>
      </c>
      <c r="X1637">
        <v>717</v>
      </c>
      <c r="Y1637">
        <v>-50</v>
      </c>
      <c r="Z1637" t="s">
        <v>35</v>
      </c>
      <c r="AA1637">
        <v>100</v>
      </c>
      <c r="AB1637" t="str">
        <f t="shared" si="25"/>
        <v>30-39</v>
      </c>
    </row>
    <row r="1638" spans="1:28" x14ac:dyDescent="0.3">
      <c r="A1638">
        <v>25</v>
      </c>
      <c r="B1638" t="s">
        <v>27</v>
      </c>
      <c r="C1638" t="s">
        <v>28</v>
      </c>
      <c r="D1638">
        <v>86</v>
      </c>
      <c r="E1638" t="s">
        <v>29</v>
      </c>
      <c r="F1638">
        <v>50</v>
      </c>
      <c r="G1638">
        <v>1</v>
      </c>
      <c r="H1638" t="s">
        <v>30</v>
      </c>
      <c r="I1638">
        <v>50</v>
      </c>
      <c r="J1638" t="s">
        <v>31</v>
      </c>
      <c r="K1638">
        <v>0</v>
      </c>
      <c r="L1638" s="1">
        <v>2436</v>
      </c>
      <c r="M1638" t="s">
        <v>27</v>
      </c>
      <c r="N1638" t="s">
        <v>36</v>
      </c>
      <c r="O1638" t="s">
        <v>27</v>
      </c>
      <c r="P1638">
        <v>50</v>
      </c>
      <c r="Q1638" t="s">
        <v>34</v>
      </c>
      <c r="R1638">
        <v>6</v>
      </c>
      <c r="S1638" t="s">
        <v>27</v>
      </c>
      <c r="T1638">
        <v>8</v>
      </c>
      <c r="U1638">
        <v>3</v>
      </c>
      <c r="V1638">
        <v>2</v>
      </c>
      <c r="W1638">
        <v>99</v>
      </c>
      <c r="X1638">
        <v>638</v>
      </c>
      <c r="Y1638">
        <v>50</v>
      </c>
      <c r="Z1638" t="s">
        <v>35</v>
      </c>
      <c r="AA1638">
        <v>100</v>
      </c>
      <c r="AB1638" t="str">
        <f t="shared" si="25"/>
        <v>20-29</v>
      </c>
    </row>
    <row r="1639" spans="1:28" x14ac:dyDescent="0.3">
      <c r="A1639">
        <v>46</v>
      </c>
      <c r="B1639" t="s">
        <v>27</v>
      </c>
      <c r="C1639" t="s">
        <v>38</v>
      </c>
      <c r="D1639">
        <v>0</v>
      </c>
      <c r="E1639" t="s">
        <v>37</v>
      </c>
      <c r="F1639">
        <v>0</v>
      </c>
      <c r="G1639">
        <v>0</v>
      </c>
      <c r="H1639" t="s">
        <v>39</v>
      </c>
      <c r="I1639">
        <v>0</v>
      </c>
      <c r="J1639" t="s">
        <v>40</v>
      </c>
      <c r="K1639">
        <v>-200</v>
      </c>
      <c r="L1639" s="1">
        <v>1900</v>
      </c>
      <c r="M1639" t="s">
        <v>27</v>
      </c>
      <c r="N1639" t="s">
        <v>36</v>
      </c>
      <c r="O1639" t="s">
        <v>27</v>
      </c>
      <c r="P1639">
        <v>50</v>
      </c>
      <c r="Q1639" t="s">
        <v>34</v>
      </c>
      <c r="R1639">
        <v>29</v>
      </c>
      <c r="S1639" t="s">
        <v>36</v>
      </c>
      <c r="T1639">
        <v>9</v>
      </c>
      <c r="U1639">
        <v>2</v>
      </c>
      <c r="V1639">
        <v>3</v>
      </c>
      <c r="W1639">
        <v>9</v>
      </c>
      <c r="X1639">
        <v>735</v>
      </c>
      <c r="Y1639">
        <v>-50</v>
      </c>
      <c r="Z1639" t="s">
        <v>33</v>
      </c>
      <c r="AA1639">
        <v>50</v>
      </c>
      <c r="AB1639" t="str">
        <f t="shared" si="25"/>
        <v>40-49</v>
      </c>
    </row>
    <row r="1640" spans="1:28" x14ac:dyDescent="0.3">
      <c r="A1640">
        <v>70</v>
      </c>
      <c r="B1640" t="s">
        <v>36</v>
      </c>
      <c r="C1640" t="s">
        <v>28</v>
      </c>
      <c r="D1640">
        <v>86</v>
      </c>
      <c r="E1640" t="s">
        <v>37</v>
      </c>
      <c r="F1640">
        <v>0</v>
      </c>
      <c r="G1640">
        <v>2</v>
      </c>
      <c r="H1640" t="s">
        <v>30</v>
      </c>
      <c r="I1640">
        <v>100</v>
      </c>
      <c r="J1640" t="s">
        <v>31</v>
      </c>
      <c r="K1640">
        <v>0</v>
      </c>
      <c r="L1640" s="1">
        <v>2336</v>
      </c>
      <c r="M1640" t="s">
        <v>27</v>
      </c>
      <c r="N1640" t="s">
        <v>36</v>
      </c>
      <c r="O1640" t="s">
        <v>27</v>
      </c>
      <c r="P1640">
        <v>50</v>
      </c>
      <c r="Q1640" t="s">
        <v>32</v>
      </c>
      <c r="R1640">
        <v>14</v>
      </c>
      <c r="S1640" t="s">
        <v>36</v>
      </c>
      <c r="T1640">
        <v>11</v>
      </c>
      <c r="U1640">
        <v>1</v>
      </c>
      <c r="V1640">
        <v>2</v>
      </c>
      <c r="W1640">
        <v>1</v>
      </c>
      <c r="X1640">
        <v>774</v>
      </c>
      <c r="Y1640">
        <v>-50</v>
      </c>
      <c r="Z1640" t="s">
        <v>35</v>
      </c>
      <c r="AA1640">
        <v>100</v>
      </c>
      <c r="AB1640" t="str">
        <f t="shared" si="25"/>
        <v>70-79</v>
      </c>
    </row>
    <row r="1641" spans="1:28" x14ac:dyDescent="0.3">
      <c r="A1641">
        <v>23</v>
      </c>
      <c r="B1641" t="s">
        <v>27</v>
      </c>
      <c r="C1641" t="s">
        <v>28</v>
      </c>
      <c r="D1641">
        <v>86</v>
      </c>
      <c r="E1641" t="s">
        <v>37</v>
      </c>
      <c r="F1641">
        <v>0</v>
      </c>
      <c r="G1641">
        <v>0</v>
      </c>
      <c r="H1641" t="s">
        <v>30</v>
      </c>
      <c r="I1641">
        <v>0</v>
      </c>
      <c r="J1641" t="s">
        <v>31</v>
      </c>
      <c r="K1641">
        <v>0</v>
      </c>
      <c r="L1641" s="1">
        <v>2086</v>
      </c>
      <c r="M1641" t="s">
        <v>27</v>
      </c>
      <c r="N1641" t="s">
        <v>36</v>
      </c>
      <c r="O1641" t="s">
        <v>36</v>
      </c>
      <c r="P1641">
        <v>100</v>
      </c>
      <c r="Q1641" t="s">
        <v>32</v>
      </c>
      <c r="R1641">
        <v>5</v>
      </c>
      <c r="S1641" t="s">
        <v>36</v>
      </c>
      <c r="T1641">
        <v>5</v>
      </c>
      <c r="U1641">
        <v>0</v>
      </c>
      <c r="V1641">
        <v>1</v>
      </c>
      <c r="W1641">
        <v>2</v>
      </c>
      <c r="X1641">
        <v>702</v>
      </c>
      <c r="Y1641">
        <v>-50</v>
      </c>
      <c r="Z1641" t="s">
        <v>41</v>
      </c>
      <c r="AA1641">
        <v>0</v>
      </c>
      <c r="AB1641" t="str">
        <f t="shared" si="25"/>
        <v>20-29</v>
      </c>
    </row>
    <row r="1642" spans="1:28" x14ac:dyDescent="0.3">
      <c r="A1642">
        <v>40</v>
      </c>
      <c r="B1642" t="s">
        <v>27</v>
      </c>
      <c r="C1642" t="s">
        <v>28</v>
      </c>
      <c r="D1642">
        <v>86</v>
      </c>
      <c r="E1642" t="s">
        <v>37</v>
      </c>
      <c r="F1642">
        <v>0</v>
      </c>
      <c r="G1642">
        <v>0</v>
      </c>
      <c r="H1642" t="s">
        <v>30</v>
      </c>
      <c r="I1642">
        <v>0</v>
      </c>
      <c r="J1642" t="s">
        <v>31</v>
      </c>
      <c r="K1642">
        <v>0</v>
      </c>
      <c r="L1642" s="1">
        <v>2286</v>
      </c>
      <c r="M1642" t="s">
        <v>27</v>
      </c>
      <c r="N1642" t="s">
        <v>27</v>
      </c>
      <c r="O1642" t="s">
        <v>27</v>
      </c>
      <c r="P1642">
        <v>0</v>
      </c>
      <c r="Q1642" t="s">
        <v>34</v>
      </c>
      <c r="R1642">
        <v>19</v>
      </c>
      <c r="S1642" t="s">
        <v>27</v>
      </c>
      <c r="T1642">
        <v>5</v>
      </c>
      <c r="U1642">
        <v>0</v>
      </c>
      <c r="V1642">
        <v>1</v>
      </c>
      <c r="W1642">
        <v>99</v>
      </c>
      <c r="X1642">
        <v>759</v>
      </c>
      <c r="Y1642">
        <v>-50</v>
      </c>
      <c r="Z1642" t="s">
        <v>35</v>
      </c>
      <c r="AA1642">
        <v>100</v>
      </c>
      <c r="AB1642" t="str">
        <f t="shared" si="25"/>
        <v>40-49</v>
      </c>
    </row>
    <row r="1643" spans="1:28" x14ac:dyDescent="0.3">
      <c r="A1643">
        <v>61</v>
      </c>
      <c r="B1643" t="s">
        <v>36</v>
      </c>
      <c r="C1643" t="s">
        <v>28</v>
      </c>
      <c r="D1643">
        <v>86</v>
      </c>
      <c r="E1643" t="s">
        <v>29</v>
      </c>
      <c r="F1643">
        <v>50</v>
      </c>
      <c r="G1643">
        <v>0</v>
      </c>
      <c r="H1643" t="s">
        <v>30</v>
      </c>
      <c r="I1643">
        <v>0</v>
      </c>
      <c r="J1643" t="s">
        <v>31</v>
      </c>
      <c r="K1643">
        <v>0</v>
      </c>
      <c r="L1643" s="1">
        <v>2336</v>
      </c>
      <c r="M1643" t="s">
        <v>27</v>
      </c>
      <c r="N1643" t="s">
        <v>27</v>
      </c>
      <c r="O1643" t="s">
        <v>27</v>
      </c>
      <c r="P1643">
        <v>0</v>
      </c>
      <c r="Q1643" t="s">
        <v>34</v>
      </c>
      <c r="R1643">
        <v>16</v>
      </c>
      <c r="S1643" t="s">
        <v>27</v>
      </c>
      <c r="T1643">
        <v>5</v>
      </c>
      <c r="U1643">
        <v>8</v>
      </c>
      <c r="V1643">
        <v>1</v>
      </c>
      <c r="W1643">
        <v>99</v>
      </c>
      <c r="X1643">
        <v>686</v>
      </c>
      <c r="Y1643">
        <v>50</v>
      </c>
      <c r="Z1643" t="s">
        <v>41</v>
      </c>
      <c r="AA1643">
        <v>0</v>
      </c>
      <c r="AB1643" t="str">
        <f t="shared" si="25"/>
        <v>60-69</v>
      </c>
    </row>
    <row r="1644" spans="1:28" x14ac:dyDescent="0.3">
      <c r="A1644">
        <v>38</v>
      </c>
      <c r="B1644" t="s">
        <v>27</v>
      </c>
      <c r="C1644" t="s">
        <v>28</v>
      </c>
      <c r="D1644">
        <v>86</v>
      </c>
      <c r="E1644" t="s">
        <v>37</v>
      </c>
      <c r="F1644">
        <v>0</v>
      </c>
      <c r="G1644">
        <v>1</v>
      </c>
      <c r="H1644" t="s">
        <v>30</v>
      </c>
      <c r="I1644">
        <v>50</v>
      </c>
      <c r="J1644" t="s">
        <v>31</v>
      </c>
      <c r="K1644">
        <v>0</v>
      </c>
      <c r="L1644" s="1">
        <v>2386</v>
      </c>
      <c r="M1644" t="s">
        <v>27</v>
      </c>
      <c r="N1644" t="s">
        <v>36</v>
      </c>
      <c r="O1644" t="s">
        <v>27</v>
      </c>
      <c r="P1644">
        <v>50</v>
      </c>
      <c r="Q1644" t="s">
        <v>34</v>
      </c>
      <c r="R1644">
        <v>13</v>
      </c>
      <c r="S1644" t="s">
        <v>36</v>
      </c>
      <c r="T1644">
        <v>3</v>
      </c>
      <c r="U1644">
        <v>4</v>
      </c>
      <c r="V1644">
        <v>3</v>
      </c>
      <c r="W1644">
        <v>1</v>
      </c>
      <c r="X1644">
        <v>643</v>
      </c>
      <c r="Y1644">
        <v>50</v>
      </c>
      <c r="Z1644" t="s">
        <v>35</v>
      </c>
      <c r="AA1644">
        <v>100</v>
      </c>
      <c r="AB1644" t="str">
        <f t="shared" si="25"/>
        <v>30-39</v>
      </c>
    </row>
    <row r="1645" spans="1:28" x14ac:dyDescent="0.3">
      <c r="A1645">
        <v>46</v>
      </c>
      <c r="B1645" t="s">
        <v>27</v>
      </c>
      <c r="C1645" t="s">
        <v>28</v>
      </c>
      <c r="D1645">
        <v>86</v>
      </c>
      <c r="E1645" t="s">
        <v>37</v>
      </c>
      <c r="F1645">
        <v>0</v>
      </c>
      <c r="G1645">
        <v>1</v>
      </c>
      <c r="H1645" t="s">
        <v>30</v>
      </c>
      <c r="I1645">
        <v>50</v>
      </c>
      <c r="J1645" t="s">
        <v>40</v>
      </c>
      <c r="K1645">
        <v>-200</v>
      </c>
      <c r="L1645" s="1">
        <v>2036</v>
      </c>
      <c r="M1645" t="s">
        <v>27</v>
      </c>
      <c r="N1645" t="s">
        <v>27</v>
      </c>
      <c r="O1645" t="s">
        <v>27</v>
      </c>
      <c r="P1645">
        <v>0</v>
      </c>
      <c r="Q1645" t="s">
        <v>34</v>
      </c>
      <c r="R1645">
        <v>14</v>
      </c>
      <c r="S1645" t="s">
        <v>36</v>
      </c>
      <c r="T1645">
        <v>5</v>
      </c>
      <c r="U1645">
        <v>1</v>
      </c>
      <c r="V1645">
        <v>3</v>
      </c>
      <c r="W1645">
        <v>4</v>
      </c>
      <c r="X1645">
        <v>714</v>
      </c>
      <c r="Y1645">
        <v>-50</v>
      </c>
      <c r="Z1645" t="s">
        <v>41</v>
      </c>
      <c r="AA1645">
        <v>0</v>
      </c>
      <c r="AB1645" t="str">
        <f t="shared" si="25"/>
        <v>40-49</v>
      </c>
    </row>
    <row r="1646" spans="1:28" x14ac:dyDescent="0.3">
      <c r="A1646">
        <v>24</v>
      </c>
      <c r="B1646" t="s">
        <v>27</v>
      </c>
      <c r="C1646" t="s">
        <v>38</v>
      </c>
      <c r="D1646">
        <v>0</v>
      </c>
      <c r="E1646" t="s">
        <v>37</v>
      </c>
      <c r="F1646">
        <v>0</v>
      </c>
      <c r="G1646">
        <v>0</v>
      </c>
      <c r="H1646" t="s">
        <v>30</v>
      </c>
      <c r="I1646">
        <v>0</v>
      </c>
      <c r="J1646" t="s">
        <v>31</v>
      </c>
      <c r="K1646">
        <v>0</v>
      </c>
      <c r="L1646" s="1">
        <v>2100</v>
      </c>
      <c r="M1646" t="s">
        <v>27</v>
      </c>
      <c r="N1646" t="s">
        <v>36</v>
      </c>
      <c r="O1646" t="s">
        <v>27</v>
      </c>
      <c r="P1646">
        <v>50</v>
      </c>
      <c r="Q1646" t="s">
        <v>32</v>
      </c>
      <c r="R1646">
        <v>30</v>
      </c>
      <c r="S1646" t="s">
        <v>36</v>
      </c>
      <c r="T1646">
        <v>10</v>
      </c>
      <c r="U1646">
        <v>1</v>
      </c>
      <c r="V1646">
        <v>2</v>
      </c>
      <c r="W1646">
        <v>10</v>
      </c>
      <c r="X1646">
        <v>776</v>
      </c>
      <c r="Y1646">
        <v>-50</v>
      </c>
      <c r="Z1646" t="s">
        <v>33</v>
      </c>
      <c r="AA1646">
        <v>50</v>
      </c>
      <c r="AB1646" t="str">
        <f t="shared" si="25"/>
        <v>20-29</v>
      </c>
    </row>
    <row r="1647" spans="1:28" x14ac:dyDescent="0.3">
      <c r="A1647">
        <v>46</v>
      </c>
      <c r="B1647" t="s">
        <v>27</v>
      </c>
      <c r="C1647" t="s">
        <v>28</v>
      </c>
      <c r="D1647">
        <v>86</v>
      </c>
      <c r="E1647" t="s">
        <v>29</v>
      </c>
      <c r="F1647">
        <v>50</v>
      </c>
      <c r="G1647">
        <v>1</v>
      </c>
      <c r="H1647" t="s">
        <v>39</v>
      </c>
      <c r="I1647">
        <v>100</v>
      </c>
      <c r="J1647" t="s">
        <v>31</v>
      </c>
      <c r="K1647">
        <v>0</v>
      </c>
      <c r="L1647" s="1">
        <v>2386</v>
      </c>
      <c r="M1647" t="s">
        <v>27</v>
      </c>
      <c r="N1647" t="s">
        <v>27</v>
      </c>
      <c r="O1647" t="s">
        <v>27</v>
      </c>
      <c r="P1647">
        <v>0</v>
      </c>
      <c r="Q1647" t="s">
        <v>34</v>
      </c>
      <c r="R1647">
        <v>4</v>
      </c>
      <c r="S1647" t="s">
        <v>27</v>
      </c>
      <c r="T1647">
        <v>5</v>
      </c>
      <c r="U1647">
        <v>4</v>
      </c>
      <c r="V1647">
        <v>1</v>
      </c>
      <c r="W1647">
        <v>99</v>
      </c>
      <c r="X1647">
        <v>735</v>
      </c>
      <c r="Y1647">
        <v>-50</v>
      </c>
      <c r="Z1647" t="s">
        <v>33</v>
      </c>
      <c r="AA1647">
        <v>50</v>
      </c>
      <c r="AB1647" t="str">
        <f t="shared" si="25"/>
        <v>40-49</v>
      </c>
    </row>
    <row r="1648" spans="1:28" x14ac:dyDescent="0.3">
      <c r="A1648">
        <v>37</v>
      </c>
      <c r="B1648" t="s">
        <v>27</v>
      </c>
      <c r="C1648" t="s">
        <v>38</v>
      </c>
      <c r="D1648">
        <v>0</v>
      </c>
      <c r="E1648" t="s">
        <v>29</v>
      </c>
      <c r="F1648">
        <v>50</v>
      </c>
      <c r="G1648">
        <v>2</v>
      </c>
      <c r="H1648" t="s">
        <v>30</v>
      </c>
      <c r="I1648">
        <v>100</v>
      </c>
      <c r="J1648" t="s">
        <v>40</v>
      </c>
      <c r="K1648">
        <v>-200</v>
      </c>
      <c r="L1648" s="1">
        <v>2200</v>
      </c>
      <c r="M1648" t="s">
        <v>27</v>
      </c>
      <c r="N1648" t="s">
        <v>36</v>
      </c>
      <c r="O1648" t="s">
        <v>27</v>
      </c>
      <c r="P1648">
        <v>50</v>
      </c>
      <c r="Q1648" t="s">
        <v>34</v>
      </c>
      <c r="R1648">
        <v>6</v>
      </c>
      <c r="S1648" t="s">
        <v>36</v>
      </c>
      <c r="T1648">
        <v>8</v>
      </c>
      <c r="U1648">
        <v>2</v>
      </c>
      <c r="V1648">
        <v>1</v>
      </c>
      <c r="W1648">
        <v>3</v>
      </c>
      <c r="X1648">
        <v>646</v>
      </c>
      <c r="Y1648">
        <v>50</v>
      </c>
      <c r="Z1648" t="s">
        <v>35</v>
      </c>
      <c r="AA1648">
        <v>100</v>
      </c>
      <c r="AB1648" t="str">
        <f t="shared" si="25"/>
        <v>30-39</v>
      </c>
    </row>
    <row r="1649" spans="1:28" x14ac:dyDescent="0.3">
      <c r="A1649">
        <v>54</v>
      </c>
      <c r="B1649" t="s">
        <v>27</v>
      </c>
      <c r="C1649" t="s">
        <v>38</v>
      </c>
      <c r="D1649">
        <v>0</v>
      </c>
      <c r="E1649" t="s">
        <v>42</v>
      </c>
      <c r="F1649">
        <v>100</v>
      </c>
      <c r="G1649">
        <v>0</v>
      </c>
      <c r="H1649" t="s">
        <v>30</v>
      </c>
      <c r="I1649">
        <v>0</v>
      </c>
      <c r="J1649" t="s">
        <v>40</v>
      </c>
      <c r="K1649">
        <v>-200</v>
      </c>
      <c r="L1649" s="1">
        <v>2200</v>
      </c>
      <c r="M1649" t="s">
        <v>27</v>
      </c>
      <c r="N1649" t="s">
        <v>27</v>
      </c>
      <c r="O1649" t="s">
        <v>27</v>
      </c>
      <c r="P1649">
        <v>0</v>
      </c>
      <c r="Q1649" t="s">
        <v>44</v>
      </c>
      <c r="R1649">
        <v>7</v>
      </c>
      <c r="S1649" t="s">
        <v>27</v>
      </c>
      <c r="T1649">
        <v>8</v>
      </c>
      <c r="U1649">
        <v>2</v>
      </c>
      <c r="V1649">
        <v>2</v>
      </c>
      <c r="W1649">
        <v>99</v>
      </c>
      <c r="X1649">
        <v>657</v>
      </c>
      <c r="Y1649">
        <v>50</v>
      </c>
      <c r="Z1649" t="s">
        <v>35</v>
      </c>
      <c r="AA1649">
        <v>100</v>
      </c>
      <c r="AB1649" t="str">
        <f t="shared" si="25"/>
        <v>50-59</v>
      </c>
    </row>
    <row r="1650" spans="1:28" x14ac:dyDescent="0.3">
      <c r="A1650">
        <v>57</v>
      </c>
      <c r="B1650" t="s">
        <v>36</v>
      </c>
      <c r="C1650" t="s">
        <v>28</v>
      </c>
      <c r="D1650">
        <v>86</v>
      </c>
      <c r="E1650" t="s">
        <v>42</v>
      </c>
      <c r="F1650">
        <v>100</v>
      </c>
      <c r="G1650">
        <v>0</v>
      </c>
      <c r="H1650" t="s">
        <v>43</v>
      </c>
      <c r="I1650">
        <v>0</v>
      </c>
      <c r="J1650" t="s">
        <v>31</v>
      </c>
      <c r="K1650">
        <v>0</v>
      </c>
      <c r="L1650" s="1">
        <v>2286</v>
      </c>
      <c r="M1650" t="s">
        <v>27</v>
      </c>
      <c r="N1650" t="s">
        <v>27</v>
      </c>
      <c r="O1650" t="s">
        <v>27</v>
      </c>
      <c r="P1650">
        <v>0</v>
      </c>
      <c r="Q1650" t="s">
        <v>32</v>
      </c>
      <c r="R1650">
        <v>18</v>
      </c>
      <c r="S1650" t="s">
        <v>27</v>
      </c>
      <c r="T1650">
        <v>4</v>
      </c>
      <c r="U1650">
        <v>2</v>
      </c>
      <c r="V1650">
        <v>1</v>
      </c>
      <c r="W1650">
        <v>99</v>
      </c>
      <c r="X1650">
        <v>719</v>
      </c>
      <c r="Y1650">
        <v>-50</v>
      </c>
      <c r="Z1650" t="s">
        <v>41</v>
      </c>
      <c r="AA1650">
        <v>0</v>
      </c>
      <c r="AB1650" t="str">
        <f t="shared" si="25"/>
        <v>50-59</v>
      </c>
    </row>
    <row r="1651" spans="1:28" x14ac:dyDescent="0.3">
      <c r="A1651">
        <v>78</v>
      </c>
      <c r="B1651" t="s">
        <v>36</v>
      </c>
      <c r="C1651" t="s">
        <v>28</v>
      </c>
      <c r="D1651">
        <v>86</v>
      </c>
      <c r="E1651" t="s">
        <v>37</v>
      </c>
      <c r="F1651">
        <v>0</v>
      </c>
      <c r="G1651">
        <v>1</v>
      </c>
      <c r="H1651" t="s">
        <v>30</v>
      </c>
      <c r="I1651">
        <v>50</v>
      </c>
      <c r="J1651" t="s">
        <v>31</v>
      </c>
      <c r="K1651">
        <v>0</v>
      </c>
      <c r="L1651" s="1">
        <v>2336</v>
      </c>
      <c r="M1651" t="s">
        <v>36</v>
      </c>
      <c r="N1651" t="s">
        <v>27</v>
      </c>
      <c r="O1651" t="s">
        <v>27</v>
      </c>
      <c r="P1651">
        <v>50</v>
      </c>
      <c r="Q1651" t="s">
        <v>32</v>
      </c>
      <c r="R1651">
        <v>19</v>
      </c>
      <c r="S1651" t="s">
        <v>27</v>
      </c>
      <c r="T1651">
        <v>4</v>
      </c>
      <c r="U1651">
        <v>0</v>
      </c>
      <c r="V1651">
        <v>3</v>
      </c>
      <c r="W1651">
        <v>99</v>
      </c>
      <c r="X1651">
        <v>665</v>
      </c>
      <c r="Y1651">
        <v>50</v>
      </c>
      <c r="Z1651" t="s">
        <v>33</v>
      </c>
      <c r="AA1651">
        <v>50</v>
      </c>
      <c r="AB1651" t="str">
        <f t="shared" si="25"/>
        <v>70-79</v>
      </c>
    </row>
    <row r="1652" spans="1:28" x14ac:dyDescent="0.3">
      <c r="A1652">
        <v>48</v>
      </c>
      <c r="B1652" t="s">
        <v>27</v>
      </c>
      <c r="C1652" t="s">
        <v>46</v>
      </c>
      <c r="D1652">
        <v>0</v>
      </c>
      <c r="E1652" t="s">
        <v>29</v>
      </c>
      <c r="F1652">
        <v>50</v>
      </c>
      <c r="G1652">
        <v>0</v>
      </c>
      <c r="H1652" t="s">
        <v>30</v>
      </c>
      <c r="I1652">
        <v>0</v>
      </c>
      <c r="J1652" t="s">
        <v>40</v>
      </c>
      <c r="K1652">
        <v>-200</v>
      </c>
      <c r="L1652" s="1">
        <v>2150</v>
      </c>
      <c r="M1652" t="s">
        <v>27</v>
      </c>
      <c r="N1652" t="s">
        <v>27</v>
      </c>
      <c r="O1652" t="s">
        <v>27</v>
      </c>
      <c r="P1652">
        <v>0</v>
      </c>
      <c r="Q1652" t="s">
        <v>32</v>
      </c>
      <c r="R1652">
        <v>7</v>
      </c>
      <c r="S1652" t="s">
        <v>36</v>
      </c>
      <c r="T1652">
        <v>4</v>
      </c>
      <c r="U1652">
        <v>2</v>
      </c>
      <c r="V1652">
        <v>1</v>
      </c>
      <c r="W1652">
        <v>7</v>
      </c>
      <c r="X1652">
        <v>672</v>
      </c>
      <c r="Y1652">
        <v>50</v>
      </c>
      <c r="Z1652" t="s">
        <v>35</v>
      </c>
      <c r="AA1652">
        <v>100</v>
      </c>
      <c r="AB1652" t="str">
        <f t="shared" si="25"/>
        <v>40-49</v>
      </c>
    </row>
    <row r="1653" spans="1:28" x14ac:dyDescent="0.3">
      <c r="A1653">
        <v>44</v>
      </c>
      <c r="B1653" t="s">
        <v>27</v>
      </c>
      <c r="C1653" t="s">
        <v>28</v>
      </c>
      <c r="D1653">
        <v>86</v>
      </c>
      <c r="E1653" t="s">
        <v>37</v>
      </c>
      <c r="F1653">
        <v>0</v>
      </c>
      <c r="G1653">
        <v>0</v>
      </c>
      <c r="H1653" t="s">
        <v>30</v>
      </c>
      <c r="I1653">
        <v>0</v>
      </c>
      <c r="J1653" t="s">
        <v>31</v>
      </c>
      <c r="K1653">
        <v>0</v>
      </c>
      <c r="L1653" s="1">
        <v>2136</v>
      </c>
      <c r="M1653" t="s">
        <v>27</v>
      </c>
      <c r="N1653" t="s">
        <v>36</v>
      </c>
      <c r="O1653" t="s">
        <v>27</v>
      </c>
      <c r="P1653">
        <v>50</v>
      </c>
      <c r="Q1653" t="s">
        <v>32</v>
      </c>
      <c r="R1653">
        <v>10</v>
      </c>
      <c r="S1653" t="s">
        <v>36</v>
      </c>
      <c r="T1653">
        <v>1</v>
      </c>
      <c r="U1653">
        <v>3</v>
      </c>
      <c r="V1653">
        <v>3</v>
      </c>
      <c r="W1653">
        <v>8</v>
      </c>
      <c r="X1653">
        <v>712</v>
      </c>
      <c r="Y1653">
        <v>-50</v>
      </c>
      <c r="Z1653" t="s">
        <v>41</v>
      </c>
      <c r="AA1653">
        <v>0</v>
      </c>
      <c r="AB1653" t="str">
        <f t="shared" si="25"/>
        <v>40-49</v>
      </c>
    </row>
    <row r="1654" spans="1:28" x14ac:dyDescent="0.3">
      <c r="A1654">
        <v>42</v>
      </c>
      <c r="B1654" t="s">
        <v>27</v>
      </c>
      <c r="C1654" t="s">
        <v>28</v>
      </c>
      <c r="D1654">
        <v>86</v>
      </c>
      <c r="E1654" t="s">
        <v>29</v>
      </c>
      <c r="F1654">
        <v>50</v>
      </c>
      <c r="G1654">
        <v>1</v>
      </c>
      <c r="H1654" t="s">
        <v>30</v>
      </c>
      <c r="I1654">
        <v>50</v>
      </c>
      <c r="J1654" t="s">
        <v>31</v>
      </c>
      <c r="K1654">
        <v>0</v>
      </c>
      <c r="L1654" s="1">
        <v>2436</v>
      </c>
      <c r="M1654" t="s">
        <v>27</v>
      </c>
      <c r="N1654" t="s">
        <v>27</v>
      </c>
      <c r="O1654" t="s">
        <v>27</v>
      </c>
      <c r="P1654">
        <v>0</v>
      </c>
      <c r="Q1654" t="s">
        <v>34</v>
      </c>
      <c r="R1654">
        <v>23</v>
      </c>
      <c r="S1654" t="s">
        <v>27</v>
      </c>
      <c r="T1654">
        <v>5</v>
      </c>
      <c r="U1654">
        <v>1</v>
      </c>
      <c r="V1654">
        <v>3</v>
      </c>
      <c r="W1654">
        <v>99</v>
      </c>
      <c r="X1654">
        <v>638</v>
      </c>
      <c r="Y1654">
        <v>50</v>
      </c>
      <c r="Z1654" t="s">
        <v>33</v>
      </c>
      <c r="AA1654">
        <v>50</v>
      </c>
      <c r="AB1654" t="str">
        <f t="shared" si="25"/>
        <v>40-49</v>
      </c>
    </row>
    <row r="1655" spans="1:28" x14ac:dyDescent="0.3">
      <c r="A1655">
        <v>34</v>
      </c>
      <c r="B1655" t="s">
        <v>27</v>
      </c>
      <c r="C1655" t="s">
        <v>28</v>
      </c>
      <c r="D1655">
        <v>86</v>
      </c>
      <c r="E1655" t="s">
        <v>29</v>
      </c>
      <c r="F1655">
        <v>50</v>
      </c>
      <c r="G1655">
        <v>0</v>
      </c>
      <c r="H1655" t="s">
        <v>39</v>
      </c>
      <c r="I1655">
        <v>0</v>
      </c>
      <c r="J1655" t="s">
        <v>40</v>
      </c>
      <c r="K1655">
        <v>-200</v>
      </c>
      <c r="L1655" s="1">
        <v>2136</v>
      </c>
      <c r="M1655" t="s">
        <v>27</v>
      </c>
      <c r="N1655" t="s">
        <v>27</v>
      </c>
      <c r="O1655" t="s">
        <v>27</v>
      </c>
      <c r="P1655">
        <v>0</v>
      </c>
      <c r="Q1655" t="s">
        <v>34</v>
      </c>
      <c r="R1655">
        <v>24</v>
      </c>
      <c r="S1655" t="s">
        <v>36</v>
      </c>
      <c r="T1655">
        <v>5</v>
      </c>
      <c r="U1655">
        <v>4</v>
      </c>
      <c r="V1655">
        <v>2</v>
      </c>
      <c r="W1655">
        <v>5</v>
      </c>
      <c r="X1655">
        <v>729</v>
      </c>
      <c r="Y1655">
        <v>-50</v>
      </c>
      <c r="Z1655" t="s">
        <v>35</v>
      </c>
      <c r="AA1655">
        <v>100</v>
      </c>
      <c r="AB1655" t="str">
        <f t="shared" si="25"/>
        <v>30-39</v>
      </c>
    </row>
    <row r="1656" spans="1:28" x14ac:dyDescent="0.3">
      <c r="A1656">
        <v>45</v>
      </c>
      <c r="B1656" t="s">
        <v>27</v>
      </c>
      <c r="C1656" t="s">
        <v>38</v>
      </c>
      <c r="D1656">
        <v>0</v>
      </c>
      <c r="E1656" t="s">
        <v>42</v>
      </c>
      <c r="F1656">
        <v>100</v>
      </c>
      <c r="G1656">
        <v>1</v>
      </c>
      <c r="H1656" t="s">
        <v>39</v>
      </c>
      <c r="I1656">
        <v>100</v>
      </c>
      <c r="J1656" t="s">
        <v>31</v>
      </c>
      <c r="K1656">
        <v>0</v>
      </c>
      <c r="L1656" s="1">
        <v>2350</v>
      </c>
      <c r="M1656" t="s">
        <v>27</v>
      </c>
      <c r="N1656" t="s">
        <v>36</v>
      </c>
      <c r="O1656" t="s">
        <v>36</v>
      </c>
      <c r="P1656">
        <v>100</v>
      </c>
      <c r="Q1656" t="s">
        <v>34</v>
      </c>
      <c r="R1656">
        <v>25</v>
      </c>
      <c r="S1656" t="s">
        <v>27</v>
      </c>
      <c r="T1656">
        <v>4</v>
      </c>
      <c r="U1656">
        <v>5</v>
      </c>
      <c r="V1656">
        <v>1</v>
      </c>
      <c r="W1656">
        <v>99</v>
      </c>
      <c r="X1656">
        <v>694</v>
      </c>
      <c r="Y1656">
        <v>50</v>
      </c>
      <c r="Z1656" t="s">
        <v>33</v>
      </c>
      <c r="AA1656">
        <v>50</v>
      </c>
      <c r="AB1656" t="str">
        <f t="shared" si="25"/>
        <v>40-49</v>
      </c>
    </row>
    <row r="1657" spans="1:28" x14ac:dyDescent="0.3">
      <c r="A1657">
        <v>35</v>
      </c>
      <c r="B1657" t="s">
        <v>27</v>
      </c>
      <c r="C1657" t="s">
        <v>38</v>
      </c>
      <c r="D1657">
        <v>0</v>
      </c>
      <c r="E1657" t="s">
        <v>29</v>
      </c>
      <c r="F1657">
        <v>50</v>
      </c>
      <c r="G1657">
        <v>0</v>
      </c>
      <c r="H1657" t="s">
        <v>39</v>
      </c>
      <c r="I1657">
        <v>0</v>
      </c>
      <c r="J1657" t="s">
        <v>40</v>
      </c>
      <c r="K1657">
        <v>-200</v>
      </c>
      <c r="L1657" s="1">
        <v>2050</v>
      </c>
      <c r="M1657" t="s">
        <v>27</v>
      </c>
      <c r="N1657" t="s">
        <v>27</v>
      </c>
      <c r="O1657" t="s">
        <v>27</v>
      </c>
      <c r="P1657">
        <v>0</v>
      </c>
      <c r="Q1657" t="s">
        <v>34</v>
      </c>
      <c r="R1657">
        <v>25</v>
      </c>
      <c r="S1657" t="s">
        <v>27</v>
      </c>
      <c r="T1657">
        <v>5</v>
      </c>
      <c r="U1657">
        <v>1</v>
      </c>
      <c r="V1657">
        <v>2</v>
      </c>
      <c r="W1657">
        <v>99</v>
      </c>
      <c r="X1657">
        <v>742</v>
      </c>
      <c r="Y1657">
        <v>-50</v>
      </c>
      <c r="Z1657" t="s">
        <v>35</v>
      </c>
      <c r="AA1657">
        <v>100</v>
      </c>
      <c r="AB1657" t="str">
        <f t="shared" si="25"/>
        <v>30-39</v>
      </c>
    </row>
    <row r="1658" spans="1:28" x14ac:dyDescent="0.3">
      <c r="A1658">
        <v>42</v>
      </c>
      <c r="B1658" t="s">
        <v>27</v>
      </c>
      <c r="C1658" t="s">
        <v>45</v>
      </c>
      <c r="D1658">
        <v>0</v>
      </c>
      <c r="E1658" t="s">
        <v>29</v>
      </c>
      <c r="F1658">
        <v>50</v>
      </c>
      <c r="G1658">
        <v>1</v>
      </c>
      <c r="H1658" t="s">
        <v>30</v>
      </c>
      <c r="I1658">
        <v>50</v>
      </c>
      <c r="J1658" t="s">
        <v>40</v>
      </c>
      <c r="K1658">
        <v>-200</v>
      </c>
      <c r="L1658" s="1">
        <v>2000</v>
      </c>
      <c r="M1658" t="s">
        <v>27</v>
      </c>
      <c r="N1658" t="s">
        <v>36</v>
      </c>
      <c r="O1658" t="s">
        <v>27</v>
      </c>
      <c r="P1658">
        <v>50</v>
      </c>
      <c r="Q1658" t="s">
        <v>34</v>
      </c>
      <c r="R1658">
        <v>27</v>
      </c>
      <c r="S1658" t="s">
        <v>36</v>
      </c>
      <c r="T1658">
        <v>2</v>
      </c>
      <c r="U1658">
        <v>2</v>
      </c>
      <c r="V1658">
        <v>1</v>
      </c>
      <c r="W1658">
        <v>1</v>
      </c>
      <c r="X1658">
        <v>729</v>
      </c>
      <c r="Y1658">
        <v>-50</v>
      </c>
      <c r="Z1658" t="s">
        <v>33</v>
      </c>
      <c r="AA1658">
        <v>50</v>
      </c>
      <c r="AB1658" t="str">
        <f t="shared" si="25"/>
        <v>40-49</v>
      </c>
    </row>
    <row r="1659" spans="1:28" x14ac:dyDescent="0.3">
      <c r="A1659">
        <v>59</v>
      </c>
      <c r="B1659" t="s">
        <v>36</v>
      </c>
      <c r="C1659" t="s">
        <v>46</v>
      </c>
      <c r="D1659">
        <v>0</v>
      </c>
      <c r="E1659" t="s">
        <v>29</v>
      </c>
      <c r="F1659">
        <v>50</v>
      </c>
      <c r="G1659">
        <v>0</v>
      </c>
      <c r="H1659" t="s">
        <v>39</v>
      </c>
      <c r="I1659">
        <v>0</v>
      </c>
      <c r="J1659" t="s">
        <v>40</v>
      </c>
      <c r="K1659">
        <v>-200</v>
      </c>
      <c r="L1659" s="1">
        <v>2050</v>
      </c>
      <c r="M1659" t="s">
        <v>27</v>
      </c>
      <c r="N1659" t="s">
        <v>36</v>
      </c>
      <c r="O1659" t="s">
        <v>27</v>
      </c>
      <c r="P1659">
        <v>50</v>
      </c>
      <c r="Q1659" t="s">
        <v>34</v>
      </c>
      <c r="R1659">
        <v>29</v>
      </c>
      <c r="S1659" t="s">
        <v>27</v>
      </c>
      <c r="T1659">
        <v>4</v>
      </c>
      <c r="U1659">
        <v>2</v>
      </c>
      <c r="V1659">
        <v>2</v>
      </c>
      <c r="W1659">
        <v>99</v>
      </c>
      <c r="X1659">
        <v>563</v>
      </c>
      <c r="Y1659">
        <v>50</v>
      </c>
      <c r="Z1659" t="s">
        <v>33</v>
      </c>
      <c r="AA1659">
        <v>50</v>
      </c>
      <c r="AB1659" t="str">
        <f t="shared" si="25"/>
        <v>50-59</v>
      </c>
    </row>
    <row r="1660" spans="1:28" x14ac:dyDescent="0.3">
      <c r="A1660">
        <v>24</v>
      </c>
      <c r="B1660" t="s">
        <v>27</v>
      </c>
      <c r="C1660" t="s">
        <v>28</v>
      </c>
      <c r="D1660">
        <v>86</v>
      </c>
      <c r="E1660" t="s">
        <v>42</v>
      </c>
      <c r="F1660">
        <v>100</v>
      </c>
      <c r="G1660">
        <v>0</v>
      </c>
      <c r="H1660" t="s">
        <v>30</v>
      </c>
      <c r="I1660">
        <v>0</v>
      </c>
      <c r="J1660" t="s">
        <v>31</v>
      </c>
      <c r="K1660">
        <v>0</v>
      </c>
      <c r="L1660" s="1">
        <v>2486</v>
      </c>
      <c r="M1660" t="s">
        <v>27</v>
      </c>
      <c r="N1660" t="s">
        <v>27</v>
      </c>
      <c r="O1660" t="s">
        <v>27</v>
      </c>
      <c r="P1660">
        <v>0</v>
      </c>
      <c r="Q1660" t="s">
        <v>34</v>
      </c>
      <c r="R1660">
        <v>17</v>
      </c>
      <c r="S1660" t="s">
        <v>27</v>
      </c>
      <c r="T1660">
        <v>5</v>
      </c>
      <c r="U1660">
        <v>3</v>
      </c>
      <c r="V1660">
        <v>3</v>
      </c>
      <c r="W1660">
        <v>99</v>
      </c>
      <c r="X1660">
        <v>698</v>
      </c>
      <c r="Y1660">
        <v>50</v>
      </c>
      <c r="Z1660" t="s">
        <v>35</v>
      </c>
      <c r="AA1660">
        <v>100</v>
      </c>
      <c r="AB1660" t="str">
        <f t="shared" si="25"/>
        <v>20-29</v>
      </c>
    </row>
    <row r="1661" spans="1:28" x14ac:dyDescent="0.3">
      <c r="A1661">
        <v>57</v>
      </c>
      <c r="B1661" t="s">
        <v>36</v>
      </c>
      <c r="C1661" t="s">
        <v>28</v>
      </c>
      <c r="D1661">
        <v>86</v>
      </c>
      <c r="E1661" t="s">
        <v>37</v>
      </c>
      <c r="F1661">
        <v>0</v>
      </c>
      <c r="G1661">
        <v>0</v>
      </c>
      <c r="H1661" t="s">
        <v>30</v>
      </c>
      <c r="I1661">
        <v>0</v>
      </c>
      <c r="J1661" t="s">
        <v>40</v>
      </c>
      <c r="K1661">
        <v>-200</v>
      </c>
      <c r="L1661" s="1">
        <v>2036</v>
      </c>
      <c r="M1661" t="s">
        <v>27</v>
      </c>
      <c r="N1661" t="s">
        <v>36</v>
      </c>
      <c r="O1661" t="s">
        <v>27</v>
      </c>
      <c r="P1661">
        <v>50</v>
      </c>
      <c r="Q1661" t="s">
        <v>34</v>
      </c>
      <c r="R1661">
        <v>1</v>
      </c>
      <c r="S1661" t="s">
        <v>36</v>
      </c>
      <c r="T1661">
        <v>2</v>
      </c>
      <c r="U1661">
        <v>1</v>
      </c>
      <c r="V1661">
        <v>2</v>
      </c>
      <c r="W1661">
        <v>4</v>
      </c>
      <c r="X1661">
        <v>730</v>
      </c>
      <c r="Y1661">
        <v>-50</v>
      </c>
      <c r="Z1661" t="s">
        <v>35</v>
      </c>
      <c r="AA1661">
        <v>100</v>
      </c>
      <c r="AB1661" t="str">
        <f t="shared" si="25"/>
        <v>50-59</v>
      </c>
    </row>
    <row r="1662" spans="1:28" x14ac:dyDescent="0.3">
      <c r="A1662">
        <v>59</v>
      </c>
      <c r="B1662" t="s">
        <v>36</v>
      </c>
      <c r="C1662" t="s">
        <v>28</v>
      </c>
      <c r="D1662">
        <v>86</v>
      </c>
      <c r="E1662" t="s">
        <v>29</v>
      </c>
      <c r="F1662">
        <v>50</v>
      </c>
      <c r="G1662">
        <v>0</v>
      </c>
      <c r="H1662" t="s">
        <v>30</v>
      </c>
      <c r="I1662">
        <v>0</v>
      </c>
      <c r="J1662" t="s">
        <v>31</v>
      </c>
      <c r="K1662">
        <v>0</v>
      </c>
      <c r="L1662" s="1">
        <v>2236</v>
      </c>
      <c r="M1662" t="s">
        <v>36</v>
      </c>
      <c r="N1662" t="s">
        <v>27</v>
      </c>
      <c r="O1662" t="s">
        <v>27</v>
      </c>
      <c r="P1662">
        <v>50</v>
      </c>
      <c r="Q1662" t="s">
        <v>34</v>
      </c>
      <c r="R1662">
        <v>6</v>
      </c>
      <c r="S1662" t="s">
        <v>36</v>
      </c>
      <c r="T1662">
        <v>8</v>
      </c>
      <c r="U1662">
        <v>0</v>
      </c>
      <c r="V1662">
        <v>3</v>
      </c>
      <c r="W1662">
        <v>5</v>
      </c>
      <c r="X1662">
        <v>712</v>
      </c>
      <c r="Y1662">
        <v>-50</v>
      </c>
      <c r="Z1662" t="s">
        <v>33</v>
      </c>
      <c r="AA1662">
        <v>50</v>
      </c>
      <c r="AB1662" t="str">
        <f t="shared" si="25"/>
        <v>50-59</v>
      </c>
    </row>
    <row r="1663" spans="1:28" x14ac:dyDescent="0.3">
      <c r="A1663">
        <v>38</v>
      </c>
      <c r="B1663" t="s">
        <v>27</v>
      </c>
      <c r="C1663" t="s">
        <v>28</v>
      </c>
      <c r="D1663">
        <v>86</v>
      </c>
      <c r="E1663" t="s">
        <v>37</v>
      </c>
      <c r="F1663">
        <v>0</v>
      </c>
      <c r="G1663">
        <v>1</v>
      </c>
      <c r="H1663" t="s">
        <v>43</v>
      </c>
      <c r="I1663">
        <v>200</v>
      </c>
      <c r="J1663" t="s">
        <v>31</v>
      </c>
      <c r="K1663">
        <v>0</v>
      </c>
      <c r="L1663" s="1">
        <v>2386</v>
      </c>
      <c r="M1663" t="s">
        <v>27</v>
      </c>
      <c r="N1663" t="s">
        <v>27</v>
      </c>
      <c r="O1663" t="s">
        <v>27</v>
      </c>
      <c r="P1663">
        <v>0</v>
      </c>
      <c r="Q1663" t="s">
        <v>32</v>
      </c>
      <c r="R1663">
        <v>12</v>
      </c>
      <c r="S1663" t="s">
        <v>36</v>
      </c>
      <c r="T1663">
        <v>8</v>
      </c>
      <c r="U1663">
        <v>4</v>
      </c>
      <c r="V1663">
        <v>3</v>
      </c>
      <c r="W1663">
        <v>8</v>
      </c>
      <c r="X1663">
        <v>707</v>
      </c>
      <c r="Y1663">
        <v>-50</v>
      </c>
      <c r="Z1663" t="s">
        <v>41</v>
      </c>
      <c r="AA1663">
        <v>0</v>
      </c>
      <c r="AB1663" t="str">
        <f t="shared" si="25"/>
        <v>30-39</v>
      </c>
    </row>
    <row r="1664" spans="1:28" x14ac:dyDescent="0.3">
      <c r="A1664">
        <v>18</v>
      </c>
      <c r="B1664" t="s">
        <v>27</v>
      </c>
      <c r="C1664" t="s">
        <v>28</v>
      </c>
      <c r="D1664">
        <v>86</v>
      </c>
      <c r="E1664" t="s">
        <v>42</v>
      </c>
      <c r="F1664">
        <v>100</v>
      </c>
      <c r="G1664">
        <v>1</v>
      </c>
      <c r="H1664" t="s">
        <v>30</v>
      </c>
      <c r="I1664">
        <v>50</v>
      </c>
      <c r="J1664" t="s">
        <v>31</v>
      </c>
      <c r="K1664">
        <v>0</v>
      </c>
      <c r="L1664" s="1">
        <v>2436</v>
      </c>
      <c r="M1664" t="s">
        <v>27</v>
      </c>
      <c r="N1664" t="s">
        <v>27</v>
      </c>
      <c r="O1664" t="s">
        <v>27</v>
      </c>
      <c r="P1664">
        <v>0</v>
      </c>
      <c r="Q1664" t="s">
        <v>44</v>
      </c>
      <c r="R1664">
        <v>17</v>
      </c>
      <c r="S1664" t="s">
        <v>27</v>
      </c>
      <c r="T1664">
        <v>6</v>
      </c>
      <c r="U1664">
        <v>4</v>
      </c>
      <c r="V1664">
        <v>3</v>
      </c>
      <c r="W1664">
        <v>99</v>
      </c>
      <c r="X1664">
        <v>707</v>
      </c>
      <c r="Y1664">
        <v>-50</v>
      </c>
      <c r="Z1664" t="s">
        <v>35</v>
      </c>
      <c r="AA1664">
        <v>100</v>
      </c>
      <c r="AB1664" t="str">
        <f t="shared" si="25"/>
        <v>10-19</v>
      </c>
    </row>
    <row r="1665" spans="1:28" x14ac:dyDescent="0.3">
      <c r="A1665">
        <v>30</v>
      </c>
      <c r="B1665" t="s">
        <v>27</v>
      </c>
      <c r="C1665" t="s">
        <v>28</v>
      </c>
      <c r="D1665">
        <v>86</v>
      </c>
      <c r="E1665" t="s">
        <v>29</v>
      </c>
      <c r="F1665">
        <v>50</v>
      </c>
      <c r="G1665">
        <v>1</v>
      </c>
      <c r="H1665" t="s">
        <v>39</v>
      </c>
      <c r="I1665">
        <v>100</v>
      </c>
      <c r="J1665" t="s">
        <v>31</v>
      </c>
      <c r="K1665">
        <v>0</v>
      </c>
      <c r="L1665" s="1">
        <v>2386</v>
      </c>
      <c r="M1665" t="s">
        <v>36</v>
      </c>
      <c r="N1665" t="s">
        <v>36</v>
      </c>
      <c r="O1665" t="s">
        <v>27</v>
      </c>
      <c r="P1665">
        <v>100</v>
      </c>
      <c r="Q1665" t="s">
        <v>34</v>
      </c>
      <c r="R1665">
        <v>25</v>
      </c>
      <c r="S1665" t="s">
        <v>27</v>
      </c>
      <c r="T1665">
        <v>4</v>
      </c>
      <c r="U1665">
        <v>1</v>
      </c>
      <c r="V1665">
        <v>1</v>
      </c>
      <c r="W1665">
        <v>99</v>
      </c>
      <c r="X1665">
        <v>700</v>
      </c>
      <c r="Y1665">
        <v>50</v>
      </c>
      <c r="Z1665" t="s">
        <v>33</v>
      </c>
      <c r="AA1665">
        <v>50</v>
      </c>
      <c r="AB1665" t="str">
        <f t="shared" si="25"/>
        <v>30-39</v>
      </c>
    </row>
    <row r="1666" spans="1:28" x14ac:dyDescent="0.3">
      <c r="A1666">
        <v>59</v>
      </c>
      <c r="B1666" t="s">
        <v>36</v>
      </c>
      <c r="C1666" t="s">
        <v>28</v>
      </c>
      <c r="D1666">
        <v>86</v>
      </c>
      <c r="E1666" t="s">
        <v>29</v>
      </c>
      <c r="F1666">
        <v>50</v>
      </c>
      <c r="G1666">
        <v>1</v>
      </c>
      <c r="H1666" t="s">
        <v>30</v>
      </c>
      <c r="I1666">
        <v>50</v>
      </c>
      <c r="J1666" t="s">
        <v>31</v>
      </c>
      <c r="K1666">
        <v>0</v>
      </c>
      <c r="L1666" s="1">
        <v>2336</v>
      </c>
      <c r="M1666" t="s">
        <v>27</v>
      </c>
      <c r="N1666" t="s">
        <v>27</v>
      </c>
      <c r="O1666" t="s">
        <v>27</v>
      </c>
      <c r="P1666">
        <v>0</v>
      </c>
      <c r="Q1666" t="s">
        <v>34</v>
      </c>
      <c r="R1666">
        <v>17</v>
      </c>
      <c r="S1666" t="s">
        <v>27</v>
      </c>
      <c r="T1666">
        <v>6</v>
      </c>
      <c r="U1666">
        <v>0</v>
      </c>
      <c r="V1666">
        <v>1</v>
      </c>
      <c r="W1666">
        <v>99</v>
      </c>
      <c r="X1666">
        <v>850</v>
      </c>
      <c r="Y1666">
        <v>-50</v>
      </c>
      <c r="Z1666" t="s">
        <v>33</v>
      </c>
      <c r="AA1666">
        <v>50</v>
      </c>
      <c r="AB1666" t="str">
        <f t="shared" ref="AB1666:AB1729" si="26">FLOOR(A1666,10) &amp; "-" &amp; (FLOOR(A1666,10)+9)</f>
        <v>50-59</v>
      </c>
    </row>
    <row r="1667" spans="1:28" x14ac:dyDescent="0.3">
      <c r="A1667">
        <v>39</v>
      </c>
      <c r="B1667" t="s">
        <v>27</v>
      </c>
      <c r="C1667" t="s">
        <v>28</v>
      </c>
      <c r="D1667">
        <v>86</v>
      </c>
      <c r="E1667" t="s">
        <v>37</v>
      </c>
      <c r="F1667">
        <v>0</v>
      </c>
      <c r="G1667">
        <v>1</v>
      </c>
      <c r="H1667" t="s">
        <v>39</v>
      </c>
      <c r="I1667">
        <v>100</v>
      </c>
      <c r="J1667" t="s">
        <v>31</v>
      </c>
      <c r="K1667">
        <v>0</v>
      </c>
      <c r="L1667" s="1">
        <v>2236</v>
      </c>
      <c r="M1667" t="s">
        <v>27</v>
      </c>
      <c r="N1667" t="s">
        <v>36</v>
      </c>
      <c r="O1667" t="s">
        <v>27</v>
      </c>
      <c r="P1667">
        <v>50</v>
      </c>
      <c r="Q1667" t="s">
        <v>34</v>
      </c>
      <c r="R1667">
        <v>5</v>
      </c>
      <c r="S1667" t="s">
        <v>36</v>
      </c>
      <c r="T1667">
        <v>9</v>
      </c>
      <c r="U1667">
        <v>2</v>
      </c>
      <c r="V1667">
        <v>2</v>
      </c>
      <c r="W1667">
        <v>11</v>
      </c>
      <c r="X1667">
        <v>762</v>
      </c>
      <c r="Y1667">
        <v>-50</v>
      </c>
      <c r="Z1667" t="s">
        <v>41</v>
      </c>
      <c r="AA1667">
        <v>0</v>
      </c>
      <c r="AB1667" t="str">
        <f t="shared" si="26"/>
        <v>30-39</v>
      </c>
    </row>
    <row r="1668" spans="1:28" x14ac:dyDescent="0.3">
      <c r="A1668">
        <v>25</v>
      </c>
      <c r="B1668" t="s">
        <v>27</v>
      </c>
      <c r="C1668" t="s">
        <v>28</v>
      </c>
      <c r="D1668">
        <v>86</v>
      </c>
      <c r="E1668" t="s">
        <v>29</v>
      </c>
      <c r="F1668">
        <v>50</v>
      </c>
      <c r="G1668">
        <v>0</v>
      </c>
      <c r="H1668" t="s">
        <v>30</v>
      </c>
      <c r="I1668">
        <v>0</v>
      </c>
      <c r="J1668" t="s">
        <v>31</v>
      </c>
      <c r="K1668">
        <v>0</v>
      </c>
      <c r="L1668" s="1">
        <v>2336</v>
      </c>
      <c r="M1668" t="s">
        <v>27</v>
      </c>
      <c r="N1668" t="s">
        <v>27</v>
      </c>
      <c r="O1668" t="s">
        <v>27</v>
      </c>
      <c r="P1668">
        <v>0</v>
      </c>
      <c r="Q1668" t="s">
        <v>34</v>
      </c>
      <c r="R1668">
        <v>17</v>
      </c>
      <c r="S1668" t="s">
        <v>27</v>
      </c>
      <c r="T1668">
        <v>6</v>
      </c>
      <c r="U1668">
        <v>0</v>
      </c>
      <c r="V1668">
        <v>3</v>
      </c>
      <c r="W1668">
        <v>99</v>
      </c>
      <c r="X1668">
        <v>802</v>
      </c>
      <c r="Y1668">
        <v>-50</v>
      </c>
      <c r="Z1668" t="s">
        <v>35</v>
      </c>
      <c r="AA1668">
        <v>100</v>
      </c>
      <c r="AB1668" t="str">
        <f t="shared" si="26"/>
        <v>20-29</v>
      </c>
    </row>
    <row r="1669" spans="1:28" x14ac:dyDescent="0.3">
      <c r="A1669">
        <v>32</v>
      </c>
      <c r="B1669" t="s">
        <v>27</v>
      </c>
      <c r="C1669" t="s">
        <v>45</v>
      </c>
      <c r="D1669">
        <v>0</v>
      </c>
      <c r="E1669" t="s">
        <v>29</v>
      </c>
      <c r="F1669">
        <v>50</v>
      </c>
      <c r="G1669">
        <v>1</v>
      </c>
      <c r="H1669" t="s">
        <v>30</v>
      </c>
      <c r="I1669">
        <v>50</v>
      </c>
      <c r="J1669" t="s">
        <v>40</v>
      </c>
      <c r="K1669">
        <v>-200</v>
      </c>
      <c r="L1669" s="1">
        <v>2100</v>
      </c>
      <c r="M1669" t="s">
        <v>27</v>
      </c>
      <c r="N1669" t="s">
        <v>27</v>
      </c>
      <c r="O1669" t="s">
        <v>27</v>
      </c>
      <c r="P1669">
        <v>0</v>
      </c>
      <c r="Q1669" t="s">
        <v>34</v>
      </c>
      <c r="R1669">
        <v>27</v>
      </c>
      <c r="S1669" t="s">
        <v>27</v>
      </c>
      <c r="T1669">
        <v>7</v>
      </c>
      <c r="U1669">
        <v>5</v>
      </c>
      <c r="V1669">
        <v>3</v>
      </c>
      <c r="W1669">
        <v>99</v>
      </c>
      <c r="X1669">
        <v>764</v>
      </c>
      <c r="Y1669">
        <v>-50</v>
      </c>
      <c r="Z1669" t="s">
        <v>35</v>
      </c>
      <c r="AA1669">
        <v>100</v>
      </c>
      <c r="AB1669" t="str">
        <f t="shared" si="26"/>
        <v>30-39</v>
      </c>
    </row>
    <row r="1670" spans="1:28" x14ac:dyDescent="0.3">
      <c r="A1670">
        <v>52</v>
      </c>
      <c r="B1670" t="s">
        <v>27</v>
      </c>
      <c r="C1670" t="s">
        <v>38</v>
      </c>
      <c r="D1670">
        <v>0</v>
      </c>
      <c r="E1670" t="s">
        <v>37</v>
      </c>
      <c r="F1670">
        <v>0</v>
      </c>
      <c r="G1670">
        <v>0</v>
      </c>
      <c r="H1670" t="s">
        <v>43</v>
      </c>
      <c r="I1670">
        <v>0</v>
      </c>
      <c r="J1670" t="s">
        <v>31</v>
      </c>
      <c r="K1670">
        <v>0</v>
      </c>
      <c r="L1670" s="1">
        <v>2250</v>
      </c>
      <c r="M1670" t="s">
        <v>27</v>
      </c>
      <c r="N1670" t="s">
        <v>27</v>
      </c>
      <c r="O1670" t="s">
        <v>27</v>
      </c>
      <c r="P1670">
        <v>0</v>
      </c>
      <c r="Q1670" t="s">
        <v>44</v>
      </c>
      <c r="R1670">
        <v>14</v>
      </c>
      <c r="S1670" t="s">
        <v>36</v>
      </c>
      <c r="T1670">
        <v>5</v>
      </c>
      <c r="U1670">
        <v>4</v>
      </c>
      <c r="V1670">
        <v>1</v>
      </c>
      <c r="W1670">
        <v>8</v>
      </c>
      <c r="X1670">
        <v>680</v>
      </c>
      <c r="Y1670">
        <v>50</v>
      </c>
      <c r="Z1670" t="s">
        <v>33</v>
      </c>
      <c r="AA1670">
        <v>50</v>
      </c>
      <c r="AB1670" t="str">
        <f t="shared" si="26"/>
        <v>50-59</v>
      </c>
    </row>
    <row r="1671" spans="1:28" x14ac:dyDescent="0.3">
      <c r="A1671">
        <v>48</v>
      </c>
      <c r="B1671" t="s">
        <v>27</v>
      </c>
      <c r="C1671" t="s">
        <v>45</v>
      </c>
      <c r="D1671">
        <v>0</v>
      </c>
      <c r="E1671" t="s">
        <v>42</v>
      </c>
      <c r="F1671">
        <v>100</v>
      </c>
      <c r="G1671">
        <v>1</v>
      </c>
      <c r="H1671" t="s">
        <v>30</v>
      </c>
      <c r="I1671">
        <v>50</v>
      </c>
      <c r="J1671" t="s">
        <v>31</v>
      </c>
      <c r="K1671">
        <v>0</v>
      </c>
      <c r="L1671" s="1">
        <v>2400</v>
      </c>
      <c r="M1671" t="s">
        <v>27</v>
      </c>
      <c r="N1671" t="s">
        <v>27</v>
      </c>
      <c r="O1671" t="s">
        <v>27</v>
      </c>
      <c r="P1671">
        <v>0</v>
      </c>
      <c r="Q1671" t="s">
        <v>34</v>
      </c>
      <c r="R1671">
        <v>21</v>
      </c>
      <c r="S1671" t="s">
        <v>36</v>
      </c>
      <c r="T1671">
        <v>4</v>
      </c>
      <c r="U1671">
        <v>1</v>
      </c>
      <c r="V1671">
        <v>3</v>
      </c>
      <c r="W1671">
        <v>7</v>
      </c>
      <c r="X1671">
        <v>611</v>
      </c>
      <c r="Y1671">
        <v>50</v>
      </c>
      <c r="Z1671" t="s">
        <v>33</v>
      </c>
      <c r="AA1671">
        <v>50</v>
      </c>
      <c r="AB1671" t="str">
        <f t="shared" si="26"/>
        <v>40-49</v>
      </c>
    </row>
    <row r="1672" spans="1:28" x14ac:dyDescent="0.3">
      <c r="A1672">
        <v>36</v>
      </c>
      <c r="B1672" t="s">
        <v>27</v>
      </c>
      <c r="C1672" t="s">
        <v>28</v>
      </c>
      <c r="D1672">
        <v>86</v>
      </c>
      <c r="E1672" t="s">
        <v>42</v>
      </c>
      <c r="F1672">
        <v>100</v>
      </c>
      <c r="G1672">
        <v>0</v>
      </c>
      <c r="H1672" t="s">
        <v>30</v>
      </c>
      <c r="I1672">
        <v>0</v>
      </c>
      <c r="J1672" t="s">
        <v>31</v>
      </c>
      <c r="K1672">
        <v>0</v>
      </c>
      <c r="L1672" s="1">
        <v>2336</v>
      </c>
      <c r="M1672" t="s">
        <v>27</v>
      </c>
      <c r="N1672" t="s">
        <v>36</v>
      </c>
      <c r="O1672" t="s">
        <v>27</v>
      </c>
      <c r="P1672">
        <v>50</v>
      </c>
      <c r="Q1672" t="s">
        <v>34</v>
      </c>
      <c r="R1672">
        <v>4</v>
      </c>
      <c r="S1672" t="s">
        <v>27</v>
      </c>
      <c r="T1672">
        <v>6</v>
      </c>
      <c r="U1672">
        <v>0</v>
      </c>
      <c r="V1672">
        <v>2</v>
      </c>
      <c r="W1672">
        <v>99</v>
      </c>
      <c r="X1672">
        <v>710</v>
      </c>
      <c r="Y1672">
        <v>-50</v>
      </c>
      <c r="Z1672" t="s">
        <v>35</v>
      </c>
      <c r="AA1672">
        <v>100</v>
      </c>
      <c r="AB1672" t="str">
        <f t="shared" si="26"/>
        <v>30-39</v>
      </c>
    </row>
    <row r="1673" spans="1:28" x14ac:dyDescent="0.3">
      <c r="A1673">
        <v>34</v>
      </c>
      <c r="B1673" t="s">
        <v>27</v>
      </c>
      <c r="C1673" t="s">
        <v>28</v>
      </c>
      <c r="D1673">
        <v>86</v>
      </c>
      <c r="E1673" t="s">
        <v>37</v>
      </c>
      <c r="F1673">
        <v>0</v>
      </c>
      <c r="G1673">
        <v>0</v>
      </c>
      <c r="H1673" t="s">
        <v>39</v>
      </c>
      <c r="I1673">
        <v>0</v>
      </c>
      <c r="J1673" t="s">
        <v>40</v>
      </c>
      <c r="K1673">
        <v>-200</v>
      </c>
      <c r="L1673" s="1">
        <v>2036</v>
      </c>
      <c r="M1673" t="s">
        <v>36</v>
      </c>
      <c r="N1673" t="s">
        <v>27</v>
      </c>
      <c r="O1673" t="s">
        <v>27</v>
      </c>
      <c r="P1673">
        <v>50</v>
      </c>
      <c r="Q1673" t="s">
        <v>32</v>
      </c>
      <c r="R1673">
        <v>22</v>
      </c>
      <c r="S1673" t="s">
        <v>27</v>
      </c>
      <c r="T1673">
        <v>5</v>
      </c>
      <c r="U1673">
        <v>0</v>
      </c>
      <c r="V1673">
        <v>1</v>
      </c>
      <c r="W1673">
        <v>99</v>
      </c>
      <c r="X1673">
        <v>751</v>
      </c>
      <c r="Y1673">
        <v>-50</v>
      </c>
      <c r="Z1673" t="s">
        <v>35</v>
      </c>
      <c r="AA1673">
        <v>100</v>
      </c>
      <c r="AB1673" t="str">
        <f t="shared" si="26"/>
        <v>30-39</v>
      </c>
    </row>
    <row r="1674" spans="1:28" x14ac:dyDescent="0.3">
      <c r="A1674">
        <v>34</v>
      </c>
      <c r="B1674" t="s">
        <v>27</v>
      </c>
      <c r="C1674" t="s">
        <v>28</v>
      </c>
      <c r="D1674">
        <v>86</v>
      </c>
      <c r="E1674" t="s">
        <v>29</v>
      </c>
      <c r="F1674">
        <v>50</v>
      </c>
      <c r="G1674">
        <v>0</v>
      </c>
      <c r="H1674" t="s">
        <v>39</v>
      </c>
      <c r="I1674">
        <v>0</v>
      </c>
      <c r="J1674" t="s">
        <v>31</v>
      </c>
      <c r="K1674">
        <v>0</v>
      </c>
      <c r="L1674" s="1">
        <v>2186</v>
      </c>
      <c r="M1674" t="s">
        <v>27</v>
      </c>
      <c r="N1674" t="s">
        <v>36</v>
      </c>
      <c r="O1674" t="s">
        <v>27</v>
      </c>
      <c r="P1674">
        <v>50</v>
      </c>
      <c r="Q1674" t="s">
        <v>34</v>
      </c>
      <c r="R1674">
        <v>24</v>
      </c>
      <c r="S1674" t="s">
        <v>36</v>
      </c>
      <c r="T1674">
        <v>5</v>
      </c>
      <c r="U1674">
        <v>3</v>
      </c>
      <c r="V1674">
        <v>1</v>
      </c>
      <c r="W1674">
        <v>6</v>
      </c>
      <c r="X1674">
        <v>759</v>
      </c>
      <c r="Y1674">
        <v>-50</v>
      </c>
      <c r="Z1674" t="s">
        <v>41</v>
      </c>
      <c r="AA1674">
        <v>0</v>
      </c>
      <c r="AB1674" t="str">
        <f t="shared" si="26"/>
        <v>30-39</v>
      </c>
    </row>
    <row r="1675" spans="1:28" x14ac:dyDescent="0.3">
      <c r="A1675">
        <v>26</v>
      </c>
      <c r="B1675" t="s">
        <v>27</v>
      </c>
      <c r="C1675" t="s">
        <v>28</v>
      </c>
      <c r="D1675">
        <v>86</v>
      </c>
      <c r="E1675" t="s">
        <v>29</v>
      </c>
      <c r="F1675">
        <v>50</v>
      </c>
      <c r="G1675">
        <v>1</v>
      </c>
      <c r="H1675" t="s">
        <v>30</v>
      </c>
      <c r="I1675">
        <v>50</v>
      </c>
      <c r="J1675" t="s">
        <v>40</v>
      </c>
      <c r="K1675">
        <v>-200</v>
      </c>
      <c r="L1675" s="1">
        <v>2086</v>
      </c>
      <c r="M1675" t="s">
        <v>27</v>
      </c>
      <c r="N1675" t="s">
        <v>27</v>
      </c>
      <c r="O1675" t="s">
        <v>27</v>
      </c>
      <c r="P1675">
        <v>0</v>
      </c>
      <c r="Q1675" t="s">
        <v>34</v>
      </c>
      <c r="R1675">
        <v>25</v>
      </c>
      <c r="S1675" t="s">
        <v>27</v>
      </c>
      <c r="T1675">
        <v>1</v>
      </c>
      <c r="U1675">
        <v>5</v>
      </c>
      <c r="V1675">
        <v>2</v>
      </c>
      <c r="W1675">
        <v>99</v>
      </c>
      <c r="X1675">
        <v>741</v>
      </c>
      <c r="Y1675">
        <v>-50</v>
      </c>
      <c r="Z1675" t="s">
        <v>41</v>
      </c>
      <c r="AA1675">
        <v>0</v>
      </c>
      <c r="AB1675" t="str">
        <f t="shared" si="26"/>
        <v>20-29</v>
      </c>
    </row>
    <row r="1676" spans="1:28" x14ac:dyDescent="0.3">
      <c r="A1676">
        <v>64</v>
      </c>
      <c r="B1676" t="s">
        <v>36</v>
      </c>
      <c r="C1676" t="s">
        <v>28</v>
      </c>
      <c r="D1676">
        <v>86</v>
      </c>
      <c r="E1676" t="s">
        <v>29</v>
      </c>
      <c r="F1676">
        <v>50</v>
      </c>
      <c r="G1676">
        <v>1</v>
      </c>
      <c r="H1676" t="s">
        <v>30</v>
      </c>
      <c r="I1676">
        <v>50</v>
      </c>
      <c r="J1676" t="s">
        <v>40</v>
      </c>
      <c r="K1676">
        <v>-200</v>
      </c>
      <c r="L1676" s="1">
        <v>2136</v>
      </c>
      <c r="M1676" t="s">
        <v>36</v>
      </c>
      <c r="N1676" t="s">
        <v>27</v>
      </c>
      <c r="O1676" t="s">
        <v>27</v>
      </c>
      <c r="P1676">
        <v>50</v>
      </c>
      <c r="Q1676" t="s">
        <v>32</v>
      </c>
      <c r="R1676">
        <v>5</v>
      </c>
      <c r="S1676" t="s">
        <v>36</v>
      </c>
      <c r="T1676">
        <v>6</v>
      </c>
      <c r="U1676">
        <v>1</v>
      </c>
      <c r="V1676">
        <v>3</v>
      </c>
      <c r="W1676">
        <v>10</v>
      </c>
      <c r="X1676">
        <v>709</v>
      </c>
      <c r="Y1676">
        <v>-50</v>
      </c>
      <c r="Z1676" t="s">
        <v>35</v>
      </c>
      <c r="AA1676">
        <v>100</v>
      </c>
      <c r="AB1676" t="str">
        <f t="shared" si="26"/>
        <v>60-69</v>
      </c>
    </row>
    <row r="1677" spans="1:28" x14ac:dyDescent="0.3">
      <c r="A1677">
        <v>35</v>
      </c>
      <c r="B1677" t="s">
        <v>27</v>
      </c>
      <c r="C1677" t="s">
        <v>45</v>
      </c>
      <c r="D1677">
        <v>0</v>
      </c>
      <c r="E1677" t="s">
        <v>42</v>
      </c>
      <c r="F1677">
        <v>100</v>
      </c>
      <c r="G1677">
        <v>0</v>
      </c>
      <c r="H1677" t="s">
        <v>30</v>
      </c>
      <c r="I1677">
        <v>0</v>
      </c>
      <c r="J1677" t="s">
        <v>31</v>
      </c>
      <c r="K1677">
        <v>0</v>
      </c>
      <c r="L1677" s="1">
        <v>2300</v>
      </c>
      <c r="M1677" t="s">
        <v>36</v>
      </c>
      <c r="N1677" t="s">
        <v>27</v>
      </c>
      <c r="O1677" t="s">
        <v>27</v>
      </c>
      <c r="P1677">
        <v>50</v>
      </c>
      <c r="Q1677" t="s">
        <v>34</v>
      </c>
      <c r="R1677">
        <v>8</v>
      </c>
      <c r="S1677" t="s">
        <v>36</v>
      </c>
      <c r="T1677">
        <v>4</v>
      </c>
      <c r="U1677">
        <v>2</v>
      </c>
      <c r="V1677">
        <v>1</v>
      </c>
      <c r="W1677">
        <v>13</v>
      </c>
      <c r="X1677">
        <v>677</v>
      </c>
      <c r="Y1677">
        <v>50</v>
      </c>
      <c r="Z1677" t="s">
        <v>33</v>
      </c>
      <c r="AA1677">
        <v>50</v>
      </c>
      <c r="AB1677" t="str">
        <f t="shared" si="26"/>
        <v>30-39</v>
      </c>
    </row>
    <row r="1678" spans="1:28" x14ac:dyDescent="0.3">
      <c r="A1678">
        <v>58</v>
      </c>
      <c r="B1678" t="s">
        <v>36</v>
      </c>
      <c r="C1678" t="s">
        <v>45</v>
      </c>
      <c r="D1678">
        <v>0</v>
      </c>
      <c r="E1678" t="s">
        <v>42</v>
      </c>
      <c r="F1678">
        <v>100</v>
      </c>
      <c r="G1678">
        <v>0</v>
      </c>
      <c r="H1678" t="s">
        <v>30</v>
      </c>
      <c r="I1678">
        <v>0</v>
      </c>
      <c r="J1678" t="s">
        <v>31</v>
      </c>
      <c r="K1678">
        <v>0</v>
      </c>
      <c r="L1678" s="1">
        <v>2250</v>
      </c>
      <c r="M1678" t="s">
        <v>27</v>
      </c>
      <c r="N1678" t="s">
        <v>27</v>
      </c>
      <c r="O1678" t="s">
        <v>27</v>
      </c>
      <c r="P1678">
        <v>0</v>
      </c>
      <c r="Q1678" t="s">
        <v>32</v>
      </c>
      <c r="R1678">
        <v>6</v>
      </c>
      <c r="S1678" t="s">
        <v>36</v>
      </c>
      <c r="T1678">
        <v>4</v>
      </c>
      <c r="U1678">
        <v>4</v>
      </c>
      <c r="V1678">
        <v>2</v>
      </c>
      <c r="W1678">
        <v>1</v>
      </c>
      <c r="X1678">
        <v>761</v>
      </c>
      <c r="Y1678">
        <v>-50</v>
      </c>
      <c r="Z1678" t="s">
        <v>33</v>
      </c>
      <c r="AA1678">
        <v>50</v>
      </c>
      <c r="AB1678" t="str">
        <f t="shared" si="26"/>
        <v>50-59</v>
      </c>
    </row>
    <row r="1679" spans="1:28" x14ac:dyDescent="0.3">
      <c r="A1679">
        <v>62</v>
      </c>
      <c r="B1679" t="s">
        <v>36</v>
      </c>
      <c r="C1679" t="s">
        <v>28</v>
      </c>
      <c r="D1679">
        <v>86</v>
      </c>
      <c r="E1679" t="s">
        <v>29</v>
      </c>
      <c r="F1679">
        <v>50</v>
      </c>
      <c r="G1679">
        <v>1</v>
      </c>
      <c r="H1679" t="s">
        <v>30</v>
      </c>
      <c r="I1679">
        <v>50</v>
      </c>
      <c r="J1679" t="s">
        <v>40</v>
      </c>
      <c r="K1679">
        <v>-200</v>
      </c>
      <c r="L1679" s="1">
        <v>2086</v>
      </c>
      <c r="M1679" t="s">
        <v>36</v>
      </c>
      <c r="N1679" t="s">
        <v>36</v>
      </c>
      <c r="O1679" t="s">
        <v>27</v>
      </c>
      <c r="P1679">
        <v>100</v>
      </c>
      <c r="Q1679" t="s">
        <v>34</v>
      </c>
      <c r="R1679">
        <v>8</v>
      </c>
      <c r="S1679" t="s">
        <v>36</v>
      </c>
      <c r="T1679">
        <v>2</v>
      </c>
      <c r="U1679">
        <v>2</v>
      </c>
      <c r="V1679">
        <v>1</v>
      </c>
      <c r="W1679">
        <v>10</v>
      </c>
      <c r="X1679">
        <v>736</v>
      </c>
      <c r="Y1679">
        <v>-50</v>
      </c>
      <c r="Z1679" t="s">
        <v>35</v>
      </c>
      <c r="AA1679">
        <v>100</v>
      </c>
      <c r="AB1679" t="str">
        <f t="shared" si="26"/>
        <v>60-69</v>
      </c>
    </row>
    <row r="1680" spans="1:28" x14ac:dyDescent="0.3">
      <c r="A1680">
        <v>54</v>
      </c>
      <c r="B1680" t="s">
        <v>27</v>
      </c>
      <c r="C1680" t="s">
        <v>28</v>
      </c>
      <c r="D1680">
        <v>86</v>
      </c>
      <c r="E1680" t="s">
        <v>37</v>
      </c>
      <c r="F1680">
        <v>0</v>
      </c>
      <c r="G1680">
        <v>0</v>
      </c>
      <c r="H1680" t="s">
        <v>30</v>
      </c>
      <c r="I1680">
        <v>0</v>
      </c>
      <c r="J1680" t="s">
        <v>40</v>
      </c>
      <c r="K1680">
        <v>-200</v>
      </c>
      <c r="L1680" s="1">
        <v>2086</v>
      </c>
      <c r="M1680" t="s">
        <v>27</v>
      </c>
      <c r="N1680" t="s">
        <v>27</v>
      </c>
      <c r="O1680" t="s">
        <v>27</v>
      </c>
      <c r="P1680">
        <v>0</v>
      </c>
      <c r="Q1680" t="s">
        <v>34</v>
      </c>
      <c r="R1680">
        <v>5</v>
      </c>
      <c r="S1680" t="s">
        <v>27</v>
      </c>
      <c r="T1680">
        <v>4</v>
      </c>
      <c r="U1680">
        <v>1</v>
      </c>
      <c r="V1680">
        <v>3</v>
      </c>
      <c r="W1680">
        <v>99</v>
      </c>
      <c r="X1680">
        <v>723</v>
      </c>
      <c r="Y1680">
        <v>-50</v>
      </c>
      <c r="Z1680" t="s">
        <v>35</v>
      </c>
      <c r="AA1680">
        <v>100</v>
      </c>
      <c r="AB1680" t="str">
        <f t="shared" si="26"/>
        <v>50-59</v>
      </c>
    </row>
    <row r="1681" spans="1:28" x14ac:dyDescent="0.3">
      <c r="A1681">
        <v>33</v>
      </c>
      <c r="B1681" t="s">
        <v>27</v>
      </c>
      <c r="C1681" t="s">
        <v>28</v>
      </c>
      <c r="D1681">
        <v>86</v>
      </c>
      <c r="E1681" t="s">
        <v>29</v>
      </c>
      <c r="F1681">
        <v>50</v>
      </c>
      <c r="G1681">
        <v>0</v>
      </c>
      <c r="H1681" t="s">
        <v>30</v>
      </c>
      <c r="I1681">
        <v>0</v>
      </c>
      <c r="J1681" t="s">
        <v>40</v>
      </c>
      <c r="K1681">
        <v>-200</v>
      </c>
      <c r="L1681" s="1">
        <v>2036</v>
      </c>
      <c r="M1681" t="s">
        <v>27</v>
      </c>
      <c r="N1681" t="s">
        <v>27</v>
      </c>
      <c r="O1681" t="s">
        <v>36</v>
      </c>
      <c r="P1681">
        <v>50</v>
      </c>
      <c r="Q1681" t="s">
        <v>34</v>
      </c>
      <c r="R1681">
        <v>24</v>
      </c>
      <c r="S1681" t="s">
        <v>36</v>
      </c>
      <c r="T1681">
        <v>4</v>
      </c>
      <c r="U1681">
        <v>0</v>
      </c>
      <c r="V1681">
        <v>2</v>
      </c>
      <c r="W1681">
        <v>5</v>
      </c>
      <c r="X1681">
        <v>706</v>
      </c>
      <c r="Y1681">
        <v>-50</v>
      </c>
      <c r="Z1681" t="s">
        <v>33</v>
      </c>
      <c r="AA1681">
        <v>50</v>
      </c>
      <c r="AB1681" t="str">
        <f t="shared" si="26"/>
        <v>30-39</v>
      </c>
    </row>
    <row r="1682" spans="1:28" x14ac:dyDescent="0.3">
      <c r="A1682">
        <v>46</v>
      </c>
      <c r="B1682" t="s">
        <v>27</v>
      </c>
      <c r="C1682" t="s">
        <v>28</v>
      </c>
      <c r="D1682">
        <v>86</v>
      </c>
      <c r="E1682" t="s">
        <v>29</v>
      </c>
      <c r="F1682">
        <v>50</v>
      </c>
      <c r="G1682">
        <v>0</v>
      </c>
      <c r="H1682" t="s">
        <v>30</v>
      </c>
      <c r="I1682">
        <v>0</v>
      </c>
      <c r="J1682" t="s">
        <v>31</v>
      </c>
      <c r="K1682">
        <v>0</v>
      </c>
      <c r="L1682" s="1">
        <v>2236</v>
      </c>
      <c r="M1682" t="s">
        <v>27</v>
      </c>
      <c r="N1682" t="s">
        <v>36</v>
      </c>
      <c r="O1682" t="s">
        <v>27</v>
      </c>
      <c r="P1682">
        <v>50</v>
      </c>
      <c r="Q1682" t="s">
        <v>32</v>
      </c>
      <c r="R1682">
        <v>22</v>
      </c>
      <c r="S1682" t="s">
        <v>36</v>
      </c>
      <c r="T1682">
        <v>9</v>
      </c>
      <c r="U1682">
        <v>1</v>
      </c>
      <c r="V1682">
        <v>2</v>
      </c>
      <c r="W1682">
        <v>9</v>
      </c>
      <c r="X1682">
        <v>761</v>
      </c>
      <c r="Y1682">
        <v>-50</v>
      </c>
      <c r="Z1682" t="s">
        <v>33</v>
      </c>
      <c r="AA1682">
        <v>50</v>
      </c>
      <c r="AB1682" t="str">
        <f t="shared" si="26"/>
        <v>40-49</v>
      </c>
    </row>
    <row r="1683" spans="1:28" x14ac:dyDescent="0.3">
      <c r="A1683">
        <v>39</v>
      </c>
      <c r="B1683" t="s">
        <v>27</v>
      </c>
      <c r="C1683" t="s">
        <v>28</v>
      </c>
      <c r="D1683">
        <v>86</v>
      </c>
      <c r="E1683" t="s">
        <v>37</v>
      </c>
      <c r="F1683">
        <v>0</v>
      </c>
      <c r="G1683">
        <v>0</v>
      </c>
      <c r="H1683" t="s">
        <v>30</v>
      </c>
      <c r="I1683">
        <v>0</v>
      </c>
      <c r="J1683" t="s">
        <v>31</v>
      </c>
      <c r="K1683">
        <v>0</v>
      </c>
      <c r="L1683" s="1">
        <v>2186</v>
      </c>
      <c r="M1683" t="s">
        <v>27</v>
      </c>
      <c r="N1683" t="s">
        <v>27</v>
      </c>
      <c r="O1683" t="s">
        <v>27</v>
      </c>
      <c r="P1683">
        <v>0</v>
      </c>
      <c r="Q1683" t="s">
        <v>32</v>
      </c>
      <c r="R1683">
        <v>14</v>
      </c>
      <c r="S1683" t="s">
        <v>36</v>
      </c>
      <c r="T1683">
        <v>4</v>
      </c>
      <c r="U1683">
        <v>2</v>
      </c>
      <c r="V1683">
        <v>3</v>
      </c>
      <c r="W1683">
        <v>11</v>
      </c>
      <c r="X1683">
        <v>709</v>
      </c>
      <c r="Y1683">
        <v>-50</v>
      </c>
      <c r="Z1683" t="s">
        <v>41</v>
      </c>
      <c r="AA1683">
        <v>0</v>
      </c>
      <c r="AB1683" t="str">
        <f t="shared" si="26"/>
        <v>30-39</v>
      </c>
    </row>
    <row r="1684" spans="1:28" x14ac:dyDescent="0.3">
      <c r="A1684">
        <v>26</v>
      </c>
      <c r="B1684" t="s">
        <v>27</v>
      </c>
      <c r="C1684" t="s">
        <v>28</v>
      </c>
      <c r="D1684">
        <v>86</v>
      </c>
      <c r="E1684" t="s">
        <v>29</v>
      </c>
      <c r="F1684">
        <v>50</v>
      </c>
      <c r="G1684">
        <v>0</v>
      </c>
      <c r="H1684" t="s">
        <v>30</v>
      </c>
      <c r="I1684">
        <v>0</v>
      </c>
      <c r="J1684" t="s">
        <v>31</v>
      </c>
      <c r="K1684">
        <v>0</v>
      </c>
      <c r="L1684" s="1">
        <v>2186</v>
      </c>
      <c r="M1684" t="s">
        <v>27</v>
      </c>
      <c r="N1684" t="s">
        <v>36</v>
      </c>
      <c r="O1684" t="s">
        <v>27</v>
      </c>
      <c r="P1684">
        <v>50</v>
      </c>
      <c r="Q1684" t="s">
        <v>34</v>
      </c>
      <c r="R1684">
        <v>25</v>
      </c>
      <c r="S1684" t="s">
        <v>27</v>
      </c>
      <c r="T1684">
        <v>4</v>
      </c>
      <c r="U1684">
        <v>2</v>
      </c>
      <c r="V1684">
        <v>3</v>
      </c>
      <c r="W1684">
        <v>99</v>
      </c>
      <c r="X1684">
        <v>802</v>
      </c>
      <c r="Y1684">
        <v>-50</v>
      </c>
      <c r="Z1684" t="s">
        <v>41</v>
      </c>
      <c r="AA1684">
        <v>0</v>
      </c>
      <c r="AB1684" t="str">
        <f t="shared" si="26"/>
        <v>20-29</v>
      </c>
    </row>
    <row r="1685" spans="1:28" x14ac:dyDescent="0.3">
      <c r="A1685">
        <v>44</v>
      </c>
      <c r="B1685" t="s">
        <v>27</v>
      </c>
      <c r="C1685" t="s">
        <v>28</v>
      </c>
      <c r="D1685">
        <v>86</v>
      </c>
      <c r="E1685" t="s">
        <v>37</v>
      </c>
      <c r="F1685">
        <v>0</v>
      </c>
      <c r="G1685">
        <v>1</v>
      </c>
      <c r="H1685" t="s">
        <v>30</v>
      </c>
      <c r="I1685">
        <v>50</v>
      </c>
      <c r="J1685" t="s">
        <v>31</v>
      </c>
      <c r="K1685">
        <v>0</v>
      </c>
      <c r="L1685" s="1">
        <v>2186</v>
      </c>
      <c r="M1685" t="s">
        <v>27</v>
      </c>
      <c r="N1685" t="s">
        <v>36</v>
      </c>
      <c r="O1685" t="s">
        <v>27</v>
      </c>
      <c r="P1685">
        <v>50</v>
      </c>
      <c r="Q1685" t="s">
        <v>34</v>
      </c>
      <c r="R1685">
        <v>20</v>
      </c>
      <c r="S1685" t="s">
        <v>36</v>
      </c>
      <c r="T1685">
        <v>4</v>
      </c>
      <c r="U1685">
        <v>5</v>
      </c>
      <c r="V1685">
        <v>3</v>
      </c>
      <c r="W1685">
        <v>3</v>
      </c>
      <c r="X1685">
        <v>756</v>
      </c>
      <c r="Y1685">
        <v>-50</v>
      </c>
      <c r="Z1685" t="s">
        <v>41</v>
      </c>
      <c r="AA1685">
        <v>0</v>
      </c>
      <c r="AB1685" t="str">
        <f t="shared" si="26"/>
        <v>40-49</v>
      </c>
    </row>
    <row r="1686" spans="1:28" x14ac:dyDescent="0.3">
      <c r="A1686">
        <v>22</v>
      </c>
      <c r="B1686" t="s">
        <v>27</v>
      </c>
      <c r="C1686" t="s">
        <v>28</v>
      </c>
      <c r="D1686">
        <v>86</v>
      </c>
      <c r="E1686" t="s">
        <v>37</v>
      </c>
      <c r="F1686">
        <v>0</v>
      </c>
      <c r="G1686">
        <v>0</v>
      </c>
      <c r="H1686" t="s">
        <v>30</v>
      </c>
      <c r="I1686">
        <v>0</v>
      </c>
      <c r="J1686" t="s">
        <v>31</v>
      </c>
      <c r="K1686">
        <v>0</v>
      </c>
      <c r="L1686" s="1">
        <v>2286</v>
      </c>
      <c r="M1686" t="s">
        <v>27</v>
      </c>
      <c r="N1686" t="s">
        <v>27</v>
      </c>
      <c r="O1686" t="s">
        <v>27</v>
      </c>
      <c r="P1686">
        <v>0</v>
      </c>
      <c r="Q1686" t="s">
        <v>32</v>
      </c>
      <c r="R1686">
        <v>1</v>
      </c>
      <c r="S1686" t="s">
        <v>36</v>
      </c>
      <c r="T1686">
        <v>9</v>
      </c>
      <c r="U1686">
        <v>0</v>
      </c>
      <c r="V1686">
        <v>2</v>
      </c>
      <c r="W1686">
        <v>11</v>
      </c>
      <c r="X1686">
        <v>752</v>
      </c>
      <c r="Y1686">
        <v>-50</v>
      </c>
      <c r="Z1686" t="s">
        <v>35</v>
      </c>
      <c r="AA1686">
        <v>100</v>
      </c>
      <c r="AB1686" t="str">
        <f t="shared" si="26"/>
        <v>20-29</v>
      </c>
    </row>
    <row r="1687" spans="1:28" x14ac:dyDescent="0.3">
      <c r="A1687">
        <v>57</v>
      </c>
      <c r="B1687" t="s">
        <v>36</v>
      </c>
      <c r="C1687" t="s">
        <v>28</v>
      </c>
      <c r="D1687">
        <v>86</v>
      </c>
      <c r="E1687" t="s">
        <v>29</v>
      </c>
      <c r="F1687">
        <v>50</v>
      </c>
      <c r="G1687">
        <v>1</v>
      </c>
      <c r="H1687" t="s">
        <v>30</v>
      </c>
      <c r="I1687">
        <v>50</v>
      </c>
      <c r="J1687" t="s">
        <v>40</v>
      </c>
      <c r="K1687">
        <v>-200</v>
      </c>
      <c r="L1687" s="1">
        <v>2186</v>
      </c>
      <c r="M1687" t="s">
        <v>27</v>
      </c>
      <c r="N1687" t="s">
        <v>27</v>
      </c>
      <c r="O1687" t="s">
        <v>36</v>
      </c>
      <c r="P1687">
        <v>50</v>
      </c>
      <c r="Q1687" t="s">
        <v>34</v>
      </c>
      <c r="R1687">
        <v>17</v>
      </c>
      <c r="S1687" t="s">
        <v>36</v>
      </c>
      <c r="T1687">
        <v>9</v>
      </c>
      <c r="U1687">
        <v>2</v>
      </c>
      <c r="V1687">
        <v>3</v>
      </c>
      <c r="W1687">
        <v>12</v>
      </c>
      <c r="X1687">
        <v>605</v>
      </c>
      <c r="Y1687">
        <v>50</v>
      </c>
      <c r="Z1687" t="s">
        <v>33</v>
      </c>
      <c r="AA1687">
        <v>50</v>
      </c>
      <c r="AB1687" t="str">
        <f t="shared" si="26"/>
        <v>50-59</v>
      </c>
    </row>
    <row r="1688" spans="1:28" x14ac:dyDescent="0.3">
      <c r="A1688">
        <v>33</v>
      </c>
      <c r="B1688" t="s">
        <v>27</v>
      </c>
      <c r="C1688" t="s">
        <v>28</v>
      </c>
      <c r="D1688">
        <v>86</v>
      </c>
      <c r="E1688" t="s">
        <v>29</v>
      </c>
      <c r="F1688">
        <v>50</v>
      </c>
      <c r="G1688">
        <v>1</v>
      </c>
      <c r="H1688" t="s">
        <v>39</v>
      </c>
      <c r="I1688">
        <v>100</v>
      </c>
      <c r="J1688" t="s">
        <v>40</v>
      </c>
      <c r="K1688">
        <v>-200</v>
      </c>
      <c r="L1688" s="1">
        <v>2336</v>
      </c>
      <c r="M1688" t="s">
        <v>27</v>
      </c>
      <c r="N1688" t="s">
        <v>27</v>
      </c>
      <c r="O1688" t="s">
        <v>27</v>
      </c>
      <c r="P1688">
        <v>0</v>
      </c>
      <c r="Q1688" t="s">
        <v>34</v>
      </c>
      <c r="R1688">
        <v>3</v>
      </c>
      <c r="S1688" t="s">
        <v>36</v>
      </c>
      <c r="T1688">
        <v>10</v>
      </c>
      <c r="U1688">
        <v>0</v>
      </c>
      <c r="V1688">
        <v>3</v>
      </c>
      <c r="W1688">
        <v>9</v>
      </c>
      <c r="X1688">
        <v>587</v>
      </c>
      <c r="Y1688">
        <v>50</v>
      </c>
      <c r="Z1688" t="s">
        <v>35</v>
      </c>
      <c r="AA1688">
        <v>100</v>
      </c>
      <c r="AB1688" t="str">
        <f t="shared" si="26"/>
        <v>30-39</v>
      </c>
    </row>
    <row r="1689" spans="1:28" x14ac:dyDescent="0.3">
      <c r="A1689">
        <v>43</v>
      </c>
      <c r="B1689" t="s">
        <v>27</v>
      </c>
      <c r="C1689" t="s">
        <v>28</v>
      </c>
      <c r="D1689">
        <v>86</v>
      </c>
      <c r="E1689" t="s">
        <v>37</v>
      </c>
      <c r="F1689">
        <v>0</v>
      </c>
      <c r="G1689">
        <v>0</v>
      </c>
      <c r="H1689" t="s">
        <v>39</v>
      </c>
      <c r="I1689">
        <v>0</v>
      </c>
      <c r="J1689" t="s">
        <v>31</v>
      </c>
      <c r="K1689">
        <v>0</v>
      </c>
      <c r="L1689" s="1">
        <v>2286</v>
      </c>
      <c r="M1689" t="s">
        <v>27</v>
      </c>
      <c r="N1689" t="s">
        <v>27</v>
      </c>
      <c r="O1689" t="s">
        <v>27</v>
      </c>
      <c r="P1689">
        <v>0</v>
      </c>
      <c r="Q1689" t="s">
        <v>34</v>
      </c>
      <c r="R1689">
        <v>5</v>
      </c>
      <c r="S1689" t="s">
        <v>36</v>
      </c>
      <c r="T1689">
        <v>2</v>
      </c>
      <c r="U1689">
        <v>4</v>
      </c>
      <c r="V1689">
        <v>2</v>
      </c>
      <c r="W1689">
        <v>2</v>
      </c>
      <c r="X1689">
        <v>679</v>
      </c>
      <c r="Y1689">
        <v>50</v>
      </c>
      <c r="Z1689" t="s">
        <v>41</v>
      </c>
      <c r="AA1689">
        <v>0</v>
      </c>
      <c r="AB1689" t="str">
        <f t="shared" si="26"/>
        <v>40-49</v>
      </c>
    </row>
    <row r="1690" spans="1:28" x14ac:dyDescent="0.3">
      <c r="A1690">
        <v>44</v>
      </c>
      <c r="B1690" t="s">
        <v>27</v>
      </c>
      <c r="C1690" t="s">
        <v>45</v>
      </c>
      <c r="D1690">
        <v>0</v>
      </c>
      <c r="E1690" t="s">
        <v>37</v>
      </c>
      <c r="F1690">
        <v>0</v>
      </c>
      <c r="G1690">
        <v>0</v>
      </c>
      <c r="H1690" t="s">
        <v>30</v>
      </c>
      <c r="I1690">
        <v>0</v>
      </c>
      <c r="J1690" t="s">
        <v>31</v>
      </c>
      <c r="K1690">
        <v>0</v>
      </c>
      <c r="L1690" s="1">
        <v>2100</v>
      </c>
      <c r="M1690" t="s">
        <v>27</v>
      </c>
      <c r="N1690" t="s">
        <v>27</v>
      </c>
      <c r="O1690" t="s">
        <v>36</v>
      </c>
      <c r="P1690">
        <v>50</v>
      </c>
      <c r="Q1690" t="s">
        <v>34</v>
      </c>
      <c r="R1690">
        <v>26</v>
      </c>
      <c r="S1690" t="s">
        <v>27</v>
      </c>
      <c r="T1690">
        <v>8</v>
      </c>
      <c r="U1690">
        <v>0</v>
      </c>
      <c r="V1690">
        <v>3</v>
      </c>
      <c r="W1690">
        <v>99</v>
      </c>
      <c r="X1690">
        <v>745</v>
      </c>
      <c r="Y1690">
        <v>-50</v>
      </c>
      <c r="Z1690" t="s">
        <v>33</v>
      </c>
      <c r="AA1690">
        <v>50</v>
      </c>
      <c r="AB1690" t="str">
        <f t="shared" si="26"/>
        <v>40-49</v>
      </c>
    </row>
    <row r="1691" spans="1:28" x14ac:dyDescent="0.3">
      <c r="A1691">
        <v>36</v>
      </c>
      <c r="B1691" t="s">
        <v>27</v>
      </c>
      <c r="C1691" t="s">
        <v>28</v>
      </c>
      <c r="D1691">
        <v>86</v>
      </c>
      <c r="E1691" t="s">
        <v>29</v>
      </c>
      <c r="F1691">
        <v>50</v>
      </c>
      <c r="G1691">
        <v>0</v>
      </c>
      <c r="H1691" t="s">
        <v>30</v>
      </c>
      <c r="I1691">
        <v>0</v>
      </c>
      <c r="J1691" t="s">
        <v>40</v>
      </c>
      <c r="K1691">
        <v>-200</v>
      </c>
      <c r="L1691" s="1">
        <v>2086</v>
      </c>
      <c r="M1691" t="s">
        <v>27</v>
      </c>
      <c r="N1691" t="s">
        <v>27</v>
      </c>
      <c r="O1691" t="s">
        <v>27</v>
      </c>
      <c r="P1691">
        <v>0</v>
      </c>
      <c r="Q1691" t="s">
        <v>32</v>
      </c>
      <c r="R1691">
        <v>20</v>
      </c>
      <c r="S1691" t="s">
        <v>27</v>
      </c>
      <c r="T1691">
        <v>4</v>
      </c>
      <c r="U1691">
        <v>2</v>
      </c>
      <c r="V1691">
        <v>2</v>
      </c>
      <c r="W1691">
        <v>99</v>
      </c>
      <c r="X1691">
        <v>765</v>
      </c>
      <c r="Y1691">
        <v>-50</v>
      </c>
      <c r="Z1691" t="s">
        <v>33</v>
      </c>
      <c r="AA1691">
        <v>50</v>
      </c>
      <c r="AB1691" t="str">
        <f t="shared" si="26"/>
        <v>30-39</v>
      </c>
    </row>
    <row r="1692" spans="1:28" x14ac:dyDescent="0.3">
      <c r="A1692">
        <v>48</v>
      </c>
      <c r="B1692" t="s">
        <v>27</v>
      </c>
      <c r="C1692" t="s">
        <v>46</v>
      </c>
      <c r="D1692">
        <v>0</v>
      </c>
      <c r="E1692" t="s">
        <v>42</v>
      </c>
      <c r="F1692">
        <v>100</v>
      </c>
      <c r="G1692">
        <v>0</v>
      </c>
      <c r="H1692" t="s">
        <v>39</v>
      </c>
      <c r="I1692">
        <v>0</v>
      </c>
      <c r="J1692" t="s">
        <v>31</v>
      </c>
      <c r="K1692">
        <v>0</v>
      </c>
      <c r="L1692" s="1">
        <v>2350</v>
      </c>
      <c r="M1692" t="s">
        <v>27</v>
      </c>
      <c r="N1692" t="s">
        <v>36</v>
      </c>
      <c r="O1692" t="s">
        <v>27</v>
      </c>
      <c r="P1692">
        <v>50</v>
      </c>
      <c r="Q1692" t="s">
        <v>34</v>
      </c>
      <c r="R1692">
        <v>28</v>
      </c>
      <c r="S1692" t="s">
        <v>27</v>
      </c>
      <c r="T1692">
        <v>5</v>
      </c>
      <c r="U1692">
        <v>2</v>
      </c>
      <c r="V1692">
        <v>3</v>
      </c>
      <c r="W1692">
        <v>99</v>
      </c>
      <c r="X1692">
        <v>607</v>
      </c>
      <c r="Y1692">
        <v>50</v>
      </c>
      <c r="Z1692" t="s">
        <v>35</v>
      </c>
      <c r="AA1692">
        <v>100</v>
      </c>
      <c r="AB1692" t="str">
        <f t="shared" si="26"/>
        <v>40-49</v>
      </c>
    </row>
    <row r="1693" spans="1:28" x14ac:dyDescent="0.3">
      <c r="A1693">
        <v>32</v>
      </c>
      <c r="B1693" t="s">
        <v>27</v>
      </c>
      <c r="C1693" t="s">
        <v>46</v>
      </c>
      <c r="D1693">
        <v>0</v>
      </c>
      <c r="E1693" t="s">
        <v>29</v>
      </c>
      <c r="F1693">
        <v>50</v>
      </c>
      <c r="G1693">
        <v>0</v>
      </c>
      <c r="H1693" t="s">
        <v>43</v>
      </c>
      <c r="I1693">
        <v>0</v>
      </c>
      <c r="J1693" t="s">
        <v>40</v>
      </c>
      <c r="K1693">
        <v>-200</v>
      </c>
      <c r="L1693" s="1">
        <v>2100</v>
      </c>
      <c r="M1693" t="s">
        <v>27</v>
      </c>
      <c r="N1693" t="s">
        <v>36</v>
      </c>
      <c r="O1693" t="s">
        <v>27</v>
      </c>
      <c r="P1693">
        <v>50</v>
      </c>
      <c r="Q1693" t="s">
        <v>34</v>
      </c>
      <c r="R1693">
        <v>29</v>
      </c>
      <c r="S1693" t="s">
        <v>36</v>
      </c>
      <c r="T1693">
        <v>7</v>
      </c>
      <c r="U1693">
        <v>1</v>
      </c>
      <c r="V1693">
        <v>1</v>
      </c>
      <c r="W1693">
        <v>12</v>
      </c>
      <c r="X1693">
        <v>642</v>
      </c>
      <c r="Y1693">
        <v>50</v>
      </c>
      <c r="Z1693" t="s">
        <v>35</v>
      </c>
      <c r="AA1693">
        <v>100</v>
      </c>
      <c r="AB1693" t="str">
        <f t="shared" si="26"/>
        <v>30-39</v>
      </c>
    </row>
    <row r="1694" spans="1:28" x14ac:dyDescent="0.3">
      <c r="A1694">
        <v>53</v>
      </c>
      <c r="B1694" t="s">
        <v>27</v>
      </c>
      <c r="C1694" t="s">
        <v>45</v>
      </c>
      <c r="D1694">
        <v>0</v>
      </c>
      <c r="E1694" t="s">
        <v>29</v>
      </c>
      <c r="F1694">
        <v>50</v>
      </c>
      <c r="G1694">
        <v>1</v>
      </c>
      <c r="H1694" t="s">
        <v>30</v>
      </c>
      <c r="I1694">
        <v>50</v>
      </c>
      <c r="J1694" t="s">
        <v>31</v>
      </c>
      <c r="K1694">
        <v>0</v>
      </c>
      <c r="L1694" s="1">
        <v>2200</v>
      </c>
      <c r="M1694" t="s">
        <v>27</v>
      </c>
      <c r="N1694" t="s">
        <v>27</v>
      </c>
      <c r="O1694" t="s">
        <v>27</v>
      </c>
      <c r="P1694">
        <v>0</v>
      </c>
      <c r="Q1694" t="s">
        <v>32</v>
      </c>
      <c r="R1694">
        <v>26</v>
      </c>
      <c r="S1694" t="s">
        <v>27</v>
      </c>
      <c r="T1694">
        <v>4</v>
      </c>
      <c r="U1694">
        <v>2</v>
      </c>
      <c r="V1694">
        <v>3</v>
      </c>
      <c r="W1694">
        <v>99</v>
      </c>
      <c r="X1694">
        <v>738</v>
      </c>
      <c r="Y1694">
        <v>-50</v>
      </c>
      <c r="Z1694" t="s">
        <v>41</v>
      </c>
      <c r="AA1694">
        <v>0</v>
      </c>
      <c r="AB1694" t="str">
        <f t="shared" si="26"/>
        <v>50-59</v>
      </c>
    </row>
    <row r="1695" spans="1:28" x14ac:dyDescent="0.3">
      <c r="A1695">
        <v>19</v>
      </c>
      <c r="B1695" t="s">
        <v>27</v>
      </c>
      <c r="C1695" t="s">
        <v>38</v>
      </c>
      <c r="D1695">
        <v>0</v>
      </c>
      <c r="E1695" t="s">
        <v>29</v>
      </c>
      <c r="F1695">
        <v>50</v>
      </c>
      <c r="G1695">
        <v>0</v>
      </c>
      <c r="H1695" t="s">
        <v>30</v>
      </c>
      <c r="I1695">
        <v>0</v>
      </c>
      <c r="J1695" t="s">
        <v>40</v>
      </c>
      <c r="K1695">
        <v>-200</v>
      </c>
      <c r="L1695" s="1">
        <v>2050</v>
      </c>
      <c r="M1695" t="s">
        <v>27</v>
      </c>
      <c r="N1695" t="s">
        <v>27</v>
      </c>
      <c r="O1695" t="s">
        <v>27</v>
      </c>
      <c r="P1695">
        <v>0</v>
      </c>
      <c r="Q1695" t="s">
        <v>34</v>
      </c>
      <c r="R1695">
        <v>26</v>
      </c>
      <c r="S1695" t="s">
        <v>27</v>
      </c>
      <c r="T1695">
        <v>5</v>
      </c>
      <c r="U1695">
        <v>4</v>
      </c>
      <c r="V1695">
        <v>2</v>
      </c>
      <c r="W1695">
        <v>99</v>
      </c>
      <c r="X1695">
        <v>741</v>
      </c>
      <c r="Y1695">
        <v>-50</v>
      </c>
      <c r="Z1695" t="s">
        <v>35</v>
      </c>
      <c r="AA1695">
        <v>100</v>
      </c>
      <c r="AB1695" t="str">
        <f t="shared" si="26"/>
        <v>10-19</v>
      </c>
    </row>
    <row r="1696" spans="1:28" x14ac:dyDescent="0.3">
      <c r="A1696">
        <v>41</v>
      </c>
      <c r="B1696" t="s">
        <v>27</v>
      </c>
      <c r="C1696" t="s">
        <v>38</v>
      </c>
      <c r="D1696">
        <v>0</v>
      </c>
      <c r="E1696" t="s">
        <v>29</v>
      </c>
      <c r="F1696">
        <v>50</v>
      </c>
      <c r="G1696">
        <v>0</v>
      </c>
      <c r="H1696" t="s">
        <v>30</v>
      </c>
      <c r="I1696">
        <v>0</v>
      </c>
      <c r="J1696" t="s">
        <v>31</v>
      </c>
      <c r="K1696">
        <v>0</v>
      </c>
      <c r="L1696" s="1">
        <v>2250</v>
      </c>
      <c r="M1696" t="s">
        <v>27</v>
      </c>
      <c r="N1696" t="s">
        <v>27</v>
      </c>
      <c r="O1696" t="s">
        <v>27</v>
      </c>
      <c r="P1696">
        <v>0</v>
      </c>
      <c r="Q1696" t="s">
        <v>34</v>
      </c>
      <c r="R1696">
        <v>8</v>
      </c>
      <c r="S1696" t="s">
        <v>36</v>
      </c>
      <c r="T1696">
        <v>5</v>
      </c>
      <c r="U1696">
        <v>3</v>
      </c>
      <c r="V1696">
        <v>3</v>
      </c>
      <c r="W1696">
        <v>1</v>
      </c>
      <c r="X1696">
        <v>694</v>
      </c>
      <c r="Y1696">
        <v>50</v>
      </c>
      <c r="Z1696" t="s">
        <v>41</v>
      </c>
      <c r="AA1696">
        <v>0</v>
      </c>
      <c r="AB1696" t="str">
        <f t="shared" si="26"/>
        <v>40-49</v>
      </c>
    </row>
    <row r="1697" spans="1:28" x14ac:dyDescent="0.3">
      <c r="A1697">
        <v>69</v>
      </c>
      <c r="B1697" t="s">
        <v>36</v>
      </c>
      <c r="C1697" t="s">
        <v>46</v>
      </c>
      <c r="D1697">
        <v>0</v>
      </c>
      <c r="E1697" t="s">
        <v>37</v>
      </c>
      <c r="F1697">
        <v>0</v>
      </c>
      <c r="G1697">
        <v>1</v>
      </c>
      <c r="H1697" t="s">
        <v>30</v>
      </c>
      <c r="I1697">
        <v>50</v>
      </c>
      <c r="J1697" t="s">
        <v>40</v>
      </c>
      <c r="K1697">
        <v>-200</v>
      </c>
      <c r="L1697" s="1">
        <v>1950</v>
      </c>
      <c r="M1697" t="s">
        <v>27</v>
      </c>
      <c r="N1697" t="s">
        <v>27</v>
      </c>
      <c r="O1697" t="s">
        <v>27</v>
      </c>
      <c r="P1697">
        <v>0</v>
      </c>
      <c r="Q1697" t="s">
        <v>34</v>
      </c>
      <c r="R1697">
        <v>8</v>
      </c>
      <c r="S1697" t="s">
        <v>36</v>
      </c>
      <c r="T1697">
        <v>5</v>
      </c>
      <c r="U1697">
        <v>6</v>
      </c>
      <c r="V1697">
        <v>1</v>
      </c>
      <c r="W1697">
        <v>13</v>
      </c>
      <c r="X1697">
        <v>730</v>
      </c>
      <c r="Y1697">
        <v>-50</v>
      </c>
      <c r="Z1697" t="s">
        <v>41</v>
      </c>
      <c r="AA1697">
        <v>0</v>
      </c>
      <c r="AB1697" t="str">
        <f t="shared" si="26"/>
        <v>60-69</v>
      </c>
    </row>
    <row r="1698" spans="1:28" x14ac:dyDescent="0.3">
      <c r="A1698">
        <v>24</v>
      </c>
      <c r="B1698" t="s">
        <v>27</v>
      </c>
      <c r="C1698" t="s">
        <v>28</v>
      </c>
      <c r="D1698">
        <v>86</v>
      </c>
      <c r="E1698" t="s">
        <v>29</v>
      </c>
      <c r="F1698">
        <v>50</v>
      </c>
      <c r="G1698">
        <v>0</v>
      </c>
      <c r="H1698" t="s">
        <v>43</v>
      </c>
      <c r="I1698">
        <v>0</v>
      </c>
      <c r="J1698" t="s">
        <v>31</v>
      </c>
      <c r="K1698">
        <v>0</v>
      </c>
      <c r="L1698" s="1">
        <v>2336</v>
      </c>
      <c r="M1698" t="s">
        <v>27</v>
      </c>
      <c r="N1698" t="s">
        <v>27</v>
      </c>
      <c r="O1698" t="s">
        <v>27</v>
      </c>
      <c r="P1698">
        <v>0</v>
      </c>
      <c r="Q1698" t="s">
        <v>32</v>
      </c>
      <c r="R1698">
        <v>18</v>
      </c>
      <c r="S1698" t="s">
        <v>36</v>
      </c>
      <c r="T1698">
        <v>6</v>
      </c>
      <c r="U1698">
        <v>2</v>
      </c>
      <c r="V1698">
        <v>2</v>
      </c>
      <c r="W1698">
        <v>8</v>
      </c>
      <c r="X1698">
        <v>787</v>
      </c>
      <c r="Y1698">
        <v>-50</v>
      </c>
      <c r="Z1698" t="s">
        <v>35</v>
      </c>
      <c r="AA1698">
        <v>100</v>
      </c>
      <c r="AB1698" t="str">
        <f t="shared" si="26"/>
        <v>20-29</v>
      </c>
    </row>
    <row r="1699" spans="1:28" x14ac:dyDescent="0.3">
      <c r="A1699">
        <v>29</v>
      </c>
      <c r="B1699" t="s">
        <v>27</v>
      </c>
      <c r="C1699" t="s">
        <v>28</v>
      </c>
      <c r="D1699">
        <v>86</v>
      </c>
      <c r="E1699" t="s">
        <v>37</v>
      </c>
      <c r="F1699">
        <v>0</v>
      </c>
      <c r="G1699">
        <v>2</v>
      </c>
      <c r="H1699" t="s">
        <v>39</v>
      </c>
      <c r="I1699">
        <v>200</v>
      </c>
      <c r="J1699" t="s">
        <v>31</v>
      </c>
      <c r="K1699">
        <v>0</v>
      </c>
      <c r="L1699" s="1">
        <v>2586</v>
      </c>
      <c r="M1699" t="s">
        <v>27</v>
      </c>
      <c r="N1699" t="s">
        <v>27</v>
      </c>
      <c r="O1699" t="s">
        <v>27</v>
      </c>
      <c r="P1699">
        <v>0</v>
      </c>
      <c r="Q1699" t="s">
        <v>34</v>
      </c>
      <c r="R1699">
        <v>21</v>
      </c>
      <c r="S1699" t="s">
        <v>36</v>
      </c>
      <c r="T1699">
        <v>6</v>
      </c>
      <c r="U1699">
        <v>2</v>
      </c>
      <c r="V1699">
        <v>2</v>
      </c>
      <c r="W1699">
        <v>13</v>
      </c>
      <c r="X1699">
        <v>650</v>
      </c>
      <c r="Y1699">
        <v>50</v>
      </c>
      <c r="Z1699" t="s">
        <v>35</v>
      </c>
      <c r="AA1699">
        <v>100</v>
      </c>
      <c r="AB1699" t="str">
        <f t="shared" si="26"/>
        <v>20-29</v>
      </c>
    </row>
    <row r="1700" spans="1:28" x14ac:dyDescent="0.3">
      <c r="A1700">
        <v>47</v>
      </c>
      <c r="B1700" t="s">
        <v>27</v>
      </c>
      <c r="C1700" t="s">
        <v>45</v>
      </c>
      <c r="D1700">
        <v>0</v>
      </c>
      <c r="E1700" t="s">
        <v>42</v>
      </c>
      <c r="F1700">
        <v>100</v>
      </c>
      <c r="G1700">
        <v>1</v>
      </c>
      <c r="H1700" t="s">
        <v>30</v>
      </c>
      <c r="I1700">
        <v>50</v>
      </c>
      <c r="J1700" t="s">
        <v>31</v>
      </c>
      <c r="K1700">
        <v>0</v>
      </c>
      <c r="L1700" s="1">
        <v>2350</v>
      </c>
      <c r="M1700" t="s">
        <v>36</v>
      </c>
      <c r="N1700" t="s">
        <v>36</v>
      </c>
      <c r="O1700" t="s">
        <v>27</v>
      </c>
      <c r="P1700">
        <v>100</v>
      </c>
      <c r="Q1700" t="s">
        <v>34</v>
      </c>
      <c r="R1700">
        <v>6</v>
      </c>
      <c r="S1700" t="s">
        <v>36</v>
      </c>
      <c r="T1700">
        <v>5</v>
      </c>
      <c r="U1700">
        <v>0</v>
      </c>
      <c r="V1700">
        <v>1</v>
      </c>
      <c r="W1700">
        <v>6</v>
      </c>
      <c r="X1700">
        <v>695</v>
      </c>
      <c r="Y1700">
        <v>50</v>
      </c>
      <c r="Z1700" t="s">
        <v>35</v>
      </c>
      <c r="AA1700">
        <v>100</v>
      </c>
      <c r="AB1700" t="str">
        <f t="shared" si="26"/>
        <v>40-49</v>
      </c>
    </row>
    <row r="1701" spans="1:28" x14ac:dyDescent="0.3">
      <c r="A1701">
        <v>42</v>
      </c>
      <c r="B1701" t="s">
        <v>27</v>
      </c>
      <c r="C1701" t="s">
        <v>38</v>
      </c>
      <c r="D1701">
        <v>0</v>
      </c>
      <c r="E1701" t="s">
        <v>42</v>
      </c>
      <c r="F1701">
        <v>100</v>
      </c>
      <c r="G1701">
        <v>2</v>
      </c>
      <c r="H1701" t="s">
        <v>39</v>
      </c>
      <c r="I1701">
        <v>200</v>
      </c>
      <c r="J1701" t="s">
        <v>40</v>
      </c>
      <c r="K1701">
        <v>-200</v>
      </c>
      <c r="L1701" s="1">
        <v>2300</v>
      </c>
      <c r="M1701" t="s">
        <v>27</v>
      </c>
      <c r="N1701" t="s">
        <v>27</v>
      </c>
      <c r="O1701" t="s">
        <v>27</v>
      </c>
      <c r="P1701">
        <v>0</v>
      </c>
      <c r="Q1701" t="s">
        <v>32</v>
      </c>
      <c r="R1701">
        <v>9</v>
      </c>
      <c r="S1701" t="s">
        <v>36</v>
      </c>
      <c r="T1701">
        <v>6</v>
      </c>
      <c r="U1701">
        <v>0</v>
      </c>
      <c r="V1701">
        <v>3</v>
      </c>
      <c r="W1701">
        <v>13</v>
      </c>
      <c r="X1701">
        <v>735</v>
      </c>
      <c r="Y1701">
        <v>-50</v>
      </c>
      <c r="Z1701" t="s">
        <v>35</v>
      </c>
      <c r="AA1701">
        <v>100</v>
      </c>
      <c r="AB1701" t="str">
        <f t="shared" si="26"/>
        <v>40-49</v>
      </c>
    </row>
    <row r="1702" spans="1:28" x14ac:dyDescent="0.3">
      <c r="A1702">
        <v>45</v>
      </c>
      <c r="B1702" t="s">
        <v>27</v>
      </c>
      <c r="C1702" t="s">
        <v>45</v>
      </c>
      <c r="D1702">
        <v>0</v>
      </c>
      <c r="E1702" t="s">
        <v>29</v>
      </c>
      <c r="F1702">
        <v>50</v>
      </c>
      <c r="G1702">
        <v>1</v>
      </c>
      <c r="H1702" t="s">
        <v>30</v>
      </c>
      <c r="I1702">
        <v>50</v>
      </c>
      <c r="J1702" t="s">
        <v>40</v>
      </c>
      <c r="K1702">
        <v>-200</v>
      </c>
      <c r="L1702" s="1">
        <v>2100</v>
      </c>
      <c r="M1702" t="s">
        <v>27</v>
      </c>
      <c r="N1702" t="s">
        <v>27</v>
      </c>
      <c r="O1702" t="s">
        <v>27</v>
      </c>
      <c r="P1702">
        <v>0</v>
      </c>
      <c r="Q1702" t="s">
        <v>34</v>
      </c>
      <c r="R1702">
        <v>30</v>
      </c>
      <c r="S1702" t="s">
        <v>36</v>
      </c>
      <c r="T1702">
        <v>2</v>
      </c>
      <c r="U1702">
        <v>4</v>
      </c>
      <c r="V1702">
        <v>3</v>
      </c>
      <c r="W1702">
        <v>10</v>
      </c>
      <c r="X1702">
        <v>722</v>
      </c>
      <c r="Y1702">
        <v>-50</v>
      </c>
      <c r="Z1702" t="s">
        <v>35</v>
      </c>
      <c r="AA1702">
        <v>100</v>
      </c>
      <c r="AB1702" t="str">
        <f t="shared" si="26"/>
        <v>40-49</v>
      </c>
    </row>
    <row r="1703" spans="1:28" x14ac:dyDescent="0.3">
      <c r="A1703">
        <v>47</v>
      </c>
      <c r="B1703" t="s">
        <v>27</v>
      </c>
      <c r="C1703" t="s">
        <v>38</v>
      </c>
      <c r="D1703">
        <v>0</v>
      </c>
      <c r="E1703" t="s">
        <v>42</v>
      </c>
      <c r="F1703">
        <v>100</v>
      </c>
      <c r="G1703">
        <v>0</v>
      </c>
      <c r="H1703" t="s">
        <v>30</v>
      </c>
      <c r="I1703">
        <v>0</v>
      </c>
      <c r="J1703" t="s">
        <v>31</v>
      </c>
      <c r="K1703">
        <v>0</v>
      </c>
      <c r="L1703" s="1">
        <v>2200</v>
      </c>
      <c r="M1703" t="s">
        <v>27</v>
      </c>
      <c r="N1703" t="s">
        <v>36</v>
      </c>
      <c r="O1703" t="s">
        <v>27</v>
      </c>
      <c r="P1703">
        <v>50</v>
      </c>
      <c r="Q1703" t="s">
        <v>32</v>
      </c>
      <c r="R1703">
        <v>12</v>
      </c>
      <c r="S1703" t="s">
        <v>36</v>
      </c>
      <c r="T1703">
        <v>5</v>
      </c>
      <c r="U1703">
        <v>0</v>
      </c>
      <c r="V1703">
        <v>1</v>
      </c>
      <c r="W1703">
        <v>13</v>
      </c>
      <c r="X1703">
        <v>755</v>
      </c>
      <c r="Y1703">
        <v>-50</v>
      </c>
      <c r="Z1703" t="s">
        <v>33</v>
      </c>
      <c r="AA1703">
        <v>50</v>
      </c>
      <c r="AB1703" t="str">
        <f t="shared" si="26"/>
        <v>40-49</v>
      </c>
    </row>
    <row r="1704" spans="1:28" x14ac:dyDescent="0.3">
      <c r="A1704">
        <v>49</v>
      </c>
      <c r="B1704" t="s">
        <v>27</v>
      </c>
      <c r="C1704" t="s">
        <v>46</v>
      </c>
      <c r="D1704">
        <v>0</v>
      </c>
      <c r="E1704" t="s">
        <v>29</v>
      </c>
      <c r="F1704">
        <v>50</v>
      </c>
      <c r="G1704">
        <v>0</v>
      </c>
      <c r="H1704" t="s">
        <v>30</v>
      </c>
      <c r="I1704">
        <v>0</v>
      </c>
      <c r="J1704" t="s">
        <v>40</v>
      </c>
      <c r="K1704">
        <v>-200</v>
      </c>
      <c r="L1704" s="1">
        <v>2000</v>
      </c>
      <c r="M1704" t="s">
        <v>27</v>
      </c>
      <c r="N1704" t="s">
        <v>27</v>
      </c>
      <c r="O1704" t="s">
        <v>36</v>
      </c>
      <c r="P1704">
        <v>50</v>
      </c>
      <c r="Q1704" t="s">
        <v>32</v>
      </c>
      <c r="R1704">
        <v>18</v>
      </c>
      <c r="S1704" t="s">
        <v>36</v>
      </c>
      <c r="T1704">
        <v>3</v>
      </c>
      <c r="U1704">
        <v>0</v>
      </c>
      <c r="V1704">
        <v>2</v>
      </c>
      <c r="W1704">
        <v>11</v>
      </c>
      <c r="X1704">
        <v>760</v>
      </c>
      <c r="Y1704">
        <v>-50</v>
      </c>
      <c r="Z1704" t="s">
        <v>35</v>
      </c>
      <c r="AA1704">
        <v>100</v>
      </c>
      <c r="AB1704" t="str">
        <f t="shared" si="26"/>
        <v>40-49</v>
      </c>
    </row>
    <row r="1705" spans="1:28" x14ac:dyDescent="0.3">
      <c r="A1705">
        <v>56</v>
      </c>
      <c r="B1705" t="s">
        <v>36</v>
      </c>
      <c r="C1705" t="s">
        <v>38</v>
      </c>
      <c r="D1705">
        <v>0</v>
      </c>
      <c r="E1705" t="s">
        <v>37</v>
      </c>
      <c r="F1705">
        <v>0</v>
      </c>
      <c r="G1705">
        <v>0</v>
      </c>
      <c r="H1705" t="s">
        <v>30</v>
      </c>
      <c r="I1705">
        <v>0</v>
      </c>
      <c r="J1705" t="s">
        <v>31</v>
      </c>
      <c r="K1705">
        <v>0</v>
      </c>
      <c r="L1705" s="1">
        <v>2100</v>
      </c>
      <c r="M1705" t="s">
        <v>36</v>
      </c>
      <c r="N1705" t="s">
        <v>27</v>
      </c>
      <c r="O1705" t="s">
        <v>27</v>
      </c>
      <c r="P1705">
        <v>50</v>
      </c>
      <c r="Q1705" t="s">
        <v>34</v>
      </c>
      <c r="R1705">
        <v>30</v>
      </c>
      <c r="S1705" t="s">
        <v>36</v>
      </c>
      <c r="T1705">
        <v>6</v>
      </c>
      <c r="U1705">
        <v>3</v>
      </c>
      <c r="V1705">
        <v>1</v>
      </c>
      <c r="W1705">
        <v>9</v>
      </c>
      <c r="X1705">
        <v>755</v>
      </c>
      <c r="Y1705">
        <v>-50</v>
      </c>
      <c r="Z1705" t="s">
        <v>33</v>
      </c>
      <c r="AA1705">
        <v>50</v>
      </c>
      <c r="AB1705" t="str">
        <f t="shared" si="26"/>
        <v>50-59</v>
      </c>
    </row>
    <row r="1706" spans="1:28" x14ac:dyDescent="0.3">
      <c r="A1706">
        <v>46</v>
      </c>
      <c r="B1706" t="s">
        <v>27</v>
      </c>
      <c r="C1706" t="s">
        <v>38</v>
      </c>
      <c r="D1706">
        <v>0</v>
      </c>
      <c r="E1706" t="s">
        <v>29</v>
      </c>
      <c r="F1706">
        <v>50</v>
      </c>
      <c r="G1706">
        <v>0</v>
      </c>
      <c r="H1706" t="s">
        <v>30</v>
      </c>
      <c r="I1706">
        <v>0</v>
      </c>
      <c r="J1706" t="s">
        <v>31</v>
      </c>
      <c r="K1706">
        <v>0</v>
      </c>
      <c r="L1706" s="1">
        <v>2150</v>
      </c>
      <c r="M1706" t="s">
        <v>27</v>
      </c>
      <c r="N1706" t="s">
        <v>27</v>
      </c>
      <c r="O1706" t="s">
        <v>27</v>
      </c>
      <c r="P1706">
        <v>0</v>
      </c>
      <c r="Q1706" t="s">
        <v>34</v>
      </c>
      <c r="R1706">
        <v>25</v>
      </c>
      <c r="S1706" t="s">
        <v>36</v>
      </c>
      <c r="T1706">
        <v>7</v>
      </c>
      <c r="U1706">
        <v>3</v>
      </c>
      <c r="V1706">
        <v>3</v>
      </c>
      <c r="W1706">
        <v>14</v>
      </c>
      <c r="X1706">
        <v>725</v>
      </c>
      <c r="Y1706">
        <v>-50</v>
      </c>
      <c r="Z1706" t="s">
        <v>41</v>
      </c>
      <c r="AA1706">
        <v>0</v>
      </c>
      <c r="AB1706" t="str">
        <f t="shared" si="26"/>
        <v>40-49</v>
      </c>
    </row>
    <row r="1707" spans="1:28" x14ac:dyDescent="0.3">
      <c r="A1707">
        <v>36</v>
      </c>
      <c r="B1707" t="s">
        <v>27</v>
      </c>
      <c r="C1707" t="s">
        <v>38</v>
      </c>
      <c r="D1707">
        <v>0</v>
      </c>
      <c r="E1707" t="s">
        <v>37</v>
      </c>
      <c r="F1707">
        <v>0</v>
      </c>
      <c r="G1707">
        <v>1</v>
      </c>
      <c r="H1707" t="s">
        <v>30</v>
      </c>
      <c r="I1707">
        <v>50</v>
      </c>
      <c r="J1707" t="s">
        <v>40</v>
      </c>
      <c r="K1707">
        <v>-200</v>
      </c>
      <c r="L1707" s="1">
        <v>2050</v>
      </c>
      <c r="M1707" t="s">
        <v>27</v>
      </c>
      <c r="N1707" t="s">
        <v>27</v>
      </c>
      <c r="O1707" t="s">
        <v>27</v>
      </c>
      <c r="P1707">
        <v>0</v>
      </c>
      <c r="Q1707" t="s">
        <v>34</v>
      </c>
      <c r="R1707">
        <v>20</v>
      </c>
      <c r="S1707" t="s">
        <v>36</v>
      </c>
      <c r="T1707">
        <v>7</v>
      </c>
      <c r="U1707">
        <v>2</v>
      </c>
      <c r="V1707">
        <v>2</v>
      </c>
      <c r="W1707">
        <v>8</v>
      </c>
      <c r="X1707">
        <v>728</v>
      </c>
      <c r="Y1707">
        <v>-50</v>
      </c>
      <c r="Z1707" t="s">
        <v>35</v>
      </c>
      <c r="AA1707">
        <v>100</v>
      </c>
      <c r="AB1707" t="str">
        <f t="shared" si="26"/>
        <v>30-39</v>
      </c>
    </row>
    <row r="1708" spans="1:28" x14ac:dyDescent="0.3">
      <c r="A1708">
        <v>50</v>
      </c>
      <c r="B1708" t="s">
        <v>27</v>
      </c>
      <c r="C1708" t="s">
        <v>45</v>
      </c>
      <c r="D1708">
        <v>0</v>
      </c>
      <c r="E1708" t="s">
        <v>29</v>
      </c>
      <c r="F1708">
        <v>50</v>
      </c>
      <c r="G1708">
        <v>0</v>
      </c>
      <c r="H1708" t="s">
        <v>39</v>
      </c>
      <c r="I1708">
        <v>0</v>
      </c>
      <c r="J1708" t="s">
        <v>40</v>
      </c>
      <c r="K1708">
        <v>-200</v>
      </c>
      <c r="L1708" s="1">
        <v>2050</v>
      </c>
      <c r="M1708" t="s">
        <v>27</v>
      </c>
      <c r="N1708" t="s">
        <v>27</v>
      </c>
      <c r="O1708" t="s">
        <v>27</v>
      </c>
      <c r="P1708">
        <v>0</v>
      </c>
      <c r="Q1708" t="s">
        <v>32</v>
      </c>
      <c r="R1708">
        <v>28</v>
      </c>
      <c r="S1708" t="s">
        <v>36</v>
      </c>
      <c r="T1708">
        <v>1</v>
      </c>
      <c r="U1708">
        <v>1</v>
      </c>
      <c r="V1708">
        <v>3</v>
      </c>
      <c r="W1708">
        <v>13</v>
      </c>
      <c r="X1708">
        <v>690</v>
      </c>
      <c r="Y1708">
        <v>50</v>
      </c>
      <c r="Z1708" t="s">
        <v>41</v>
      </c>
      <c r="AA1708">
        <v>0</v>
      </c>
      <c r="AB1708" t="str">
        <f t="shared" si="26"/>
        <v>50-59</v>
      </c>
    </row>
    <row r="1709" spans="1:28" x14ac:dyDescent="0.3">
      <c r="A1709">
        <v>68</v>
      </c>
      <c r="B1709" t="s">
        <v>36</v>
      </c>
      <c r="C1709" t="s">
        <v>46</v>
      </c>
      <c r="D1709">
        <v>0</v>
      </c>
      <c r="E1709" t="s">
        <v>42</v>
      </c>
      <c r="F1709">
        <v>100</v>
      </c>
      <c r="G1709">
        <v>0</v>
      </c>
      <c r="H1709" t="s">
        <v>30</v>
      </c>
      <c r="I1709">
        <v>0</v>
      </c>
      <c r="J1709" t="s">
        <v>40</v>
      </c>
      <c r="K1709">
        <v>-200</v>
      </c>
      <c r="L1709" s="1">
        <v>2100</v>
      </c>
      <c r="M1709" t="s">
        <v>27</v>
      </c>
      <c r="N1709" t="s">
        <v>27</v>
      </c>
      <c r="O1709" t="s">
        <v>27</v>
      </c>
      <c r="P1709">
        <v>0</v>
      </c>
      <c r="Q1709" t="s">
        <v>32</v>
      </c>
      <c r="R1709">
        <v>23</v>
      </c>
      <c r="S1709" t="s">
        <v>27</v>
      </c>
      <c r="T1709">
        <v>4</v>
      </c>
      <c r="U1709">
        <v>1</v>
      </c>
      <c r="V1709">
        <v>1</v>
      </c>
      <c r="W1709">
        <v>99</v>
      </c>
      <c r="X1709">
        <v>702</v>
      </c>
      <c r="Y1709">
        <v>-50</v>
      </c>
      <c r="Z1709" t="s">
        <v>35</v>
      </c>
      <c r="AA1709">
        <v>100</v>
      </c>
      <c r="AB1709" t="str">
        <f t="shared" si="26"/>
        <v>60-69</v>
      </c>
    </row>
    <row r="1710" spans="1:28" x14ac:dyDescent="0.3">
      <c r="A1710">
        <v>38</v>
      </c>
      <c r="B1710" t="s">
        <v>27</v>
      </c>
      <c r="C1710" t="s">
        <v>46</v>
      </c>
      <c r="D1710">
        <v>0</v>
      </c>
      <c r="E1710" t="s">
        <v>29</v>
      </c>
      <c r="F1710">
        <v>50</v>
      </c>
      <c r="G1710">
        <v>1</v>
      </c>
      <c r="H1710" t="s">
        <v>30</v>
      </c>
      <c r="I1710">
        <v>50</v>
      </c>
      <c r="J1710" t="s">
        <v>40</v>
      </c>
      <c r="K1710">
        <v>-200</v>
      </c>
      <c r="L1710" s="1">
        <v>2150</v>
      </c>
      <c r="M1710" t="s">
        <v>27</v>
      </c>
      <c r="N1710" t="s">
        <v>27</v>
      </c>
      <c r="O1710" t="s">
        <v>27</v>
      </c>
      <c r="P1710">
        <v>0</v>
      </c>
      <c r="Q1710" t="s">
        <v>34</v>
      </c>
      <c r="R1710">
        <v>27</v>
      </c>
      <c r="S1710" t="s">
        <v>36</v>
      </c>
      <c r="T1710">
        <v>8</v>
      </c>
      <c r="U1710">
        <v>1</v>
      </c>
      <c r="V1710">
        <v>1</v>
      </c>
      <c r="W1710">
        <v>3</v>
      </c>
      <c r="X1710">
        <v>660</v>
      </c>
      <c r="Y1710">
        <v>50</v>
      </c>
      <c r="Z1710" t="s">
        <v>33</v>
      </c>
      <c r="AA1710">
        <v>50</v>
      </c>
      <c r="AB1710" t="str">
        <f t="shared" si="26"/>
        <v>30-39</v>
      </c>
    </row>
    <row r="1711" spans="1:28" x14ac:dyDescent="0.3">
      <c r="A1711">
        <v>25</v>
      </c>
      <c r="B1711" t="s">
        <v>27</v>
      </c>
      <c r="C1711" t="s">
        <v>38</v>
      </c>
      <c r="D1711">
        <v>0</v>
      </c>
      <c r="E1711" t="s">
        <v>37</v>
      </c>
      <c r="F1711">
        <v>0</v>
      </c>
      <c r="G1711">
        <v>0</v>
      </c>
      <c r="H1711" t="s">
        <v>30</v>
      </c>
      <c r="I1711">
        <v>0</v>
      </c>
      <c r="J1711" t="s">
        <v>31</v>
      </c>
      <c r="K1711">
        <v>0</v>
      </c>
      <c r="L1711" s="1">
        <v>2050</v>
      </c>
      <c r="M1711" t="s">
        <v>27</v>
      </c>
      <c r="N1711" t="s">
        <v>27</v>
      </c>
      <c r="O1711" t="s">
        <v>36</v>
      </c>
      <c r="P1711">
        <v>50</v>
      </c>
      <c r="Q1711" t="s">
        <v>34</v>
      </c>
      <c r="R1711">
        <v>10</v>
      </c>
      <c r="S1711" t="s">
        <v>36</v>
      </c>
      <c r="T1711">
        <v>6</v>
      </c>
      <c r="U1711">
        <v>3</v>
      </c>
      <c r="V1711">
        <v>1</v>
      </c>
      <c r="W1711">
        <v>2</v>
      </c>
      <c r="X1711">
        <v>727</v>
      </c>
      <c r="Y1711">
        <v>-50</v>
      </c>
      <c r="Z1711" t="s">
        <v>41</v>
      </c>
      <c r="AA1711">
        <v>0</v>
      </c>
      <c r="AB1711" t="str">
        <f t="shared" si="26"/>
        <v>20-29</v>
      </c>
    </row>
    <row r="1712" spans="1:28" x14ac:dyDescent="0.3">
      <c r="A1712">
        <v>56</v>
      </c>
      <c r="B1712" t="s">
        <v>36</v>
      </c>
      <c r="C1712" t="s">
        <v>28</v>
      </c>
      <c r="D1712">
        <v>86</v>
      </c>
      <c r="E1712" t="s">
        <v>29</v>
      </c>
      <c r="F1712">
        <v>50</v>
      </c>
      <c r="G1712">
        <v>2</v>
      </c>
      <c r="H1712" t="s">
        <v>30</v>
      </c>
      <c r="I1712">
        <v>100</v>
      </c>
      <c r="J1712" t="s">
        <v>31</v>
      </c>
      <c r="K1712">
        <v>0</v>
      </c>
      <c r="L1712" s="1">
        <v>2486</v>
      </c>
      <c r="M1712" t="s">
        <v>27</v>
      </c>
      <c r="N1712" t="s">
        <v>36</v>
      </c>
      <c r="O1712" t="s">
        <v>27</v>
      </c>
      <c r="P1712">
        <v>50</v>
      </c>
      <c r="Q1712" t="s">
        <v>34</v>
      </c>
      <c r="R1712">
        <v>24</v>
      </c>
      <c r="S1712" t="s">
        <v>36</v>
      </c>
      <c r="T1712">
        <v>4</v>
      </c>
      <c r="U1712">
        <v>3</v>
      </c>
      <c r="V1712">
        <v>1</v>
      </c>
      <c r="W1712">
        <v>13</v>
      </c>
      <c r="X1712">
        <v>612</v>
      </c>
      <c r="Y1712">
        <v>50</v>
      </c>
      <c r="Z1712" t="s">
        <v>35</v>
      </c>
      <c r="AA1712">
        <v>100</v>
      </c>
      <c r="AB1712" t="str">
        <f t="shared" si="26"/>
        <v>50-59</v>
      </c>
    </row>
    <row r="1713" spans="1:28" x14ac:dyDescent="0.3">
      <c r="A1713">
        <v>38</v>
      </c>
      <c r="B1713" t="s">
        <v>27</v>
      </c>
      <c r="C1713" t="s">
        <v>28</v>
      </c>
      <c r="D1713">
        <v>86</v>
      </c>
      <c r="E1713" t="s">
        <v>29</v>
      </c>
      <c r="F1713">
        <v>50</v>
      </c>
      <c r="G1713">
        <v>1</v>
      </c>
      <c r="H1713" t="s">
        <v>30</v>
      </c>
      <c r="I1713">
        <v>50</v>
      </c>
      <c r="J1713" t="s">
        <v>31</v>
      </c>
      <c r="K1713">
        <v>0</v>
      </c>
      <c r="L1713" s="1">
        <v>2386</v>
      </c>
      <c r="M1713" t="s">
        <v>27</v>
      </c>
      <c r="N1713" t="s">
        <v>27</v>
      </c>
      <c r="O1713" t="s">
        <v>27</v>
      </c>
      <c r="P1713">
        <v>0</v>
      </c>
      <c r="Q1713" t="s">
        <v>34</v>
      </c>
      <c r="R1713">
        <v>13</v>
      </c>
      <c r="S1713" t="s">
        <v>36</v>
      </c>
      <c r="T1713">
        <v>7</v>
      </c>
      <c r="U1713">
        <v>2</v>
      </c>
      <c r="V1713">
        <v>1</v>
      </c>
      <c r="W1713">
        <v>4</v>
      </c>
      <c r="X1713">
        <v>592</v>
      </c>
      <c r="Y1713">
        <v>50</v>
      </c>
      <c r="Z1713" t="s">
        <v>41</v>
      </c>
      <c r="AA1713">
        <v>0</v>
      </c>
      <c r="AB1713" t="str">
        <f t="shared" si="26"/>
        <v>30-39</v>
      </c>
    </row>
    <row r="1714" spans="1:28" x14ac:dyDescent="0.3">
      <c r="A1714">
        <v>18</v>
      </c>
      <c r="B1714" t="s">
        <v>27</v>
      </c>
      <c r="C1714" t="s">
        <v>38</v>
      </c>
      <c r="D1714">
        <v>0</v>
      </c>
      <c r="E1714" t="s">
        <v>42</v>
      </c>
      <c r="F1714">
        <v>100</v>
      </c>
      <c r="G1714">
        <v>1</v>
      </c>
      <c r="H1714" t="s">
        <v>30</v>
      </c>
      <c r="I1714">
        <v>50</v>
      </c>
      <c r="J1714" t="s">
        <v>31</v>
      </c>
      <c r="K1714">
        <v>0</v>
      </c>
      <c r="L1714" s="1">
        <v>2400</v>
      </c>
      <c r="M1714" t="s">
        <v>27</v>
      </c>
      <c r="N1714" t="s">
        <v>27</v>
      </c>
      <c r="O1714" t="s">
        <v>27</v>
      </c>
      <c r="P1714">
        <v>0</v>
      </c>
      <c r="Q1714" t="s">
        <v>34</v>
      </c>
      <c r="R1714">
        <v>9</v>
      </c>
      <c r="S1714" t="s">
        <v>27</v>
      </c>
      <c r="T1714">
        <v>9</v>
      </c>
      <c r="U1714">
        <v>1</v>
      </c>
      <c r="V1714">
        <v>1</v>
      </c>
      <c r="W1714">
        <v>99</v>
      </c>
      <c r="X1714">
        <v>656</v>
      </c>
      <c r="Y1714">
        <v>50</v>
      </c>
      <c r="Z1714" t="s">
        <v>33</v>
      </c>
      <c r="AA1714">
        <v>50</v>
      </c>
      <c r="AB1714" t="str">
        <f t="shared" si="26"/>
        <v>10-19</v>
      </c>
    </row>
    <row r="1715" spans="1:28" x14ac:dyDescent="0.3">
      <c r="A1715">
        <v>52</v>
      </c>
      <c r="B1715" t="s">
        <v>27</v>
      </c>
      <c r="C1715" t="s">
        <v>38</v>
      </c>
      <c r="D1715">
        <v>0</v>
      </c>
      <c r="E1715" t="s">
        <v>37</v>
      </c>
      <c r="F1715">
        <v>0</v>
      </c>
      <c r="G1715">
        <v>0</v>
      </c>
      <c r="H1715" t="s">
        <v>30</v>
      </c>
      <c r="I1715">
        <v>0</v>
      </c>
      <c r="J1715" t="s">
        <v>31</v>
      </c>
      <c r="K1715">
        <v>0</v>
      </c>
      <c r="L1715" s="1">
        <v>2250</v>
      </c>
      <c r="M1715" t="s">
        <v>27</v>
      </c>
      <c r="N1715" t="s">
        <v>36</v>
      </c>
      <c r="O1715" t="s">
        <v>27</v>
      </c>
      <c r="P1715">
        <v>50</v>
      </c>
      <c r="Q1715" t="s">
        <v>32</v>
      </c>
      <c r="R1715">
        <v>2</v>
      </c>
      <c r="S1715" t="s">
        <v>27</v>
      </c>
      <c r="T1715">
        <v>4</v>
      </c>
      <c r="U1715">
        <v>1</v>
      </c>
      <c r="V1715">
        <v>3</v>
      </c>
      <c r="W1715">
        <v>99</v>
      </c>
      <c r="X1715">
        <v>691</v>
      </c>
      <c r="Y1715">
        <v>50</v>
      </c>
      <c r="Z1715" t="s">
        <v>35</v>
      </c>
      <c r="AA1715">
        <v>100</v>
      </c>
      <c r="AB1715" t="str">
        <f t="shared" si="26"/>
        <v>50-59</v>
      </c>
    </row>
    <row r="1716" spans="1:28" x14ac:dyDescent="0.3">
      <c r="A1716">
        <v>31</v>
      </c>
      <c r="B1716" t="s">
        <v>27</v>
      </c>
      <c r="C1716" t="s">
        <v>28</v>
      </c>
      <c r="D1716">
        <v>86</v>
      </c>
      <c r="E1716" t="s">
        <v>42</v>
      </c>
      <c r="F1716">
        <v>100</v>
      </c>
      <c r="G1716">
        <v>0</v>
      </c>
      <c r="H1716" t="s">
        <v>39</v>
      </c>
      <c r="I1716">
        <v>0</v>
      </c>
      <c r="J1716" t="s">
        <v>31</v>
      </c>
      <c r="K1716">
        <v>0</v>
      </c>
      <c r="L1716" s="1">
        <v>2386</v>
      </c>
      <c r="M1716" t="s">
        <v>36</v>
      </c>
      <c r="N1716" t="s">
        <v>27</v>
      </c>
      <c r="O1716" t="s">
        <v>36</v>
      </c>
      <c r="P1716">
        <v>100</v>
      </c>
      <c r="Q1716" t="s">
        <v>34</v>
      </c>
      <c r="R1716">
        <v>23</v>
      </c>
      <c r="S1716" t="s">
        <v>27</v>
      </c>
      <c r="T1716">
        <v>4</v>
      </c>
      <c r="U1716">
        <v>1</v>
      </c>
      <c r="V1716">
        <v>2</v>
      </c>
      <c r="W1716">
        <v>99</v>
      </c>
      <c r="X1716">
        <v>664</v>
      </c>
      <c r="Y1716">
        <v>50</v>
      </c>
      <c r="Z1716" t="s">
        <v>35</v>
      </c>
      <c r="AA1716">
        <v>100</v>
      </c>
      <c r="AB1716" t="str">
        <f t="shared" si="26"/>
        <v>30-39</v>
      </c>
    </row>
    <row r="1717" spans="1:28" x14ac:dyDescent="0.3">
      <c r="A1717">
        <v>38</v>
      </c>
      <c r="B1717" t="s">
        <v>27</v>
      </c>
      <c r="C1717" t="s">
        <v>28</v>
      </c>
      <c r="D1717">
        <v>86</v>
      </c>
      <c r="E1717" t="s">
        <v>37</v>
      </c>
      <c r="F1717">
        <v>0</v>
      </c>
      <c r="G1717">
        <v>0</v>
      </c>
      <c r="H1717" t="s">
        <v>39</v>
      </c>
      <c r="I1717">
        <v>0</v>
      </c>
      <c r="J1717" t="s">
        <v>40</v>
      </c>
      <c r="K1717">
        <v>-200</v>
      </c>
      <c r="L1717" s="1">
        <v>1986</v>
      </c>
      <c r="M1717" t="s">
        <v>27</v>
      </c>
      <c r="N1717" t="s">
        <v>27</v>
      </c>
      <c r="O1717" t="s">
        <v>27</v>
      </c>
      <c r="P1717">
        <v>0</v>
      </c>
      <c r="Q1717" t="s">
        <v>34</v>
      </c>
      <c r="R1717">
        <v>5</v>
      </c>
      <c r="S1717" t="s">
        <v>36</v>
      </c>
      <c r="T1717">
        <v>5</v>
      </c>
      <c r="U1717">
        <v>2</v>
      </c>
      <c r="V1717">
        <v>2</v>
      </c>
      <c r="W1717">
        <v>10</v>
      </c>
      <c r="X1717">
        <v>701</v>
      </c>
      <c r="Y1717">
        <v>-50</v>
      </c>
      <c r="Z1717" t="s">
        <v>41</v>
      </c>
      <c r="AA1717">
        <v>0</v>
      </c>
      <c r="AB1717" t="str">
        <f t="shared" si="26"/>
        <v>30-39</v>
      </c>
    </row>
    <row r="1718" spans="1:28" x14ac:dyDescent="0.3">
      <c r="A1718">
        <v>44</v>
      </c>
      <c r="B1718" t="s">
        <v>27</v>
      </c>
      <c r="C1718" t="s">
        <v>46</v>
      </c>
      <c r="D1718">
        <v>0</v>
      </c>
      <c r="E1718" t="s">
        <v>29</v>
      </c>
      <c r="F1718">
        <v>50</v>
      </c>
      <c r="G1718">
        <v>0</v>
      </c>
      <c r="H1718" t="s">
        <v>30</v>
      </c>
      <c r="I1718">
        <v>0</v>
      </c>
      <c r="J1718" t="s">
        <v>40</v>
      </c>
      <c r="K1718">
        <v>-200</v>
      </c>
      <c r="L1718" s="1">
        <v>2000</v>
      </c>
      <c r="M1718" t="s">
        <v>27</v>
      </c>
      <c r="N1718" t="s">
        <v>27</v>
      </c>
      <c r="O1718" t="s">
        <v>27</v>
      </c>
      <c r="P1718">
        <v>0</v>
      </c>
      <c r="Q1718" t="s">
        <v>32</v>
      </c>
      <c r="R1718">
        <v>1</v>
      </c>
      <c r="S1718" t="s">
        <v>36</v>
      </c>
      <c r="T1718">
        <v>7</v>
      </c>
      <c r="U1718">
        <v>2</v>
      </c>
      <c r="V1718">
        <v>2</v>
      </c>
      <c r="W1718">
        <v>4</v>
      </c>
      <c r="X1718">
        <v>706</v>
      </c>
      <c r="Y1718">
        <v>-50</v>
      </c>
      <c r="Z1718" t="s">
        <v>33</v>
      </c>
      <c r="AA1718">
        <v>50</v>
      </c>
      <c r="AB1718" t="str">
        <f t="shared" si="26"/>
        <v>40-49</v>
      </c>
    </row>
    <row r="1719" spans="1:28" x14ac:dyDescent="0.3">
      <c r="A1719">
        <v>42</v>
      </c>
      <c r="B1719" t="s">
        <v>27</v>
      </c>
      <c r="C1719" t="s">
        <v>46</v>
      </c>
      <c r="D1719">
        <v>0</v>
      </c>
      <c r="E1719" t="s">
        <v>37</v>
      </c>
      <c r="F1719">
        <v>0</v>
      </c>
      <c r="G1719">
        <v>0</v>
      </c>
      <c r="H1719" t="s">
        <v>30</v>
      </c>
      <c r="I1719">
        <v>0</v>
      </c>
      <c r="J1719" t="s">
        <v>40</v>
      </c>
      <c r="K1719">
        <v>-200</v>
      </c>
      <c r="L1719" s="1">
        <v>2050</v>
      </c>
      <c r="M1719" t="s">
        <v>27</v>
      </c>
      <c r="N1719" t="s">
        <v>27</v>
      </c>
      <c r="O1719" t="s">
        <v>27</v>
      </c>
      <c r="P1719">
        <v>0</v>
      </c>
      <c r="Q1719" t="s">
        <v>34</v>
      </c>
      <c r="R1719">
        <v>1</v>
      </c>
      <c r="S1719" t="s">
        <v>36</v>
      </c>
      <c r="T1719">
        <v>4</v>
      </c>
      <c r="U1719">
        <v>0</v>
      </c>
      <c r="V1719">
        <v>1</v>
      </c>
      <c r="W1719">
        <v>14</v>
      </c>
      <c r="X1719">
        <v>650</v>
      </c>
      <c r="Y1719">
        <v>50</v>
      </c>
      <c r="Z1719" t="s">
        <v>33</v>
      </c>
      <c r="AA1719">
        <v>50</v>
      </c>
      <c r="AB1719" t="str">
        <f t="shared" si="26"/>
        <v>40-49</v>
      </c>
    </row>
    <row r="1720" spans="1:28" x14ac:dyDescent="0.3">
      <c r="A1720">
        <v>50</v>
      </c>
      <c r="B1720" t="s">
        <v>27</v>
      </c>
      <c r="C1720" t="s">
        <v>46</v>
      </c>
      <c r="D1720">
        <v>0</v>
      </c>
      <c r="E1720" t="s">
        <v>29</v>
      </c>
      <c r="F1720">
        <v>50</v>
      </c>
      <c r="G1720">
        <v>0</v>
      </c>
      <c r="H1720" t="s">
        <v>30</v>
      </c>
      <c r="I1720">
        <v>0</v>
      </c>
      <c r="J1720" t="s">
        <v>31</v>
      </c>
      <c r="K1720">
        <v>0</v>
      </c>
      <c r="L1720" s="1">
        <v>2250</v>
      </c>
      <c r="M1720" t="s">
        <v>27</v>
      </c>
      <c r="N1720" t="s">
        <v>27</v>
      </c>
      <c r="O1720" t="s">
        <v>27</v>
      </c>
      <c r="P1720">
        <v>0</v>
      </c>
      <c r="Q1720" t="s">
        <v>34</v>
      </c>
      <c r="R1720">
        <v>24</v>
      </c>
      <c r="S1720" t="s">
        <v>36</v>
      </c>
      <c r="T1720">
        <v>8</v>
      </c>
      <c r="U1720">
        <v>7</v>
      </c>
      <c r="V1720">
        <v>3</v>
      </c>
      <c r="W1720">
        <v>11</v>
      </c>
      <c r="X1720">
        <v>777</v>
      </c>
      <c r="Y1720">
        <v>-50</v>
      </c>
      <c r="Z1720" t="s">
        <v>35</v>
      </c>
      <c r="AA1720">
        <v>100</v>
      </c>
      <c r="AB1720" t="str">
        <f t="shared" si="26"/>
        <v>50-59</v>
      </c>
    </row>
    <row r="1721" spans="1:28" x14ac:dyDescent="0.3">
      <c r="A1721">
        <v>33</v>
      </c>
      <c r="B1721" t="s">
        <v>27</v>
      </c>
      <c r="C1721" t="s">
        <v>38</v>
      </c>
      <c r="D1721">
        <v>0</v>
      </c>
      <c r="E1721" t="s">
        <v>42</v>
      </c>
      <c r="F1721">
        <v>100</v>
      </c>
      <c r="G1721">
        <v>0</v>
      </c>
      <c r="H1721" t="s">
        <v>30</v>
      </c>
      <c r="I1721">
        <v>0</v>
      </c>
      <c r="J1721" t="s">
        <v>31</v>
      </c>
      <c r="K1721">
        <v>0</v>
      </c>
      <c r="L1721" s="1">
        <v>2300</v>
      </c>
      <c r="M1721" t="s">
        <v>27</v>
      </c>
      <c r="N1721" t="s">
        <v>27</v>
      </c>
      <c r="O1721" t="s">
        <v>27</v>
      </c>
      <c r="P1721">
        <v>0</v>
      </c>
      <c r="Q1721" t="s">
        <v>34</v>
      </c>
      <c r="R1721">
        <v>5</v>
      </c>
      <c r="S1721" t="s">
        <v>36</v>
      </c>
      <c r="T1721">
        <v>6</v>
      </c>
      <c r="U1721">
        <v>1</v>
      </c>
      <c r="V1721">
        <v>1</v>
      </c>
      <c r="W1721">
        <v>7</v>
      </c>
      <c r="X1721">
        <v>780</v>
      </c>
      <c r="Y1721">
        <v>-50</v>
      </c>
      <c r="Z1721" t="s">
        <v>35</v>
      </c>
      <c r="AA1721">
        <v>100</v>
      </c>
      <c r="AB1721" t="str">
        <f t="shared" si="26"/>
        <v>30-39</v>
      </c>
    </row>
    <row r="1722" spans="1:28" x14ac:dyDescent="0.3">
      <c r="A1722">
        <v>47</v>
      </c>
      <c r="B1722" t="s">
        <v>27</v>
      </c>
      <c r="C1722" t="s">
        <v>28</v>
      </c>
      <c r="D1722">
        <v>86</v>
      </c>
      <c r="E1722" t="s">
        <v>29</v>
      </c>
      <c r="F1722">
        <v>50</v>
      </c>
      <c r="G1722">
        <v>1</v>
      </c>
      <c r="H1722" t="s">
        <v>39</v>
      </c>
      <c r="I1722">
        <v>100</v>
      </c>
      <c r="J1722" t="s">
        <v>31</v>
      </c>
      <c r="K1722">
        <v>0</v>
      </c>
      <c r="L1722" s="1">
        <v>2286</v>
      </c>
      <c r="M1722" t="s">
        <v>27</v>
      </c>
      <c r="N1722" t="s">
        <v>36</v>
      </c>
      <c r="O1722" t="s">
        <v>27</v>
      </c>
      <c r="P1722">
        <v>50</v>
      </c>
      <c r="Q1722" t="s">
        <v>44</v>
      </c>
      <c r="R1722">
        <v>29</v>
      </c>
      <c r="S1722" t="s">
        <v>36</v>
      </c>
      <c r="T1722">
        <v>8</v>
      </c>
      <c r="U1722">
        <v>5</v>
      </c>
      <c r="V1722">
        <v>3</v>
      </c>
      <c r="W1722">
        <v>2</v>
      </c>
      <c r="X1722">
        <v>775</v>
      </c>
      <c r="Y1722">
        <v>-50</v>
      </c>
      <c r="Z1722" t="s">
        <v>41</v>
      </c>
      <c r="AA1722">
        <v>0</v>
      </c>
      <c r="AB1722" t="str">
        <f t="shared" si="26"/>
        <v>40-49</v>
      </c>
    </row>
    <row r="1723" spans="1:28" x14ac:dyDescent="0.3">
      <c r="A1723">
        <v>36</v>
      </c>
      <c r="B1723" t="s">
        <v>27</v>
      </c>
      <c r="C1723" t="s">
        <v>28</v>
      </c>
      <c r="D1723">
        <v>86</v>
      </c>
      <c r="E1723" t="s">
        <v>29</v>
      </c>
      <c r="F1723">
        <v>50</v>
      </c>
      <c r="G1723">
        <v>1</v>
      </c>
      <c r="H1723" t="s">
        <v>30</v>
      </c>
      <c r="I1723">
        <v>50</v>
      </c>
      <c r="J1723" t="s">
        <v>40</v>
      </c>
      <c r="K1723">
        <v>-200</v>
      </c>
      <c r="L1723" s="1">
        <v>2236</v>
      </c>
      <c r="M1723" t="s">
        <v>36</v>
      </c>
      <c r="N1723" t="s">
        <v>27</v>
      </c>
      <c r="O1723" t="s">
        <v>27</v>
      </c>
      <c r="P1723">
        <v>50</v>
      </c>
      <c r="Q1723" t="s">
        <v>34</v>
      </c>
      <c r="R1723">
        <v>26</v>
      </c>
      <c r="S1723" t="s">
        <v>36</v>
      </c>
      <c r="T1723">
        <v>6</v>
      </c>
      <c r="U1723">
        <v>4</v>
      </c>
      <c r="V1723">
        <v>3</v>
      </c>
      <c r="W1723">
        <v>5</v>
      </c>
      <c r="X1723">
        <v>667</v>
      </c>
      <c r="Y1723">
        <v>50</v>
      </c>
      <c r="Z1723" t="s">
        <v>35</v>
      </c>
      <c r="AA1723">
        <v>100</v>
      </c>
      <c r="AB1723" t="str">
        <f t="shared" si="26"/>
        <v>30-39</v>
      </c>
    </row>
    <row r="1724" spans="1:28" x14ac:dyDescent="0.3">
      <c r="A1724">
        <v>51</v>
      </c>
      <c r="B1724" t="s">
        <v>27</v>
      </c>
      <c r="C1724" t="s">
        <v>28</v>
      </c>
      <c r="D1724">
        <v>86</v>
      </c>
      <c r="E1724" t="s">
        <v>29</v>
      </c>
      <c r="F1724">
        <v>50</v>
      </c>
      <c r="G1724">
        <v>1</v>
      </c>
      <c r="H1724" t="s">
        <v>30</v>
      </c>
      <c r="I1724">
        <v>50</v>
      </c>
      <c r="J1724" t="s">
        <v>40</v>
      </c>
      <c r="K1724">
        <v>-200</v>
      </c>
      <c r="L1724" s="1">
        <v>2186</v>
      </c>
      <c r="M1724" t="s">
        <v>27</v>
      </c>
      <c r="N1724" t="s">
        <v>27</v>
      </c>
      <c r="O1724" t="s">
        <v>27</v>
      </c>
      <c r="P1724">
        <v>0</v>
      </c>
      <c r="Q1724" t="s">
        <v>34</v>
      </c>
      <c r="R1724">
        <v>12</v>
      </c>
      <c r="S1724" t="s">
        <v>27</v>
      </c>
      <c r="T1724">
        <v>3</v>
      </c>
      <c r="U1724">
        <v>3</v>
      </c>
      <c r="V1724">
        <v>2</v>
      </c>
      <c r="W1724">
        <v>99</v>
      </c>
      <c r="X1724">
        <v>722</v>
      </c>
      <c r="Y1724">
        <v>-50</v>
      </c>
      <c r="Z1724" t="s">
        <v>35</v>
      </c>
      <c r="AA1724">
        <v>100</v>
      </c>
      <c r="AB1724" t="str">
        <f t="shared" si="26"/>
        <v>50-59</v>
      </c>
    </row>
    <row r="1725" spans="1:28" x14ac:dyDescent="0.3">
      <c r="A1725">
        <v>49</v>
      </c>
      <c r="B1725" t="s">
        <v>27</v>
      </c>
      <c r="C1725" t="s">
        <v>46</v>
      </c>
      <c r="D1725">
        <v>0</v>
      </c>
      <c r="E1725" t="s">
        <v>37</v>
      </c>
      <c r="F1725">
        <v>0</v>
      </c>
      <c r="G1725">
        <v>1</v>
      </c>
      <c r="H1725" t="s">
        <v>39</v>
      </c>
      <c r="I1725">
        <v>100</v>
      </c>
      <c r="J1725" t="s">
        <v>40</v>
      </c>
      <c r="K1725">
        <v>-200</v>
      </c>
      <c r="L1725" s="1">
        <v>2100</v>
      </c>
      <c r="M1725" t="s">
        <v>27</v>
      </c>
      <c r="N1725" t="s">
        <v>27</v>
      </c>
      <c r="O1725" t="s">
        <v>27</v>
      </c>
      <c r="P1725">
        <v>0</v>
      </c>
      <c r="Q1725" t="s">
        <v>34</v>
      </c>
      <c r="R1725">
        <v>9</v>
      </c>
      <c r="S1725" t="s">
        <v>27</v>
      </c>
      <c r="T1725">
        <v>7</v>
      </c>
      <c r="U1725">
        <v>2</v>
      </c>
      <c r="V1725">
        <v>2</v>
      </c>
      <c r="W1725">
        <v>99</v>
      </c>
      <c r="X1725">
        <v>776</v>
      </c>
      <c r="Y1725">
        <v>-50</v>
      </c>
      <c r="Z1725" t="s">
        <v>35</v>
      </c>
      <c r="AA1725">
        <v>100</v>
      </c>
      <c r="AB1725" t="str">
        <f t="shared" si="26"/>
        <v>40-49</v>
      </c>
    </row>
    <row r="1726" spans="1:28" x14ac:dyDescent="0.3">
      <c r="A1726">
        <v>25</v>
      </c>
      <c r="B1726" t="s">
        <v>27</v>
      </c>
      <c r="C1726" t="s">
        <v>28</v>
      </c>
      <c r="D1726">
        <v>86</v>
      </c>
      <c r="E1726" t="s">
        <v>37</v>
      </c>
      <c r="F1726">
        <v>0</v>
      </c>
      <c r="G1726">
        <v>0</v>
      </c>
      <c r="H1726" t="s">
        <v>30</v>
      </c>
      <c r="I1726">
        <v>0</v>
      </c>
      <c r="J1726" t="s">
        <v>40</v>
      </c>
      <c r="K1726">
        <v>-200</v>
      </c>
      <c r="L1726" s="1">
        <v>2036</v>
      </c>
      <c r="M1726" t="s">
        <v>27</v>
      </c>
      <c r="N1726" t="s">
        <v>27</v>
      </c>
      <c r="O1726" t="s">
        <v>27</v>
      </c>
      <c r="P1726">
        <v>0</v>
      </c>
      <c r="Q1726" t="s">
        <v>32</v>
      </c>
      <c r="R1726">
        <v>28</v>
      </c>
      <c r="S1726" t="s">
        <v>27</v>
      </c>
      <c r="T1726">
        <v>5</v>
      </c>
      <c r="U1726">
        <v>1</v>
      </c>
      <c r="V1726">
        <v>3</v>
      </c>
      <c r="W1726">
        <v>99</v>
      </c>
      <c r="X1726">
        <v>741</v>
      </c>
      <c r="Y1726">
        <v>-50</v>
      </c>
      <c r="Z1726" t="s">
        <v>33</v>
      </c>
      <c r="AA1726">
        <v>50</v>
      </c>
      <c r="AB1726" t="str">
        <f t="shared" si="26"/>
        <v>20-29</v>
      </c>
    </row>
    <row r="1727" spans="1:28" x14ac:dyDescent="0.3">
      <c r="A1727">
        <v>56</v>
      </c>
      <c r="B1727" t="s">
        <v>36</v>
      </c>
      <c r="C1727" t="s">
        <v>38</v>
      </c>
      <c r="D1727">
        <v>0</v>
      </c>
      <c r="E1727" t="s">
        <v>29</v>
      </c>
      <c r="F1727">
        <v>50</v>
      </c>
      <c r="G1727">
        <v>0</v>
      </c>
      <c r="H1727" t="s">
        <v>30</v>
      </c>
      <c r="I1727">
        <v>0</v>
      </c>
      <c r="J1727" t="s">
        <v>40</v>
      </c>
      <c r="K1727">
        <v>-200</v>
      </c>
      <c r="L1727" s="1">
        <v>2000</v>
      </c>
      <c r="M1727" t="s">
        <v>27</v>
      </c>
      <c r="N1727" t="s">
        <v>27</v>
      </c>
      <c r="O1727" t="s">
        <v>36</v>
      </c>
      <c r="P1727">
        <v>50</v>
      </c>
      <c r="Q1727" t="s">
        <v>44</v>
      </c>
      <c r="R1727">
        <v>18</v>
      </c>
      <c r="S1727" t="s">
        <v>27</v>
      </c>
      <c r="T1727">
        <v>3</v>
      </c>
      <c r="U1727">
        <v>2</v>
      </c>
      <c r="V1727">
        <v>1</v>
      </c>
      <c r="W1727">
        <v>99</v>
      </c>
      <c r="X1727">
        <v>748</v>
      </c>
      <c r="Y1727">
        <v>-50</v>
      </c>
      <c r="Z1727" t="s">
        <v>35</v>
      </c>
      <c r="AA1727">
        <v>100</v>
      </c>
      <c r="AB1727" t="str">
        <f t="shared" si="26"/>
        <v>50-59</v>
      </c>
    </row>
    <row r="1728" spans="1:28" x14ac:dyDescent="0.3">
      <c r="A1728">
        <v>31</v>
      </c>
      <c r="B1728" t="s">
        <v>27</v>
      </c>
      <c r="C1728" t="s">
        <v>38</v>
      </c>
      <c r="D1728">
        <v>0</v>
      </c>
      <c r="E1728" t="s">
        <v>29</v>
      </c>
      <c r="F1728">
        <v>50</v>
      </c>
      <c r="G1728">
        <v>0</v>
      </c>
      <c r="H1728" t="s">
        <v>30</v>
      </c>
      <c r="I1728">
        <v>0</v>
      </c>
      <c r="J1728" t="s">
        <v>40</v>
      </c>
      <c r="K1728">
        <v>-200</v>
      </c>
      <c r="L1728" s="1">
        <v>2100</v>
      </c>
      <c r="M1728" t="s">
        <v>36</v>
      </c>
      <c r="N1728" t="s">
        <v>27</v>
      </c>
      <c r="O1728" t="s">
        <v>27</v>
      </c>
      <c r="P1728">
        <v>50</v>
      </c>
      <c r="Q1728" t="s">
        <v>44</v>
      </c>
      <c r="R1728">
        <v>4</v>
      </c>
      <c r="S1728" t="s">
        <v>27</v>
      </c>
      <c r="T1728">
        <v>5</v>
      </c>
      <c r="U1728">
        <v>2</v>
      </c>
      <c r="V1728">
        <v>2</v>
      </c>
      <c r="W1728">
        <v>99</v>
      </c>
      <c r="X1728">
        <v>679</v>
      </c>
      <c r="Y1728">
        <v>50</v>
      </c>
      <c r="Z1728" t="s">
        <v>35</v>
      </c>
      <c r="AA1728">
        <v>100</v>
      </c>
      <c r="AB1728" t="str">
        <f t="shared" si="26"/>
        <v>30-39</v>
      </c>
    </row>
    <row r="1729" spans="1:28" x14ac:dyDescent="0.3">
      <c r="A1729">
        <v>52</v>
      </c>
      <c r="B1729" t="s">
        <v>27</v>
      </c>
      <c r="C1729" t="s">
        <v>38</v>
      </c>
      <c r="D1729">
        <v>0</v>
      </c>
      <c r="E1729" t="s">
        <v>29</v>
      </c>
      <c r="F1729">
        <v>50</v>
      </c>
      <c r="G1729">
        <v>0</v>
      </c>
      <c r="H1729" t="s">
        <v>30</v>
      </c>
      <c r="I1729">
        <v>0</v>
      </c>
      <c r="J1729" t="s">
        <v>40</v>
      </c>
      <c r="K1729">
        <v>-200</v>
      </c>
      <c r="L1729" s="1">
        <v>2050</v>
      </c>
      <c r="M1729" t="s">
        <v>27</v>
      </c>
      <c r="N1729" t="s">
        <v>27</v>
      </c>
      <c r="O1729" t="s">
        <v>27</v>
      </c>
      <c r="P1729">
        <v>0</v>
      </c>
      <c r="Q1729" t="s">
        <v>34</v>
      </c>
      <c r="R1729">
        <v>30</v>
      </c>
      <c r="S1729" t="s">
        <v>27</v>
      </c>
      <c r="T1729">
        <v>5</v>
      </c>
      <c r="U1729">
        <v>4</v>
      </c>
      <c r="V1729">
        <v>3</v>
      </c>
      <c r="W1729">
        <v>99</v>
      </c>
      <c r="X1729">
        <v>778</v>
      </c>
      <c r="Y1729">
        <v>-50</v>
      </c>
      <c r="Z1729" t="s">
        <v>35</v>
      </c>
      <c r="AA1729">
        <v>100</v>
      </c>
      <c r="AB1729" t="str">
        <f t="shared" si="26"/>
        <v>50-59</v>
      </c>
    </row>
    <row r="1730" spans="1:28" x14ac:dyDescent="0.3">
      <c r="A1730">
        <v>45</v>
      </c>
      <c r="B1730" t="s">
        <v>27</v>
      </c>
      <c r="C1730" t="s">
        <v>45</v>
      </c>
      <c r="D1730">
        <v>0</v>
      </c>
      <c r="E1730" t="s">
        <v>29</v>
      </c>
      <c r="F1730">
        <v>50</v>
      </c>
      <c r="G1730">
        <v>1</v>
      </c>
      <c r="H1730" t="s">
        <v>30</v>
      </c>
      <c r="I1730">
        <v>50</v>
      </c>
      <c r="J1730" t="s">
        <v>40</v>
      </c>
      <c r="K1730">
        <v>-200</v>
      </c>
      <c r="L1730" s="1">
        <v>2100</v>
      </c>
      <c r="M1730" t="s">
        <v>27</v>
      </c>
      <c r="N1730" t="s">
        <v>27</v>
      </c>
      <c r="O1730" t="s">
        <v>36</v>
      </c>
      <c r="P1730">
        <v>50</v>
      </c>
      <c r="Q1730" t="s">
        <v>44</v>
      </c>
      <c r="R1730">
        <v>10</v>
      </c>
      <c r="S1730" t="s">
        <v>27</v>
      </c>
      <c r="T1730">
        <v>2</v>
      </c>
      <c r="U1730">
        <v>4</v>
      </c>
      <c r="V1730">
        <v>3</v>
      </c>
      <c r="W1730">
        <v>99</v>
      </c>
      <c r="X1730">
        <v>686</v>
      </c>
      <c r="Y1730">
        <v>50</v>
      </c>
      <c r="Z1730" t="s">
        <v>33</v>
      </c>
      <c r="AA1730">
        <v>50</v>
      </c>
      <c r="AB1730" t="str">
        <f t="shared" ref="AB1730:AB1793" si="27">FLOOR(A1730,10) &amp; "-" &amp; (FLOOR(A1730,10)+9)</f>
        <v>40-49</v>
      </c>
    </row>
    <row r="1731" spans="1:28" x14ac:dyDescent="0.3">
      <c r="A1731">
        <v>67</v>
      </c>
      <c r="B1731" t="s">
        <v>36</v>
      </c>
      <c r="C1731" t="s">
        <v>28</v>
      </c>
      <c r="D1731">
        <v>86</v>
      </c>
      <c r="E1731" t="s">
        <v>37</v>
      </c>
      <c r="F1731">
        <v>0</v>
      </c>
      <c r="G1731">
        <v>0</v>
      </c>
      <c r="H1731" t="s">
        <v>30</v>
      </c>
      <c r="I1731">
        <v>0</v>
      </c>
      <c r="J1731" t="s">
        <v>40</v>
      </c>
      <c r="K1731">
        <v>-200</v>
      </c>
      <c r="L1731" s="1">
        <v>1886</v>
      </c>
      <c r="M1731" t="s">
        <v>36</v>
      </c>
      <c r="N1731" t="s">
        <v>36</v>
      </c>
      <c r="O1731" t="s">
        <v>36</v>
      </c>
      <c r="P1731">
        <v>150</v>
      </c>
      <c r="Q1731" t="s">
        <v>34</v>
      </c>
      <c r="R1731">
        <v>22</v>
      </c>
      <c r="S1731" t="s">
        <v>27</v>
      </c>
      <c r="T1731">
        <v>3</v>
      </c>
      <c r="U1731">
        <v>3</v>
      </c>
      <c r="V1731">
        <v>1</v>
      </c>
      <c r="W1731">
        <v>99</v>
      </c>
      <c r="X1731">
        <v>768</v>
      </c>
      <c r="Y1731">
        <v>-50</v>
      </c>
      <c r="Z1731" t="s">
        <v>33</v>
      </c>
      <c r="AA1731">
        <v>50</v>
      </c>
      <c r="AB1731" t="str">
        <f t="shared" si="27"/>
        <v>60-69</v>
      </c>
    </row>
    <row r="1732" spans="1:28" x14ac:dyDescent="0.3">
      <c r="A1732">
        <v>36</v>
      </c>
      <c r="B1732" t="s">
        <v>27</v>
      </c>
      <c r="C1732" t="s">
        <v>38</v>
      </c>
      <c r="D1732">
        <v>0</v>
      </c>
      <c r="E1732" t="s">
        <v>29</v>
      </c>
      <c r="F1732">
        <v>50</v>
      </c>
      <c r="G1732">
        <v>0</v>
      </c>
      <c r="H1732" t="s">
        <v>43</v>
      </c>
      <c r="I1732">
        <v>0</v>
      </c>
      <c r="J1732" t="s">
        <v>31</v>
      </c>
      <c r="K1732">
        <v>0</v>
      </c>
      <c r="L1732" s="1">
        <v>2150</v>
      </c>
      <c r="M1732" t="s">
        <v>27</v>
      </c>
      <c r="N1732" t="s">
        <v>36</v>
      </c>
      <c r="O1732" t="s">
        <v>27</v>
      </c>
      <c r="P1732">
        <v>50</v>
      </c>
      <c r="Q1732" t="s">
        <v>34</v>
      </c>
      <c r="R1732">
        <v>22</v>
      </c>
      <c r="S1732" t="s">
        <v>27</v>
      </c>
      <c r="T1732">
        <v>8</v>
      </c>
      <c r="U1732">
        <v>2</v>
      </c>
      <c r="V1732">
        <v>3</v>
      </c>
      <c r="W1732">
        <v>99</v>
      </c>
      <c r="X1732">
        <v>741</v>
      </c>
      <c r="Y1732">
        <v>-50</v>
      </c>
      <c r="Z1732" t="s">
        <v>33</v>
      </c>
      <c r="AA1732">
        <v>50</v>
      </c>
      <c r="AB1732" t="str">
        <f t="shared" si="27"/>
        <v>30-39</v>
      </c>
    </row>
    <row r="1733" spans="1:28" x14ac:dyDescent="0.3">
      <c r="A1733">
        <v>34</v>
      </c>
      <c r="B1733" t="s">
        <v>27</v>
      </c>
      <c r="C1733" t="s">
        <v>28</v>
      </c>
      <c r="D1733">
        <v>86</v>
      </c>
      <c r="E1733" t="s">
        <v>29</v>
      </c>
      <c r="F1733">
        <v>50</v>
      </c>
      <c r="G1733">
        <v>0</v>
      </c>
      <c r="H1733" t="s">
        <v>30</v>
      </c>
      <c r="I1733">
        <v>0</v>
      </c>
      <c r="J1733" t="s">
        <v>31</v>
      </c>
      <c r="K1733">
        <v>0</v>
      </c>
      <c r="L1733" s="1">
        <v>2336</v>
      </c>
      <c r="M1733" t="s">
        <v>27</v>
      </c>
      <c r="N1733" t="s">
        <v>36</v>
      </c>
      <c r="O1733" t="s">
        <v>27</v>
      </c>
      <c r="P1733">
        <v>50</v>
      </c>
      <c r="Q1733" t="s">
        <v>32</v>
      </c>
      <c r="R1733">
        <v>6</v>
      </c>
      <c r="S1733" t="s">
        <v>36</v>
      </c>
      <c r="T1733">
        <v>9</v>
      </c>
      <c r="U1733">
        <v>2</v>
      </c>
      <c r="V1733">
        <v>3</v>
      </c>
      <c r="W1733">
        <v>14</v>
      </c>
      <c r="X1733">
        <v>696</v>
      </c>
      <c r="Y1733">
        <v>50</v>
      </c>
      <c r="Z1733" t="s">
        <v>33</v>
      </c>
      <c r="AA1733">
        <v>50</v>
      </c>
      <c r="AB1733" t="str">
        <f t="shared" si="27"/>
        <v>30-39</v>
      </c>
    </row>
    <row r="1734" spans="1:28" x14ac:dyDescent="0.3">
      <c r="A1734">
        <v>39</v>
      </c>
      <c r="B1734" t="s">
        <v>27</v>
      </c>
      <c r="C1734" t="s">
        <v>28</v>
      </c>
      <c r="D1734">
        <v>86</v>
      </c>
      <c r="E1734" t="s">
        <v>29</v>
      </c>
      <c r="F1734">
        <v>50</v>
      </c>
      <c r="G1734">
        <v>2</v>
      </c>
      <c r="H1734" t="s">
        <v>30</v>
      </c>
      <c r="I1734">
        <v>100</v>
      </c>
      <c r="J1734" t="s">
        <v>31</v>
      </c>
      <c r="K1734">
        <v>0</v>
      </c>
      <c r="L1734" s="1">
        <v>2336</v>
      </c>
      <c r="M1734" t="s">
        <v>27</v>
      </c>
      <c r="N1734" t="s">
        <v>36</v>
      </c>
      <c r="O1734" t="s">
        <v>27</v>
      </c>
      <c r="P1734">
        <v>50</v>
      </c>
      <c r="Q1734" t="s">
        <v>32</v>
      </c>
      <c r="R1734">
        <v>21</v>
      </c>
      <c r="S1734" t="s">
        <v>36</v>
      </c>
      <c r="T1734">
        <v>5</v>
      </c>
      <c r="U1734">
        <v>1</v>
      </c>
      <c r="V1734">
        <v>2</v>
      </c>
      <c r="W1734">
        <v>9</v>
      </c>
      <c r="X1734">
        <v>800</v>
      </c>
      <c r="Y1734">
        <v>-50</v>
      </c>
      <c r="Z1734" t="s">
        <v>33</v>
      </c>
      <c r="AA1734">
        <v>50</v>
      </c>
      <c r="AB1734" t="str">
        <f t="shared" si="27"/>
        <v>30-39</v>
      </c>
    </row>
    <row r="1735" spans="1:28" x14ac:dyDescent="0.3">
      <c r="A1735">
        <v>35</v>
      </c>
      <c r="B1735" t="s">
        <v>27</v>
      </c>
      <c r="C1735" t="s">
        <v>28</v>
      </c>
      <c r="D1735">
        <v>86</v>
      </c>
      <c r="E1735" t="s">
        <v>29</v>
      </c>
      <c r="F1735">
        <v>50</v>
      </c>
      <c r="G1735">
        <v>0</v>
      </c>
      <c r="H1735" t="s">
        <v>43</v>
      </c>
      <c r="I1735">
        <v>0</v>
      </c>
      <c r="J1735" t="s">
        <v>31</v>
      </c>
      <c r="K1735">
        <v>0</v>
      </c>
      <c r="L1735" s="1">
        <v>2286</v>
      </c>
      <c r="M1735" t="s">
        <v>27</v>
      </c>
      <c r="N1735" t="s">
        <v>27</v>
      </c>
      <c r="O1735" t="s">
        <v>27</v>
      </c>
      <c r="P1735">
        <v>0</v>
      </c>
      <c r="Q1735" t="s">
        <v>34</v>
      </c>
      <c r="R1735">
        <v>7</v>
      </c>
      <c r="S1735" t="s">
        <v>27</v>
      </c>
      <c r="T1735">
        <v>9</v>
      </c>
      <c r="U1735">
        <v>2</v>
      </c>
      <c r="V1735">
        <v>2</v>
      </c>
      <c r="W1735">
        <v>99</v>
      </c>
      <c r="X1735">
        <v>729</v>
      </c>
      <c r="Y1735">
        <v>-50</v>
      </c>
      <c r="Z1735" t="s">
        <v>33</v>
      </c>
      <c r="AA1735">
        <v>50</v>
      </c>
      <c r="AB1735" t="str">
        <f t="shared" si="27"/>
        <v>30-39</v>
      </c>
    </row>
    <row r="1736" spans="1:28" x14ac:dyDescent="0.3">
      <c r="A1736">
        <v>51</v>
      </c>
      <c r="B1736" t="s">
        <v>27</v>
      </c>
      <c r="C1736" t="s">
        <v>28</v>
      </c>
      <c r="D1736">
        <v>86</v>
      </c>
      <c r="E1736" t="s">
        <v>29</v>
      </c>
      <c r="F1736">
        <v>50</v>
      </c>
      <c r="G1736">
        <v>1</v>
      </c>
      <c r="H1736" t="s">
        <v>30</v>
      </c>
      <c r="I1736">
        <v>50</v>
      </c>
      <c r="J1736" t="s">
        <v>31</v>
      </c>
      <c r="K1736">
        <v>0</v>
      </c>
      <c r="L1736" s="1">
        <v>2386</v>
      </c>
      <c r="M1736" t="s">
        <v>27</v>
      </c>
      <c r="N1736" t="s">
        <v>27</v>
      </c>
      <c r="O1736" t="s">
        <v>27</v>
      </c>
      <c r="P1736">
        <v>0</v>
      </c>
      <c r="Q1736" t="s">
        <v>34</v>
      </c>
      <c r="R1736">
        <v>27</v>
      </c>
      <c r="S1736" t="s">
        <v>27</v>
      </c>
      <c r="T1736">
        <v>2</v>
      </c>
      <c r="U1736">
        <v>4</v>
      </c>
      <c r="V1736">
        <v>1</v>
      </c>
      <c r="W1736">
        <v>99</v>
      </c>
      <c r="X1736">
        <v>698</v>
      </c>
      <c r="Y1736">
        <v>50</v>
      </c>
      <c r="Z1736" t="s">
        <v>41</v>
      </c>
      <c r="AA1736">
        <v>0</v>
      </c>
      <c r="AB1736" t="str">
        <f t="shared" si="27"/>
        <v>50-59</v>
      </c>
    </row>
    <row r="1737" spans="1:28" x14ac:dyDescent="0.3">
      <c r="A1737">
        <v>18</v>
      </c>
      <c r="B1737" t="s">
        <v>27</v>
      </c>
      <c r="C1737" t="s">
        <v>38</v>
      </c>
      <c r="D1737">
        <v>0</v>
      </c>
      <c r="E1737" t="s">
        <v>29</v>
      </c>
      <c r="F1737">
        <v>50</v>
      </c>
      <c r="G1737">
        <v>0</v>
      </c>
      <c r="H1737" t="s">
        <v>39</v>
      </c>
      <c r="I1737">
        <v>0</v>
      </c>
      <c r="J1737" t="s">
        <v>40</v>
      </c>
      <c r="K1737">
        <v>-200</v>
      </c>
      <c r="L1737" s="1">
        <v>1950</v>
      </c>
      <c r="M1737" t="s">
        <v>27</v>
      </c>
      <c r="N1737" t="s">
        <v>27</v>
      </c>
      <c r="O1737" t="s">
        <v>27</v>
      </c>
      <c r="P1737">
        <v>0</v>
      </c>
      <c r="Q1737" t="s">
        <v>44</v>
      </c>
      <c r="R1737">
        <v>7</v>
      </c>
      <c r="S1737" t="s">
        <v>27</v>
      </c>
      <c r="T1737">
        <v>5</v>
      </c>
      <c r="U1737">
        <v>1</v>
      </c>
      <c r="V1737">
        <v>2</v>
      </c>
      <c r="W1737">
        <v>99</v>
      </c>
      <c r="X1737">
        <v>708</v>
      </c>
      <c r="Y1737">
        <v>-50</v>
      </c>
      <c r="Z1737" t="s">
        <v>41</v>
      </c>
      <c r="AA1737">
        <v>0</v>
      </c>
      <c r="AB1737" t="str">
        <f t="shared" si="27"/>
        <v>10-19</v>
      </c>
    </row>
    <row r="1738" spans="1:28" x14ac:dyDescent="0.3">
      <c r="A1738">
        <v>24</v>
      </c>
      <c r="B1738" t="s">
        <v>27</v>
      </c>
      <c r="C1738" t="s">
        <v>38</v>
      </c>
      <c r="D1738">
        <v>0</v>
      </c>
      <c r="E1738" t="s">
        <v>42</v>
      </c>
      <c r="F1738">
        <v>100</v>
      </c>
      <c r="G1738">
        <v>1</v>
      </c>
      <c r="H1738" t="s">
        <v>30</v>
      </c>
      <c r="I1738">
        <v>50</v>
      </c>
      <c r="J1738" t="s">
        <v>40</v>
      </c>
      <c r="K1738">
        <v>-200</v>
      </c>
      <c r="L1738" s="1">
        <v>2050</v>
      </c>
      <c r="M1738" t="s">
        <v>36</v>
      </c>
      <c r="N1738" t="s">
        <v>27</v>
      </c>
      <c r="O1738" t="s">
        <v>27</v>
      </c>
      <c r="P1738">
        <v>50</v>
      </c>
      <c r="Q1738" t="s">
        <v>34</v>
      </c>
      <c r="R1738">
        <v>5</v>
      </c>
      <c r="S1738" t="s">
        <v>27</v>
      </c>
      <c r="T1738">
        <v>3</v>
      </c>
      <c r="U1738">
        <v>3</v>
      </c>
      <c r="V1738">
        <v>3</v>
      </c>
      <c r="W1738">
        <v>99</v>
      </c>
      <c r="X1738">
        <v>701</v>
      </c>
      <c r="Y1738">
        <v>-50</v>
      </c>
      <c r="Z1738" t="s">
        <v>33</v>
      </c>
      <c r="AA1738">
        <v>50</v>
      </c>
      <c r="AB1738" t="str">
        <f t="shared" si="27"/>
        <v>20-29</v>
      </c>
    </row>
    <row r="1739" spans="1:28" x14ac:dyDescent="0.3">
      <c r="A1739">
        <v>23</v>
      </c>
      <c r="B1739" t="s">
        <v>27</v>
      </c>
      <c r="C1739" t="s">
        <v>28</v>
      </c>
      <c r="D1739">
        <v>86</v>
      </c>
      <c r="E1739" t="s">
        <v>42</v>
      </c>
      <c r="F1739">
        <v>100</v>
      </c>
      <c r="G1739">
        <v>0</v>
      </c>
      <c r="H1739" t="s">
        <v>30</v>
      </c>
      <c r="I1739">
        <v>0</v>
      </c>
      <c r="J1739" t="s">
        <v>31</v>
      </c>
      <c r="K1739">
        <v>0</v>
      </c>
      <c r="L1739" s="1">
        <v>2286</v>
      </c>
      <c r="M1739" t="s">
        <v>27</v>
      </c>
      <c r="N1739" t="s">
        <v>36</v>
      </c>
      <c r="O1739" t="s">
        <v>27</v>
      </c>
      <c r="P1739">
        <v>50</v>
      </c>
      <c r="Q1739" t="s">
        <v>32</v>
      </c>
      <c r="R1739">
        <v>26</v>
      </c>
      <c r="S1739" t="s">
        <v>36</v>
      </c>
      <c r="T1739">
        <v>5</v>
      </c>
      <c r="U1739">
        <v>2</v>
      </c>
      <c r="V1739">
        <v>2</v>
      </c>
      <c r="W1739">
        <v>4</v>
      </c>
      <c r="X1739">
        <v>736</v>
      </c>
      <c r="Y1739">
        <v>-50</v>
      </c>
      <c r="Z1739" t="s">
        <v>33</v>
      </c>
      <c r="AA1739">
        <v>50</v>
      </c>
      <c r="AB1739" t="str">
        <f t="shared" si="27"/>
        <v>20-29</v>
      </c>
    </row>
    <row r="1740" spans="1:28" x14ac:dyDescent="0.3">
      <c r="A1740">
        <v>54</v>
      </c>
      <c r="B1740" t="s">
        <v>27</v>
      </c>
      <c r="C1740" t="s">
        <v>28</v>
      </c>
      <c r="D1740">
        <v>86</v>
      </c>
      <c r="E1740" t="s">
        <v>29</v>
      </c>
      <c r="F1740">
        <v>50</v>
      </c>
      <c r="G1740">
        <v>0</v>
      </c>
      <c r="H1740" t="s">
        <v>30</v>
      </c>
      <c r="I1740">
        <v>0</v>
      </c>
      <c r="J1740" t="s">
        <v>40</v>
      </c>
      <c r="K1740">
        <v>-200</v>
      </c>
      <c r="L1740" s="1">
        <v>2186</v>
      </c>
      <c r="M1740" t="s">
        <v>27</v>
      </c>
      <c r="N1740" t="s">
        <v>27</v>
      </c>
      <c r="O1740" t="s">
        <v>36</v>
      </c>
      <c r="P1740">
        <v>50</v>
      </c>
      <c r="Q1740" t="s">
        <v>32</v>
      </c>
      <c r="R1740">
        <v>3</v>
      </c>
      <c r="S1740" t="s">
        <v>36</v>
      </c>
      <c r="T1740">
        <v>7</v>
      </c>
      <c r="U1740">
        <v>4</v>
      </c>
      <c r="V1740">
        <v>2</v>
      </c>
      <c r="W1740">
        <v>9</v>
      </c>
      <c r="X1740">
        <v>635</v>
      </c>
      <c r="Y1740">
        <v>50</v>
      </c>
      <c r="Z1740" t="s">
        <v>35</v>
      </c>
      <c r="AA1740">
        <v>100</v>
      </c>
      <c r="AB1740" t="str">
        <f t="shared" si="27"/>
        <v>50-59</v>
      </c>
    </row>
    <row r="1741" spans="1:28" x14ac:dyDescent="0.3">
      <c r="A1741">
        <v>65</v>
      </c>
      <c r="B1741" t="s">
        <v>36</v>
      </c>
      <c r="C1741" t="s">
        <v>38</v>
      </c>
      <c r="D1741">
        <v>0</v>
      </c>
      <c r="E1741" t="s">
        <v>29</v>
      </c>
      <c r="F1741">
        <v>50</v>
      </c>
      <c r="G1741">
        <v>1</v>
      </c>
      <c r="H1741" t="s">
        <v>39</v>
      </c>
      <c r="I1741">
        <v>100</v>
      </c>
      <c r="J1741" t="s">
        <v>31</v>
      </c>
      <c r="K1741">
        <v>0</v>
      </c>
      <c r="L1741" s="1">
        <v>2350</v>
      </c>
      <c r="M1741" t="s">
        <v>27</v>
      </c>
      <c r="N1741" t="s">
        <v>27</v>
      </c>
      <c r="O1741" t="s">
        <v>27</v>
      </c>
      <c r="P1741">
        <v>0</v>
      </c>
      <c r="Q1741" t="s">
        <v>34</v>
      </c>
      <c r="R1741">
        <v>15</v>
      </c>
      <c r="S1741" t="s">
        <v>36</v>
      </c>
      <c r="T1741">
        <v>6</v>
      </c>
      <c r="U1741">
        <v>2</v>
      </c>
      <c r="V1741">
        <v>2</v>
      </c>
      <c r="W1741">
        <v>10</v>
      </c>
      <c r="X1741">
        <v>652</v>
      </c>
      <c r="Y1741">
        <v>50</v>
      </c>
      <c r="Z1741" t="s">
        <v>41</v>
      </c>
      <c r="AA1741">
        <v>0</v>
      </c>
      <c r="AB1741" t="str">
        <f t="shared" si="27"/>
        <v>60-69</v>
      </c>
    </row>
    <row r="1742" spans="1:28" x14ac:dyDescent="0.3">
      <c r="A1742">
        <v>38</v>
      </c>
      <c r="B1742" t="s">
        <v>27</v>
      </c>
      <c r="C1742" t="s">
        <v>46</v>
      </c>
      <c r="D1742">
        <v>0</v>
      </c>
      <c r="E1742" t="s">
        <v>42</v>
      </c>
      <c r="F1742">
        <v>100</v>
      </c>
      <c r="G1742">
        <v>0</v>
      </c>
      <c r="H1742" t="s">
        <v>30</v>
      </c>
      <c r="I1742">
        <v>0</v>
      </c>
      <c r="J1742" t="s">
        <v>31</v>
      </c>
      <c r="K1742">
        <v>0</v>
      </c>
      <c r="L1742" s="1">
        <v>2300</v>
      </c>
      <c r="M1742" t="s">
        <v>27</v>
      </c>
      <c r="N1742" t="s">
        <v>27</v>
      </c>
      <c r="O1742" t="s">
        <v>27</v>
      </c>
      <c r="P1742">
        <v>0</v>
      </c>
      <c r="Q1742" t="s">
        <v>34</v>
      </c>
      <c r="R1742">
        <v>9</v>
      </c>
      <c r="S1742" t="s">
        <v>27</v>
      </c>
      <c r="T1742">
        <v>4</v>
      </c>
      <c r="U1742">
        <v>1</v>
      </c>
      <c r="V1742">
        <v>1</v>
      </c>
      <c r="W1742">
        <v>99</v>
      </c>
      <c r="X1742">
        <v>758</v>
      </c>
      <c r="Y1742">
        <v>-50</v>
      </c>
      <c r="Z1742" t="s">
        <v>35</v>
      </c>
      <c r="AA1742">
        <v>100</v>
      </c>
      <c r="AB1742" t="str">
        <f t="shared" si="27"/>
        <v>30-39</v>
      </c>
    </row>
    <row r="1743" spans="1:28" x14ac:dyDescent="0.3">
      <c r="A1743">
        <v>37</v>
      </c>
      <c r="B1743" t="s">
        <v>27</v>
      </c>
      <c r="C1743" t="s">
        <v>28</v>
      </c>
      <c r="D1743">
        <v>86</v>
      </c>
      <c r="E1743" t="s">
        <v>37</v>
      </c>
      <c r="F1743">
        <v>0</v>
      </c>
      <c r="G1743">
        <v>2</v>
      </c>
      <c r="H1743" t="s">
        <v>30</v>
      </c>
      <c r="I1743">
        <v>100</v>
      </c>
      <c r="J1743" t="s">
        <v>31</v>
      </c>
      <c r="K1743">
        <v>0</v>
      </c>
      <c r="L1743" s="1">
        <v>2336</v>
      </c>
      <c r="M1743" t="s">
        <v>36</v>
      </c>
      <c r="N1743" t="s">
        <v>27</v>
      </c>
      <c r="O1743" t="s">
        <v>27</v>
      </c>
      <c r="P1743">
        <v>50</v>
      </c>
      <c r="Q1743" t="s">
        <v>34</v>
      </c>
      <c r="R1743">
        <v>16</v>
      </c>
      <c r="S1743" t="s">
        <v>27</v>
      </c>
      <c r="T1743">
        <v>9</v>
      </c>
      <c r="U1743">
        <v>2</v>
      </c>
      <c r="V1743">
        <v>1</v>
      </c>
      <c r="W1743">
        <v>99</v>
      </c>
      <c r="X1743">
        <v>710</v>
      </c>
      <c r="Y1743">
        <v>-50</v>
      </c>
      <c r="Z1743" t="s">
        <v>35</v>
      </c>
      <c r="AA1743">
        <v>100</v>
      </c>
      <c r="AB1743" t="str">
        <f t="shared" si="27"/>
        <v>30-39</v>
      </c>
    </row>
    <row r="1744" spans="1:28" x14ac:dyDescent="0.3">
      <c r="A1744">
        <v>41</v>
      </c>
      <c r="B1744" t="s">
        <v>27</v>
      </c>
      <c r="C1744" t="s">
        <v>38</v>
      </c>
      <c r="D1744">
        <v>0</v>
      </c>
      <c r="E1744" t="s">
        <v>29</v>
      </c>
      <c r="F1744">
        <v>50</v>
      </c>
      <c r="G1744">
        <v>0</v>
      </c>
      <c r="H1744" t="s">
        <v>30</v>
      </c>
      <c r="I1744">
        <v>0</v>
      </c>
      <c r="J1744" t="s">
        <v>31</v>
      </c>
      <c r="K1744">
        <v>0</v>
      </c>
      <c r="L1744" s="1">
        <v>2150</v>
      </c>
      <c r="M1744" t="s">
        <v>27</v>
      </c>
      <c r="N1744" t="s">
        <v>27</v>
      </c>
      <c r="O1744" t="s">
        <v>27</v>
      </c>
      <c r="P1744">
        <v>0</v>
      </c>
      <c r="Q1744" t="s">
        <v>34</v>
      </c>
      <c r="R1744">
        <v>23</v>
      </c>
      <c r="S1744" t="s">
        <v>36</v>
      </c>
      <c r="T1744">
        <v>3</v>
      </c>
      <c r="U1744">
        <v>0</v>
      </c>
      <c r="V1744">
        <v>2</v>
      </c>
      <c r="W1744">
        <v>6</v>
      </c>
      <c r="X1744">
        <v>715</v>
      </c>
      <c r="Y1744">
        <v>-50</v>
      </c>
      <c r="Z1744" t="s">
        <v>41</v>
      </c>
      <c r="AA1744">
        <v>0</v>
      </c>
      <c r="AB1744" t="str">
        <f t="shared" si="27"/>
        <v>40-49</v>
      </c>
    </row>
    <row r="1745" spans="1:28" x14ac:dyDescent="0.3">
      <c r="A1745">
        <v>57</v>
      </c>
      <c r="B1745" t="s">
        <v>36</v>
      </c>
      <c r="C1745" t="s">
        <v>38</v>
      </c>
      <c r="D1745">
        <v>0</v>
      </c>
      <c r="E1745" t="s">
        <v>37</v>
      </c>
      <c r="F1745">
        <v>0</v>
      </c>
      <c r="G1745">
        <v>0</v>
      </c>
      <c r="H1745" t="s">
        <v>30</v>
      </c>
      <c r="I1745">
        <v>0</v>
      </c>
      <c r="J1745" t="s">
        <v>31</v>
      </c>
      <c r="K1745">
        <v>0</v>
      </c>
      <c r="L1745" s="1">
        <v>2300</v>
      </c>
      <c r="M1745" t="s">
        <v>27</v>
      </c>
      <c r="N1745" t="s">
        <v>27</v>
      </c>
      <c r="O1745" t="s">
        <v>27</v>
      </c>
      <c r="P1745">
        <v>0</v>
      </c>
      <c r="Q1745" t="s">
        <v>32</v>
      </c>
      <c r="R1745">
        <v>18</v>
      </c>
      <c r="S1745" t="s">
        <v>27</v>
      </c>
      <c r="T1745">
        <v>7</v>
      </c>
      <c r="U1745">
        <v>1</v>
      </c>
      <c r="V1745">
        <v>3</v>
      </c>
      <c r="W1745">
        <v>99</v>
      </c>
      <c r="X1745">
        <v>671</v>
      </c>
      <c r="Y1745">
        <v>50</v>
      </c>
      <c r="Z1745" t="s">
        <v>35</v>
      </c>
      <c r="AA1745">
        <v>100</v>
      </c>
      <c r="AB1745" t="str">
        <f t="shared" si="27"/>
        <v>50-59</v>
      </c>
    </row>
    <row r="1746" spans="1:28" x14ac:dyDescent="0.3">
      <c r="A1746">
        <v>26</v>
      </c>
      <c r="B1746" t="s">
        <v>27</v>
      </c>
      <c r="C1746" t="s">
        <v>38</v>
      </c>
      <c r="D1746">
        <v>0</v>
      </c>
      <c r="E1746" t="s">
        <v>42</v>
      </c>
      <c r="F1746">
        <v>100</v>
      </c>
      <c r="G1746">
        <v>0</v>
      </c>
      <c r="H1746" t="s">
        <v>30</v>
      </c>
      <c r="I1746">
        <v>0</v>
      </c>
      <c r="J1746" t="s">
        <v>31</v>
      </c>
      <c r="K1746">
        <v>0</v>
      </c>
      <c r="L1746" s="1">
        <v>2250</v>
      </c>
      <c r="M1746" t="s">
        <v>27</v>
      </c>
      <c r="N1746" t="s">
        <v>27</v>
      </c>
      <c r="O1746" t="s">
        <v>36</v>
      </c>
      <c r="P1746">
        <v>50</v>
      </c>
      <c r="Q1746" t="s">
        <v>34</v>
      </c>
      <c r="R1746">
        <v>19</v>
      </c>
      <c r="S1746" t="s">
        <v>36</v>
      </c>
      <c r="T1746">
        <v>4</v>
      </c>
      <c r="U1746">
        <v>5</v>
      </c>
      <c r="V1746">
        <v>1</v>
      </c>
      <c r="W1746">
        <v>8</v>
      </c>
      <c r="X1746">
        <v>702</v>
      </c>
      <c r="Y1746">
        <v>-50</v>
      </c>
      <c r="Z1746" t="s">
        <v>35</v>
      </c>
      <c r="AA1746">
        <v>100</v>
      </c>
      <c r="AB1746" t="str">
        <f t="shared" si="27"/>
        <v>20-29</v>
      </c>
    </row>
    <row r="1747" spans="1:28" x14ac:dyDescent="0.3">
      <c r="A1747">
        <v>43</v>
      </c>
      <c r="B1747" t="s">
        <v>27</v>
      </c>
      <c r="C1747" t="s">
        <v>28</v>
      </c>
      <c r="D1747">
        <v>86</v>
      </c>
      <c r="E1747" t="s">
        <v>42</v>
      </c>
      <c r="F1747">
        <v>100</v>
      </c>
      <c r="G1747">
        <v>0</v>
      </c>
      <c r="H1747" t="s">
        <v>30</v>
      </c>
      <c r="I1747">
        <v>0</v>
      </c>
      <c r="J1747" t="s">
        <v>31</v>
      </c>
      <c r="K1747">
        <v>0</v>
      </c>
      <c r="L1747" s="1">
        <v>2286</v>
      </c>
      <c r="M1747" t="s">
        <v>36</v>
      </c>
      <c r="N1747" t="s">
        <v>36</v>
      </c>
      <c r="O1747" t="s">
        <v>27</v>
      </c>
      <c r="P1747">
        <v>100</v>
      </c>
      <c r="Q1747" t="s">
        <v>34</v>
      </c>
      <c r="R1747">
        <v>12</v>
      </c>
      <c r="S1747" t="s">
        <v>36</v>
      </c>
      <c r="T1747">
        <v>1</v>
      </c>
      <c r="U1747">
        <v>0</v>
      </c>
      <c r="V1747">
        <v>3</v>
      </c>
      <c r="W1747">
        <v>11</v>
      </c>
      <c r="X1747">
        <v>778</v>
      </c>
      <c r="Y1747">
        <v>-50</v>
      </c>
      <c r="Z1747" t="s">
        <v>35</v>
      </c>
      <c r="AA1747">
        <v>100</v>
      </c>
      <c r="AB1747" t="str">
        <f t="shared" si="27"/>
        <v>40-49</v>
      </c>
    </row>
    <row r="1748" spans="1:28" x14ac:dyDescent="0.3">
      <c r="A1748">
        <v>54</v>
      </c>
      <c r="B1748" t="s">
        <v>27</v>
      </c>
      <c r="C1748" t="s">
        <v>38</v>
      </c>
      <c r="D1748">
        <v>0</v>
      </c>
      <c r="E1748" t="s">
        <v>29</v>
      </c>
      <c r="F1748">
        <v>50</v>
      </c>
      <c r="G1748">
        <v>1</v>
      </c>
      <c r="H1748" t="s">
        <v>30</v>
      </c>
      <c r="I1748">
        <v>50</v>
      </c>
      <c r="J1748" t="s">
        <v>31</v>
      </c>
      <c r="K1748">
        <v>0</v>
      </c>
      <c r="L1748" s="1">
        <v>2300</v>
      </c>
      <c r="M1748" t="s">
        <v>27</v>
      </c>
      <c r="N1748" t="s">
        <v>27</v>
      </c>
      <c r="O1748" t="s">
        <v>27</v>
      </c>
      <c r="P1748">
        <v>0</v>
      </c>
      <c r="Q1748" t="s">
        <v>34</v>
      </c>
      <c r="R1748">
        <v>27</v>
      </c>
      <c r="S1748" t="s">
        <v>36</v>
      </c>
      <c r="T1748">
        <v>6</v>
      </c>
      <c r="U1748">
        <v>5</v>
      </c>
      <c r="V1748">
        <v>3</v>
      </c>
      <c r="W1748">
        <v>3</v>
      </c>
      <c r="X1748">
        <v>650</v>
      </c>
      <c r="Y1748">
        <v>50</v>
      </c>
      <c r="Z1748" t="s">
        <v>41</v>
      </c>
      <c r="AA1748">
        <v>0</v>
      </c>
      <c r="AB1748" t="str">
        <f t="shared" si="27"/>
        <v>50-59</v>
      </c>
    </row>
    <row r="1749" spans="1:28" x14ac:dyDescent="0.3">
      <c r="A1749">
        <v>47</v>
      </c>
      <c r="B1749" t="s">
        <v>27</v>
      </c>
      <c r="C1749" t="s">
        <v>38</v>
      </c>
      <c r="D1749">
        <v>0</v>
      </c>
      <c r="E1749" t="s">
        <v>42</v>
      </c>
      <c r="F1749">
        <v>100</v>
      </c>
      <c r="G1749">
        <v>0</v>
      </c>
      <c r="H1749" t="s">
        <v>30</v>
      </c>
      <c r="I1749">
        <v>0</v>
      </c>
      <c r="J1749" t="s">
        <v>40</v>
      </c>
      <c r="K1749">
        <v>-200</v>
      </c>
      <c r="L1749" s="1">
        <v>2050</v>
      </c>
      <c r="M1749" t="s">
        <v>27</v>
      </c>
      <c r="N1749" t="s">
        <v>27</v>
      </c>
      <c r="O1749" t="s">
        <v>27</v>
      </c>
      <c r="P1749">
        <v>0</v>
      </c>
      <c r="Q1749" t="s">
        <v>34</v>
      </c>
      <c r="R1749">
        <v>14</v>
      </c>
      <c r="S1749" t="s">
        <v>27</v>
      </c>
      <c r="T1749">
        <v>3</v>
      </c>
      <c r="U1749">
        <v>1</v>
      </c>
      <c r="V1749">
        <v>1</v>
      </c>
      <c r="W1749">
        <v>99</v>
      </c>
      <c r="X1749">
        <v>845</v>
      </c>
      <c r="Y1749">
        <v>-50</v>
      </c>
      <c r="Z1749" t="s">
        <v>33</v>
      </c>
      <c r="AA1749">
        <v>50</v>
      </c>
      <c r="AB1749" t="str">
        <f t="shared" si="27"/>
        <v>40-49</v>
      </c>
    </row>
    <row r="1750" spans="1:28" x14ac:dyDescent="0.3">
      <c r="A1750">
        <v>42</v>
      </c>
      <c r="B1750" t="s">
        <v>27</v>
      </c>
      <c r="C1750" t="s">
        <v>38</v>
      </c>
      <c r="D1750">
        <v>0</v>
      </c>
      <c r="E1750" t="s">
        <v>37</v>
      </c>
      <c r="F1750">
        <v>0</v>
      </c>
      <c r="G1750">
        <v>0</v>
      </c>
      <c r="H1750" t="s">
        <v>39</v>
      </c>
      <c r="I1750">
        <v>0</v>
      </c>
      <c r="J1750" t="s">
        <v>40</v>
      </c>
      <c r="K1750">
        <v>-200</v>
      </c>
      <c r="L1750" s="1">
        <v>1950</v>
      </c>
      <c r="M1750" t="s">
        <v>27</v>
      </c>
      <c r="N1750" t="s">
        <v>27</v>
      </c>
      <c r="O1750" t="s">
        <v>36</v>
      </c>
      <c r="P1750">
        <v>50</v>
      </c>
      <c r="Q1750" t="s">
        <v>34</v>
      </c>
      <c r="R1750">
        <v>25</v>
      </c>
      <c r="S1750" t="s">
        <v>36</v>
      </c>
      <c r="T1750">
        <v>9</v>
      </c>
      <c r="U1750">
        <v>0</v>
      </c>
      <c r="V1750">
        <v>2</v>
      </c>
      <c r="W1750">
        <v>11</v>
      </c>
      <c r="X1750">
        <v>702</v>
      </c>
      <c r="Y1750">
        <v>-50</v>
      </c>
      <c r="Z1750" t="s">
        <v>35</v>
      </c>
      <c r="AA1750">
        <v>100</v>
      </c>
      <c r="AB1750" t="str">
        <f t="shared" si="27"/>
        <v>40-49</v>
      </c>
    </row>
    <row r="1751" spans="1:28" x14ac:dyDescent="0.3">
      <c r="A1751">
        <v>55</v>
      </c>
      <c r="B1751" t="s">
        <v>36</v>
      </c>
      <c r="C1751" t="s">
        <v>38</v>
      </c>
      <c r="D1751">
        <v>0</v>
      </c>
      <c r="E1751" t="s">
        <v>42</v>
      </c>
      <c r="F1751">
        <v>100</v>
      </c>
      <c r="G1751">
        <v>0</v>
      </c>
      <c r="H1751" t="s">
        <v>30</v>
      </c>
      <c r="I1751">
        <v>0</v>
      </c>
      <c r="J1751" t="s">
        <v>31</v>
      </c>
      <c r="K1751">
        <v>0</v>
      </c>
      <c r="L1751" s="1">
        <v>2300</v>
      </c>
      <c r="M1751" t="s">
        <v>27</v>
      </c>
      <c r="N1751" t="s">
        <v>27</v>
      </c>
      <c r="O1751" t="s">
        <v>27</v>
      </c>
      <c r="P1751">
        <v>0</v>
      </c>
      <c r="Q1751" t="s">
        <v>34</v>
      </c>
      <c r="R1751">
        <v>13</v>
      </c>
      <c r="S1751" t="s">
        <v>27</v>
      </c>
      <c r="T1751">
        <v>4</v>
      </c>
      <c r="U1751">
        <v>4</v>
      </c>
      <c r="V1751">
        <v>3</v>
      </c>
      <c r="W1751">
        <v>99</v>
      </c>
      <c r="X1751">
        <v>709</v>
      </c>
      <c r="Y1751">
        <v>-50</v>
      </c>
      <c r="Z1751" t="s">
        <v>35</v>
      </c>
      <c r="AA1751">
        <v>100</v>
      </c>
      <c r="AB1751" t="str">
        <f t="shared" si="27"/>
        <v>50-59</v>
      </c>
    </row>
    <row r="1752" spans="1:28" x14ac:dyDescent="0.3">
      <c r="A1752">
        <v>18</v>
      </c>
      <c r="B1752" t="s">
        <v>27</v>
      </c>
      <c r="C1752" t="s">
        <v>38</v>
      </c>
      <c r="D1752">
        <v>0</v>
      </c>
      <c r="E1752" t="s">
        <v>29</v>
      </c>
      <c r="F1752">
        <v>50</v>
      </c>
      <c r="G1752">
        <v>1</v>
      </c>
      <c r="H1752" t="s">
        <v>30</v>
      </c>
      <c r="I1752">
        <v>50</v>
      </c>
      <c r="J1752" t="s">
        <v>40</v>
      </c>
      <c r="K1752">
        <v>-200</v>
      </c>
      <c r="L1752" s="1">
        <v>2200</v>
      </c>
      <c r="M1752" t="s">
        <v>27</v>
      </c>
      <c r="N1752" t="s">
        <v>27</v>
      </c>
      <c r="O1752" t="s">
        <v>27</v>
      </c>
      <c r="P1752">
        <v>0</v>
      </c>
      <c r="Q1752" t="s">
        <v>34</v>
      </c>
      <c r="R1752">
        <v>30</v>
      </c>
      <c r="S1752" t="s">
        <v>36</v>
      </c>
      <c r="T1752">
        <v>6</v>
      </c>
      <c r="U1752">
        <v>2</v>
      </c>
      <c r="V1752">
        <v>3</v>
      </c>
      <c r="W1752">
        <v>13</v>
      </c>
      <c r="X1752">
        <v>698</v>
      </c>
      <c r="Y1752">
        <v>50</v>
      </c>
      <c r="Z1752" t="s">
        <v>35</v>
      </c>
      <c r="AA1752">
        <v>100</v>
      </c>
      <c r="AB1752" t="str">
        <f t="shared" si="27"/>
        <v>10-19</v>
      </c>
    </row>
    <row r="1753" spans="1:28" x14ac:dyDescent="0.3">
      <c r="A1753">
        <v>50</v>
      </c>
      <c r="B1753" t="s">
        <v>27</v>
      </c>
      <c r="C1753" t="s">
        <v>28</v>
      </c>
      <c r="D1753">
        <v>86</v>
      </c>
      <c r="E1753" t="s">
        <v>37</v>
      </c>
      <c r="F1753">
        <v>0</v>
      </c>
      <c r="G1753">
        <v>1</v>
      </c>
      <c r="H1753" t="s">
        <v>30</v>
      </c>
      <c r="I1753">
        <v>50</v>
      </c>
      <c r="J1753" t="s">
        <v>31</v>
      </c>
      <c r="K1753">
        <v>0</v>
      </c>
      <c r="L1753" s="1">
        <v>2286</v>
      </c>
      <c r="M1753" t="s">
        <v>27</v>
      </c>
      <c r="N1753" t="s">
        <v>36</v>
      </c>
      <c r="O1753" t="s">
        <v>27</v>
      </c>
      <c r="P1753">
        <v>50</v>
      </c>
      <c r="Q1753" t="s">
        <v>34</v>
      </c>
      <c r="R1753">
        <v>30</v>
      </c>
      <c r="S1753" t="s">
        <v>27</v>
      </c>
      <c r="T1753">
        <v>6</v>
      </c>
      <c r="U1753">
        <v>0</v>
      </c>
      <c r="V1753">
        <v>2</v>
      </c>
      <c r="W1753">
        <v>99</v>
      </c>
      <c r="X1753">
        <v>719</v>
      </c>
      <c r="Y1753">
        <v>-50</v>
      </c>
      <c r="Z1753" t="s">
        <v>35</v>
      </c>
      <c r="AA1753">
        <v>100</v>
      </c>
      <c r="AB1753" t="str">
        <f t="shared" si="27"/>
        <v>50-59</v>
      </c>
    </row>
    <row r="1754" spans="1:28" x14ac:dyDescent="0.3">
      <c r="A1754">
        <v>30</v>
      </c>
      <c r="B1754" t="s">
        <v>27</v>
      </c>
      <c r="C1754" t="s">
        <v>45</v>
      </c>
      <c r="D1754">
        <v>0</v>
      </c>
      <c r="E1754" t="s">
        <v>29</v>
      </c>
      <c r="F1754">
        <v>50</v>
      </c>
      <c r="G1754">
        <v>1</v>
      </c>
      <c r="H1754" t="s">
        <v>30</v>
      </c>
      <c r="I1754">
        <v>50</v>
      </c>
      <c r="J1754" t="s">
        <v>40</v>
      </c>
      <c r="K1754">
        <v>-200</v>
      </c>
      <c r="L1754" s="1">
        <v>2050</v>
      </c>
      <c r="M1754" t="s">
        <v>36</v>
      </c>
      <c r="N1754" t="s">
        <v>36</v>
      </c>
      <c r="O1754" t="s">
        <v>36</v>
      </c>
      <c r="P1754">
        <v>150</v>
      </c>
      <c r="Q1754" t="s">
        <v>44</v>
      </c>
      <c r="R1754">
        <v>4</v>
      </c>
      <c r="S1754" t="s">
        <v>36</v>
      </c>
      <c r="T1754">
        <v>6</v>
      </c>
      <c r="U1754">
        <v>2</v>
      </c>
      <c r="V1754">
        <v>2</v>
      </c>
      <c r="W1754">
        <v>7</v>
      </c>
      <c r="X1754">
        <v>694</v>
      </c>
      <c r="Y1754">
        <v>50</v>
      </c>
      <c r="Z1754" t="s">
        <v>35</v>
      </c>
      <c r="AA1754">
        <v>100</v>
      </c>
      <c r="AB1754" t="str">
        <f t="shared" si="27"/>
        <v>30-39</v>
      </c>
    </row>
    <row r="1755" spans="1:28" x14ac:dyDescent="0.3">
      <c r="A1755">
        <v>18</v>
      </c>
      <c r="B1755" t="s">
        <v>27</v>
      </c>
      <c r="C1755" t="s">
        <v>38</v>
      </c>
      <c r="D1755">
        <v>0</v>
      </c>
      <c r="E1755" t="s">
        <v>42</v>
      </c>
      <c r="F1755">
        <v>100</v>
      </c>
      <c r="G1755">
        <v>0</v>
      </c>
      <c r="H1755" t="s">
        <v>39</v>
      </c>
      <c r="I1755">
        <v>0</v>
      </c>
      <c r="J1755" t="s">
        <v>40</v>
      </c>
      <c r="K1755">
        <v>-200</v>
      </c>
      <c r="L1755" s="1">
        <v>1950</v>
      </c>
      <c r="M1755" t="s">
        <v>27</v>
      </c>
      <c r="N1755" t="s">
        <v>36</v>
      </c>
      <c r="O1755" t="s">
        <v>27</v>
      </c>
      <c r="P1755">
        <v>50</v>
      </c>
      <c r="Q1755" t="s">
        <v>44</v>
      </c>
      <c r="R1755">
        <v>21</v>
      </c>
      <c r="S1755" t="s">
        <v>36</v>
      </c>
      <c r="T1755">
        <v>5</v>
      </c>
      <c r="U1755">
        <v>2</v>
      </c>
      <c r="V1755">
        <v>1</v>
      </c>
      <c r="W1755">
        <v>10</v>
      </c>
      <c r="X1755">
        <v>704</v>
      </c>
      <c r="Y1755">
        <v>-50</v>
      </c>
      <c r="Z1755" t="s">
        <v>41</v>
      </c>
      <c r="AA1755">
        <v>0</v>
      </c>
      <c r="AB1755" t="str">
        <f t="shared" si="27"/>
        <v>10-19</v>
      </c>
    </row>
    <row r="1756" spans="1:28" x14ac:dyDescent="0.3">
      <c r="A1756">
        <v>47</v>
      </c>
      <c r="B1756" t="s">
        <v>27</v>
      </c>
      <c r="C1756" t="s">
        <v>38</v>
      </c>
      <c r="D1756">
        <v>0</v>
      </c>
      <c r="E1756" t="s">
        <v>29</v>
      </c>
      <c r="F1756">
        <v>50</v>
      </c>
      <c r="G1756">
        <v>1</v>
      </c>
      <c r="H1756" t="s">
        <v>43</v>
      </c>
      <c r="I1756">
        <v>200</v>
      </c>
      <c r="J1756" t="s">
        <v>31</v>
      </c>
      <c r="K1756">
        <v>0</v>
      </c>
      <c r="L1756" s="1">
        <v>2400</v>
      </c>
      <c r="M1756" t="s">
        <v>27</v>
      </c>
      <c r="N1756" t="s">
        <v>36</v>
      </c>
      <c r="O1756" t="s">
        <v>27</v>
      </c>
      <c r="P1756">
        <v>50</v>
      </c>
      <c r="Q1756" t="s">
        <v>34</v>
      </c>
      <c r="R1756">
        <v>17</v>
      </c>
      <c r="S1756" t="s">
        <v>36</v>
      </c>
      <c r="T1756">
        <v>4</v>
      </c>
      <c r="U1756">
        <v>6</v>
      </c>
      <c r="V1756">
        <v>2</v>
      </c>
      <c r="W1756">
        <v>12</v>
      </c>
      <c r="X1756">
        <v>731</v>
      </c>
      <c r="Y1756">
        <v>-50</v>
      </c>
      <c r="Z1756" t="s">
        <v>35</v>
      </c>
      <c r="AA1756">
        <v>100</v>
      </c>
      <c r="AB1756" t="str">
        <f t="shared" si="27"/>
        <v>40-49</v>
      </c>
    </row>
    <row r="1757" spans="1:28" x14ac:dyDescent="0.3">
      <c r="A1757">
        <v>60</v>
      </c>
      <c r="B1757" t="s">
        <v>36</v>
      </c>
      <c r="C1757" t="s">
        <v>28</v>
      </c>
      <c r="D1757">
        <v>86</v>
      </c>
      <c r="E1757" t="s">
        <v>29</v>
      </c>
      <c r="F1757">
        <v>50</v>
      </c>
      <c r="G1757">
        <v>0</v>
      </c>
      <c r="H1757" t="s">
        <v>30</v>
      </c>
      <c r="I1757">
        <v>0</v>
      </c>
      <c r="J1757" t="s">
        <v>31</v>
      </c>
      <c r="K1757">
        <v>0</v>
      </c>
      <c r="L1757" s="1">
        <v>2186</v>
      </c>
      <c r="M1757" t="s">
        <v>27</v>
      </c>
      <c r="N1757" t="s">
        <v>36</v>
      </c>
      <c r="O1757" t="s">
        <v>36</v>
      </c>
      <c r="P1757">
        <v>100</v>
      </c>
      <c r="Q1757" t="s">
        <v>34</v>
      </c>
      <c r="R1757">
        <v>20</v>
      </c>
      <c r="S1757" t="s">
        <v>36</v>
      </c>
      <c r="T1757">
        <v>3</v>
      </c>
      <c r="U1757">
        <v>0</v>
      </c>
      <c r="V1757">
        <v>3</v>
      </c>
      <c r="W1757">
        <v>10</v>
      </c>
      <c r="X1757">
        <v>772</v>
      </c>
      <c r="Y1757">
        <v>-50</v>
      </c>
      <c r="Z1757" t="s">
        <v>33</v>
      </c>
      <c r="AA1757">
        <v>50</v>
      </c>
      <c r="AB1757" t="str">
        <f t="shared" si="27"/>
        <v>60-69</v>
      </c>
    </row>
    <row r="1758" spans="1:28" x14ac:dyDescent="0.3">
      <c r="A1758">
        <v>37</v>
      </c>
      <c r="B1758" t="s">
        <v>27</v>
      </c>
      <c r="C1758" t="s">
        <v>28</v>
      </c>
      <c r="D1758">
        <v>86</v>
      </c>
      <c r="E1758" t="s">
        <v>42</v>
      </c>
      <c r="F1758">
        <v>100</v>
      </c>
      <c r="G1758">
        <v>0</v>
      </c>
      <c r="H1758" t="s">
        <v>30</v>
      </c>
      <c r="I1758">
        <v>0</v>
      </c>
      <c r="J1758" t="s">
        <v>40</v>
      </c>
      <c r="K1758">
        <v>-200</v>
      </c>
      <c r="L1758" s="1">
        <v>2236</v>
      </c>
      <c r="M1758" t="s">
        <v>27</v>
      </c>
      <c r="N1758" t="s">
        <v>27</v>
      </c>
      <c r="O1758" t="s">
        <v>27</v>
      </c>
      <c r="P1758">
        <v>0</v>
      </c>
      <c r="Q1758" t="s">
        <v>34</v>
      </c>
      <c r="R1758">
        <v>9</v>
      </c>
      <c r="S1758" t="s">
        <v>36</v>
      </c>
      <c r="T1758">
        <v>5</v>
      </c>
      <c r="U1758">
        <v>1</v>
      </c>
      <c r="V1758">
        <v>2</v>
      </c>
      <c r="W1758">
        <v>14</v>
      </c>
      <c r="X1758">
        <v>665</v>
      </c>
      <c r="Y1758">
        <v>50</v>
      </c>
      <c r="Z1758" t="s">
        <v>33</v>
      </c>
      <c r="AA1758">
        <v>50</v>
      </c>
      <c r="AB1758" t="str">
        <f t="shared" si="27"/>
        <v>30-39</v>
      </c>
    </row>
    <row r="1759" spans="1:28" x14ac:dyDescent="0.3">
      <c r="A1759">
        <v>54</v>
      </c>
      <c r="B1759" t="s">
        <v>27</v>
      </c>
      <c r="C1759" t="s">
        <v>38</v>
      </c>
      <c r="D1759">
        <v>0</v>
      </c>
      <c r="E1759" t="s">
        <v>29</v>
      </c>
      <c r="F1759">
        <v>50</v>
      </c>
      <c r="G1759">
        <v>0</v>
      </c>
      <c r="H1759" t="s">
        <v>30</v>
      </c>
      <c r="I1759">
        <v>0</v>
      </c>
      <c r="J1759" t="s">
        <v>40</v>
      </c>
      <c r="K1759">
        <v>-200</v>
      </c>
      <c r="L1759" s="1">
        <v>1850</v>
      </c>
      <c r="M1759" t="s">
        <v>27</v>
      </c>
      <c r="N1759" t="s">
        <v>36</v>
      </c>
      <c r="O1759" t="s">
        <v>36</v>
      </c>
      <c r="P1759">
        <v>100</v>
      </c>
      <c r="Q1759" t="s">
        <v>34</v>
      </c>
      <c r="R1759">
        <v>9</v>
      </c>
      <c r="S1759" t="s">
        <v>27</v>
      </c>
      <c r="T1759">
        <v>4</v>
      </c>
      <c r="U1759">
        <v>1</v>
      </c>
      <c r="V1759">
        <v>3</v>
      </c>
      <c r="W1759">
        <v>99</v>
      </c>
      <c r="X1759">
        <v>744</v>
      </c>
      <c r="Y1759">
        <v>-50</v>
      </c>
      <c r="Z1759" t="s">
        <v>41</v>
      </c>
      <c r="AA1759">
        <v>0</v>
      </c>
      <c r="AB1759" t="str">
        <f t="shared" si="27"/>
        <v>50-59</v>
      </c>
    </row>
    <row r="1760" spans="1:28" x14ac:dyDescent="0.3">
      <c r="A1760">
        <v>64</v>
      </c>
      <c r="B1760" t="s">
        <v>36</v>
      </c>
      <c r="C1760" t="s">
        <v>38</v>
      </c>
      <c r="D1760">
        <v>0</v>
      </c>
      <c r="E1760" t="s">
        <v>37</v>
      </c>
      <c r="F1760">
        <v>0</v>
      </c>
      <c r="G1760">
        <v>0</v>
      </c>
      <c r="H1760" t="s">
        <v>39</v>
      </c>
      <c r="I1760">
        <v>0</v>
      </c>
      <c r="J1760" t="s">
        <v>31</v>
      </c>
      <c r="K1760">
        <v>0</v>
      </c>
      <c r="L1760" s="1">
        <v>2200</v>
      </c>
      <c r="M1760" t="s">
        <v>27</v>
      </c>
      <c r="N1760" t="s">
        <v>36</v>
      </c>
      <c r="O1760" t="s">
        <v>36</v>
      </c>
      <c r="P1760">
        <v>100</v>
      </c>
      <c r="Q1760" t="s">
        <v>32</v>
      </c>
      <c r="R1760">
        <v>2</v>
      </c>
      <c r="S1760" t="s">
        <v>36</v>
      </c>
      <c r="T1760">
        <v>4</v>
      </c>
      <c r="U1760">
        <v>0</v>
      </c>
      <c r="V1760">
        <v>1</v>
      </c>
      <c r="W1760">
        <v>5</v>
      </c>
      <c r="X1760">
        <v>672</v>
      </c>
      <c r="Y1760">
        <v>50</v>
      </c>
      <c r="Z1760" t="s">
        <v>35</v>
      </c>
      <c r="AA1760">
        <v>100</v>
      </c>
      <c r="AB1760" t="str">
        <f t="shared" si="27"/>
        <v>60-69</v>
      </c>
    </row>
    <row r="1761" spans="1:28" x14ac:dyDescent="0.3">
      <c r="A1761">
        <v>59</v>
      </c>
      <c r="B1761" t="s">
        <v>36</v>
      </c>
      <c r="C1761" t="s">
        <v>28</v>
      </c>
      <c r="D1761">
        <v>86</v>
      </c>
      <c r="E1761" t="s">
        <v>37</v>
      </c>
      <c r="F1761">
        <v>0</v>
      </c>
      <c r="G1761">
        <v>1</v>
      </c>
      <c r="H1761" t="s">
        <v>39</v>
      </c>
      <c r="I1761">
        <v>100</v>
      </c>
      <c r="J1761" t="s">
        <v>31</v>
      </c>
      <c r="K1761">
        <v>0</v>
      </c>
      <c r="L1761" s="1">
        <v>2436</v>
      </c>
      <c r="M1761" t="s">
        <v>27</v>
      </c>
      <c r="N1761" t="s">
        <v>27</v>
      </c>
      <c r="O1761" t="s">
        <v>27</v>
      </c>
      <c r="P1761">
        <v>0</v>
      </c>
      <c r="Q1761" t="s">
        <v>32</v>
      </c>
      <c r="R1761">
        <v>12</v>
      </c>
      <c r="S1761" t="s">
        <v>36</v>
      </c>
      <c r="T1761">
        <v>3</v>
      </c>
      <c r="U1761">
        <v>0</v>
      </c>
      <c r="V1761">
        <v>1</v>
      </c>
      <c r="W1761">
        <v>11</v>
      </c>
      <c r="X1761">
        <v>650</v>
      </c>
      <c r="Y1761">
        <v>50</v>
      </c>
      <c r="Z1761" t="s">
        <v>33</v>
      </c>
      <c r="AA1761">
        <v>50</v>
      </c>
      <c r="AB1761" t="str">
        <f t="shared" si="27"/>
        <v>50-59</v>
      </c>
    </row>
    <row r="1762" spans="1:28" x14ac:dyDescent="0.3">
      <c r="A1762">
        <v>64</v>
      </c>
      <c r="B1762" t="s">
        <v>36</v>
      </c>
      <c r="C1762" t="s">
        <v>38</v>
      </c>
      <c r="D1762">
        <v>0</v>
      </c>
      <c r="E1762" t="s">
        <v>42</v>
      </c>
      <c r="F1762">
        <v>100</v>
      </c>
      <c r="G1762">
        <v>1</v>
      </c>
      <c r="H1762" t="s">
        <v>30</v>
      </c>
      <c r="I1762">
        <v>50</v>
      </c>
      <c r="J1762" t="s">
        <v>31</v>
      </c>
      <c r="K1762">
        <v>0</v>
      </c>
      <c r="L1762" s="1">
        <v>2250</v>
      </c>
      <c r="M1762" t="s">
        <v>36</v>
      </c>
      <c r="N1762" t="s">
        <v>36</v>
      </c>
      <c r="O1762" t="s">
        <v>27</v>
      </c>
      <c r="P1762">
        <v>100</v>
      </c>
      <c r="Q1762" t="s">
        <v>34</v>
      </c>
      <c r="R1762">
        <v>18</v>
      </c>
      <c r="S1762" t="s">
        <v>36</v>
      </c>
      <c r="T1762">
        <v>5</v>
      </c>
      <c r="U1762">
        <v>0</v>
      </c>
      <c r="V1762">
        <v>1</v>
      </c>
      <c r="W1762">
        <v>5</v>
      </c>
      <c r="X1762">
        <v>733</v>
      </c>
      <c r="Y1762">
        <v>-50</v>
      </c>
      <c r="Z1762" t="s">
        <v>35</v>
      </c>
      <c r="AA1762">
        <v>100</v>
      </c>
      <c r="AB1762" t="str">
        <f t="shared" si="27"/>
        <v>60-69</v>
      </c>
    </row>
    <row r="1763" spans="1:28" x14ac:dyDescent="0.3">
      <c r="A1763">
        <v>51</v>
      </c>
      <c r="B1763" t="s">
        <v>27</v>
      </c>
      <c r="C1763" t="s">
        <v>28</v>
      </c>
      <c r="D1763">
        <v>86</v>
      </c>
      <c r="E1763" t="s">
        <v>42</v>
      </c>
      <c r="F1763">
        <v>100</v>
      </c>
      <c r="G1763">
        <v>0</v>
      </c>
      <c r="H1763" t="s">
        <v>43</v>
      </c>
      <c r="I1763">
        <v>0</v>
      </c>
      <c r="J1763" t="s">
        <v>31</v>
      </c>
      <c r="K1763">
        <v>0</v>
      </c>
      <c r="L1763" s="1">
        <v>2286</v>
      </c>
      <c r="M1763" t="s">
        <v>27</v>
      </c>
      <c r="N1763" t="s">
        <v>36</v>
      </c>
      <c r="O1763" t="s">
        <v>36</v>
      </c>
      <c r="P1763">
        <v>100</v>
      </c>
      <c r="Q1763" t="s">
        <v>32</v>
      </c>
      <c r="R1763">
        <v>25</v>
      </c>
      <c r="S1763" t="s">
        <v>36</v>
      </c>
      <c r="T1763">
        <v>5</v>
      </c>
      <c r="U1763">
        <v>4</v>
      </c>
      <c r="V1763">
        <v>2</v>
      </c>
      <c r="W1763">
        <v>6</v>
      </c>
      <c r="X1763">
        <v>686</v>
      </c>
      <c r="Y1763">
        <v>50</v>
      </c>
      <c r="Z1763" t="s">
        <v>41</v>
      </c>
      <c r="AA1763">
        <v>0</v>
      </c>
      <c r="AB1763" t="str">
        <f t="shared" si="27"/>
        <v>50-59</v>
      </c>
    </row>
    <row r="1764" spans="1:28" x14ac:dyDescent="0.3">
      <c r="A1764">
        <v>41</v>
      </c>
      <c r="B1764" t="s">
        <v>27</v>
      </c>
      <c r="C1764" t="s">
        <v>45</v>
      </c>
      <c r="D1764">
        <v>0</v>
      </c>
      <c r="E1764" t="s">
        <v>29</v>
      </c>
      <c r="F1764">
        <v>50</v>
      </c>
      <c r="G1764">
        <v>0</v>
      </c>
      <c r="H1764" t="s">
        <v>43</v>
      </c>
      <c r="I1764">
        <v>0</v>
      </c>
      <c r="J1764" t="s">
        <v>31</v>
      </c>
      <c r="K1764">
        <v>0</v>
      </c>
      <c r="L1764" s="1">
        <v>2300</v>
      </c>
      <c r="M1764" t="s">
        <v>36</v>
      </c>
      <c r="N1764" t="s">
        <v>27</v>
      </c>
      <c r="O1764" t="s">
        <v>27</v>
      </c>
      <c r="P1764">
        <v>50</v>
      </c>
      <c r="Q1764" t="s">
        <v>44</v>
      </c>
      <c r="R1764">
        <v>18</v>
      </c>
      <c r="S1764" t="s">
        <v>27</v>
      </c>
      <c r="T1764">
        <v>5</v>
      </c>
      <c r="U1764">
        <v>3</v>
      </c>
      <c r="V1764">
        <v>3</v>
      </c>
      <c r="W1764">
        <v>99</v>
      </c>
      <c r="X1764">
        <v>674</v>
      </c>
      <c r="Y1764">
        <v>50</v>
      </c>
      <c r="Z1764" t="s">
        <v>35</v>
      </c>
      <c r="AA1764">
        <v>100</v>
      </c>
      <c r="AB1764" t="str">
        <f t="shared" si="27"/>
        <v>40-49</v>
      </c>
    </row>
    <row r="1765" spans="1:28" x14ac:dyDescent="0.3">
      <c r="A1765">
        <v>18</v>
      </c>
      <c r="B1765" t="s">
        <v>27</v>
      </c>
      <c r="C1765" t="s">
        <v>38</v>
      </c>
      <c r="D1765">
        <v>0</v>
      </c>
      <c r="E1765" t="s">
        <v>29</v>
      </c>
      <c r="F1765">
        <v>50</v>
      </c>
      <c r="G1765">
        <v>0</v>
      </c>
      <c r="H1765" t="s">
        <v>30</v>
      </c>
      <c r="I1765">
        <v>0</v>
      </c>
      <c r="J1765" t="s">
        <v>40</v>
      </c>
      <c r="K1765">
        <v>-200</v>
      </c>
      <c r="L1765" s="1">
        <v>2150</v>
      </c>
      <c r="M1765" t="s">
        <v>27</v>
      </c>
      <c r="N1765" t="s">
        <v>27</v>
      </c>
      <c r="O1765" t="s">
        <v>27</v>
      </c>
      <c r="P1765">
        <v>0</v>
      </c>
      <c r="Q1765" t="s">
        <v>34</v>
      </c>
      <c r="R1765">
        <v>22</v>
      </c>
      <c r="S1765" t="s">
        <v>36</v>
      </c>
      <c r="T1765">
        <v>5</v>
      </c>
      <c r="U1765">
        <v>2</v>
      </c>
      <c r="V1765">
        <v>3</v>
      </c>
      <c r="W1765">
        <v>12</v>
      </c>
      <c r="X1765">
        <v>647</v>
      </c>
      <c r="Y1765">
        <v>50</v>
      </c>
      <c r="Z1765" t="s">
        <v>35</v>
      </c>
      <c r="AA1765">
        <v>100</v>
      </c>
      <c r="AB1765" t="str">
        <f t="shared" si="27"/>
        <v>10-19</v>
      </c>
    </row>
    <row r="1766" spans="1:28" x14ac:dyDescent="0.3">
      <c r="A1766">
        <v>36</v>
      </c>
      <c r="B1766" t="s">
        <v>27</v>
      </c>
      <c r="C1766" t="s">
        <v>28</v>
      </c>
      <c r="D1766">
        <v>86</v>
      </c>
      <c r="E1766" t="s">
        <v>29</v>
      </c>
      <c r="F1766">
        <v>50</v>
      </c>
      <c r="G1766">
        <v>1</v>
      </c>
      <c r="H1766" t="s">
        <v>30</v>
      </c>
      <c r="I1766">
        <v>50</v>
      </c>
      <c r="J1766" t="s">
        <v>40</v>
      </c>
      <c r="K1766">
        <v>-200</v>
      </c>
      <c r="L1766" s="1">
        <v>2136</v>
      </c>
      <c r="M1766" t="s">
        <v>27</v>
      </c>
      <c r="N1766" t="s">
        <v>27</v>
      </c>
      <c r="O1766" t="s">
        <v>27</v>
      </c>
      <c r="P1766">
        <v>0</v>
      </c>
      <c r="Q1766" t="s">
        <v>44</v>
      </c>
      <c r="R1766">
        <v>5</v>
      </c>
      <c r="S1766" t="s">
        <v>36</v>
      </c>
      <c r="T1766">
        <v>7</v>
      </c>
      <c r="U1766">
        <v>2</v>
      </c>
      <c r="V1766">
        <v>2</v>
      </c>
      <c r="W1766">
        <v>5</v>
      </c>
      <c r="X1766">
        <v>793</v>
      </c>
      <c r="Y1766">
        <v>-50</v>
      </c>
      <c r="Z1766" t="s">
        <v>33</v>
      </c>
      <c r="AA1766">
        <v>50</v>
      </c>
      <c r="AB1766" t="str">
        <f t="shared" si="27"/>
        <v>30-39</v>
      </c>
    </row>
    <row r="1767" spans="1:28" x14ac:dyDescent="0.3">
      <c r="A1767">
        <v>27</v>
      </c>
      <c r="B1767" t="s">
        <v>27</v>
      </c>
      <c r="C1767" t="s">
        <v>46</v>
      </c>
      <c r="D1767">
        <v>0</v>
      </c>
      <c r="E1767" t="s">
        <v>37</v>
      </c>
      <c r="F1767">
        <v>0</v>
      </c>
      <c r="G1767">
        <v>0</v>
      </c>
      <c r="H1767" t="s">
        <v>30</v>
      </c>
      <c r="I1767">
        <v>0</v>
      </c>
      <c r="J1767" t="s">
        <v>31</v>
      </c>
      <c r="K1767">
        <v>0</v>
      </c>
      <c r="L1767" s="1">
        <v>2300</v>
      </c>
      <c r="M1767" t="s">
        <v>27</v>
      </c>
      <c r="N1767" t="s">
        <v>27</v>
      </c>
      <c r="O1767" t="s">
        <v>27</v>
      </c>
      <c r="P1767">
        <v>0</v>
      </c>
      <c r="Q1767" t="s">
        <v>32</v>
      </c>
      <c r="R1767">
        <v>15</v>
      </c>
      <c r="S1767" t="s">
        <v>36</v>
      </c>
      <c r="T1767">
        <v>2</v>
      </c>
      <c r="U1767">
        <v>0</v>
      </c>
      <c r="V1767">
        <v>2</v>
      </c>
      <c r="W1767">
        <v>14</v>
      </c>
      <c r="X1767">
        <v>688</v>
      </c>
      <c r="Y1767">
        <v>50</v>
      </c>
      <c r="Z1767" t="s">
        <v>35</v>
      </c>
      <c r="AA1767">
        <v>100</v>
      </c>
      <c r="AB1767" t="str">
        <f t="shared" si="27"/>
        <v>20-29</v>
      </c>
    </row>
    <row r="1768" spans="1:28" x14ac:dyDescent="0.3">
      <c r="A1768">
        <v>72</v>
      </c>
      <c r="B1768" t="s">
        <v>36</v>
      </c>
      <c r="C1768" t="s">
        <v>45</v>
      </c>
      <c r="D1768">
        <v>0</v>
      </c>
      <c r="E1768" t="s">
        <v>37</v>
      </c>
      <c r="F1768">
        <v>0</v>
      </c>
      <c r="G1768">
        <v>0</v>
      </c>
      <c r="H1768" t="s">
        <v>30</v>
      </c>
      <c r="I1768">
        <v>0</v>
      </c>
      <c r="J1768" t="s">
        <v>40</v>
      </c>
      <c r="K1768">
        <v>-200</v>
      </c>
      <c r="L1768" s="1">
        <v>2050</v>
      </c>
      <c r="M1768" t="s">
        <v>36</v>
      </c>
      <c r="N1768" t="s">
        <v>27</v>
      </c>
      <c r="O1768" t="s">
        <v>27</v>
      </c>
      <c r="P1768">
        <v>50</v>
      </c>
      <c r="Q1768" t="s">
        <v>34</v>
      </c>
      <c r="R1768">
        <v>11</v>
      </c>
      <c r="S1768" t="s">
        <v>36</v>
      </c>
      <c r="T1768">
        <v>10</v>
      </c>
      <c r="U1768">
        <v>2</v>
      </c>
      <c r="V1768">
        <v>1</v>
      </c>
      <c r="W1768">
        <v>14</v>
      </c>
      <c r="X1768">
        <v>644</v>
      </c>
      <c r="Y1768">
        <v>50</v>
      </c>
      <c r="Z1768" t="s">
        <v>35</v>
      </c>
      <c r="AA1768">
        <v>100</v>
      </c>
      <c r="AB1768" t="str">
        <f t="shared" si="27"/>
        <v>70-79</v>
      </c>
    </row>
    <row r="1769" spans="1:28" x14ac:dyDescent="0.3">
      <c r="A1769">
        <v>37</v>
      </c>
      <c r="B1769" t="s">
        <v>27</v>
      </c>
      <c r="C1769" t="s">
        <v>28</v>
      </c>
      <c r="D1769">
        <v>86</v>
      </c>
      <c r="E1769" t="s">
        <v>42</v>
      </c>
      <c r="F1769">
        <v>100</v>
      </c>
      <c r="G1769">
        <v>0</v>
      </c>
      <c r="H1769" t="s">
        <v>30</v>
      </c>
      <c r="I1769">
        <v>0</v>
      </c>
      <c r="J1769" t="s">
        <v>40</v>
      </c>
      <c r="K1769">
        <v>-200</v>
      </c>
      <c r="L1769" s="1">
        <v>2186</v>
      </c>
      <c r="M1769" t="s">
        <v>27</v>
      </c>
      <c r="N1769" t="s">
        <v>27</v>
      </c>
      <c r="O1769" t="s">
        <v>27</v>
      </c>
      <c r="P1769">
        <v>0</v>
      </c>
      <c r="Q1769" t="s">
        <v>32</v>
      </c>
      <c r="R1769">
        <v>15</v>
      </c>
      <c r="S1769" t="s">
        <v>27</v>
      </c>
      <c r="T1769">
        <v>4</v>
      </c>
      <c r="U1769">
        <v>3</v>
      </c>
      <c r="V1769">
        <v>1</v>
      </c>
      <c r="W1769">
        <v>99</v>
      </c>
      <c r="X1769">
        <v>774</v>
      </c>
      <c r="Y1769">
        <v>-50</v>
      </c>
      <c r="Z1769" t="s">
        <v>35</v>
      </c>
      <c r="AA1769">
        <v>100</v>
      </c>
      <c r="AB1769" t="str">
        <f t="shared" si="27"/>
        <v>30-39</v>
      </c>
    </row>
    <row r="1770" spans="1:28" x14ac:dyDescent="0.3">
      <c r="A1770">
        <v>41</v>
      </c>
      <c r="B1770" t="s">
        <v>27</v>
      </c>
      <c r="C1770" t="s">
        <v>38</v>
      </c>
      <c r="D1770">
        <v>0</v>
      </c>
      <c r="E1770" t="s">
        <v>29</v>
      </c>
      <c r="F1770">
        <v>50</v>
      </c>
      <c r="G1770">
        <v>0</v>
      </c>
      <c r="H1770" t="s">
        <v>30</v>
      </c>
      <c r="I1770">
        <v>0</v>
      </c>
      <c r="J1770" t="s">
        <v>31</v>
      </c>
      <c r="K1770">
        <v>0</v>
      </c>
      <c r="L1770" s="1">
        <v>2250</v>
      </c>
      <c r="M1770" t="s">
        <v>27</v>
      </c>
      <c r="N1770" t="s">
        <v>27</v>
      </c>
      <c r="O1770" t="s">
        <v>27</v>
      </c>
      <c r="P1770">
        <v>0</v>
      </c>
      <c r="Q1770" t="s">
        <v>34</v>
      </c>
      <c r="R1770">
        <v>18</v>
      </c>
      <c r="S1770" t="s">
        <v>36</v>
      </c>
      <c r="T1770">
        <v>6</v>
      </c>
      <c r="U1770">
        <v>0</v>
      </c>
      <c r="V1770">
        <v>1</v>
      </c>
      <c r="W1770">
        <v>4</v>
      </c>
      <c r="X1770">
        <v>753</v>
      </c>
      <c r="Y1770">
        <v>-50</v>
      </c>
      <c r="Z1770" t="s">
        <v>35</v>
      </c>
      <c r="AA1770">
        <v>100</v>
      </c>
      <c r="AB1770" t="str">
        <f t="shared" si="27"/>
        <v>40-49</v>
      </c>
    </row>
    <row r="1771" spans="1:28" x14ac:dyDescent="0.3">
      <c r="A1771">
        <v>48</v>
      </c>
      <c r="B1771" t="s">
        <v>27</v>
      </c>
      <c r="C1771" t="s">
        <v>28</v>
      </c>
      <c r="D1771">
        <v>86</v>
      </c>
      <c r="E1771" t="s">
        <v>42</v>
      </c>
      <c r="F1771">
        <v>100</v>
      </c>
      <c r="G1771">
        <v>0</v>
      </c>
      <c r="H1771" t="s">
        <v>30</v>
      </c>
      <c r="I1771">
        <v>0</v>
      </c>
      <c r="J1771" t="s">
        <v>31</v>
      </c>
      <c r="K1771">
        <v>0</v>
      </c>
      <c r="L1771" s="1">
        <v>2336</v>
      </c>
      <c r="M1771" t="s">
        <v>27</v>
      </c>
      <c r="N1771" t="s">
        <v>27</v>
      </c>
      <c r="O1771" t="s">
        <v>36</v>
      </c>
      <c r="P1771">
        <v>50</v>
      </c>
      <c r="Q1771" t="s">
        <v>34</v>
      </c>
      <c r="R1771">
        <v>23</v>
      </c>
      <c r="S1771" t="s">
        <v>27</v>
      </c>
      <c r="T1771">
        <v>3</v>
      </c>
      <c r="U1771">
        <v>4</v>
      </c>
      <c r="V1771">
        <v>3</v>
      </c>
      <c r="W1771">
        <v>99</v>
      </c>
      <c r="X1771">
        <v>756</v>
      </c>
      <c r="Y1771">
        <v>-50</v>
      </c>
      <c r="Z1771" t="s">
        <v>35</v>
      </c>
      <c r="AA1771">
        <v>100</v>
      </c>
      <c r="AB1771" t="str">
        <f t="shared" si="27"/>
        <v>40-49</v>
      </c>
    </row>
    <row r="1772" spans="1:28" x14ac:dyDescent="0.3">
      <c r="A1772">
        <v>40</v>
      </c>
      <c r="B1772" t="s">
        <v>27</v>
      </c>
      <c r="C1772" t="s">
        <v>38</v>
      </c>
      <c r="D1772">
        <v>0</v>
      </c>
      <c r="E1772" t="s">
        <v>29</v>
      </c>
      <c r="F1772">
        <v>50</v>
      </c>
      <c r="G1772">
        <v>0</v>
      </c>
      <c r="H1772" t="s">
        <v>39</v>
      </c>
      <c r="I1772">
        <v>0</v>
      </c>
      <c r="J1772" t="s">
        <v>31</v>
      </c>
      <c r="K1772">
        <v>0</v>
      </c>
      <c r="L1772" s="1">
        <v>2250</v>
      </c>
      <c r="M1772" t="s">
        <v>27</v>
      </c>
      <c r="N1772" t="s">
        <v>27</v>
      </c>
      <c r="O1772" t="s">
        <v>27</v>
      </c>
      <c r="P1772">
        <v>0</v>
      </c>
      <c r="Q1772" t="s">
        <v>32</v>
      </c>
      <c r="R1772">
        <v>13</v>
      </c>
      <c r="S1772" t="s">
        <v>36</v>
      </c>
      <c r="T1772">
        <v>8</v>
      </c>
      <c r="U1772">
        <v>0</v>
      </c>
      <c r="V1772">
        <v>2</v>
      </c>
      <c r="W1772">
        <v>14</v>
      </c>
      <c r="X1772">
        <v>735</v>
      </c>
      <c r="Y1772">
        <v>-50</v>
      </c>
      <c r="Z1772" t="s">
        <v>35</v>
      </c>
      <c r="AA1772">
        <v>100</v>
      </c>
      <c r="AB1772" t="str">
        <f t="shared" si="27"/>
        <v>40-49</v>
      </c>
    </row>
    <row r="1773" spans="1:28" x14ac:dyDescent="0.3">
      <c r="A1773">
        <v>65</v>
      </c>
      <c r="B1773" t="s">
        <v>36</v>
      </c>
      <c r="C1773" t="s">
        <v>28</v>
      </c>
      <c r="D1773">
        <v>86</v>
      </c>
      <c r="E1773" t="s">
        <v>42</v>
      </c>
      <c r="F1773">
        <v>100</v>
      </c>
      <c r="G1773">
        <v>1</v>
      </c>
      <c r="H1773" t="s">
        <v>43</v>
      </c>
      <c r="I1773">
        <v>200</v>
      </c>
      <c r="J1773" t="s">
        <v>40</v>
      </c>
      <c r="K1773">
        <v>-200</v>
      </c>
      <c r="L1773" s="1">
        <v>2286</v>
      </c>
      <c r="M1773" t="s">
        <v>36</v>
      </c>
      <c r="N1773" t="s">
        <v>27</v>
      </c>
      <c r="O1773" t="s">
        <v>27</v>
      </c>
      <c r="P1773">
        <v>50</v>
      </c>
      <c r="Q1773" t="s">
        <v>32</v>
      </c>
      <c r="R1773">
        <v>15</v>
      </c>
      <c r="S1773" t="s">
        <v>27</v>
      </c>
      <c r="T1773">
        <v>8</v>
      </c>
      <c r="U1773">
        <v>3</v>
      </c>
      <c r="V1773">
        <v>1</v>
      </c>
      <c r="W1773">
        <v>99</v>
      </c>
      <c r="X1773">
        <v>745</v>
      </c>
      <c r="Y1773">
        <v>-50</v>
      </c>
      <c r="Z1773" t="s">
        <v>33</v>
      </c>
      <c r="AA1773">
        <v>50</v>
      </c>
      <c r="AB1773" t="str">
        <f t="shared" si="27"/>
        <v>60-69</v>
      </c>
    </row>
    <row r="1774" spans="1:28" x14ac:dyDescent="0.3">
      <c r="A1774">
        <v>30</v>
      </c>
      <c r="B1774" t="s">
        <v>27</v>
      </c>
      <c r="C1774" t="s">
        <v>28</v>
      </c>
      <c r="D1774">
        <v>86</v>
      </c>
      <c r="E1774" t="s">
        <v>42</v>
      </c>
      <c r="F1774">
        <v>100</v>
      </c>
      <c r="G1774">
        <v>0</v>
      </c>
      <c r="H1774" t="s">
        <v>30</v>
      </c>
      <c r="I1774">
        <v>0</v>
      </c>
      <c r="J1774" t="s">
        <v>40</v>
      </c>
      <c r="K1774">
        <v>-200</v>
      </c>
      <c r="L1774" s="1">
        <v>2086</v>
      </c>
      <c r="M1774" t="s">
        <v>36</v>
      </c>
      <c r="N1774" t="s">
        <v>27</v>
      </c>
      <c r="O1774" t="s">
        <v>27</v>
      </c>
      <c r="P1774">
        <v>50</v>
      </c>
      <c r="Q1774" t="s">
        <v>34</v>
      </c>
      <c r="R1774">
        <v>25</v>
      </c>
      <c r="S1774" t="s">
        <v>36</v>
      </c>
      <c r="T1774">
        <v>2</v>
      </c>
      <c r="U1774">
        <v>0</v>
      </c>
      <c r="V1774">
        <v>1</v>
      </c>
      <c r="W1774">
        <v>11</v>
      </c>
      <c r="X1774">
        <v>758</v>
      </c>
      <c r="Y1774">
        <v>-50</v>
      </c>
      <c r="Z1774" t="s">
        <v>33</v>
      </c>
      <c r="AA1774">
        <v>50</v>
      </c>
      <c r="AB1774" t="str">
        <f t="shared" si="27"/>
        <v>30-39</v>
      </c>
    </row>
    <row r="1775" spans="1:28" x14ac:dyDescent="0.3">
      <c r="A1775">
        <v>42</v>
      </c>
      <c r="B1775" t="s">
        <v>27</v>
      </c>
      <c r="C1775" t="s">
        <v>28</v>
      </c>
      <c r="D1775">
        <v>86</v>
      </c>
      <c r="E1775" t="s">
        <v>29</v>
      </c>
      <c r="F1775">
        <v>50</v>
      </c>
      <c r="G1775">
        <v>0</v>
      </c>
      <c r="H1775" t="s">
        <v>39</v>
      </c>
      <c r="I1775">
        <v>0</v>
      </c>
      <c r="J1775" t="s">
        <v>31</v>
      </c>
      <c r="K1775">
        <v>0</v>
      </c>
      <c r="L1775" s="1">
        <v>2286</v>
      </c>
      <c r="M1775" t="s">
        <v>27</v>
      </c>
      <c r="N1775" t="s">
        <v>36</v>
      </c>
      <c r="O1775" t="s">
        <v>27</v>
      </c>
      <c r="P1775">
        <v>50</v>
      </c>
      <c r="Q1775" t="s">
        <v>34</v>
      </c>
      <c r="R1775">
        <v>2</v>
      </c>
      <c r="S1775" t="s">
        <v>27</v>
      </c>
      <c r="T1775">
        <v>4</v>
      </c>
      <c r="U1775">
        <v>4</v>
      </c>
      <c r="V1775">
        <v>2</v>
      </c>
      <c r="W1775">
        <v>99</v>
      </c>
      <c r="X1775">
        <v>723</v>
      </c>
      <c r="Y1775">
        <v>-50</v>
      </c>
      <c r="Z1775" t="s">
        <v>35</v>
      </c>
      <c r="AA1775">
        <v>100</v>
      </c>
      <c r="AB1775" t="str">
        <f t="shared" si="27"/>
        <v>40-49</v>
      </c>
    </row>
    <row r="1776" spans="1:28" x14ac:dyDescent="0.3">
      <c r="A1776">
        <v>28</v>
      </c>
      <c r="B1776" t="s">
        <v>27</v>
      </c>
      <c r="C1776" t="s">
        <v>28</v>
      </c>
      <c r="D1776">
        <v>86</v>
      </c>
      <c r="E1776" t="s">
        <v>29</v>
      </c>
      <c r="F1776">
        <v>50</v>
      </c>
      <c r="G1776">
        <v>1</v>
      </c>
      <c r="H1776" t="s">
        <v>30</v>
      </c>
      <c r="I1776">
        <v>50</v>
      </c>
      <c r="J1776" t="s">
        <v>40</v>
      </c>
      <c r="K1776">
        <v>-200</v>
      </c>
      <c r="L1776" s="1">
        <v>2136</v>
      </c>
      <c r="M1776" t="s">
        <v>27</v>
      </c>
      <c r="N1776" t="s">
        <v>27</v>
      </c>
      <c r="O1776" t="s">
        <v>27</v>
      </c>
      <c r="P1776">
        <v>0</v>
      </c>
      <c r="Q1776" t="s">
        <v>34</v>
      </c>
      <c r="R1776">
        <v>2</v>
      </c>
      <c r="S1776" t="s">
        <v>27</v>
      </c>
      <c r="T1776">
        <v>1</v>
      </c>
      <c r="U1776">
        <v>2</v>
      </c>
      <c r="V1776">
        <v>1</v>
      </c>
      <c r="W1776">
        <v>99</v>
      </c>
      <c r="X1776">
        <v>728</v>
      </c>
      <c r="Y1776">
        <v>-50</v>
      </c>
      <c r="Z1776" t="s">
        <v>33</v>
      </c>
      <c r="AA1776">
        <v>50</v>
      </c>
      <c r="AB1776" t="str">
        <f t="shared" si="27"/>
        <v>20-29</v>
      </c>
    </row>
    <row r="1777" spans="1:28" x14ac:dyDescent="0.3">
      <c r="A1777">
        <v>20</v>
      </c>
      <c r="B1777" t="s">
        <v>27</v>
      </c>
      <c r="C1777" t="s">
        <v>38</v>
      </c>
      <c r="D1777">
        <v>0</v>
      </c>
      <c r="E1777" t="s">
        <v>42</v>
      </c>
      <c r="F1777">
        <v>100</v>
      </c>
      <c r="G1777">
        <v>0</v>
      </c>
      <c r="H1777" t="s">
        <v>30</v>
      </c>
      <c r="I1777">
        <v>0</v>
      </c>
      <c r="J1777" t="s">
        <v>31</v>
      </c>
      <c r="K1777">
        <v>0</v>
      </c>
      <c r="L1777" s="1">
        <v>2300</v>
      </c>
      <c r="M1777" t="s">
        <v>27</v>
      </c>
      <c r="N1777" t="s">
        <v>27</v>
      </c>
      <c r="O1777" t="s">
        <v>27</v>
      </c>
      <c r="P1777">
        <v>0</v>
      </c>
      <c r="Q1777" t="s">
        <v>34</v>
      </c>
      <c r="R1777">
        <v>21</v>
      </c>
      <c r="S1777" t="s">
        <v>27</v>
      </c>
      <c r="T1777">
        <v>3</v>
      </c>
      <c r="U1777">
        <v>2</v>
      </c>
      <c r="V1777">
        <v>2</v>
      </c>
      <c r="W1777">
        <v>99</v>
      </c>
      <c r="X1777">
        <v>681</v>
      </c>
      <c r="Y1777">
        <v>50</v>
      </c>
      <c r="Z1777" t="s">
        <v>41</v>
      </c>
      <c r="AA1777">
        <v>0</v>
      </c>
      <c r="AB1777" t="str">
        <f t="shared" si="27"/>
        <v>20-29</v>
      </c>
    </row>
    <row r="1778" spans="1:28" x14ac:dyDescent="0.3">
      <c r="A1778">
        <v>30</v>
      </c>
      <c r="B1778" t="s">
        <v>27</v>
      </c>
      <c r="C1778" t="s">
        <v>28</v>
      </c>
      <c r="D1778">
        <v>86</v>
      </c>
      <c r="E1778" t="s">
        <v>37</v>
      </c>
      <c r="F1778">
        <v>0</v>
      </c>
      <c r="G1778">
        <v>0</v>
      </c>
      <c r="H1778" t="s">
        <v>30</v>
      </c>
      <c r="I1778">
        <v>0</v>
      </c>
      <c r="J1778" t="s">
        <v>31</v>
      </c>
      <c r="K1778">
        <v>0</v>
      </c>
      <c r="L1778" s="1">
        <v>2236</v>
      </c>
      <c r="M1778" t="s">
        <v>27</v>
      </c>
      <c r="N1778" t="s">
        <v>27</v>
      </c>
      <c r="O1778" t="s">
        <v>27</v>
      </c>
      <c r="P1778">
        <v>0</v>
      </c>
      <c r="Q1778" t="s">
        <v>34</v>
      </c>
      <c r="R1778">
        <v>23</v>
      </c>
      <c r="S1778" t="s">
        <v>36</v>
      </c>
      <c r="T1778">
        <v>3</v>
      </c>
      <c r="U1778">
        <v>3</v>
      </c>
      <c r="V1778">
        <v>2</v>
      </c>
      <c r="W1778">
        <v>8</v>
      </c>
      <c r="X1778">
        <v>750</v>
      </c>
      <c r="Y1778">
        <v>-50</v>
      </c>
      <c r="Z1778" t="s">
        <v>33</v>
      </c>
      <c r="AA1778">
        <v>50</v>
      </c>
      <c r="AB1778" t="str">
        <f t="shared" si="27"/>
        <v>30-39</v>
      </c>
    </row>
    <row r="1779" spans="1:28" x14ac:dyDescent="0.3">
      <c r="A1779">
        <v>39</v>
      </c>
      <c r="B1779" t="s">
        <v>27</v>
      </c>
      <c r="C1779" t="s">
        <v>28</v>
      </c>
      <c r="D1779">
        <v>86</v>
      </c>
      <c r="E1779" t="s">
        <v>29</v>
      </c>
      <c r="F1779">
        <v>50</v>
      </c>
      <c r="G1779">
        <v>0</v>
      </c>
      <c r="H1779" t="s">
        <v>30</v>
      </c>
      <c r="I1779">
        <v>0</v>
      </c>
      <c r="J1779" t="s">
        <v>31</v>
      </c>
      <c r="K1779">
        <v>0</v>
      </c>
      <c r="L1779" s="1">
        <v>2336</v>
      </c>
      <c r="M1779" t="s">
        <v>27</v>
      </c>
      <c r="N1779" t="s">
        <v>27</v>
      </c>
      <c r="O1779" t="s">
        <v>36</v>
      </c>
      <c r="P1779">
        <v>50</v>
      </c>
      <c r="Q1779" t="s">
        <v>34</v>
      </c>
      <c r="R1779">
        <v>17</v>
      </c>
      <c r="S1779" t="s">
        <v>27</v>
      </c>
      <c r="T1779">
        <v>7</v>
      </c>
      <c r="U1779">
        <v>2</v>
      </c>
      <c r="V1779">
        <v>3</v>
      </c>
      <c r="W1779">
        <v>99</v>
      </c>
      <c r="X1779">
        <v>686</v>
      </c>
      <c r="Y1779">
        <v>50</v>
      </c>
      <c r="Z1779" t="s">
        <v>33</v>
      </c>
      <c r="AA1779">
        <v>50</v>
      </c>
      <c r="AB1779" t="str">
        <f t="shared" si="27"/>
        <v>30-39</v>
      </c>
    </row>
    <row r="1780" spans="1:28" x14ac:dyDescent="0.3">
      <c r="A1780">
        <v>33</v>
      </c>
      <c r="B1780" t="s">
        <v>27</v>
      </c>
      <c r="C1780" t="s">
        <v>46</v>
      </c>
      <c r="D1780">
        <v>0</v>
      </c>
      <c r="E1780" t="s">
        <v>42</v>
      </c>
      <c r="F1780">
        <v>100</v>
      </c>
      <c r="G1780">
        <v>0</v>
      </c>
      <c r="H1780" t="s">
        <v>30</v>
      </c>
      <c r="I1780">
        <v>0</v>
      </c>
      <c r="J1780" t="s">
        <v>31</v>
      </c>
      <c r="K1780">
        <v>0</v>
      </c>
      <c r="L1780" s="1">
        <v>2200</v>
      </c>
      <c r="M1780" t="s">
        <v>36</v>
      </c>
      <c r="N1780" t="s">
        <v>36</v>
      </c>
      <c r="O1780" t="s">
        <v>27</v>
      </c>
      <c r="P1780">
        <v>100</v>
      </c>
      <c r="Q1780" t="s">
        <v>32</v>
      </c>
      <c r="R1780">
        <v>29</v>
      </c>
      <c r="S1780" t="s">
        <v>36</v>
      </c>
      <c r="T1780">
        <v>5</v>
      </c>
      <c r="U1780">
        <v>2</v>
      </c>
      <c r="V1780">
        <v>1</v>
      </c>
      <c r="W1780">
        <v>10</v>
      </c>
      <c r="X1780">
        <v>748</v>
      </c>
      <c r="Y1780">
        <v>-50</v>
      </c>
      <c r="Z1780" t="s">
        <v>35</v>
      </c>
      <c r="AA1780">
        <v>100</v>
      </c>
      <c r="AB1780" t="str">
        <f t="shared" si="27"/>
        <v>30-39</v>
      </c>
    </row>
    <row r="1781" spans="1:28" x14ac:dyDescent="0.3">
      <c r="A1781">
        <v>29</v>
      </c>
      <c r="B1781" t="s">
        <v>27</v>
      </c>
      <c r="C1781" t="s">
        <v>28</v>
      </c>
      <c r="D1781">
        <v>86</v>
      </c>
      <c r="E1781" t="s">
        <v>42</v>
      </c>
      <c r="F1781">
        <v>100</v>
      </c>
      <c r="G1781">
        <v>0</v>
      </c>
      <c r="H1781" t="s">
        <v>39</v>
      </c>
      <c r="I1781">
        <v>0</v>
      </c>
      <c r="J1781" t="s">
        <v>31</v>
      </c>
      <c r="K1781">
        <v>0</v>
      </c>
      <c r="L1781" s="1">
        <v>2386</v>
      </c>
      <c r="M1781" t="s">
        <v>27</v>
      </c>
      <c r="N1781" t="s">
        <v>27</v>
      </c>
      <c r="O1781" t="s">
        <v>27</v>
      </c>
      <c r="P1781">
        <v>0</v>
      </c>
      <c r="Q1781" t="s">
        <v>34</v>
      </c>
      <c r="R1781">
        <v>4</v>
      </c>
      <c r="S1781" t="s">
        <v>36</v>
      </c>
      <c r="T1781">
        <v>2</v>
      </c>
      <c r="U1781">
        <v>2</v>
      </c>
      <c r="V1781">
        <v>3</v>
      </c>
      <c r="W1781">
        <v>10</v>
      </c>
      <c r="X1781">
        <v>803</v>
      </c>
      <c r="Y1781">
        <v>-50</v>
      </c>
      <c r="Z1781" t="s">
        <v>35</v>
      </c>
      <c r="AA1781">
        <v>100</v>
      </c>
      <c r="AB1781" t="str">
        <f t="shared" si="27"/>
        <v>20-29</v>
      </c>
    </row>
    <row r="1782" spans="1:28" x14ac:dyDescent="0.3">
      <c r="A1782">
        <v>18</v>
      </c>
      <c r="B1782" t="s">
        <v>27</v>
      </c>
      <c r="C1782" t="s">
        <v>38</v>
      </c>
      <c r="D1782">
        <v>0</v>
      </c>
      <c r="E1782" t="s">
        <v>29</v>
      </c>
      <c r="F1782">
        <v>50</v>
      </c>
      <c r="G1782">
        <v>0</v>
      </c>
      <c r="H1782" t="s">
        <v>30</v>
      </c>
      <c r="I1782">
        <v>0</v>
      </c>
      <c r="J1782" t="s">
        <v>40</v>
      </c>
      <c r="K1782">
        <v>-200</v>
      </c>
      <c r="L1782" s="1">
        <v>2150</v>
      </c>
      <c r="M1782" t="s">
        <v>27</v>
      </c>
      <c r="N1782" t="s">
        <v>27</v>
      </c>
      <c r="O1782" t="s">
        <v>27</v>
      </c>
      <c r="P1782">
        <v>0</v>
      </c>
      <c r="Q1782" t="s">
        <v>34</v>
      </c>
      <c r="R1782">
        <v>9</v>
      </c>
      <c r="S1782" t="s">
        <v>27</v>
      </c>
      <c r="T1782">
        <v>5</v>
      </c>
      <c r="U1782">
        <v>1</v>
      </c>
      <c r="V1782">
        <v>1</v>
      </c>
      <c r="W1782">
        <v>99</v>
      </c>
      <c r="X1782">
        <v>649</v>
      </c>
      <c r="Y1782">
        <v>50</v>
      </c>
      <c r="Z1782" t="s">
        <v>35</v>
      </c>
      <c r="AA1782">
        <v>100</v>
      </c>
      <c r="AB1782" t="str">
        <f t="shared" si="27"/>
        <v>10-19</v>
      </c>
    </row>
    <row r="1783" spans="1:28" x14ac:dyDescent="0.3">
      <c r="A1783">
        <v>38</v>
      </c>
      <c r="B1783" t="s">
        <v>27</v>
      </c>
      <c r="C1783" t="s">
        <v>45</v>
      </c>
      <c r="D1783">
        <v>0</v>
      </c>
      <c r="E1783" t="s">
        <v>37</v>
      </c>
      <c r="F1783">
        <v>0</v>
      </c>
      <c r="G1783">
        <v>1</v>
      </c>
      <c r="H1783" t="s">
        <v>30</v>
      </c>
      <c r="I1783">
        <v>50</v>
      </c>
      <c r="J1783" t="s">
        <v>31</v>
      </c>
      <c r="K1783">
        <v>0</v>
      </c>
      <c r="L1783" s="1">
        <v>2150</v>
      </c>
      <c r="M1783" t="s">
        <v>27</v>
      </c>
      <c r="N1783" t="s">
        <v>36</v>
      </c>
      <c r="O1783" t="s">
        <v>27</v>
      </c>
      <c r="P1783">
        <v>50</v>
      </c>
      <c r="Q1783" t="s">
        <v>32</v>
      </c>
      <c r="R1783">
        <v>16</v>
      </c>
      <c r="S1783" t="s">
        <v>36</v>
      </c>
      <c r="T1783">
        <v>4</v>
      </c>
      <c r="U1783">
        <v>0</v>
      </c>
      <c r="V1783">
        <v>3</v>
      </c>
      <c r="W1783">
        <v>12</v>
      </c>
      <c r="X1783">
        <v>730</v>
      </c>
      <c r="Y1783">
        <v>-50</v>
      </c>
      <c r="Z1783" t="s">
        <v>33</v>
      </c>
      <c r="AA1783">
        <v>50</v>
      </c>
      <c r="AB1783" t="str">
        <f t="shared" si="27"/>
        <v>30-39</v>
      </c>
    </row>
    <row r="1784" spans="1:28" x14ac:dyDescent="0.3">
      <c r="A1784">
        <v>18</v>
      </c>
      <c r="B1784" t="s">
        <v>27</v>
      </c>
      <c r="C1784" t="s">
        <v>38</v>
      </c>
      <c r="D1784">
        <v>0</v>
      </c>
      <c r="E1784" t="s">
        <v>29</v>
      </c>
      <c r="F1784">
        <v>50</v>
      </c>
      <c r="G1784">
        <v>0</v>
      </c>
      <c r="H1784" t="s">
        <v>30</v>
      </c>
      <c r="I1784">
        <v>0</v>
      </c>
      <c r="J1784" t="s">
        <v>31</v>
      </c>
      <c r="K1784">
        <v>0</v>
      </c>
      <c r="L1784" s="1">
        <v>2300</v>
      </c>
      <c r="M1784" t="s">
        <v>36</v>
      </c>
      <c r="N1784" t="s">
        <v>27</v>
      </c>
      <c r="O1784" t="s">
        <v>27</v>
      </c>
      <c r="P1784">
        <v>50</v>
      </c>
      <c r="Q1784" t="s">
        <v>34</v>
      </c>
      <c r="R1784">
        <v>1</v>
      </c>
      <c r="S1784" t="s">
        <v>27</v>
      </c>
      <c r="T1784">
        <v>6</v>
      </c>
      <c r="U1784">
        <v>3</v>
      </c>
      <c r="V1784">
        <v>2</v>
      </c>
      <c r="W1784">
        <v>99</v>
      </c>
      <c r="X1784">
        <v>689</v>
      </c>
      <c r="Y1784">
        <v>50</v>
      </c>
      <c r="Z1784" t="s">
        <v>35</v>
      </c>
      <c r="AA1784">
        <v>100</v>
      </c>
      <c r="AB1784" t="str">
        <f t="shared" si="27"/>
        <v>10-19</v>
      </c>
    </row>
    <row r="1785" spans="1:28" x14ac:dyDescent="0.3">
      <c r="A1785">
        <v>51</v>
      </c>
      <c r="B1785" t="s">
        <v>27</v>
      </c>
      <c r="C1785" t="s">
        <v>28</v>
      </c>
      <c r="D1785">
        <v>86</v>
      </c>
      <c r="E1785" t="s">
        <v>37</v>
      </c>
      <c r="F1785">
        <v>0</v>
      </c>
      <c r="G1785">
        <v>1</v>
      </c>
      <c r="H1785" t="s">
        <v>43</v>
      </c>
      <c r="I1785">
        <v>200</v>
      </c>
      <c r="J1785" t="s">
        <v>31</v>
      </c>
      <c r="K1785">
        <v>0</v>
      </c>
      <c r="L1785" s="1">
        <v>2586</v>
      </c>
      <c r="M1785" t="s">
        <v>27</v>
      </c>
      <c r="N1785" t="s">
        <v>27</v>
      </c>
      <c r="O1785" t="s">
        <v>27</v>
      </c>
      <c r="P1785">
        <v>0</v>
      </c>
      <c r="Q1785" t="s">
        <v>34</v>
      </c>
      <c r="R1785">
        <v>7</v>
      </c>
      <c r="S1785" t="s">
        <v>27</v>
      </c>
      <c r="T1785">
        <v>5</v>
      </c>
      <c r="U1785">
        <v>4</v>
      </c>
      <c r="V1785">
        <v>2</v>
      </c>
      <c r="W1785">
        <v>99</v>
      </c>
      <c r="X1785">
        <v>687</v>
      </c>
      <c r="Y1785">
        <v>50</v>
      </c>
      <c r="Z1785" t="s">
        <v>35</v>
      </c>
      <c r="AA1785">
        <v>100</v>
      </c>
      <c r="AB1785" t="str">
        <f t="shared" si="27"/>
        <v>50-59</v>
      </c>
    </row>
    <row r="1786" spans="1:28" x14ac:dyDescent="0.3">
      <c r="A1786">
        <v>41</v>
      </c>
      <c r="B1786" t="s">
        <v>27</v>
      </c>
      <c r="C1786" t="s">
        <v>28</v>
      </c>
      <c r="D1786">
        <v>86</v>
      </c>
      <c r="E1786" t="s">
        <v>29</v>
      </c>
      <c r="F1786">
        <v>50</v>
      </c>
      <c r="G1786">
        <v>0</v>
      </c>
      <c r="H1786" t="s">
        <v>30</v>
      </c>
      <c r="I1786">
        <v>0</v>
      </c>
      <c r="J1786" t="s">
        <v>40</v>
      </c>
      <c r="K1786">
        <v>-200</v>
      </c>
      <c r="L1786" s="1">
        <v>1986</v>
      </c>
      <c r="M1786" t="s">
        <v>36</v>
      </c>
      <c r="N1786" t="s">
        <v>27</v>
      </c>
      <c r="O1786" t="s">
        <v>27</v>
      </c>
      <c r="P1786">
        <v>50</v>
      </c>
      <c r="Q1786" t="s">
        <v>32</v>
      </c>
      <c r="R1786">
        <v>29</v>
      </c>
      <c r="S1786" t="s">
        <v>27</v>
      </c>
      <c r="T1786">
        <v>3</v>
      </c>
      <c r="U1786">
        <v>0</v>
      </c>
      <c r="V1786">
        <v>2</v>
      </c>
      <c r="W1786">
        <v>99</v>
      </c>
      <c r="X1786">
        <v>754</v>
      </c>
      <c r="Y1786">
        <v>-50</v>
      </c>
      <c r="Z1786" t="s">
        <v>41</v>
      </c>
      <c r="AA1786">
        <v>0</v>
      </c>
      <c r="AB1786" t="str">
        <f t="shared" si="27"/>
        <v>40-49</v>
      </c>
    </row>
    <row r="1787" spans="1:28" x14ac:dyDescent="0.3">
      <c r="A1787">
        <v>18</v>
      </c>
      <c r="B1787" t="s">
        <v>27</v>
      </c>
      <c r="C1787" t="s">
        <v>28</v>
      </c>
      <c r="D1787">
        <v>86</v>
      </c>
      <c r="E1787" t="s">
        <v>29</v>
      </c>
      <c r="F1787">
        <v>50</v>
      </c>
      <c r="G1787">
        <v>0</v>
      </c>
      <c r="H1787" t="s">
        <v>30</v>
      </c>
      <c r="I1787">
        <v>0</v>
      </c>
      <c r="J1787" t="s">
        <v>40</v>
      </c>
      <c r="K1787">
        <v>-200</v>
      </c>
      <c r="L1787" s="1">
        <v>2136</v>
      </c>
      <c r="M1787" t="s">
        <v>27</v>
      </c>
      <c r="N1787" t="s">
        <v>27</v>
      </c>
      <c r="O1787" t="s">
        <v>27</v>
      </c>
      <c r="P1787">
        <v>0</v>
      </c>
      <c r="Q1787" t="s">
        <v>34</v>
      </c>
      <c r="R1787">
        <v>21</v>
      </c>
      <c r="S1787" t="s">
        <v>36</v>
      </c>
      <c r="T1787">
        <v>5</v>
      </c>
      <c r="U1787">
        <v>2</v>
      </c>
      <c r="V1787">
        <v>3</v>
      </c>
      <c r="W1787">
        <v>10</v>
      </c>
      <c r="X1787">
        <v>750</v>
      </c>
      <c r="Y1787">
        <v>-50</v>
      </c>
      <c r="Z1787" t="s">
        <v>35</v>
      </c>
      <c r="AA1787">
        <v>100</v>
      </c>
      <c r="AB1787" t="str">
        <f t="shared" si="27"/>
        <v>10-19</v>
      </c>
    </row>
    <row r="1788" spans="1:28" x14ac:dyDescent="0.3">
      <c r="A1788">
        <v>35</v>
      </c>
      <c r="B1788" t="s">
        <v>27</v>
      </c>
      <c r="C1788" t="s">
        <v>28</v>
      </c>
      <c r="D1788">
        <v>86</v>
      </c>
      <c r="E1788" t="s">
        <v>29</v>
      </c>
      <c r="F1788">
        <v>50</v>
      </c>
      <c r="G1788">
        <v>0</v>
      </c>
      <c r="H1788" t="s">
        <v>39</v>
      </c>
      <c r="I1788">
        <v>0</v>
      </c>
      <c r="J1788" t="s">
        <v>31</v>
      </c>
      <c r="K1788">
        <v>0</v>
      </c>
      <c r="L1788" s="1">
        <v>2436</v>
      </c>
      <c r="M1788" t="s">
        <v>27</v>
      </c>
      <c r="N1788" t="s">
        <v>27</v>
      </c>
      <c r="O1788" t="s">
        <v>27</v>
      </c>
      <c r="P1788">
        <v>0</v>
      </c>
      <c r="Q1788" t="s">
        <v>34</v>
      </c>
      <c r="R1788">
        <v>3</v>
      </c>
      <c r="S1788" t="s">
        <v>36</v>
      </c>
      <c r="T1788">
        <v>7</v>
      </c>
      <c r="U1788">
        <v>1</v>
      </c>
      <c r="V1788">
        <v>3</v>
      </c>
      <c r="W1788">
        <v>6</v>
      </c>
      <c r="X1788">
        <v>693</v>
      </c>
      <c r="Y1788">
        <v>50</v>
      </c>
      <c r="Z1788" t="s">
        <v>35</v>
      </c>
      <c r="AA1788">
        <v>100</v>
      </c>
      <c r="AB1788" t="str">
        <f t="shared" si="27"/>
        <v>30-39</v>
      </c>
    </row>
    <row r="1789" spans="1:28" x14ac:dyDescent="0.3">
      <c r="A1789">
        <v>28</v>
      </c>
      <c r="B1789" t="s">
        <v>27</v>
      </c>
      <c r="C1789" t="s">
        <v>28</v>
      </c>
      <c r="D1789">
        <v>86</v>
      </c>
      <c r="E1789" t="s">
        <v>29</v>
      </c>
      <c r="F1789">
        <v>50</v>
      </c>
      <c r="G1789">
        <v>0</v>
      </c>
      <c r="H1789" t="s">
        <v>39</v>
      </c>
      <c r="I1789">
        <v>0</v>
      </c>
      <c r="J1789" t="s">
        <v>31</v>
      </c>
      <c r="K1789">
        <v>0</v>
      </c>
      <c r="L1789" s="1">
        <v>2386</v>
      </c>
      <c r="M1789" t="s">
        <v>27</v>
      </c>
      <c r="N1789" t="s">
        <v>27</v>
      </c>
      <c r="O1789" t="s">
        <v>27</v>
      </c>
      <c r="P1789">
        <v>0</v>
      </c>
      <c r="Q1789" t="s">
        <v>34</v>
      </c>
      <c r="R1789">
        <v>21</v>
      </c>
      <c r="S1789" t="s">
        <v>27</v>
      </c>
      <c r="T1789">
        <v>2</v>
      </c>
      <c r="U1789">
        <v>3</v>
      </c>
      <c r="V1789">
        <v>3</v>
      </c>
      <c r="W1789">
        <v>99</v>
      </c>
      <c r="X1789">
        <v>596</v>
      </c>
      <c r="Y1789">
        <v>50</v>
      </c>
      <c r="Z1789" t="s">
        <v>33</v>
      </c>
      <c r="AA1789">
        <v>50</v>
      </c>
      <c r="AB1789" t="str">
        <f t="shared" si="27"/>
        <v>20-29</v>
      </c>
    </row>
    <row r="1790" spans="1:28" x14ac:dyDescent="0.3">
      <c r="A1790">
        <v>44</v>
      </c>
      <c r="B1790" t="s">
        <v>27</v>
      </c>
      <c r="C1790" t="s">
        <v>28</v>
      </c>
      <c r="D1790">
        <v>86</v>
      </c>
      <c r="E1790" t="s">
        <v>29</v>
      </c>
      <c r="F1790">
        <v>50</v>
      </c>
      <c r="G1790">
        <v>0</v>
      </c>
      <c r="H1790" t="s">
        <v>43</v>
      </c>
      <c r="I1790">
        <v>0</v>
      </c>
      <c r="J1790" t="s">
        <v>31</v>
      </c>
      <c r="K1790">
        <v>0</v>
      </c>
      <c r="L1790" s="1">
        <v>2386</v>
      </c>
      <c r="M1790" t="s">
        <v>36</v>
      </c>
      <c r="N1790" t="s">
        <v>27</v>
      </c>
      <c r="O1790" t="s">
        <v>27</v>
      </c>
      <c r="P1790">
        <v>50</v>
      </c>
      <c r="Q1790" t="s">
        <v>34</v>
      </c>
      <c r="R1790">
        <v>28</v>
      </c>
      <c r="S1790" t="s">
        <v>27</v>
      </c>
      <c r="T1790">
        <v>3</v>
      </c>
      <c r="U1790">
        <v>1</v>
      </c>
      <c r="V1790">
        <v>1</v>
      </c>
      <c r="W1790">
        <v>99</v>
      </c>
      <c r="X1790">
        <v>663</v>
      </c>
      <c r="Y1790">
        <v>50</v>
      </c>
      <c r="Z1790" t="s">
        <v>35</v>
      </c>
      <c r="AA1790">
        <v>100</v>
      </c>
      <c r="AB1790" t="str">
        <f t="shared" si="27"/>
        <v>40-49</v>
      </c>
    </row>
    <row r="1791" spans="1:28" x14ac:dyDescent="0.3">
      <c r="A1791">
        <v>60</v>
      </c>
      <c r="B1791" t="s">
        <v>36</v>
      </c>
      <c r="C1791" t="s">
        <v>28</v>
      </c>
      <c r="D1791">
        <v>86</v>
      </c>
      <c r="E1791" t="s">
        <v>37</v>
      </c>
      <c r="F1791">
        <v>0</v>
      </c>
      <c r="G1791">
        <v>0</v>
      </c>
      <c r="H1791" t="s">
        <v>30</v>
      </c>
      <c r="I1791">
        <v>0</v>
      </c>
      <c r="J1791" t="s">
        <v>31</v>
      </c>
      <c r="K1791">
        <v>0</v>
      </c>
      <c r="L1791" s="1">
        <v>2386</v>
      </c>
      <c r="M1791" t="s">
        <v>27</v>
      </c>
      <c r="N1791" t="s">
        <v>27</v>
      </c>
      <c r="O1791" t="s">
        <v>27</v>
      </c>
      <c r="P1791">
        <v>0</v>
      </c>
      <c r="Q1791" t="s">
        <v>34</v>
      </c>
      <c r="R1791">
        <v>12</v>
      </c>
      <c r="S1791" t="s">
        <v>36</v>
      </c>
      <c r="T1791">
        <v>5</v>
      </c>
      <c r="U1791">
        <v>2</v>
      </c>
      <c r="V1791">
        <v>1</v>
      </c>
      <c r="W1791">
        <v>2</v>
      </c>
      <c r="X1791">
        <v>700</v>
      </c>
      <c r="Y1791">
        <v>50</v>
      </c>
      <c r="Z1791" t="s">
        <v>35</v>
      </c>
      <c r="AA1791">
        <v>100</v>
      </c>
      <c r="AB1791" t="str">
        <f t="shared" si="27"/>
        <v>60-69</v>
      </c>
    </row>
    <row r="1792" spans="1:28" x14ac:dyDescent="0.3">
      <c r="A1792">
        <v>18</v>
      </c>
      <c r="B1792" t="s">
        <v>27</v>
      </c>
      <c r="C1792" t="s">
        <v>38</v>
      </c>
      <c r="D1792">
        <v>0</v>
      </c>
      <c r="E1792" t="s">
        <v>42</v>
      </c>
      <c r="F1792">
        <v>100</v>
      </c>
      <c r="G1792">
        <v>0</v>
      </c>
      <c r="H1792" t="s">
        <v>39</v>
      </c>
      <c r="I1792">
        <v>0</v>
      </c>
      <c r="J1792" t="s">
        <v>40</v>
      </c>
      <c r="K1792">
        <v>-200</v>
      </c>
      <c r="L1792" s="1">
        <v>2050</v>
      </c>
      <c r="M1792" t="s">
        <v>36</v>
      </c>
      <c r="N1792" t="s">
        <v>27</v>
      </c>
      <c r="O1792" t="s">
        <v>27</v>
      </c>
      <c r="P1792">
        <v>50</v>
      </c>
      <c r="Q1792" t="s">
        <v>32</v>
      </c>
      <c r="R1792">
        <v>5</v>
      </c>
      <c r="S1792" t="s">
        <v>36</v>
      </c>
      <c r="T1792">
        <v>3</v>
      </c>
      <c r="U1792">
        <v>2</v>
      </c>
      <c r="V1792">
        <v>2</v>
      </c>
      <c r="W1792">
        <v>1</v>
      </c>
      <c r="X1792">
        <v>716</v>
      </c>
      <c r="Y1792">
        <v>-50</v>
      </c>
      <c r="Z1792" t="s">
        <v>35</v>
      </c>
      <c r="AA1792">
        <v>100</v>
      </c>
      <c r="AB1792" t="str">
        <f t="shared" si="27"/>
        <v>10-19</v>
      </c>
    </row>
    <row r="1793" spans="1:28" x14ac:dyDescent="0.3">
      <c r="A1793">
        <v>41</v>
      </c>
      <c r="B1793" t="s">
        <v>27</v>
      </c>
      <c r="C1793" t="s">
        <v>38</v>
      </c>
      <c r="D1793">
        <v>0</v>
      </c>
      <c r="E1793" t="s">
        <v>29</v>
      </c>
      <c r="F1793">
        <v>50</v>
      </c>
      <c r="G1793">
        <v>1</v>
      </c>
      <c r="H1793" t="s">
        <v>39</v>
      </c>
      <c r="I1793">
        <v>100</v>
      </c>
      <c r="J1793" t="s">
        <v>40</v>
      </c>
      <c r="K1793">
        <v>-200</v>
      </c>
      <c r="L1793" s="1">
        <v>2050</v>
      </c>
      <c r="M1793" t="s">
        <v>27</v>
      </c>
      <c r="N1793" t="s">
        <v>27</v>
      </c>
      <c r="O1793" t="s">
        <v>36</v>
      </c>
      <c r="P1793">
        <v>50</v>
      </c>
      <c r="Q1793" t="s">
        <v>44</v>
      </c>
      <c r="R1793">
        <v>3</v>
      </c>
      <c r="S1793" t="s">
        <v>36</v>
      </c>
      <c r="T1793">
        <v>8</v>
      </c>
      <c r="U1793">
        <v>0</v>
      </c>
      <c r="V1793">
        <v>2</v>
      </c>
      <c r="W1793">
        <v>14</v>
      </c>
      <c r="X1793">
        <v>752</v>
      </c>
      <c r="Y1793">
        <v>-50</v>
      </c>
      <c r="Z1793" t="s">
        <v>33</v>
      </c>
      <c r="AA1793">
        <v>50</v>
      </c>
      <c r="AB1793" t="str">
        <f t="shared" si="27"/>
        <v>40-49</v>
      </c>
    </row>
    <row r="1794" spans="1:28" x14ac:dyDescent="0.3">
      <c r="A1794">
        <v>37</v>
      </c>
      <c r="B1794" t="s">
        <v>27</v>
      </c>
      <c r="C1794" t="s">
        <v>45</v>
      </c>
      <c r="D1794">
        <v>0</v>
      </c>
      <c r="E1794" t="s">
        <v>29</v>
      </c>
      <c r="F1794">
        <v>50</v>
      </c>
      <c r="G1794">
        <v>0</v>
      </c>
      <c r="H1794" t="s">
        <v>39</v>
      </c>
      <c r="I1794">
        <v>0</v>
      </c>
      <c r="J1794" t="s">
        <v>31</v>
      </c>
      <c r="K1794">
        <v>0</v>
      </c>
      <c r="L1794" s="1">
        <v>2250</v>
      </c>
      <c r="M1794" t="s">
        <v>27</v>
      </c>
      <c r="N1794" t="s">
        <v>27</v>
      </c>
      <c r="O1794" t="s">
        <v>27</v>
      </c>
      <c r="P1794">
        <v>0</v>
      </c>
      <c r="Q1794" t="s">
        <v>34</v>
      </c>
      <c r="R1794">
        <v>27</v>
      </c>
      <c r="S1794" t="s">
        <v>36</v>
      </c>
      <c r="T1794">
        <v>7</v>
      </c>
      <c r="U1794">
        <v>1</v>
      </c>
      <c r="V1794">
        <v>1</v>
      </c>
      <c r="W1794">
        <v>11</v>
      </c>
      <c r="X1794">
        <v>794</v>
      </c>
      <c r="Y1794">
        <v>-50</v>
      </c>
      <c r="Z1794" t="s">
        <v>35</v>
      </c>
      <c r="AA1794">
        <v>100</v>
      </c>
      <c r="AB1794" t="str">
        <f t="shared" ref="AB1794:AB1857" si="28">FLOOR(A1794,10) &amp; "-" &amp; (FLOOR(A1794,10)+9)</f>
        <v>30-39</v>
      </c>
    </row>
    <row r="1795" spans="1:28" x14ac:dyDescent="0.3">
      <c r="A1795">
        <v>50</v>
      </c>
      <c r="B1795" t="s">
        <v>27</v>
      </c>
      <c r="C1795" t="s">
        <v>38</v>
      </c>
      <c r="D1795">
        <v>0</v>
      </c>
      <c r="E1795" t="s">
        <v>29</v>
      </c>
      <c r="F1795">
        <v>50</v>
      </c>
      <c r="G1795">
        <v>0</v>
      </c>
      <c r="H1795" t="s">
        <v>30</v>
      </c>
      <c r="I1795">
        <v>0</v>
      </c>
      <c r="J1795" t="s">
        <v>31</v>
      </c>
      <c r="K1795">
        <v>0</v>
      </c>
      <c r="L1795" s="1">
        <v>2200</v>
      </c>
      <c r="M1795" t="s">
        <v>27</v>
      </c>
      <c r="N1795" t="s">
        <v>36</v>
      </c>
      <c r="O1795" t="s">
        <v>27</v>
      </c>
      <c r="P1795">
        <v>50</v>
      </c>
      <c r="Q1795" t="s">
        <v>44</v>
      </c>
      <c r="R1795">
        <v>12</v>
      </c>
      <c r="S1795" t="s">
        <v>27</v>
      </c>
      <c r="T1795">
        <v>3</v>
      </c>
      <c r="U1795">
        <v>1</v>
      </c>
      <c r="V1795">
        <v>2</v>
      </c>
      <c r="W1795">
        <v>99</v>
      </c>
      <c r="X1795">
        <v>720</v>
      </c>
      <c r="Y1795">
        <v>-50</v>
      </c>
      <c r="Z1795" t="s">
        <v>35</v>
      </c>
      <c r="AA1795">
        <v>100</v>
      </c>
      <c r="AB1795" t="str">
        <f t="shared" si="28"/>
        <v>50-59</v>
      </c>
    </row>
    <row r="1796" spans="1:28" x14ac:dyDescent="0.3">
      <c r="A1796">
        <v>43</v>
      </c>
      <c r="B1796" t="s">
        <v>27</v>
      </c>
      <c r="C1796" t="s">
        <v>28</v>
      </c>
      <c r="D1796">
        <v>86</v>
      </c>
      <c r="E1796" t="s">
        <v>29</v>
      </c>
      <c r="F1796">
        <v>50</v>
      </c>
      <c r="G1796">
        <v>1</v>
      </c>
      <c r="H1796" t="s">
        <v>30</v>
      </c>
      <c r="I1796">
        <v>50</v>
      </c>
      <c r="J1796" t="s">
        <v>31</v>
      </c>
      <c r="K1796">
        <v>0</v>
      </c>
      <c r="L1796" s="1">
        <v>2286</v>
      </c>
      <c r="M1796" t="s">
        <v>27</v>
      </c>
      <c r="N1796" t="s">
        <v>27</v>
      </c>
      <c r="O1796" t="s">
        <v>27</v>
      </c>
      <c r="P1796">
        <v>0</v>
      </c>
      <c r="Q1796" t="s">
        <v>34</v>
      </c>
      <c r="R1796">
        <v>25</v>
      </c>
      <c r="S1796" t="s">
        <v>36</v>
      </c>
      <c r="T1796">
        <v>10</v>
      </c>
      <c r="U1796">
        <v>2</v>
      </c>
      <c r="V1796">
        <v>1</v>
      </c>
      <c r="W1796">
        <v>5</v>
      </c>
      <c r="X1796">
        <v>720</v>
      </c>
      <c r="Y1796">
        <v>-50</v>
      </c>
      <c r="Z1796" t="s">
        <v>41</v>
      </c>
      <c r="AA1796">
        <v>0</v>
      </c>
      <c r="AB1796" t="str">
        <f t="shared" si="28"/>
        <v>40-49</v>
      </c>
    </row>
    <row r="1797" spans="1:28" x14ac:dyDescent="0.3">
      <c r="A1797">
        <v>28</v>
      </c>
      <c r="B1797" t="s">
        <v>27</v>
      </c>
      <c r="C1797" t="s">
        <v>28</v>
      </c>
      <c r="D1797">
        <v>86</v>
      </c>
      <c r="E1797" t="s">
        <v>29</v>
      </c>
      <c r="F1797">
        <v>50</v>
      </c>
      <c r="G1797">
        <v>2</v>
      </c>
      <c r="H1797" t="s">
        <v>30</v>
      </c>
      <c r="I1797">
        <v>100</v>
      </c>
      <c r="J1797" t="s">
        <v>31</v>
      </c>
      <c r="K1797">
        <v>0</v>
      </c>
      <c r="L1797" s="1">
        <v>2536</v>
      </c>
      <c r="M1797" t="s">
        <v>27</v>
      </c>
      <c r="N1797" t="s">
        <v>27</v>
      </c>
      <c r="O1797" t="s">
        <v>27</v>
      </c>
      <c r="P1797">
        <v>0</v>
      </c>
      <c r="Q1797" t="s">
        <v>34</v>
      </c>
      <c r="R1797">
        <v>10</v>
      </c>
      <c r="S1797" t="s">
        <v>27</v>
      </c>
      <c r="T1797">
        <v>2</v>
      </c>
      <c r="U1797">
        <v>3</v>
      </c>
      <c r="V1797">
        <v>1</v>
      </c>
      <c r="W1797">
        <v>99</v>
      </c>
      <c r="X1797">
        <v>683</v>
      </c>
      <c r="Y1797">
        <v>50</v>
      </c>
      <c r="Z1797" t="s">
        <v>35</v>
      </c>
      <c r="AA1797">
        <v>100</v>
      </c>
      <c r="AB1797" t="str">
        <f t="shared" si="28"/>
        <v>20-29</v>
      </c>
    </row>
    <row r="1798" spans="1:28" x14ac:dyDescent="0.3">
      <c r="A1798">
        <v>35</v>
      </c>
      <c r="B1798" t="s">
        <v>27</v>
      </c>
      <c r="C1798" t="s">
        <v>45</v>
      </c>
      <c r="D1798">
        <v>0</v>
      </c>
      <c r="E1798" t="s">
        <v>29</v>
      </c>
      <c r="F1798">
        <v>50</v>
      </c>
      <c r="G1798">
        <v>0</v>
      </c>
      <c r="H1798" t="s">
        <v>30</v>
      </c>
      <c r="I1798">
        <v>0</v>
      </c>
      <c r="J1798" t="s">
        <v>31</v>
      </c>
      <c r="K1798">
        <v>0</v>
      </c>
      <c r="L1798" s="1">
        <v>2050</v>
      </c>
      <c r="M1798" t="s">
        <v>36</v>
      </c>
      <c r="N1798" t="s">
        <v>27</v>
      </c>
      <c r="O1798" t="s">
        <v>36</v>
      </c>
      <c r="P1798">
        <v>100</v>
      </c>
      <c r="Q1798" t="s">
        <v>34</v>
      </c>
      <c r="R1798">
        <v>14</v>
      </c>
      <c r="S1798" t="s">
        <v>27</v>
      </c>
      <c r="T1798">
        <v>3</v>
      </c>
      <c r="U1798">
        <v>4</v>
      </c>
      <c r="V1798">
        <v>3</v>
      </c>
      <c r="W1798">
        <v>99</v>
      </c>
      <c r="X1798">
        <v>782</v>
      </c>
      <c r="Y1798">
        <v>-50</v>
      </c>
      <c r="Z1798" t="s">
        <v>41</v>
      </c>
      <c r="AA1798">
        <v>0</v>
      </c>
      <c r="AB1798" t="str">
        <f t="shared" si="28"/>
        <v>30-39</v>
      </c>
    </row>
    <row r="1799" spans="1:28" x14ac:dyDescent="0.3">
      <c r="A1799">
        <v>28</v>
      </c>
      <c r="B1799" t="s">
        <v>27</v>
      </c>
      <c r="C1799" t="s">
        <v>28</v>
      </c>
      <c r="D1799">
        <v>86</v>
      </c>
      <c r="E1799" t="s">
        <v>29</v>
      </c>
      <c r="F1799">
        <v>50</v>
      </c>
      <c r="G1799">
        <v>0</v>
      </c>
      <c r="H1799" t="s">
        <v>30</v>
      </c>
      <c r="I1799">
        <v>0</v>
      </c>
      <c r="J1799" t="s">
        <v>40</v>
      </c>
      <c r="K1799">
        <v>-200</v>
      </c>
      <c r="L1799" s="1">
        <v>2086</v>
      </c>
      <c r="M1799" t="s">
        <v>27</v>
      </c>
      <c r="N1799" t="s">
        <v>36</v>
      </c>
      <c r="O1799" t="s">
        <v>27</v>
      </c>
      <c r="P1799">
        <v>50</v>
      </c>
      <c r="Q1799" t="s">
        <v>32</v>
      </c>
      <c r="R1799">
        <v>18</v>
      </c>
      <c r="S1799" t="s">
        <v>27</v>
      </c>
      <c r="T1799">
        <v>7</v>
      </c>
      <c r="U1799">
        <v>1</v>
      </c>
      <c r="V1799">
        <v>2</v>
      </c>
      <c r="W1799">
        <v>99</v>
      </c>
      <c r="X1799">
        <v>729</v>
      </c>
      <c r="Y1799">
        <v>-50</v>
      </c>
      <c r="Z1799" t="s">
        <v>35</v>
      </c>
      <c r="AA1799">
        <v>100</v>
      </c>
      <c r="AB1799" t="str">
        <f t="shared" si="28"/>
        <v>20-29</v>
      </c>
    </row>
    <row r="1800" spans="1:28" x14ac:dyDescent="0.3">
      <c r="A1800">
        <v>56</v>
      </c>
      <c r="B1800" t="s">
        <v>36</v>
      </c>
      <c r="C1800" t="s">
        <v>28</v>
      </c>
      <c r="D1800">
        <v>86</v>
      </c>
      <c r="E1800" t="s">
        <v>37</v>
      </c>
      <c r="F1800">
        <v>0</v>
      </c>
      <c r="G1800">
        <v>0</v>
      </c>
      <c r="H1800" t="s">
        <v>39</v>
      </c>
      <c r="I1800">
        <v>0</v>
      </c>
      <c r="J1800" t="s">
        <v>31</v>
      </c>
      <c r="K1800">
        <v>0</v>
      </c>
      <c r="L1800" s="1">
        <v>2336</v>
      </c>
      <c r="M1800" t="s">
        <v>27</v>
      </c>
      <c r="N1800" t="s">
        <v>27</v>
      </c>
      <c r="O1800" t="s">
        <v>27</v>
      </c>
      <c r="P1800">
        <v>0</v>
      </c>
      <c r="Q1800" t="s">
        <v>34</v>
      </c>
      <c r="R1800">
        <v>30</v>
      </c>
      <c r="S1800" t="s">
        <v>27</v>
      </c>
      <c r="T1800">
        <v>4</v>
      </c>
      <c r="U1800">
        <v>4</v>
      </c>
      <c r="V1800">
        <v>1</v>
      </c>
      <c r="W1800">
        <v>99</v>
      </c>
      <c r="X1800">
        <v>681</v>
      </c>
      <c r="Y1800">
        <v>50</v>
      </c>
      <c r="Z1800" t="s">
        <v>33</v>
      </c>
      <c r="AA1800">
        <v>50</v>
      </c>
      <c r="AB1800" t="str">
        <f t="shared" si="28"/>
        <v>50-59</v>
      </c>
    </row>
    <row r="1801" spans="1:28" x14ac:dyDescent="0.3">
      <c r="A1801">
        <v>40</v>
      </c>
      <c r="B1801" t="s">
        <v>27</v>
      </c>
      <c r="C1801" t="s">
        <v>45</v>
      </c>
      <c r="D1801">
        <v>0</v>
      </c>
      <c r="E1801" t="s">
        <v>37</v>
      </c>
      <c r="F1801">
        <v>0</v>
      </c>
      <c r="G1801">
        <v>0</v>
      </c>
      <c r="H1801" t="s">
        <v>30</v>
      </c>
      <c r="I1801">
        <v>0</v>
      </c>
      <c r="J1801" t="s">
        <v>40</v>
      </c>
      <c r="K1801">
        <v>-200</v>
      </c>
      <c r="L1801" s="1">
        <v>2100</v>
      </c>
      <c r="M1801" t="s">
        <v>27</v>
      </c>
      <c r="N1801" t="s">
        <v>27</v>
      </c>
      <c r="O1801" t="s">
        <v>27</v>
      </c>
      <c r="P1801">
        <v>0</v>
      </c>
      <c r="Q1801" t="s">
        <v>32</v>
      </c>
      <c r="R1801">
        <v>27</v>
      </c>
      <c r="S1801" t="s">
        <v>36</v>
      </c>
      <c r="T1801">
        <v>5</v>
      </c>
      <c r="U1801">
        <v>0</v>
      </c>
      <c r="V1801">
        <v>2</v>
      </c>
      <c r="W1801">
        <v>7</v>
      </c>
      <c r="X1801">
        <v>604</v>
      </c>
      <c r="Y1801">
        <v>50</v>
      </c>
      <c r="Z1801" t="s">
        <v>35</v>
      </c>
      <c r="AA1801">
        <v>100</v>
      </c>
      <c r="AB1801" t="str">
        <f t="shared" si="28"/>
        <v>40-49</v>
      </c>
    </row>
    <row r="1802" spans="1:28" x14ac:dyDescent="0.3">
      <c r="A1802">
        <v>68</v>
      </c>
      <c r="B1802" t="s">
        <v>36</v>
      </c>
      <c r="C1802" t="s">
        <v>38</v>
      </c>
      <c r="D1802">
        <v>0</v>
      </c>
      <c r="E1802" t="s">
        <v>29</v>
      </c>
      <c r="F1802">
        <v>50</v>
      </c>
      <c r="G1802">
        <v>0</v>
      </c>
      <c r="H1802" t="s">
        <v>30</v>
      </c>
      <c r="I1802">
        <v>0</v>
      </c>
      <c r="J1802" t="s">
        <v>31</v>
      </c>
      <c r="K1802">
        <v>0</v>
      </c>
      <c r="L1802" s="1">
        <v>2350</v>
      </c>
      <c r="M1802" t="s">
        <v>27</v>
      </c>
      <c r="N1802" t="s">
        <v>27</v>
      </c>
      <c r="O1802" t="s">
        <v>27</v>
      </c>
      <c r="P1802">
        <v>0</v>
      </c>
      <c r="Q1802" t="s">
        <v>32</v>
      </c>
      <c r="R1802">
        <v>30</v>
      </c>
      <c r="S1802" t="s">
        <v>36</v>
      </c>
      <c r="T1802">
        <v>8</v>
      </c>
      <c r="U1802">
        <v>1</v>
      </c>
      <c r="V1802">
        <v>2</v>
      </c>
      <c r="W1802">
        <v>14</v>
      </c>
      <c r="X1802">
        <v>651</v>
      </c>
      <c r="Y1802">
        <v>50</v>
      </c>
      <c r="Z1802" t="s">
        <v>35</v>
      </c>
      <c r="AA1802">
        <v>100</v>
      </c>
      <c r="AB1802" t="str">
        <f t="shared" si="28"/>
        <v>60-69</v>
      </c>
    </row>
    <row r="1803" spans="1:28" x14ac:dyDescent="0.3">
      <c r="A1803">
        <v>39</v>
      </c>
      <c r="B1803" t="s">
        <v>27</v>
      </c>
      <c r="C1803" t="s">
        <v>28</v>
      </c>
      <c r="D1803">
        <v>86</v>
      </c>
      <c r="E1803" t="s">
        <v>37</v>
      </c>
      <c r="F1803">
        <v>0</v>
      </c>
      <c r="G1803">
        <v>0</v>
      </c>
      <c r="H1803" t="s">
        <v>30</v>
      </c>
      <c r="I1803">
        <v>0</v>
      </c>
      <c r="J1803" t="s">
        <v>40</v>
      </c>
      <c r="K1803">
        <v>-200</v>
      </c>
      <c r="L1803" s="1">
        <v>1986</v>
      </c>
      <c r="M1803" t="s">
        <v>36</v>
      </c>
      <c r="N1803" t="s">
        <v>36</v>
      </c>
      <c r="O1803" t="s">
        <v>27</v>
      </c>
      <c r="P1803">
        <v>100</v>
      </c>
      <c r="Q1803" t="s">
        <v>44</v>
      </c>
      <c r="R1803">
        <v>17</v>
      </c>
      <c r="S1803" t="s">
        <v>36</v>
      </c>
      <c r="T1803">
        <v>4</v>
      </c>
      <c r="U1803">
        <v>2</v>
      </c>
      <c r="V1803">
        <v>2</v>
      </c>
      <c r="W1803">
        <v>14</v>
      </c>
      <c r="X1803">
        <v>731</v>
      </c>
      <c r="Y1803">
        <v>-50</v>
      </c>
      <c r="Z1803" t="s">
        <v>35</v>
      </c>
      <c r="AA1803">
        <v>100</v>
      </c>
      <c r="AB1803" t="str">
        <f t="shared" si="28"/>
        <v>30-39</v>
      </c>
    </row>
    <row r="1804" spans="1:28" x14ac:dyDescent="0.3">
      <c r="A1804">
        <v>29</v>
      </c>
      <c r="B1804" t="s">
        <v>27</v>
      </c>
      <c r="C1804" t="s">
        <v>46</v>
      </c>
      <c r="D1804">
        <v>0</v>
      </c>
      <c r="E1804" t="s">
        <v>37</v>
      </c>
      <c r="F1804">
        <v>0</v>
      </c>
      <c r="G1804">
        <v>0</v>
      </c>
      <c r="H1804" t="s">
        <v>30</v>
      </c>
      <c r="I1804">
        <v>0</v>
      </c>
      <c r="J1804" t="s">
        <v>40</v>
      </c>
      <c r="K1804">
        <v>-200</v>
      </c>
      <c r="L1804" s="1">
        <v>2000</v>
      </c>
      <c r="M1804" t="s">
        <v>27</v>
      </c>
      <c r="N1804" t="s">
        <v>27</v>
      </c>
      <c r="O1804" t="s">
        <v>27</v>
      </c>
      <c r="P1804">
        <v>0</v>
      </c>
      <c r="Q1804" t="s">
        <v>32</v>
      </c>
      <c r="R1804">
        <v>24</v>
      </c>
      <c r="S1804" t="s">
        <v>36</v>
      </c>
      <c r="T1804">
        <v>6</v>
      </c>
      <c r="U1804">
        <v>2</v>
      </c>
      <c r="V1804">
        <v>3</v>
      </c>
      <c r="W1804">
        <v>14</v>
      </c>
      <c r="X1804">
        <v>770</v>
      </c>
      <c r="Y1804">
        <v>-50</v>
      </c>
      <c r="Z1804" t="s">
        <v>35</v>
      </c>
      <c r="AA1804">
        <v>100</v>
      </c>
      <c r="AB1804" t="str">
        <f t="shared" si="28"/>
        <v>20-29</v>
      </c>
    </row>
    <row r="1805" spans="1:28" x14ac:dyDescent="0.3">
      <c r="A1805">
        <v>18</v>
      </c>
      <c r="B1805" t="s">
        <v>27</v>
      </c>
      <c r="C1805" t="s">
        <v>38</v>
      </c>
      <c r="D1805">
        <v>0</v>
      </c>
      <c r="E1805" t="s">
        <v>29</v>
      </c>
      <c r="F1805">
        <v>50</v>
      </c>
      <c r="G1805">
        <v>1</v>
      </c>
      <c r="H1805" t="s">
        <v>30</v>
      </c>
      <c r="I1805">
        <v>50</v>
      </c>
      <c r="J1805" t="s">
        <v>31</v>
      </c>
      <c r="K1805">
        <v>0</v>
      </c>
      <c r="L1805" s="1">
        <v>2350</v>
      </c>
      <c r="M1805" t="s">
        <v>27</v>
      </c>
      <c r="N1805" t="s">
        <v>27</v>
      </c>
      <c r="O1805" t="s">
        <v>27</v>
      </c>
      <c r="P1805">
        <v>0</v>
      </c>
      <c r="Q1805" t="s">
        <v>44</v>
      </c>
      <c r="R1805">
        <v>12</v>
      </c>
      <c r="S1805" t="s">
        <v>36</v>
      </c>
      <c r="T1805">
        <v>2</v>
      </c>
      <c r="U1805">
        <v>2</v>
      </c>
      <c r="V1805">
        <v>1</v>
      </c>
      <c r="W1805">
        <v>13</v>
      </c>
      <c r="X1805">
        <v>686</v>
      </c>
      <c r="Y1805">
        <v>50</v>
      </c>
      <c r="Z1805" t="s">
        <v>33</v>
      </c>
      <c r="AA1805">
        <v>50</v>
      </c>
      <c r="AB1805" t="str">
        <f t="shared" si="28"/>
        <v>10-19</v>
      </c>
    </row>
    <row r="1806" spans="1:28" x14ac:dyDescent="0.3">
      <c r="A1806">
        <v>18</v>
      </c>
      <c r="B1806" t="s">
        <v>27</v>
      </c>
      <c r="C1806" t="s">
        <v>28</v>
      </c>
      <c r="D1806">
        <v>86</v>
      </c>
      <c r="E1806" t="s">
        <v>42</v>
      </c>
      <c r="F1806">
        <v>100</v>
      </c>
      <c r="G1806">
        <v>0</v>
      </c>
      <c r="H1806" t="s">
        <v>30</v>
      </c>
      <c r="I1806">
        <v>0</v>
      </c>
      <c r="J1806" t="s">
        <v>40</v>
      </c>
      <c r="K1806">
        <v>-200</v>
      </c>
      <c r="L1806" s="1">
        <v>2236</v>
      </c>
      <c r="M1806" t="s">
        <v>27</v>
      </c>
      <c r="N1806" t="s">
        <v>27</v>
      </c>
      <c r="O1806" t="s">
        <v>27</v>
      </c>
      <c r="P1806">
        <v>0</v>
      </c>
      <c r="Q1806" t="s">
        <v>34</v>
      </c>
      <c r="R1806">
        <v>11</v>
      </c>
      <c r="S1806" t="s">
        <v>36</v>
      </c>
      <c r="T1806">
        <v>12</v>
      </c>
      <c r="U1806">
        <v>2</v>
      </c>
      <c r="V1806">
        <v>1</v>
      </c>
      <c r="W1806">
        <v>3</v>
      </c>
      <c r="X1806">
        <v>682</v>
      </c>
      <c r="Y1806">
        <v>50</v>
      </c>
      <c r="Z1806" t="s">
        <v>33</v>
      </c>
      <c r="AA1806">
        <v>50</v>
      </c>
      <c r="AB1806" t="str">
        <f t="shared" si="28"/>
        <v>10-19</v>
      </c>
    </row>
    <row r="1807" spans="1:28" x14ac:dyDescent="0.3">
      <c r="A1807">
        <v>18</v>
      </c>
      <c r="B1807" t="s">
        <v>27</v>
      </c>
      <c r="C1807" t="s">
        <v>28</v>
      </c>
      <c r="D1807">
        <v>86</v>
      </c>
      <c r="E1807" t="s">
        <v>29</v>
      </c>
      <c r="F1807">
        <v>50</v>
      </c>
      <c r="G1807">
        <v>0</v>
      </c>
      <c r="H1807" t="s">
        <v>39</v>
      </c>
      <c r="I1807">
        <v>0</v>
      </c>
      <c r="J1807" t="s">
        <v>40</v>
      </c>
      <c r="K1807">
        <v>-200</v>
      </c>
      <c r="L1807" s="1">
        <v>2036</v>
      </c>
      <c r="M1807" t="s">
        <v>36</v>
      </c>
      <c r="N1807" t="s">
        <v>27</v>
      </c>
      <c r="O1807" t="s">
        <v>27</v>
      </c>
      <c r="P1807">
        <v>50</v>
      </c>
      <c r="Q1807" t="s">
        <v>34</v>
      </c>
      <c r="R1807">
        <v>19</v>
      </c>
      <c r="S1807" t="s">
        <v>36</v>
      </c>
      <c r="T1807">
        <v>5</v>
      </c>
      <c r="U1807">
        <v>0</v>
      </c>
      <c r="V1807">
        <v>3</v>
      </c>
      <c r="W1807">
        <v>7</v>
      </c>
      <c r="X1807">
        <v>703</v>
      </c>
      <c r="Y1807">
        <v>-50</v>
      </c>
      <c r="Z1807" t="s">
        <v>33</v>
      </c>
      <c r="AA1807">
        <v>50</v>
      </c>
      <c r="AB1807" t="str">
        <f t="shared" si="28"/>
        <v>10-19</v>
      </c>
    </row>
    <row r="1808" spans="1:28" x14ac:dyDescent="0.3">
      <c r="A1808">
        <v>44</v>
      </c>
      <c r="B1808" t="s">
        <v>27</v>
      </c>
      <c r="C1808" t="s">
        <v>28</v>
      </c>
      <c r="D1808">
        <v>86</v>
      </c>
      <c r="E1808" t="s">
        <v>29</v>
      </c>
      <c r="F1808">
        <v>50</v>
      </c>
      <c r="G1808">
        <v>1</v>
      </c>
      <c r="H1808" t="s">
        <v>39</v>
      </c>
      <c r="I1808">
        <v>100</v>
      </c>
      <c r="J1808" t="s">
        <v>31</v>
      </c>
      <c r="K1808">
        <v>0</v>
      </c>
      <c r="L1808" s="1">
        <v>2486</v>
      </c>
      <c r="M1808" t="s">
        <v>27</v>
      </c>
      <c r="N1808" t="s">
        <v>36</v>
      </c>
      <c r="O1808" t="s">
        <v>27</v>
      </c>
      <c r="P1808">
        <v>50</v>
      </c>
      <c r="Q1808" t="s">
        <v>34</v>
      </c>
      <c r="R1808">
        <v>18</v>
      </c>
      <c r="S1808" t="s">
        <v>27</v>
      </c>
      <c r="T1808">
        <v>6</v>
      </c>
      <c r="U1808">
        <v>1</v>
      </c>
      <c r="V1808">
        <v>1</v>
      </c>
      <c r="W1808">
        <v>99</v>
      </c>
      <c r="X1808">
        <v>687</v>
      </c>
      <c r="Y1808">
        <v>50</v>
      </c>
      <c r="Z1808" t="s">
        <v>35</v>
      </c>
      <c r="AA1808">
        <v>100</v>
      </c>
      <c r="AB1808" t="str">
        <f t="shared" si="28"/>
        <v>40-49</v>
      </c>
    </row>
    <row r="1809" spans="1:28" x14ac:dyDescent="0.3">
      <c r="A1809">
        <v>47</v>
      </c>
      <c r="B1809" t="s">
        <v>27</v>
      </c>
      <c r="C1809" t="s">
        <v>38</v>
      </c>
      <c r="D1809">
        <v>0</v>
      </c>
      <c r="E1809" t="s">
        <v>37</v>
      </c>
      <c r="F1809">
        <v>0</v>
      </c>
      <c r="G1809">
        <v>0</v>
      </c>
      <c r="H1809" t="s">
        <v>30</v>
      </c>
      <c r="I1809">
        <v>0</v>
      </c>
      <c r="J1809" t="s">
        <v>31</v>
      </c>
      <c r="K1809">
        <v>0</v>
      </c>
      <c r="L1809" s="1">
        <v>2150</v>
      </c>
      <c r="M1809" t="s">
        <v>27</v>
      </c>
      <c r="N1809" t="s">
        <v>27</v>
      </c>
      <c r="O1809" t="s">
        <v>27</v>
      </c>
      <c r="P1809">
        <v>0</v>
      </c>
      <c r="Q1809" t="s">
        <v>34</v>
      </c>
      <c r="R1809">
        <v>26</v>
      </c>
      <c r="S1809" t="s">
        <v>27</v>
      </c>
      <c r="T1809">
        <v>5</v>
      </c>
      <c r="U1809">
        <v>0</v>
      </c>
      <c r="V1809">
        <v>2</v>
      </c>
      <c r="W1809">
        <v>99</v>
      </c>
      <c r="X1809">
        <v>725</v>
      </c>
      <c r="Y1809">
        <v>-50</v>
      </c>
      <c r="Z1809" t="s">
        <v>33</v>
      </c>
      <c r="AA1809">
        <v>50</v>
      </c>
      <c r="AB1809" t="str">
        <f t="shared" si="28"/>
        <v>40-49</v>
      </c>
    </row>
    <row r="1810" spans="1:28" x14ac:dyDescent="0.3">
      <c r="A1810">
        <v>18</v>
      </c>
      <c r="B1810" t="s">
        <v>27</v>
      </c>
      <c r="C1810" t="s">
        <v>38</v>
      </c>
      <c r="D1810">
        <v>0</v>
      </c>
      <c r="E1810" t="s">
        <v>42</v>
      </c>
      <c r="F1810">
        <v>100</v>
      </c>
      <c r="G1810">
        <v>0</v>
      </c>
      <c r="H1810" t="s">
        <v>39</v>
      </c>
      <c r="I1810">
        <v>0</v>
      </c>
      <c r="J1810" t="s">
        <v>40</v>
      </c>
      <c r="K1810">
        <v>-200</v>
      </c>
      <c r="L1810" s="1">
        <v>1950</v>
      </c>
      <c r="M1810" t="s">
        <v>36</v>
      </c>
      <c r="N1810" t="s">
        <v>36</v>
      </c>
      <c r="O1810" t="s">
        <v>27</v>
      </c>
      <c r="P1810">
        <v>100</v>
      </c>
      <c r="Q1810" t="s">
        <v>34</v>
      </c>
      <c r="R1810">
        <v>29</v>
      </c>
      <c r="S1810" t="s">
        <v>36</v>
      </c>
      <c r="T1810">
        <v>4</v>
      </c>
      <c r="U1810">
        <v>5</v>
      </c>
      <c r="V1810">
        <v>1</v>
      </c>
      <c r="W1810">
        <v>8</v>
      </c>
      <c r="X1810">
        <v>735</v>
      </c>
      <c r="Y1810">
        <v>-50</v>
      </c>
      <c r="Z1810" t="s">
        <v>33</v>
      </c>
      <c r="AA1810">
        <v>50</v>
      </c>
      <c r="AB1810" t="str">
        <f t="shared" si="28"/>
        <v>10-19</v>
      </c>
    </row>
    <row r="1811" spans="1:28" x14ac:dyDescent="0.3">
      <c r="A1811">
        <v>53</v>
      </c>
      <c r="B1811" t="s">
        <v>27</v>
      </c>
      <c r="C1811" t="s">
        <v>45</v>
      </c>
      <c r="D1811">
        <v>0</v>
      </c>
      <c r="E1811" t="s">
        <v>37</v>
      </c>
      <c r="F1811">
        <v>0</v>
      </c>
      <c r="G1811">
        <v>1</v>
      </c>
      <c r="H1811" t="s">
        <v>30</v>
      </c>
      <c r="I1811">
        <v>50</v>
      </c>
      <c r="J1811" t="s">
        <v>40</v>
      </c>
      <c r="K1811">
        <v>-200</v>
      </c>
      <c r="L1811" s="1">
        <v>2100</v>
      </c>
      <c r="M1811" t="s">
        <v>27</v>
      </c>
      <c r="N1811" t="s">
        <v>36</v>
      </c>
      <c r="O1811" t="s">
        <v>27</v>
      </c>
      <c r="P1811">
        <v>50</v>
      </c>
      <c r="Q1811" t="s">
        <v>34</v>
      </c>
      <c r="R1811">
        <v>28</v>
      </c>
      <c r="S1811" t="s">
        <v>27</v>
      </c>
      <c r="T1811">
        <v>7</v>
      </c>
      <c r="U1811">
        <v>4</v>
      </c>
      <c r="V1811">
        <v>1</v>
      </c>
      <c r="W1811">
        <v>99</v>
      </c>
      <c r="X1811">
        <v>669</v>
      </c>
      <c r="Y1811">
        <v>50</v>
      </c>
      <c r="Z1811" t="s">
        <v>35</v>
      </c>
      <c r="AA1811">
        <v>100</v>
      </c>
      <c r="AB1811" t="str">
        <f t="shared" si="28"/>
        <v>50-59</v>
      </c>
    </row>
    <row r="1812" spans="1:28" x14ac:dyDescent="0.3">
      <c r="A1812">
        <v>32</v>
      </c>
      <c r="B1812" t="s">
        <v>27</v>
      </c>
      <c r="C1812" t="s">
        <v>28</v>
      </c>
      <c r="D1812">
        <v>86</v>
      </c>
      <c r="E1812" t="s">
        <v>29</v>
      </c>
      <c r="F1812">
        <v>50</v>
      </c>
      <c r="G1812">
        <v>1</v>
      </c>
      <c r="H1812" t="s">
        <v>43</v>
      </c>
      <c r="I1812">
        <v>200</v>
      </c>
      <c r="J1812" t="s">
        <v>40</v>
      </c>
      <c r="K1812">
        <v>-200</v>
      </c>
      <c r="L1812" s="1">
        <v>2286</v>
      </c>
      <c r="M1812" t="s">
        <v>27</v>
      </c>
      <c r="N1812" t="s">
        <v>36</v>
      </c>
      <c r="O1812" t="s">
        <v>27</v>
      </c>
      <c r="P1812">
        <v>50</v>
      </c>
      <c r="Q1812" t="s">
        <v>32</v>
      </c>
      <c r="R1812">
        <v>17</v>
      </c>
      <c r="S1812" t="s">
        <v>27</v>
      </c>
      <c r="T1812">
        <v>5</v>
      </c>
      <c r="U1812">
        <v>2</v>
      </c>
      <c r="V1812">
        <v>2</v>
      </c>
      <c r="W1812">
        <v>99</v>
      </c>
      <c r="X1812">
        <v>772</v>
      </c>
      <c r="Y1812">
        <v>-50</v>
      </c>
      <c r="Z1812" t="s">
        <v>35</v>
      </c>
      <c r="AA1812">
        <v>100</v>
      </c>
      <c r="AB1812" t="str">
        <f t="shared" si="28"/>
        <v>30-39</v>
      </c>
    </row>
    <row r="1813" spans="1:28" x14ac:dyDescent="0.3">
      <c r="A1813">
        <v>42</v>
      </c>
      <c r="B1813" t="s">
        <v>27</v>
      </c>
      <c r="C1813" t="s">
        <v>28</v>
      </c>
      <c r="D1813">
        <v>86</v>
      </c>
      <c r="E1813" t="s">
        <v>29</v>
      </c>
      <c r="F1813">
        <v>50</v>
      </c>
      <c r="G1813">
        <v>0</v>
      </c>
      <c r="H1813" t="s">
        <v>43</v>
      </c>
      <c r="I1813">
        <v>0</v>
      </c>
      <c r="J1813" t="s">
        <v>40</v>
      </c>
      <c r="K1813">
        <v>-200</v>
      </c>
      <c r="L1813" s="1">
        <v>1936</v>
      </c>
      <c r="M1813" t="s">
        <v>36</v>
      </c>
      <c r="N1813" t="s">
        <v>27</v>
      </c>
      <c r="O1813" t="s">
        <v>36</v>
      </c>
      <c r="P1813">
        <v>100</v>
      </c>
      <c r="Q1813" t="s">
        <v>32</v>
      </c>
      <c r="R1813">
        <v>23</v>
      </c>
      <c r="S1813" t="s">
        <v>27</v>
      </c>
      <c r="T1813">
        <v>4</v>
      </c>
      <c r="U1813">
        <v>5</v>
      </c>
      <c r="V1813">
        <v>2</v>
      </c>
      <c r="W1813">
        <v>99</v>
      </c>
      <c r="X1813">
        <v>741</v>
      </c>
      <c r="Y1813">
        <v>-50</v>
      </c>
      <c r="Z1813" t="s">
        <v>41</v>
      </c>
      <c r="AA1813">
        <v>0</v>
      </c>
      <c r="AB1813" t="str">
        <f t="shared" si="28"/>
        <v>40-49</v>
      </c>
    </row>
    <row r="1814" spans="1:28" x14ac:dyDescent="0.3">
      <c r="A1814">
        <v>64</v>
      </c>
      <c r="B1814" t="s">
        <v>36</v>
      </c>
      <c r="C1814" t="s">
        <v>28</v>
      </c>
      <c r="D1814">
        <v>86</v>
      </c>
      <c r="E1814" t="s">
        <v>29</v>
      </c>
      <c r="F1814">
        <v>50</v>
      </c>
      <c r="G1814">
        <v>1</v>
      </c>
      <c r="H1814" t="s">
        <v>30</v>
      </c>
      <c r="I1814">
        <v>50</v>
      </c>
      <c r="J1814" t="s">
        <v>40</v>
      </c>
      <c r="K1814">
        <v>-200</v>
      </c>
      <c r="L1814" s="1">
        <v>2136</v>
      </c>
      <c r="M1814" t="s">
        <v>36</v>
      </c>
      <c r="N1814" t="s">
        <v>27</v>
      </c>
      <c r="O1814" t="s">
        <v>27</v>
      </c>
      <c r="P1814">
        <v>50</v>
      </c>
      <c r="Q1814" t="s">
        <v>32</v>
      </c>
      <c r="R1814">
        <v>7</v>
      </c>
      <c r="S1814" t="s">
        <v>36</v>
      </c>
      <c r="T1814">
        <v>2</v>
      </c>
      <c r="U1814">
        <v>2</v>
      </c>
      <c r="V1814">
        <v>3</v>
      </c>
      <c r="W1814">
        <v>6</v>
      </c>
      <c r="X1814">
        <v>705</v>
      </c>
      <c r="Y1814">
        <v>-50</v>
      </c>
      <c r="Z1814" t="s">
        <v>35</v>
      </c>
      <c r="AA1814">
        <v>100</v>
      </c>
      <c r="AB1814" t="str">
        <f t="shared" si="28"/>
        <v>60-69</v>
      </c>
    </row>
    <row r="1815" spans="1:28" x14ac:dyDescent="0.3">
      <c r="A1815">
        <v>53</v>
      </c>
      <c r="B1815" t="s">
        <v>27</v>
      </c>
      <c r="C1815" t="s">
        <v>38</v>
      </c>
      <c r="D1815">
        <v>0</v>
      </c>
      <c r="E1815" t="s">
        <v>42</v>
      </c>
      <c r="F1815">
        <v>100</v>
      </c>
      <c r="G1815">
        <v>0</v>
      </c>
      <c r="H1815" t="s">
        <v>30</v>
      </c>
      <c r="I1815">
        <v>0</v>
      </c>
      <c r="J1815" t="s">
        <v>40</v>
      </c>
      <c r="K1815">
        <v>-200</v>
      </c>
      <c r="L1815" s="1">
        <v>2100</v>
      </c>
      <c r="M1815" t="s">
        <v>27</v>
      </c>
      <c r="N1815" t="s">
        <v>27</v>
      </c>
      <c r="O1815" t="s">
        <v>27</v>
      </c>
      <c r="P1815">
        <v>0</v>
      </c>
      <c r="Q1815" t="s">
        <v>32</v>
      </c>
      <c r="R1815">
        <v>20</v>
      </c>
      <c r="S1815" t="s">
        <v>36</v>
      </c>
      <c r="T1815">
        <v>6</v>
      </c>
      <c r="U1815">
        <v>3</v>
      </c>
      <c r="V1815">
        <v>1</v>
      </c>
      <c r="W1815">
        <v>6</v>
      </c>
      <c r="X1815">
        <v>752</v>
      </c>
      <c r="Y1815">
        <v>-50</v>
      </c>
      <c r="Z1815" t="s">
        <v>35</v>
      </c>
      <c r="AA1815">
        <v>100</v>
      </c>
      <c r="AB1815" t="str">
        <f t="shared" si="28"/>
        <v>50-59</v>
      </c>
    </row>
    <row r="1816" spans="1:28" x14ac:dyDescent="0.3">
      <c r="A1816">
        <v>35</v>
      </c>
      <c r="B1816" t="s">
        <v>27</v>
      </c>
      <c r="C1816" t="s">
        <v>28</v>
      </c>
      <c r="D1816">
        <v>86</v>
      </c>
      <c r="E1816" t="s">
        <v>29</v>
      </c>
      <c r="F1816">
        <v>50</v>
      </c>
      <c r="G1816">
        <v>0</v>
      </c>
      <c r="H1816" t="s">
        <v>30</v>
      </c>
      <c r="I1816">
        <v>0</v>
      </c>
      <c r="J1816" t="s">
        <v>31</v>
      </c>
      <c r="K1816">
        <v>0</v>
      </c>
      <c r="L1816" s="1">
        <v>2286</v>
      </c>
      <c r="M1816" t="s">
        <v>27</v>
      </c>
      <c r="N1816" t="s">
        <v>27</v>
      </c>
      <c r="O1816" t="s">
        <v>27</v>
      </c>
      <c r="P1816">
        <v>0</v>
      </c>
      <c r="Q1816" t="s">
        <v>34</v>
      </c>
      <c r="R1816">
        <v>21</v>
      </c>
      <c r="S1816" t="s">
        <v>27</v>
      </c>
      <c r="T1816">
        <v>5</v>
      </c>
      <c r="U1816">
        <v>3</v>
      </c>
      <c r="V1816">
        <v>1</v>
      </c>
      <c r="W1816">
        <v>99</v>
      </c>
      <c r="X1816">
        <v>795</v>
      </c>
      <c r="Y1816">
        <v>-50</v>
      </c>
      <c r="Z1816" t="s">
        <v>33</v>
      </c>
      <c r="AA1816">
        <v>50</v>
      </c>
      <c r="AB1816" t="str">
        <f t="shared" si="28"/>
        <v>30-39</v>
      </c>
    </row>
    <row r="1817" spans="1:28" x14ac:dyDescent="0.3">
      <c r="A1817">
        <v>26</v>
      </c>
      <c r="B1817" t="s">
        <v>27</v>
      </c>
      <c r="C1817" t="s">
        <v>28</v>
      </c>
      <c r="D1817">
        <v>86</v>
      </c>
      <c r="E1817" t="s">
        <v>42</v>
      </c>
      <c r="F1817">
        <v>100</v>
      </c>
      <c r="G1817">
        <v>1</v>
      </c>
      <c r="H1817" t="s">
        <v>30</v>
      </c>
      <c r="I1817">
        <v>50</v>
      </c>
      <c r="J1817" t="s">
        <v>40</v>
      </c>
      <c r="K1817">
        <v>-200</v>
      </c>
      <c r="L1817" s="1">
        <v>2336</v>
      </c>
      <c r="M1817" t="s">
        <v>27</v>
      </c>
      <c r="N1817" t="s">
        <v>27</v>
      </c>
      <c r="O1817" t="s">
        <v>27</v>
      </c>
      <c r="P1817">
        <v>0</v>
      </c>
      <c r="Q1817" t="s">
        <v>34</v>
      </c>
      <c r="R1817">
        <v>14</v>
      </c>
      <c r="S1817" t="s">
        <v>36</v>
      </c>
      <c r="T1817">
        <v>6</v>
      </c>
      <c r="U1817">
        <v>3</v>
      </c>
      <c r="V1817">
        <v>1</v>
      </c>
      <c r="W1817">
        <v>6</v>
      </c>
      <c r="X1817">
        <v>630</v>
      </c>
      <c r="Y1817">
        <v>50</v>
      </c>
      <c r="Z1817" t="s">
        <v>35</v>
      </c>
      <c r="AA1817">
        <v>100</v>
      </c>
      <c r="AB1817" t="str">
        <f t="shared" si="28"/>
        <v>20-29</v>
      </c>
    </row>
    <row r="1818" spans="1:28" x14ac:dyDescent="0.3">
      <c r="A1818">
        <v>18</v>
      </c>
      <c r="B1818" t="s">
        <v>27</v>
      </c>
      <c r="C1818" t="s">
        <v>28</v>
      </c>
      <c r="D1818">
        <v>86</v>
      </c>
      <c r="E1818" t="s">
        <v>29</v>
      </c>
      <c r="F1818">
        <v>50</v>
      </c>
      <c r="G1818">
        <v>0</v>
      </c>
      <c r="H1818" t="s">
        <v>30</v>
      </c>
      <c r="I1818">
        <v>0</v>
      </c>
      <c r="J1818" t="s">
        <v>40</v>
      </c>
      <c r="K1818">
        <v>-200</v>
      </c>
      <c r="L1818" s="1">
        <v>1936</v>
      </c>
      <c r="M1818" t="s">
        <v>36</v>
      </c>
      <c r="N1818" t="s">
        <v>36</v>
      </c>
      <c r="O1818" t="s">
        <v>27</v>
      </c>
      <c r="P1818">
        <v>100</v>
      </c>
      <c r="Q1818" t="s">
        <v>34</v>
      </c>
      <c r="R1818">
        <v>12</v>
      </c>
      <c r="S1818" t="s">
        <v>27</v>
      </c>
      <c r="T1818">
        <v>4</v>
      </c>
      <c r="U1818">
        <v>2</v>
      </c>
      <c r="V1818">
        <v>2</v>
      </c>
      <c r="W1818">
        <v>99</v>
      </c>
      <c r="X1818">
        <v>779</v>
      </c>
      <c r="Y1818">
        <v>-50</v>
      </c>
      <c r="Z1818" t="s">
        <v>41</v>
      </c>
      <c r="AA1818">
        <v>0</v>
      </c>
      <c r="AB1818" t="str">
        <f t="shared" si="28"/>
        <v>10-19</v>
      </c>
    </row>
    <row r="1819" spans="1:28" x14ac:dyDescent="0.3">
      <c r="A1819">
        <v>29</v>
      </c>
      <c r="B1819" t="s">
        <v>27</v>
      </c>
      <c r="C1819" t="s">
        <v>28</v>
      </c>
      <c r="D1819">
        <v>86</v>
      </c>
      <c r="E1819" t="s">
        <v>29</v>
      </c>
      <c r="F1819">
        <v>50</v>
      </c>
      <c r="G1819">
        <v>0</v>
      </c>
      <c r="H1819" t="s">
        <v>30</v>
      </c>
      <c r="I1819">
        <v>0</v>
      </c>
      <c r="J1819" t="s">
        <v>31</v>
      </c>
      <c r="K1819">
        <v>0</v>
      </c>
      <c r="L1819" s="1">
        <v>2236</v>
      </c>
      <c r="M1819" t="s">
        <v>27</v>
      </c>
      <c r="N1819" t="s">
        <v>36</v>
      </c>
      <c r="O1819" t="s">
        <v>27</v>
      </c>
      <c r="P1819">
        <v>50</v>
      </c>
      <c r="Q1819" t="s">
        <v>34</v>
      </c>
      <c r="R1819">
        <v>26</v>
      </c>
      <c r="S1819" t="s">
        <v>27</v>
      </c>
      <c r="T1819">
        <v>1</v>
      </c>
      <c r="U1819">
        <v>2</v>
      </c>
      <c r="V1819">
        <v>2</v>
      </c>
      <c r="W1819">
        <v>99</v>
      </c>
      <c r="X1819">
        <v>748</v>
      </c>
      <c r="Y1819">
        <v>-50</v>
      </c>
      <c r="Z1819" t="s">
        <v>33</v>
      </c>
      <c r="AA1819">
        <v>50</v>
      </c>
      <c r="AB1819" t="str">
        <f t="shared" si="28"/>
        <v>20-29</v>
      </c>
    </row>
    <row r="1820" spans="1:28" x14ac:dyDescent="0.3">
      <c r="A1820">
        <v>36</v>
      </c>
      <c r="B1820" t="s">
        <v>27</v>
      </c>
      <c r="C1820" t="s">
        <v>28</v>
      </c>
      <c r="D1820">
        <v>86</v>
      </c>
      <c r="E1820" t="s">
        <v>37</v>
      </c>
      <c r="F1820">
        <v>0</v>
      </c>
      <c r="G1820">
        <v>1</v>
      </c>
      <c r="H1820" t="s">
        <v>30</v>
      </c>
      <c r="I1820">
        <v>50</v>
      </c>
      <c r="J1820" t="s">
        <v>40</v>
      </c>
      <c r="K1820">
        <v>-200</v>
      </c>
      <c r="L1820" s="1">
        <v>2086</v>
      </c>
      <c r="M1820" t="s">
        <v>27</v>
      </c>
      <c r="N1820" t="s">
        <v>36</v>
      </c>
      <c r="O1820" t="s">
        <v>27</v>
      </c>
      <c r="P1820">
        <v>50</v>
      </c>
      <c r="Q1820" t="s">
        <v>34</v>
      </c>
      <c r="R1820">
        <v>16</v>
      </c>
      <c r="S1820" t="s">
        <v>36</v>
      </c>
      <c r="T1820">
        <v>1</v>
      </c>
      <c r="U1820">
        <v>0</v>
      </c>
      <c r="V1820">
        <v>1</v>
      </c>
      <c r="W1820">
        <v>2</v>
      </c>
      <c r="X1820">
        <v>739</v>
      </c>
      <c r="Y1820">
        <v>-50</v>
      </c>
      <c r="Z1820" t="s">
        <v>35</v>
      </c>
      <c r="AA1820">
        <v>100</v>
      </c>
      <c r="AB1820" t="str">
        <f t="shared" si="28"/>
        <v>30-39</v>
      </c>
    </row>
    <row r="1821" spans="1:28" x14ac:dyDescent="0.3">
      <c r="A1821">
        <v>25</v>
      </c>
      <c r="B1821" t="s">
        <v>27</v>
      </c>
      <c r="C1821" t="s">
        <v>46</v>
      </c>
      <c r="D1821">
        <v>0</v>
      </c>
      <c r="E1821" t="s">
        <v>42</v>
      </c>
      <c r="F1821">
        <v>100</v>
      </c>
      <c r="G1821">
        <v>0</v>
      </c>
      <c r="H1821" t="s">
        <v>30</v>
      </c>
      <c r="I1821">
        <v>0</v>
      </c>
      <c r="J1821" t="s">
        <v>40</v>
      </c>
      <c r="K1821">
        <v>-200</v>
      </c>
      <c r="L1821" s="1">
        <v>2050</v>
      </c>
      <c r="M1821" t="s">
        <v>27</v>
      </c>
      <c r="N1821" t="s">
        <v>27</v>
      </c>
      <c r="O1821" t="s">
        <v>27</v>
      </c>
      <c r="P1821">
        <v>0</v>
      </c>
      <c r="Q1821" t="s">
        <v>44</v>
      </c>
      <c r="R1821">
        <v>12</v>
      </c>
      <c r="S1821" t="s">
        <v>36</v>
      </c>
      <c r="T1821">
        <v>2</v>
      </c>
      <c r="U1821">
        <v>3</v>
      </c>
      <c r="V1821">
        <v>2</v>
      </c>
      <c r="W1821">
        <v>14</v>
      </c>
      <c r="X1821">
        <v>772</v>
      </c>
      <c r="Y1821">
        <v>-50</v>
      </c>
      <c r="Z1821" t="s">
        <v>33</v>
      </c>
      <c r="AA1821">
        <v>50</v>
      </c>
      <c r="AB1821" t="str">
        <f t="shared" si="28"/>
        <v>20-29</v>
      </c>
    </row>
    <row r="1822" spans="1:28" x14ac:dyDescent="0.3">
      <c r="A1822">
        <v>38</v>
      </c>
      <c r="B1822" t="s">
        <v>27</v>
      </c>
      <c r="C1822" t="s">
        <v>28</v>
      </c>
      <c r="D1822">
        <v>86</v>
      </c>
      <c r="E1822" t="s">
        <v>37</v>
      </c>
      <c r="F1822">
        <v>0</v>
      </c>
      <c r="G1822">
        <v>0</v>
      </c>
      <c r="H1822" t="s">
        <v>30</v>
      </c>
      <c r="I1822">
        <v>0</v>
      </c>
      <c r="J1822" t="s">
        <v>31</v>
      </c>
      <c r="K1822">
        <v>0</v>
      </c>
      <c r="L1822" s="1">
        <v>2236</v>
      </c>
      <c r="M1822" t="s">
        <v>27</v>
      </c>
      <c r="N1822" t="s">
        <v>27</v>
      </c>
      <c r="O1822" t="s">
        <v>27</v>
      </c>
      <c r="P1822">
        <v>0</v>
      </c>
      <c r="Q1822" t="s">
        <v>34</v>
      </c>
      <c r="R1822">
        <v>1</v>
      </c>
      <c r="S1822" t="s">
        <v>27</v>
      </c>
      <c r="T1822">
        <v>4</v>
      </c>
      <c r="U1822">
        <v>3</v>
      </c>
      <c r="V1822">
        <v>1</v>
      </c>
      <c r="W1822">
        <v>99</v>
      </c>
      <c r="X1822">
        <v>716</v>
      </c>
      <c r="Y1822">
        <v>-50</v>
      </c>
      <c r="Z1822" t="s">
        <v>33</v>
      </c>
      <c r="AA1822">
        <v>50</v>
      </c>
      <c r="AB1822" t="str">
        <f t="shared" si="28"/>
        <v>30-39</v>
      </c>
    </row>
    <row r="1823" spans="1:28" x14ac:dyDescent="0.3">
      <c r="A1823">
        <v>41</v>
      </c>
      <c r="B1823" t="s">
        <v>27</v>
      </c>
      <c r="C1823" t="s">
        <v>28</v>
      </c>
      <c r="D1823">
        <v>86</v>
      </c>
      <c r="E1823" t="s">
        <v>37</v>
      </c>
      <c r="F1823">
        <v>0</v>
      </c>
      <c r="G1823">
        <v>1</v>
      </c>
      <c r="H1823" t="s">
        <v>30</v>
      </c>
      <c r="I1823">
        <v>50</v>
      </c>
      <c r="J1823" t="s">
        <v>31</v>
      </c>
      <c r="K1823">
        <v>0</v>
      </c>
      <c r="L1823" s="1">
        <v>2286</v>
      </c>
      <c r="M1823" t="s">
        <v>36</v>
      </c>
      <c r="N1823" t="s">
        <v>27</v>
      </c>
      <c r="O1823" t="s">
        <v>27</v>
      </c>
      <c r="P1823">
        <v>50</v>
      </c>
      <c r="Q1823" t="s">
        <v>34</v>
      </c>
      <c r="R1823">
        <v>14</v>
      </c>
      <c r="S1823" t="s">
        <v>27</v>
      </c>
      <c r="T1823">
        <v>4</v>
      </c>
      <c r="U1823">
        <v>0</v>
      </c>
      <c r="V1823">
        <v>3</v>
      </c>
      <c r="W1823">
        <v>99</v>
      </c>
      <c r="X1823">
        <v>778</v>
      </c>
      <c r="Y1823">
        <v>-50</v>
      </c>
      <c r="Z1823" t="s">
        <v>35</v>
      </c>
      <c r="AA1823">
        <v>100</v>
      </c>
      <c r="AB1823" t="str">
        <f t="shared" si="28"/>
        <v>40-49</v>
      </c>
    </row>
    <row r="1824" spans="1:28" x14ac:dyDescent="0.3">
      <c r="A1824">
        <v>36</v>
      </c>
      <c r="B1824" t="s">
        <v>27</v>
      </c>
      <c r="C1824" t="s">
        <v>46</v>
      </c>
      <c r="D1824">
        <v>0</v>
      </c>
      <c r="E1824" t="s">
        <v>37</v>
      </c>
      <c r="F1824">
        <v>0</v>
      </c>
      <c r="G1824">
        <v>0</v>
      </c>
      <c r="H1824" t="s">
        <v>30</v>
      </c>
      <c r="I1824">
        <v>0</v>
      </c>
      <c r="J1824" t="s">
        <v>40</v>
      </c>
      <c r="K1824">
        <v>-200</v>
      </c>
      <c r="L1824" s="1">
        <v>1950</v>
      </c>
      <c r="M1824" t="s">
        <v>27</v>
      </c>
      <c r="N1824" t="s">
        <v>36</v>
      </c>
      <c r="O1824" t="s">
        <v>27</v>
      </c>
      <c r="P1824">
        <v>50</v>
      </c>
      <c r="Q1824" t="s">
        <v>34</v>
      </c>
      <c r="R1824">
        <v>14</v>
      </c>
      <c r="S1824" t="s">
        <v>36</v>
      </c>
      <c r="T1824">
        <v>4</v>
      </c>
      <c r="U1824">
        <v>2</v>
      </c>
      <c r="V1824">
        <v>3</v>
      </c>
      <c r="W1824">
        <v>12</v>
      </c>
      <c r="X1824">
        <v>700</v>
      </c>
      <c r="Y1824">
        <v>50</v>
      </c>
      <c r="Z1824" t="s">
        <v>41</v>
      </c>
      <c r="AA1824">
        <v>0</v>
      </c>
      <c r="AB1824" t="str">
        <f t="shared" si="28"/>
        <v>30-39</v>
      </c>
    </row>
    <row r="1825" spans="1:28" x14ac:dyDescent="0.3">
      <c r="A1825">
        <v>30</v>
      </c>
      <c r="B1825" t="s">
        <v>27</v>
      </c>
      <c r="C1825" t="s">
        <v>38</v>
      </c>
      <c r="D1825">
        <v>0</v>
      </c>
      <c r="E1825" t="s">
        <v>37</v>
      </c>
      <c r="F1825">
        <v>0</v>
      </c>
      <c r="G1825">
        <v>1</v>
      </c>
      <c r="H1825" t="s">
        <v>39</v>
      </c>
      <c r="I1825">
        <v>100</v>
      </c>
      <c r="J1825" t="s">
        <v>31</v>
      </c>
      <c r="K1825">
        <v>0</v>
      </c>
      <c r="L1825" s="1">
        <v>2350</v>
      </c>
      <c r="M1825" t="s">
        <v>36</v>
      </c>
      <c r="N1825" t="s">
        <v>27</v>
      </c>
      <c r="O1825" t="s">
        <v>27</v>
      </c>
      <c r="P1825">
        <v>50</v>
      </c>
      <c r="Q1825" t="s">
        <v>32</v>
      </c>
      <c r="R1825">
        <v>14</v>
      </c>
      <c r="S1825" t="s">
        <v>36</v>
      </c>
      <c r="T1825">
        <v>6</v>
      </c>
      <c r="U1825">
        <v>2</v>
      </c>
      <c r="V1825">
        <v>2</v>
      </c>
      <c r="W1825">
        <v>5</v>
      </c>
      <c r="X1825">
        <v>658</v>
      </c>
      <c r="Y1825">
        <v>50</v>
      </c>
      <c r="Z1825" t="s">
        <v>35</v>
      </c>
      <c r="AA1825">
        <v>100</v>
      </c>
      <c r="AB1825" t="str">
        <f t="shared" si="28"/>
        <v>30-39</v>
      </c>
    </row>
    <row r="1826" spans="1:28" x14ac:dyDescent="0.3">
      <c r="A1826">
        <v>42</v>
      </c>
      <c r="B1826" t="s">
        <v>27</v>
      </c>
      <c r="C1826" t="s">
        <v>28</v>
      </c>
      <c r="D1826">
        <v>86</v>
      </c>
      <c r="E1826" t="s">
        <v>29</v>
      </c>
      <c r="F1826">
        <v>50</v>
      </c>
      <c r="G1826">
        <v>0</v>
      </c>
      <c r="H1826" t="s">
        <v>30</v>
      </c>
      <c r="I1826">
        <v>0</v>
      </c>
      <c r="J1826" t="s">
        <v>40</v>
      </c>
      <c r="K1826">
        <v>-200</v>
      </c>
      <c r="L1826" s="1">
        <v>2136</v>
      </c>
      <c r="M1826" t="s">
        <v>36</v>
      </c>
      <c r="N1826" t="s">
        <v>27</v>
      </c>
      <c r="O1826" t="s">
        <v>27</v>
      </c>
      <c r="P1826">
        <v>50</v>
      </c>
      <c r="Q1826" t="s">
        <v>32</v>
      </c>
      <c r="R1826">
        <v>19</v>
      </c>
      <c r="S1826" t="s">
        <v>36</v>
      </c>
      <c r="T1826">
        <v>6</v>
      </c>
      <c r="U1826">
        <v>5</v>
      </c>
      <c r="V1826">
        <v>3</v>
      </c>
      <c r="W1826">
        <v>14</v>
      </c>
      <c r="X1826">
        <v>614</v>
      </c>
      <c r="Y1826">
        <v>50</v>
      </c>
      <c r="Z1826" t="s">
        <v>33</v>
      </c>
      <c r="AA1826">
        <v>50</v>
      </c>
      <c r="AB1826" t="str">
        <f t="shared" si="28"/>
        <v>40-49</v>
      </c>
    </row>
    <row r="1827" spans="1:28" x14ac:dyDescent="0.3">
      <c r="A1827">
        <v>46</v>
      </c>
      <c r="B1827" t="s">
        <v>27</v>
      </c>
      <c r="C1827" t="s">
        <v>28</v>
      </c>
      <c r="D1827">
        <v>86</v>
      </c>
      <c r="E1827" t="s">
        <v>29</v>
      </c>
      <c r="F1827">
        <v>50</v>
      </c>
      <c r="G1827">
        <v>1</v>
      </c>
      <c r="H1827" t="s">
        <v>30</v>
      </c>
      <c r="I1827">
        <v>50</v>
      </c>
      <c r="J1827" t="s">
        <v>40</v>
      </c>
      <c r="K1827">
        <v>-200</v>
      </c>
      <c r="L1827" s="1">
        <v>2136</v>
      </c>
      <c r="M1827" t="s">
        <v>36</v>
      </c>
      <c r="N1827" t="s">
        <v>36</v>
      </c>
      <c r="O1827" t="s">
        <v>27</v>
      </c>
      <c r="P1827">
        <v>100</v>
      </c>
      <c r="Q1827" t="s">
        <v>32</v>
      </c>
      <c r="R1827">
        <v>1</v>
      </c>
      <c r="S1827" t="s">
        <v>36</v>
      </c>
      <c r="T1827">
        <v>3</v>
      </c>
      <c r="U1827">
        <v>2</v>
      </c>
      <c r="V1827">
        <v>2</v>
      </c>
      <c r="W1827">
        <v>9</v>
      </c>
      <c r="X1827">
        <v>652</v>
      </c>
      <c r="Y1827">
        <v>50</v>
      </c>
      <c r="Z1827" t="s">
        <v>33</v>
      </c>
      <c r="AA1827">
        <v>50</v>
      </c>
      <c r="AB1827" t="str">
        <f t="shared" si="28"/>
        <v>40-49</v>
      </c>
    </row>
    <row r="1828" spans="1:28" x14ac:dyDescent="0.3">
      <c r="A1828">
        <v>23</v>
      </c>
      <c r="B1828" t="s">
        <v>27</v>
      </c>
      <c r="C1828" t="s">
        <v>38</v>
      </c>
      <c r="D1828">
        <v>0</v>
      </c>
      <c r="E1828" t="s">
        <v>37</v>
      </c>
      <c r="F1828">
        <v>0</v>
      </c>
      <c r="G1828">
        <v>0</v>
      </c>
      <c r="H1828" t="s">
        <v>30</v>
      </c>
      <c r="I1828">
        <v>0</v>
      </c>
      <c r="J1828" t="s">
        <v>40</v>
      </c>
      <c r="K1828">
        <v>-200</v>
      </c>
      <c r="L1828" s="1">
        <v>1900</v>
      </c>
      <c r="M1828" t="s">
        <v>36</v>
      </c>
      <c r="N1828" t="s">
        <v>36</v>
      </c>
      <c r="O1828" t="s">
        <v>27</v>
      </c>
      <c r="P1828">
        <v>100</v>
      </c>
      <c r="Q1828" t="s">
        <v>32</v>
      </c>
      <c r="R1828">
        <v>25</v>
      </c>
      <c r="S1828" t="s">
        <v>36</v>
      </c>
      <c r="T1828">
        <v>9</v>
      </c>
      <c r="U1828">
        <v>4</v>
      </c>
      <c r="V1828">
        <v>3</v>
      </c>
      <c r="W1828">
        <v>11</v>
      </c>
      <c r="X1828">
        <v>650</v>
      </c>
      <c r="Y1828">
        <v>50</v>
      </c>
      <c r="Z1828" t="s">
        <v>41</v>
      </c>
      <c r="AA1828">
        <v>0</v>
      </c>
      <c r="AB1828" t="str">
        <f t="shared" si="28"/>
        <v>20-29</v>
      </c>
    </row>
    <row r="1829" spans="1:28" x14ac:dyDescent="0.3">
      <c r="A1829">
        <v>61</v>
      </c>
      <c r="B1829" t="s">
        <v>36</v>
      </c>
      <c r="C1829" t="s">
        <v>28</v>
      </c>
      <c r="D1829">
        <v>86</v>
      </c>
      <c r="E1829" t="s">
        <v>37</v>
      </c>
      <c r="F1829">
        <v>0</v>
      </c>
      <c r="G1829">
        <v>1</v>
      </c>
      <c r="H1829" t="s">
        <v>30</v>
      </c>
      <c r="I1829">
        <v>50</v>
      </c>
      <c r="J1829" t="s">
        <v>31</v>
      </c>
      <c r="K1829">
        <v>0</v>
      </c>
      <c r="L1829" s="1">
        <v>2386</v>
      </c>
      <c r="M1829" t="s">
        <v>27</v>
      </c>
      <c r="N1829" t="s">
        <v>27</v>
      </c>
      <c r="O1829" t="s">
        <v>27</v>
      </c>
      <c r="P1829">
        <v>0</v>
      </c>
      <c r="Q1829" t="s">
        <v>34</v>
      </c>
      <c r="R1829">
        <v>10</v>
      </c>
      <c r="S1829" t="s">
        <v>36</v>
      </c>
      <c r="T1829">
        <v>3</v>
      </c>
      <c r="U1829">
        <v>3</v>
      </c>
      <c r="V1829">
        <v>3</v>
      </c>
      <c r="W1829">
        <v>9</v>
      </c>
      <c r="X1829">
        <v>699</v>
      </c>
      <c r="Y1829">
        <v>50</v>
      </c>
      <c r="Z1829" t="s">
        <v>33</v>
      </c>
      <c r="AA1829">
        <v>50</v>
      </c>
      <c r="AB1829" t="str">
        <f t="shared" si="28"/>
        <v>60-69</v>
      </c>
    </row>
    <row r="1830" spans="1:28" x14ac:dyDescent="0.3">
      <c r="A1830">
        <v>38</v>
      </c>
      <c r="B1830" t="s">
        <v>27</v>
      </c>
      <c r="C1830" t="s">
        <v>38</v>
      </c>
      <c r="D1830">
        <v>0</v>
      </c>
      <c r="E1830" t="s">
        <v>29</v>
      </c>
      <c r="F1830">
        <v>50</v>
      </c>
      <c r="G1830">
        <v>0</v>
      </c>
      <c r="H1830" t="s">
        <v>30</v>
      </c>
      <c r="I1830">
        <v>0</v>
      </c>
      <c r="J1830" t="s">
        <v>31</v>
      </c>
      <c r="K1830">
        <v>0</v>
      </c>
      <c r="L1830" s="1">
        <v>2200</v>
      </c>
      <c r="M1830" t="s">
        <v>36</v>
      </c>
      <c r="N1830" t="s">
        <v>36</v>
      </c>
      <c r="O1830" t="s">
        <v>36</v>
      </c>
      <c r="P1830">
        <v>150</v>
      </c>
      <c r="Q1830" t="s">
        <v>34</v>
      </c>
      <c r="R1830">
        <v>17</v>
      </c>
      <c r="S1830" t="s">
        <v>36</v>
      </c>
      <c r="T1830">
        <v>8</v>
      </c>
      <c r="U1830">
        <v>2</v>
      </c>
      <c r="V1830">
        <v>1</v>
      </c>
      <c r="W1830">
        <v>4</v>
      </c>
      <c r="X1830">
        <v>689</v>
      </c>
      <c r="Y1830">
        <v>50</v>
      </c>
      <c r="Z1830" t="s">
        <v>35</v>
      </c>
      <c r="AA1830">
        <v>100</v>
      </c>
      <c r="AB1830" t="str">
        <f t="shared" si="28"/>
        <v>30-39</v>
      </c>
    </row>
    <row r="1831" spans="1:28" x14ac:dyDescent="0.3">
      <c r="A1831">
        <v>40</v>
      </c>
      <c r="B1831" t="s">
        <v>27</v>
      </c>
      <c r="C1831" t="s">
        <v>28</v>
      </c>
      <c r="D1831">
        <v>86</v>
      </c>
      <c r="E1831" t="s">
        <v>37</v>
      </c>
      <c r="F1831">
        <v>0</v>
      </c>
      <c r="G1831">
        <v>1</v>
      </c>
      <c r="H1831" t="s">
        <v>30</v>
      </c>
      <c r="I1831">
        <v>50</v>
      </c>
      <c r="J1831" t="s">
        <v>31</v>
      </c>
      <c r="K1831">
        <v>0</v>
      </c>
      <c r="L1831" s="1">
        <v>2236</v>
      </c>
      <c r="M1831" t="s">
        <v>27</v>
      </c>
      <c r="N1831" t="s">
        <v>27</v>
      </c>
      <c r="O1831" t="s">
        <v>27</v>
      </c>
      <c r="P1831">
        <v>0</v>
      </c>
      <c r="Q1831" t="s">
        <v>34</v>
      </c>
      <c r="R1831">
        <v>13</v>
      </c>
      <c r="S1831" t="s">
        <v>36</v>
      </c>
      <c r="T1831">
        <v>7</v>
      </c>
      <c r="U1831">
        <v>1</v>
      </c>
      <c r="V1831">
        <v>3</v>
      </c>
      <c r="W1831">
        <v>11</v>
      </c>
      <c r="X1831">
        <v>729</v>
      </c>
      <c r="Y1831">
        <v>-50</v>
      </c>
      <c r="Z1831" t="s">
        <v>41</v>
      </c>
      <c r="AA1831">
        <v>0</v>
      </c>
      <c r="AB1831" t="str">
        <f t="shared" si="28"/>
        <v>40-49</v>
      </c>
    </row>
    <row r="1832" spans="1:28" x14ac:dyDescent="0.3">
      <c r="A1832">
        <v>50</v>
      </c>
      <c r="B1832" t="s">
        <v>27</v>
      </c>
      <c r="C1832" t="s">
        <v>28</v>
      </c>
      <c r="D1832">
        <v>86</v>
      </c>
      <c r="E1832" t="s">
        <v>29</v>
      </c>
      <c r="F1832">
        <v>50</v>
      </c>
      <c r="G1832">
        <v>0</v>
      </c>
      <c r="H1832" t="s">
        <v>43</v>
      </c>
      <c r="I1832">
        <v>0</v>
      </c>
      <c r="J1832" t="s">
        <v>40</v>
      </c>
      <c r="K1832">
        <v>-200</v>
      </c>
      <c r="L1832" s="1">
        <v>2236</v>
      </c>
      <c r="M1832" t="s">
        <v>27</v>
      </c>
      <c r="N1832" t="s">
        <v>27</v>
      </c>
      <c r="O1832" t="s">
        <v>27</v>
      </c>
      <c r="P1832">
        <v>0</v>
      </c>
      <c r="Q1832" t="s">
        <v>34</v>
      </c>
      <c r="R1832">
        <v>23</v>
      </c>
      <c r="S1832" t="s">
        <v>27</v>
      </c>
      <c r="T1832">
        <v>3</v>
      </c>
      <c r="U1832">
        <v>4</v>
      </c>
      <c r="V1832">
        <v>2</v>
      </c>
      <c r="W1832">
        <v>99</v>
      </c>
      <c r="X1832">
        <v>690</v>
      </c>
      <c r="Y1832">
        <v>50</v>
      </c>
      <c r="Z1832" t="s">
        <v>35</v>
      </c>
      <c r="AA1832">
        <v>100</v>
      </c>
      <c r="AB1832" t="str">
        <f t="shared" si="28"/>
        <v>50-59</v>
      </c>
    </row>
    <row r="1833" spans="1:28" x14ac:dyDescent="0.3">
      <c r="A1833">
        <v>43</v>
      </c>
      <c r="B1833" t="s">
        <v>27</v>
      </c>
      <c r="C1833" t="s">
        <v>28</v>
      </c>
      <c r="D1833">
        <v>86</v>
      </c>
      <c r="E1833" t="s">
        <v>42</v>
      </c>
      <c r="F1833">
        <v>100</v>
      </c>
      <c r="G1833">
        <v>0</v>
      </c>
      <c r="H1833" t="s">
        <v>30</v>
      </c>
      <c r="I1833">
        <v>0</v>
      </c>
      <c r="J1833" t="s">
        <v>31</v>
      </c>
      <c r="K1833">
        <v>0</v>
      </c>
      <c r="L1833" s="1">
        <v>2386</v>
      </c>
      <c r="M1833" t="s">
        <v>36</v>
      </c>
      <c r="N1833" t="s">
        <v>27</v>
      </c>
      <c r="O1833" t="s">
        <v>27</v>
      </c>
      <c r="P1833">
        <v>50</v>
      </c>
      <c r="Q1833" t="s">
        <v>34</v>
      </c>
      <c r="R1833">
        <v>13</v>
      </c>
      <c r="S1833" t="s">
        <v>36</v>
      </c>
      <c r="T1833">
        <v>9</v>
      </c>
      <c r="U1833">
        <v>2</v>
      </c>
      <c r="V1833">
        <v>3</v>
      </c>
      <c r="W1833">
        <v>7</v>
      </c>
      <c r="X1833">
        <v>593</v>
      </c>
      <c r="Y1833">
        <v>50</v>
      </c>
      <c r="Z1833" t="s">
        <v>33</v>
      </c>
      <c r="AA1833">
        <v>50</v>
      </c>
      <c r="AB1833" t="str">
        <f t="shared" si="28"/>
        <v>40-49</v>
      </c>
    </row>
    <row r="1834" spans="1:28" x14ac:dyDescent="0.3">
      <c r="A1834">
        <v>54</v>
      </c>
      <c r="B1834" t="s">
        <v>27</v>
      </c>
      <c r="C1834" t="s">
        <v>38</v>
      </c>
      <c r="D1834">
        <v>0</v>
      </c>
      <c r="E1834" t="s">
        <v>29</v>
      </c>
      <c r="F1834">
        <v>50</v>
      </c>
      <c r="G1834">
        <v>0</v>
      </c>
      <c r="H1834" t="s">
        <v>30</v>
      </c>
      <c r="I1834">
        <v>0</v>
      </c>
      <c r="J1834" t="s">
        <v>40</v>
      </c>
      <c r="K1834">
        <v>-200</v>
      </c>
      <c r="L1834" s="1">
        <v>1900</v>
      </c>
      <c r="M1834" t="s">
        <v>36</v>
      </c>
      <c r="N1834" t="s">
        <v>36</v>
      </c>
      <c r="O1834" t="s">
        <v>27</v>
      </c>
      <c r="P1834">
        <v>100</v>
      </c>
      <c r="Q1834" t="s">
        <v>34</v>
      </c>
      <c r="R1834">
        <v>21</v>
      </c>
      <c r="S1834" t="s">
        <v>36</v>
      </c>
      <c r="T1834">
        <v>4</v>
      </c>
      <c r="U1834">
        <v>2</v>
      </c>
      <c r="V1834">
        <v>2</v>
      </c>
      <c r="W1834">
        <v>14</v>
      </c>
      <c r="X1834">
        <v>713</v>
      </c>
      <c r="Y1834">
        <v>-50</v>
      </c>
      <c r="Z1834" t="s">
        <v>33</v>
      </c>
      <c r="AA1834">
        <v>50</v>
      </c>
      <c r="AB1834" t="str">
        <f t="shared" si="28"/>
        <v>50-59</v>
      </c>
    </row>
    <row r="1835" spans="1:28" x14ac:dyDescent="0.3">
      <c r="A1835">
        <v>44</v>
      </c>
      <c r="B1835" t="s">
        <v>27</v>
      </c>
      <c r="C1835" t="s">
        <v>45</v>
      </c>
      <c r="D1835">
        <v>0</v>
      </c>
      <c r="E1835" t="s">
        <v>29</v>
      </c>
      <c r="F1835">
        <v>50</v>
      </c>
      <c r="G1835">
        <v>1</v>
      </c>
      <c r="H1835" t="s">
        <v>39</v>
      </c>
      <c r="I1835">
        <v>100</v>
      </c>
      <c r="J1835" t="s">
        <v>31</v>
      </c>
      <c r="K1835">
        <v>0</v>
      </c>
      <c r="L1835" s="1">
        <v>2450</v>
      </c>
      <c r="M1835" t="s">
        <v>27</v>
      </c>
      <c r="N1835" t="s">
        <v>27</v>
      </c>
      <c r="O1835" t="s">
        <v>27</v>
      </c>
      <c r="P1835">
        <v>0</v>
      </c>
      <c r="Q1835" t="s">
        <v>34</v>
      </c>
      <c r="R1835">
        <v>4</v>
      </c>
      <c r="S1835" t="s">
        <v>27</v>
      </c>
      <c r="T1835">
        <v>5</v>
      </c>
      <c r="U1835">
        <v>1</v>
      </c>
      <c r="V1835">
        <v>1</v>
      </c>
      <c r="W1835">
        <v>99</v>
      </c>
      <c r="X1835">
        <v>696</v>
      </c>
      <c r="Y1835">
        <v>50</v>
      </c>
      <c r="Z1835" t="s">
        <v>35</v>
      </c>
      <c r="AA1835">
        <v>100</v>
      </c>
      <c r="AB1835" t="str">
        <f t="shared" si="28"/>
        <v>40-49</v>
      </c>
    </row>
    <row r="1836" spans="1:28" x14ac:dyDescent="0.3">
      <c r="A1836">
        <v>30</v>
      </c>
      <c r="B1836" t="s">
        <v>27</v>
      </c>
      <c r="C1836" t="s">
        <v>28</v>
      </c>
      <c r="D1836">
        <v>86</v>
      </c>
      <c r="E1836" t="s">
        <v>29</v>
      </c>
      <c r="F1836">
        <v>50</v>
      </c>
      <c r="G1836">
        <v>1</v>
      </c>
      <c r="H1836" t="s">
        <v>39</v>
      </c>
      <c r="I1836">
        <v>100</v>
      </c>
      <c r="J1836" t="s">
        <v>40</v>
      </c>
      <c r="K1836">
        <v>-200</v>
      </c>
      <c r="L1836" s="1">
        <v>2086</v>
      </c>
      <c r="M1836" t="s">
        <v>27</v>
      </c>
      <c r="N1836" t="s">
        <v>36</v>
      </c>
      <c r="O1836" t="s">
        <v>27</v>
      </c>
      <c r="P1836">
        <v>50</v>
      </c>
      <c r="Q1836" t="s">
        <v>32</v>
      </c>
      <c r="R1836">
        <v>28</v>
      </c>
      <c r="S1836" t="s">
        <v>36</v>
      </c>
      <c r="T1836">
        <v>9</v>
      </c>
      <c r="U1836">
        <v>3</v>
      </c>
      <c r="V1836">
        <v>2</v>
      </c>
      <c r="W1836">
        <v>7</v>
      </c>
      <c r="X1836">
        <v>709</v>
      </c>
      <c r="Y1836">
        <v>-50</v>
      </c>
      <c r="Z1836" t="s">
        <v>41</v>
      </c>
      <c r="AA1836">
        <v>0</v>
      </c>
      <c r="AB1836" t="str">
        <f t="shared" si="28"/>
        <v>30-39</v>
      </c>
    </row>
    <row r="1837" spans="1:28" x14ac:dyDescent="0.3">
      <c r="A1837">
        <v>45</v>
      </c>
      <c r="B1837" t="s">
        <v>27</v>
      </c>
      <c r="C1837" t="s">
        <v>38</v>
      </c>
      <c r="D1837">
        <v>0</v>
      </c>
      <c r="E1837" t="s">
        <v>42</v>
      </c>
      <c r="F1837">
        <v>100</v>
      </c>
      <c r="G1837">
        <v>0</v>
      </c>
      <c r="H1837" t="s">
        <v>43</v>
      </c>
      <c r="I1837">
        <v>0</v>
      </c>
      <c r="J1837" t="s">
        <v>40</v>
      </c>
      <c r="K1837">
        <v>-200</v>
      </c>
      <c r="L1837" s="1">
        <v>1950</v>
      </c>
      <c r="M1837" t="s">
        <v>27</v>
      </c>
      <c r="N1837" t="s">
        <v>36</v>
      </c>
      <c r="O1837" t="s">
        <v>27</v>
      </c>
      <c r="P1837">
        <v>50</v>
      </c>
      <c r="Q1837" t="s">
        <v>34</v>
      </c>
      <c r="R1837">
        <v>20</v>
      </c>
      <c r="S1837" t="s">
        <v>36</v>
      </c>
      <c r="T1837">
        <v>4</v>
      </c>
      <c r="U1837">
        <v>2</v>
      </c>
      <c r="V1837">
        <v>2</v>
      </c>
      <c r="W1837">
        <v>1</v>
      </c>
      <c r="X1837">
        <v>709</v>
      </c>
      <c r="Y1837">
        <v>-50</v>
      </c>
      <c r="Z1837" t="s">
        <v>41</v>
      </c>
      <c r="AA1837">
        <v>0</v>
      </c>
      <c r="AB1837" t="str">
        <f t="shared" si="28"/>
        <v>40-49</v>
      </c>
    </row>
    <row r="1838" spans="1:28" x14ac:dyDescent="0.3">
      <c r="A1838">
        <v>22</v>
      </c>
      <c r="B1838" t="s">
        <v>27</v>
      </c>
      <c r="C1838" t="s">
        <v>28</v>
      </c>
      <c r="D1838">
        <v>86</v>
      </c>
      <c r="E1838" t="s">
        <v>29</v>
      </c>
      <c r="F1838">
        <v>50</v>
      </c>
      <c r="G1838">
        <v>0</v>
      </c>
      <c r="H1838" t="s">
        <v>30</v>
      </c>
      <c r="I1838">
        <v>0</v>
      </c>
      <c r="J1838" t="s">
        <v>40</v>
      </c>
      <c r="K1838">
        <v>-200</v>
      </c>
      <c r="L1838" s="1">
        <v>2136</v>
      </c>
      <c r="M1838" t="s">
        <v>27</v>
      </c>
      <c r="N1838" t="s">
        <v>36</v>
      </c>
      <c r="O1838" t="s">
        <v>27</v>
      </c>
      <c r="P1838">
        <v>50</v>
      </c>
      <c r="Q1838" t="s">
        <v>34</v>
      </c>
      <c r="R1838">
        <v>4</v>
      </c>
      <c r="S1838" t="s">
        <v>36</v>
      </c>
      <c r="T1838">
        <v>4</v>
      </c>
      <c r="U1838">
        <v>0</v>
      </c>
      <c r="V1838">
        <v>3</v>
      </c>
      <c r="W1838">
        <v>12</v>
      </c>
      <c r="X1838">
        <v>603</v>
      </c>
      <c r="Y1838">
        <v>50</v>
      </c>
      <c r="Z1838" t="s">
        <v>33</v>
      </c>
      <c r="AA1838">
        <v>50</v>
      </c>
      <c r="AB1838" t="str">
        <f t="shared" si="28"/>
        <v>20-29</v>
      </c>
    </row>
    <row r="1839" spans="1:28" x14ac:dyDescent="0.3">
      <c r="A1839">
        <v>41</v>
      </c>
      <c r="B1839" t="s">
        <v>27</v>
      </c>
      <c r="C1839" t="s">
        <v>28</v>
      </c>
      <c r="D1839">
        <v>86</v>
      </c>
      <c r="E1839" t="s">
        <v>37</v>
      </c>
      <c r="F1839">
        <v>0</v>
      </c>
      <c r="G1839">
        <v>1</v>
      </c>
      <c r="H1839" t="s">
        <v>30</v>
      </c>
      <c r="I1839">
        <v>50</v>
      </c>
      <c r="J1839" t="s">
        <v>40</v>
      </c>
      <c r="K1839">
        <v>-200</v>
      </c>
      <c r="L1839" s="1">
        <v>1986</v>
      </c>
      <c r="M1839" t="s">
        <v>27</v>
      </c>
      <c r="N1839" t="s">
        <v>36</v>
      </c>
      <c r="O1839" t="s">
        <v>36</v>
      </c>
      <c r="P1839">
        <v>100</v>
      </c>
      <c r="Q1839" t="s">
        <v>32</v>
      </c>
      <c r="R1839">
        <v>9</v>
      </c>
      <c r="S1839" t="s">
        <v>36</v>
      </c>
      <c r="T1839">
        <v>4</v>
      </c>
      <c r="U1839">
        <v>2</v>
      </c>
      <c r="V1839">
        <v>1</v>
      </c>
      <c r="W1839">
        <v>6</v>
      </c>
      <c r="X1839">
        <v>792</v>
      </c>
      <c r="Y1839">
        <v>-50</v>
      </c>
      <c r="Z1839" t="s">
        <v>33</v>
      </c>
      <c r="AA1839">
        <v>50</v>
      </c>
      <c r="AB1839" t="str">
        <f t="shared" si="28"/>
        <v>40-49</v>
      </c>
    </row>
    <row r="1840" spans="1:28" x14ac:dyDescent="0.3">
      <c r="A1840">
        <v>39</v>
      </c>
      <c r="B1840" t="s">
        <v>27</v>
      </c>
      <c r="C1840" t="s">
        <v>46</v>
      </c>
      <c r="D1840">
        <v>0</v>
      </c>
      <c r="E1840" t="s">
        <v>29</v>
      </c>
      <c r="F1840">
        <v>50</v>
      </c>
      <c r="G1840">
        <v>0</v>
      </c>
      <c r="H1840" t="s">
        <v>39</v>
      </c>
      <c r="I1840">
        <v>0</v>
      </c>
      <c r="J1840" t="s">
        <v>31</v>
      </c>
      <c r="K1840">
        <v>0</v>
      </c>
      <c r="L1840" s="1">
        <v>2050</v>
      </c>
      <c r="M1840" t="s">
        <v>36</v>
      </c>
      <c r="N1840" t="s">
        <v>36</v>
      </c>
      <c r="O1840" t="s">
        <v>27</v>
      </c>
      <c r="P1840">
        <v>100</v>
      </c>
      <c r="Q1840" t="s">
        <v>34</v>
      </c>
      <c r="R1840">
        <v>6</v>
      </c>
      <c r="S1840" t="s">
        <v>36</v>
      </c>
      <c r="T1840">
        <v>8</v>
      </c>
      <c r="U1840">
        <v>2</v>
      </c>
      <c r="V1840">
        <v>2</v>
      </c>
      <c r="W1840">
        <v>9</v>
      </c>
      <c r="X1840">
        <v>751</v>
      </c>
      <c r="Y1840">
        <v>-50</v>
      </c>
      <c r="Z1840" t="s">
        <v>41</v>
      </c>
      <c r="AA1840">
        <v>0</v>
      </c>
      <c r="AB1840" t="str">
        <f t="shared" si="28"/>
        <v>30-39</v>
      </c>
    </row>
    <row r="1841" spans="1:28" x14ac:dyDescent="0.3">
      <c r="A1841">
        <v>36</v>
      </c>
      <c r="B1841" t="s">
        <v>27</v>
      </c>
      <c r="C1841" t="s">
        <v>28</v>
      </c>
      <c r="D1841">
        <v>86</v>
      </c>
      <c r="E1841" t="s">
        <v>42</v>
      </c>
      <c r="F1841">
        <v>100</v>
      </c>
      <c r="G1841">
        <v>0</v>
      </c>
      <c r="H1841" t="s">
        <v>30</v>
      </c>
      <c r="I1841">
        <v>0</v>
      </c>
      <c r="J1841" t="s">
        <v>40</v>
      </c>
      <c r="K1841">
        <v>-200</v>
      </c>
      <c r="L1841" s="1">
        <v>2136</v>
      </c>
      <c r="M1841" t="s">
        <v>36</v>
      </c>
      <c r="N1841" t="s">
        <v>27</v>
      </c>
      <c r="O1841" t="s">
        <v>27</v>
      </c>
      <c r="P1841">
        <v>50</v>
      </c>
      <c r="Q1841" t="s">
        <v>32</v>
      </c>
      <c r="R1841">
        <v>28</v>
      </c>
      <c r="S1841" t="s">
        <v>36</v>
      </c>
      <c r="T1841">
        <v>2</v>
      </c>
      <c r="U1841">
        <v>1</v>
      </c>
      <c r="V1841">
        <v>2</v>
      </c>
      <c r="W1841">
        <v>5</v>
      </c>
      <c r="X1841">
        <v>707</v>
      </c>
      <c r="Y1841">
        <v>-50</v>
      </c>
      <c r="Z1841" t="s">
        <v>35</v>
      </c>
      <c r="AA1841">
        <v>100</v>
      </c>
      <c r="AB1841" t="str">
        <f t="shared" si="28"/>
        <v>30-39</v>
      </c>
    </row>
    <row r="1842" spans="1:28" x14ac:dyDescent="0.3">
      <c r="A1842">
        <v>38</v>
      </c>
      <c r="B1842" t="s">
        <v>27</v>
      </c>
      <c r="C1842" t="s">
        <v>45</v>
      </c>
      <c r="D1842">
        <v>0</v>
      </c>
      <c r="E1842" t="s">
        <v>29</v>
      </c>
      <c r="F1842">
        <v>50</v>
      </c>
      <c r="G1842">
        <v>0</v>
      </c>
      <c r="H1842" t="s">
        <v>30</v>
      </c>
      <c r="I1842">
        <v>0</v>
      </c>
      <c r="J1842" t="s">
        <v>31</v>
      </c>
      <c r="K1842">
        <v>0</v>
      </c>
      <c r="L1842" s="1">
        <v>2200</v>
      </c>
      <c r="M1842" t="s">
        <v>27</v>
      </c>
      <c r="N1842" t="s">
        <v>27</v>
      </c>
      <c r="O1842" t="s">
        <v>36</v>
      </c>
      <c r="P1842">
        <v>50</v>
      </c>
      <c r="Q1842" t="s">
        <v>34</v>
      </c>
      <c r="R1842">
        <v>16</v>
      </c>
      <c r="S1842" t="s">
        <v>36</v>
      </c>
      <c r="T1842">
        <v>8</v>
      </c>
      <c r="U1842">
        <v>1</v>
      </c>
      <c r="V1842">
        <v>3</v>
      </c>
      <c r="W1842">
        <v>1</v>
      </c>
      <c r="X1842">
        <v>742</v>
      </c>
      <c r="Y1842">
        <v>-50</v>
      </c>
      <c r="Z1842" t="s">
        <v>35</v>
      </c>
      <c r="AA1842">
        <v>100</v>
      </c>
      <c r="AB1842" t="str">
        <f t="shared" si="28"/>
        <v>30-39</v>
      </c>
    </row>
    <row r="1843" spans="1:28" x14ac:dyDescent="0.3">
      <c r="A1843">
        <v>18</v>
      </c>
      <c r="B1843" t="s">
        <v>27</v>
      </c>
      <c r="C1843" t="s">
        <v>38</v>
      </c>
      <c r="D1843">
        <v>0</v>
      </c>
      <c r="E1843" t="s">
        <v>29</v>
      </c>
      <c r="F1843">
        <v>50</v>
      </c>
      <c r="G1843">
        <v>0</v>
      </c>
      <c r="H1843" t="s">
        <v>30</v>
      </c>
      <c r="I1843">
        <v>0</v>
      </c>
      <c r="J1843" t="s">
        <v>31</v>
      </c>
      <c r="K1843">
        <v>0</v>
      </c>
      <c r="L1843" s="1">
        <v>2150</v>
      </c>
      <c r="M1843" t="s">
        <v>27</v>
      </c>
      <c r="N1843" t="s">
        <v>27</v>
      </c>
      <c r="O1843" t="s">
        <v>27</v>
      </c>
      <c r="P1843">
        <v>0</v>
      </c>
      <c r="Q1843" t="s">
        <v>32</v>
      </c>
      <c r="R1843">
        <v>26</v>
      </c>
      <c r="S1843" t="s">
        <v>36</v>
      </c>
      <c r="T1843">
        <v>5</v>
      </c>
      <c r="U1843">
        <v>1</v>
      </c>
      <c r="V1843">
        <v>2</v>
      </c>
      <c r="W1843">
        <v>3</v>
      </c>
      <c r="X1843">
        <v>733</v>
      </c>
      <c r="Y1843">
        <v>-50</v>
      </c>
      <c r="Z1843" t="s">
        <v>41</v>
      </c>
      <c r="AA1843">
        <v>0</v>
      </c>
      <c r="AB1843" t="str">
        <f t="shared" si="28"/>
        <v>10-19</v>
      </c>
    </row>
    <row r="1844" spans="1:28" x14ac:dyDescent="0.3">
      <c r="A1844">
        <v>31</v>
      </c>
      <c r="B1844" t="s">
        <v>27</v>
      </c>
      <c r="C1844" t="s">
        <v>45</v>
      </c>
      <c r="D1844">
        <v>0</v>
      </c>
      <c r="E1844" t="s">
        <v>29</v>
      </c>
      <c r="F1844">
        <v>50</v>
      </c>
      <c r="G1844">
        <v>0</v>
      </c>
      <c r="H1844" t="s">
        <v>30</v>
      </c>
      <c r="I1844">
        <v>0</v>
      </c>
      <c r="J1844" t="s">
        <v>31</v>
      </c>
      <c r="K1844">
        <v>0</v>
      </c>
      <c r="L1844" s="1">
        <v>2350</v>
      </c>
      <c r="M1844" t="s">
        <v>27</v>
      </c>
      <c r="N1844" t="s">
        <v>27</v>
      </c>
      <c r="O1844" t="s">
        <v>27</v>
      </c>
      <c r="P1844">
        <v>0</v>
      </c>
      <c r="Q1844" t="s">
        <v>32</v>
      </c>
      <c r="R1844">
        <v>30</v>
      </c>
      <c r="S1844" t="s">
        <v>36</v>
      </c>
      <c r="T1844">
        <v>4</v>
      </c>
      <c r="U1844">
        <v>4</v>
      </c>
      <c r="V1844">
        <v>2</v>
      </c>
      <c r="W1844">
        <v>7</v>
      </c>
      <c r="X1844">
        <v>681</v>
      </c>
      <c r="Y1844">
        <v>50</v>
      </c>
      <c r="Z1844" t="s">
        <v>35</v>
      </c>
      <c r="AA1844">
        <v>100</v>
      </c>
      <c r="AB1844" t="str">
        <f t="shared" si="28"/>
        <v>30-39</v>
      </c>
    </row>
    <row r="1845" spans="1:28" x14ac:dyDescent="0.3">
      <c r="A1845">
        <v>41</v>
      </c>
      <c r="B1845" t="s">
        <v>27</v>
      </c>
      <c r="C1845" t="s">
        <v>38</v>
      </c>
      <c r="D1845">
        <v>0</v>
      </c>
      <c r="E1845" t="s">
        <v>29</v>
      </c>
      <c r="F1845">
        <v>50</v>
      </c>
      <c r="G1845">
        <v>1</v>
      </c>
      <c r="H1845" t="s">
        <v>39</v>
      </c>
      <c r="I1845">
        <v>100</v>
      </c>
      <c r="J1845" t="s">
        <v>31</v>
      </c>
      <c r="K1845">
        <v>0</v>
      </c>
      <c r="L1845" s="1">
        <v>2250</v>
      </c>
      <c r="M1845" t="s">
        <v>27</v>
      </c>
      <c r="N1845" t="s">
        <v>36</v>
      </c>
      <c r="O1845" t="s">
        <v>27</v>
      </c>
      <c r="P1845">
        <v>50</v>
      </c>
      <c r="Q1845" t="s">
        <v>32</v>
      </c>
      <c r="R1845">
        <v>10</v>
      </c>
      <c r="S1845" t="s">
        <v>36</v>
      </c>
      <c r="T1845">
        <v>8</v>
      </c>
      <c r="U1845">
        <v>6</v>
      </c>
      <c r="V1845">
        <v>1</v>
      </c>
      <c r="W1845">
        <v>4</v>
      </c>
      <c r="X1845">
        <v>789</v>
      </c>
      <c r="Y1845">
        <v>-50</v>
      </c>
      <c r="Z1845" t="s">
        <v>33</v>
      </c>
      <c r="AA1845">
        <v>50</v>
      </c>
      <c r="AB1845" t="str">
        <f t="shared" si="28"/>
        <v>40-49</v>
      </c>
    </row>
    <row r="1846" spans="1:28" x14ac:dyDescent="0.3">
      <c r="A1846">
        <v>42</v>
      </c>
      <c r="B1846" t="s">
        <v>27</v>
      </c>
      <c r="C1846" t="s">
        <v>28</v>
      </c>
      <c r="D1846">
        <v>86</v>
      </c>
      <c r="E1846" t="s">
        <v>37</v>
      </c>
      <c r="F1846">
        <v>0</v>
      </c>
      <c r="G1846">
        <v>2</v>
      </c>
      <c r="H1846" t="s">
        <v>30</v>
      </c>
      <c r="I1846">
        <v>100</v>
      </c>
      <c r="J1846" t="s">
        <v>40</v>
      </c>
      <c r="K1846">
        <v>-200</v>
      </c>
      <c r="L1846" s="1">
        <v>2236</v>
      </c>
      <c r="M1846" t="s">
        <v>27</v>
      </c>
      <c r="N1846" t="s">
        <v>36</v>
      </c>
      <c r="O1846" t="s">
        <v>27</v>
      </c>
      <c r="P1846">
        <v>50</v>
      </c>
      <c r="Q1846" t="s">
        <v>34</v>
      </c>
      <c r="R1846">
        <v>27</v>
      </c>
      <c r="S1846" t="s">
        <v>36</v>
      </c>
      <c r="T1846">
        <v>9</v>
      </c>
      <c r="U1846">
        <v>5</v>
      </c>
      <c r="V1846">
        <v>2</v>
      </c>
      <c r="W1846">
        <v>7</v>
      </c>
      <c r="X1846">
        <v>609</v>
      </c>
      <c r="Y1846">
        <v>50</v>
      </c>
      <c r="Z1846" t="s">
        <v>35</v>
      </c>
      <c r="AA1846">
        <v>100</v>
      </c>
      <c r="AB1846" t="str">
        <f t="shared" si="28"/>
        <v>40-49</v>
      </c>
    </row>
    <row r="1847" spans="1:28" x14ac:dyDescent="0.3">
      <c r="A1847">
        <v>24</v>
      </c>
      <c r="B1847" t="s">
        <v>27</v>
      </c>
      <c r="C1847" t="s">
        <v>28</v>
      </c>
      <c r="D1847">
        <v>86</v>
      </c>
      <c r="E1847" t="s">
        <v>42</v>
      </c>
      <c r="F1847">
        <v>100</v>
      </c>
      <c r="G1847">
        <v>0</v>
      </c>
      <c r="H1847" t="s">
        <v>43</v>
      </c>
      <c r="I1847">
        <v>0</v>
      </c>
      <c r="J1847" t="s">
        <v>40</v>
      </c>
      <c r="K1847">
        <v>-200</v>
      </c>
      <c r="L1847" s="1">
        <v>2036</v>
      </c>
      <c r="M1847" t="s">
        <v>36</v>
      </c>
      <c r="N1847" t="s">
        <v>27</v>
      </c>
      <c r="O1847" t="s">
        <v>36</v>
      </c>
      <c r="P1847">
        <v>100</v>
      </c>
      <c r="Q1847" t="s">
        <v>44</v>
      </c>
      <c r="R1847">
        <v>22</v>
      </c>
      <c r="S1847" t="s">
        <v>27</v>
      </c>
      <c r="T1847">
        <v>3</v>
      </c>
      <c r="U1847">
        <v>0</v>
      </c>
      <c r="V1847">
        <v>3</v>
      </c>
      <c r="W1847">
        <v>99</v>
      </c>
      <c r="X1847">
        <v>708</v>
      </c>
      <c r="Y1847">
        <v>-50</v>
      </c>
      <c r="Z1847" t="s">
        <v>33</v>
      </c>
      <c r="AA1847">
        <v>50</v>
      </c>
      <c r="AB1847" t="str">
        <f t="shared" si="28"/>
        <v>20-29</v>
      </c>
    </row>
    <row r="1848" spans="1:28" x14ac:dyDescent="0.3">
      <c r="A1848">
        <v>58</v>
      </c>
      <c r="B1848" t="s">
        <v>36</v>
      </c>
      <c r="C1848" t="s">
        <v>28</v>
      </c>
      <c r="D1848">
        <v>86</v>
      </c>
      <c r="E1848" t="s">
        <v>29</v>
      </c>
      <c r="F1848">
        <v>50</v>
      </c>
      <c r="G1848">
        <v>1</v>
      </c>
      <c r="H1848" t="s">
        <v>30</v>
      </c>
      <c r="I1848">
        <v>50</v>
      </c>
      <c r="J1848" t="s">
        <v>40</v>
      </c>
      <c r="K1848">
        <v>-200</v>
      </c>
      <c r="L1848" s="1">
        <v>2186</v>
      </c>
      <c r="M1848" t="s">
        <v>27</v>
      </c>
      <c r="N1848" t="s">
        <v>27</v>
      </c>
      <c r="O1848" t="s">
        <v>27</v>
      </c>
      <c r="P1848">
        <v>0</v>
      </c>
      <c r="Q1848" t="s">
        <v>34</v>
      </c>
      <c r="R1848">
        <v>29</v>
      </c>
      <c r="S1848" t="s">
        <v>36</v>
      </c>
      <c r="T1848">
        <v>6</v>
      </c>
      <c r="U1848">
        <v>2</v>
      </c>
      <c r="V1848">
        <v>2</v>
      </c>
      <c r="W1848">
        <v>11</v>
      </c>
      <c r="X1848">
        <v>768</v>
      </c>
      <c r="Y1848">
        <v>-50</v>
      </c>
      <c r="Z1848" t="s">
        <v>35</v>
      </c>
      <c r="AA1848">
        <v>100</v>
      </c>
      <c r="AB1848" t="str">
        <f t="shared" si="28"/>
        <v>50-59</v>
      </c>
    </row>
    <row r="1849" spans="1:28" x14ac:dyDescent="0.3">
      <c r="A1849">
        <v>27</v>
      </c>
      <c r="B1849" t="s">
        <v>27</v>
      </c>
      <c r="C1849" t="s">
        <v>28</v>
      </c>
      <c r="D1849">
        <v>86</v>
      </c>
      <c r="E1849" t="s">
        <v>37</v>
      </c>
      <c r="F1849">
        <v>0</v>
      </c>
      <c r="G1849">
        <v>1</v>
      </c>
      <c r="H1849" t="s">
        <v>30</v>
      </c>
      <c r="I1849">
        <v>50</v>
      </c>
      <c r="J1849" t="s">
        <v>40</v>
      </c>
      <c r="K1849">
        <v>-200</v>
      </c>
      <c r="L1849" s="1">
        <v>2136</v>
      </c>
      <c r="M1849" t="s">
        <v>27</v>
      </c>
      <c r="N1849" t="s">
        <v>27</v>
      </c>
      <c r="O1849" t="s">
        <v>27</v>
      </c>
      <c r="P1849">
        <v>0</v>
      </c>
      <c r="Q1849" t="s">
        <v>34</v>
      </c>
      <c r="R1849">
        <v>17</v>
      </c>
      <c r="S1849" t="s">
        <v>36</v>
      </c>
      <c r="T1849">
        <v>7</v>
      </c>
      <c r="U1849">
        <v>1</v>
      </c>
      <c r="V1849">
        <v>1</v>
      </c>
      <c r="W1849">
        <v>13</v>
      </c>
      <c r="X1849">
        <v>654</v>
      </c>
      <c r="Y1849">
        <v>50</v>
      </c>
      <c r="Z1849" t="s">
        <v>41</v>
      </c>
      <c r="AA1849">
        <v>0</v>
      </c>
      <c r="AB1849" t="str">
        <f t="shared" si="28"/>
        <v>20-29</v>
      </c>
    </row>
    <row r="1850" spans="1:28" x14ac:dyDescent="0.3">
      <c r="A1850">
        <v>54</v>
      </c>
      <c r="B1850" t="s">
        <v>27</v>
      </c>
      <c r="C1850" t="s">
        <v>28</v>
      </c>
      <c r="D1850">
        <v>86</v>
      </c>
      <c r="E1850" t="s">
        <v>37</v>
      </c>
      <c r="F1850">
        <v>0</v>
      </c>
      <c r="G1850">
        <v>0</v>
      </c>
      <c r="H1850" t="s">
        <v>30</v>
      </c>
      <c r="I1850">
        <v>0</v>
      </c>
      <c r="J1850" t="s">
        <v>31</v>
      </c>
      <c r="K1850">
        <v>0</v>
      </c>
      <c r="L1850" s="1">
        <v>2236</v>
      </c>
      <c r="M1850" t="s">
        <v>27</v>
      </c>
      <c r="N1850" t="s">
        <v>36</v>
      </c>
      <c r="O1850" t="s">
        <v>27</v>
      </c>
      <c r="P1850">
        <v>50</v>
      </c>
      <c r="Q1850" t="s">
        <v>32</v>
      </c>
      <c r="R1850">
        <v>7</v>
      </c>
      <c r="S1850" t="s">
        <v>36</v>
      </c>
      <c r="T1850">
        <v>5</v>
      </c>
      <c r="U1850">
        <v>1</v>
      </c>
      <c r="V1850">
        <v>1</v>
      </c>
      <c r="W1850">
        <v>2</v>
      </c>
      <c r="X1850">
        <v>738</v>
      </c>
      <c r="Y1850">
        <v>-50</v>
      </c>
      <c r="Z1850" t="s">
        <v>35</v>
      </c>
      <c r="AA1850">
        <v>100</v>
      </c>
      <c r="AB1850" t="str">
        <f t="shared" si="28"/>
        <v>50-59</v>
      </c>
    </row>
    <row r="1851" spans="1:28" x14ac:dyDescent="0.3">
      <c r="A1851">
        <v>46</v>
      </c>
      <c r="B1851" t="s">
        <v>27</v>
      </c>
      <c r="C1851" t="s">
        <v>28</v>
      </c>
      <c r="D1851">
        <v>86</v>
      </c>
      <c r="E1851" t="s">
        <v>42</v>
      </c>
      <c r="F1851">
        <v>100</v>
      </c>
      <c r="G1851">
        <v>1</v>
      </c>
      <c r="H1851" t="s">
        <v>43</v>
      </c>
      <c r="I1851">
        <v>200</v>
      </c>
      <c r="J1851" t="s">
        <v>31</v>
      </c>
      <c r="K1851">
        <v>0</v>
      </c>
      <c r="L1851" s="1">
        <v>2486</v>
      </c>
      <c r="M1851" t="s">
        <v>27</v>
      </c>
      <c r="N1851" t="s">
        <v>27</v>
      </c>
      <c r="O1851" t="s">
        <v>27</v>
      </c>
      <c r="P1851">
        <v>0</v>
      </c>
      <c r="Q1851" t="s">
        <v>32</v>
      </c>
      <c r="R1851">
        <v>8</v>
      </c>
      <c r="S1851" t="s">
        <v>27</v>
      </c>
      <c r="T1851">
        <v>5</v>
      </c>
      <c r="U1851">
        <v>1</v>
      </c>
      <c r="V1851">
        <v>3</v>
      </c>
      <c r="W1851">
        <v>99</v>
      </c>
      <c r="X1851">
        <v>727</v>
      </c>
      <c r="Y1851">
        <v>-50</v>
      </c>
      <c r="Z1851" t="s">
        <v>41</v>
      </c>
      <c r="AA1851">
        <v>0</v>
      </c>
      <c r="AB1851" t="str">
        <f t="shared" si="28"/>
        <v>40-49</v>
      </c>
    </row>
    <row r="1852" spans="1:28" x14ac:dyDescent="0.3">
      <c r="A1852">
        <v>30</v>
      </c>
      <c r="B1852" t="s">
        <v>27</v>
      </c>
      <c r="C1852" t="s">
        <v>45</v>
      </c>
      <c r="D1852">
        <v>0</v>
      </c>
      <c r="E1852" t="s">
        <v>29</v>
      </c>
      <c r="F1852">
        <v>50</v>
      </c>
      <c r="G1852">
        <v>1</v>
      </c>
      <c r="H1852" t="s">
        <v>30</v>
      </c>
      <c r="I1852">
        <v>50</v>
      </c>
      <c r="J1852" t="s">
        <v>31</v>
      </c>
      <c r="K1852">
        <v>0</v>
      </c>
      <c r="L1852" s="1">
        <v>2400</v>
      </c>
      <c r="M1852" t="s">
        <v>27</v>
      </c>
      <c r="N1852" t="s">
        <v>27</v>
      </c>
      <c r="O1852" t="s">
        <v>27</v>
      </c>
      <c r="P1852">
        <v>0</v>
      </c>
      <c r="Q1852" t="s">
        <v>44</v>
      </c>
      <c r="R1852">
        <v>2</v>
      </c>
      <c r="S1852" t="s">
        <v>36</v>
      </c>
      <c r="T1852">
        <v>6</v>
      </c>
      <c r="U1852">
        <v>2</v>
      </c>
      <c r="V1852">
        <v>3</v>
      </c>
      <c r="W1852">
        <v>13</v>
      </c>
      <c r="X1852">
        <v>697</v>
      </c>
      <c r="Y1852">
        <v>50</v>
      </c>
      <c r="Z1852" t="s">
        <v>35</v>
      </c>
      <c r="AA1852">
        <v>100</v>
      </c>
      <c r="AB1852" t="str">
        <f t="shared" si="28"/>
        <v>30-39</v>
      </c>
    </row>
    <row r="1853" spans="1:28" x14ac:dyDescent="0.3">
      <c r="A1853">
        <v>66</v>
      </c>
      <c r="B1853" t="s">
        <v>36</v>
      </c>
      <c r="C1853" t="s">
        <v>28</v>
      </c>
      <c r="D1853">
        <v>86</v>
      </c>
      <c r="E1853" t="s">
        <v>42</v>
      </c>
      <c r="F1853">
        <v>100</v>
      </c>
      <c r="G1853">
        <v>1</v>
      </c>
      <c r="H1853" t="s">
        <v>30</v>
      </c>
      <c r="I1853">
        <v>50</v>
      </c>
      <c r="J1853" t="s">
        <v>31</v>
      </c>
      <c r="K1853">
        <v>0</v>
      </c>
      <c r="L1853" s="1">
        <v>2336</v>
      </c>
      <c r="M1853" t="s">
        <v>27</v>
      </c>
      <c r="N1853" t="s">
        <v>27</v>
      </c>
      <c r="O1853" t="s">
        <v>27</v>
      </c>
      <c r="P1853">
        <v>0</v>
      </c>
      <c r="Q1853" t="s">
        <v>34</v>
      </c>
      <c r="R1853">
        <v>4</v>
      </c>
      <c r="S1853" t="s">
        <v>36</v>
      </c>
      <c r="T1853">
        <v>3</v>
      </c>
      <c r="U1853">
        <v>3</v>
      </c>
      <c r="V1853">
        <v>3</v>
      </c>
      <c r="W1853">
        <v>7</v>
      </c>
      <c r="X1853">
        <v>732</v>
      </c>
      <c r="Y1853">
        <v>-50</v>
      </c>
      <c r="Z1853" t="s">
        <v>41</v>
      </c>
      <c r="AA1853">
        <v>0</v>
      </c>
      <c r="AB1853" t="str">
        <f t="shared" si="28"/>
        <v>60-69</v>
      </c>
    </row>
    <row r="1854" spans="1:28" x14ac:dyDescent="0.3">
      <c r="A1854">
        <v>22</v>
      </c>
      <c r="B1854" t="s">
        <v>27</v>
      </c>
      <c r="C1854" t="s">
        <v>38</v>
      </c>
      <c r="D1854">
        <v>0</v>
      </c>
      <c r="E1854" t="s">
        <v>29</v>
      </c>
      <c r="F1854">
        <v>50</v>
      </c>
      <c r="G1854">
        <v>1</v>
      </c>
      <c r="H1854" t="s">
        <v>30</v>
      </c>
      <c r="I1854">
        <v>50</v>
      </c>
      <c r="J1854" t="s">
        <v>31</v>
      </c>
      <c r="K1854">
        <v>0</v>
      </c>
      <c r="L1854" s="1">
        <v>2400</v>
      </c>
      <c r="M1854" t="s">
        <v>27</v>
      </c>
      <c r="N1854" t="s">
        <v>27</v>
      </c>
      <c r="O1854" t="s">
        <v>27</v>
      </c>
      <c r="P1854">
        <v>0</v>
      </c>
      <c r="Q1854" t="s">
        <v>34</v>
      </c>
      <c r="R1854">
        <v>21</v>
      </c>
      <c r="S1854" t="s">
        <v>36</v>
      </c>
      <c r="T1854">
        <v>5</v>
      </c>
      <c r="U1854">
        <v>3</v>
      </c>
      <c r="V1854">
        <v>2</v>
      </c>
      <c r="W1854">
        <v>4</v>
      </c>
      <c r="X1854">
        <v>696</v>
      </c>
      <c r="Y1854">
        <v>50</v>
      </c>
      <c r="Z1854" t="s">
        <v>35</v>
      </c>
      <c r="AA1854">
        <v>100</v>
      </c>
      <c r="AB1854" t="str">
        <f t="shared" si="28"/>
        <v>20-29</v>
      </c>
    </row>
    <row r="1855" spans="1:28" x14ac:dyDescent="0.3">
      <c r="A1855">
        <v>53</v>
      </c>
      <c r="B1855" t="s">
        <v>27</v>
      </c>
      <c r="C1855" t="s">
        <v>45</v>
      </c>
      <c r="D1855">
        <v>0</v>
      </c>
      <c r="E1855" t="s">
        <v>42</v>
      </c>
      <c r="F1855">
        <v>100</v>
      </c>
      <c r="G1855">
        <v>1</v>
      </c>
      <c r="H1855" t="s">
        <v>30</v>
      </c>
      <c r="I1855">
        <v>50</v>
      </c>
      <c r="J1855" t="s">
        <v>40</v>
      </c>
      <c r="K1855">
        <v>-200</v>
      </c>
      <c r="L1855" s="1">
        <v>2100</v>
      </c>
      <c r="M1855" t="s">
        <v>27</v>
      </c>
      <c r="N1855" t="s">
        <v>36</v>
      </c>
      <c r="O1855" t="s">
        <v>27</v>
      </c>
      <c r="P1855">
        <v>50</v>
      </c>
      <c r="Q1855" t="s">
        <v>34</v>
      </c>
      <c r="R1855">
        <v>23</v>
      </c>
      <c r="S1855" t="s">
        <v>36</v>
      </c>
      <c r="T1855">
        <v>3</v>
      </c>
      <c r="U1855">
        <v>2</v>
      </c>
      <c r="V1855">
        <v>2</v>
      </c>
      <c r="W1855">
        <v>4</v>
      </c>
      <c r="X1855">
        <v>749</v>
      </c>
      <c r="Y1855">
        <v>-50</v>
      </c>
      <c r="Z1855" t="s">
        <v>35</v>
      </c>
      <c r="AA1855">
        <v>100</v>
      </c>
      <c r="AB1855" t="str">
        <f t="shared" si="28"/>
        <v>50-59</v>
      </c>
    </row>
    <row r="1856" spans="1:28" x14ac:dyDescent="0.3">
      <c r="A1856">
        <v>55</v>
      </c>
      <c r="B1856" t="s">
        <v>36</v>
      </c>
      <c r="C1856" t="s">
        <v>46</v>
      </c>
      <c r="D1856">
        <v>0</v>
      </c>
      <c r="E1856" t="s">
        <v>37</v>
      </c>
      <c r="F1856">
        <v>0</v>
      </c>
      <c r="G1856">
        <v>0</v>
      </c>
      <c r="H1856" t="s">
        <v>30</v>
      </c>
      <c r="I1856">
        <v>0</v>
      </c>
      <c r="J1856" t="s">
        <v>40</v>
      </c>
      <c r="K1856">
        <v>-200</v>
      </c>
      <c r="L1856" s="1">
        <v>2100</v>
      </c>
      <c r="M1856" t="s">
        <v>27</v>
      </c>
      <c r="N1856" t="s">
        <v>27</v>
      </c>
      <c r="O1856" t="s">
        <v>27</v>
      </c>
      <c r="P1856">
        <v>0</v>
      </c>
      <c r="Q1856" t="s">
        <v>34</v>
      </c>
      <c r="R1856">
        <v>19</v>
      </c>
      <c r="S1856" t="s">
        <v>36</v>
      </c>
      <c r="T1856">
        <v>7</v>
      </c>
      <c r="U1856">
        <v>0</v>
      </c>
      <c r="V1856">
        <v>1</v>
      </c>
      <c r="W1856">
        <v>7</v>
      </c>
      <c r="X1856">
        <v>613</v>
      </c>
      <c r="Y1856">
        <v>50</v>
      </c>
      <c r="Z1856" t="s">
        <v>35</v>
      </c>
      <c r="AA1856">
        <v>100</v>
      </c>
      <c r="AB1856" t="str">
        <f t="shared" si="28"/>
        <v>50-59</v>
      </c>
    </row>
    <row r="1857" spans="1:28" x14ac:dyDescent="0.3">
      <c r="A1857">
        <v>29</v>
      </c>
      <c r="B1857" t="s">
        <v>27</v>
      </c>
      <c r="C1857" t="s">
        <v>28</v>
      </c>
      <c r="D1857">
        <v>86</v>
      </c>
      <c r="E1857" t="s">
        <v>42</v>
      </c>
      <c r="F1857">
        <v>100</v>
      </c>
      <c r="G1857">
        <v>0</v>
      </c>
      <c r="H1857" t="s">
        <v>30</v>
      </c>
      <c r="I1857">
        <v>0</v>
      </c>
      <c r="J1857" t="s">
        <v>31</v>
      </c>
      <c r="K1857">
        <v>0</v>
      </c>
      <c r="L1857" s="1">
        <v>2336</v>
      </c>
      <c r="M1857" t="s">
        <v>27</v>
      </c>
      <c r="N1857" t="s">
        <v>27</v>
      </c>
      <c r="O1857" t="s">
        <v>27</v>
      </c>
      <c r="P1857">
        <v>0</v>
      </c>
      <c r="Q1857" t="s">
        <v>34</v>
      </c>
      <c r="R1857">
        <v>16</v>
      </c>
      <c r="S1857" t="s">
        <v>27</v>
      </c>
      <c r="T1857">
        <v>9</v>
      </c>
      <c r="U1857">
        <v>2</v>
      </c>
      <c r="V1857">
        <v>2</v>
      </c>
      <c r="W1857">
        <v>99</v>
      </c>
      <c r="X1857">
        <v>723</v>
      </c>
      <c r="Y1857">
        <v>-50</v>
      </c>
      <c r="Z1857" t="s">
        <v>33</v>
      </c>
      <c r="AA1857">
        <v>50</v>
      </c>
      <c r="AB1857" t="str">
        <f t="shared" si="28"/>
        <v>20-29</v>
      </c>
    </row>
    <row r="1858" spans="1:28" x14ac:dyDescent="0.3">
      <c r="A1858">
        <v>60</v>
      </c>
      <c r="B1858" t="s">
        <v>36</v>
      </c>
      <c r="C1858" t="s">
        <v>28</v>
      </c>
      <c r="D1858">
        <v>86</v>
      </c>
      <c r="E1858" t="s">
        <v>29</v>
      </c>
      <c r="F1858">
        <v>50</v>
      </c>
      <c r="G1858">
        <v>1</v>
      </c>
      <c r="H1858" t="s">
        <v>43</v>
      </c>
      <c r="I1858">
        <v>200</v>
      </c>
      <c r="J1858" t="s">
        <v>40</v>
      </c>
      <c r="K1858">
        <v>-200</v>
      </c>
      <c r="L1858" s="1">
        <v>2286</v>
      </c>
      <c r="M1858" t="s">
        <v>27</v>
      </c>
      <c r="N1858" t="s">
        <v>27</v>
      </c>
      <c r="O1858" t="s">
        <v>36</v>
      </c>
      <c r="P1858">
        <v>50</v>
      </c>
      <c r="Q1858" t="s">
        <v>34</v>
      </c>
      <c r="R1858">
        <v>24</v>
      </c>
      <c r="S1858" t="s">
        <v>27</v>
      </c>
      <c r="T1858">
        <v>6</v>
      </c>
      <c r="U1858">
        <v>2</v>
      </c>
      <c r="V1858">
        <v>2</v>
      </c>
      <c r="W1858">
        <v>99</v>
      </c>
      <c r="X1858">
        <v>850</v>
      </c>
      <c r="Y1858">
        <v>-50</v>
      </c>
      <c r="Z1858" t="s">
        <v>35</v>
      </c>
      <c r="AA1858">
        <v>100</v>
      </c>
      <c r="AB1858" t="str">
        <f t="shared" ref="AB1858:AB1921" si="29">FLOOR(A1858,10) &amp; "-" &amp; (FLOOR(A1858,10)+9)</f>
        <v>60-69</v>
      </c>
    </row>
    <row r="1859" spans="1:28" x14ac:dyDescent="0.3">
      <c r="A1859">
        <v>36</v>
      </c>
      <c r="B1859" t="s">
        <v>27</v>
      </c>
      <c r="C1859" t="s">
        <v>28</v>
      </c>
      <c r="D1859">
        <v>86</v>
      </c>
      <c r="E1859" t="s">
        <v>29</v>
      </c>
      <c r="F1859">
        <v>50</v>
      </c>
      <c r="G1859">
        <v>0</v>
      </c>
      <c r="H1859" t="s">
        <v>30</v>
      </c>
      <c r="I1859">
        <v>0</v>
      </c>
      <c r="J1859" t="s">
        <v>31</v>
      </c>
      <c r="K1859">
        <v>0</v>
      </c>
      <c r="L1859" s="1">
        <v>2336</v>
      </c>
      <c r="M1859" t="s">
        <v>27</v>
      </c>
      <c r="N1859" t="s">
        <v>27</v>
      </c>
      <c r="O1859" t="s">
        <v>27</v>
      </c>
      <c r="P1859">
        <v>0</v>
      </c>
      <c r="Q1859" t="s">
        <v>32</v>
      </c>
      <c r="R1859">
        <v>2</v>
      </c>
      <c r="S1859" t="s">
        <v>27</v>
      </c>
      <c r="T1859">
        <v>6</v>
      </c>
      <c r="U1859">
        <v>3</v>
      </c>
      <c r="V1859">
        <v>2</v>
      </c>
      <c r="W1859">
        <v>99</v>
      </c>
      <c r="X1859">
        <v>821</v>
      </c>
      <c r="Y1859">
        <v>-50</v>
      </c>
      <c r="Z1859" t="s">
        <v>35</v>
      </c>
      <c r="AA1859">
        <v>100</v>
      </c>
      <c r="AB1859" t="str">
        <f t="shared" si="29"/>
        <v>30-39</v>
      </c>
    </row>
    <row r="1860" spans="1:28" x14ac:dyDescent="0.3">
      <c r="A1860">
        <v>44</v>
      </c>
      <c r="B1860" t="s">
        <v>27</v>
      </c>
      <c r="C1860" t="s">
        <v>28</v>
      </c>
      <c r="D1860">
        <v>86</v>
      </c>
      <c r="E1860" t="s">
        <v>37</v>
      </c>
      <c r="F1860">
        <v>0</v>
      </c>
      <c r="G1860">
        <v>0</v>
      </c>
      <c r="H1860" t="s">
        <v>30</v>
      </c>
      <c r="I1860">
        <v>0</v>
      </c>
      <c r="J1860" t="s">
        <v>31</v>
      </c>
      <c r="K1860">
        <v>0</v>
      </c>
      <c r="L1860" s="1">
        <v>2186</v>
      </c>
      <c r="M1860" t="s">
        <v>27</v>
      </c>
      <c r="N1860" t="s">
        <v>36</v>
      </c>
      <c r="O1860" t="s">
        <v>27</v>
      </c>
      <c r="P1860">
        <v>50</v>
      </c>
      <c r="Q1860" t="s">
        <v>32</v>
      </c>
      <c r="R1860">
        <v>25</v>
      </c>
      <c r="S1860" t="s">
        <v>36</v>
      </c>
      <c r="T1860">
        <v>3</v>
      </c>
      <c r="U1860">
        <v>2</v>
      </c>
      <c r="V1860">
        <v>3</v>
      </c>
      <c r="W1860">
        <v>3</v>
      </c>
      <c r="X1860">
        <v>722</v>
      </c>
      <c r="Y1860">
        <v>-50</v>
      </c>
      <c r="Z1860" t="s">
        <v>33</v>
      </c>
      <c r="AA1860">
        <v>50</v>
      </c>
      <c r="AB1860" t="str">
        <f t="shared" si="29"/>
        <v>40-49</v>
      </c>
    </row>
    <row r="1861" spans="1:28" x14ac:dyDescent="0.3">
      <c r="A1861">
        <v>43</v>
      </c>
      <c r="B1861" t="s">
        <v>27</v>
      </c>
      <c r="C1861" t="s">
        <v>28</v>
      </c>
      <c r="D1861">
        <v>86</v>
      </c>
      <c r="E1861" t="s">
        <v>29</v>
      </c>
      <c r="F1861">
        <v>50</v>
      </c>
      <c r="G1861">
        <v>0</v>
      </c>
      <c r="H1861" t="s">
        <v>30</v>
      </c>
      <c r="I1861">
        <v>0</v>
      </c>
      <c r="J1861" t="s">
        <v>31</v>
      </c>
      <c r="K1861">
        <v>0</v>
      </c>
      <c r="L1861" s="1">
        <v>2336</v>
      </c>
      <c r="M1861" t="s">
        <v>27</v>
      </c>
      <c r="N1861" t="s">
        <v>27</v>
      </c>
      <c r="O1861" t="s">
        <v>27</v>
      </c>
      <c r="P1861">
        <v>0</v>
      </c>
      <c r="Q1861" t="s">
        <v>34</v>
      </c>
      <c r="R1861">
        <v>11</v>
      </c>
      <c r="S1861" t="s">
        <v>27</v>
      </c>
      <c r="T1861">
        <v>7</v>
      </c>
      <c r="U1861">
        <v>3</v>
      </c>
      <c r="V1861">
        <v>2</v>
      </c>
      <c r="W1861">
        <v>99</v>
      </c>
      <c r="X1861">
        <v>748</v>
      </c>
      <c r="Y1861">
        <v>-50</v>
      </c>
      <c r="Z1861" t="s">
        <v>35</v>
      </c>
      <c r="AA1861">
        <v>100</v>
      </c>
      <c r="AB1861" t="str">
        <f t="shared" si="29"/>
        <v>40-49</v>
      </c>
    </row>
    <row r="1862" spans="1:28" x14ac:dyDescent="0.3">
      <c r="A1862">
        <v>37</v>
      </c>
      <c r="B1862" t="s">
        <v>27</v>
      </c>
      <c r="C1862" t="s">
        <v>46</v>
      </c>
      <c r="D1862">
        <v>0</v>
      </c>
      <c r="E1862" t="s">
        <v>29</v>
      </c>
      <c r="F1862">
        <v>50</v>
      </c>
      <c r="G1862">
        <v>0</v>
      </c>
      <c r="H1862" t="s">
        <v>30</v>
      </c>
      <c r="I1862">
        <v>0</v>
      </c>
      <c r="J1862" t="s">
        <v>40</v>
      </c>
      <c r="K1862">
        <v>-200</v>
      </c>
      <c r="L1862" s="1">
        <v>1900</v>
      </c>
      <c r="M1862" t="s">
        <v>36</v>
      </c>
      <c r="N1862" t="s">
        <v>36</v>
      </c>
      <c r="O1862" t="s">
        <v>36</v>
      </c>
      <c r="P1862">
        <v>150</v>
      </c>
      <c r="Q1862" t="s">
        <v>34</v>
      </c>
      <c r="R1862">
        <v>5</v>
      </c>
      <c r="S1862" t="s">
        <v>36</v>
      </c>
      <c r="T1862">
        <v>7</v>
      </c>
      <c r="U1862">
        <v>0</v>
      </c>
      <c r="V1862">
        <v>3</v>
      </c>
      <c r="W1862">
        <v>10</v>
      </c>
      <c r="X1862">
        <v>712</v>
      </c>
      <c r="Y1862">
        <v>-50</v>
      </c>
      <c r="Z1862" t="s">
        <v>35</v>
      </c>
      <c r="AA1862">
        <v>100</v>
      </c>
      <c r="AB1862" t="str">
        <f t="shared" si="29"/>
        <v>30-39</v>
      </c>
    </row>
    <row r="1863" spans="1:28" x14ac:dyDescent="0.3">
      <c r="A1863">
        <v>52</v>
      </c>
      <c r="B1863" t="s">
        <v>27</v>
      </c>
      <c r="C1863" t="s">
        <v>28</v>
      </c>
      <c r="D1863">
        <v>86</v>
      </c>
      <c r="E1863" t="s">
        <v>29</v>
      </c>
      <c r="F1863">
        <v>50</v>
      </c>
      <c r="G1863">
        <v>0</v>
      </c>
      <c r="H1863" t="s">
        <v>30</v>
      </c>
      <c r="I1863">
        <v>0</v>
      </c>
      <c r="J1863" t="s">
        <v>31</v>
      </c>
      <c r="K1863">
        <v>0</v>
      </c>
      <c r="L1863" s="1">
        <v>2236</v>
      </c>
      <c r="M1863" t="s">
        <v>27</v>
      </c>
      <c r="N1863" t="s">
        <v>27</v>
      </c>
      <c r="O1863" t="s">
        <v>27</v>
      </c>
      <c r="P1863">
        <v>0</v>
      </c>
      <c r="Q1863" t="s">
        <v>34</v>
      </c>
      <c r="R1863">
        <v>20</v>
      </c>
      <c r="S1863" t="s">
        <v>27</v>
      </c>
      <c r="T1863">
        <v>5</v>
      </c>
      <c r="U1863">
        <v>0</v>
      </c>
      <c r="V1863">
        <v>3</v>
      </c>
      <c r="W1863">
        <v>99</v>
      </c>
      <c r="X1863">
        <v>740</v>
      </c>
      <c r="Y1863">
        <v>-50</v>
      </c>
      <c r="Z1863" t="s">
        <v>41</v>
      </c>
      <c r="AA1863">
        <v>0</v>
      </c>
      <c r="AB1863" t="str">
        <f t="shared" si="29"/>
        <v>50-59</v>
      </c>
    </row>
    <row r="1864" spans="1:28" x14ac:dyDescent="0.3">
      <c r="A1864">
        <v>51</v>
      </c>
      <c r="B1864" t="s">
        <v>27</v>
      </c>
      <c r="C1864" t="s">
        <v>38</v>
      </c>
      <c r="D1864">
        <v>0</v>
      </c>
      <c r="E1864" t="s">
        <v>42</v>
      </c>
      <c r="F1864">
        <v>100</v>
      </c>
      <c r="G1864">
        <v>1</v>
      </c>
      <c r="H1864" t="s">
        <v>30</v>
      </c>
      <c r="I1864">
        <v>50</v>
      </c>
      <c r="J1864" t="s">
        <v>40</v>
      </c>
      <c r="K1864">
        <v>-200</v>
      </c>
      <c r="L1864" s="1">
        <v>2100</v>
      </c>
      <c r="M1864" t="s">
        <v>36</v>
      </c>
      <c r="N1864" t="s">
        <v>27</v>
      </c>
      <c r="O1864" t="s">
        <v>27</v>
      </c>
      <c r="P1864">
        <v>50</v>
      </c>
      <c r="Q1864" t="s">
        <v>34</v>
      </c>
      <c r="R1864">
        <v>28</v>
      </c>
      <c r="S1864" t="s">
        <v>27</v>
      </c>
      <c r="T1864">
        <v>1</v>
      </c>
      <c r="U1864">
        <v>0</v>
      </c>
      <c r="V1864">
        <v>1</v>
      </c>
      <c r="W1864">
        <v>99</v>
      </c>
      <c r="X1864">
        <v>748</v>
      </c>
      <c r="Y1864">
        <v>-50</v>
      </c>
      <c r="Z1864" t="s">
        <v>35</v>
      </c>
      <c r="AA1864">
        <v>100</v>
      </c>
      <c r="AB1864" t="str">
        <f t="shared" si="29"/>
        <v>50-59</v>
      </c>
    </row>
    <row r="1865" spans="1:28" x14ac:dyDescent="0.3">
      <c r="A1865">
        <v>18</v>
      </c>
      <c r="B1865" t="s">
        <v>27</v>
      </c>
      <c r="C1865" t="s">
        <v>38</v>
      </c>
      <c r="D1865">
        <v>0</v>
      </c>
      <c r="E1865" t="s">
        <v>29</v>
      </c>
      <c r="F1865">
        <v>50</v>
      </c>
      <c r="G1865">
        <v>1</v>
      </c>
      <c r="H1865" t="s">
        <v>30</v>
      </c>
      <c r="I1865">
        <v>50</v>
      </c>
      <c r="J1865" t="s">
        <v>40</v>
      </c>
      <c r="K1865">
        <v>-200</v>
      </c>
      <c r="L1865" s="1">
        <v>2000</v>
      </c>
      <c r="M1865" t="s">
        <v>27</v>
      </c>
      <c r="N1865" t="s">
        <v>36</v>
      </c>
      <c r="O1865" t="s">
        <v>27</v>
      </c>
      <c r="P1865">
        <v>50</v>
      </c>
      <c r="Q1865" t="s">
        <v>34</v>
      </c>
      <c r="R1865">
        <v>14</v>
      </c>
      <c r="S1865" t="s">
        <v>36</v>
      </c>
      <c r="T1865">
        <v>2</v>
      </c>
      <c r="U1865">
        <v>1</v>
      </c>
      <c r="V1865">
        <v>1</v>
      </c>
      <c r="W1865">
        <v>10</v>
      </c>
      <c r="X1865">
        <v>763</v>
      </c>
      <c r="Y1865">
        <v>-50</v>
      </c>
      <c r="Z1865" t="s">
        <v>33</v>
      </c>
      <c r="AA1865">
        <v>50</v>
      </c>
      <c r="AB1865" t="str">
        <f t="shared" si="29"/>
        <v>10-19</v>
      </c>
    </row>
    <row r="1866" spans="1:28" x14ac:dyDescent="0.3">
      <c r="A1866">
        <v>59</v>
      </c>
      <c r="B1866" t="s">
        <v>36</v>
      </c>
      <c r="C1866" t="s">
        <v>28</v>
      </c>
      <c r="D1866">
        <v>86</v>
      </c>
      <c r="E1866" t="s">
        <v>29</v>
      </c>
      <c r="F1866">
        <v>50</v>
      </c>
      <c r="G1866">
        <v>2</v>
      </c>
      <c r="H1866" t="s">
        <v>39</v>
      </c>
      <c r="I1866">
        <v>200</v>
      </c>
      <c r="J1866" t="s">
        <v>40</v>
      </c>
      <c r="K1866">
        <v>-200</v>
      </c>
      <c r="L1866" s="1">
        <v>2286</v>
      </c>
      <c r="M1866" t="s">
        <v>36</v>
      </c>
      <c r="N1866" t="s">
        <v>27</v>
      </c>
      <c r="O1866" t="s">
        <v>27</v>
      </c>
      <c r="P1866">
        <v>50</v>
      </c>
      <c r="Q1866" t="s">
        <v>32</v>
      </c>
      <c r="R1866">
        <v>21</v>
      </c>
      <c r="S1866" t="s">
        <v>27</v>
      </c>
      <c r="T1866">
        <v>5</v>
      </c>
      <c r="U1866">
        <v>3</v>
      </c>
      <c r="V1866">
        <v>3</v>
      </c>
      <c r="W1866">
        <v>99</v>
      </c>
      <c r="X1866">
        <v>745</v>
      </c>
      <c r="Y1866">
        <v>-50</v>
      </c>
      <c r="Z1866" t="s">
        <v>35</v>
      </c>
      <c r="AA1866">
        <v>100</v>
      </c>
      <c r="AB1866" t="str">
        <f t="shared" si="29"/>
        <v>50-59</v>
      </c>
    </row>
    <row r="1867" spans="1:28" x14ac:dyDescent="0.3">
      <c r="A1867">
        <v>18</v>
      </c>
      <c r="B1867" t="s">
        <v>27</v>
      </c>
      <c r="C1867" t="s">
        <v>28</v>
      </c>
      <c r="D1867">
        <v>86</v>
      </c>
      <c r="E1867" t="s">
        <v>29</v>
      </c>
      <c r="F1867">
        <v>50</v>
      </c>
      <c r="G1867">
        <v>0</v>
      </c>
      <c r="H1867" t="s">
        <v>30</v>
      </c>
      <c r="I1867">
        <v>0</v>
      </c>
      <c r="J1867" t="s">
        <v>40</v>
      </c>
      <c r="K1867">
        <v>-200</v>
      </c>
      <c r="L1867" s="1">
        <v>2036</v>
      </c>
      <c r="M1867" t="s">
        <v>27</v>
      </c>
      <c r="N1867" t="s">
        <v>27</v>
      </c>
      <c r="O1867" t="s">
        <v>27</v>
      </c>
      <c r="P1867">
        <v>0</v>
      </c>
      <c r="Q1867" t="s">
        <v>32</v>
      </c>
      <c r="R1867">
        <v>26</v>
      </c>
      <c r="S1867" t="s">
        <v>27</v>
      </c>
      <c r="T1867">
        <v>3</v>
      </c>
      <c r="U1867">
        <v>1</v>
      </c>
      <c r="V1867">
        <v>3</v>
      </c>
      <c r="W1867">
        <v>99</v>
      </c>
      <c r="X1867">
        <v>749</v>
      </c>
      <c r="Y1867">
        <v>-50</v>
      </c>
      <c r="Z1867" t="s">
        <v>41</v>
      </c>
      <c r="AA1867">
        <v>0</v>
      </c>
      <c r="AB1867" t="str">
        <f t="shared" si="29"/>
        <v>10-19</v>
      </c>
    </row>
    <row r="1868" spans="1:28" x14ac:dyDescent="0.3">
      <c r="A1868">
        <v>55</v>
      </c>
      <c r="B1868" t="s">
        <v>36</v>
      </c>
      <c r="C1868" t="s">
        <v>38</v>
      </c>
      <c r="D1868">
        <v>0</v>
      </c>
      <c r="E1868" t="s">
        <v>42</v>
      </c>
      <c r="F1868">
        <v>100</v>
      </c>
      <c r="G1868">
        <v>0</v>
      </c>
      <c r="H1868" t="s">
        <v>30</v>
      </c>
      <c r="I1868">
        <v>0</v>
      </c>
      <c r="J1868" t="s">
        <v>31</v>
      </c>
      <c r="K1868">
        <v>0</v>
      </c>
      <c r="L1868" s="1">
        <v>2200</v>
      </c>
      <c r="M1868" t="s">
        <v>36</v>
      </c>
      <c r="N1868" t="s">
        <v>27</v>
      </c>
      <c r="O1868" t="s">
        <v>36</v>
      </c>
      <c r="P1868">
        <v>100</v>
      </c>
      <c r="Q1868" t="s">
        <v>32</v>
      </c>
      <c r="R1868">
        <v>12</v>
      </c>
      <c r="S1868" t="s">
        <v>36</v>
      </c>
      <c r="T1868">
        <v>7</v>
      </c>
      <c r="U1868">
        <v>4</v>
      </c>
      <c r="V1868">
        <v>1</v>
      </c>
      <c r="W1868">
        <v>12</v>
      </c>
      <c r="X1868">
        <v>649</v>
      </c>
      <c r="Y1868">
        <v>50</v>
      </c>
      <c r="Z1868" t="s">
        <v>41</v>
      </c>
      <c r="AA1868">
        <v>0</v>
      </c>
      <c r="AB1868" t="str">
        <f t="shared" si="29"/>
        <v>50-59</v>
      </c>
    </row>
    <row r="1869" spans="1:28" x14ac:dyDescent="0.3">
      <c r="A1869">
        <v>56</v>
      </c>
      <c r="B1869" t="s">
        <v>36</v>
      </c>
      <c r="C1869" t="s">
        <v>28</v>
      </c>
      <c r="D1869">
        <v>86</v>
      </c>
      <c r="E1869" t="s">
        <v>37</v>
      </c>
      <c r="F1869">
        <v>0</v>
      </c>
      <c r="G1869">
        <v>0</v>
      </c>
      <c r="H1869" t="s">
        <v>30</v>
      </c>
      <c r="I1869">
        <v>0</v>
      </c>
      <c r="J1869" t="s">
        <v>31</v>
      </c>
      <c r="K1869">
        <v>0</v>
      </c>
      <c r="L1869" s="1">
        <v>2236</v>
      </c>
      <c r="M1869" t="s">
        <v>36</v>
      </c>
      <c r="N1869" t="s">
        <v>27</v>
      </c>
      <c r="O1869" t="s">
        <v>27</v>
      </c>
      <c r="P1869">
        <v>50</v>
      </c>
      <c r="Q1869" t="s">
        <v>32</v>
      </c>
      <c r="R1869">
        <v>20</v>
      </c>
      <c r="S1869" t="s">
        <v>27</v>
      </c>
      <c r="T1869">
        <v>1</v>
      </c>
      <c r="U1869">
        <v>1</v>
      </c>
      <c r="V1869">
        <v>1</v>
      </c>
      <c r="W1869">
        <v>99</v>
      </c>
      <c r="X1869">
        <v>713</v>
      </c>
      <c r="Y1869">
        <v>-50</v>
      </c>
      <c r="Z1869" t="s">
        <v>35</v>
      </c>
      <c r="AA1869">
        <v>100</v>
      </c>
      <c r="AB1869" t="str">
        <f t="shared" si="29"/>
        <v>50-59</v>
      </c>
    </row>
    <row r="1870" spans="1:28" x14ac:dyDescent="0.3">
      <c r="A1870">
        <v>23</v>
      </c>
      <c r="B1870" t="s">
        <v>27</v>
      </c>
      <c r="C1870" t="s">
        <v>38</v>
      </c>
      <c r="D1870">
        <v>0</v>
      </c>
      <c r="E1870" t="s">
        <v>29</v>
      </c>
      <c r="F1870">
        <v>50</v>
      </c>
      <c r="G1870">
        <v>1</v>
      </c>
      <c r="H1870" t="s">
        <v>30</v>
      </c>
      <c r="I1870">
        <v>50</v>
      </c>
      <c r="J1870" t="s">
        <v>31</v>
      </c>
      <c r="K1870">
        <v>0</v>
      </c>
      <c r="L1870" s="1">
        <v>2200</v>
      </c>
      <c r="M1870" t="s">
        <v>27</v>
      </c>
      <c r="N1870" t="s">
        <v>27</v>
      </c>
      <c r="O1870" t="s">
        <v>27</v>
      </c>
      <c r="P1870">
        <v>0</v>
      </c>
      <c r="Q1870" t="s">
        <v>34</v>
      </c>
      <c r="R1870">
        <v>6</v>
      </c>
      <c r="S1870" t="s">
        <v>27</v>
      </c>
      <c r="T1870">
        <v>3</v>
      </c>
      <c r="U1870">
        <v>3</v>
      </c>
      <c r="V1870">
        <v>3</v>
      </c>
      <c r="W1870">
        <v>99</v>
      </c>
      <c r="X1870">
        <v>725</v>
      </c>
      <c r="Y1870">
        <v>-50</v>
      </c>
      <c r="Z1870" t="s">
        <v>41</v>
      </c>
      <c r="AA1870">
        <v>0</v>
      </c>
      <c r="AB1870" t="str">
        <f t="shared" si="29"/>
        <v>20-29</v>
      </c>
    </row>
    <row r="1871" spans="1:28" x14ac:dyDescent="0.3">
      <c r="A1871">
        <v>33</v>
      </c>
      <c r="B1871" t="s">
        <v>27</v>
      </c>
      <c r="C1871" t="s">
        <v>28</v>
      </c>
      <c r="D1871">
        <v>86</v>
      </c>
      <c r="E1871" t="s">
        <v>37</v>
      </c>
      <c r="F1871">
        <v>0</v>
      </c>
      <c r="G1871">
        <v>0</v>
      </c>
      <c r="H1871" t="s">
        <v>39</v>
      </c>
      <c r="I1871">
        <v>0</v>
      </c>
      <c r="J1871" t="s">
        <v>40</v>
      </c>
      <c r="K1871">
        <v>-200</v>
      </c>
      <c r="L1871" s="1">
        <v>2186</v>
      </c>
      <c r="M1871" t="s">
        <v>27</v>
      </c>
      <c r="N1871" t="s">
        <v>27</v>
      </c>
      <c r="O1871" t="s">
        <v>27</v>
      </c>
      <c r="P1871">
        <v>0</v>
      </c>
      <c r="Q1871" t="s">
        <v>34</v>
      </c>
      <c r="R1871">
        <v>15</v>
      </c>
      <c r="S1871" t="s">
        <v>36</v>
      </c>
      <c r="T1871">
        <v>8</v>
      </c>
      <c r="U1871">
        <v>2</v>
      </c>
      <c r="V1871">
        <v>3</v>
      </c>
      <c r="W1871">
        <v>4</v>
      </c>
      <c r="X1871">
        <v>681</v>
      </c>
      <c r="Y1871">
        <v>50</v>
      </c>
      <c r="Z1871" t="s">
        <v>35</v>
      </c>
      <c r="AA1871">
        <v>100</v>
      </c>
      <c r="AB1871" t="str">
        <f t="shared" si="29"/>
        <v>30-39</v>
      </c>
    </row>
    <row r="1872" spans="1:28" x14ac:dyDescent="0.3">
      <c r="A1872">
        <v>23</v>
      </c>
      <c r="B1872" t="s">
        <v>27</v>
      </c>
      <c r="C1872" t="s">
        <v>46</v>
      </c>
      <c r="D1872">
        <v>0</v>
      </c>
      <c r="E1872" t="s">
        <v>29</v>
      </c>
      <c r="F1872">
        <v>50</v>
      </c>
      <c r="G1872">
        <v>0</v>
      </c>
      <c r="H1872" t="s">
        <v>30</v>
      </c>
      <c r="I1872">
        <v>0</v>
      </c>
      <c r="J1872" t="s">
        <v>31</v>
      </c>
      <c r="K1872">
        <v>0</v>
      </c>
      <c r="L1872" s="1">
        <v>2250</v>
      </c>
      <c r="M1872" t="s">
        <v>27</v>
      </c>
      <c r="N1872" t="s">
        <v>27</v>
      </c>
      <c r="O1872" t="s">
        <v>27</v>
      </c>
      <c r="P1872">
        <v>0</v>
      </c>
      <c r="Q1872" t="s">
        <v>34</v>
      </c>
      <c r="R1872">
        <v>10</v>
      </c>
      <c r="S1872" t="s">
        <v>27</v>
      </c>
      <c r="T1872">
        <v>7</v>
      </c>
      <c r="U1872">
        <v>0</v>
      </c>
      <c r="V1872">
        <v>1</v>
      </c>
      <c r="W1872">
        <v>99</v>
      </c>
      <c r="X1872">
        <v>755</v>
      </c>
      <c r="Y1872">
        <v>-50</v>
      </c>
      <c r="Z1872" t="s">
        <v>35</v>
      </c>
      <c r="AA1872">
        <v>100</v>
      </c>
      <c r="AB1872" t="str">
        <f t="shared" si="29"/>
        <v>20-29</v>
      </c>
    </row>
    <row r="1873" spans="1:28" x14ac:dyDescent="0.3">
      <c r="A1873">
        <v>36</v>
      </c>
      <c r="B1873" t="s">
        <v>27</v>
      </c>
      <c r="C1873" t="s">
        <v>28</v>
      </c>
      <c r="D1873">
        <v>86</v>
      </c>
      <c r="E1873" t="s">
        <v>29</v>
      </c>
      <c r="F1873">
        <v>50</v>
      </c>
      <c r="G1873">
        <v>0</v>
      </c>
      <c r="H1873" t="s">
        <v>30</v>
      </c>
      <c r="I1873">
        <v>0</v>
      </c>
      <c r="J1873" t="s">
        <v>40</v>
      </c>
      <c r="K1873">
        <v>-200</v>
      </c>
      <c r="L1873" s="1">
        <v>2136</v>
      </c>
      <c r="M1873" t="s">
        <v>27</v>
      </c>
      <c r="N1873" t="s">
        <v>36</v>
      </c>
      <c r="O1873" t="s">
        <v>36</v>
      </c>
      <c r="P1873">
        <v>100</v>
      </c>
      <c r="Q1873" t="s">
        <v>32</v>
      </c>
      <c r="R1873">
        <v>21</v>
      </c>
      <c r="S1873" t="s">
        <v>27</v>
      </c>
      <c r="T1873">
        <v>5</v>
      </c>
      <c r="U1873">
        <v>0</v>
      </c>
      <c r="V1873">
        <v>1</v>
      </c>
      <c r="W1873">
        <v>99</v>
      </c>
      <c r="X1873">
        <v>699</v>
      </c>
      <c r="Y1873">
        <v>50</v>
      </c>
      <c r="Z1873" t="s">
        <v>35</v>
      </c>
      <c r="AA1873">
        <v>100</v>
      </c>
      <c r="AB1873" t="str">
        <f t="shared" si="29"/>
        <v>30-39</v>
      </c>
    </row>
    <row r="1874" spans="1:28" x14ac:dyDescent="0.3">
      <c r="A1874">
        <v>35</v>
      </c>
      <c r="B1874" t="s">
        <v>27</v>
      </c>
      <c r="C1874" t="s">
        <v>28</v>
      </c>
      <c r="D1874">
        <v>86</v>
      </c>
      <c r="E1874" t="s">
        <v>29</v>
      </c>
      <c r="F1874">
        <v>50</v>
      </c>
      <c r="G1874">
        <v>0</v>
      </c>
      <c r="H1874" t="s">
        <v>30</v>
      </c>
      <c r="I1874">
        <v>0</v>
      </c>
      <c r="J1874" t="s">
        <v>40</v>
      </c>
      <c r="K1874">
        <v>-200</v>
      </c>
      <c r="L1874" s="1">
        <v>2036</v>
      </c>
      <c r="M1874" t="s">
        <v>27</v>
      </c>
      <c r="N1874" t="s">
        <v>36</v>
      </c>
      <c r="O1874" t="s">
        <v>27</v>
      </c>
      <c r="P1874">
        <v>50</v>
      </c>
      <c r="Q1874" t="s">
        <v>32</v>
      </c>
      <c r="R1874">
        <v>16</v>
      </c>
      <c r="S1874" t="s">
        <v>36</v>
      </c>
      <c r="T1874">
        <v>5</v>
      </c>
      <c r="U1874">
        <v>2</v>
      </c>
      <c r="V1874">
        <v>1</v>
      </c>
      <c r="W1874">
        <v>13</v>
      </c>
      <c r="X1874">
        <v>759</v>
      </c>
      <c r="Y1874">
        <v>-50</v>
      </c>
      <c r="Z1874" t="s">
        <v>33</v>
      </c>
      <c r="AA1874">
        <v>50</v>
      </c>
      <c r="AB1874" t="str">
        <f t="shared" si="29"/>
        <v>30-39</v>
      </c>
    </row>
    <row r="1875" spans="1:28" x14ac:dyDescent="0.3">
      <c r="A1875">
        <v>51</v>
      </c>
      <c r="B1875" t="s">
        <v>27</v>
      </c>
      <c r="C1875" t="s">
        <v>38</v>
      </c>
      <c r="D1875">
        <v>0</v>
      </c>
      <c r="E1875" t="s">
        <v>42</v>
      </c>
      <c r="F1875">
        <v>100</v>
      </c>
      <c r="G1875">
        <v>1</v>
      </c>
      <c r="H1875" t="s">
        <v>30</v>
      </c>
      <c r="I1875">
        <v>50</v>
      </c>
      <c r="J1875" t="s">
        <v>31</v>
      </c>
      <c r="K1875">
        <v>0</v>
      </c>
      <c r="L1875" s="1">
        <v>2350</v>
      </c>
      <c r="M1875" t="s">
        <v>27</v>
      </c>
      <c r="N1875" t="s">
        <v>27</v>
      </c>
      <c r="O1875" t="s">
        <v>27</v>
      </c>
      <c r="P1875">
        <v>0</v>
      </c>
      <c r="Q1875" t="s">
        <v>34</v>
      </c>
      <c r="R1875">
        <v>29</v>
      </c>
      <c r="S1875" t="s">
        <v>27</v>
      </c>
      <c r="T1875">
        <v>2</v>
      </c>
      <c r="U1875">
        <v>4</v>
      </c>
      <c r="V1875">
        <v>1</v>
      </c>
      <c r="W1875">
        <v>99</v>
      </c>
      <c r="X1875">
        <v>623</v>
      </c>
      <c r="Y1875">
        <v>50</v>
      </c>
      <c r="Z1875" t="s">
        <v>41</v>
      </c>
      <c r="AA1875">
        <v>0</v>
      </c>
      <c r="AB1875" t="str">
        <f t="shared" si="29"/>
        <v>50-59</v>
      </c>
    </row>
    <row r="1876" spans="1:28" x14ac:dyDescent="0.3">
      <c r="A1876">
        <v>59</v>
      </c>
      <c r="B1876" t="s">
        <v>36</v>
      </c>
      <c r="C1876" t="s">
        <v>28</v>
      </c>
      <c r="D1876">
        <v>86</v>
      </c>
      <c r="E1876" t="s">
        <v>37</v>
      </c>
      <c r="F1876">
        <v>0</v>
      </c>
      <c r="G1876">
        <v>0</v>
      </c>
      <c r="H1876" t="s">
        <v>30</v>
      </c>
      <c r="I1876">
        <v>0</v>
      </c>
      <c r="J1876" t="s">
        <v>31</v>
      </c>
      <c r="K1876">
        <v>0</v>
      </c>
      <c r="L1876" s="1">
        <v>2186</v>
      </c>
      <c r="M1876" t="s">
        <v>27</v>
      </c>
      <c r="N1876" t="s">
        <v>36</v>
      </c>
      <c r="O1876" t="s">
        <v>27</v>
      </c>
      <c r="P1876">
        <v>50</v>
      </c>
      <c r="Q1876" t="s">
        <v>34</v>
      </c>
      <c r="R1876">
        <v>11</v>
      </c>
      <c r="S1876" t="s">
        <v>36</v>
      </c>
      <c r="T1876">
        <v>8</v>
      </c>
      <c r="U1876">
        <v>1</v>
      </c>
      <c r="V1876">
        <v>3</v>
      </c>
      <c r="W1876">
        <v>13</v>
      </c>
      <c r="X1876">
        <v>711</v>
      </c>
      <c r="Y1876">
        <v>-50</v>
      </c>
      <c r="Z1876" t="s">
        <v>33</v>
      </c>
      <c r="AA1876">
        <v>50</v>
      </c>
      <c r="AB1876" t="str">
        <f t="shared" si="29"/>
        <v>50-59</v>
      </c>
    </row>
    <row r="1877" spans="1:28" x14ac:dyDescent="0.3">
      <c r="A1877">
        <v>60</v>
      </c>
      <c r="B1877" t="s">
        <v>36</v>
      </c>
      <c r="C1877" t="s">
        <v>28</v>
      </c>
      <c r="D1877">
        <v>86</v>
      </c>
      <c r="E1877" t="s">
        <v>37</v>
      </c>
      <c r="F1877">
        <v>0</v>
      </c>
      <c r="G1877">
        <v>0</v>
      </c>
      <c r="H1877" t="s">
        <v>30</v>
      </c>
      <c r="I1877">
        <v>0</v>
      </c>
      <c r="J1877" t="s">
        <v>31</v>
      </c>
      <c r="K1877">
        <v>0</v>
      </c>
      <c r="L1877" s="1">
        <v>2236</v>
      </c>
      <c r="M1877" t="s">
        <v>27</v>
      </c>
      <c r="N1877" t="s">
        <v>27</v>
      </c>
      <c r="O1877" t="s">
        <v>27</v>
      </c>
      <c r="P1877">
        <v>0</v>
      </c>
      <c r="Q1877" t="s">
        <v>34</v>
      </c>
      <c r="R1877">
        <v>16</v>
      </c>
      <c r="S1877" t="s">
        <v>36</v>
      </c>
      <c r="T1877">
        <v>5</v>
      </c>
      <c r="U1877">
        <v>2</v>
      </c>
      <c r="V1877">
        <v>1</v>
      </c>
      <c r="W1877">
        <v>5</v>
      </c>
      <c r="X1877">
        <v>763</v>
      </c>
      <c r="Y1877">
        <v>-50</v>
      </c>
      <c r="Z1877" t="s">
        <v>33</v>
      </c>
      <c r="AA1877">
        <v>50</v>
      </c>
      <c r="AB1877" t="str">
        <f t="shared" si="29"/>
        <v>60-69</v>
      </c>
    </row>
    <row r="1878" spans="1:28" x14ac:dyDescent="0.3">
      <c r="A1878">
        <v>31</v>
      </c>
      <c r="B1878" t="s">
        <v>27</v>
      </c>
      <c r="C1878" t="s">
        <v>28</v>
      </c>
      <c r="D1878">
        <v>86</v>
      </c>
      <c r="E1878" t="s">
        <v>29</v>
      </c>
      <c r="F1878">
        <v>50</v>
      </c>
      <c r="G1878">
        <v>1</v>
      </c>
      <c r="H1878" t="s">
        <v>30</v>
      </c>
      <c r="I1878">
        <v>50</v>
      </c>
      <c r="J1878" t="s">
        <v>31</v>
      </c>
      <c r="K1878">
        <v>0</v>
      </c>
      <c r="L1878" s="1">
        <v>2386</v>
      </c>
      <c r="M1878" t="s">
        <v>27</v>
      </c>
      <c r="N1878" t="s">
        <v>27</v>
      </c>
      <c r="O1878" t="s">
        <v>27</v>
      </c>
      <c r="P1878">
        <v>0</v>
      </c>
      <c r="Q1878" t="s">
        <v>34</v>
      </c>
      <c r="R1878">
        <v>20</v>
      </c>
      <c r="S1878" t="s">
        <v>36</v>
      </c>
      <c r="T1878">
        <v>3</v>
      </c>
      <c r="U1878">
        <v>3</v>
      </c>
      <c r="V1878">
        <v>1</v>
      </c>
      <c r="W1878">
        <v>11</v>
      </c>
      <c r="X1878">
        <v>668</v>
      </c>
      <c r="Y1878">
        <v>50</v>
      </c>
      <c r="Z1878" t="s">
        <v>41</v>
      </c>
      <c r="AA1878">
        <v>0</v>
      </c>
      <c r="AB1878" t="str">
        <f t="shared" si="29"/>
        <v>30-39</v>
      </c>
    </row>
    <row r="1879" spans="1:28" x14ac:dyDescent="0.3">
      <c r="A1879">
        <v>36</v>
      </c>
      <c r="B1879" t="s">
        <v>27</v>
      </c>
      <c r="C1879" t="s">
        <v>28</v>
      </c>
      <c r="D1879">
        <v>86</v>
      </c>
      <c r="E1879" t="s">
        <v>42</v>
      </c>
      <c r="F1879">
        <v>100</v>
      </c>
      <c r="G1879">
        <v>1</v>
      </c>
      <c r="H1879" t="s">
        <v>39</v>
      </c>
      <c r="I1879">
        <v>100</v>
      </c>
      <c r="J1879" t="s">
        <v>31</v>
      </c>
      <c r="K1879">
        <v>0</v>
      </c>
      <c r="L1879" s="1">
        <v>2386</v>
      </c>
      <c r="M1879" t="s">
        <v>27</v>
      </c>
      <c r="N1879" t="s">
        <v>27</v>
      </c>
      <c r="O1879" t="s">
        <v>27</v>
      </c>
      <c r="P1879">
        <v>0</v>
      </c>
      <c r="Q1879" t="s">
        <v>34</v>
      </c>
      <c r="R1879">
        <v>30</v>
      </c>
      <c r="S1879" t="s">
        <v>27</v>
      </c>
      <c r="T1879">
        <v>4</v>
      </c>
      <c r="U1879">
        <v>0</v>
      </c>
      <c r="V1879">
        <v>3</v>
      </c>
      <c r="W1879">
        <v>99</v>
      </c>
      <c r="X1879">
        <v>721</v>
      </c>
      <c r="Y1879">
        <v>-50</v>
      </c>
      <c r="Z1879" t="s">
        <v>41</v>
      </c>
      <c r="AA1879">
        <v>0</v>
      </c>
      <c r="AB1879" t="str">
        <f t="shared" si="29"/>
        <v>30-39</v>
      </c>
    </row>
    <row r="1880" spans="1:28" x14ac:dyDescent="0.3">
      <c r="A1880">
        <v>18</v>
      </c>
      <c r="B1880" t="s">
        <v>27</v>
      </c>
      <c r="C1880" t="s">
        <v>38</v>
      </c>
      <c r="D1880">
        <v>0</v>
      </c>
      <c r="E1880" t="s">
        <v>42</v>
      </c>
      <c r="F1880">
        <v>100</v>
      </c>
      <c r="G1880">
        <v>1</v>
      </c>
      <c r="H1880" t="s">
        <v>30</v>
      </c>
      <c r="I1880">
        <v>50</v>
      </c>
      <c r="J1880" t="s">
        <v>40</v>
      </c>
      <c r="K1880">
        <v>-200</v>
      </c>
      <c r="L1880" s="1">
        <v>2050</v>
      </c>
      <c r="M1880" t="s">
        <v>27</v>
      </c>
      <c r="N1880" t="s">
        <v>36</v>
      </c>
      <c r="O1880" t="s">
        <v>27</v>
      </c>
      <c r="P1880">
        <v>50</v>
      </c>
      <c r="Q1880" t="s">
        <v>34</v>
      </c>
      <c r="R1880">
        <v>14</v>
      </c>
      <c r="S1880" t="s">
        <v>27</v>
      </c>
      <c r="T1880">
        <v>6</v>
      </c>
      <c r="U1880">
        <v>3</v>
      </c>
      <c r="V1880">
        <v>3</v>
      </c>
      <c r="W1880">
        <v>99</v>
      </c>
      <c r="X1880">
        <v>759</v>
      </c>
      <c r="Y1880">
        <v>-50</v>
      </c>
      <c r="Z1880" t="s">
        <v>33</v>
      </c>
      <c r="AA1880">
        <v>50</v>
      </c>
      <c r="AB1880" t="str">
        <f t="shared" si="29"/>
        <v>10-19</v>
      </c>
    </row>
    <row r="1881" spans="1:28" x14ac:dyDescent="0.3">
      <c r="A1881">
        <v>27</v>
      </c>
      <c r="B1881" t="s">
        <v>27</v>
      </c>
      <c r="C1881" t="s">
        <v>38</v>
      </c>
      <c r="D1881">
        <v>0</v>
      </c>
      <c r="E1881" t="s">
        <v>37</v>
      </c>
      <c r="F1881">
        <v>0</v>
      </c>
      <c r="G1881">
        <v>1</v>
      </c>
      <c r="H1881" t="s">
        <v>43</v>
      </c>
      <c r="I1881">
        <v>200</v>
      </c>
      <c r="J1881" t="s">
        <v>31</v>
      </c>
      <c r="K1881">
        <v>0</v>
      </c>
      <c r="L1881" s="1">
        <v>2300</v>
      </c>
      <c r="M1881" t="s">
        <v>27</v>
      </c>
      <c r="N1881" t="s">
        <v>36</v>
      </c>
      <c r="O1881" t="s">
        <v>36</v>
      </c>
      <c r="P1881">
        <v>100</v>
      </c>
      <c r="Q1881" t="s">
        <v>32</v>
      </c>
      <c r="R1881">
        <v>21</v>
      </c>
      <c r="S1881" t="s">
        <v>27</v>
      </c>
      <c r="T1881">
        <v>4</v>
      </c>
      <c r="U1881">
        <v>2</v>
      </c>
      <c r="V1881">
        <v>3</v>
      </c>
      <c r="W1881">
        <v>99</v>
      </c>
      <c r="X1881">
        <v>742</v>
      </c>
      <c r="Y1881">
        <v>-50</v>
      </c>
      <c r="Z1881" t="s">
        <v>35</v>
      </c>
      <c r="AA1881">
        <v>100</v>
      </c>
      <c r="AB1881" t="str">
        <f t="shared" si="29"/>
        <v>20-29</v>
      </c>
    </row>
    <row r="1882" spans="1:28" x14ac:dyDescent="0.3">
      <c r="A1882">
        <v>54</v>
      </c>
      <c r="B1882" t="s">
        <v>27</v>
      </c>
      <c r="C1882" t="s">
        <v>38</v>
      </c>
      <c r="D1882">
        <v>0</v>
      </c>
      <c r="E1882" t="s">
        <v>29</v>
      </c>
      <c r="F1882">
        <v>50</v>
      </c>
      <c r="G1882">
        <v>0</v>
      </c>
      <c r="H1882" t="s">
        <v>30</v>
      </c>
      <c r="I1882">
        <v>0</v>
      </c>
      <c r="J1882" t="s">
        <v>31</v>
      </c>
      <c r="K1882">
        <v>0</v>
      </c>
      <c r="L1882" s="1">
        <v>2350</v>
      </c>
      <c r="M1882" t="s">
        <v>27</v>
      </c>
      <c r="N1882" t="s">
        <v>27</v>
      </c>
      <c r="O1882" t="s">
        <v>27</v>
      </c>
      <c r="P1882">
        <v>0</v>
      </c>
      <c r="Q1882" t="s">
        <v>34</v>
      </c>
      <c r="R1882">
        <v>30</v>
      </c>
      <c r="S1882" t="s">
        <v>36</v>
      </c>
      <c r="T1882">
        <v>4</v>
      </c>
      <c r="U1882">
        <v>1</v>
      </c>
      <c r="V1882">
        <v>1</v>
      </c>
      <c r="W1882">
        <v>10</v>
      </c>
      <c r="X1882">
        <v>661</v>
      </c>
      <c r="Y1882">
        <v>50</v>
      </c>
      <c r="Z1882" t="s">
        <v>35</v>
      </c>
      <c r="AA1882">
        <v>100</v>
      </c>
      <c r="AB1882" t="str">
        <f t="shared" si="29"/>
        <v>50-59</v>
      </c>
    </row>
    <row r="1883" spans="1:28" x14ac:dyDescent="0.3">
      <c r="A1883">
        <v>64</v>
      </c>
      <c r="B1883" t="s">
        <v>36</v>
      </c>
      <c r="C1883" t="s">
        <v>38</v>
      </c>
      <c r="D1883">
        <v>0</v>
      </c>
      <c r="E1883" t="s">
        <v>29</v>
      </c>
      <c r="F1883">
        <v>50</v>
      </c>
      <c r="G1883">
        <v>0</v>
      </c>
      <c r="H1883" t="s">
        <v>43</v>
      </c>
      <c r="I1883">
        <v>0</v>
      </c>
      <c r="J1883" t="s">
        <v>31</v>
      </c>
      <c r="K1883">
        <v>0</v>
      </c>
      <c r="L1883" s="1">
        <v>2200</v>
      </c>
      <c r="M1883" t="s">
        <v>36</v>
      </c>
      <c r="N1883" t="s">
        <v>27</v>
      </c>
      <c r="O1883" t="s">
        <v>27</v>
      </c>
      <c r="P1883">
        <v>50</v>
      </c>
      <c r="Q1883" t="s">
        <v>34</v>
      </c>
      <c r="R1883">
        <v>16</v>
      </c>
      <c r="S1883" t="s">
        <v>27</v>
      </c>
      <c r="T1883">
        <v>5</v>
      </c>
      <c r="U1883">
        <v>3</v>
      </c>
      <c r="V1883">
        <v>3</v>
      </c>
      <c r="W1883">
        <v>99</v>
      </c>
      <c r="X1883">
        <v>662</v>
      </c>
      <c r="Y1883">
        <v>50</v>
      </c>
      <c r="Z1883" t="s">
        <v>41</v>
      </c>
      <c r="AA1883">
        <v>0</v>
      </c>
      <c r="AB1883" t="str">
        <f t="shared" si="29"/>
        <v>60-69</v>
      </c>
    </row>
    <row r="1884" spans="1:28" x14ac:dyDescent="0.3">
      <c r="A1884">
        <v>21</v>
      </c>
      <c r="B1884" t="s">
        <v>27</v>
      </c>
      <c r="C1884" t="s">
        <v>28</v>
      </c>
      <c r="D1884">
        <v>86</v>
      </c>
      <c r="E1884" t="s">
        <v>29</v>
      </c>
      <c r="F1884">
        <v>50</v>
      </c>
      <c r="G1884">
        <v>0</v>
      </c>
      <c r="H1884" t="s">
        <v>30</v>
      </c>
      <c r="I1884">
        <v>0</v>
      </c>
      <c r="J1884" t="s">
        <v>40</v>
      </c>
      <c r="K1884">
        <v>-200</v>
      </c>
      <c r="L1884" s="1">
        <v>1986</v>
      </c>
      <c r="M1884" t="s">
        <v>27</v>
      </c>
      <c r="N1884" t="s">
        <v>36</v>
      </c>
      <c r="O1884" t="s">
        <v>36</v>
      </c>
      <c r="P1884">
        <v>100</v>
      </c>
      <c r="Q1884" t="s">
        <v>34</v>
      </c>
      <c r="R1884">
        <v>2</v>
      </c>
      <c r="S1884" t="s">
        <v>36</v>
      </c>
      <c r="T1884">
        <v>5</v>
      </c>
      <c r="U1884">
        <v>1</v>
      </c>
      <c r="V1884">
        <v>1</v>
      </c>
      <c r="W1884">
        <v>4</v>
      </c>
      <c r="X1884">
        <v>760</v>
      </c>
      <c r="Y1884">
        <v>-50</v>
      </c>
      <c r="Z1884" t="s">
        <v>33</v>
      </c>
      <c r="AA1884">
        <v>50</v>
      </c>
      <c r="AB1884" t="str">
        <f t="shared" si="29"/>
        <v>20-29</v>
      </c>
    </row>
    <row r="1885" spans="1:28" x14ac:dyDescent="0.3">
      <c r="A1885">
        <v>31</v>
      </c>
      <c r="B1885" t="s">
        <v>27</v>
      </c>
      <c r="C1885" t="s">
        <v>28</v>
      </c>
      <c r="D1885">
        <v>86</v>
      </c>
      <c r="E1885" t="s">
        <v>29</v>
      </c>
      <c r="F1885">
        <v>50</v>
      </c>
      <c r="G1885">
        <v>0</v>
      </c>
      <c r="H1885" t="s">
        <v>30</v>
      </c>
      <c r="I1885">
        <v>0</v>
      </c>
      <c r="J1885" t="s">
        <v>31</v>
      </c>
      <c r="K1885">
        <v>0</v>
      </c>
      <c r="L1885" s="1">
        <v>2236</v>
      </c>
      <c r="M1885" t="s">
        <v>27</v>
      </c>
      <c r="N1885" t="s">
        <v>36</v>
      </c>
      <c r="O1885" t="s">
        <v>27</v>
      </c>
      <c r="P1885">
        <v>50</v>
      </c>
      <c r="Q1885" t="s">
        <v>34</v>
      </c>
      <c r="R1885">
        <v>10</v>
      </c>
      <c r="S1885" t="s">
        <v>27</v>
      </c>
      <c r="T1885">
        <v>9</v>
      </c>
      <c r="U1885">
        <v>0</v>
      </c>
      <c r="V1885">
        <v>3</v>
      </c>
      <c r="W1885">
        <v>99</v>
      </c>
      <c r="X1885">
        <v>760</v>
      </c>
      <c r="Y1885">
        <v>-50</v>
      </c>
      <c r="Z1885" t="s">
        <v>33</v>
      </c>
      <c r="AA1885">
        <v>50</v>
      </c>
      <c r="AB1885" t="str">
        <f t="shared" si="29"/>
        <v>30-39</v>
      </c>
    </row>
    <row r="1886" spans="1:28" x14ac:dyDescent="0.3">
      <c r="A1886">
        <v>39</v>
      </c>
      <c r="B1886" t="s">
        <v>27</v>
      </c>
      <c r="C1886" t="s">
        <v>38</v>
      </c>
      <c r="D1886">
        <v>0</v>
      </c>
      <c r="E1886" t="s">
        <v>37</v>
      </c>
      <c r="F1886">
        <v>0</v>
      </c>
      <c r="G1886">
        <v>1</v>
      </c>
      <c r="H1886" t="s">
        <v>30</v>
      </c>
      <c r="I1886">
        <v>50</v>
      </c>
      <c r="J1886" t="s">
        <v>40</v>
      </c>
      <c r="K1886">
        <v>-200</v>
      </c>
      <c r="L1886" s="1">
        <v>2000</v>
      </c>
      <c r="M1886" t="s">
        <v>27</v>
      </c>
      <c r="N1886" t="s">
        <v>27</v>
      </c>
      <c r="O1886" t="s">
        <v>27</v>
      </c>
      <c r="P1886">
        <v>0</v>
      </c>
      <c r="Q1886" t="s">
        <v>34</v>
      </c>
      <c r="R1886">
        <v>2</v>
      </c>
      <c r="S1886" t="s">
        <v>36</v>
      </c>
      <c r="T1886">
        <v>7</v>
      </c>
      <c r="U1886">
        <v>2</v>
      </c>
      <c r="V1886">
        <v>2</v>
      </c>
      <c r="W1886">
        <v>4</v>
      </c>
      <c r="X1886">
        <v>774</v>
      </c>
      <c r="Y1886">
        <v>-50</v>
      </c>
      <c r="Z1886" t="s">
        <v>33</v>
      </c>
      <c r="AA1886">
        <v>50</v>
      </c>
      <c r="AB1886" t="str">
        <f t="shared" si="29"/>
        <v>30-39</v>
      </c>
    </row>
    <row r="1887" spans="1:28" x14ac:dyDescent="0.3">
      <c r="A1887">
        <v>44</v>
      </c>
      <c r="B1887" t="s">
        <v>27</v>
      </c>
      <c r="C1887" t="s">
        <v>46</v>
      </c>
      <c r="D1887">
        <v>0</v>
      </c>
      <c r="E1887" t="s">
        <v>37</v>
      </c>
      <c r="F1887">
        <v>0</v>
      </c>
      <c r="G1887">
        <v>0</v>
      </c>
      <c r="H1887" t="s">
        <v>30</v>
      </c>
      <c r="I1887">
        <v>0</v>
      </c>
      <c r="J1887" t="s">
        <v>31</v>
      </c>
      <c r="K1887">
        <v>0</v>
      </c>
      <c r="L1887" s="1">
        <v>2000</v>
      </c>
      <c r="M1887" t="s">
        <v>36</v>
      </c>
      <c r="N1887" t="s">
        <v>36</v>
      </c>
      <c r="O1887" t="s">
        <v>27</v>
      </c>
      <c r="P1887">
        <v>100</v>
      </c>
      <c r="Q1887" t="s">
        <v>34</v>
      </c>
      <c r="R1887">
        <v>28</v>
      </c>
      <c r="S1887" t="s">
        <v>27</v>
      </c>
      <c r="T1887">
        <v>6</v>
      </c>
      <c r="U1887">
        <v>2</v>
      </c>
      <c r="V1887">
        <v>3</v>
      </c>
      <c r="W1887">
        <v>99</v>
      </c>
      <c r="X1887">
        <v>762</v>
      </c>
      <c r="Y1887">
        <v>-50</v>
      </c>
      <c r="Z1887" t="s">
        <v>41</v>
      </c>
      <c r="AA1887">
        <v>0</v>
      </c>
      <c r="AB1887" t="str">
        <f t="shared" si="29"/>
        <v>40-49</v>
      </c>
    </row>
    <row r="1888" spans="1:28" x14ac:dyDescent="0.3">
      <c r="A1888">
        <v>27</v>
      </c>
      <c r="B1888" t="s">
        <v>27</v>
      </c>
      <c r="C1888" t="s">
        <v>28</v>
      </c>
      <c r="D1888">
        <v>86</v>
      </c>
      <c r="E1888" t="s">
        <v>42</v>
      </c>
      <c r="F1888">
        <v>100</v>
      </c>
      <c r="G1888">
        <v>0</v>
      </c>
      <c r="H1888" t="s">
        <v>30</v>
      </c>
      <c r="I1888">
        <v>0</v>
      </c>
      <c r="J1888" t="s">
        <v>40</v>
      </c>
      <c r="K1888">
        <v>-200</v>
      </c>
      <c r="L1888" s="1">
        <v>2186</v>
      </c>
      <c r="M1888" t="s">
        <v>27</v>
      </c>
      <c r="N1888" t="s">
        <v>27</v>
      </c>
      <c r="O1888" t="s">
        <v>36</v>
      </c>
      <c r="P1888">
        <v>50</v>
      </c>
      <c r="Q1888" t="s">
        <v>34</v>
      </c>
      <c r="R1888">
        <v>25</v>
      </c>
      <c r="S1888" t="s">
        <v>36</v>
      </c>
      <c r="T1888">
        <v>2</v>
      </c>
      <c r="U1888">
        <v>1</v>
      </c>
      <c r="V1888">
        <v>3</v>
      </c>
      <c r="W1888">
        <v>1</v>
      </c>
      <c r="X1888">
        <v>671</v>
      </c>
      <c r="Y1888">
        <v>50</v>
      </c>
      <c r="Z1888" t="s">
        <v>33</v>
      </c>
      <c r="AA1888">
        <v>50</v>
      </c>
      <c r="AB1888" t="str">
        <f t="shared" si="29"/>
        <v>20-29</v>
      </c>
    </row>
    <row r="1889" spans="1:28" x14ac:dyDescent="0.3">
      <c r="A1889">
        <v>46</v>
      </c>
      <c r="B1889" t="s">
        <v>27</v>
      </c>
      <c r="C1889" t="s">
        <v>28</v>
      </c>
      <c r="D1889">
        <v>86</v>
      </c>
      <c r="E1889" t="s">
        <v>29</v>
      </c>
      <c r="F1889">
        <v>50</v>
      </c>
      <c r="G1889">
        <v>0</v>
      </c>
      <c r="H1889" t="s">
        <v>30</v>
      </c>
      <c r="I1889">
        <v>0</v>
      </c>
      <c r="J1889" t="s">
        <v>40</v>
      </c>
      <c r="K1889">
        <v>-200</v>
      </c>
      <c r="L1889" s="1">
        <v>2136</v>
      </c>
      <c r="M1889" t="s">
        <v>27</v>
      </c>
      <c r="N1889" t="s">
        <v>27</v>
      </c>
      <c r="O1889" t="s">
        <v>27</v>
      </c>
      <c r="P1889">
        <v>0</v>
      </c>
      <c r="Q1889" t="s">
        <v>32</v>
      </c>
      <c r="R1889">
        <v>5</v>
      </c>
      <c r="S1889" t="s">
        <v>36</v>
      </c>
      <c r="T1889">
        <v>4</v>
      </c>
      <c r="U1889">
        <v>3</v>
      </c>
      <c r="V1889">
        <v>1</v>
      </c>
      <c r="W1889">
        <v>1</v>
      </c>
      <c r="X1889">
        <v>732</v>
      </c>
      <c r="Y1889">
        <v>-50</v>
      </c>
      <c r="Z1889" t="s">
        <v>35</v>
      </c>
      <c r="AA1889">
        <v>100</v>
      </c>
      <c r="AB1889" t="str">
        <f t="shared" si="29"/>
        <v>40-49</v>
      </c>
    </row>
    <row r="1890" spans="1:28" x14ac:dyDescent="0.3">
      <c r="A1890">
        <v>32</v>
      </c>
      <c r="B1890" t="s">
        <v>27</v>
      </c>
      <c r="C1890" t="s">
        <v>28</v>
      </c>
      <c r="D1890">
        <v>86</v>
      </c>
      <c r="E1890" t="s">
        <v>29</v>
      </c>
      <c r="F1890">
        <v>50</v>
      </c>
      <c r="G1890">
        <v>1</v>
      </c>
      <c r="H1890" t="s">
        <v>30</v>
      </c>
      <c r="I1890">
        <v>50</v>
      </c>
      <c r="J1890" t="s">
        <v>31</v>
      </c>
      <c r="K1890">
        <v>0</v>
      </c>
      <c r="L1890" s="1">
        <v>2386</v>
      </c>
      <c r="M1890" t="s">
        <v>27</v>
      </c>
      <c r="N1890" t="s">
        <v>36</v>
      </c>
      <c r="O1890" t="s">
        <v>27</v>
      </c>
      <c r="P1890">
        <v>50</v>
      </c>
      <c r="Q1890" t="s">
        <v>34</v>
      </c>
      <c r="R1890">
        <v>8</v>
      </c>
      <c r="S1890" t="s">
        <v>36</v>
      </c>
      <c r="T1890">
        <v>6</v>
      </c>
      <c r="U1890">
        <v>2</v>
      </c>
      <c r="V1890">
        <v>3</v>
      </c>
      <c r="W1890">
        <v>3</v>
      </c>
      <c r="X1890">
        <v>688</v>
      </c>
      <c r="Y1890">
        <v>50</v>
      </c>
      <c r="Z1890" t="s">
        <v>33</v>
      </c>
      <c r="AA1890">
        <v>50</v>
      </c>
      <c r="AB1890" t="str">
        <f t="shared" si="29"/>
        <v>30-39</v>
      </c>
    </row>
    <row r="1891" spans="1:28" x14ac:dyDescent="0.3">
      <c r="A1891">
        <v>39</v>
      </c>
      <c r="B1891" t="s">
        <v>27</v>
      </c>
      <c r="C1891" t="s">
        <v>38</v>
      </c>
      <c r="D1891">
        <v>0</v>
      </c>
      <c r="E1891" t="s">
        <v>37</v>
      </c>
      <c r="F1891">
        <v>0</v>
      </c>
      <c r="G1891">
        <v>1</v>
      </c>
      <c r="H1891" t="s">
        <v>30</v>
      </c>
      <c r="I1891">
        <v>50</v>
      </c>
      <c r="J1891" t="s">
        <v>31</v>
      </c>
      <c r="K1891">
        <v>0</v>
      </c>
      <c r="L1891" s="1">
        <v>2150</v>
      </c>
      <c r="M1891" t="s">
        <v>27</v>
      </c>
      <c r="N1891" t="s">
        <v>27</v>
      </c>
      <c r="O1891" t="s">
        <v>36</v>
      </c>
      <c r="P1891">
        <v>50</v>
      </c>
      <c r="Q1891" t="s">
        <v>34</v>
      </c>
      <c r="R1891">
        <v>9</v>
      </c>
      <c r="S1891" t="s">
        <v>27</v>
      </c>
      <c r="T1891">
        <v>4</v>
      </c>
      <c r="U1891">
        <v>4</v>
      </c>
      <c r="V1891">
        <v>3</v>
      </c>
      <c r="W1891">
        <v>99</v>
      </c>
      <c r="X1891">
        <v>714</v>
      </c>
      <c r="Y1891">
        <v>-50</v>
      </c>
      <c r="Z1891" t="s">
        <v>33</v>
      </c>
      <c r="AA1891">
        <v>50</v>
      </c>
      <c r="AB1891" t="str">
        <f t="shared" si="29"/>
        <v>30-39</v>
      </c>
    </row>
    <row r="1892" spans="1:28" x14ac:dyDescent="0.3">
      <c r="A1892">
        <v>48</v>
      </c>
      <c r="B1892" t="s">
        <v>27</v>
      </c>
      <c r="C1892" t="s">
        <v>38</v>
      </c>
      <c r="D1892">
        <v>0</v>
      </c>
      <c r="E1892" t="s">
        <v>29</v>
      </c>
      <c r="F1892">
        <v>50</v>
      </c>
      <c r="G1892">
        <v>1</v>
      </c>
      <c r="H1892" t="s">
        <v>30</v>
      </c>
      <c r="I1892">
        <v>50</v>
      </c>
      <c r="J1892" t="s">
        <v>31</v>
      </c>
      <c r="K1892">
        <v>0</v>
      </c>
      <c r="L1892" s="1">
        <v>2300</v>
      </c>
      <c r="M1892" t="s">
        <v>27</v>
      </c>
      <c r="N1892" t="s">
        <v>27</v>
      </c>
      <c r="O1892" t="s">
        <v>27</v>
      </c>
      <c r="P1892">
        <v>0</v>
      </c>
      <c r="Q1892" t="s">
        <v>34</v>
      </c>
      <c r="R1892">
        <v>17</v>
      </c>
      <c r="S1892" t="s">
        <v>27</v>
      </c>
      <c r="T1892">
        <v>4</v>
      </c>
      <c r="U1892">
        <v>2</v>
      </c>
      <c r="V1892">
        <v>3</v>
      </c>
      <c r="W1892">
        <v>99</v>
      </c>
      <c r="X1892">
        <v>700</v>
      </c>
      <c r="Y1892">
        <v>50</v>
      </c>
      <c r="Z1892" t="s">
        <v>41</v>
      </c>
      <c r="AA1892">
        <v>0</v>
      </c>
      <c r="AB1892" t="str">
        <f t="shared" si="29"/>
        <v>40-49</v>
      </c>
    </row>
    <row r="1893" spans="1:28" x14ac:dyDescent="0.3">
      <c r="A1893">
        <v>40</v>
      </c>
      <c r="B1893" t="s">
        <v>27</v>
      </c>
      <c r="C1893" t="s">
        <v>28</v>
      </c>
      <c r="D1893">
        <v>86</v>
      </c>
      <c r="E1893" t="s">
        <v>42</v>
      </c>
      <c r="F1893">
        <v>100</v>
      </c>
      <c r="G1893">
        <v>1</v>
      </c>
      <c r="H1893" t="s">
        <v>30</v>
      </c>
      <c r="I1893">
        <v>50</v>
      </c>
      <c r="J1893" t="s">
        <v>31</v>
      </c>
      <c r="K1893">
        <v>0</v>
      </c>
      <c r="L1893" s="1">
        <v>2386</v>
      </c>
      <c r="M1893" t="s">
        <v>27</v>
      </c>
      <c r="N1893" t="s">
        <v>27</v>
      </c>
      <c r="O1893" t="s">
        <v>27</v>
      </c>
      <c r="P1893">
        <v>0</v>
      </c>
      <c r="Q1893" t="s">
        <v>34</v>
      </c>
      <c r="R1893">
        <v>19</v>
      </c>
      <c r="S1893" t="s">
        <v>36</v>
      </c>
      <c r="T1893">
        <v>3</v>
      </c>
      <c r="U1893">
        <v>1</v>
      </c>
      <c r="V1893">
        <v>2</v>
      </c>
      <c r="W1893">
        <v>4</v>
      </c>
      <c r="X1893">
        <v>725</v>
      </c>
      <c r="Y1893">
        <v>-50</v>
      </c>
      <c r="Z1893" t="s">
        <v>33</v>
      </c>
      <c r="AA1893">
        <v>50</v>
      </c>
      <c r="AB1893" t="str">
        <f t="shared" si="29"/>
        <v>40-49</v>
      </c>
    </row>
    <row r="1894" spans="1:28" x14ac:dyDescent="0.3">
      <c r="A1894">
        <v>33</v>
      </c>
      <c r="B1894" t="s">
        <v>27</v>
      </c>
      <c r="C1894" t="s">
        <v>38</v>
      </c>
      <c r="D1894">
        <v>0</v>
      </c>
      <c r="E1894" t="s">
        <v>29</v>
      </c>
      <c r="F1894">
        <v>50</v>
      </c>
      <c r="G1894">
        <v>1</v>
      </c>
      <c r="H1894" t="s">
        <v>30</v>
      </c>
      <c r="I1894">
        <v>50</v>
      </c>
      <c r="J1894" t="s">
        <v>40</v>
      </c>
      <c r="K1894">
        <v>-200</v>
      </c>
      <c r="L1894" s="1">
        <v>2000</v>
      </c>
      <c r="M1894" t="s">
        <v>36</v>
      </c>
      <c r="N1894" t="s">
        <v>27</v>
      </c>
      <c r="O1894" t="s">
        <v>36</v>
      </c>
      <c r="P1894">
        <v>100</v>
      </c>
      <c r="Q1894" t="s">
        <v>34</v>
      </c>
      <c r="R1894">
        <v>16</v>
      </c>
      <c r="S1894" t="s">
        <v>36</v>
      </c>
      <c r="T1894">
        <v>4</v>
      </c>
      <c r="U1894">
        <v>2</v>
      </c>
      <c r="V1894">
        <v>3</v>
      </c>
      <c r="W1894">
        <v>2</v>
      </c>
      <c r="X1894">
        <v>753</v>
      </c>
      <c r="Y1894">
        <v>-50</v>
      </c>
      <c r="Z1894" t="s">
        <v>35</v>
      </c>
      <c r="AA1894">
        <v>100</v>
      </c>
      <c r="AB1894" t="str">
        <f t="shared" si="29"/>
        <v>30-39</v>
      </c>
    </row>
    <row r="1895" spans="1:28" x14ac:dyDescent="0.3">
      <c r="A1895">
        <v>38</v>
      </c>
      <c r="B1895" t="s">
        <v>27</v>
      </c>
      <c r="C1895" t="s">
        <v>28</v>
      </c>
      <c r="D1895">
        <v>86</v>
      </c>
      <c r="E1895" t="s">
        <v>42</v>
      </c>
      <c r="F1895">
        <v>100</v>
      </c>
      <c r="G1895">
        <v>0</v>
      </c>
      <c r="H1895" t="s">
        <v>30</v>
      </c>
      <c r="I1895">
        <v>0</v>
      </c>
      <c r="J1895" t="s">
        <v>40</v>
      </c>
      <c r="K1895">
        <v>-200</v>
      </c>
      <c r="L1895" s="1">
        <v>2136</v>
      </c>
      <c r="M1895" t="s">
        <v>27</v>
      </c>
      <c r="N1895" t="s">
        <v>27</v>
      </c>
      <c r="O1895" t="s">
        <v>27</v>
      </c>
      <c r="P1895">
        <v>0</v>
      </c>
      <c r="Q1895" t="s">
        <v>44</v>
      </c>
      <c r="R1895">
        <v>10</v>
      </c>
      <c r="S1895" t="s">
        <v>27</v>
      </c>
      <c r="T1895">
        <v>5</v>
      </c>
      <c r="U1895">
        <v>1</v>
      </c>
      <c r="V1895">
        <v>2</v>
      </c>
      <c r="W1895">
        <v>99</v>
      </c>
      <c r="X1895">
        <v>720</v>
      </c>
      <c r="Y1895">
        <v>-50</v>
      </c>
      <c r="Z1895" t="s">
        <v>33</v>
      </c>
      <c r="AA1895">
        <v>50</v>
      </c>
      <c r="AB1895" t="str">
        <f t="shared" si="29"/>
        <v>30-39</v>
      </c>
    </row>
    <row r="1896" spans="1:28" x14ac:dyDescent="0.3">
      <c r="A1896">
        <v>38</v>
      </c>
      <c r="B1896" t="s">
        <v>27</v>
      </c>
      <c r="C1896" t="s">
        <v>28</v>
      </c>
      <c r="D1896">
        <v>86</v>
      </c>
      <c r="E1896" t="s">
        <v>42</v>
      </c>
      <c r="F1896">
        <v>100</v>
      </c>
      <c r="G1896">
        <v>0</v>
      </c>
      <c r="H1896" t="s">
        <v>43</v>
      </c>
      <c r="I1896">
        <v>0</v>
      </c>
      <c r="J1896" t="s">
        <v>31</v>
      </c>
      <c r="K1896">
        <v>0</v>
      </c>
      <c r="L1896" s="1">
        <v>2336</v>
      </c>
      <c r="M1896" t="s">
        <v>27</v>
      </c>
      <c r="N1896" t="s">
        <v>27</v>
      </c>
      <c r="O1896" t="s">
        <v>27</v>
      </c>
      <c r="P1896">
        <v>0</v>
      </c>
      <c r="Q1896" t="s">
        <v>34</v>
      </c>
      <c r="R1896">
        <v>26</v>
      </c>
      <c r="S1896" t="s">
        <v>36</v>
      </c>
      <c r="T1896">
        <v>8</v>
      </c>
      <c r="U1896">
        <v>2</v>
      </c>
      <c r="V1896">
        <v>1</v>
      </c>
      <c r="W1896">
        <v>3</v>
      </c>
      <c r="X1896">
        <v>718</v>
      </c>
      <c r="Y1896">
        <v>-50</v>
      </c>
      <c r="Z1896" t="s">
        <v>33</v>
      </c>
      <c r="AA1896">
        <v>50</v>
      </c>
      <c r="AB1896" t="str">
        <f t="shared" si="29"/>
        <v>30-39</v>
      </c>
    </row>
    <row r="1897" spans="1:28" x14ac:dyDescent="0.3">
      <c r="A1897">
        <v>34</v>
      </c>
      <c r="B1897" t="s">
        <v>27</v>
      </c>
      <c r="C1897" t="s">
        <v>46</v>
      </c>
      <c r="D1897">
        <v>0</v>
      </c>
      <c r="E1897" t="s">
        <v>29</v>
      </c>
      <c r="F1897">
        <v>50</v>
      </c>
      <c r="G1897">
        <v>0</v>
      </c>
      <c r="H1897" t="s">
        <v>30</v>
      </c>
      <c r="I1897">
        <v>0</v>
      </c>
      <c r="J1897" t="s">
        <v>31</v>
      </c>
      <c r="K1897">
        <v>0</v>
      </c>
      <c r="L1897" s="1">
        <v>2200</v>
      </c>
      <c r="M1897" t="s">
        <v>27</v>
      </c>
      <c r="N1897" t="s">
        <v>36</v>
      </c>
      <c r="O1897" t="s">
        <v>27</v>
      </c>
      <c r="P1897">
        <v>50</v>
      </c>
      <c r="Q1897" t="s">
        <v>32</v>
      </c>
      <c r="R1897">
        <v>24</v>
      </c>
      <c r="S1897" t="s">
        <v>27</v>
      </c>
      <c r="T1897">
        <v>6</v>
      </c>
      <c r="U1897">
        <v>1</v>
      </c>
      <c r="V1897">
        <v>1</v>
      </c>
      <c r="W1897">
        <v>99</v>
      </c>
      <c r="X1897">
        <v>802</v>
      </c>
      <c r="Y1897">
        <v>-50</v>
      </c>
      <c r="Z1897" t="s">
        <v>35</v>
      </c>
      <c r="AA1897">
        <v>100</v>
      </c>
      <c r="AB1897" t="str">
        <f t="shared" si="29"/>
        <v>30-39</v>
      </c>
    </row>
    <row r="1898" spans="1:28" x14ac:dyDescent="0.3">
      <c r="A1898">
        <v>36</v>
      </c>
      <c r="B1898" t="s">
        <v>27</v>
      </c>
      <c r="C1898" t="s">
        <v>28</v>
      </c>
      <c r="D1898">
        <v>86</v>
      </c>
      <c r="E1898" t="s">
        <v>37</v>
      </c>
      <c r="F1898">
        <v>0</v>
      </c>
      <c r="G1898">
        <v>0</v>
      </c>
      <c r="H1898" t="s">
        <v>30</v>
      </c>
      <c r="I1898">
        <v>0</v>
      </c>
      <c r="J1898" t="s">
        <v>40</v>
      </c>
      <c r="K1898">
        <v>-200</v>
      </c>
      <c r="L1898" s="1">
        <v>2036</v>
      </c>
      <c r="M1898" t="s">
        <v>27</v>
      </c>
      <c r="N1898" t="s">
        <v>36</v>
      </c>
      <c r="O1898" t="s">
        <v>27</v>
      </c>
      <c r="P1898">
        <v>50</v>
      </c>
      <c r="Q1898" t="s">
        <v>34</v>
      </c>
      <c r="R1898">
        <v>2</v>
      </c>
      <c r="S1898" t="s">
        <v>36</v>
      </c>
      <c r="T1898">
        <v>3</v>
      </c>
      <c r="U1898">
        <v>1</v>
      </c>
      <c r="V1898">
        <v>1</v>
      </c>
      <c r="W1898">
        <v>8</v>
      </c>
      <c r="X1898">
        <v>775</v>
      </c>
      <c r="Y1898">
        <v>-50</v>
      </c>
      <c r="Z1898" t="s">
        <v>35</v>
      </c>
      <c r="AA1898">
        <v>100</v>
      </c>
      <c r="AB1898" t="str">
        <f t="shared" si="29"/>
        <v>30-39</v>
      </c>
    </row>
    <row r="1899" spans="1:28" x14ac:dyDescent="0.3">
      <c r="A1899">
        <v>63</v>
      </c>
      <c r="B1899" t="s">
        <v>36</v>
      </c>
      <c r="C1899" t="s">
        <v>28</v>
      </c>
      <c r="D1899">
        <v>86</v>
      </c>
      <c r="E1899" t="s">
        <v>29</v>
      </c>
      <c r="F1899">
        <v>50</v>
      </c>
      <c r="G1899">
        <v>0</v>
      </c>
      <c r="H1899" t="s">
        <v>30</v>
      </c>
      <c r="I1899">
        <v>0</v>
      </c>
      <c r="J1899" t="s">
        <v>40</v>
      </c>
      <c r="K1899">
        <v>-200</v>
      </c>
      <c r="L1899" s="1">
        <v>2036</v>
      </c>
      <c r="M1899" t="s">
        <v>27</v>
      </c>
      <c r="N1899" t="s">
        <v>27</v>
      </c>
      <c r="O1899" t="s">
        <v>27</v>
      </c>
      <c r="P1899">
        <v>0</v>
      </c>
      <c r="Q1899" t="s">
        <v>32</v>
      </c>
      <c r="R1899">
        <v>29</v>
      </c>
      <c r="S1899" t="s">
        <v>27</v>
      </c>
      <c r="T1899">
        <v>2</v>
      </c>
      <c r="U1899">
        <v>0</v>
      </c>
      <c r="V1899">
        <v>2</v>
      </c>
      <c r="W1899">
        <v>99</v>
      </c>
      <c r="X1899">
        <v>706</v>
      </c>
      <c r="Y1899">
        <v>-50</v>
      </c>
      <c r="Z1899" t="s">
        <v>41</v>
      </c>
      <c r="AA1899">
        <v>0</v>
      </c>
      <c r="AB1899" t="str">
        <f t="shared" si="29"/>
        <v>60-69</v>
      </c>
    </row>
    <row r="1900" spans="1:28" x14ac:dyDescent="0.3">
      <c r="A1900">
        <v>48</v>
      </c>
      <c r="B1900" t="s">
        <v>27</v>
      </c>
      <c r="C1900" t="s">
        <v>45</v>
      </c>
      <c r="D1900">
        <v>0</v>
      </c>
      <c r="E1900" t="s">
        <v>29</v>
      </c>
      <c r="F1900">
        <v>50</v>
      </c>
      <c r="G1900">
        <v>0</v>
      </c>
      <c r="H1900" t="s">
        <v>30</v>
      </c>
      <c r="I1900">
        <v>0</v>
      </c>
      <c r="J1900" t="s">
        <v>31</v>
      </c>
      <c r="K1900">
        <v>0</v>
      </c>
      <c r="L1900" s="1">
        <v>2200</v>
      </c>
      <c r="M1900" t="s">
        <v>27</v>
      </c>
      <c r="N1900" t="s">
        <v>36</v>
      </c>
      <c r="O1900" t="s">
        <v>27</v>
      </c>
      <c r="P1900">
        <v>50</v>
      </c>
      <c r="Q1900" t="s">
        <v>34</v>
      </c>
      <c r="R1900">
        <v>10</v>
      </c>
      <c r="S1900" t="s">
        <v>36</v>
      </c>
      <c r="T1900">
        <v>4</v>
      </c>
      <c r="U1900">
        <v>1</v>
      </c>
      <c r="V1900">
        <v>1</v>
      </c>
      <c r="W1900">
        <v>13</v>
      </c>
      <c r="X1900">
        <v>848</v>
      </c>
      <c r="Y1900">
        <v>-50</v>
      </c>
      <c r="Z1900" t="s">
        <v>35</v>
      </c>
      <c r="AA1900">
        <v>100</v>
      </c>
      <c r="AB1900" t="str">
        <f t="shared" si="29"/>
        <v>40-49</v>
      </c>
    </row>
    <row r="1901" spans="1:28" x14ac:dyDescent="0.3">
      <c r="A1901">
        <v>35</v>
      </c>
      <c r="B1901" t="s">
        <v>27</v>
      </c>
      <c r="C1901" t="s">
        <v>46</v>
      </c>
      <c r="D1901">
        <v>0</v>
      </c>
      <c r="E1901" t="s">
        <v>29</v>
      </c>
      <c r="F1901">
        <v>50</v>
      </c>
      <c r="G1901">
        <v>2</v>
      </c>
      <c r="H1901" t="s">
        <v>30</v>
      </c>
      <c r="I1901">
        <v>100</v>
      </c>
      <c r="J1901" t="s">
        <v>31</v>
      </c>
      <c r="K1901">
        <v>0</v>
      </c>
      <c r="L1901" s="1">
        <v>2300</v>
      </c>
      <c r="M1901" t="s">
        <v>27</v>
      </c>
      <c r="N1901" t="s">
        <v>27</v>
      </c>
      <c r="O1901" t="s">
        <v>36</v>
      </c>
      <c r="P1901">
        <v>50</v>
      </c>
      <c r="Q1901" t="s">
        <v>32</v>
      </c>
      <c r="R1901">
        <v>8</v>
      </c>
      <c r="S1901" t="s">
        <v>36</v>
      </c>
      <c r="T1901">
        <v>4</v>
      </c>
      <c r="U1901">
        <v>2</v>
      </c>
      <c r="V1901">
        <v>1</v>
      </c>
      <c r="W1901">
        <v>5</v>
      </c>
      <c r="X1901">
        <v>697</v>
      </c>
      <c r="Y1901">
        <v>50</v>
      </c>
      <c r="Z1901" t="s">
        <v>41</v>
      </c>
      <c r="AA1901">
        <v>0</v>
      </c>
      <c r="AB1901" t="str">
        <f t="shared" si="29"/>
        <v>30-39</v>
      </c>
    </row>
    <row r="1902" spans="1:28" x14ac:dyDescent="0.3">
      <c r="A1902">
        <v>50</v>
      </c>
      <c r="B1902" t="s">
        <v>27</v>
      </c>
      <c r="C1902" t="s">
        <v>38</v>
      </c>
      <c r="D1902">
        <v>0</v>
      </c>
      <c r="E1902" t="s">
        <v>29</v>
      </c>
      <c r="F1902">
        <v>50</v>
      </c>
      <c r="G1902">
        <v>0</v>
      </c>
      <c r="H1902" t="s">
        <v>43</v>
      </c>
      <c r="I1902">
        <v>0</v>
      </c>
      <c r="J1902" t="s">
        <v>31</v>
      </c>
      <c r="K1902">
        <v>0</v>
      </c>
      <c r="L1902" s="1">
        <v>2300</v>
      </c>
      <c r="M1902" t="s">
        <v>27</v>
      </c>
      <c r="N1902" t="s">
        <v>27</v>
      </c>
      <c r="O1902" t="s">
        <v>27</v>
      </c>
      <c r="P1902">
        <v>0</v>
      </c>
      <c r="Q1902" t="s">
        <v>34</v>
      </c>
      <c r="R1902">
        <v>26</v>
      </c>
      <c r="S1902" t="s">
        <v>27</v>
      </c>
      <c r="T1902">
        <v>4</v>
      </c>
      <c r="U1902">
        <v>4</v>
      </c>
      <c r="V1902">
        <v>1</v>
      </c>
      <c r="W1902">
        <v>99</v>
      </c>
      <c r="X1902">
        <v>698</v>
      </c>
      <c r="Y1902">
        <v>50</v>
      </c>
      <c r="Z1902" t="s">
        <v>33</v>
      </c>
      <c r="AA1902">
        <v>50</v>
      </c>
      <c r="AB1902" t="str">
        <f t="shared" si="29"/>
        <v>50-59</v>
      </c>
    </row>
    <row r="1903" spans="1:28" x14ac:dyDescent="0.3">
      <c r="A1903">
        <v>34</v>
      </c>
      <c r="B1903" t="s">
        <v>27</v>
      </c>
      <c r="C1903" t="s">
        <v>28</v>
      </c>
      <c r="D1903">
        <v>86</v>
      </c>
      <c r="E1903" t="s">
        <v>29</v>
      </c>
      <c r="F1903">
        <v>50</v>
      </c>
      <c r="G1903">
        <v>0</v>
      </c>
      <c r="H1903" t="s">
        <v>39</v>
      </c>
      <c r="I1903">
        <v>0</v>
      </c>
      <c r="J1903" t="s">
        <v>31</v>
      </c>
      <c r="K1903">
        <v>0</v>
      </c>
      <c r="L1903" s="1">
        <v>2286</v>
      </c>
      <c r="M1903" t="s">
        <v>27</v>
      </c>
      <c r="N1903" t="s">
        <v>27</v>
      </c>
      <c r="O1903" t="s">
        <v>27</v>
      </c>
      <c r="P1903">
        <v>0</v>
      </c>
      <c r="Q1903" t="s">
        <v>34</v>
      </c>
      <c r="R1903">
        <v>11</v>
      </c>
      <c r="S1903" t="s">
        <v>27</v>
      </c>
      <c r="T1903">
        <v>11</v>
      </c>
      <c r="U1903">
        <v>0</v>
      </c>
      <c r="V1903">
        <v>1</v>
      </c>
      <c r="W1903">
        <v>99</v>
      </c>
      <c r="X1903">
        <v>778</v>
      </c>
      <c r="Y1903">
        <v>-50</v>
      </c>
      <c r="Z1903" t="s">
        <v>33</v>
      </c>
      <c r="AA1903">
        <v>50</v>
      </c>
      <c r="AB1903" t="str">
        <f t="shared" si="29"/>
        <v>30-39</v>
      </c>
    </row>
    <row r="1904" spans="1:28" x14ac:dyDescent="0.3">
      <c r="A1904">
        <v>57</v>
      </c>
      <c r="B1904" t="s">
        <v>36</v>
      </c>
      <c r="C1904" t="s">
        <v>28</v>
      </c>
      <c r="D1904">
        <v>86</v>
      </c>
      <c r="E1904" t="s">
        <v>29</v>
      </c>
      <c r="F1904">
        <v>50</v>
      </c>
      <c r="G1904">
        <v>4</v>
      </c>
      <c r="H1904" t="s">
        <v>30</v>
      </c>
      <c r="I1904">
        <v>200</v>
      </c>
      <c r="J1904" t="s">
        <v>31</v>
      </c>
      <c r="K1904">
        <v>0</v>
      </c>
      <c r="L1904" s="1">
        <v>2536</v>
      </c>
      <c r="M1904" t="s">
        <v>27</v>
      </c>
      <c r="N1904" t="s">
        <v>27</v>
      </c>
      <c r="O1904" t="s">
        <v>27</v>
      </c>
      <c r="P1904">
        <v>0</v>
      </c>
      <c r="Q1904" t="s">
        <v>34</v>
      </c>
      <c r="R1904">
        <v>27</v>
      </c>
      <c r="S1904" t="s">
        <v>36</v>
      </c>
      <c r="T1904">
        <v>4</v>
      </c>
      <c r="U1904">
        <v>5</v>
      </c>
      <c r="V1904">
        <v>2</v>
      </c>
      <c r="W1904">
        <v>11</v>
      </c>
      <c r="X1904">
        <v>735</v>
      </c>
      <c r="Y1904">
        <v>-50</v>
      </c>
      <c r="Z1904" t="s">
        <v>35</v>
      </c>
      <c r="AA1904">
        <v>100</v>
      </c>
      <c r="AB1904" t="str">
        <f t="shared" si="29"/>
        <v>50-59</v>
      </c>
    </row>
    <row r="1905" spans="1:28" x14ac:dyDescent="0.3">
      <c r="A1905">
        <v>45</v>
      </c>
      <c r="B1905" t="s">
        <v>27</v>
      </c>
      <c r="C1905" t="s">
        <v>45</v>
      </c>
      <c r="D1905">
        <v>0</v>
      </c>
      <c r="E1905" t="s">
        <v>42</v>
      </c>
      <c r="F1905">
        <v>100</v>
      </c>
      <c r="G1905">
        <v>1</v>
      </c>
      <c r="H1905" t="s">
        <v>39</v>
      </c>
      <c r="I1905">
        <v>100</v>
      </c>
      <c r="J1905" t="s">
        <v>40</v>
      </c>
      <c r="K1905">
        <v>-200</v>
      </c>
      <c r="L1905" s="1">
        <v>2150</v>
      </c>
      <c r="M1905" t="s">
        <v>27</v>
      </c>
      <c r="N1905" t="s">
        <v>36</v>
      </c>
      <c r="O1905" t="s">
        <v>27</v>
      </c>
      <c r="P1905">
        <v>50</v>
      </c>
      <c r="Q1905" t="s">
        <v>32</v>
      </c>
      <c r="R1905">
        <v>1</v>
      </c>
      <c r="S1905" t="s">
        <v>27</v>
      </c>
      <c r="T1905">
        <v>4</v>
      </c>
      <c r="U1905">
        <v>0</v>
      </c>
      <c r="V1905">
        <v>2</v>
      </c>
      <c r="W1905">
        <v>99</v>
      </c>
      <c r="X1905">
        <v>702</v>
      </c>
      <c r="Y1905">
        <v>-50</v>
      </c>
      <c r="Z1905" t="s">
        <v>35</v>
      </c>
      <c r="AA1905">
        <v>100</v>
      </c>
      <c r="AB1905" t="str">
        <f t="shared" si="29"/>
        <v>40-49</v>
      </c>
    </row>
    <row r="1906" spans="1:28" x14ac:dyDescent="0.3">
      <c r="A1906">
        <v>38</v>
      </c>
      <c r="B1906" t="s">
        <v>27</v>
      </c>
      <c r="C1906" t="s">
        <v>38</v>
      </c>
      <c r="D1906">
        <v>0</v>
      </c>
      <c r="E1906" t="s">
        <v>29</v>
      </c>
      <c r="F1906">
        <v>50</v>
      </c>
      <c r="G1906">
        <v>2</v>
      </c>
      <c r="H1906" t="s">
        <v>30</v>
      </c>
      <c r="I1906">
        <v>100</v>
      </c>
      <c r="J1906" t="s">
        <v>40</v>
      </c>
      <c r="K1906">
        <v>-200</v>
      </c>
      <c r="L1906" s="1">
        <v>2100</v>
      </c>
      <c r="M1906" t="s">
        <v>27</v>
      </c>
      <c r="N1906" t="s">
        <v>27</v>
      </c>
      <c r="O1906" t="s">
        <v>27</v>
      </c>
      <c r="P1906">
        <v>0</v>
      </c>
      <c r="Q1906" t="s">
        <v>34</v>
      </c>
      <c r="R1906">
        <v>22</v>
      </c>
      <c r="S1906" t="s">
        <v>27</v>
      </c>
      <c r="T1906">
        <v>5</v>
      </c>
      <c r="U1906">
        <v>1</v>
      </c>
      <c r="V1906">
        <v>3</v>
      </c>
      <c r="W1906">
        <v>99</v>
      </c>
      <c r="X1906">
        <v>703</v>
      </c>
      <c r="Y1906">
        <v>-50</v>
      </c>
      <c r="Z1906" t="s">
        <v>33</v>
      </c>
      <c r="AA1906">
        <v>50</v>
      </c>
      <c r="AB1906" t="str">
        <f t="shared" si="29"/>
        <v>30-39</v>
      </c>
    </row>
    <row r="1907" spans="1:28" x14ac:dyDescent="0.3">
      <c r="A1907">
        <v>46</v>
      </c>
      <c r="B1907" t="s">
        <v>27</v>
      </c>
      <c r="C1907" t="s">
        <v>46</v>
      </c>
      <c r="D1907">
        <v>0</v>
      </c>
      <c r="E1907" t="s">
        <v>29</v>
      </c>
      <c r="F1907">
        <v>50</v>
      </c>
      <c r="G1907">
        <v>0</v>
      </c>
      <c r="H1907" t="s">
        <v>30</v>
      </c>
      <c r="I1907">
        <v>0</v>
      </c>
      <c r="J1907" t="s">
        <v>40</v>
      </c>
      <c r="K1907">
        <v>-200</v>
      </c>
      <c r="L1907" s="1">
        <v>2000</v>
      </c>
      <c r="M1907" t="s">
        <v>36</v>
      </c>
      <c r="N1907" t="s">
        <v>27</v>
      </c>
      <c r="O1907" t="s">
        <v>27</v>
      </c>
      <c r="P1907">
        <v>50</v>
      </c>
      <c r="Q1907" t="s">
        <v>34</v>
      </c>
      <c r="R1907">
        <v>22</v>
      </c>
      <c r="S1907" t="s">
        <v>36</v>
      </c>
      <c r="T1907">
        <v>5</v>
      </c>
      <c r="U1907">
        <v>2</v>
      </c>
      <c r="V1907">
        <v>2</v>
      </c>
      <c r="W1907">
        <v>4</v>
      </c>
      <c r="X1907">
        <v>711</v>
      </c>
      <c r="Y1907">
        <v>-50</v>
      </c>
      <c r="Z1907" t="s">
        <v>35</v>
      </c>
      <c r="AA1907">
        <v>100</v>
      </c>
      <c r="AB1907" t="str">
        <f t="shared" si="29"/>
        <v>40-49</v>
      </c>
    </row>
    <row r="1908" spans="1:28" x14ac:dyDescent="0.3">
      <c r="A1908">
        <v>18</v>
      </c>
      <c r="B1908" t="s">
        <v>27</v>
      </c>
      <c r="C1908" t="s">
        <v>28</v>
      </c>
      <c r="D1908">
        <v>86</v>
      </c>
      <c r="E1908" t="s">
        <v>29</v>
      </c>
      <c r="F1908">
        <v>50</v>
      </c>
      <c r="G1908">
        <v>0</v>
      </c>
      <c r="H1908" t="s">
        <v>39</v>
      </c>
      <c r="I1908">
        <v>0</v>
      </c>
      <c r="J1908" t="s">
        <v>31</v>
      </c>
      <c r="K1908">
        <v>0</v>
      </c>
      <c r="L1908" s="1">
        <v>2286</v>
      </c>
      <c r="M1908" t="s">
        <v>27</v>
      </c>
      <c r="N1908" t="s">
        <v>27</v>
      </c>
      <c r="O1908" t="s">
        <v>27</v>
      </c>
      <c r="P1908">
        <v>0</v>
      </c>
      <c r="Q1908" t="s">
        <v>32</v>
      </c>
      <c r="R1908">
        <v>29</v>
      </c>
      <c r="S1908" t="s">
        <v>36</v>
      </c>
      <c r="T1908">
        <v>4</v>
      </c>
      <c r="U1908">
        <v>3</v>
      </c>
      <c r="V1908">
        <v>3</v>
      </c>
      <c r="W1908">
        <v>1</v>
      </c>
      <c r="X1908">
        <v>757</v>
      </c>
      <c r="Y1908">
        <v>-50</v>
      </c>
      <c r="Z1908" t="s">
        <v>33</v>
      </c>
      <c r="AA1908">
        <v>50</v>
      </c>
      <c r="AB1908" t="str">
        <f t="shared" si="29"/>
        <v>10-19</v>
      </c>
    </row>
    <row r="1909" spans="1:28" x14ac:dyDescent="0.3">
      <c r="A1909">
        <v>23</v>
      </c>
      <c r="B1909" t="s">
        <v>27</v>
      </c>
      <c r="C1909" t="s">
        <v>28</v>
      </c>
      <c r="D1909">
        <v>86</v>
      </c>
      <c r="E1909" t="s">
        <v>37</v>
      </c>
      <c r="F1909">
        <v>0</v>
      </c>
      <c r="G1909">
        <v>1</v>
      </c>
      <c r="H1909" t="s">
        <v>30</v>
      </c>
      <c r="I1909">
        <v>50</v>
      </c>
      <c r="J1909" t="s">
        <v>31</v>
      </c>
      <c r="K1909">
        <v>0</v>
      </c>
      <c r="L1909" s="1">
        <v>2236</v>
      </c>
      <c r="M1909" t="s">
        <v>27</v>
      </c>
      <c r="N1909" t="s">
        <v>27</v>
      </c>
      <c r="O1909" t="s">
        <v>27</v>
      </c>
      <c r="P1909">
        <v>0</v>
      </c>
      <c r="Q1909" t="s">
        <v>34</v>
      </c>
      <c r="R1909">
        <v>9</v>
      </c>
      <c r="S1909" t="s">
        <v>36</v>
      </c>
      <c r="T1909">
        <v>2</v>
      </c>
      <c r="U1909">
        <v>1</v>
      </c>
      <c r="V1909">
        <v>1</v>
      </c>
      <c r="W1909">
        <v>10</v>
      </c>
      <c r="X1909">
        <v>724</v>
      </c>
      <c r="Y1909">
        <v>-50</v>
      </c>
      <c r="Z1909" t="s">
        <v>41</v>
      </c>
      <c r="AA1909">
        <v>0</v>
      </c>
      <c r="AB1909" t="str">
        <f t="shared" si="29"/>
        <v>20-29</v>
      </c>
    </row>
    <row r="1910" spans="1:28" x14ac:dyDescent="0.3">
      <c r="A1910">
        <v>22</v>
      </c>
      <c r="B1910" t="s">
        <v>27</v>
      </c>
      <c r="C1910" t="s">
        <v>45</v>
      </c>
      <c r="D1910">
        <v>0</v>
      </c>
      <c r="E1910" t="s">
        <v>29</v>
      </c>
      <c r="F1910">
        <v>50</v>
      </c>
      <c r="G1910">
        <v>0</v>
      </c>
      <c r="H1910" t="s">
        <v>30</v>
      </c>
      <c r="I1910">
        <v>0</v>
      </c>
      <c r="J1910" t="s">
        <v>40</v>
      </c>
      <c r="K1910">
        <v>-200</v>
      </c>
      <c r="L1910" s="1">
        <v>2000</v>
      </c>
      <c r="M1910" t="s">
        <v>27</v>
      </c>
      <c r="N1910" t="s">
        <v>36</v>
      </c>
      <c r="O1910" t="s">
        <v>27</v>
      </c>
      <c r="P1910">
        <v>50</v>
      </c>
      <c r="Q1910" t="s">
        <v>34</v>
      </c>
      <c r="R1910">
        <v>21</v>
      </c>
      <c r="S1910" t="s">
        <v>36</v>
      </c>
      <c r="T1910">
        <v>5</v>
      </c>
      <c r="U1910">
        <v>1</v>
      </c>
      <c r="V1910">
        <v>3</v>
      </c>
      <c r="W1910">
        <v>2</v>
      </c>
      <c r="X1910">
        <v>713</v>
      </c>
      <c r="Y1910">
        <v>-50</v>
      </c>
      <c r="Z1910" t="s">
        <v>35</v>
      </c>
      <c r="AA1910">
        <v>100</v>
      </c>
      <c r="AB1910" t="str">
        <f t="shared" si="29"/>
        <v>20-29</v>
      </c>
    </row>
    <row r="1911" spans="1:28" x14ac:dyDescent="0.3">
      <c r="A1911">
        <v>42</v>
      </c>
      <c r="B1911" t="s">
        <v>27</v>
      </c>
      <c r="C1911" t="s">
        <v>38</v>
      </c>
      <c r="D1911">
        <v>0</v>
      </c>
      <c r="E1911" t="s">
        <v>42</v>
      </c>
      <c r="F1911">
        <v>100</v>
      </c>
      <c r="G1911">
        <v>1</v>
      </c>
      <c r="H1911" t="s">
        <v>30</v>
      </c>
      <c r="I1911">
        <v>50</v>
      </c>
      <c r="J1911" t="s">
        <v>31</v>
      </c>
      <c r="K1911">
        <v>0</v>
      </c>
      <c r="L1911" s="1">
        <v>2350</v>
      </c>
      <c r="M1911" t="s">
        <v>27</v>
      </c>
      <c r="N1911" t="s">
        <v>27</v>
      </c>
      <c r="O1911" t="s">
        <v>27</v>
      </c>
      <c r="P1911">
        <v>0</v>
      </c>
      <c r="Q1911" t="s">
        <v>34</v>
      </c>
      <c r="R1911">
        <v>8</v>
      </c>
      <c r="S1911" t="s">
        <v>27</v>
      </c>
      <c r="T1911">
        <v>5</v>
      </c>
      <c r="U1911">
        <v>2</v>
      </c>
      <c r="V1911">
        <v>3</v>
      </c>
      <c r="W1911">
        <v>99</v>
      </c>
      <c r="X1911">
        <v>706</v>
      </c>
      <c r="Y1911">
        <v>-50</v>
      </c>
      <c r="Z1911" t="s">
        <v>35</v>
      </c>
      <c r="AA1911">
        <v>100</v>
      </c>
      <c r="AB1911" t="str">
        <f t="shared" si="29"/>
        <v>40-49</v>
      </c>
    </row>
    <row r="1912" spans="1:28" x14ac:dyDescent="0.3">
      <c r="A1912">
        <v>65</v>
      </c>
      <c r="B1912" t="s">
        <v>36</v>
      </c>
      <c r="C1912" t="s">
        <v>28</v>
      </c>
      <c r="D1912">
        <v>86</v>
      </c>
      <c r="E1912" t="s">
        <v>29</v>
      </c>
      <c r="F1912">
        <v>50</v>
      </c>
      <c r="G1912">
        <v>3</v>
      </c>
      <c r="H1912" t="s">
        <v>30</v>
      </c>
      <c r="I1912">
        <v>150</v>
      </c>
      <c r="J1912" t="s">
        <v>40</v>
      </c>
      <c r="K1912">
        <v>-200</v>
      </c>
      <c r="L1912" s="1">
        <v>2286</v>
      </c>
      <c r="M1912" t="s">
        <v>27</v>
      </c>
      <c r="N1912" t="s">
        <v>27</v>
      </c>
      <c r="O1912" t="s">
        <v>27</v>
      </c>
      <c r="P1912">
        <v>0</v>
      </c>
      <c r="Q1912" t="s">
        <v>34</v>
      </c>
      <c r="R1912">
        <v>12</v>
      </c>
      <c r="S1912" t="s">
        <v>27</v>
      </c>
      <c r="T1912">
        <v>7</v>
      </c>
      <c r="U1912">
        <v>0</v>
      </c>
      <c r="V1912">
        <v>1</v>
      </c>
      <c r="W1912">
        <v>99</v>
      </c>
      <c r="X1912">
        <v>784</v>
      </c>
      <c r="Y1912">
        <v>-50</v>
      </c>
      <c r="Z1912" t="s">
        <v>35</v>
      </c>
      <c r="AA1912">
        <v>100</v>
      </c>
      <c r="AB1912" t="str">
        <f t="shared" si="29"/>
        <v>60-69</v>
      </c>
    </row>
    <row r="1913" spans="1:28" x14ac:dyDescent="0.3">
      <c r="A1913">
        <v>73</v>
      </c>
      <c r="B1913" t="s">
        <v>36</v>
      </c>
      <c r="C1913" t="s">
        <v>28</v>
      </c>
      <c r="D1913">
        <v>86</v>
      </c>
      <c r="E1913" t="s">
        <v>29</v>
      </c>
      <c r="F1913">
        <v>50</v>
      </c>
      <c r="G1913">
        <v>1</v>
      </c>
      <c r="H1913" t="s">
        <v>30</v>
      </c>
      <c r="I1913">
        <v>50</v>
      </c>
      <c r="J1913" t="s">
        <v>31</v>
      </c>
      <c r="K1913">
        <v>0</v>
      </c>
      <c r="L1913" s="1">
        <v>2386</v>
      </c>
      <c r="M1913" t="s">
        <v>27</v>
      </c>
      <c r="N1913" t="s">
        <v>27</v>
      </c>
      <c r="O1913" t="s">
        <v>27</v>
      </c>
      <c r="P1913">
        <v>0</v>
      </c>
      <c r="Q1913" t="s">
        <v>34</v>
      </c>
      <c r="R1913">
        <v>16</v>
      </c>
      <c r="S1913" t="s">
        <v>36</v>
      </c>
      <c r="T1913">
        <v>7</v>
      </c>
      <c r="U1913">
        <v>3</v>
      </c>
      <c r="V1913">
        <v>3</v>
      </c>
      <c r="W1913">
        <v>8</v>
      </c>
      <c r="X1913">
        <v>754</v>
      </c>
      <c r="Y1913">
        <v>-50</v>
      </c>
      <c r="Z1913" t="s">
        <v>35</v>
      </c>
      <c r="AA1913">
        <v>100</v>
      </c>
      <c r="AB1913" t="str">
        <f t="shared" si="29"/>
        <v>70-79</v>
      </c>
    </row>
    <row r="1914" spans="1:28" x14ac:dyDescent="0.3">
      <c r="A1914">
        <v>49</v>
      </c>
      <c r="B1914" t="s">
        <v>27</v>
      </c>
      <c r="C1914" t="s">
        <v>28</v>
      </c>
      <c r="D1914">
        <v>86</v>
      </c>
      <c r="E1914" t="s">
        <v>37</v>
      </c>
      <c r="F1914">
        <v>0</v>
      </c>
      <c r="G1914">
        <v>0</v>
      </c>
      <c r="H1914" t="s">
        <v>30</v>
      </c>
      <c r="I1914">
        <v>0</v>
      </c>
      <c r="J1914" t="s">
        <v>40</v>
      </c>
      <c r="K1914">
        <v>-200</v>
      </c>
      <c r="L1914" s="1">
        <v>1936</v>
      </c>
      <c r="M1914" t="s">
        <v>36</v>
      </c>
      <c r="N1914" t="s">
        <v>27</v>
      </c>
      <c r="O1914" t="s">
        <v>36</v>
      </c>
      <c r="P1914">
        <v>100</v>
      </c>
      <c r="Q1914" t="s">
        <v>34</v>
      </c>
      <c r="R1914">
        <v>11</v>
      </c>
      <c r="S1914" t="s">
        <v>36</v>
      </c>
      <c r="T1914">
        <v>3</v>
      </c>
      <c r="U1914">
        <v>2</v>
      </c>
      <c r="V1914">
        <v>1</v>
      </c>
      <c r="W1914">
        <v>12</v>
      </c>
      <c r="X1914">
        <v>723</v>
      </c>
      <c r="Y1914">
        <v>-50</v>
      </c>
      <c r="Z1914" t="s">
        <v>33</v>
      </c>
      <c r="AA1914">
        <v>50</v>
      </c>
      <c r="AB1914" t="str">
        <f t="shared" si="29"/>
        <v>40-49</v>
      </c>
    </row>
    <row r="1915" spans="1:28" x14ac:dyDescent="0.3">
      <c r="A1915">
        <v>47</v>
      </c>
      <c r="B1915" t="s">
        <v>27</v>
      </c>
      <c r="C1915" t="s">
        <v>28</v>
      </c>
      <c r="D1915">
        <v>86</v>
      </c>
      <c r="E1915" t="s">
        <v>29</v>
      </c>
      <c r="F1915">
        <v>50</v>
      </c>
      <c r="G1915">
        <v>0</v>
      </c>
      <c r="H1915" t="s">
        <v>30</v>
      </c>
      <c r="I1915">
        <v>0</v>
      </c>
      <c r="J1915" t="s">
        <v>31</v>
      </c>
      <c r="K1915">
        <v>0</v>
      </c>
      <c r="L1915" s="1">
        <v>2236</v>
      </c>
      <c r="M1915" t="s">
        <v>36</v>
      </c>
      <c r="N1915" t="s">
        <v>27</v>
      </c>
      <c r="O1915" t="s">
        <v>27</v>
      </c>
      <c r="P1915">
        <v>50</v>
      </c>
      <c r="Q1915" t="s">
        <v>34</v>
      </c>
      <c r="R1915">
        <v>26</v>
      </c>
      <c r="S1915" t="s">
        <v>36</v>
      </c>
      <c r="T1915">
        <v>4</v>
      </c>
      <c r="U1915">
        <v>0</v>
      </c>
      <c r="V1915">
        <v>2</v>
      </c>
      <c r="W1915">
        <v>14</v>
      </c>
      <c r="X1915">
        <v>701</v>
      </c>
      <c r="Y1915">
        <v>-50</v>
      </c>
      <c r="Z1915" t="s">
        <v>33</v>
      </c>
      <c r="AA1915">
        <v>50</v>
      </c>
      <c r="AB1915" t="str">
        <f t="shared" si="29"/>
        <v>40-49</v>
      </c>
    </row>
    <row r="1916" spans="1:28" x14ac:dyDescent="0.3">
      <c r="A1916">
        <v>18</v>
      </c>
      <c r="B1916" t="s">
        <v>27</v>
      </c>
      <c r="C1916" t="s">
        <v>28</v>
      </c>
      <c r="D1916">
        <v>86</v>
      </c>
      <c r="E1916" t="s">
        <v>29</v>
      </c>
      <c r="F1916">
        <v>50</v>
      </c>
      <c r="G1916">
        <v>2</v>
      </c>
      <c r="H1916" t="s">
        <v>30</v>
      </c>
      <c r="I1916">
        <v>100</v>
      </c>
      <c r="J1916" t="s">
        <v>40</v>
      </c>
      <c r="K1916">
        <v>-200</v>
      </c>
      <c r="L1916" s="1">
        <v>2286</v>
      </c>
      <c r="M1916" t="s">
        <v>27</v>
      </c>
      <c r="N1916" t="s">
        <v>27</v>
      </c>
      <c r="O1916" t="s">
        <v>27</v>
      </c>
      <c r="P1916">
        <v>0</v>
      </c>
      <c r="Q1916" t="s">
        <v>32</v>
      </c>
      <c r="R1916">
        <v>23</v>
      </c>
      <c r="S1916" t="s">
        <v>27</v>
      </c>
      <c r="T1916">
        <v>7</v>
      </c>
      <c r="U1916">
        <v>1</v>
      </c>
      <c r="V1916">
        <v>3</v>
      </c>
      <c r="W1916">
        <v>99</v>
      </c>
      <c r="X1916">
        <v>683</v>
      </c>
      <c r="Y1916">
        <v>50</v>
      </c>
      <c r="Z1916" t="s">
        <v>33</v>
      </c>
      <c r="AA1916">
        <v>50</v>
      </c>
      <c r="AB1916" t="str">
        <f t="shared" si="29"/>
        <v>10-19</v>
      </c>
    </row>
    <row r="1917" spans="1:28" x14ac:dyDescent="0.3">
      <c r="A1917">
        <v>31</v>
      </c>
      <c r="B1917" t="s">
        <v>27</v>
      </c>
      <c r="C1917" t="s">
        <v>28</v>
      </c>
      <c r="D1917">
        <v>86</v>
      </c>
      <c r="E1917" t="s">
        <v>29</v>
      </c>
      <c r="F1917">
        <v>50</v>
      </c>
      <c r="G1917">
        <v>1</v>
      </c>
      <c r="H1917" t="s">
        <v>43</v>
      </c>
      <c r="I1917">
        <v>200</v>
      </c>
      <c r="J1917" t="s">
        <v>31</v>
      </c>
      <c r="K1917">
        <v>0</v>
      </c>
      <c r="L1917" s="1">
        <v>2336</v>
      </c>
      <c r="M1917" t="s">
        <v>27</v>
      </c>
      <c r="N1917" t="s">
        <v>36</v>
      </c>
      <c r="O1917" t="s">
        <v>36</v>
      </c>
      <c r="P1917">
        <v>100</v>
      </c>
      <c r="Q1917" t="s">
        <v>34</v>
      </c>
      <c r="R1917">
        <v>30</v>
      </c>
      <c r="S1917" t="s">
        <v>36</v>
      </c>
      <c r="T1917">
        <v>5</v>
      </c>
      <c r="U1917">
        <v>1</v>
      </c>
      <c r="V1917">
        <v>1</v>
      </c>
      <c r="W1917">
        <v>12</v>
      </c>
      <c r="X1917">
        <v>787</v>
      </c>
      <c r="Y1917">
        <v>-50</v>
      </c>
      <c r="Z1917" t="s">
        <v>41</v>
      </c>
      <c r="AA1917">
        <v>0</v>
      </c>
      <c r="AB1917" t="str">
        <f t="shared" si="29"/>
        <v>30-39</v>
      </c>
    </row>
    <row r="1918" spans="1:28" x14ac:dyDescent="0.3">
      <c r="A1918">
        <v>28</v>
      </c>
      <c r="B1918" t="s">
        <v>27</v>
      </c>
      <c r="C1918" t="s">
        <v>38</v>
      </c>
      <c r="D1918">
        <v>0</v>
      </c>
      <c r="E1918" t="s">
        <v>37</v>
      </c>
      <c r="F1918">
        <v>0</v>
      </c>
      <c r="G1918">
        <v>0</v>
      </c>
      <c r="H1918" t="s">
        <v>30</v>
      </c>
      <c r="I1918">
        <v>0</v>
      </c>
      <c r="J1918" t="s">
        <v>40</v>
      </c>
      <c r="K1918">
        <v>-200</v>
      </c>
      <c r="L1918" s="1">
        <v>2000</v>
      </c>
      <c r="M1918" t="s">
        <v>27</v>
      </c>
      <c r="N1918" t="s">
        <v>36</v>
      </c>
      <c r="O1918" t="s">
        <v>27</v>
      </c>
      <c r="P1918">
        <v>50</v>
      </c>
      <c r="Q1918" t="s">
        <v>32</v>
      </c>
      <c r="R1918">
        <v>23</v>
      </c>
      <c r="S1918" t="s">
        <v>36</v>
      </c>
      <c r="T1918">
        <v>8</v>
      </c>
      <c r="U1918">
        <v>1</v>
      </c>
      <c r="V1918">
        <v>2</v>
      </c>
      <c r="W1918">
        <v>11</v>
      </c>
      <c r="X1918">
        <v>688</v>
      </c>
      <c r="Y1918">
        <v>50</v>
      </c>
      <c r="Z1918" t="s">
        <v>33</v>
      </c>
      <c r="AA1918">
        <v>50</v>
      </c>
      <c r="AB1918" t="str">
        <f t="shared" si="29"/>
        <v>20-29</v>
      </c>
    </row>
    <row r="1919" spans="1:28" x14ac:dyDescent="0.3">
      <c r="A1919">
        <v>30</v>
      </c>
      <c r="B1919" t="s">
        <v>27</v>
      </c>
      <c r="C1919" t="s">
        <v>28</v>
      </c>
      <c r="D1919">
        <v>86</v>
      </c>
      <c r="E1919" t="s">
        <v>37</v>
      </c>
      <c r="F1919">
        <v>0</v>
      </c>
      <c r="G1919">
        <v>0</v>
      </c>
      <c r="H1919" t="s">
        <v>39</v>
      </c>
      <c r="I1919">
        <v>0</v>
      </c>
      <c r="J1919" t="s">
        <v>40</v>
      </c>
      <c r="K1919">
        <v>-200</v>
      </c>
      <c r="L1919" s="1">
        <v>2136</v>
      </c>
      <c r="M1919" t="s">
        <v>36</v>
      </c>
      <c r="N1919" t="s">
        <v>27</v>
      </c>
      <c r="O1919" t="s">
        <v>27</v>
      </c>
      <c r="P1919">
        <v>50</v>
      </c>
      <c r="Q1919" t="s">
        <v>34</v>
      </c>
      <c r="R1919">
        <v>1</v>
      </c>
      <c r="S1919" t="s">
        <v>36</v>
      </c>
      <c r="T1919">
        <v>5</v>
      </c>
      <c r="U1919">
        <v>4</v>
      </c>
      <c r="V1919">
        <v>3</v>
      </c>
      <c r="W1919">
        <v>14</v>
      </c>
      <c r="X1919">
        <v>659</v>
      </c>
      <c r="Y1919">
        <v>50</v>
      </c>
      <c r="Z1919" t="s">
        <v>35</v>
      </c>
      <c r="AA1919">
        <v>100</v>
      </c>
      <c r="AB1919" t="str">
        <f t="shared" si="29"/>
        <v>30-39</v>
      </c>
    </row>
    <row r="1920" spans="1:28" x14ac:dyDescent="0.3">
      <c r="A1920">
        <v>37</v>
      </c>
      <c r="B1920" t="s">
        <v>27</v>
      </c>
      <c r="C1920" t="s">
        <v>45</v>
      </c>
      <c r="D1920">
        <v>0</v>
      </c>
      <c r="E1920" t="s">
        <v>29</v>
      </c>
      <c r="F1920">
        <v>50</v>
      </c>
      <c r="G1920">
        <v>0</v>
      </c>
      <c r="H1920" t="s">
        <v>39</v>
      </c>
      <c r="I1920">
        <v>0</v>
      </c>
      <c r="J1920" t="s">
        <v>31</v>
      </c>
      <c r="K1920">
        <v>0</v>
      </c>
      <c r="L1920" s="1">
        <v>2250</v>
      </c>
      <c r="M1920" t="s">
        <v>27</v>
      </c>
      <c r="N1920" t="s">
        <v>27</v>
      </c>
      <c r="O1920" t="s">
        <v>27</v>
      </c>
      <c r="P1920">
        <v>0</v>
      </c>
      <c r="Q1920" t="s">
        <v>34</v>
      </c>
      <c r="R1920">
        <v>24</v>
      </c>
      <c r="S1920" t="s">
        <v>27</v>
      </c>
      <c r="T1920">
        <v>3</v>
      </c>
      <c r="U1920">
        <v>1</v>
      </c>
      <c r="V1920">
        <v>3</v>
      </c>
      <c r="W1920">
        <v>99</v>
      </c>
      <c r="X1920">
        <v>746</v>
      </c>
      <c r="Y1920">
        <v>-50</v>
      </c>
      <c r="Z1920" t="s">
        <v>35</v>
      </c>
      <c r="AA1920">
        <v>100</v>
      </c>
      <c r="AB1920" t="str">
        <f t="shared" si="29"/>
        <v>30-39</v>
      </c>
    </row>
    <row r="1921" spans="1:28" x14ac:dyDescent="0.3">
      <c r="A1921">
        <v>32</v>
      </c>
      <c r="B1921" t="s">
        <v>27</v>
      </c>
      <c r="C1921" t="s">
        <v>28</v>
      </c>
      <c r="D1921">
        <v>86</v>
      </c>
      <c r="E1921" t="s">
        <v>37</v>
      </c>
      <c r="F1921">
        <v>0</v>
      </c>
      <c r="G1921">
        <v>2</v>
      </c>
      <c r="H1921" t="s">
        <v>30</v>
      </c>
      <c r="I1921">
        <v>100</v>
      </c>
      <c r="J1921" t="s">
        <v>31</v>
      </c>
      <c r="K1921">
        <v>0</v>
      </c>
      <c r="L1921" s="1">
        <v>2386</v>
      </c>
      <c r="M1921" t="s">
        <v>27</v>
      </c>
      <c r="N1921" t="s">
        <v>27</v>
      </c>
      <c r="O1921" t="s">
        <v>27</v>
      </c>
      <c r="P1921">
        <v>0</v>
      </c>
      <c r="Q1921" t="s">
        <v>34</v>
      </c>
      <c r="R1921">
        <v>6</v>
      </c>
      <c r="S1921" t="s">
        <v>36</v>
      </c>
      <c r="T1921">
        <v>7</v>
      </c>
      <c r="U1921">
        <v>4</v>
      </c>
      <c r="V1921">
        <v>2</v>
      </c>
      <c r="W1921">
        <v>13</v>
      </c>
      <c r="X1921">
        <v>767</v>
      </c>
      <c r="Y1921">
        <v>-50</v>
      </c>
      <c r="Z1921" t="s">
        <v>35</v>
      </c>
      <c r="AA1921">
        <v>100</v>
      </c>
      <c r="AB1921" t="str">
        <f t="shared" si="29"/>
        <v>30-39</v>
      </c>
    </row>
    <row r="1922" spans="1:28" x14ac:dyDescent="0.3">
      <c r="A1922">
        <v>18</v>
      </c>
      <c r="B1922" t="s">
        <v>27</v>
      </c>
      <c r="C1922" t="s">
        <v>38</v>
      </c>
      <c r="D1922">
        <v>0</v>
      </c>
      <c r="E1922" t="s">
        <v>29</v>
      </c>
      <c r="F1922">
        <v>50</v>
      </c>
      <c r="G1922">
        <v>1</v>
      </c>
      <c r="H1922" t="s">
        <v>39</v>
      </c>
      <c r="I1922">
        <v>100</v>
      </c>
      <c r="J1922" t="s">
        <v>40</v>
      </c>
      <c r="K1922">
        <v>-200</v>
      </c>
      <c r="L1922" s="1">
        <v>2000</v>
      </c>
      <c r="M1922" t="s">
        <v>27</v>
      </c>
      <c r="N1922" t="s">
        <v>36</v>
      </c>
      <c r="O1922" t="s">
        <v>27</v>
      </c>
      <c r="P1922">
        <v>50</v>
      </c>
      <c r="Q1922" t="s">
        <v>32</v>
      </c>
      <c r="R1922">
        <v>14</v>
      </c>
      <c r="S1922" t="s">
        <v>36</v>
      </c>
      <c r="T1922">
        <v>3</v>
      </c>
      <c r="U1922">
        <v>1</v>
      </c>
      <c r="V1922">
        <v>3</v>
      </c>
      <c r="W1922">
        <v>8</v>
      </c>
      <c r="X1922">
        <v>832</v>
      </c>
      <c r="Y1922">
        <v>-50</v>
      </c>
      <c r="Z1922" t="s">
        <v>41</v>
      </c>
      <c r="AA1922">
        <v>0</v>
      </c>
      <c r="AB1922" t="str">
        <f t="shared" ref="AB1922:AB1985" si="30">FLOOR(A1922,10) &amp; "-" &amp; (FLOOR(A1922,10)+9)</f>
        <v>10-19</v>
      </c>
    </row>
    <row r="1923" spans="1:28" x14ac:dyDescent="0.3">
      <c r="A1923">
        <v>51</v>
      </c>
      <c r="B1923" t="s">
        <v>27</v>
      </c>
      <c r="C1923" t="s">
        <v>28</v>
      </c>
      <c r="D1923">
        <v>86</v>
      </c>
      <c r="E1923" t="s">
        <v>37</v>
      </c>
      <c r="F1923">
        <v>0</v>
      </c>
      <c r="G1923">
        <v>0</v>
      </c>
      <c r="H1923" t="s">
        <v>30</v>
      </c>
      <c r="I1923">
        <v>0</v>
      </c>
      <c r="J1923" t="s">
        <v>31</v>
      </c>
      <c r="K1923">
        <v>0</v>
      </c>
      <c r="L1923" s="1">
        <v>2286</v>
      </c>
      <c r="M1923" t="s">
        <v>27</v>
      </c>
      <c r="N1923" t="s">
        <v>27</v>
      </c>
      <c r="O1923" t="s">
        <v>27</v>
      </c>
      <c r="P1923">
        <v>0</v>
      </c>
      <c r="Q1923" t="s">
        <v>34</v>
      </c>
      <c r="R1923">
        <v>2</v>
      </c>
      <c r="S1923" t="s">
        <v>36</v>
      </c>
      <c r="T1923">
        <v>7</v>
      </c>
      <c r="U1923">
        <v>0</v>
      </c>
      <c r="V1923">
        <v>2</v>
      </c>
      <c r="W1923">
        <v>14</v>
      </c>
      <c r="X1923">
        <v>758</v>
      </c>
      <c r="Y1923">
        <v>-50</v>
      </c>
      <c r="Z1923" t="s">
        <v>35</v>
      </c>
      <c r="AA1923">
        <v>100</v>
      </c>
      <c r="AB1923" t="str">
        <f t="shared" si="30"/>
        <v>50-59</v>
      </c>
    </row>
    <row r="1924" spans="1:28" x14ac:dyDescent="0.3">
      <c r="A1924">
        <v>23</v>
      </c>
      <c r="B1924" t="s">
        <v>27</v>
      </c>
      <c r="C1924" t="s">
        <v>38</v>
      </c>
      <c r="D1924">
        <v>0</v>
      </c>
      <c r="E1924" t="s">
        <v>37</v>
      </c>
      <c r="F1924">
        <v>0</v>
      </c>
      <c r="G1924">
        <v>0</v>
      </c>
      <c r="H1924" t="s">
        <v>30</v>
      </c>
      <c r="I1924">
        <v>0</v>
      </c>
      <c r="J1924" t="s">
        <v>31</v>
      </c>
      <c r="K1924">
        <v>0</v>
      </c>
      <c r="L1924" s="1">
        <v>2150</v>
      </c>
      <c r="M1924" t="s">
        <v>27</v>
      </c>
      <c r="N1924" t="s">
        <v>27</v>
      </c>
      <c r="O1924" t="s">
        <v>27</v>
      </c>
      <c r="P1924">
        <v>0</v>
      </c>
      <c r="Q1924" t="s">
        <v>34</v>
      </c>
      <c r="R1924">
        <v>19</v>
      </c>
      <c r="S1924" t="s">
        <v>27</v>
      </c>
      <c r="T1924">
        <v>4</v>
      </c>
      <c r="U1924">
        <v>0</v>
      </c>
      <c r="V1924">
        <v>1</v>
      </c>
      <c r="W1924">
        <v>99</v>
      </c>
      <c r="X1924">
        <v>724</v>
      </c>
      <c r="Y1924">
        <v>-50</v>
      </c>
      <c r="Z1924" t="s">
        <v>33</v>
      </c>
      <c r="AA1924">
        <v>50</v>
      </c>
      <c r="AB1924" t="str">
        <f t="shared" si="30"/>
        <v>20-29</v>
      </c>
    </row>
    <row r="1925" spans="1:28" x14ac:dyDescent="0.3">
      <c r="A1925">
        <v>43</v>
      </c>
      <c r="B1925" t="s">
        <v>27</v>
      </c>
      <c r="C1925" t="s">
        <v>45</v>
      </c>
      <c r="D1925">
        <v>0</v>
      </c>
      <c r="E1925" t="s">
        <v>37</v>
      </c>
      <c r="F1925">
        <v>0</v>
      </c>
      <c r="G1925">
        <v>2</v>
      </c>
      <c r="H1925" t="s">
        <v>30</v>
      </c>
      <c r="I1925">
        <v>100</v>
      </c>
      <c r="J1925" t="s">
        <v>40</v>
      </c>
      <c r="K1925">
        <v>-200</v>
      </c>
      <c r="L1925" s="1">
        <v>2000</v>
      </c>
      <c r="M1925" t="s">
        <v>27</v>
      </c>
      <c r="N1925" t="s">
        <v>27</v>
      </c>
      <c r="O1925" t="s">
        <v>27</v>
      </c>
      <c r="P1925">
        <v>0</v>
      </c>
      <c r="Q1925" t="s">
        <v>32</v>
      </c>
      <c r="R1925">
        <v>23</v>
      </c>
      <c r="S1925" t="s">
        <v>36</v>
      </c>
      <c r="T1925">
        <v>3</v>
      </c>
      <c r="U1925">
        <v>2</v>
      </c>
      <c r="V1925">
        <v>1</v>
      </c>
      <c r="W1925">
        <v>2</v>
      </c>
      <c r="X1925">
        <v>707</v>
      </c>
      <c r="Y1925">
        <v>-50</v>
      </c>
      <c r="Z1925" t="s">
        <v>41</v>
      </c>
      <c r="AA1925">
        <v>0</v>
      </c>
      <c r="AB1925" t="str">
        <f t="shared" si="30"/>
        <v>40-49</v>
      </c>
    </row>
    <row r="1926" spans="1:28" x14ac:dyDescent="0.3">
      <c r="A1926">
        <v>71</v>
      </c>
      <c r="B1926" t="s">
        <v>36</v>
      </c>
      <c r="C1926" t="s">
        <v>46</v>
      </c>
      <c r="D1926">
        <v>0</v>
      </c>
      <c r="E1926" t="s">
        <v>29</v>
      </c>
      <c r="F1926">
        <v>50</v>
      </c>
      <c r="G1926">
        <v>0</v>
      </c>
      <c r="H1926" t="s">
        <v>39</v>
      </c>
      <c r="I1926">
        <v>0</v>
      </c>
      <c r="J1926" t="s">
        <v>31</v>
      </c>
      <c r="K1926">
        <v>0</v>
      </c>
      <c r="L1926" s="1">
        <v>2350</v>
      </c>
      <c r="M1926" t="s">
        <v>27</v>
      </c>
      <c r="N1926" t="s">
        <v>27</v>
      </c>
      <c r="O1926" t="s">
        <v>27</v>
      </c>
      <c r="P1926">
        <v>0</v>
      </c>
      <c r="Q1926" t="s">
        <v>32</v>
      </c>
      <c r="R1926">
        <v>30</v>
      </c>
      <c r="S1926" t="s">
        <v>27</v>
      </c>
      <c r="T1926">
        <v>5</v>
      </c>
      <c r="U1926">
        <v>1</v>
      </c>
      <c r="V1926">
        <v>2</v>
      </c>
      <c r="W1926">
        <v>99</v>
      </c>
      <c r="X1926">
        <v>664</v>
      </c>
      <c r="Y1926">
        <v>50</v>
      </c>
      <c r="Z1926" t="s">
        <v>35</v>
      </c>
      <c r="AA1926">
        <v>100</v>
      </c>
      <c r="AB1926" t="str">
        <f t="shared" si="30"/>
        <v>70-79</v>
      </c>
    </row>
    <row r="1927" spans="1:28" x14ac:dyDescent="0.3">
      <c r="A1927">
        <v>26</v>
      </c>
      <c r="B1927" t="s">
        <v>27</v>
      </c>
      <c r="C1927" t="s">
        <v>38</v>
      </c>
      <c r="D1927">
        <v>0</v>
      </c>
      <c r="E1927" t="s">
        <v>37</v>
      </c>
      <c r="F1927">
        <v>0</v>
      </c>
      <c r="G1927">
        <v>0</v>
      </c>
      <c r="H1927" t="s">
        <v>30</v>
      </c>
      <c r="I1927">
        <v>0</v>
      </c>
      <c r="J1927" t="s">
        <v>31</v>
      </c>
      <c r="K1927">
        <v>0</v>
      </c>
      <c r="L1927" s="1">
        <v>2150</v>
      </c>
      <c r="M1927" t="s">
        <v>27</v>
      </c>
      <c r="N1927" t="s">
        <v>27</v>
      </c>
      <c r="O1927" t="s">
        <v>27</v>
      </c>
      <c r="P1927">
        <v>0</v>
      </c>
      <c r="Q1927" t="s">
        <v>34</v>
      </c>
      <c r="R1927">
        <v>25</v>
      </c>
      <c r="S1927" t="s">
        <v>36</v>
      </c>
      <c r="T1927">
        <v>1</v>
      </c>
      <c r="U1927">
        <v>2</v>
      </c>
      <c r="V1927">
        <v>1</v>
      </c>
      <c r="W1927">
        <v>6</v>
      </c>
      <c r="X1927">
        <v>704</v>
      </c>
      <c r="Y1927">
        <v>-50</v>
      </c>
      <c r="Z1927" t="s">
        <v>33</v>
      </c>
      <c r="AA1927">
        <v>50</v>
      </c>
      <c r="AB1927" t="str">
        <f t="shared" si="30"/>
        <v>20-29</v>
      </c>
    </row>
    <row r="1928" spans="1:28" x14ac:dyDescent="0.3">
      <c r="A1928">
        <v>18</v>
      </c>
      <c r="B1928" t="s">
        <v>27</v>
      </c>
      <c r="C1928" t="s">
        <v>28</v>
      </c>
      <c r="D1928">
        <v>86</v>
      </c>
      <c r="E1928" t="s">
        <v>29</v>
      </c>
      <c r="F1928">
        <v>50</v>
      </c>
      <c r="G1928">
        <v>0</v>
      </c>
      <c r="H1928" t="s">
        <v>30</v>
      </c>
      <c r="I1928">
        <v>0</v>
      </c>
      <c r="J1928" t="s">
        <v>40</v>
      </c>
      <c r="K1928">
        <v>-200</v>
      </c>
      <c r="L1928" s="1">
        <v>2086</v>
      </c>
      <c r="M1928" t="s">
        <v>27</v>
      </c>
      <c r="N1928" t="s">
        <v>27</v>
      </c>
      <c r="O1928" t="s">
        <v>27</v>
      </c>
      <c r="P1928">
        <v>0</v>
      </c>
      <c r="Q1928" t="s">
        <v>34</v>
      </c>
      <c r="R1928">
        <v>29</v>
      </c>
      <c r="S1928" t="s">
        <v>36</v>
      </c>
      <c r="T1928">
        <v>7</v>
      </c>
      <c r="U1928">
        <v>4</v>
      </c>
      <c r="V1928">
        <v>3</v>
      </c>
      <c r="W1928">
        <v>11</v>
      </c>
      <c r="X1928">
        <v>724</v>
      </c>
      <c r="Y1928">
        <v>-50</v>
      </c>
      <c r="Z1928" t="s">
        <v>33</v>
      </c>
      <c r="AA1928">
        <v>50</v>
      </c>
      <c r="AB1928" t="str">
        <f t="shared" si="30"/>
        <v>10-19</v>
      </c>
    </row>
    <row r="1929" spans="1:28" x14ac:dyDescent="0.3">
      <c r="A1929">
        <v>35</v>
      </c>
      <c r="B1929" t="s">
        <v>27</v>
      </c>
      <c r="C1929" t="s">
        <v>46</v>
      </c>
      <c r="D1929">
        <v>0</v>
      </c>
      <c r="E1929" t="s">
        <v>29</v>
      </c>
      <c r="F1929">
        <v>50</v>
      </c>
      <c r="G1929">
        <v>1</v>
      </c>
      <c r="H1929" t="s">
        <v>30</v>
      </c>
      <c r="I1929">
        <v>50</v>
      </c>
      <c r="J1929" t="s">
        <v>31</v>
      </c>
      <c r="K1929">
        <v>0</v>
      </c>
      <c r="L1929" s="1">
        <v>2300</v>
      </c>
      <c r="M1929" t="s">
        <v>27</v>
      </c>
      <c r="N1929" t="s">
        <v>36</v>
      </c>
      <c r="O1929" t="s">
        <v>27</v>
      </c>
      <c r="P1929">
        <v>50</v>
      </c>
      <c r="Q1929" t="s">
        <v>32</v>
      </c>
      <c r="R1929">
        <v>21</v>
      </c>
      <c r="S1929" t="s">
        <v>27</v>
      </c>
      <c r="T1929">
        <v>7</v>
      </c>
      <c r="U1929">
        <v>1</v>
      </c>
      <c r="V1929">
        <v>1</v>
      </c>
      <c r="W1929">
        <v>99</v>
      </c>
      <c r="X1929">
        <v>657</v>
      </c>
      <c r="Y1929">
        <v>50</v>
      </c>
      <c r="Z1929" t="s">
        <v>33</v>
      </c>
      <c r="AA1929">
        <v>50</v>
      </c>
      <c r="AB1929" t="str">
        <f t="shared" si="30"/>
        <v>30-39</v>
      </c>
    </row>
    <row r="1930" spans="1:28" x14ac:dyDescent="0.3">
      <c r="A1930">
        <v>56</v>
      </c>
      <c r="B1930" t="s">
        <v>36</v>
      </c>
      <c r="C1930" t="s">
        <v>45</v>
      </c>
      <c r="D1930">
        <v>0</v>
      </c>
      <c r="E1930" t="s">
        <v>29</v>
      </c>
      <c r="F1930">
        <v>50</v>
      </c>
      <c r="G1930">
        <v>1</v>
      </c>
      <c r="H1930" t="s">
        <v>30</v>
      </c>
      <c r="I1930">
        <v>50</v>
      </c>
      <c r="J1930" t="s">
        <v>31</v>
      </c>
      <c r="K1930">
        <v>0</v>
      </c>
      <c r="L1930" s="1">
        <v>2250</v>
      </c>
      <c r="M1930" t="s">
        <v>36</v>
      </c>
      <c r="N1930" t="s">
        <v>36</v>
      </c>
      <c r="O1930" t="s">
        <v>27</v>
      </c>
      <c r="P1930">
        <v>100</v>
      </c>
      <c r="Q1930" t="s">
        <v>34</v>
      </c>
      <c r="R1930">
        <v>16</v>
      </c>
      <c r="S1930" t="s">
        <v>36</v>
      </c>
      <c r="T1930">
        <v>4</v>
      </c>
      <c r="U1930">
        <v>0</v>
      </c>
      <c r="V1930">
        <v>3</v>
      </c>
      <c r="W1930">
        <v>5</v>
      </c>
      <c r="X1930">
        <v>680</v>
      </c>
      <c r="Y1930">
        <v>50</v>
      </c>
      <c r="Z1930" t="s">
        <v>33</v>
      </c>
      <c r="AA1930">
        <v>50</v>
      </c>
      <c r="AB1930" t="str">
        <f t="shared" si="30"/>
        <v>50-59</v>
      </c>
    </row>
    <row r="1931" spans="1:28" x14ac:dyDescent="0.3">
      <c r="A1931">
        <v>69</v>
      </c>
      <c r="B1931" t="s">
        <v>36</v>
      </c>
      <c r="C1931" t="s">
        <v>45</v>
      </c>
      <c r="D1931">
        <v>0</v>
      </c>
      <c r="E1931" t="s">
        <v>37</v>
      </c>
      <c r="F1931">
        <v>0</v>
      </c>
      <c r="G1931">
        <v>0</v>
      </c>
      <c r="H1931" t="s">
        <v>30</v>
      </c>
      <c r="I1931">
        <v>0</v>
      </c>
      <c r="J1931" t="s">
        <v>31</v>
      </c>
      <c r="K1931">
        <v>0</v>
      </c>
      <c r="L1931" s="1">
        <v>2150</v>
      </c>
      <c r="M1931" t="s">
        <v>36</v>
      </c>
      <c r="N1931" t="s">
        <v>27</v>
      </c>
      <c r="O1931" t="s">
        <v>27</v>
      </c>
      <c r="P1931">
        <v>50</v>
      </c>
      <c r="Q1931" t="s">
        <v>34</v>
      </c>
      <c r="R1931">
        <v>2</v>
      </c>
      <c r="S1931" t="s">
        <v>36</v>
      </c>
      <c r="T1931">
        <v>3</v>
      </c>
      <c r="U1931">
        <v>3</v>
      </c>
      <c r="V1931">
        <v>2</v>
      </c>
      <c r="W1931">
        <v>5</v>
      </c>
      <c r="X1931">
        <v>750</v>
      </c>
      <c r="Y1931">
        <v>-50</v>
      </c>
      <c r="Z1931" t="s">
        <v>35</v>
      </c>
      <c r="AA1931">
        <v>100</v>
      </c>
      <c r="AB1931" t="str">
        <f t="shared" si="30"/>
        <v>60-69</v>
      </c>
    </row>
    <row r="1932" spans="1:28" x14ac:dyDescent="0.3">
      <c r="A1932">
        <v>21</v>
      </c>
      <c r="B1932" t="s">
        <v>27</v>
      </c>
      <c r="C1932" t="s">
        <v>28</v>
      </c>
      <c r="D1932">
        <v>86</v>
      </c>
      <c r="E1932" t="s">
        <v>42</v>
      </c>
      <c r="F1932">
        <v>100</v>
      </c>
      <c r="G1932">
        <v>0</v>
      </c>
      <c r="H1932" t="s">
        <v>30</v>
      </c>
      <c r="I1932">
        <v>0</v>
      </c>
      <c r="J1932" t="s">
        <v>40</v>
      </c>
      <c r="K1932">
        <v>-200</v>
      </c>
      <c r="L1932" s="1">
        <v>2136</v>
      </c>
      <c r="M1932" t="s">
        <v>36</v>
      </c>
      <c r="N1932" t="s">
        <v>27</v>
      </c>
      <c r="O1932" t="s">
        <v>27</v>
      </c>
      <c r="P1932">
        <v>50</v>
      </c>
      <c r="Q1932" t="s">
        <v>34</v>
      </c>
      <c r="R1932">
        <v>29</v>
      </c>
      <c r="S1932" t="s">
        <v>36</v>
      </c>
      <c r="T1932">
        <v>6</v>
      </c>
      <c r="U1932">
        <v>0</v>
      </c>
      <c r="V1932">
        <v>2</v>
      </c>
      <c r="W1932">
        <v>13</v>
      </c>
      <c r="X1932">
        <v>703</v>
      </c>
      <c r="Y1932">
        <v>-50</v>
      </c>
      <c r="Z1932" t="s">
        <v>35</v>
      </c>
      <c r="AA1932">
        <v>100</v>
      </c>
      <c r="AB1932" t="str">
        <f t="shared" si="30"/>
        <v>20-29</v>
      </c>
    </row>
    <row r="1933" spans="1:28" x14ac:dyDescent="0.3">
      <c r="A1933">
        <v>47</v>
      </c>
      <c r="B1933" t="s">
        <v>27</v>
      </c>
      <c r="C1933" t="s">
        <v>45</v>
      </c>
      <c r="D1933">
        <v>0</v>
      </c>
      <c r="E1933" t="s">
        <v>29</v>
      </c>
      <c r="F1933">
        <v>50</v>
      </c>
      <c r="G1933">
        <v>0</v>
      </c>
      <c r="H1933" t="s">
        <v>30</v>
      </c>
      <c r="I1933">
        <v>0</v>
      </c>
      <c r="J1933" t="s">
        <v>31</v>
      </c>
      <c r="K1933">
        <v>0</v>
      </c>
      <c r="L1933" s="1">
        <v>2250</v>
      </c>
      <c r="M1933" t="s">
        <v>27</v>
      </c>
      <c r="N1933" t="s">
        <v>27</v>
      </c>
      <c r="O1933" t="s">
        <v>27</v>
      </c>
      <c r="P1933">
        <v>0</v>
      </c>
      <c r="Q1933" t="s">
        <v>34</v>
      </c>
      <c r="R1933">
        <v>26</v>
      </c>
      <c r="S1933" t="s">
        <v>36</v>
      </c>
      <c r="T1933">
        <v>4</v>
      </c>
      <c r="U1933">
        <v>3</v>
      </c>
      <c r="V1933">
        <v>3</v>
      </c>
      <c r="W1933">
        <v>3</v>
      </c>
      <c r="X1933">
        <v>710</v>
      </c>
      <c r="Y1933">
        <v>-50</v>
      </c>
      <c r="Z1933" t="s">
        <v>35</v>
      </c>
      <c r="AA1933">
        <v>100</v>
      </c>
      <c r="AB1933" t="str">
        <f t="shared" si="30"/>
        <v>40-49</v>
      </c>
    </row>
    <row r="1934" spans="1:28" x14ac:dyDescent="0.3">
      <c r="A1934">
        <v>33</v>
      </c>
      <c r="B1934" t="s">
        <v>27</v>
      </c>
      <c r="C1934" t="s">
        <v>28</v>
      </c>
      <c r="D1934">
        <v>86</v>
      </c>
      <c r="E1934" t="s">
        <v>29</v>
      </c>
      <c r="F1934">
        <v>50</v>
      </c>
      <c r="G1934">
        <v>1</v>
      </c>
      <c r="H1934" t="s">
        <v>30</v>
      </c>
      <c r="I1934">
        <v>50</v>
      </c>
      <c r="J1934" t="s">
        <v>31</v>
      </c>
      <c r="K1934">
        <v>0</v>
      </c>
      <c r="L1934" s="1">
        <v>2336</v>
      </c>
      <c r="M1934" t="s">
        <v>27</v>
      </c>
      <c r="N1934" t="s">
        <v>27</v>
      </c>
      <c r="O1934" t="s">
        <v>36</v>
      </c>
      <c r="P1934">
        <v>50</v>
      </c>
      <c r="Q1934" t="s">
        <v>44</v>
      </c>
      <c r="R1934">
        <v>1</v>
      </c>
      <c r="S1934" t="s">
        <v>36</v>
      </c>
      <c r="T1934">
        <v>5</v>
      </c>
      <c r="U1934">
        <v>4</v>
      </c>
      <c r="V1934">
        <v>2</v>
      </c>
      <c r="W1934">
        <v>5</v>
      </c>
      <c r="X1934">
        <v>710</v>
      </c>
      <c r="Y1934">
        <v>-50</v>
      </c>
      <c r="Z1934" t="s">
        <v>35</v>
      </c>
      <c r="AA1934">
        <v>100</v>
      </c>
      <c r="AB1934" t="str">
        <f t="shared" si="30"/>
        <v>30-39</v>
      </c>
    </row>
    <row r="1935" spans="1:28" x14ac:dyDescent="0.3">
      <c r="A1935">
        <v>38</v>
      </c>
      <c r="B1935" t="s">
        <v>27</v>
      </c>
      <c r="C1935" t="s">
        <v>28</v>
      </c>
      <c r="D1935">
        <v>86</v>
      </c>
      <c r="E1935" t="s">
        <v>29</v>
      </c>
      <c r="F1935">
        <v>50</v>
      </c>
      <c r="G1935">
        <v>0</v>
      </c>
      <c r="H1935" t="s">
        <v>30</v>
      </c>
      <c r="I1935">
        <v>0</v>
      </c>
      <c r="J1935" t="s">
        <v>40</v>
      </c>
      <c r="K1935">
        <v>-200</v>
      </c>
      <c r="L1935" s="1">
        <v>2036</v>
      </c>
      <c r="M1935" t="s">
        <v>27</v>
      </c>
      <c r="N1935" t="s">
        <v>36</v>
      </c>
      <c r="O1935" t="s">
        <v>27</v>
      </c>
      <c r="P1935">
        <v>50</v>
      </c>
      <c r="Q1935" t="s">
        <v>32</v>
      </c>
      <c r="R1935">
        <v>18</v>
      </c>
      <c r="S1935" t="s">
        <v>27</v>
      </c>
      <c r="T1935">
        <v>9</v>
      </c>
      <c r="U1935">
        <v>1</v>
      </c>
      <c r="V1935">
        <v>1</v>
      </c>
      <c r="W1935">
        <v>99</v>
      </c>
      <c r="X1935">
        <v>736</v>
      </c>
      <c r="Y1935">
        <v>-50</v>
      </c>
      <c r="Z1935" t="s">
        <v>33</v>
      </c>
      <c r="AA1935">
        <v>50</v>
      </c>
      <c r="AB1935" t="str">
        <f t="shared" si="30"/>
        <v>30-39</v>
      </c>
    </row>
    <row r="1936" spans="1:28" x14ac:dyDescent="0.3">
      <c r="A1936">
        <v>79</v>
      </c>
      <c r="B1936" t="s">
        <v>36</v>
      </c>
      <c r="C1936" t="s">
        <v>28</v>
      </c>
      <c r="D1936">
        <v>86</v>
      </c>
      <c r="E1936" t="s">
        <v>37</v>
      </c>
      <c r="F1936">
        <v>0</v>
      </c>
      <c r="G1936">
        <v>1</v>
      </c>
      <c r="H1936" t="s">
        <v>39</v>
      </c>
      <c r="I1936">
        <v>100</v>
      </c>
      <c r="J1936" t="s">
        <v>31</v>
      </c>
      <c r="K1936">
        <v>0</v>
      </c>
      <c r="L1936" s="1">
        <v>2336</v>
      </c>
      <c r="M1936" t="s">
        <v>27</v>
      </c>
      <c r="N1936" t="s">
        <v>36</v>
      </c>
      <c r="O1936" t="s">
        <v>36</v>
      </c>
      <c r="P1936">
        <v>100</v>
      </c>
      <c r="Q1936" t="s">
        <v>32</v>
      </c>
      <c r="R1936">
        <v>12</v>
      </c>
      <c r="S1936" t="s">
        <v>27</v>
      </c>
      <c r="T1936">
        <v>7</v>
      </c>
      <c r="U1936">
        <v>1</v>
      </c>
      <c r="V1936">
        <v>1</v>
      </c>
      <c r="W1936">
        <v>99</v>
      </c>
      <c r="X1936">
        <v>687</v>
      </c>
      <c r="Y1936">
        <v>50</v>
      </c>
      <c r="Z1936" t="s">
        <v>33</v>
      </c>
      <c r="AA1936">
        <v>50</v>
      </c>
      <c r="AB1936" t="str">
        <f t="shared" si="30"/>
        <v>70-79</v>
      </c>
    </row>
    <row r="1937" spans="1:28" x14ac:dyDescent="0.3">
      <c r="A1937">
        <v>18</v>
      </c>
      <c r="B1937" t="s">
        <v>27</v>
      </c>
      <c r="C1937" t="s">
        <v>28</v>
      </c>
      <c r="D1937">
        <v>86</v>
      </c>
      <c r="E1937" t="s">
        <v>42</v>
      </c>
      <c r="F1937">
        <v>100</v>
      </c>
      <c r="G1937">
        <v>1</v>
      </c>
      <c r="H1937" t="s">
        <v>30</v>
      </c>
      <c r="I1937">
        <v>50</v>
      </c>
      <c r="J1937" t="s">
        <v>40</v>
      </c>
      <c r="K1937">
        <v>-200</v>
      </c>
      <c r="L1937" s="1">
        <v>2336</v>
      </c>
      <c r="M1937" t="s">
        <v>27</v>
      </c>
      <c r="N1937" t="s">
        <v>27</v>
      </c>
      <c r="O1937" t="s">
        <v>27</v>
      </c>
      <c r="P1937">
        <v>0</v>
      </c>
      <c r="Q1937" t="s">
        <v>34</v>
      </c>
      <c r="R1937">
        <v>22</v>
      </c>
      <c r="S1937" t="s">
        <v>27</v>
      </c>
      <c r="T1937">
        <v>4</v>
      </c>
      <c r="U1937">
        <v>0</v>
      </c>
      <c r="V1937">
        <v>2</v>
      </c>
      <c r="W1937">
        <v>99</v>
      </c>
      <c r="X1937">
        <v>663</v>
      </c>
      <c r="Y1937">
        <v>50</v>
      </c>
      <c r="Z1937" t="s">
        <v>35</v>
      </c>
      <c r="AA1937">
        <v>100</v>
      </c>
      <c r="AB1937" t="str">
        <f t="shared" si="30"/>
        <v>10-19</v>
      </c>
    </row>
    <row r="1938" spans="1:28" x14ac:dyDescent="0.3">
      <c r="A1938">
        <v>43</v>
      </c>
      <c r="B1938" t="s">
        <v>27</v>
      </c>
      <c r="C1938" t="s">
        <v>38</v>
      </c>
      <c r="D1938">
        <v>0</v>
      </c>
      <c r="E1938" t="s">
        <v>29</v>
      </c>
      <c r="F1938">
        <v>50</v>
      </c>
      <c r="G1938">
        <v>0</v>
      </c>
      <c r="H1938" t="s">
        <v>43</v>
      </c>
      <c r="I1938">
        <v>0</v>
      </c>
      <c r="J1938" t="s">
        <v>40</v>
      </c>
      <c r="K1938">
        <v>-200</v>
      </c>
      <c r="L1938" s="1">
        <v>1950</v>
      </c>
      <c r="M1938" t="s">
        <v>27</v>
      </c>
      <c r="N1938" t="s">
        <v>27</v>
      </c>
      <c r="O1938" t="s">
        <v>36</v>
      </c>
      <c r="P1938">
        <v>50</v>
      </c>
      <c r="Q1938" t="s">
        <v>44</v>
      </c>
      <c r="R1938">
        <v>9</v>
      </c>
      <c r="S1938" t="s">
        <v>36</v>
      </c>
      <c r="T1938">
        <v>3</v>
      </c>
      <c r="U1938">
        <v>0</v>
      </c>
      <c r="V1938">
        <v>3</v>
      </c>
      <c r="W1938">
        <v>5</v>
      </c>
      <c r="X1938">
        <v>786</v>
      </c>
      <c r="Y1938">
        <v>-50</v>
      </c>
      <c r="Z1938" t="s">
        <v>33</v>
      </c>
      <c r="AA1938">
        <v>50</v>
      </c>
      <c r="AB1938" t="str">
        <f t="shared" si="30"/>
        <v>40-49</v>
      </c>
    </row>
    <row r="1939" spans="1:28" x14ac:dyDescent="0.3">
      <c r="A1939">
        <v>47</v>
      </c>
      <c r="B1939" t="s">
        <v>27</v>
      </c>
      <c r="C1939" t="s">
        <v>46</v>
      </c>
      <c r="D1939">
        <v>0</v>
      </c>
      <c r="E1939" t="s">
        <v>29</v>
      </c>
      <c r="F1939">
        <v>50</v>
      </c>
      <c r="G1939">
        <v>1</v>
      </c>
      <c r="H1939" t="s">
        <v>30</v>
      </c>
      <c r="I1939">
        <v>50</v>
      </c>
      <c r="J1939" t="s">
        <v>31</v>
      </c>
      <c r="K1939">
        <v>0</v>
      </c>
      <c r="L1939" s="1">
        <v>2400</v>
      </c>
      <c r="M1939" t="s">
        <v>27</v>
      </c>
      <c r="N1939" t="s">
        <v>27</v>
      </c>
      <c r="O1939" t="s">
        <v>27</v>
      </c>
      <c r="P1939">
        <v>0</v>
      </c>
      <c r="Q1939" t="s">
        <v>34</v>
      </c>
      <c r="R1939">
        <v>2</v>
      </c>
      <c r="S1939" t="s">
        <v>27</v>
      </c>
      <c r="T1939">
        <v>4</v>
      </c>
      <c r="U1939">
        <v>1</v>
      </c>
      <c r="V1939">
        <v>1</v>
      </c>
      <c r="W1939">
        <v>99</v>
      </c>
      <c r="X1939">
        <v>603</v>
      </c>
      <c r="Y1939">
        <v>50</v>
      </c>
      <c r="Z1939" t="s">
        <v>35</v>
      </c>
      <c r="AA1939">
        <v>100</v>
      </c>
      <c r="AB1939" t="str">
        <f t="shared" si="30"/>
        <v>40-49</v>
      </c>
    </row>
    <row r="1940" spans="1:28" x14ac:dyDescent="0.3">
      <c r="A1940">
        <v>56</v>
      </c>
      <c r="B1940" t="s">
        <v>36</v>
      </c>
      <c r="C1940" t="s">
        <v>38</v>
      </c>
      <c r="D1940">
        <v>0</v>
      </c>
      <c r="E1940" t="s">
        <v>29</v>
      </c>
      <c r="F1940">
        <v>50</v>
      </c>
      <c r="G1940">
        <v>0</v>
      </c>
      <c r="H1940" t="s">
        <v>30</v>
      </c>
      <c r="I1940">
        <v>0</v>
      </c>
      <c r="J1940" t="s">
        <v>40</v>
      </c>
      <c r="K1940">
        <v>-200</v>
      </c>
      <c r="L1940" s="1">
        <v>2000</v>
      </c>
      <c r="M1940" t="s">
        <v>27</v>
      </c>
      <c r="N1940" t="s">
        <v>36</v>
      </c>
      <c r="O1940" t="s">
        <v>27</v>
      </c>
      <c r="P1940">
        <v>50</v>
      </c>
      <c r="Q1940" t="s">
        <v>34</v>
      </c>
      <c r="R1940">
        <v>23</v>
      </c>
      <c r="S1940" t="s">
        <v>36</v>
      </c>
      <c r="T1940">
        <v>7</v>
      </c>
      <c r="U1940">
        <v>2</v>
      </c>
      <c r="V1940">
        <v>3</v>
      </c>
      <c r="W1940">
        <v>7</v>
      </c>
      <c r="X1940">
        <v>593</v>
      </c>
      <c r="Y1940">
        <v>50</v>
      </c>
      <c r="Z1940" t="s">
        <v>41</v>
      </c>
      <c r="AA1940">
        <v>0</v>
      </c>
      <c r="AB1940" t="str">
        <f t="shared" si="30"/>
        <v>50-59</v>
      </c>
    </row>
    <row r="1941" spans="1:28" x14ac:dyDescent="0.3">
      <c r="A1941">
        <v>41</v>
      </c>
      <c r="B1941" t="s">
        <v>27</v>
      </c>
      <c r="C1941" t="s">
        <v>38</v>
      </c>
      <c r="D1941">
        <v>0</v>
      </c>
      <c r="E1941" t="s">
        <v>29</v>
      </c>
      <c r="F1941">
        <v>50</v>
      </c>
      <c r="G1941">
        <v>0</v>
      </c>
      <c r="H1941" t="s">
        <v>30</v>
      </c>
      <c r="I1941">
        <v>0</v>
      </c>
      <c r="J1941" t="s">
        <v>40</v>
      </c>
      <c r="K1941">
        <v>-200</v>
      </c>
      <c r="L1941" s="1">
        <v>2050</v>
      </c>
      <c r="M1941" t="s">
        <v>27</v>
      </c>
      <c r="N1941" t="s">
        <v>27</v>
      </c>
      <c r="O1941" t="s">
        <v>27</v>
      </c>
      <c r="P1941">
        <v>0</v>
      </c>
      <c r="Q1941" t="s">
        <v>32</v>
      </c>
      <c r="R1941">
        <v>5</v>
      </c>
      <c r="S1941" t="s">
        <v>36</v>
      </c>
      <c r="T1941">
        <v>8</v>
      </c>
      <c r="U1941">
        <v>1</v>
      </c>
      <c r="V1941">
        <v>1</v>
      </c>
      <c r="W1941">
        <v>4</v>
      </c>
      <c r="X1941">
        <v>800</v>
      </c>
      <c r="Y1941">
        <v>-50</v>
      </c>
      <c r="Z1941" t="s">
        <v>35</v>
      </c>
      <c r="AA1941">
        <v>100</v>
      </c>
      <c r="AB1941" t="str">
        <f t="shared" si="30"/>
        <v>40-49</v>
      </c>
    </row>
    <row r="1942" spans="1:28" x14ac:dyDescent="0.3">
      <c r="A1942">
        <v>44</v>
      </c>
      <c r="B1942" t="s">
        <v>27</v>
      </c>
      <c r="C1942" t="s">
        <v>38</v>
      </c>
      <c r="D1942">
        <v>0</v>
      </c>
      <c r="E1942" t="s">
        <v>29</v>
      </c>
      <c r="F1942">
        <v>50</v>
      </c>
      <c r="G1942">
        <v>0</v>
      </c>
      <c r="H1942" t="s">
        <v>39</v>
      </c>
      <c r="I1942">
        <v>0</v>
      </c>
      <c r="J1942" t="s">
        <v>40</v>
      </c>
      <c r="K1942">
        <v>-200</v>
      </c>
      <c r="L1942" s="1">
        <v>2000</v>
      </c>
      <c r="M1942" t="s">
        <v>36</v>
      </c>
      <c r="N1942" t="s">
        <v>27</v>
      </c>
      <c r="O1942" t="s">
        <v>36</v>
      </c>
      <c r="P1942">
        <v>100</v>
      </c>
      <c r="Q1942" t="s">
        <v>34</v>
      </c>
      <c r="R1942">
        <v>18</v>
      </c>
      <c r="S1942" t="s">
        <v>27</v>
      </c>
      <c r="T1942">
        <v>4</v>
      </c>
      <c r="U1942">
        <v>1</v>
      </c>
      <c r="V1942">
        <v>2</v>
      </c>
      <c r="W1942">
        <v>99</v>
      </c>
      <c r="X1942">
        <v>690</v>
      </c>
      <c r="Y1942">
        <v>50</v>
      </c>
      <c r="Z1942" t="s">
        <v>33</v>
      </c>
      <c r="AA1942">
        <v>50</v>
      </c>
      <c r="AB1942" t="str">
        <f t="shared" si="30"/>
        <v>40-49</v>
      </c>
    </row>
    <row r="1943" spans="1:28" x14ac:dyDescent="0.3">
      <c r="A1943">
        <v>34</v>
      </c>
      <c r="B1943" t="s">
        <v>27</v>
      </c>
      <c r="C1943" t="s">
        <v>38</v>
      </c>
      <c r="D1943">
        <v>0</v>
      </c>
      <c r="E1943" t="s">
        <v>42</v>
      </c>
      <c r="F1943">
        <v>100</v>
      </c>
      <c r="G1943">
        <v>0</v>
      </c>
      <c r="H1943" t="s">
        <v>43</v>
      </c>
      <c r="I1943">
        <v>0</v>
      </c>
      <c r="J1943" t="s">
        <v>40</v>
      </c>
      <c r="K1943">
        <v>-200</v>
      </c>
      <c r="L1943" s="1">
        <v>2200</v>
      </c>
      <c r="M1943" t="s">
        <v>27</v>
      </c>
      <c r="N1943" t="s">
        <v>27</v>
      </c>
      <c r="O1943" t="s">
        <v>27</v>
      </c>
      <c r="P1943">
        <v>0</v>
      </c>
      <c r="Q1943" t="s">
        <v>34</v>
      </c>
      <c r="R1943">
        <v>29</v>
      </c>
      <c r="S1943" t="s">
        <v>27</v>
      </c>
      <c r="T1943">
        <v>6</v>
      </c>
      <c r="U1943">
        <v>0</v>
      </c>
      <c r="V1943">
        <v>2</v>
      </c>
      <c r="W1943">
        <v>99</v>
      </c>
      <c r="X1943">
        <v>624</v>
      </c>
      <c r="Y1943">
        <v>50</v>
      </c>
      <c r="Z1943" t="s">
        <v>35</v>
      </c>
      <c r="AA1943">
        <v>100</v>
      </c>
      <c r="AB1943" t="str">
        <f t="shared" si="30"/>
        <v>30-39</v>
      </c>
    </row>
    <row r="1944" spans="1:28" x14ac:dyDescent="0.3">
      <c r="A1944">
        <v>44</v>
      </c>
      <c r="B1944" t="s">
        <v>27</v>
      </c>
      <c r="C1944" t="s">
        <v>28</v>
      </c>
      <c r="D1944">
        <v>86</v>
      </c>
      <c r="E1944" t="s">
        <v>29</v>
      </c>
      <c r="F1944">
        <v>50</v>
      </c>
      <c r="G1944">
        <v>0</v>
      </c>
      <c r="H1944" t="s">
        <v>30</v>
      </c>
      <c r="I1944">
        <v>0</v>
      </c>
      <c r="J1944" t="s">
        <v>31</v>
      </c>
      <c r="K1944">
        <v>0</v>
      </c>
      <c r="L1944" s="1">
        <v>2286</v>
      </c>
      <c r="M1944" t="s">
        <v>27</v>
      </c>
      <c r="N1944" t="s">
        <v>36</v>
      </c>
      <c r="O1944" t="s">
        <v>27</v>
      </c>
      <c r="P1944">
        <v>50</v>
      </c>
      <c r="Q1944" t="s">
        <v>34</v>
      </c>
      <c r="R1944">
        <v>22</v>
      </c>
      <c r="S1944" t="s">
        <v>36</v>
      </c>
      <c r="T1944">
        <v>3</v>
      </c>
      <c r="U1944">
        <v>1</v>
      </c>
      <c r="V1944">
        <v>2</v>
      </c>
      <c r="W1944">
        <v>8</v>
      </c>
      <c r="X1944">
        <v>678</v>
      </c>
      <c r="Y1944">
        <v>50</v>
      </c>
      <c r="Z1944" t="s">
        <v>41</v>
      </c>
      <c r="AA1944">
        <v>0</v>
      </c>
      <c r="AB1944" t="str">
        <f t="shared" si="30"/>
        <v>40-49</v>
      </c>
    </row>
    <row r="1945" spans="1:28" x14ac:dyDescent="0.3">
      <c r="A1945">
        <v>34</v>
      </c>
      <c r="B1945" t="s">
        <v>27</v>
      </c>
      <c r="C1945" t="s">
        <v>46</v>
      </c>
      <c r="D1945">
        <v>0</v>
      </c>
      <c r="E1945" t="s">
        <v>29</v>
      </c>
      <c r="F1945">
        <v>50</v>
      </c>
      <c r="G1945">
        <v>0</v>
      </c>
      <c r="H1945" t="s">
        <v>30</v>
      </c>
      <c r="I1945">
        <v>0</v>
      </c>
      <c r="J1945" t="s">
        <v>31</v>
      </c>
      <c r="K1945">
        <v>0</v>
      </c>
      <c r="L1945" s="1">
        <v>2350</v>
      </c>
      <c r="M1945" t="s">
        <v>27</v>
      </c>
      <c r="N1945" t="s">
        <v>27</v>
      </c>
      <c r="O1945" t="s">
        <v>27</v>
      </c>
      <c r="P1945">
        <v>0</v>
      </c>
      <c r="Q1945" t="s">
        <v>44</v>
      </c>
      <c r="R1945">
        <v>20</v>
      </c>
      <c r="S1945" t="s">
        <v>36</v>
      </c>
      <c r="T1945">
        <v>7</v>
      </c>
      <c r="U1945">
        <v>3</v>
      </c>
      <c r="V1945">
        <v>3</v>
      </c>
      <c r="W1945">
        <v>1</v>
      </c>
      <c r="X1945">
        <v>684</v>
      </c>
      <c r="Y1945">
        <v>50</v>
      </c>
      <c r="Z1945" t="s">
        <v>35</v>
      </c>
      <c r="AA1945">
        <v>100</v>
      </c>
      <c r="AB1945" t="str">
        <f t="shared" si="30"/>
        <v>30-39</v>
      </c>
    </row>
    <row r="1946" spans="1:28" x14ac:dyDescent="0.3">
      <c r="A1946">
        <v>49</v>
      </c>
      <c r="B1946" t="s">
        <v>27</v>
      </c>
      <c r="C1946" t="s">
        <v>38</v>
      </c>
      <c r="D1946">
        <v>0</v>
      </c>
      <c r="E1946" t="s">
        <v>29</v>
      </c>
      <c r="F1946">
        <v>50</v>
      </c>
      <c r="G1946">
        <v>0</v>
      </c>
      <c r="H1946" t="s">
        <v>39</v>
      </c>
      <c r="I1946">
        <v>0</v>
      </c>
      <c r="J1946" t="s">
        <v>40</v>
      </c>
      <c r="K1946">
        <v>-200</v>
      </c>
      <c r="L1946" s="1">
        <v>2000</v>
      </c>
      <c r="M1946" t="s">
        <v>27</v>
      </c>
      <c r="N1946" t="s">
        <v>27</v>
      </c>
      <c r="O1946" t="s">
        <v>27</v>
      </c>
      <c r="P1946">
        <v>0</v>
      </c>
      <c r="Q1946" t="s">
        <v>32</v>
      </c>
      <c r="R1946">
        <v>4</v>
      </c>
      <c r="S1946" t="s">
        <v>27</v>
      </c>
      <c r="T1946">
        <v>4</v>
      </c>
      <c r="U1946">
        <v>2</v>
      </c>
      <c r="V1946">
        <v>2</v>
      </c>
      <c r="W1946">
        <v>99</v>
      </c>
      <c r="X1946">
        <v>736</v>
      </c>
      <c r="Y1946">
        <v>-50</v>
      </c>
      <c r="Z1946" t="s">
        <v>33</v>
      </c>
      <c r="AA1946">
        <v>50</v>
      </c>
      <c r="AB1946" t="str">
        <f t="shared" si="30"/>
        <v>40-49</v>
      </c>
    </row>
    <row r="1947" spans="1:28" x14ac:dyDescent="0.3">
      <c r="A1947">
        <v>34</v>
      </c>
      <c r="B1947" t="s">
        <v>27</v>
      </c>
      <c r="C1947" t="s">
        <v>38</v>
      </c>
      <c r="D1947">
        <v>0</v>
      </c>
      <c r="E1947" t="s">
        <v>29</v>
      </c>
      <c r="F1947">
        <v>50</v>
      </c>
      <c r="G1947">
        <v>0</v>
      </c>
      <c r="H1947" t="s">
        <v>30</v>
      </c>
      <c r="I1947">
        <v>0</v>
      </c>
      <c r="J1947" t="s">
        <v>31</v>
      </c>
      <c r="K1947">
        <v>0</v>
      </c>
      <c r="L1947" s="1">
        <v>2300</v>
      </c>
      <c r="M1947" t="s">
        <v>27</v>
      </c>
      <c r="N1947" t="s">
        <v>27</v>
      </c>
      <c r="O1947" t="s">
        <v>27</v>
      </c>
      <c r="P1947">
        <v>0</v>
      </c>
      <c r="Q1947" t="s">
        <v>34</v>
      </c>
      <c r="R1947">
        <v>5</v>
      </c>
      <c r="S1947" t="s">
        <v>36</v>
      </c>
      <c r="T1947">
        <v>4</v>
      </c>
      <c r="U1947">
        <v>0</v>
      </c>
      <c r="V1947">
        <v>1</v>
      </c>
      <c r="W1947">
        <v>14</v>
      </c>
      <c r="X1947">
        <v>673</v>
      </c>
      <c r="Y1947">
        <v>50</v>
      </c>
      <c r="Z1947" t="s">
        <v>33</v>
      </c>
      <c r="AA1947">
        <v>50</v>
      </c>
      <c r="AB1947" t="str">
        <f t="shared" si="30"/>
        <v>30-39</v>
      </c>
    </row>
    <row r="1948" spans="1:28" x14ac:dyDescent="0.3">
      <c r="A1948">
        <v>45</v>
      </c>
      <c r="B1948" t="s">
        <v>27</v>
      </c>
      <c r="C1948" t="s">
        <v>38</v>
      </c>
      <c r="D1948">
        <v>0</v>
      </c>
      <c r="E1948" t="s">
        <v>29</v>
      </c>
      <c r="F1948">
        <v>50</v>
      </c>
      <c r="G1948">
        <v>0</v>
      </c>
      <c r="H1948" t="s">
        <v>30</v>
      </c>
      <c r="I1948">
        <v>0</v>
      </c>
      <c r="J1948" t="s">
        <v>40</v>
      </c>
      <c r="K1948">
        <v>-200</v>
      </c>
      <c r="L1948" s="1">
        <v>2050</v>
      </c>
      <c r="M1948" t="s">
        <v>27</v>
      </c>
      <c r="N1948" t="s">
        <v>27</v>
      </c>
      <c r="O1948" t="s">
        <v>27</v>
      </c>
      <c r="P1948">
        <v>0</v>
      </c>
      <c r="Q1948" t="s">
        <v>34</v>
      </c>
      <c r="R1948">
        <v>17</v>
      </c>
      <c r="S1948" t="s">
        <v>36</v>
      </c>
      <c r="T1948">
        <v>4</v>
      </c>
      <c r="U1948">
        <v>1</v>
      </c>
      <c r="V1948">
        <v>1</v>
      </c>
      <c r="W1948">
        <v>9</v>
      </c>
      <c r="X1948">
        <v>729</v>
      </c>
      <c r="Y1948">
        <v>-50</v>
      </c>
      <c r="Z1948" t="s">
        <v>35</v>
      </c>
      <c r="AA1948">
        <v>100</v>
      </c>
      <c r="AB1948" t="str">
        <f t="shared" si="30"/>
        <v>40-49</v>
      </c>
    </row>
    <row r="1949" spans="1:28" x14ac:dyDescent="0.3">
      <c r="A1949">
        <v>39</v>
      </c>
      <c r="B1949" t="s">
        <v>27</v>
      </c>
      <c r="C1949" t="s">
        <v>46</v>
      </c>
      <c r="D1949">
        <v>0</v>
      </c>
      <c r="E1949" t="s">
        <v>42</v>
      </c>
      <c r="F1949">
        <v>100</v>
      </c>
      <c r="G1949">
        <v>0</v>
      </c>
      <c r="H1949" t="s">
        <v>30</v>
      </c>
      <c r="I1949">
        <v>0</v>
      </c>
      <c r="J1949" t="s">
        <v>40</v>
      </c>
      <c r="K1949">
        <v>-200</v>
      </c>
      <c r="L1949" s="1">
        <v>2050</v>
      </c>
      <c r="M1949" t="s">
        <v>27</v>
      </c>
      <c r="N1949" t="s">
        <v>27</v>
      </c>
      <c r="O1949" t="s">
        <v>27</v>
      </c>
      <c r="P1949">
        <v>0</v>
      </c>
      <c r="Q1949" t="s">
        <v>34</v>
      </c>
      <c r="R1949">
        <v>5</v>
      </c>
      <c r="S1949" t="s">
        <v>36</v>
      </c>
      <c r="T1949">
        <v>11</v>
      </c>
      <c r="U1949">
        <v>2</v>
      </c>
      <c r="V1949">
        <v>3</v>
      </c>
      <c r="W1949">
        <v>13</v>
      </c>
      <c r="X1949">
        <v>716</v>
      </c>
      <c r="Y1949">
        <v>-50</v>
      </c>
      <c r="Z1949" t="s">
        <v>33</v>
      </c>
      <c r="AA1949">
        <v>50</v>
      </c>
      <c r="AB1949" t="str">
        <f t="shared" si="30"/>
        <v>30-39</v>
      </c>
    </row>
    <row r="1950" spans="1:28" x14ac:dyDescent="0.3">
      <c r="A1950">
        <v>56</v>
      </c>
      <c r="B1950" t="s">
        <v>36</v>
      </c>
      <c r="C1950" t="s">
        <v>28</v>
      </c>
      <c r="D1950">
        <v>86</v>
      </c>
      <c r="E1950" t="s">
        <v>37</v>
      </c>
      <c r="F1950">
        <v>0</v>
      </c>
      <c r="G1950">
        <v>0</v>
      </c>
      <c r="H1950" t="s">
        <v>30</v>
      </c>
      <c r="I1950">
        <v>0</v>
      </c>
      <c r="J1950" t="s">
        <v>31</v>
      </c>
      <c r="K1950">
        <v>0</v>
      </c>
      <c r="L1950" s="1">
        <v>2286</v>
      </c>
      <c r="M1950" t="s">
        <v>27</v>
      </c>
      <c r="N1950" t="s">
        <v>27</v>
      </c>
      <c r="O1950" t="s">
        <v>27</v>
      </c>
      <c r="P1950">
        <v>0</v>
      </c>
      <c r="Q1950" t="s">
        <v>32</v>
      </c>
      <c r="R1950">
        <v>18</v>
      </c>
      <c r="S1950" t="s">
        <v>36</v>
      </c>
      <c r="T1950">
        <v>3</v>
      </c>
      <c r="U1950">
        <v>5</v>
      </c>
      <c r="V1950">
        <v>1</v>
      </c>
      <c r="W1950">
        <v>8</v>
      </c>
      <c r="X1950">
        <v>697</v>
      </c>
      <c r="Y1950">
        <v>50</v>
      </c>
      <c r="Z1950" t="s">
        <v>41</v>
      </c>
      <c r="AA1950">
        <v>0</v>
      </c>
      <c r="AB1950" t="str">
        <f t="shared" si="30"/>
        <v>50-59</v>
      </c>
    </row>
    <row r="1951" spans="1:28" x14ac:dyDescent="0.3">
      <c r="A1951">
        <v>39</v>
      </c>
      <c r="B1951" t="s">
        <v>27</v>
      </c>
      <c r="C1951" t="s">
        <v>28</v>
      </c>
      <c r="D1951">
        <v>86</v>
      </c>
      <c r="E1951" t="s">
        <v>29</v>
      </c>
      <c r="F1951">
        <v>50</v>
      </c>
      <c r="G1951">
        <v>1</v>
      </c>
      <c r="H1951" t="s">
        <v>30</v>
      </c>
      <c r="I1951">
        <v>50</v>
      </c>
      <c r="J1951" t="s">
        <v>31</v>
      </c>
      <c r="K1951">
        <v>0</v>
      </c>
      <c r="L1951" s="1">
        <v>2436</v>
      </c>
      <c r="M1951" t="s">
        <v>27</v>
      </c>
      <c r="N1951" t="s">
        <v>27</v>
      </c>
      <c r="O1951" t="s">
        <v>27</v>
      </c>
      <c r="P1951">
        <v>0</v>
      </c>
      <c r="Q1951" t="s">
        <v>34</v>
      </c>
      <c r="R1951">
        <v>8</v>
      </c>
      <c r="S1951" t="s">
        <v>27</v>
      </c>
      <c r="T1951">
        <v>4</v>
      </c>
      <c r="U1951">
        <v>0</v>
      </c>
      <c r="V1951">
        <v>2</v>
      </c>
      <c r="W1951">
        <v>99</v>
      </c>
      <c r="X1951">
        <v>657</v>
      </c>
      <c r="Y1951">
        <v>50</v>
      </c>
      <c r="Z1951" t="s">
        <v>33</v>
      </c>
      <c r="AA1951">
        <v>50</v>
      </c>
      <c r="AB1951" t="str">
        <f t="shared" si="30"/>
        <v>30-39</v>
      </c>
    </row>
    <row r="1952" spans="1:28" x14ac:dyDescent="0.3">
      <c r="A1952">
        <v>18</v>
      </c>
      <c r="B1952" t="s">
        <v>27</v>
      </c>
      <c r="C1952" t="s">
        <v>38</v>
      </c>
      <c r="D1952">
        <v>0</v>
      </c>
      <c r="E1952" t="s">
        <v>42</v>
      </c>
      <c r="F1952">
        <v>100</v>
      </c>
      <c r="G1952">
        <v>1</v>
      </c>
      <c r="H1952" t="s">
        <v>43</v>
      </c>
      <c r="I1952">
        <v>200</v>
      </c>
      <c r="J1952" t="s">
        <v>40</v>
      </c>
      <c r="K1952">
        <v>-200</v>
      </c>
      <c r="L1952" s="1">
        <v>2350</v>
      </c>
      <c r="M1952" t="s">
        <v>27</v>
      </c>
      <c r="N1952" t="s">
        <v>36</v>
      </c>
      <c r="O1952" t="s">
        <v>27</v>
      </c>
      <c r="P1952">
        <v>50</v>
      </c>
      <c r="Q1952" t="s">
        <v>44</v>
      </c>
      <c r="R1952">
        <v>25</v>
      </c>
      <c r="S1952" t="s">
        <v>27</v>
      </c>
      <c r="T1952">
        <v>4</v>
      </c>
      <c r="U1952">
        <v>1</v>
      </c>
      <c r="V1952">
        <v>3</v>
      </c>
      <c r="W1952">
        <v>99</v>
      </c>
      <c r="X1952">
        <v>627</v>
      </c>
      <c r="Y1952">
        <v>50</v>
      </c>
      <c r="Z1952" t="s">
        <v>35</v>
      </c>
      <c r="AA1952">
        <v>100</v>
      </c>
      <c r="AB1952" t="str">
        <f t="shared" si="30"/>
        <v>10-19</v>
      </c>
    </row>
    <row r="1953" spans="1:28" x14ac:dyDescent="0.3">
      <c r="A1953">
        <v>58</v>
      </c>
      <c r="B1953" t="s">
        <v>36</v>
      </c>
      <c r="C1953" t="s">
        <v>28</v>
      </c>
      <c r="D1953">
        <v>86</v>
      </c>
      <c r="E1953" t="s">
        <v>29</v>
      </c>
      <c r="F1953">
        <v>50</v>
      </c>
      <c r="G1953">
        <v>0</v>
      </c>
      <c r="H1953" t="s">
        <v>30</v>
      </c>
      <c r="I1953">
        <v>0</v>
      </c>
      <c r="J1953" t="s">
        <v>31</v>
      </c>
      <c r="K1953">
        <v>0</v>
      </c>
      <c r="L1953" s="1">
        <v>2236</v>
      </c>
      <c r="M1953" t="s">
        <v>36</v>
      </c>
      <c r="N1953" t="s">
        <v>27</v>
      </c>
      <c r="O1953" t="s">
        <v>27</v>
      </c>
      <c r="P1953">
        <v>50</v>
      </c>
      <c r="Q1953" t="s">
        <v>34</v>
      </c>
      <c r="R1953">
        <v>25</v>
      </c>
      <c r="S1953" t="s">
        <v>27</v>
      </c>
      <c r="T1953">
        <v>6</v>
      </c>
      <c r="U1953">
        <v>1</v>
      </c>
      <c r="V1953">
        <v>1</v>
      </c>
      <c r="W1953">
        <v>99</v>
      </c>
      <c r="X1953">
        <v>790</v>
      </c>
      <c r="Y1953">
        <v>-50</v>
      </c>
      <c r="Z1953" t="s">
        <v>33</v>
      </c>
      <c r="AA1953">
        <v>50</v>
      </c>
      <c r="AB1953" t="str">
        <f t="shared" si="30"/>
        <v>50-59</v>
      </c>
    </row>
    <row r="1954" spans="1:28" x14ac:dyDescent="0.3">
      <c r="A1954">
        <v>26</v>
      </c>
      <c r="B1954" t="s">
        <v>27</v>
      </c>
      <c r="C1954" t="s">
        <v>46</v>
      </c>
      <c r="D1954">
        <v>0</v>
      </c>
      <c r="E1954" t="s">
        <v>37</v>
      </c>
      <c r="F1954">
        <v>0</v>
      </c>
      <c r="G1954">
        <v>0</v>
      </c>
      <c r="H1954" t="s">
        <v>39</v>
      </c>
      <c r="I1954">
        <v>0</v>
      </c>
      <c r="J1954" t="s">
        <v>40</v>
      </c>
      <c r="K1954">
        <v>-200</v>
      </c>
      <c r="L1954" s="1">
        <v>2000</v>
      </c>
      <c r="M1954" t="s">
        <v>27</v>
      </c>
      <c r="N1954" t="s">
        <v>27</v>
      </c>
      <c r="O1954" t="s">
        <v>27</v>
      </c>
      <c r="P1954">
        <v>0</v>
      </c>
      <c r="Q1954" t="s">
        <v>34</v>
      </c>
      <c r="R1954">
        <v>26</v>
      </c>
      <c r="S1954" t="s">
        <v>27</v>
      </c>
      <c r="T1954">
        <v>5</v>
      </c>
      <c r="U1954">
        <v>1</v>
      </c>
      <c r="V1954">
        <v>1</v>
      </c>
      <c r="W1954">
        <v>99</v>
      </c>
      <c r="X1954">
        <v>671</v>
      </c>
      <c r="Y1954">
        <v>50</v>
      </c>
      <c r="Z1954" t="s">
        <v>41</v>
      </c>
      <c r="AA1954">
        <v>0</v>
      </c>
      <c r="AB1954" t="str">
        <f t="shared" si="30"/>
        <v>20-29</v>
      </c>
    </row>
    <row r="1955" spans="1:28" x14ac:dyDescent="0.3">
      <c r="A1955">
        <v>30</v>
      </c>
      <c r="B1955" t="s">
        <v>27</v>
      </c>
      <c r="C1955" t="s">
        <v>28</v>
      </c>
      <c r="D1955">
        <v>86</v>
      </c>
      <c r="E1955" t="s">
        <v>37</v>
      </c>
      <c r="F1955">
        <v>0</v>
      </c>
      <c r="G1955">
        <v>0</v>
      </c>
      <c r="H1955" t="s">
        <v>30</v>
      </c>
      <c r="I1955">
        <v>0</v>
      </c>
      <c r="J1955" t="s">
        <v>31</v>
      </c>
      <c r="K1955">
        <v>0</v>
      </c>
      <c r="L1955" s="1">
        <v>2236</v>
      </c>
      <c r="M1955" t="s">
        <v>36</v>
      </c>
      <c r="N1955" t="s">
        <v>27</v>
      </c>
      <c r="O1955" t="s">
        <v>27</v>
      </c>
      <c r="P1955">
        <v>50</v>
      </c>
      <c r="Q1955" t="s">
        <v>34</v>
      </c>
      <c r="R1955">
        <v>22</v>
      </c>
      <c r="S1955" t="s">
        <v>36</v>
      </c>
      <c r="T1955">
        <v>7</v>
      </c>
      <c r="U1955">
        <v>1</v>
      </c>
      <c r="V1955">
        <v>1</v>
      </c>
      <c r="W1955">
        <v>9</v>
      </c>
      <c r="X1955">
        <v>735</v>
      </c>
      <c r="Y1955">
        <v>-50</v>
      </c>
      <c r="Z1955" t="s">
        <v>35</v>
      </c>
      <c r="AA1955">
        <v>100</v>
      </c>
      <c r="AB1955" t="str">
        <f t="shared" si="30"/>
        <v>30-39</v>
      </c>
    </row>
    <row r="1956" spans="1:28" x14ac:dyDescent="0.3">
      <c r="A1956">
        <v>31</v>
      </c>
      <c r="B1956" t="s">
        <v>27</v>
      </c>
      <c r="C1956" t="s">
        <v>28</v>
      </c>
      <c r="D1956">
        <v>86</v>
      </c>
      <c r="E1956" t="s">
        <v>37</v>
      </c>
      <c r="F1956">
        <v>0</v>
      </c>
      <c r="G1956">
        <v>1</v>
      </c>
      <c r="H1956" t="s">
        <v>30</v>
      </c>
      <c r="I1956">
        <v>50</v>
      </c>
      <c r="J1956" t="s">
        <v>40</v>
      </c>
      <c r="K1956">
        <v>-200</v>
      </c>
      <c r="L1956" s="1">
        <v>2186</v>
      </c>
      <c r="M1956" t="s">
        <v>27</v>
      </c>
      <c r="N1956" t="s">
        <v>27</v>
      </c>
      <c r="O1956" t="s">
        <v>27</v>
      </c>
      <c r="P1956">
        <v>0</v>
      </c>
      <c r="Q1956" t="s">
        <v>32</v>
      </c>
      <c r="R1956">
        <v>25</v>
      </c>
      <c r="S1956" t="s">
        <v>36</v>
      </c>
      <c r="T1956">
        <v>7</v>
      </c>
      <c r="U1956">
        <v>4</v>
      </c>
      <c r="V1956">
        <v>2</v>
      </c>
      <c r="W1956">
        <v>6</v>
      </c>
      <c r="X1956">
        <v>691</v>
      </c>
      <c r="Y1956">
        <v>50</v>
      </c>
      <c r="Z1956" t="s">
        <v>33</v>
      </c>
      <c r="AA1956">
        <v>50</v>
      </c>
      <c r="AB1956" t="str">
        <f t="shared" si="30"/>
        <v>30-39</v>
      </c>
    </row>
    <row r="1957" spans="1:28" x14ac:dyDescent="0.3">
      <c r="A1957">
        <v>60</v>
      </c>
      <c r="B1957" t="s">
        <v>36</v>
      </c>
      <c r="C1957" t="s">
        <v>46</v>
      </c>
      <c r="D1957">
        <v>0</v>
      </c>
      <c r="E1957" t="s">
        <v>42</v>
      </c>
      <c r="F1957">
        <v>100</v>
      </c>
      <c r="G1957">
        <v>0</v>
      </c>
      <c r="H1957" t="s">
        <v>30</v>
      </c>
      <c r="I1957">
        <v>0</v>
      </c>
      <c r="J1957" t="s">
        <v>31</v>
      </c>
      <c r="K1957">
        <v>0</v>
      </c>
      <c r="L1957" s="1">
        <v>2250</v>
      </c>
      <c r="M1957" t="s">
        <v>27</v>
      </c>
      <c r="N1957" t="s">
        <v>27</v>
      </c>
      <c r="O1957" t="s">
        <v>27</v>
      </c>
      <c r="P1957">
        <v>0</v>
      </c>
      <c r="Q1957" t="s">
        <v>32</v>
      </c>
      <c r="R1957">
        <v>10</v>
      </c>
      <c r="S1957" t="s">
        <v>27</v>
      </c>
      <c r="T1957">
        <v>2</v>
      </c>
      <c r="U1957">
        <v>2</v>
      </c>
      <c r="V1957">
        <v>3</v>
      </c>
      <c r="W1957">
        <v>99</v>
      </c>
      <c r="X1957">
        <v>755</v>
      </c>
      <c r="Y1957">
        <v>-50</v>
      </c>
      <c r="Z1957" t="s">
        <v>33</v>
      </c>
      <c r="AA1957">
        <v>50</v>
      </c>
      <c r="AB1957" t="str">
        <f t="shared" si="30"/>
        <v>60-69</v>
      </c>
    </row>
    <row r="1958" spans="1:28" x14ac:dyDescent="0.3">
      <c r="A1958">
        <v>18</v>
      </c>
      <c r="B1958" t="s">
        <v>27</v>
      </c>
      <c r="C1958" t="s">
        <v>28</v>
      </c>
      <c r="D1958">
        <v>86</v>
      </c>
      <c r="E1958" t="s">
        <v>29</v>
      </c>
      <c r="F1958">
        <v>50</v>
      </c>
      <c r="G1958">
        <v>2</v>
      </c>
      <c r="H1958" t="s">
        <v>30</v>
      </c>
      <c r="I1958">
        <v>100</v>
      </c>
      <c r="J1958" t="s">
        <v>40</v>
      </c>
      <c r="K1958">
        <v>-200</v>
      </c>
      <c r="L1958" s="1">
        <v>2186</v>
      </c>
      <c r="M1958" t="s">
        <v>27</v>
      </c>
      <c r="N1958" t="s">
        <v>36</v>
      </c>
      <c r="O1958" t="s">
        <v>27</v>
      </c>
      <c r="P1958">
        <v>50</v>
      </c>
      <c r="Q1958" t="s">
        <v>34</v>
      </c>
      <c r="R1958">
        <v>27</v>
      </c>
      <c r="S1958" t="s">
        <v>27</v>
      </c>
      <c r="T1958">
        <v>3</v>
      </c>
      <c r="U1958">
        <v>3</v>
      </c>
      <c r="V1958">
        <v>3</v>
      </c>
      <c r="W1958">
        <v>99</v>
      </c>
      <c r="X1958">
        <v>624</v>
      </c>
      <c r="Y1958">
        <v>50</v>
      </c>
      <c r="Z1958" t="s">
        <v>41</v>
      </c>
      <c r="AA1958">
        <v>0</v>
      </c>
      <c r="AB1958" t="str">
        <f t="shared" si="30"/>
        <v>10-19</v>
      </c>
    </row>
    <row r="1959" spans="1:28" x14ac:dyDescent="0.3">
      <c r="A1959">
        <v>87</v>
      </c>
      <c r="B1959" t="s">
        <v>36</v>
      </c>
      <c r="C1959" t="s">
        <v>38</v>
      </c>
      <c r="D1959">
        <v>0</v>
      </c>
      <c r="E1959" t="s">
        <v>37</v>
      </c>
      <c r="F1959">
        <v>0</v>
      </c>
      <c r="G1959">
        <v>1</v>
      </c>
      <c r="H1959" t="s">
        <v>30</v>
      </c>
      <c r="I1959">
        <v>50</v>
      </c>
      <c r="J1959" t="s">
        <v>31</v>
      </c>
      <c r="K1959">
        <v>0</v>
      </c>
      <c r="L1959" s="1">
        <v>2200</v>
      </c>
      <c r="M1959" t="s">
        <v>36</v>
      </c>
      <c r="N1959" t="s">
        <v>27</v>
      </c>
      <c r="O1959" t="s">
        <v>27</v>
      </c>
      <c r="P1959">
        <v>50</v>
      </c>
      <c r="Q1959" t="s">
        <v>34</v>
      </c>
      <c r="R1959">
        <v>28</v>
      </c>
      <c r="S1959" t="s">
        <v>27</v>
      </c>
      <c r="T1959">
        <v>2</v>
      </c>
      <c r="U1959">
        <v>3</v>
      </c>
      <c r="V1959">
        <v>2</v>
      </c>
      <c r="W1959">
        <v>99</v>
      </c>
      <c r="X1959">
        <v>799</v>
      </c>
      <c r="Y1959">
        <v>-50</v>
      </c>
      <c r="Z1959" t="s">
        <v>35</v>
      </c>
      <c r="AA1959">
        <v>100</v>
      </c>
      <c r="AB1959" t="str">
        <f t="shared" si="30"/>
        <v>80-89</v>
      </c>
    </row>
    <row r="1960" spans="1:28" x14ac:dyDescent="0.3">
      <c r="A1960">
        <v>55</v>
      </c>
      <c r="B1960" t="s">
        <v>36</v>
      </c>
      <c r="C1960" t="s">
        <v>28</v>
      </c>
      <c r="D1960">
        <v>86</v>
      </c>
      <c r="E1960" t="s">
        <v>29</v>
      </c>
      <c r="F1960">
        <v>50</v>
      </c>
      <c r="G1960">
        <v>1</v>
      </c>
      <c r="H1960" t="s">
        <v>39</v>
      </c>
      <c r="I1960">
        <v>100</v>
      </c>
      <c r="J1960" t="s">
        <v>31</v>
      </c>
      <c r="K1960">
        <v>0</v>
      </c>
      <c r="L1960" s="1">
        <v>2336</v>
      </c>
      <c r="M1960" t="s">
        <v>27</v>
      </c>
      <c r="N1960" t="s">
        <v>27</v>
      </c>
      <c r="O1960" t="s">
        <v>27</v>
      </c>
      <c r="P1960">
        <v>0</v>
      </c>
      <c r="Q1960" t="s">
        <v>34</v>
      </c>
      <c r="R1960">
        <v>23</v>
      </c>
      <c r="S1960" t="s">
        <v>36</v>
      </c>
      <c r="T1960">
        <v>4</v>
      </c>
      <c r="U1960">
        <v>4</v>
      </c>
      <c r="V1960">
        <v>3</v>
      </c>
      <c r="W1960">
        <v>5</v>
      </c>
      <c r="X1960">
        <v>776</v>
      </c>
      <c r="Y1960">
        <v>-50</v>
      </c>
      <c r="Z1960" t="s">
        <v>41</v>
      </c>
      <c r="AA1960">
        <v>0</v>
      </c>
      <c r="AB1960" t="str">
        <f t="shared" si="30"/>
        <v>50-59</v>
      </c>
    </row>
    <row r="1961" spans="1:28" x14ac:dyDescent="0.3">
      <c r="A1961">
        <v>43</v>
      </c>
      <c r="B1961" t="s">
        <v>27</v>
      </c>
      <c r="C1961" t="s">
        <v>28</v>
      </c>
      <c r="D1961">
        <v>86</v>
      </c>
      <c r="E1961" t="s">
        <v>37</v>
      </c>
      <c r="F1961">
        <v>0</v>
      </c>
      <c r="G1961">
        <v>1</v>
      </c>
      <c r="H1961" t="s">
        <v>30</v>
      </c>
      <c r="I1961">
        <v>50</v>
      </c>
      <c r="J1961" t="s">
        <v>40</v>
      </c>
      <c r="K1961">
        <v>-200</v>
      </c>
      <c r="L1961" s="1">
        <v>2086</v>
      </c>
      <c r="M1961" t="s">
        <v>36</v>
      </c>
      <c r="N1961" t="s">
        <v>27</v>
      </c>
      <c r="O1961" t="s">
        <v>27</v>
      </c>
      <c r="P1961">
        <v>50</v>
      </c>
      <c r="Q1961" t="s">
        <v>34</v>
      </c>
      <c r="R1961">
        <v>15</v>
      </c>
      <c r="S1961" t="s">
        <v>36</v>
      </c>
      <c r="T1961">
        <v>5</v>
      </c>
      <c r="U1961">
        <v>1</v>
      </c>
      <c r="V1961">
        <v>2</v>
      </c>
      <c r="W1961">
        <v>14</v>
      </c>
      <c r="X1961">
        <v>784</v>
      </c>
      <c r="Y1961">
        <v>-50</v>
      </c>
      <c r="Z1961" t="s">
        <v>35</v>
      </c>
      <c r="AA1961">
        <v>100</v>
      </c>
      <c r="AB1961" t="str">
        <f t="shared" si="30"/>
        <v>40-49</v>
      </c>
    </row>
    <row r="1962" spans="1:28" x14ac:dyDescent="0.3">
      <c r="A1962">
        <v>39</v>
      </c>
      <c r="B1962" t="s">
        <v>27</v>
      </c>
      <c r="C1962" t="s">
        <v>38</v>
      </c>
      <c r="D1962">
        <v>0</v>
      </c>
      <c r="E1962" t="s">
        <v>29</v>
      </c>
      <c r="F1962">
        <v>50</v>
      </c>
      <c r="G1962">
        <v>0</v>
      </c>
      <c r="H1962" t="s">
        <v>30</v>
      </c>
      <c r="I1962">
        <v>0</v>
      </c>
      <c r="J1962" t="s">
        <v>40</v>
      </c>
      <c r="K1962">
        <v>-200</v>
      </c>
      <c r="L1962" s="1">
        <v>2050</v>
      </c>
      <c r="M1962" t="s">
        <v>27</v>
      </c>
      <c r="N1962" t="s">
        <v>27</v>
      </c>
      <c r="O1962" t="s">
        <v>27</v>
      </c>
      <c r="P1962">
        <v>0</v>
      </c>
      <c r="Q1962" t="s">
        <v>34</v>
      </c>
      <c r="R1962">
        <v>15</v>
      </c>
      <c r="S1962" t="s">
        <v>36</v>
      </c>
      <c r="T1962">
        <v>4</v>
      </c>
      <c r="U1962">
        <v>4</v>
      </c>
      <c r="V1962">
        <v>2</v>
      </c>
      <c r="W1962">
        <v>7</v>
      </c>
      <c r="X1962">
        <v>760</v>
      </c>
      <c r="Y1962">
        <v>-50</v>
      </c>
      <c r="Z1962" t="s">
        <v>35</v>
      </c>
      <c r="AA1962">
        <v>100</v>
      </c>
      <c r="AB1962" t="str">
        <f t="shared" si="30"/>
        <v>30-39</v>
      </c>
    </row>
    <row r="1963" spans="1:28" x14ac:dyDescent="0.3">
      <c r="A1963">
        <v>44</v>
      </c>
      <c r="B1963" t="s">
        <v>27</v>
      </c>
      <c r="C1963" t="s">
        <v>28</v>
      </c>
      <c r="D1963">
        <v>86</v>
      </c>
      <c r="E1963" t="s">
        <v>29</v>
      </c>
      <c r="F1963">
        <v>50</v>
      </c>
      <c r="G1963">
        <v>0</v>
      </c>
      <c r="H1963" t="s">
        <v>30</v>
      </c>
      <c r="I1963">
        <v>0</v>
      </c>
      <c r="J1963" t="s">
        <v>31</v>
      </c>
      <c r="K1963">
        <v>0</v>
      </c>
      <c r="L1963" s="1">
        <v>2336</v>
      </c>
      <c r="M1963" t="s">
        <v>27</v>
      </c>
      <c r="N1963" t="s">
        <v>27</v>
      </c>
      <c r="O1963" t="s">
        <v>27</v>
      </c>
      <c r="P1963">
        <v>0</v>
      </c>
      <c r="Q1963" t="s">
        <v>44</v>
      </c>
      <c r="R1963">
        <v>11</v>
      </c>
      <c r="S1963" t="s">
        <v>36</v>
      </c>
      <c r="T1963">
        <v>3</v>
      </c>
      <c r="U1963">
        <v>1</v>
      </c>
      <c r="V1963">
        <v>1</v>
      </c>
      <c r="W1963">
        <v>12</v>
      </c>
      <c r="X1963">
        <v>808</v>
      </c>
      <c r="Y1963">
        <v>-50</v>
      </c>
      <c r="Z1963" t="s">
        <v>35</v>
      </c>
      <c r="AA1963">
        <v>100</v>
      </c>
      <c r="AB1963" t="str">
        <f t="shared" si="30"/>
        <v>40-49</v>
      </c>
    </row>
    <row r="1964" spans="1:28" x14ac:dyDescent="0.3">
      <c r="A1964">
        <v>47</v>
      </c>
      <c r="B1964" t="s">
        <v>27</v>
      </c>
      <c r="C1964" t="s">
        <v>46</v>
      </c>
      <c r="D1964">
        <v>0</v>
      </c>
      <c r="E1964" t="s">
        <v>37</v>
      </c>
      <c r="F1964">
        <v>0</v>
      </c>
      <c r="G1964">
        <v>1</v>
      </c>
      <c r="H1964" t="s">
        <v>30</v>
      </c>
      <c r="I1964">
        <v>50</v>
      </c>
      <c r="J1964" t="s">
        <v>40</v>
      </c>
      <c r="K1964">
        <v>-200</v>
      </c>
      <c r="L1964" s="1">
        <v>2100</v>
      </c>
      <c r="M1964" t="s">
        <v>27</v>
      </c>
      <c r="N1964" t="s">
        <v>36</v>
      </c>
      <c r="O1964" t="s">
        <v>27</v>
      </c>
      <c r="P1964">
        <v>50</v>
      </c>
      <c r="Q1964" t="s">
        <v>32</v>
      </c>
      <c r="R1964">
        <v>19</v>
      </c>
      <c r="S1964" t="s">
        <v>36</v>
      </c>
      <c r="T1964">
        <v>6</v>
      </c>
      <c r="U1964">
        <v>2</v>
      </c>
      <c r="V1964">
        <v>2</v>
      </c>
      <c r="W1964">
        <v>11</v>
      </c>
      <c r="X1964">
        <v>685</v>
      </c>
      <c r="Y1964">
        <v>50</v>
      </c>
      <c r="Z1964" t="s">
        <v>35</v>
      </c>
      <c r="AA1964">
        <v>100</v>
      </c>
      <c r="AB1964" t="str">
        <f t="shared" si="30"/>
        <v>40-49</v>
      </c>
    </row>
    <row r="1965" spans="1:28" x14ac:dyDescent="0.3">
      <c r="A1965">
        <v>49</v>
      </c>
      <c r="B1965" t="s">
        <v>27</v>
      </c>
      <c r="C1965" t="s">
        <v>38</v>
      </c>
      <c r="D1965">
        <v>0</v>
      </c>
      <c r="E1965" t="s">
        <v>29</v>
      </c>
      <c r="F1965">
        <v>50</v>
      </c>
      <c r="G1965">
        <v>0</v>
      </c>
      <c r="H1965" t="s">
        <v>30</v>
      </c>
      <c r="I1965">
        <v>0</v>
      </c>
      <c r="J1965" t="s">
        <v>31</v>
      </c>
      <c r="K1965">
        <v>0</v>
      </c>
      <c r="L1965" s="1">
        <v>2200</v>
      </c>
      <c r="M1965" t="s">
        <v>27</v>
      </c>
      <c r="N1965" t="s">
        <v>27</v>
      </c>
      <c r="O1965" t="s">
        <v>36</v>
      </c>
      <c r="P1965">
        <v>50</v>
      </c>
      <c r="Q1965" t="s">
        <v>34</v>
      </c>
      <c r="R1965">
        <v>23</v>
      </c>
      <c r="S1965" t="s">
        <v>27</v>
      </c>
      <c r="T1965">
        <v>9</v>
      </c>
      <c r="U1965">
        <v>1</v>
      </c>
      <c r="V1965">
        <v>1</v>
      </c>
      <c r="W1965">
        <v>99</v>
      </c>
      <c r="X1965">
        <v>731</v>
      </c>
      <c r="Y1965">
        <v>-50</v>
      </c>
      <c r="Z1965" t="s">
        <v>35</v>
      </c>
      <c r="AA1965">
        <v>100</v>
      </c>
      <c r="AB1965" t="str">
        <f t="shared" si="30"/>
        <v>40-49</v>
      </c>
    </row>
    <row r="1966" spans="1:28" x14ac:dyDescent="0.3">
      <c r="A1966">
        <v>48</v>
      </c>
      <c r="B1966" t="s">
        <v>27</v>
      </c>
      <c r="C1966" t="s">
        <v>28</v>
      </c>
      <c r="D1966">
        <v>86</v>
      </c>
      <c r="E1966" t="s">
        <v>42</v>
      </c>
      <c r="F1966">
        <v>100</v>
      </c>
      <c r="G1966">
        <v>0</v>
      </c>
      <c r="H1966" t="s">
        <v>39</v>
      </c>
      <c r="I1966">
        <v>0</v>
      </c>
      <c r="J1966" t="s">
        <v>31</v>
      </c>
      <c r="K1966">
        <v>0</v>
      </c>
      <c r="L1966" s="1">
        <v>2236</v>
      </c>
      <c r="M1966" t="s">
        <v>27</v>
      </c>
      <c r="N1966" t="s">
        <v>36</v>
      </c>
      <c r="O1966" t="s">
        <v>27</v>
      </c>
      <c r="P1966">
        <v>50</v>
      </c>
      <c r="Q1966" t="s">
        <v>34</v>
      </c>
      <c r="R1966">
        <v>28</v>
      </c>
      <c r="S1966" t="s">
        <v>36</v>
      </c>
      <c r="T1966">
        <v>5</v>
      </c>
      <c r="U1966">
        <v>1</v>
      </c>
      <c r="V1966">
        <v>2</v>
      </c>
      <c r="W1966">
        <v>14</v>
      </c>
      <c r="X1966">
        <v>808</v>
      </c>
      <c r="Y1966">
        <v>-50</v>
      </c>
      <c r="Z1966" t="s">
        <v>41</v>
      </c>
      <c r="AA1966">
        <v>0</v>
      </c>
      <c r="AB1966" t="str">
        <f t="shared" si="30"/>
        <v>40-49</v>
      </c>
    </row>
    <row r="1967" spans="1:28" x14ac:dyDescent="0.3">
      <c r="A1967">
        <v>41</v>
      </c>
      <c r="B1967" t="s">
        <v>27</v>
      </c>
      <c r="C1967" t="s">
        <v>38</v>
      </c>
      <c r="D1967">
        <v>0</v>
      </c>
      <c r="E1967" t="s">
        <v>29</v>
      </c>
      <c r="F1967">
        <v>50</v>
      </c>
      <c r="G1967">
        <v>0</v>
      </c>
      <c r="H1967" t="s">
        <v>30</v>
      </c>
      <c r="I1967">
        <v>0</v>
      </c>
      <c r="J1967" t="s">
        <v>40</v>
      </c>
      <c r="K1967">
        <v>-200</v>
      </c>
      <c r="L1967" s="1">
        <v>2050</v>
      </c>
      <c r="M1967" t="s">
        <v>27</v>
      </c>
      <c r="N1967" t="s">
        <v>27</v>
      </c>
      <c r="O1967" t="s">
        <v>27</v>
      </c>
      <c r="P1967">
        <v>0</v>
      </c>
      <c r="Q1967" t="s">
        <v>44</v>
      </c>
      <c r="R1967">
        <v>27</v>
      </c>
      <c r="S1967" t="s">
        <v>27</v>
      </c>
      <c r="T1967">
        <v>5</v>
      </c>
      <c r="U1967">
        <v>5</v>
      </c>
      <c r="V1967">
        <v>2</v>
      </c>
      <c r="W1967">
        <v>99</v>
      </c>
      <c r="X1967">
        <v>690</v>
      </c>
      <c r="Y1967">
        <v>50</v>
      </c>
      <c r="Z1967" t="s">
        <v>41</v>
      </c>
      <c r="AA1967">
        <v>0</v>
      </c>
      <c r="AB1967" t="str">
        <f t="shared" si="30"/>
        <v>40-49</v>
      </c>
    </row>
    <row r="1968" spans="1:28" x14ac:dyDescent="0.3">
      <c r="A1968">
        <v>37</v>
      </c>
      <c r="B1968" t="s">
        <v>27</v>
      </c>
      <c r="C1968" t="s">
        <v>38</v>
      </c>
      <c r="D1968">
        <v>0</v>
      </c>
      <c r="E1968" t="s">
        <v>37</v>
      </c>
      <c r="F1968">
        <v>0</v>
      </c>
      <c r="G1968">
        <v>2</v>
      </c>
      <c r="H1968" t="s">
        <v>30</v>
      </c>
      <c r="I1968">
        <v>100</v>
      </c>
      <c r="J1968" t="s">
        <v>31</v>
      </c>
      <c r="K1968">
        <v>0</v>
      </c>
      <c r="L1968" s="1">
        <v>2250</v>
      </c>
      <c r="M1968" t="s">
        <v>27</v>
      </c>
      <c r="N1968" t="s">
        <v>27</v>
      </c>
      <c r="O1968" t="s">
        <v>27</v>
      </c>
      <c r="P1968">
        <v>0</v>
      </c>
      <c r="Q1968" t="s">
        <v>34</v>
      </c>
      <c r="R1968">
        <v>7</v>
      </c>
      <c r="S1968" t="s">
        <v>27</v>
      </c>
      <c r="T1968">
        <v>6</v>
      </c>
      <c r="U1968">
        <v>4</v>
      </c>
      <c r="V1968">
        <v>3</v>
      </c>
      <c r="W1968">
        <v>99</v>
      </c>
      <c r="X1968">
        <v>760</v>
      </c>
      <c r="Y1968">
        <v>-50</v>
      </c>
      <c r="Z1968" t="s">
        <v>33</v>
      </c>
      <c r="AA1968">
        <v>50</v>
      </c>
      <c r="AB1968" t="str">
        <f t="shared" si="30"/>
        <v>30-39</v>
      </c>
    </row>
    <row r="1969" spans="1:28" x14ac:dyDescent="0.3">
      <c r="A1969">
        <v>37</v>
      </c>
      <c r="B1969" t="s">
        <v>27</v>
      </c>
      <c r="C1969" t="s">
        <v>28</v>
      </c>
      <c r="D1969">
        <v>86</v>
      </c>
      <c r="E1969" t="s">
        <v>42</v>
      </c>
      <c r="F1969">
        <v>100</v>
      </c>
      <c r="G1969">
        <v>1</v>
      </c>
      <c r="H1969" t="s">
        <v>39</v>
      </c>
      <c r="I1969">
        <v>100</v>
      </c>
      <c r="J1969" t="s">
        <v>40</v>
      </c>
      <c r="K1969">
        <v>-200</v>
      </c>
      <c r="L1969" s="1">
        <v>2136</v>
      </c>
      <c r="M1969" t="s">
        <v>27</v>
      </c>
      <c r="N1969" t="s">
        <v>36</v>
      </c>
      <c r="O1969" t="s">
        <v>27</v>
      </c>
      <c r="P1969">
        <v>50</v>
      </c>
      <c r="Q1969" t="s">
        <v>34</v>
      </c>
      <c r="R1969">
        <v>14</v>
      </c>
      <c r="S1969" t="s">
        <v>36</v>
      </c>
      <c r="T1969">
        <v>4</v>
      </c>
      <c r="U1969">
        <v>1</v>
      </c>
      <c r="V1969">
        <v>1</v>
      </c>
      <c r="W1969">
        <v>10</v>
      </c>
      <c r="X1969">
        <v>723</v>
      </c>
      <c r="Y1969">
        <v>-50</v>
      </c>
      <c r="Z1969" t="s">
        <v>41</v>
      </c>
      <c r="AA1969">
        <v>0</v>
      </c>
      <c r="AB1969" t="str">
        <f t="shared" si="30"/>
        <v>30-39</v>
      </c>
    </row>
    <row r="1970" spans="1:28" x14ac:dyDescent="0.3">
      <c r="A1970">
        <v>37</v>
      </c>
      <c r="B1970" t="s">
        <v>27</v>
      </c>
      <c r="C1970" t="s">
        <v>28</v>
      </c>
      <c r="D1970">
        <v>86</v>
      </c>
      <c r="E1970" t="s">
        <v>42</v>
      </c>
      <c r="F1970">
        <v>100</v>
      </c>
      <c r="G1970">
        <v>0</v>
      </c>
      <c r="H1970" t="s">
        <v>30</v>
      </c>
      <c r="I1970">
        <v>0</v>
      </c>
      <c r="J1970" t="s">
        <v>31</v>
      </c>
      <c r="K1970">
        <v>0</v>
      </c>
      <c r="L1970" s="1">
        <v>2386</v>
      </c>
      <c r="M1970" t="s">
        <v>27</v>
      </c>
      <c r="N1970" t="s">
        <v>27</v>
      </c>
      <c r="O1970" t="s">
        <v>27</v>
      </c>
      <c r="P1970">
        <v>0</v>
      </c>
      <c r="Q1970" t="s">
        <v>34</v>
      </c>
      <c r="R1970">
        <v>13</v>
      </c>
      <c r="S1970" t="s">
        <v>36</v>
      </c>
      <c r="T1970">
        <v>7</v>
      </c>
      <c r="U1970">
        <v>2</v>
      </c>
      <c r="V1970">
        <v>1</v>
      </c>
      <c r="W1970">
        <v>4</v>
      </c>
      <c r="X1970">
        <v>840</v>
      </c>
      <c r="Y1970">
        <v>-50</v>
      </c>
      <c r="Z1970" t="s">
        <v>35</v>
      </c>
      <c r="AA1970">
        <v>100</v>
      </c>
      <c r="AB1970" t="str">
        <f t="shared" si="30"/>
        <v>30-39</v>
      </c>
    </row>
    <row r="1971" spans="1:28" x14ac:dyDescent="0.3">
      <c r="A1971">
        <v>57</v>
      </c>
      <c r="B1971" t="s">
        <v>36</v>
      </c>
      <c r="C1971" t="s">
        <v>28</v>
      </c>
      <c r="D1971">
        <v>86</v>
      </c>
      <c r="E1971" t="s">
        <v>29</v>
      </c>
      <c r="F1971">
        <v>50</v>
      </c>
      <c r="G1971">
        <v>0</v>
      </c>
      <c r="H1971" t="s">
        <v>30</v>
      </c>
      <c r="I1971">
        <v>0</v>
      </c>
      <c r="J1971" t="s">
        <v>40</v>
      </c>
      <c r="K1971">
        <v>-200</v>
      </c>
      <c r="L1971" s="1">
        <v>2136</v>
      </c>
      <c r="M1971" t="s">
        <v>36</v>
      </c>
      <c r="N1971" t="s">
        <v>27</v>
      </c>
      <c r="O1971" t="s">
        <v>36</v>
      </c>
      <c r="P1971">
        <v>100</v>
      </c>
      <c r="Q1971" t="s">
        <v>34</v>
      </c>
      <c r="R1971">
        <v>12</v>
      </c>
      <c r="S1971" t="s">
        <v>36</v>
      </c>
      <c r="T1971">
        <v>3</v>
      </c>
      <c r="U1971">
        <v>1</v>
      </c>
      <c r="V1971">
        <v>3</v>
      </c>
      <c r="W1971">
        <v>5</v>
      </c>
      <c r="X1971">
        <v>696</v>
      </c>
      <c r="Y1971">
        <v>50</v>
      </c>
      <c r="Z1971" t="s">
        <v>35</v>
      </c>
      <c r="AA1971">
        <v>100</v>
      </c>
      <c r="AB1971" t="str">
        <f t="shared" si="30"/>
        <v>50-59</v>
      </c>
    </row>
    <row r="1972" spans="1:28" x14ac:dyDescent="0.3">
      <c r="A1972">
        <v>48</v>
      </c>
      <c r="B1972" t="s">
        <v>27</v>
      </c>
      <c r="C1972" t="s">
        <v>38</v>
      </c>
      <c r="D1972">
        <v>0</v>
      </c>
      <c r="E1972" t="s">
        <v>37</v>
      </c>
      <c r="F1972">
        <v>0</v>
      </c>
      <c r="G1972">
        <v>2</v>
      </c>
      <c r="H1972" t="s">
        <v>30</v>
      </c>
      <c r="I1972">
        <v>100</v>
      </c>
      <c r="J1972" t="s">
        <v>31</v>
      </c>
      <c r="K1972">
        <v>0</v>
      </c>
      <c r="L1972" s="1">
        <v>2300</v>
      </c>
      <c r="M1972" t="s">
        <v>27</v>
      </c>
      <c r="N1972" t="s">
        <v>36</v>
      </c>
      <c r="O1972" t="s">
        <v>27</v>
      </c>
      <c r="P1972">
        <v>50</v>
      </c>
      <c r="Q1972" t="s">
        <v>34</v>
      </c>
      <c r="R1972">
        <v>3</v>
      </c>
      <c r="S1972" t="s">
        <v>36</v>
      </c>
      <c r="T1972">
        <v>4</v>
      </c>
      <c r="U1972">
        <v>2</v>
      </c>
      <c r="V1972">
        <v>1</v>
      </c>
      <c r="W1972">
        <v>2</v>
      </c>
      <c r="X1972">
        <v>668</v>
      </c>
      <c r="Y1972">
        <v>50</v>
      </c>
      <c r="Z1972" t="s">
        <v>33</v>
      </c>
      <c r="AA1972">
        <v>50</v>
      </c>
      <c r="AB1972" t="str">
        <f t="shared" si="30"/>
        <v>40-49</v>
      </c>
    </row>
    <row r="1973" spans="1:28" x14ac:dyDescent="0.3">
      <c r="A1973">
        <v>18</v>
      </c>
      <c r="B1973" t="s">
        <v>27</v>
      </c>
      <c r="C1973" t="s">
        <v>38</v>
      </c>
      <c r="D1973">
        <v>0</v>
      </c>
      <c r="E1973" t="s">
        <v>29</v>
      </c>
      <c r="F1973">
        <v>50</v>
      </c>
      <c r="G1973">
        <v>0</v>
      </c>
      <c r="H1973" t="s">
        <v>30</v>
      </c>
      <c r="I1973">
        <v>0</v>
      </c>
      <c r="J1973" t="s">
        <v>40</v>
      </c>
      <c r="K1973">
        <v>-200</v>
      </c>
      <c r="L1973" s="1">
        <v>2000</v>
      </c>
      <c r="M1973" t="s">
        <v>27</v>
      </c>
      <c r="N1973" t="s">
        <v>27</v>
      </c>
      <c r="O1973" t="s">
        <v>27</v>
      </c>
      <c r="P1973">
        <v>0</v>
      </c>
      <c r="Q1973" t="s">
        <v>34</v>
      </c>
      <c r="R1973">
        <v>16</v>
      </c>
      <c r="S1973" t="s">
        <v>36</v>
      </c>
      <c r="T1973">
        <v>4</v>
      </c>
      <c r="U1973">
        <v>7</v>
      </c>
      <c r="V1973">
        <v>2</v>
      </c>
      <c r="W1973">
        <v>14</v>
      </c>
      <c r="X1973">
        <v>749</v>
      </c>
      <c r="Y1973">
        <v>-50</v>
      </c>
      <c r="Z1973" t="s">
        <v>33</v>
      </c>
      <c r="AA1973">
        <v>50</v>
      </c>
      <c r="AB1973" t="str">
        <f t="shared" si="30"/>
        <v>10-19</v>
      </c>
    </row>
    <row r="1974" spans="1:28" x14ac:dyDescent="0.3">
      <c r="A1974">
        <v>49</v>
      </c>
      <c r="B1974" t="s">
        <v>27</v>
      </c>
      <c r="C1974" t="s">
        <v>38</v>
      </c>
      <c r="D1974">
        <v>0</v>
      </c>
      <c r="E1974" t="s">
        <v>29</v>
      </c>
      <c r="F1974">
        <v>50</v>
      </c>
      <c r="G1974">
        <v>0</v>
      </c>
      <c r="H1974" t="s">
        <v>43</v>
      </c>
      <c r="I1974">
        <v>0</v>
      </c>
      <c r="J1974" t="s">
        <v>31</v>
      </c>
      <c r="K1974">
        <v>0</v>
      </c>
      <c r="L1974" s="1">
        <v>2250</v>
      </c>
      <c r="M1974" t="s">
        <v>27</v>
      </c>
      <c r="N1974" t="s">
        <v>27</v>
      </c>
      <c r="O1974" t="s">
        <v>27</v>
      </c>
      <c r="P1974">
        <v>0</v>
      </c>
      <c r="Q1974" t="s">
        <v>34</v>
      </c>
      <c r="R1974">
        <v>12</v>
      </c>
      <c r="S1974" t="s">
        <v>27</v>
      </c>
      <c r="T1974">
        <v>4</v>
      </c>
      <c r="U1974">
        <v>0</v>
      </c>
      <c r="V1974">
        <v>3</v>
      </c>
      <c r="W1974">
        <v>99</v>
      </c>
      <c r="X1974">
        <v>712</v>
      </c>
      <c r="Y1974">
        <v>-50</v>
      </c>
      <c r="Z1974" t="s">
        <v>35</v>
      </c>
      <c r="AA1974">
        <v>100</v>
      </c>
      <c r="AB1974" t="str">
        <f t="shared" si="30"/>
        <v>40-49</v>
      </c>
    </row>
    <row r="1975" spans="1:28" x14ac:dyDescent="0.3">
      <c r="A1975">
        <v>42</v>
      </c>
      <c r="B1975" t="s">
        <v>27</v>
      </c>
      <c r="C1975" t="s">
        <v>38</v>
      </c>
      <c r="D1975">
        <v>0</v>
      </c>
      <c r="E1975" t="s">
        <v>29</v>
      </c>
      <c r="F1975">
        <v>50</v>
      </c>
      <c r="G1975">
        <v>0</v>
      </c>
      <c r="H1975" t="s">
        <v>30</v>
      </c>
      <c r="I1975">
        <v>0</v>
      </c>
      <c r="J1975" t="s">
        <v>40</v>
      </c>
      <c r="K1975">
        <v>-200</v>
      </c>
      <c r="L1975" s="1">
        <v>1900</v>
      </c>
      <c r="M1975" t="s">
        <v>27</v>
      </c>
      <c r="N1975" t="s">
        <v>36</v>
      </c>
      <c r="O1975" t="s">
        <v>27</v>
      </c>
      <c r="P1975">
        <v>50</v>
      </c>
      <c r="Q1975" t="s">
        <v>32</v>
      </c>
      <c r="R1975">
        <v>14</v>
      </c>
      <c r="S1975" t="s">
        <v>27</v>
      </c>
      <c r="T1975">
        <v>5</v>
      </c>
      <c r="U1975">
        <v>2</v>
      </c>
      <c r="V1975">
        <v>3</v>
      </c>
      <c r="W1975">
        <v>99</v>
      </c>
      <c r="X1975">
        <v>718</v>
      </c>
      <c r="Y1975">
        <v>-50</v>
      </c>
      <c r="Z1975" t="s">
        <v>41</v>
      </c>
      <c r="AA1975">
        <v>0</v>
      </c>
      <c r="AB1975" t="str">
        <f t="shared" si="30"/>
        <v>40-49</v>
      </c>
    </row>
    <row r="1976" spans="1:28" x14ac:dyDescent="0.3">
      <c r="A1976">
        <v>39</v>
      </c>
      <c r="B1976" t="s">
        <v>27</v>
      </c>
      <c r="C1976" t="s">
        <v>38</v>
      </c>
      <c r="D1976">
        <v>0</v>
      </c>
      <c r="E1976" t="s">
        <v>29</v>
      </c>
      <c r="F1976">
        <v>50</v>
      </c>
      <c r="G1976">
        <v>1</v>
      </c>
      <c r="H1976" t="s">
        <v>30</v>
      </c>
      <c r="I1976">
        <v>50</v>
      </c>
      <c r="J1976" t="s">
        <v>40</v>
      </c>
      <c r="K1976">
        <v>-200</v>
      </c>
      <c r="L1976" s="1">
        <v>1950</v>
      </c>
      <c r="M1976" t="s">
        <v>27</v>
      </c>
      <c r="N1976" t="s">
        <v>27</v>
      </c>
      <c r="O1976" t="s">
        <v>36</v>
      </c>
      <c r="P1976">
        <v>50</v>
      </c>
      <c r="Q1976" t="s">
        <v>44</v>
      </c>
      <c r="R1976">
        <v>12</v>
      </c>
      <c r="S1976" t="s">
        <v>36</v>
      </c>
      <c r="T1976">
        <v>2</v>
      </c>
      <c r="U1976">
        <v>5</v>
      </c>
      <c r="V1976">
        <v>2</v>
      </c>
      <c r="W1976">
        <v>1</v>
      </c>
      <c r="X1976">
        <v>730</v>
      </c>
      <c r="Y1976">
        <v>-50</v>
      </c>
      <c r="Z1976" t="s">
        <v>41</v>
      </c>
      <c r="AA1976">
        <v>0</v>
      </c>
      <c r="AB1976" t="str">
        <f t="shared" si="30"/>
        <v>30-39</v>
      </c>
    </row>
    <row r="1977" spans="1:28" x14ac:dyDescent="0.3">
      <c r="A1977">
        <v>34</v>
      </c>
      <c r="B1977" t="s">
        <v>27</v>
      </c>
      <c r="C1977" t="s">
        <v>38</v>
      </c>
      <c r="D1977">
        <v>0</v>
      </c>
      <c r="E1977" t="s">
        <v>29</v>
      </c>
      <c r="F1977">
        <v>50</v>
      </c>
      <c r="G1977">
        <v>4</v>
      </c>
      <c r="H1977" t="s">
        <v>30</v>
      </c>
      <c r="I1977">
        <v>200</v>
      </c>
      <c r="J1977" t="s">
        <v>40</v>
      </c>
      <c r="K1977">
        <v>-200</v>
      </c>
      <c r="L1977" s="1">
        <v>2250</v>
      </c>
      <c r="M1977" t="s">
        <v>27</v>
      </c>
      <c r="N1977" t="s">
        <v>27</v>
      </c>
      <c r="O1977" t="s">
        <v>27</v>
      </c>
      <c r="P1977">
        <v>0</v>
      </c>
      <c r="Q1977" t="s">
        <v>34</v>
      </c>
      <c r="R1977">
        <v>4</v>
      </c>
      <c r="S1977" t="s">
        <v>36</v>
      </c>
      <c r="T1977">
        <v>5</v>
      </c>
      <c r="U1977">
        <v>3</v>
      </c>
      <c r="V1977">
        <v>2</v>
      </c>
      <c r="W1977">
        <v>6</v>
      </c>
      <c r="X1977">
        <v>746</v>
      </c>
      <c r="Y1977">
        <v>-50</v>
      </c>
      <c r="Z1977" t="s">
        <v>35</v>
      </c>
      <c r="AA1977">
        <v>100</v>
      </c>
      <c r="AB1977" t="str">
        <f t="shared" si="30"/>
        <v>30-39</v>
      </c>
    </row>
    <row r="1978" spans="1:28" x14ac:dyDescent="0.3">
      <c r="A1978">
        <v>56</v>
      </c>
      <c r="B1978" t="s">
        <v>36</v>
      </c>
      <c r="C1978" t="s">
        <v>38</v>
      </c>
      <c r="D1978">
        <v>0</v>
      </c>
      <c r="E1978" t="s">
        <v>37</v>
      </c>
      <c r="F1978">
        <v>0</v>
      </c>
      <c r="G1978">
        <v>1</v>
      </c>
      <c r="H1978" t="s">
        <v>30</v>
      </c>
      <c r="I1978">
        <v>50</v>
      </c>
      <c r="J1978" t="s">
        <v>31</v>
      </c>
      <c r="K1978">
        <v>0</v>
      </c>
      <c r="L1978" s="1">
        <v>2200</v>
      </c>
      <c r="M1978" t="s">
        <v>27</v>
      </c>
      <c r="N1978" t="s">
        <v>27</v>
      </c>
      <c r="O1978" t="s">
        <v>36</v>
      </c>
      <c r="P1978">
        <v>50</v>
      </c>
      <c r="Q1978" t="s">
        <v>32</v>
      </c>
      <c r="R1978">
        <v>21</v>
      </c>
      <c r="S1978" t="s">
        <v>27</v>
      </c>
      <c r="T1978">
        <v>2</v>
      </c>
      <c r="U1978">
        <v>2</v>
      </c>
      <c r="V1978">
        <v>3</v>
      </c>
      <c r="W1978">
        <v>99</v>
      </c>
      <c r="X1978">
        <v>739</v>
      </c>
      <c r="Y1978">
        <v>-50</v>
      </c>
      <c r="Z1978" t="s">
        <v>35</v>
      </c>
      <c r="AA1978">
        <v>100</v>
      </c>
      <c r="AB1978" t="str">
        <f t="shared" si="30"/>
        <v>50-59</v>
      </c>
    </row>
    <row r="1979" spans="1:28" x14ac:dyDescent="0.3">
      <c r="A1979">
        <v>54</v>
      </c>
      <c r="B1979" t="s">
        <v>27</v>
      </c>
      <c r="C1979" t="s">
        <v>28</v>
      </c>
      <c r="D1979">
        <v>86</v>
      </c>
      <c r="E1979" t="s">
        <v>42</v>
      </c>
      <c r="F1979">
        <v>100</v>
      </c>
      <c r="G1979">
        <v>1</v>
      </c>
      <c r="H1979" t="s">
        <v>30</v>
      </c>
      <c r="I1979">
        <v>50</v>
      </c>
      <c r="J1979" t="s">
        <v>31</v>
      </c>
      <c r="K1979">
        <v>0</v>
      </c>
      <c r="L1979" s="1">
        <v>2386</v>
      </c>
      <c r="M1979" t="s">
        <v>36</v>
      </c>
      <c r="N1979" t="s">
        <v>27</v>
      </c>
      <c r="O1979" t="s">
        <v>27</v>
      </c>
      <c r="P1979">
        <v>50</v>
      </c>
      <c r="Q1979" t="s">
        <v>32</v>
      </c>
      <c r="R1979">
        <v>7</v>
      </c>
      <c r="S1979" t="s">
        <v>27</v>
      </c>
      <c r="T1979">
        <v>7</v>
      </c>
      <c r="U1979">
        <v>0</v>
      </c>
      <c r="V1979">
        <v>2</v>
      </c>
      <c r="W1979">
        <v>99</v>
      </c>
      <c r="X1979">
        <v>620</v>
      </c>
      <c r="Y1979">
        <v>50</v>
      </c>
      <c r="Z1979" t="s">
        <v>41</v>
      </c>
      <c r="AA1979">
        <v>0</v>
      </c>
      <c r="AB1979" t="str">
        <f t="shared" si="30"/>
        <v>50-59</v>
      </c>
    </row>
    <row r="1980" spans="1:28" x14ac:dyDescent="0.3">
      <c r="A1980">
        <v>28</v>
      </c>
      <c r="B1980" t="s">
        <v>27</v>
      </c>
      <c r="C1980" t="s">
        <v>46</v>
      </c>
      <c r="D1980">
        <v>0</v>
      </c>
      <c r="E1980" t="s">
        <v>29</v>
      </c>
      <c r="F1980">
        <v>50</v>
      </c>
      <c r="G1980">
        <v>0</v>
      </c>
      <c r="H1980" t="s">
        <v>43</v>
      </c>
      <c r="I1980">
        <v>0</v>
      </c>
      <c r="J1980" t="s">
        <v>40</v>
      </c>
      <c r="K1980">
        <v>-200</v>
      </c>
      <c r="L1980" s="1">
        <v>2000</v>
      </c>
      <c r="M1980" t="s">
        <v>36</v>
      </c>
      <c r="N1980" t="s">
        <v>27</v>
      </c>
      <c r="O1980" t="s">
        <v>27</v>
      </c>
      <c r="P1980">
        <v>50</v>
      </c>
      <c r="Q1980" t="s">
        <v>34</v>
      </c>
      <c r="R1980">
        <v>5</v>
      </c>
      <c r="S1980" t="s">
        <v>36</v>
      </c>
      <c r="T1980">
        <v>4</v>
      </c>
      <c r="U1980">
        <v>1</v>
      </c>
      <c r="V1980">
        <v>2</v>
      </c>
      <c r="W1980">
        <v>12</v>
      </c>
      <c r="X1980">
        <v>744</v>
      </c>
      <c r="Y1980">
        <v>-50</v>
      </c>
      <c r="Z1980" t="s">
        <v>35</v>
      </c>
      <c r="AA1980">
        <v>100</v>
      </c>
      <c r="AB1980" t="str">
        <f t="shared" si="30"/>
        <v>20-29</v>
      </c>
    </row>
    <row r="1981" spans="1:28" x14ac:dyDescent="0.3">
      <c r="A1981">
        <v>46</v>
      </c>
      <c r="B1981" t="s">
        <v>27</v>
      </c>
      <c r="C1981" t="s">
        <v>38</v>
      </c>
      <c r="D1981">
        <v>0</v>
      </c>
      <c r="E1981" t="s">
        <v>29</v>
      </c>
      <c r="F1981">
        <v>50</v>
      </c>
      <c r="G1981">
        <v>0</v>
      </c>
      <c r="H1981" t="s">
        <v>30</v>
      </c>
      <c r="I1981">
        <v>0</v>
      </c>
      <c r="J1981" t="s">
        <v>31</v>
      </c>
      <c r="K1981">
        <v>0</v>
      </c>
      <c r="L1981" s="1">
        <v>2350</v>
      </c>
      <c r="M1981" t="s">
        <v>27</v>
      </c>
      <c r="N1981" t="s">
        <v>27</v>
      </c>
      <c r="O1981" t="s">
        <v>27</v>
      </c>
      <c r="P1981">
        <v>0</v>
      </c>
      <c r="Q1981" t="s">
        <v>34</v>
      </c>
      <c r="R1981">
        <v>15</v>
      </c>
      <c r="S1981" t="s">
        <v>36</v>
      </c>
      <c r="T1981">
        <v>5</v>
      </c>
      <c r="U1981">
        <v>2</v>
      </c>
      <c r="V1981">
        <v>2</v>
      </c>
      <c r="W1981">
        <v>11</v>
      </c>
      <c r="X1981">
        <v>663</v>
      </c>
      <c r="Y1981">
        <v>50</v>
      </c>
      <c r="Z1981" t="s">
        <v>35</v>
      </c>
      <c r="AA1981">
        <v>100</v>
      </c>
      <c r="AB1981" t="str">
        <f t="shared" si="30"/>
        <v>40-49</v>
      </c>
    </row>
    <row r="1982" spans="1:28" x14ac:dyDescent="0.3">
      <c r="A1982">
        <v>25</v>
      </c>
      <c r="B1982" t="s">
        <v>27</v>
      </c>
      <c r="C1982" t="s">
        <v>46</v>
      </c>
      <c r="D1982">
        <v>0</v>
      </c>
      <c r="E1982" t="s">
        <v>42</v>
      </c>
      <c r="F1982">
        <v>100</v>
      </c>
      <c r="G1982">
        <v>0</v>
      </c>
      <c r="H1982" t="s">
        <v>30</v>
      </c>
      <c r="I1982">
        <v>0</v>
      </c>
      <c r="J1982" t="s">
        <v>40</v>
      </c>
      <c r="K1982">
        <v>-200</v>
      </c>
      <c r="L1982" s="1">
        <v>1850</v>
      </c>
      <c r="M1982" t="s">
        <v>36</v>
      </c>
      <c r="N1982" t="s">
        <v>36</v>
      </c>
      <c r="O1982" t="s">
        <v>36</v>
      </c>
      <c r="P1982">
        <v>150</v>
      </c>
      <c r="Q1982" t="s">
        <v>32</v>
      </c>
      <c r="R1982">
        <v>8</v>
      </c>
      <c r="S1982" t="s">
        <v>36</v>
      </c>
      <c r="T1982">
        <v>2</v>
      </c>
      <c r="U1982">
        <v>2</v>
      </c>
      <c r="V1982">
        <v>1</v>
      </c>
      <c r="W1982">
        <v>11</v>
      </c>
      <c r="X1982">
        <v>747</v>
      </c>
      <c r="Y1982">
        <v>-50</v>
      </c>
      <c r="Z1982" t="s">
        <v>41</v>
      </c>
      <c r="AA1982">
        <v>0</v>
      </c>
      <c r="AB1982" t="str">
        <f t="shared" si="30"/>
        <v>20-29</v>
      </c>
    </row>
    <row r="1983" spans="1:28" x14ac:dyDescent="0.3">
      <c r="A1983">
        <v>19</v>
      </c>
      <c r="B1983" t="s">
        <v>27</v>
      </c>
      <c r="C1983" t="s">
        <v>38</v>
      </c>
      <c r="D1983">
        <v>0</v>
      </c>
      <c r="E1983" t="s">
        <v>29</v>
      </c>
      <c r="F1983">
        <v>50</v>
      </c>
      <c r="G1983">
        <v>2</v>
      </c>
      <c r="H1983" t="s">
        <v>30</v>
      </c>
      <c r="I1983">
        <v>100</v>
      </c>
      <c r="J1983" t="s">
        <v>31</v>
      </c>
      <c r="K1983">
        <v>0</v>
      </c>
      <c r="L1983" s="1">
        <v>2350</v>
      </c>
      <c r="M1983" t="s">
        <v>27</v>
      </c>
      <c r="N1983" t="s">
        <v>27</v>
      </c>
      <c r="O1983" t="s">
        <v>27</v>
      </c>
      <c r="P1983">
        <v>0</v>
      </c>
      <c r="Q1983" t="s">
        <v>44</v>
      </c>
      <c r="R1983">
        <v>10</v>
      </c>
      <c r="S1983" t="s">
        <v>27</v>
      </c>
      <c r="T1983">
        <v>3</v>
      </c>
      <c r="U1983">
        <v>3</v>
      </c>
      <c r="V1983">
        <v>1</v>
      </c>
      <c r="W1983">
        <v>99</v>
      </c>
      <c r="X1983">
        <v>712</v>
      </c>
      <c r="Y1983">
        <v>-50</v>
      </c>
      <c r="Z1983" t="s">
        <v>35</v>
      </c>
      <c r="AA1983">
        <v>100</v>
      </c>
      <c r="AB1983" t="str">
        <f t="shared" si="30"/>
        <v>10-19</v>
      </c>
    </row>
    <row r="1984" spans="1:28" x14ac:dyDescent="0.3">
      <c r="A1984">
        <v>30</v>
      </c>
      <c r="B1984" t="s">
        <v>27</v>
      </c>
      <c r="C1984" t="s">
        <v>28</v>
      </c>
      <c r="D1984">
        <v>86</v>
      </c>
      <c r="E1984" t="s">
        <v>29</v>
      </c>
      <c r="F1984">
        <v>50</v>
      </c>
      <c r="G1984">
        <v>0</v>
      </c>
      <c r="H1984" t="s">
        <v>30</v>
      </c>
      <c r="I1984">
        <v>0</v>
      </c>
      <c r="J1984" t="s">
        <v>31</v>
      </c>
      <c r="K1984">
        <v>0</v>
      </c>
      <c r="L1984" s="1">
        <v>2136</v>
      </c>
      <c r="M1984" t="s">
        <v>36</v>
      </c>
      <c r="N1984" t="s">
        <v>36</v>
      </c>
      <c r="O1984" t="s">
        <v>27</v>
      </c>
      <c r="P1984">
        <v>100</v>
      </c>
      <c r="Q1984" t="s">
        <v>32</v>
      </c>
      <c r="R1984">
        <v>2</v>
      </c>
      <c r="S1984" t="s">
        <v>27</v>
      </c>
      <c r="T1984">
        <v>8</v>
      </c>
      <c r="U1984">
        <v>4</v>
      </c>
      <c r="V1984">
        <v>3</v>
      </c>
      <c r="W1984">
        <v>99</v>
      </c>
      <c r="X1984">
        <v>744</v>
      </c>
      <c r="Y1984">
        <v>-50</v>
      </c>
      <c r="Z1984" t="s">
        <v>41</v>
      </c>
      <c r="AA1984">
        <v>0</v>
      </c>
      <c r="AB1984" t="str">
        <f t="shared" si="30"/>
        <v>30-39</v>
      </c>
    </row>
    <row r="1985" spans="1:28" x14ac:dyDescent="0.3">
      <c r="A1985">
        <v>52</v>
      </c>
      <c r="B1985" t="s">
        <v>27</v>
      </c>
      <c r="C1985" t="s">
        <v>38</v>
      </c>
      <c r="D1985">
        <v>0</v>
      </c>
      <c r="E1985" t="s">
        <v>37</v>
      </c>
      <c r="F1985">
        <v>0</v>
      </c>
      <c r="G1985">
        <v>1</v>
      </c>
      <c r="H1985" t="s">
        <v>30</v>
      </c>
      <c r="I1985">
        <v>50</v>
      </c>
      <c r="J1985" t="s">
        <v>40</v>
      </c>
      <c r="K1985">
        <v>-200</v>
      </c>
      <c r="L1985" s="1">
        <v>2000</v>
      </c>
      <c r="M1985" t="s">
        <v>27</v>
      </c>
      <c r="N1985" t="s">
        <v>27</v>
      </c>
      <c r="O1985" t="s">
        <v>27</v>
      </c>
      <c r="P1985">
        <v>0</v>
      </c>
      <c r="Q1985" t="s">
        <v>34</v>
      </c>
      <c r="R1985">
        <v>21</v>
      </c>
      <c r="S1985" t="s">
        <v>36</v>
      </c>
      <c r="T1985">
        <v>5</v>
      </c>
      <c r="U1985">
        <v>2</v>
      </c>
      <c r="V1985">
        <v>2</v>
      </c>
      <c r="W1985">
        <v>11</v>
      </c>
      <c r="X1985">
        <v>762</v>
      </c>
      <c r="Y1985">
        <v>-50</v>
      </c>
      <c r="Z1985" t="s">
        <v>33</v>
      </c>
      <c r="AA1985">
        <v>50</v>
      </c>
      <c r="AB1985" t="str">
        <f t="shared" si="30"/>
        <v>50-59</v>
      </c>
    </row>
    <row r="1986" spans="1:28" x14ac:dyDescent="0.3">
      <c r="A1986">
        <v>54</v>
      </c>
      <c r="B1986" t="s">
        <v>27</v>
      </c>
      <c r="C1986" t="s">
        <v>28</v>
      </c>
      <c r="D1986">
        <v>86</v>
      </c>
      <c r="E1986" t="s">
        <v>29</v>
      </c>
      <c r="F1986">
        <v>50</v>
      </c>
      <c r="G1986">
        <v>1</v>
      </c>
      <c r="H1986" t="s">
        <v>39</v>
      </c>
      <c r="I1986">
        <v>100</v>
      </c>
      <c r="J1986" t="s">
        <v>40</v>
      </c>
      <c r="K1986">
        <v>-200</v>
      </c>
      <c r="L1986" s="1">
        <v>2236</v>
      </c>
      <c r="M1986" t="s">
        <v>36</v>
      </c>
      <c r="N1986" t="s">
        <v>27</v>
      </c>
      <c r="O1986" t="s">
        <v>27</v>
      </c>
      <c r="P1986">
        <v>50</v>
      </c>
      <c r="Q1986" t="s">
        <v>34</v>
      </c>
      <c r="R1986">
        <v>7</v>
      </c>
      <c r="S1986" t="s">
        <v>27</v>
      </c>
      <c r="T1986">
        <v>2</v>
      </c>
      <c r="U1986">
        <v>0</v>
      </c>
      <c r="V1986">
        <v>2</v>
      </c>
      <c r="W1986">
        <v>99</v>
      </c>
      <c r="X1986">
        <v>683</v>
      </c>
      <c r="Y1986">
        <v>50</v>
      </c>
      <c r="Z1986" t="s">
        <v>33</v>
      </c>
      <c r="AA1986">
        <v>50</v>
      </c>
      <c r="AB1986" t="str">
        <f t="shared" ref="AB1986:AB2049" si="31">FLOOR(A1986,10) &amp; "-" &amp; (FLOOR(A1986,10)+9)</f>
        <v>50-59</v>
      </c>
    </row>
    <row r="1987" spans="1:28" x14ac:dyDescent="0.3">
      <c r="A1987">
        <v>47</v>
      </c>
      <c r="B1987" t="s">
        <v>27</v>
      </c>
      <c r="C1987" t="s">
        <v>38</v>
      </c>
      <c r="D1987">
        <v>0</v>
      </c>
      <c r="E1987" t="s">
        <v>29</v>
      </c>
      <c r="F1987">
        <v>50</v>
      </c>
      <c r="G1987">
        <v>2</v>
      </c>
      <c r="H1987" t="s">
        <v>30</v>
      </c>
      <c r="I1987">
        <v>100</v>
      </c>
      <c r="J1987" t="s">
        <v>31</v>
      </c>
      <c r="K1987">
        <v>0</v>
      </c>
      <c r="L1987" s="1">
        <v>2400</v>
      </c>
      <c r="M1987" t="s">
        <v>27</v>
      </c>
      <c r="N1987" t="s">
        <v>27</v>
      </c>
      <c r="O1987" t="s">
        <v>27</v>
      </c>
      <c r="P1987">
        <v>0</v>
      </c>
      <c r="Q1987" t="s">
        <v>32</v>
      </c>
      <c r="R1987">
        <v>28</v>
      </c>
      <c r="S1987" t="s">
        <v>36</v>
      </c>
      <c r="T1987">
        <v>3</v>
      </c>
      <c r="U1987">
        <v>3</v>
      </c>
      <c r="V1987">
        <v>2</v>
      </c>
      <c r="W1987">
        <v>14</v>
      </c>
      <c r="X1987">
        <v>664</v>
      </c>
      <c r="Y1987">
        <v>50</v>
      </c>
      <c r="Z1987" t="s">
        <v>33</v>
      </c>
      <c r="AA1987">
        <v>50</v>
      </c>
      <c r="AB1987" t="str">
        <f t="shared" si="31"/>
        <v>40-49</v>
      </c>
    </row>
    <row r="1988" spans="1:28" x14ac:dyDescent="0.3">
      <c r="A1988">
        <v>50</v>
      </c>
      <c r="B1988" t="s">
        <v>27</v>
      </c>
      <c r="C1988" t="s">
        <v>28</v>
      </c>
      <c r="D1988">
        <v>86</v>
      </c>
      <c r="E1988" t="s">
        <v>29</v>
      </c>
      <c r="F1988">
        <v>50</v>
      </c>
      <c r="G1988">
        <v>0</v>
      </c>
      <c r="H1988" t="s">
        <v>30</v>
      </c>
      <c r="I1988">
        <v>0</v>
      </c>
      <c r="J1988" t="s">
        <v>40</v>
      </c>
      <c r="K1988">
        <v>-200</v>
      </c>
      <c r="L1988" s="1">
        <v>2236</v>
      </c>
      <c r="M1988" t="s">
        <v>27</v>
      </c>
      <c r="N1988" t="s">
        <v>27</v>
      </c>
      <c r="O1988" t="s">
        <v>27</v>
      </c>
      <c r="P1988">
        <v>0</v>
      </c>
      <c r="Q1988" t="s">
        <v>34</v>
      </c>
      <c r="R1988">
        <v>25</v>
      </c>
      <c r="S1988" t="s">
        <v>36</v>
      </c>
      <c r="T1988">
        <v>5</v>
      </c>
      <c r="U1988">
        <v>1</v>
      </c>
      <c r="V1988">
        <v>1</v>
      </c>
      <c r="W1988">
        <v>1</v>
      </c>
      <c r="X1988">
        <v>685</v>
      </c>
      <c r="Y1988">
        <v>50</v>
      </c>
      <c r="Z1988" t="s">
        <v>35</v>
      </c>
      <c r="AA1988">
        <v>100</v>
      </c>
      <c r="AB1988" t="str">
        <f t="shared" si="31"/>
        <v>50-59</v>
      </c>
    </row>
    <row r="1989" spans="1:28" x14ac:dyDescent="0.3">
      <c r="A1989">
        <v>47</v>
      </c>
      <c r="B1989" t="s">
        <v>27</v>
      </c>
      <c r="C1989" t="s">
        <v>46</v>
      </c>
      <c r="D1989">
        <v>0</v>
      </c>
      <c r="E1989" t="s">
        <v>37</v>
      </c>
      <c r="F1989">
        <v>0</v>
      </c>
      <c r="G1989">
        <v>3</v>
      </c>
      <c r="H1989" t="s">
        <v>30</v>
      </c>
      <c r="I1989">
        <v>150</v>
      </c>
      <c r="J1989" t="s">
        <v>31</v>
      </c>
      <c r="K1989">
        <v>0</v>
      </c>
      <c r="L1989" s="1">
        <v>2300</v>
      </c>
      <c r="M1989" t="s">
        <v>27</v>
      </c>
      <c r="N1989" t="s">
        <v>36</v>
      </c>
      <c r="O1989" t="s">
        <v>27</v>
      </c>
      <c r="P1989">
        <v>50</v>
      </c>
      <c r="Q1989" t="s">
        <v>32</v>
      </c>
      <c r="R1989">
        <v>2</v>
      </c>
      <c r="S1989" t="s">
        <v>27</v>
      </c>
      <c r="T1989">
        <v>2</v>
      </c>
      <c r="U1989">
        <v>0</v>
      </c>
      <c r="V1989">
        <v>3</v>
      </c>
      <c r="W1989">
        <v>99</v>
      </c>
      <c r="X1989">
        <v>768</v>
      </c>
      <c r="Y1989">
        <v>-50</v>
      </c>
      <c r="Z1989" t="s">
        <v>35</v>
      </c>
      <c r="AA1989">
        <v>100</v>
      </c>
      <c r="AB1989" t="str">
        <f t="shared" si="31"/>
        <v>40-49</v>
      </c>
    </row>
    <row r="1990" spans="1:28" x14ac:dyDescent="0.3">
      <c r="A1990">
        <v>30</v>
      </c>
      <c r="B1990" t="s">
        <v>27</v>
      </c>
      <c r="C1990" t="s">
        <v>38</v>
      </c>
      <c r="D1990">
        <v>0</v>
      </c>
      <c r="E1990" t="s">
        <v>29</v>
      </c>
      <c r="F1990">
        <v>50</v>
      </c>
      <c r="G1990">
        <v>0</v>
      </c>
      <c r="H1990" t="s">
        <v>30</v>
      </c>
      <c r="I1990">
        <v>0</v>
      </c>
      <c r="J1990" t="s">
        <v>31</v>
      </c>
      <c r="K1990">
        <v>0</v>
      </c>
      <c r="L1990" s="1">
        <v>2250</v>
      </c>
      <c r="M1990" t="s">
        <v>27</v>
      </c>
      <c r="N1990" t="s">
        <v>27</v>
      </c>
      <c r="O1990" t="s">
        <v>27</v>
      </c>
      <c r="P1990">
        <v>0</v>
      </c>
      <c r="Q1990" t="s">
        <v>34</v>
      </c>
      <c r="R1990">
        <v>15</v>
      </c>
      <c r="S1990" t="s">
        <v>36</v>
      </c>
      <c r="T1990">
        <v>4</v>
      </c>
      <c r="U1990">
        <v>5</v>
      </c>
      <c r="V1990">
        <v>2</v>
      </c>
      <c r="W1990">
        <v>6</v>
      </c>
      <c r="X1990">
        <v>710</v>
      </c>
      <c r="Y1990">
        <v>-50</v>
      </c>
      <c r="Z1990" t="s">
        <v>35</v>
      </c>
      <c r="AA1990">
        <v>100</v>
      </c>
      <c r="AB1990" t="str">
        <f t="shared" si="31"/>
        <v>30-39</v>
      </c>
    </row>
    <row r="1991" spans="1:28" x14ac:dyDescent="0.3">
      <c r="A1991">
        <v>46</v>
      </c>
      <c r="B1991" t="s">
        <v>27</v>
      </c>
      <c r="C1991" t="s">
        <v>38</v>
      </c>
      <c r="D1991">
        <v>0</v>
      </c>
      <c r="E1991" t="s">
        <v>37</v>
      </c>
      <c r="F1991">
        <v>0</v>
      </c>
      <c r="G1991">
        <v>0</v>
      </c>
      <c r="H1991" t="s">
        <v>30</v>
      </c>
      <c r="I1991">
        <v>0</v>
      </c>
      <c r="J1991" t="s">
        <v>40</v>
      </c>
      <c r="K1991">
        <v>-200</v>
      </c>
      <c r="L1991" s="1">
        <v>1950</v>
      </c>
      <c r="M1991" t="s">
        <v>27</v>
      </c>
      <c r="N1991" t="s">
        <v>27</v>
      </c>
      <c r="O1991" t="s">
        <v>27</v>
      </c>
      <c r="P1991">
        <v>0</v>
      </c>
      <c r="Q1991" t="s">
        <v>34</v>
      </c>
      <c r="R1991">
        <v>24</v>
      </c>
      <c r="S1991" t="s">
        <v>27</v>
      </c>
      <c r="T1991">
        <v>8</v>
      </c>
      <c r="U1991">
        <v>1</v>
      </c>
      <c r="V1991">
        <v>2</v>
      </c>
      <c r="W1991">
        <v>99</v>
      </c>
      <c r="X1991">
        <v>733</v>
      </c>
      <c r="Y1991">
        <v>-50</v>
      </c>
      <c r="Z1991" t="s">
        <v>33</v>
      </c>
      <c r="AA1991">
        <v>50</v>
      </c>
      <c r="AB1991" t="str">
        <f t="shared" si="31"/>
        <v>40-49</v>
      </c>
    </row>
    <row r="1992" spans="1:28" x14ac:dyDescent="0.3">
      <c r="A1992">
        <v>52</v>
      </c>
      <c r="B1992" t="s">
        <v>27</v>
      </c>
      <c r="C1992" t="s">
        <v>28</v>
      </c>
      <c r="D1992">
        <v>86</v>
      </c>
      <c r="E1992" t="s">
        <v>37</v>
      </c>
      <c r="F1992">
        <v>0</v>
      </c>
      <c r="G1992">
        <v>0</v>
      </c>
      <c r="H1992" t="s">
        <v>39</v>
      </c>
      <c r="I1992">
        <v>0</v>
      </c>
      <c r="J1992" t="s">
        <v>40</v>
      </c>
      <c r="K1992">
        <v>-200</v>
      </c>
      <c r="L1992" s="1">
        <v>2086</v>
      </c>
      <c r="M1992" t="s">
        <v>27</v>
      </c>
      <c r="N1992" t="s">
        <v>27</v>
      </c>
      <c r="O1992" t="s">
        <v>27</v>
      </c>
      <c r="P1992">
        <v>0</v>
      </c>
      <c r="Q1992" t="s">
        <v>34</v>
      </c>
      <c r="R1992">
        <v>10</v>
      </c>
      <c r="S1992" t="s">
        <v>36</v>
      </c>
      <c r="T1992">
        <v>3</v>
      </c>
      <c r="U1992">
        <v>3</v>
      </c>
      <c r="V1992">
        <v>2</v>
      </c>
      <c r="W1992">
        <v>14</v>
      </c>
      <c r="X1992">
        <v>781</v>
      </c>
      <c r="Y1992">
        <v>-50</v>
      </c>
      <c r="Z1992" t="s">
        <v>35</v>
      </c>
      <c r="AA1992">
        <v>100</v>
      </c>
      <c r="AB1992" t="str">
        <f t="shared" si="31"/>
        <v>50-59</v>
      </c>
    </row>
    <row r="1993" spans="1:28" x14ac:dyDescent="0.3">
      <c r="A1993">
        <v>51</v>
      </c>
      <c r="B1993" t="s">
        <v>27</v>
      </c>
      <c r="C1993" t="s">
        <v>45</v>
      </c>
      <c r="D1993">
        <v>0</v>
      </c>
      <c r="E1993" t="s">
        <v>37</v>
      </c>
      <c r="F1993">
        <v>0</v>
      </c>
      <c r="G1993">
        <v>1</v>
      </c>
      <c r="H1993" t="s">
        <v>30</v>
      </c>
      <c r="I1993">
        <v>50</v>
      </c>
      <c r="J1993" t="s">
        <v>40</v>
      </c>
      <c r="K1993">
        <v>-200</v>
      </c>
      <c r="L1993" s="1">
        <v>2050</v>
      </c>
      <c r="M1993" t="s">
        <v>27</v>
      </c>
      <c r="N1993" t="s">
        <v>27</v>
      </c>
      <c r="O1993" t="s">
        <v>27</v>
      </c>
      <c r="P1993">
        <v>0</v>
      </c>
      <c r="Q1993" t="s">
        <v>32</v>
      </c>
      <c r="R1993">
        <v>17</v>
      </c>
      <c r="S1993" t="s">
        <v>36</v>
      </c>
      <c r="T1993">
        <v>6</v>
      </c>
      <c r="U1993">
        <v>1</v>
      </c>
      <c r="V1993">
        <v>2</v>
      </c>
      <c r="W1993">
        <v>3</v>
      </c>
      <c r="X1993">
        <v>755</v>
      </c>
      <c r="Y1993">
        <v>-50</v>
      </c>
      <c r="Z1993" t="s">
        <v>35</v>
      </c>
      <c r="AA1993">
        <v>100</v>
      </c>
      <c r="AB1993" t="str">
        <f t="shared" si="31"/>
        <v>50-59</v>
      </c>
    </row>
    <row r="1994" spans="1:28" x14ac:dyDescent="0.3">
      <c r="A1994">
        <v>57</v>
      </c>
      <c r="B1994" t="s">
        <v>36</v>
      </c>
      <c r="C1994" t="s">
        <v>46</v>
      </c>
      <c r="D1994">
        <v>0</v>
      </c>
      <c r="E1994" t="s">
        <v>42</v>
      </c>
      <c r="F1994">
        <v>100</v>
      </c>
      <c r="G1994">
        <v>1</v>
      </c>
      <c r="H1994" t="s">
        <v>30</v>
      </c>
      <c r="I1994">
        <v>50</v>
      </c>
      <c r="J1994" t="s">
        <v>31</v>
      </c>
      <c r="K1994">
        <v>0</v>
      </c>
      <c r="L1994" s="1">
        <v>2350</v>
      </c>
      <c r="M1994" t="s">
        <v>27</v>
      </c>
      <c r="N1994" t="s">
        <v>27</v>
      </c>
      <c r="O1994" t="s">
        <v>27</v>
      </c>
      <c r="P1994">
        <v>0</v>
      </c>
      <c r="Q1994" t="s">
        <v>34</v>
      </c>
      <c r="R1994">
        <v>22</v>
      </c>
      <c r="S1994" t="s">
        <v>36</v>
      </c>
      <c r="T1994">
        <v>8</v>
      </c>
      <c r="U1994">
        <v>1</v>
      </c>
      <c r="V1994">
        <v>3</v>
      </c>
      <c r="W1994">
        <v>12</v>
      </c>
      <c r="X1994">
        <v>734</v>
      </c>
      <c r="Y1994">
        <v>-50</v>
      </c>
      <c r="Z1994" t="s">
        <v>35</v>
      </c>
      <c r="AA1994">
        <v>100</v>
      </c>
      <c r="AB1994" t="str">
        <f t="shared" si="31"/>
        <v>50-59</v>
      </c>
    </row>
    <row r="1995" spans="1:28" x14ac:dyDescent="0.3">
      <c r="A1995">
        <v>50</v>
      </c>
      <c r="B1995" t="s">
        <v>27</v>
      </c>
      <c r="C1995" t="s">
        <v>38</v>
      </c>
      <c r="D1995">
        <v>0</v>
      </c>
      <c r="E1995" t="s">
        <v>29</v>
      </c>
      <c r="F1995">
        <v>50</v>
      </c>
      <c r="G1995">
        <v>1</v>
      </c>
      <c r="H1995" t="s">
        <v>30</v>
      </c>
      <c r="I1995">
        <v>50</v>
      </c>
      <c r="J1995" t="s">
        <v>40</v>
      </c>
      <c r="K1995">
        <v>-200</v>
      </c>
      <c r="L1995" s="1">
        <v>2050</v>
      </c>
      <c r="M1995" t="s">
        <v>27</v>
      </c>
      <c r="N1995" t="s">
        <v>36</v>
      </c>
      <c r="O1995" t="s">
        <v>27</v>
      </c>
      <c r="P1995">
        <v>50</v>
      </c>
      <c r="Q1995" t="s">
        <v>44</v>
      </c>
      <c r="R1995">
        <v>15</v>
      </c>
      <c r="S1995" t="s">
        <v>36</v>
      </c>
      <c r="T1995">
        <v>4</v>
      </c>
      <c r="U1995">
        <v>2</v>
      </c>
      <c r="V1995">
        <v>1</v>
      </c>
      <c r="W1995">
        <v>5</v>
      </c>
      <c r="X1995">
        <v>721</v>
      </c>
      <c r="Y1995">
        <v>-50</v>
      </c>
      <c r="Z1995" t="s">
        <v>35</v>
      </c>
      <c r="AA1995">
        <v>100</v>
      </c>
      <c r="AB1995" t="str">
        <f t="shared" si="31"/>
        <v>50-59</v>
      </c>
    </row>
    <row r="1996" spans="1:28" x14ac:dyDescent="0.3">
      <c r="A1996">
        <v>45</v>
      </c>
      <c r="B1996" t="s">
        <v>27</v>
      </c>
      <c r="C1996" t="s">
        <v>28</v>
      </c>
      <c r="D1996">
        <v>86</v>
      </c>
      <c r="E1996" t="s">
        <v>42</v>
      </c>
      <c r="F1996">
        <v>100</v>
      </c>
      <c r="G1996">
        <v>0</v>
      </c>
      <c r="H1996" t="s">
        <v>30</v>
      </c>
      <c r="I1996">
        <v>0</v>
      </c>
      <c r="J1996" t="s">
        <v>31</v>
      </c>
      <c r="K1996">
        <v>0</v>
      </c>
      <c r="L1996" s="1">
        <v>2436</v>
      </c>
      <c r="M1996" t="s">
        <v>27</v>
      </c>
      <c r="N1996" t="s">
        <v>36</v>
      </c>
      <c r="O1996" t="s">
        <v>27</v>
      </c>
      <c r="P1996">
        <v>50</v>
      </c>
      <c r="Q1996" t="s">
        <v>34</v>
      </c>
      <c r="R1996">
        <v>16</v>
      </c>
      <c r="S1996" t="s">
        <v>36</v>
      </c>
      <c r="T1996">
        <v>5</v>
      </c>
      <c r="U1996">
        <v>3</v>
      </c>
      <c r="V1996">
        <v>2</v>
      </c>
      <c r="W1996">
        <v>1</v>
      </c>
      <c r="X1996">
        <v>663</v>
      </c>
      <c r="Y1996">
        <v>50</v>
      </c>
      <c r="Z1996" t="s">
        <v>35</v>
      </c>
      <c r="AA1996">
        <v>100</v>
      </c>
      <c r="AB1996" t="str">
        <f t="shared" si="31"/>
        <v>40-49</v>
      </c>
    </row>
    <row r="1997" spans="1:28" x14ac:dyDescent="0.3">
      <c r="A1997">
        <v>56</v>
      </c>
      <c r="B1997" t="s">
        <v>36</v>
      </c>
      <c r="C1997" t="s">
        <v>38</v>
      </c>
      <c r="D1997">
        <v>0</v>
      </c>
      <c r="E1997" t="s">
        <v>29</v>
      </c>
      <c r="F1997">
        <v>50</v>
      </c>
      <c r="G1997">
        <v>1</v>
      </c>
      <c r="H1997" t="s">
        <v>30</v>
      </c>
      <c r="I1997">
        <v>50</v>
      </c>
      <c r="J1997" t="s">
        <v>31</v>
      </c>
      <c r="K1997">
        <v>0</v>
      </c>
      <c r="L1997" s="1">
        <v>2300</v>
      </c>
      <c r="M1997" t="s">
        <v>27</v>
      </c>
      <c r="N1997" t="s">
        <v>36</v>
      </c>
      <c r="O1997" t="s">
        <v>27</v>
      </c>
      <c r="P1997">
        <v>50</v>
      </c>
      <c r="Q1997" t="s">
        <v>32</v>
      </c>
      <c r="R1997">
        <v>1</v>
      </c>
      <c r="S1997" t="s">
        <v>36</v>
      </c>
      <c r="T1997">
        <v>7</v>
      </c>
      <c r="U1997">
        <v>3</v>
      </c>
      <c r="V1997">
        <v>3</v>
      </c>
      <c r="W1997">
        <v>13</v>
      </c>
      <c r="X1997">
        <v>687</v>
      </c>
      <c r="Y1997">
        <v>50</v>
      </c>
      <c r="Z1997" t="s">
        <v>33</v>
      </c>
      <c r="AA1997">
        <v>50</v>
      </c>
      <c r="AB1997" t="str">
        <f t="shared" si="31"/>
        <v>50-59</v>
      </c>
    </row>
    <row r="1998" spans="1:28" x14ac:dyDescent="0.3">
      <c r="A1998">
        <v>39</v>
      </c>
      <c r="B1998" t="s">
        <v>27</v>
      </c>
      <c r="C1998" t="s">
        <v>28</v>
      </c>
      <c r="D1998">
        <v>86</v>
      </c>
      <c r="E1998" t="s">
        <v>37</v>
      </c>
      <c r="F1998">
        <v>0</v>
      </c>
      <c r="G1998">
        <v>2</v>
      </c>
      <c r="H1998" t="s">
        <v>30</v>
      </c>
      <c r="I1998">
        <v>100</v>
      </c>
      <c r="J1998" t="s">
        <v>31</v>
      </c>
      <c r="K1998">
        <v>0</v>
      </c>
      <c r="L1998" s="1">
        <v>2336</v>
      </c>
      <c r="M1998" t="s">
        <v>27</v>
      </c>
      <c r="N1998" t="s">
        <v>27</v>
      </c>
      <c r="O1998" t="s">
        <v>36</v>
      </c>
      <c r="P1998">
        <v>50</v>
      </c>
      <c r="Q1998" t="s">
        <v>32</v>
      </c>
      <c r="R1998">
        <v>6</v>
      </c>
      <c r="S1998" t="s">
        <v>27</v>
      </c>
      <c r="T1998">
        <v>2</v>
      </c>
      <c r="U1998">
        <v>2</v>
      </c>
      <c r="V1998">
        <v>1</v>
      </c>
      <c r="W1998">
        <v>99</v>
      </c>
      <c r="X1998">
        <v>741</v>
      </c>
      <c r="Y1998">
        <v>-50</v>
      </c>
      <c r="Z1998" t="s">
        <v>35</v>
      </c>
      <c r="AA1998">
        <v>100</v>
      </c>
      <c r="AB1998" t="str">
        <f t="shared" si="31"/>
        <v>30-39</v>
      </c>
    </row>
    <row r="1999" spans="1:28" x14ac:dyDescent="0.3">
      <c r="A1999">
        <v>26</v>
      </c>
      <c r="B1999" t="s">
        <v>27</v>
      </c>
      <c r="C1999" t="s">
        <v>38</v>
      </c>
      <c r="D1999">
        <v>0</v>
      </c>
      <c r="E1999" t="s">
        <v>42</v>
      </c>
      <c r="F1999">
        <v>100</v>
      </c>
      <c r="G1999">
        <v>0</v>
      </c>
      <c r="H1999" t="s">
        <v>30</v>
      </c>
      <c r="I1999">
        <v>0</v>
      </c>
      <c r="J1999" t="s">
        <v>40</v>
      </c>
      <c r="K1999">
        <v>-200</v>
      </c>
      <c r="L1999" s="1">
        <v>2050</v>
      </c>
      <c r="M1999" t="s">
        <v>36</v>
      </c>
      <c r="N1999" t="s">
        <v>27</v>
      </c>
      <c r="O1999" t="s">
        <v>27</v>
      </c>
      <c r="P1999">
        <v>50</v>
      </c>
      <c r="Q1999" t="s">
        <v>32</v>
      </c>
      <c r="R1999">
        <v>26</v>
      </c>
      <c r="S1999" t="s">
        <v>36</v>
      </c>
      <c r="T1999">
        <v>0</v>
      </c>
      <c r="U1999">
        <v>2</v>
      </c>
      <c r="V1999">
        <v>3</v>
      </c>
      <c r="W1999">
        <v>12</v>
      </c>
      <c r="X1999">
        <v>732</v>
      </c>
      <c r="Y1999">
        <v>-50</v>
      </c>
      <c r="Z1999" t="s">
        <v>35</v>
      </c>
      <c r="AA1999">
        <v>100</v>
      </c>
      <c r="AB1999" t="str">
        <f t="shared" si="31"/>
        <v>20-29</v>
      </c>
    </row>
    <row r="2000" spans="1:28" x14ac:dyDescent="0.3">
      <c r="A2000">
        <v>37</v>
      </c>
      <c r="B2000" t="s">
        <v>27</v>
      </c>
      <c r="C2000" t="s">
        <v>28</v>
      </c>
      <c r="D2000">
        <v>86</v>
      </c>
      <c r="E2000" t="s">
        <v>29</v>
      </c>
      <c r="F2000">
        <v>50</v>
      </c>
      <c r="G2000">
        <v>0</v>
      </c>
      <c r="H2000" t="s">
        <v>39</v>
      </c>
      <c r="I2000">
        <v>0</v>
      </c>
      <c r="J2000" t="s">
        <v>40</v>
      </c>
      <c r="K2000">
        <v>-200</v>
      </c>
      <c r="L2000" s="1">
        <v>2036</v>
      </c>
      <c r="M2000" t="s">
        <v>36</v>
      </c>
      <c r="N2000" t="s">
        <v>27</v>
      </c>
      <c r="O2000" t="s">
        <v>27</v>
      </c>
      <c r="P2000">
        <v>50</v>
      </c>
      <c r="Q2000" t="s">
        <v>32</v>
      </c>
      <c r="R2000">
        <v>18</v>
      </c>
      <c r="S2000" t="s">
        <v>27</v>
      </c>
      <c r="T2000">
        <v>3</v>
      </c>
      <c r="U2000">
        <v>3</v>
      </c>
      <c r="V2000">
        <v>1</v>
      </c>
      <c r="W2000">
        <v>99</v>
      </c>
      <c r="X2000">
        <v>796</v>
      </c>
      <c r="Y2000">
        <v>-50</v>
      </c>
      <c r="Z2000" t="s">
        <v>33</v>
      </c>
      <c r="AA2000">
        <v>50</v>
      </c>
      <c r="AB2000" t="str">
        <f t="shared" si="31"/>
        <v>30-39</v>
      </c>
    </row>
    <row r="2001" spans="1:28" x14ac:dyDescent="0.3">
      <c r="A2001">
        <v>28</v>
      </c>
      <c r="B2001" t="s">
        <v>27</v>
      </c>
      <c r="C2001" t="s">
        <v>38</v>
      </c>
      <c r="D2001">
        <v>0</v>
      </c>
      <c r="E2001" t="s">
        <v>42</v>
      </c>
      <c r="F2001">
        <v>100</v>
      </c>
      <c r="G2001">
        <v>1</v>
      </c>
      <c r="H2001" t="s">
        <v>30</v>
      </c>
      <c r="I2001">
        <v>50</v>
      </c>
      <c r="J2001" t="s">
        <v>31</v>
      </c>
      <c r="K2001">
        <v>0</v>
      </c>
      <c r="L2001" s="1">
        <v>2350</v>
      </c>
      <c r="M2001" t="s">
        <v>27</v>
      </c>
      <c r="N2001" t="s">
        <v>27</v>
      </c>
      <c r="O2001" t="s">
        <v>27</v>
      </c>
      <c r="P2001">
        <v>0</v>
      </c>
      <c r="Q2001" t="s">
        <v>34</v>
      </c>
      <c r="R2001">
        <v>30</v>
      </c>
      <c r="S2001" t="s">
        <v>36</v>
      </c>
      <c r="T2001">
        <v>8</v>
      </c>
      <c r="U2001">
        <v>2</v>
      </c>
      <c r="V2001">
        <v>2</v>
      </c>
      <c r="W2001">
        <v>8</v>
      </c>
      <c r="X2001">
        <v>714</v>
      </c>
      <c r="Y2001">
        <v>-50</v>
      </c>
      <c r="Z2001" t="s">
        <v>35</v>
      </c>
      <c r="AA2001">
        <v>100</v>
      </c>
      <c r="AB2001" t="str">
        <f t="shared" si="31"/>
        <v>20-29</v>
      </c>
    </row>
    <row r="2002" spans="1:28" x14ac:dyDescent="0.3">
      <c r="A2002">
        <v>29</v>
      </c>
      <c r="B2002" t="s">
        <v>27</v>
      </c>
      <c r="C2002" t="s">
        <v>38</v>
      </c>
      <c r="D2002">
        <v>0</v>
      </c>
      <c r="E2002" t="s">
        <v>37</v>
      </c>
      <c r="F2002">
        <v>0</v>
      </c>
      <c r="G2002">
        <v>2</v>
      </c>
      <c r="H2002" t="s">
        <v>39</v>
      </c>
      <c r="I2002">
        <v>200</v>
      </c>
      <c r="J2002" t="s">
        <v>31</v>
      </c>
      <c r="K2002">
        <v>0</v>
      </c>
      <c r="L2002" s="1">
        <v>2300</v>
      </c>
      <c r="M2002" t="s">
        <v>27</v>
      </c>
      <c r="N2002" t="s">
        <v>36</v>
      </c>
      <c r="O2002" t="s">
        <v>36</v>
      </c>
      <c r="P2002">
        <v>100</v>
      </c>
      <c r="Q2002" t="s">
        <v>34</v>
      </c>
      <c r="R2002">
        <v>3</v>
      </c>
      <c r="S2002" t="s">
        <v>27</v>
      </c>
      <c r="T2002">
        <v>4</v>
      </c>
      <c r="U2002">
        <v>0</v>
      </c>
      <c r="V2002">
        <v>2</v>
      </c>
      <c r="W2002">
        <v>99</v>
      </c>
      <c r="X2002">
        <v>799</v>
      </c>
      <c r="Y2002">
        <v>-50</v>
      </c>
      <c r="Z2002" t="s">
        <v>35</v>
      </c>
      <c r="AA2002">
        <v>100</v>
      </c>
      <c r="AB2002" t="str">
        <f t="shared" si="31"/>
        <v>20-29</v>
      </c>
    </row>
    <row r="2003" spans="1:28" x14ac:dyDescent="0.3">
      <c r="A2003">
        <v>37</v>
      </c>
      <c r="B2003" t="s">
        <v>27</v>
      </c>
      <c r="C2003" t="s">
        <v>28</v>
      </c>
      <c r="D2003">
        <v>86</v>
      </c>
      <c r="E2003" t="s">
        <v>42</v>
      </c>
      <c r="F2003">
        <v>100</v>
      </c>
      <c r="G2003">
        <v>1</v>
      </c>
      <c r="H2003" t="s">
        <v>39</v>
      </c>
      <c r="I2003">
        <v>100</v>
      </c>
      <c r="J2003" t="s">
        <v>31</v>
      </c>
      <c r="K2003">
        <v>0</v>
      </c>
      <c r="L2003" s="1">
        <v>2386</v>
      </c>
      <c r="M2003" t="s">
        <v>27</v>
      </c>
      <c r="N2003" t="s">
        <v>36</v>
      </c>
      <c r="O2003" t="s">
        <v>27</v>
      </c>
      <c r="P2003">
        <v>50</v>
      </c>
      <c r="Q2003" t="s">
        <v>34</v>
      </c>
      <c r="R2003">
        <v>30</v>
      </c>
      <c r="S2003" t="s">
        <v>36</v>
      </c>
      <c r="T2003">
        <v>5</v>
      </c>
      <c r="U2003">
        <v>2</v>
      </c>
      <c r="V2003">
        <v>3</v>
      </c>
      <c r="W2003">
        <v>6</v>
      </c>
      <c r="X2003">
        <v>716</v>
      </c>
      <c r="Y2003">
        <v>-50</v>
      </c>
      <c r="Z2003" t="s">
        <v>33</v>
      </c>
      <c r="AA2003">
        <v>50</v>
      </c>
      <c r="AB2003" t="str">
        <f t="shared" si="31"/>
        <v>30-39</v>
      </c>
    </row>
    <row r="2004" spans="1:28" x14ac:dyDescent="0.3">
      <c r="A2004">
        <v>28</v>
      </c>
      <c r="B2004" t="s">
        <v>27</v>
      </c>
      <c r="C2004" t="s">
        <v>28</v>
      </c>
      <c r="D2004">
        <v>86</v>
      </c>
      <c r="E2004" t="s">
        <v>42</v>
      </c>
      <c r="F2004">
        <v>100</v>
      </c>
      <c r="G2004">
        <v>1</v>
      </c>
      <c r="H2004" t="s">
        <v>30</v>
      </c>
      <c r="I2004">
        <v>50</v>
      </c>
      <c r="J2004" t="s">
        <v>31</v>
      </c>
      <c r="K2004">
        <v>0</v>
      </c>
      <c r="L2004" s="1">
        <v>2336</v>
      </c>
      <c r="M2004" t="s">
        <v>36</v>
      </c>
      <c r="N2004" t="s">
        <v>27</v>
      </c>
      <c r="O2004" t="s">
        <v>36</v>
      </c>
      <c r="P2004">
        <v>100</v>
      </c>
      <c r="Q2004" t="s">
        <v>34</v>
      </c>
      <c r="R2004">
        <v>19</v>
      </c>
      <c r="S2004" t="s">
        <v>36</v>
      </c>
      <c r="T2004">
        <v>4</v>
      </c>
      <c r="U2004">
        <v>3</v>
      </c>
      <c r="V2004">
        <v>2</v>
      </c>
      <c r="W2004">
        <v>5</v>
      </c>
      <c r="X2004">
        <v>739</v>
      </c>
      <c r="Y2004">
        <v>-50</v>
      </c>
      <c r="Z2004" t="s">
        <v>35</v>
      </c>
      <c r="AA2004">
        <v>100</v>
      </c>
      <c r="AB2004" t="str">
        <f t="shared" si="31"/>
        <v>20-29</v>
      </c>
    </row>
    <row r="2005" spans="1:28" x14ac:dyDescent="0.3">
      <c r="A2005">
        <v>35</v>
      </c>
      <c r="B2005" t="s">
        <v>27</v>
      </c>
      <c r="C2005" t="s">
        <v>46</v>
      </c>
      <c r="D2005">
        <v>0</v>
      </c>
      <c r="E2005" t="s">
        <v>29</v>
      </c>
      <c r="F2005">
        <v>50</v>
      </c>
      <c r="G2005">
        <v>0</v>
      </c>
      <c r="H2005" t="s">
        <v>30</v>
      </c>
      <c r="I2005">
        <v>0</v>
      </c>
      <c r="J2005" t="s">
        <v>31</v>
      </c>
      <c r="K2005">
        <v>0</v>
      </c>
      <c r="L2005" s="1">
        <v>2100</v>
      </c>
      <c r="M2005" t="s">
        <v>27</v>
      </c>
      <c r="N2005" t="s">
        <v>36</v>
      </c>
      <c r="O2005" t="s">
        <v>27</v>
      </c>
      <c r="P2005">
        <v>50</v>
      </c>
      <c r="Q2005" t="s">
        <v>34</v>
      </c>
      <c r="R2005">
        <v>12</v>
      </c>
      <c r="S2005" t="s">
        <v>36</v>
      </c>
      <c r="T2005">
        <v>8</v>
      </c>
      <c r="U2005">
        <v>3</v>
      </c>
      <c r="V2005">
        <v>2</v>
      </c>
      <c r="W2005">
        <v>6</v>
      </c>
      <c r="X2005">
        <v>726</v>
      </c>
      <c r="Y2005">
        <v>-50</v>
      </c>
      <c r="Z2005" t="s">
        <v>41</v>
      </c>
      <c r="AA2005">
        <v>0</v>
      </c>
      <c r="AB2005" t="str">
        <f t="shared" si="31"/>
        <v>30-39</v>
      </c>
    </row>
    <row r="2006" spans="1:28" x14ac:dyDescent="0.3">
      <c r="A2006">
        <v>18</v>
      </c>
      <c r="B2006" t="s">
        <v>27</v>
      </c>
      <c r="C2006" t="s">
        <v>28</v>
      </c>
      <c r="D2006">
        <v>86</v>
      </c>
      <c r="E2006" t="s">
        <v>29</v>
      </c>
      <c r="F2006">
        <v>50</v>
      </c>
      <c r="G2006">
        <v>0</v>
      </c>
      <c r="H2006" t="s">
        <v>39</v>
      </c>
      <c r="I2006">
        <v>0</v>
      </c>
      <c r="J2006" t="s">
        <v>40</v>
      </c>
      <c r="K2006">
        <v>-200</v>
      </c>
      <c r="L2006" s="1">
        <v>2086</v>
      </c>
      <c r="M2006" t="s">
        <v>27</v>
      </c>
      <c r="N2006" t="s">
        <v>36</v>
      </c>
      <c r="O2006" t="s">
        <v>27</v>
      </c>
      <c r="P2006">
        <v>50</v>
      </c>
      <c r="Q2006" t="s">
        <v>34</v>
      </c>
      <c r="R2006">
        <v>10</v>
      </c>
      <c r="S2006" t="s">
        <v>27</v>
      </c>
      <c r="T2006">
        <v>2</v>
      </c>
      <c r="U2006">
        <v>1</v>
      </c>
      <c r="V2006">
        <v>3</v>
      </c>
      <c r="W2006">
        <v>99</v>
      </c>
      <c r="X2006">
        <v>734</v>
      </c>
      <c r="Y2006">
        <v>-50</v>
      </c>
      <c r="Z2006" t="s">
        <v>35</v>
      </c>
      <c r="AA2006">
        <v>100</v>
      </c>
      <c r="AB2006" t="str">
        <f t="shared" si="31"/>
        <v>10-19</v>
      </c>
    </row>
    <row r="2007" spans="1:28" x14ac:dyDescent="0.3">
      <c r="A2007">
        <v>43</v>
      </c>
      <c r="B2007" t="s">
        <v>27</v>
      </c>
      <c r="C2007" t="s">
        <v>38</v>
      </c>
      <c r="D2007">
        <v>0</v>
      </c>
      <c r="E2007" t="s">
        <v>42</v>
      </c>
      <c r="F2007">
        <v>100</v>
      </c>
      <c r="G2007">
        <v>0</v>
      </c>
      <c r="H2007" t="s">
        <v>30</v>
      </c>
      <c r="I2007">
        <v>0</v>
      </c>
      <c r="J2007" t="s">
        <v>40</v>
      </c>
      <c r="K2007">
        <v>-200</v>
      </c>
      <c r="L2007" s="1">
        <v>2050</v>
      </c>
      <c r="M2007" t="s">
        <v>27</v>
      </c>
      <c r="N2007" t="s">
        <v>36</v>
      </c>
      <c r="O2007" t="s">
        <v>27</v>
      </c>
      <c r="P2007">
        <v>50</v>
      </c>
      <c r="Q2007" t="s">
        <v>34</v>
      </c>
      <c r="R2007">
        <v>22</v>
      </c>
      <c r="S2007" t="s">
        <v>27</v>
      </c>
      <c r="T2007">
        <v>5</v>
      </c>
      <c r="U2007">
        <v>0</v>
      </c>
      <c r="V2007">
        <v>1</v>
      </c>
      <c r="W2007">
        <v>99</v>
      </c>
      <c r="X2007">
        <v>691</v>
      </c>
      <c r="Y2007">
        <v>50</v>
      </c>
      <c r="Z2007" t="s">
        <v>41</v>
      </c>
      <c r="AA2007">
        <v>0</v>
      </c>
      <c r="AB2007" t="str">
        <f t="shared" si="31"/>
        <v>40-49</v>
      </c>
    </row>
    <row r="2008" spans="1:28" x14ac:dyDescent="0.3">
      <c r="A2008">
        <v>40</v>
      </c>
      <c r="B2008" t="s">
        <v>27</v>
      </c>
      <c r="C2008" t="s">
        <v>28</v>
      </c>
      <c r="D2008">
        <v>86</v>
      </c>
      <c r="E2008" t="s">
        <v>29</v>
      </c>
      <c r="F2008">
        <v>50</v>
      </c>
      <c r="G2008">
        <v>0</v>
      </c>
      <c r="H2008" t="s">
        <v>30</v>
      </c>
      <c r="I2008">
        <v>0</v>
      </c>
      <c r="J2008" t="s">
        <v>31</v>
      </c>
      <c r="K2008">
        <v>0</v>
      </c>
      <c r="L2008" s="1">
        <v>2286</v>
      </c>
      <c r="M2008" t="s">
        <v>36</v>
      </c>
      <c r="N2008" t="s">
        <v>27</v>
      </c>
      <c r="O2008" t="s">
        <v>27</v>
      </c>
      <c r="P2008">
        <v>50</v>
      </c>
      <c r="Q2008" t="s">
        <v>32</v>
      </c>
      <c r="R2008">
        <v>30</v>
      </c>
      <c r="S2008" t="s">
        <v>36</v>
      </c>
      <c r="T2008">
        <v>10</v>
      </c>
      <c r="U2008">
        <v>2</v>
      </c>
      <c r="V2008">
        <v>1</v>
      </c>
      <c r="W2008">
        <v>11</v>
      </c>
      <c r="X2008">
        <v>674</v>
      </c>
      <c r="Y2008">
        <v>50</v>
      </c>
      <c r="Z2008" t="s">
        <v>41</v>
      </c>
      <c r="AA2008">
        <v>0</v>
      </c>
      <c r="AB2008" t="str">
        <f t="shared" si="31"/>
        <v>40-49</v>
      </c>
    </row>
    <row r="2009" spans="1:28" x14ac:dyDescent="0.3">
      <c r="A2009">
        <v>27</v>
      </c>
      <c r="B2009" t="s">
        <v>27</v>
      </c>
      <c r="C2009" t="s">
        <v>28</v>
      </c>
      <c r="D2009">
        <v>86</v>
      </c>
      <c r="E2009" t="s">
        <v>42</v>
      </c>
      <c r="F2009">
        <v>100</v>
      </c>
      <c r="G2009">
        <v>1</v>
      </c>
      <c r="H2009" t="s">
        <v>30</v>
      </c>
      <c r="I2009">
        <v>50</v>
      </c>
      <c r="J2009" t="s">
        <v>31</v>
      </c>
      <c r="K2009">
        <v>0</v>
      </c>
      <c r="L2009" s="1">
        <v>2436</v>
      </c>
      <c r="M2009" t="s">
        <v>36</v>
      </c>
      <c r="N2009" t="s">
        <v>27</v>
      </c>
      <c r="O2009" t="s">
        <v>27</v>
      </c>
      <c r="P2009">
        <v>50</v>
      </c>
      <c r="Q2009" t="s">
        <v>32</v>
      </c>
      <c r="R2009">
        <v>26</v>
      </c>
      <c r="S2009" t="s">
        <v>27</v>
      </c>
      <c r="T2009">
        <v>6</v>
      </c>
      <c r="U2009">
        <v>5</v>
      </c>
      <c r="V2009">
        <v>2</v>
      </c>
      <c r="W2009">
        <v>99</v>
      </c>
      <c r="X2009">
        <v>675</v>
      </c>
      <c r="Y2009">
        <v>50</v>
      </c>
      <c r="Z2009" t="s">
        <v>33</v>
      </c>
      <c r="AA2009">
        <v>50</v>
      </c>
      <c r="AB2009" t="str">
        <f t="shared" si="31"/>
        <v>20-29</v>
      </c>
    </row>
    <row r="2010" spans="1:28" x14ac:dyDescent="0.3">
      <c r="A2010">
        <v>49</v>
      </c>
      <c r="B2010" t="s">
        <v>27</v>
      </c>
      <c r="C2010" t="s">
        <v>28</v>
      </c>
      <c r="D2010">
        <v>86</v>
      </c>
      <c r="E2010" t="s">
        <v>37</v>
      </c>
      <c r="F2010">
        <v>0</v>
      </c>
      <c r="G2010">
        <v>1</v>
      </c>
      <c r="H2010" t="s">
        <v>30</v>
      </c>
      <c r="I2010">
        <v>50</v>
      </c>
      <c r="J2010" t="s">
        <v>31</v>
      </c>
      <c r="K2010">
        <v>0</v>
      </c>
      <c r="L2010" s="1">
        <v>2436</v>
      </c>
      <c r="M2010" t="s">
        <v>27</v>
      </c>
      <c r="N2010" t="s">
        <v>27</v>
      </c>
      <c r="O2010" t="s">
        <v>27</v>
      </c>
      <c r="P2010">
        <v>0</v>
      </c>
      <c r="Q2010" t="s">
        <v>32</v>
      </c>
      <c r="R2010">
        <v>4</v>
      </c>
      <c r="S2010" t="s">
        <v>36</v>
      </c>
      <c r="T2010">
        <v>9</v>
      </c>
      <c r="U2010">
        <v>3</v>
      </c>
      <c r="V2010">
        <v>2</v>
      </c>
      <c r="W2010">
        <v>4</v>
      </c>
      <c r="X2010">
        <v>674</v>
      </c>
      <c r="Y2010">
        <v>50</v>
      </c>
      <c r="Z2010" t="s">
        <v>35</v>
      </c>
      <c r="AA2010">
        <v>100</v>
      </c>
      <c r="AB2010" t="str">
        <f t="shared" si="31"/>
        <v>40-49</v>
      </c>
    </row>
    <row r="2011" spans="1:28" x14ac:dyDescent="0.3">
      <c r="A2011">
        <v>54</v>
      </c>
      <c r="B2011" t="s">
        <v>27</v>
      </c>
      <c r="C2011" t="s">
        <v>38</v>
      </c>
      <c r="D2011">
        <v>0</v>
      </c>
      <c r="E2011" t="s">
        <v>29</v>
      </c>
      <c r="F2011">
        <v>50</v>
      </c>
      <c r="G2011">
        <v>0</v>
      </c>
      <c r="H2011" t="s">
        <v>30</v>
      </c>
      <c r="I2011">
        <v>0</v>
      </c>
      <c r="J2011" t="s">
        <v>40</v>
      </c>
      <c r="K2011">
        <v>-200</v>
      </c>
      <c r="L2011" s="1">
        <v>2100</v>
      </c>
      <c r="M2011" t="s">
        <v>36</v>
      </c>
      <c r="N2011" t="s">
        <v>27</v>
      </c>
      <c r="O2011" t="s">
        <v>27</v>
      </c>
      <c r="P2011">
        <v>50</v>
      </c>
      <c r="Q2011" t="s">
        <v>34</v>
      </c>
      <c r="R2011">
        <v>24</v>
      </c>
      <c r="S2011" t="s">
        <v>36</v>
      </c>
      <c r="T2011">
        <v>5</v>
      </c>
      <c r="U2011">
        <v>0</v>
      </c>
      <c r="V2011">
        <v>3</v>
      </c>
      <c r="W2011">
        <v>4</v>
      </c>
      <c r="X2011">
        <v>651</v>
      </c>
      <c r="Y2011">
        <v>50</v>
      </c>
      <c r="Z2011" t="s">
        <v>35</v>
      </c>
      <c r="AA2011">
        <v>100</v>
      </c>
      <c r="AB2011" t="str">
        <f t="shared" si="31"/>
        <v>50-59</v>
      </c>
    </row>
    <row r="2012" spans="1:28" x14ac:dyDescent="0.3">
      <c r="A2012">
        <v>18</v>
      </c>
      <c r="B2012" t="s">
        <v>27</v>
      </c>
      <c r="C2012" t="s">
        <v>28</v>
      </c>
      <c r="D2012">
        <v>86</v>
      </c>
      <c r="E2012" t="s">
        <v>42</v>
      </c>
      <c r="F2012">
        <v>100</v>
      </c>
      <c r="G2012">
        <v>0</v>
      </c>
      <c r="H2012" t="s">
        <v>30</v>
      </c>
      <c r="I2012">
        <v>0</v>
      </c>
      <c r="J2012" t="s">
        <v>31</v>
      </c>
      <c r="K2012">
        <v>0</v>
      </c>
      <c r="L2012" s="1">
        <v>2286</v>
      </c>
      <c r="M2012" t="s">
        <v>27</v>
      </c>
      <c r="N2012" t="s">
        <v>27</v>
      </c>
      <c r="O2012" t="s">
        <v>27</v>
      </c>
      <c r="P2012">
        <v>0</v>
      </c>
      <c r="Q2012" t="s">
        <v>34</v>
      </c>
      <c r="R2012">
        <v>6</v>
      </c>
      <c r="S2012" t="s">
        <v>36</v>
      </c>
      <c r="T2012">
        <v>3</v>
      </c>
      <c r="U2012">
        <v>4</v>
      </c>
      <c r="V2012">
        <v>3</v>
      </c>
      <c r="W2012">
        <v>7</v>
      </c>
      <c r="X2012">
        <v>829</v>
      </c>
      <c r="Y2012">
        <v>-50</v>
      </c>
      <c r="Z2012" t="s">
        <v>41</v>
      </c>
      <c r="AA2012">
        <v>0</v>
      </c>
      <c r="AB2012" t="str">
        <f t="shared" si="31"/>
        <v>10-19</v>
      </c>
    </row>
    <row r="2013" spans="1:28" x14ac:dyDescent="0.3">
      <c r="A2013">
        <v>28</v>
      </c>
      <c r="B2013" t="s">
        <v>27</v>
      </c>
      <c r="C2013" t="s">
        <v>46</v>
      </c>
      <c r="D2013">
        <v>0</v>
      </c>
      <c r="E2013" t="s">
        <v>29</v>
      </c>
      <c r="F2013">
        <v>50</v>
      </c>
      <c r="G2013">
        <v>1</v>
      </c>
      <c r="H2013" t="s">
        <v>43</v>
      </c>
      <c r="I2013">
        <v>200</v>
      </c>
      <c r="J2013" t="s">
        <v>31</v>
      </c>
      <c r="K2013">
        <v>0</v>
      </c>
      <c r="L2013" s="1">
        <v>2400</v>
      </c>
      <c r="M2013" t="s">
        <v>27</v>
      </c>
      <c r="N2013" t="s">
        <v>27</v>
      </c>
      <c r="O2013" t="s">
        <v>27</v>
      </c>
      <c r="P2013">
        <v>0</v>
      </c>
      <c r="Q2013" t="s">
        <v>34</v>
      </c>
      <c r="R2013">
        <v>4</v>
      </c>
      <c r="S2013" t="s">
        <v>36</v>
      </c>
      <c r="T2013">
        <v>4</v>
      </c>
      <c r="U2013">
        <v>3</v>
      </c>
      <c r="V2013">
        <v>1</v>
      </c>
      <c r="W2013">
        <v>10</v>
      </c>
      <c r="X2013">
        <v>708</v>
      </c>
      <c r="Y2013">
        <v>-50</v>
      </c>
      <c r="Z2013" t="s">
        <v>33</v>
      </c>
      <c r="AA2013">
        <v>50</v>
      </c>
      <c r="AB2013" t="str">
        <f t="shared" si="31"/>
        <v>20-29</v>
      </c>
    </row>
    <row r="2014" spans="1:28" x14ac:dyDescent="0.3">
      <c r="A2014">
        <v>28</v>
      </c>
      <c r="B2014" t="s">
        <v>27</v>
      </c>
      <c r="C2014" t="s">
        <v>38</v>
      </c>
      <c r="D2014">
        <v>0</v>
      </c>
      <c r="E2014" t="s">
        <v>42</v>
      </c>
      <c r="F2014">
        <v>100</v>
      </c>
      <c r="G2014">
        <v>0</v>
      </c>
      <c r="H2014" t="s">
        <v>30</v>
      </c>
      <c r="I2014">
        <v>0</v>
      </c>
      <c r="J2014" t="s">
        <v>40</v>
      </c>
      <c r="K2014">
        <v>-200</v>
      </c>
      <c r="L2014" s="1">
        <v>2150</v>
      </c>
      <c r="M2014" t="s">
        <v>27</v>
      </c>
      <c r="N2014" t="s">
        <v>36</v>
      </c>
      <c r="O2014" t="s">
        <v>27</v>
      </c>
      <c r="P2014">
        <v>50</v>
      </c>
      <c r="Q2014" t="s">
        <v>32</v>
      </c>
      <c r="R2014">
        <v>1</v>
      </c>
      <c r="S2014" t="s">
        <v>27</v>
      </c>
      <c r="T2014">
        <v>7</v>
      </c>
      <c r="U2014">
        <v>1</v>
      </c>
      <c r="V2014">
        <v>2</v>
      </c>
      <c r="W2014">
        <v>99</v>
      </c>
      <c r="X2014">
        <v>667</v>
      </c>
      <c r="Y2014">
        <v>50</v>
      </c>
      <c r="Z2014" t="s">
        <v>35</v>
      </c>
      <c r="AA2014">
        <v>100</v>
      </c>
      <c r="AB2014" t="str">
        <f t="shared" si="31"/>
        <v>20-29</v>
      </c>
    </row>
    <row r="2015" spans="1:28" x14ac:dyDescent="0.3">
      <c r="A2015">
        <v>25</v>
      </c>
      <c r="B2015" t="s">
        <v>27</v>
      </c>
      <c r="C2015" t="s">
        <v>28</v>
      </c>
      <c r="D2015">
        <v>86</v>
      </c>
      <c r="E2015" t="s">
        <v>29</v>
      </c>
      <c r="F2015">
        <v>50</v>
      </c>
      <c r="G2015">
        <v>1</v>
      </c>
      <c r="H2015" t="s">
        <v>30</v>
      </c>
      <c r="I2015">
        <v>50</v>
      </c>
      <c r="J2015" t="s">
        <v>40</v>
      </c>
      <c r="K2015">
        <v>-200</v>
      </c>
      <c r="L2015" s="1">
        <v>2136</v>
      </c>
      <c r="M2015" t="s">
        <v>27</v>
      </c>
      <c r="N2015" t="s">
        <v>27</v>
      </c>
      <c r="O2015" t="s">
        <v>27</v>
      </c>
      <c r="P2015">
        <v>0</v>
      </c>
      <c r="Q2015" t="s">
        <v>34</v>
      </c>
      <c r="R2015">
        <v>10</v>
      </c>
      <c r="S2015" t="s">
        <v>27</v>
      </c>
      <c r="T2015">
        <v>4</v>
      </c>
      <c r="U2015">
        <v>1</v>
      </c>
      <c r="V2015">
        <v>3</v>
      </c>
      <c r="W2015">
        <v>99</v>
      </c>
      <c r="X2015">
        <v>745</v>
      </c>
      <c r="Y2015">
        <v>-50</v>
      </c>
      <c r="Z2015" t="s">
        <v>33</v>
      </c>
      <c r="AA2015">
        <v>50</v>
      </c>
      <c r="AB2015" t="str">
        <f t="shared" si="31"/>
        <v>20-29</v>
      </c>
    </row>
    <row r="2016" spans="1:28" x14ac:dyDescent="0.3">
      <c r="A2016">
        <v>52</v>
      </c>
      <c r="B2016" t="s">
        <v>27</v>
      </c>
      <c r="C2016" t="s">
        <v>38</v>
      </c>
      <c r="D2016">
        <v>0</v>
      </c>
      <c r="E2016" t="s">
        <v>42</v>
      </c>
      <c r="F2016">
        <v>100</v>
      </c>
      <c r="G2016">
        <v>1</v>
      </c>
      <c r="H2016" t="s">
        <v>30</v>
      </c>
      <c r="I2016">
        <v>50</v>
      </c>
      <c r="J2016" t="s">
        <v>31</v>
      </c>
      <c r="K2016">
        <v>0</v>
      </c>
      <c r="L2016" s="1">
        <v>2350</v>
      </c>
      <c r="M2016" t="s">
        <v>27</v>
      </c>
      <c r="N2016" t="s">
        <v>27</v>
      </c>
      <c r="O2016" t="s">
        <v>27</v>
      </c>
      <c r="P2016">
        <v>0</v>
      </c>
      <c r="Q2016" t="s">
        <v>34</v>
      </c>
      <c r="R2016">
        <v>6</v>
      </c>
      <c r="S2016" t="s">
        <v>36</v>
      </c>
      <c r="T2016">
        <v>5</v>
      </c>
      <c r="U2016">
        <v>2</v>
      </c>
      <c r="V2016">
        <v>3</v>
      </c>
      <c r="W2016">
        <v>4</v>
      </c>
      <c r="X2016">
        <v>740</v>
      </c>
      <c r="Y2016">
        <v>-50</v>
      </c>
      <c r="Z2016" t="s">
        <v>35</v>
      </c>
      <c r="AA2016">
        <v>100</v>
      </c>
      <c r="AB2016" t="str">
        <f t="shared" si="31"/>
        <v>50-59</v>
      </c>
    </row>
    <row r="2017" spans="1:28" x14ac:dyDescent="0.3">
      <c r="A2017">
        <v>37</v>
      </c>
      <c r="B2017" t="s">
        <v>27</v>
      </c>
      <c r="C2017" t="s">
        <v>28</v>
      </c>
      <c r="D2017">
        <v>86</v>
      </c>
      <c r="E2017" t="s">
        <v>29</v>
      </c>
      <c r="F2017">
        <v>50</v>
      </c>
      <c r="G2017">
        <v>0</v>
      </c>
      <c r="H2017" t="s">
        <v>30</v>
      </c>
      <c r="I2017">
        <v>0</v>
      </c>
      <c r="J2017" t="s">
        <v>31</v>
      </c>
      <c r="K2017">
        <v>0</v>
      </c>
      <c r="L2017" s="1">
        <v>2386</v>
      </c>
      <c r="M2017" t="s">
        <v>27</v>
      </c>
      <c r="N2017" t="s">
        <v>36</v>
      </c>
      <c r="O2017" t="s">
        <v>27</v>
      </c>
      <c r="P2017">
        <v>50</v>
      </c>
      <c r="Q2017" t="s">
        <v>34</v>
      </c>
      <c r="R2017">
        <v>26</v>
      </c>
      <c r="S2017" t="s">
        <v>27</v>
      </c>
      <c r="T2017">
        <v>5</v>
      </c>
      <c r="U2017">
        <v>3</v>
      </c>
      <c r="V2017">
        <v>2</v>
      </c>
      <c r="W2017">
        <v>99</v>
      </c>
      <c r="X2017">
        <v>689</v>
      </c>
      <c r="Y2017">
        <v>50</v>
      </c>
      <c r="Z2017" t="s">
        <v>35</v>
      </c>
      <c r="AA2017">
        <v>100</v>
      </c>
      <c r="AB2017" t="str">
        <f t="shared" si="31"/>
        <v>30-39</v>
      </c>
    </row>
    <row r="2018" spans="1:28" x14ac:dyDescent="0.3">
      <c r="A2018">
        <v>36</v>
      </c>
      <c r="B2018" t="s">
        <v>27</v>
      </c>
      <c r="C2018" t="s">
        <v>38</v>
      </c>
      <c r="D2018">
        <v>0</v>
      </c>
      <c r="E2018" t="s">
        <v>29</v>
      </c>
      <c r="F2018">
        <v>50</v>
      </c>
      <c r="G2018">
        <v>0</v>
      </c>
      <c r="H2018" t="s">
        <v>39</v>
      </c>
      <c r="I2018">
        <v>0</v>
      </c>
      <c r="J2018" t="s">
        <v>40</v>
      </c>
      <c r="K2018">
        <v>-200</v>
      </c>
      <c r="L2018" s="1">
        <v>2100</v>
      </c>
      <c r="M2018" t="s">
        <v>27</v>
      </c>
      <c r="N2018" t="s">
        <v>36</v>
      </c>
      <c r="O2018" t="s">
        <v>27</v>
      </c>
      <c r="P2018">
        <v>50</v>
      </c>
      <c r="Q2018" t="s">
        <v>32</v>
      </c>
      <c r="R2018">
        <v>16</v>
      </c>
      <c r="S2018" t="s">
        <v>27</v>
      </c>
      <c r="T2018">
        <v>7</v>
      </c>
      <c r="U2018">
        <v>2</v>
      </c>
      <c r="V2018">
        <v>3</v>
      </c>
      <c r="W2018">
        <v>99</v>
      </c>
      <c r="X2018">
        <v>654</v>
      </c>
      <c r="Y2018">
        <v>50</v>
      </c>
      <c r="Z2018" t="s">
        <v>35</v>
      </c>
      <c r="AA2018">
        <v>100</v>
      </c>
      <c r="AB2018" t="str">
        <f t="shared" si="31"/>
        <v>30-39</v>
      </c>
    </row>
    <row r="2019" spans="1:28" x14ac:dyDescent="0.3">
      <c r="A2019">
        <v>18</v>
      </c>
      <c r="B2019" t="s">
        <v>27</v>
      </c>
      <c r="C2019" t="s">
        <v>28</v>
      </c>
      <c r="D2019">
        <v>86</v>
      </c>
      <c r="E2019" t="s">
        <v>29</v>
      </c>
      <c r="F2019">
        <v>50</v>
      </c>
      <c r="G2019">
        <v>2</v>
      </c>
      <c r="H2019" t="s">
        <v>30</v>
      </c>
      <c r="I2019">
        <v>100</v>
      </c>
      <c r="J2019" t="s">
        <v>31</v>
      </c>
      <c r="K2019">
        <v>0</v>
      </c>
      <c r="L2019" s="1">
        <v>2386</v>
      </c>
      <c r="M2019" t="s">
        <v>27</v>
      </c>
      <c r="N2019" t="s">
        <v>36</v>
      </c>
      <c r="O2019" t="s">
        <v>27</v>
      </c>
      <c r="P2019">
        <v>50</v>
      </c>
      <c r="Q2019" t="s">
        <v>34</v>
      </c>
      <c r="R2019">
        <v>24</v>
      </c>
      <c r="S2019" t="s">
        <v>27</v>
      </c>
      <c r="T2019">
        <v>9</v>
      </c>
      <c r="U2019">
        <v>0</v>
      </c>
      <c r="V2019">
        <v>2</v>
      </c>
      <c r="W2019">
        <v>99</v>
      </c>
      <c r="X2019">
        <v>698</v>
      </c>
      <c r="Y2019">
        <v>50</v>
      </c>
      <c r="Z2019" t="s">
        <v>41</v>
      </c>
      <c r="AA2019">
        <v>0</v>
      </c>
      <c r="AB2019" t="str">
        <f t="shared" si="31"/>
        <v>10-19</v>
      </c>
    </row>
    <row r="2020" spans="1:28" x14ac:dyDescent="0.3">
      <c r="A2020">
        <v>49</v>
      </c>
      <c r="B2020" t="s">
        <v>27</v>
      </c>
      <c r="C2020" t="s">
        <v>28</v>
      </c>
      <c r="D2020">
        <v>86</v>
      </c>
      <c r="E2020" t="s">
        <v>42</v>
      </c>
      <c r="F2020">
        <v>100</v>
      </c>
      <c r="G2020">
        <v>0</v>
      </c>
      <c r="H2020" t="s">
        <v>39</v>
      </c>
      <c r="I2020">
        <v>0</v>
      </c>
      <c r="J2020" t="s">
        <v>40</v>
      </c>
      <c r="K2020">
        <v>-200</v>
      </c>
      <c r="L2020" s="1">
        <v>2086</v>
      </c>
      <c r="M2020" t="s">
        <v>27</v>
      </c>
      <c r="N2020" t="s">
        <v>27</v>
      </c>
      <c r="O2020" t="s">
        <v>27</v>
      </c>
      <c r="P2020">
        <v>0</v>
      </c>
      <c r="Q2020" t="s">
        <v>34</v>
      </c>
      <c r="R2020">
        <v>9</v>
      </c>
      <c r="S2020" t="s">
        <v>27</v>
      </c>
      <c r="T2020">
        <v>6</v>
      </c>
      <c r="U2020">
        <v>1</v>
      </c>
      <c r="V2020">
        <v>1</v>
      </c>
      <c r="W2020">
        <v>99</v>
      </c>
      <c r="X2020">
        <v>788</v>
      </c>
      <c r="Y2020">
        <v>-50</v>
      </c>
      <c r="Z2020" t="s">
        <v>41</v>
      </c>
      <c r="AA2020">
        <v>0</v>
      </c>
      <c r="AB2020" t="str">
        <f t="shared" si="31"/>
        <v>40-49</v>
      </c>
    </row>
    <row r="2021" spans="1:28" x14ac:dyDescent="0.3">
      <c r="A2021">
        <v>21</v>
      </c>
      <c r="B2021" t="s">
        <v>27</v>
      </c>
      <c r="C2021" t="s">
        <v>38</v>
      </c>
      <c r="D2021">
        <v>0</v>
      </c>
      <c r="E2021" t="s">
        <v>42</v>
      </c>
      <c r="F2021">
        <v>100</v>
      </c>
      <c r="G2021">
        <v>0</v>
      </c>
      <c r="H2021" t="s">
        <v>30</v>
      </c>
      <c r="I2021">
        <v>0</v>
      </c>
      <c r="J2021" t="s">
        <v>31</v>
      </c>
      <c r="K2021">
        <v>0</v>
      </c>
      <c r="L2021" s="1">
        <v>2300</v>
      </c>
      <c r="M2021" t="s">
        <v>27</v>
      </c>
      <c r="N2021" t="s">
        <v>27</v>
      </c>
      <c r="O2021" t="s">
        <v>27</v>
      </c>
      <c r="P2021">
        <v>0</v>
      </c>
      <c r="Q2021" t="s">
        <v>34</v>
      </c>
      <c r="R2021">
        <v>24</v>
      </c>
      <c r="S2021" t="s">
        <v>27</v>
      </c>
      <c r="T2021">
        <v>9</v>
      </c>
      <c r="U2021">
        <v>3</v>
      </c>
      <c r="V2021">
        <v>1</v>
      </c>
      <c r="W2021">
        <v>99</v>
      </c>
      <c r="X2021">
        <v>752</v>
      </c>
      <c r="Y2021">
        <v>-50</v>
      </c>
      <c r="Z2021" t="s">
        <v>35</v>
      </c>
      <c r="AA2021">
        <v>100</v>
      </c>
      <c r="AB2021" t="str">
        <f t="shared" si="31"/>
        <v>20-29</v>
      </c>
    </row>
    <row r="2022" spans="1:28" x14ac:dyDescent="0.3">
      <c r="A2022">
        <v>40</v>
      </c>
      <c r="B2022" t="s">
        <v>27</v>
      </c>
      <c r="C2022" t="s">
        <v>45</v>
      </c>
      <c r="D2022">
        <v>0</v>
      </c>
      <c r="E2022" t="s">
        <v>37</v>
      </c>
      <c r="F2022">
        <v>0</v>
      </c>
      <c r="G2022">
        <v>0</v>
      </c>
      <c r="H2022" t="s">
        <v>30</v>
      </c>
      <c r="I2022">
        <v>0</v>
      </c>
      <c r="J2022" t="s">
        <v>40</v>
      </c>
      <c r="K2022">
        <v>-200</v>
      </c>
      <c r="L2022" s="1">
        <v>2050</v>
      </c>
      <c r="M2022" t="s">
        <v>36</v>
      </c>
      <c r="N2022" t="s">
        <v>27</v>
      </c>
      <c r="O2022" t="s">
        <v>27</v>
      </c>
      <c r="P2022">
        <v>50</v>
      </c>
      <c r="Q2022" t="s">
        <v>34</v>
      </c>
      <c r="R2022">
        <v>9</v>
      </c>
      <c r="S2022" t="s">
        <v>36</v>
      </c>
      <c r="T2022">
        <v>5</v>
      </c>
      <c r="U2022">
        <v>0</v>
      </c>
      <c r="V2022">
        <v>1</v>
      </c>
      <c r="W2022">
        <v>5</v>
      </c>
      <c r="X2022">
        <v>623</v>
      </c>
      <c r="Y2022">
        <v>50</v>
      </c>
      <c r="Z2022" t="s">
        <v>35</v>
      </c>
      <c r="AA2022">
        <v>100</v>
      </c>
      <c r="AB2022" t="str">
        <f t="shared" si="31"/>
        <v>40-49</v>
      </c>
    </row>
    <row r="2023" spans="1:28" x14ac:dyDescent="0.3">
      <c r="A2023">
        <v>44</v>
      </c>
      <c r="B2023" t="s">
        <v>27</v>
      </c>
      <c r="C2023" t="s">
        <v>28</v>
      </c>
      <c r="D2023">
        <v>86</v>
      </c>
      <c r="E2023" t="s">
        <v>37</v>
      </c>
      <c r="F2023">
        <v>0</v>
      </c>
      <c r="G2023">
        <v>0</v>
      </c>
      <c r="H2023" t="s">
        <v>30</v>
      </c>
      <c r="I2023">
        <v>0</v>
      </c>
      <c r="J2023" t="s">
        <v>40</v>
      </c>
      <c r="K2023">
        <v>-200</v>
      </c>
      <c r="L2023" s="1">
        <v>2136</v>
      </c>
      <c r="M2023" t="s">
        <v>27</v>
      </c>
      <c r="N2023" t="s">
        <v>27</v>
      </c>
      <c r="O2023" t="s">
        <v>27</v>
      </c>
      <c r="P2023">
        <v>0</v>
      </c>
      <c r="Q2023" t="s">
        <v>32</v>
      </c>
      <c r="R2023">
        <v>25</v>
      </c>
      <c r="S2023" t="s">
        <v>27</v>
      </c>
      <c r="T2023">
        <v>10</v>
      </c>
      <c r="U2023">
        <v>3</v>
      </c>
      <c r="V2023">
        <v>2</v>
      </c>
      <c r="W2023">
        <v>99</v>
      </c>
      <c r="X2023">
        <v>670</v>
      </c>
      <c r="Y2023">
        <v>50</v>
      </c>
      <c r="Z2023" t="s">
        <v>33</v>
      </c>
      <c r="AA2023">
        <v>50</v>
      </c>
      <c r="AB2023" t="str">
        <f t="shared" si="31"/>
        <v>40-49</v>
      </c>
    </row>
    <row r="2024" spans="1:28" x14ac:dyDescent="0.3">
      <c r="A2024">
        <v>60</v>
      </c>
      <c r="B2024" t="s">
        <v>36</v>
      </c>
      <c r="C2024" t="s">
        <v>46</v>
      </c>
      <c r="D2024">
        <v>0</v>
      </c>
      <c r="E2024" t="s">
        <v>42</v>
      </c>
      <c r="F2024">
        <v>100</v>
      </c>
      <c r="G2024">
        <v>0</v>
      </c>
      <c r="H2024" t="s">
        <v>39</v>
      </c>
      <c r="I2024">
        <v>0</v>
      </c>
      <c r="J2024" t="s">
        <v>31</v>
      </c>
      <c r="K2024">
        <v>0</v>
      </c>
      <c r="L2024" s="1">
        <v>2300</v>
      </c>
      <c r="M2024" t="s">
        <v>27</v>
      </c>
      <c r="N2024" t="s">
        <v>27</v>
      </c>
      <c r="O2024" t="s">
        <v>27</v>
      </c>
      <c r="P2024">
        <v>0</v>
      </c>
      <c r="Q2024" t="s">
        <v>34</v>
      </c>
      <c r="R2024">
        <v>12</v>
      </c>
      <c r="S2024" t="s">
        <v>27</v>
      </c>
      <c r="T2024">
        <v>3</v>
      </c>
      <c r="U2024">
        <v>1</v>
      </c>
      <c r="V2024">
        <v>1</v>
      </c>
      <c r="W2024">
        <v>99</v>
      </c>
      <c r="X2024">
        <v>652</v>
      </c>
      <c r="Y2024">
        <v>50</v>
      </c>
      <c r="Z2024" t="s">
        <v>41</v>
      </c>
      <c r="AA2024">
        <v>0</v>
      </c>
      <c r="AB2024" t="str">
        <f t="shared" si="31"/>
        <v>60-69</v>
      </c>
    </row>
    <row r="2025" spans="1:28" x14ac:dyDescent="0.3">
      <c r="A2025">
        <v>20</v>
      </c>
      <c r="B2025" t="s">
        <v>27</v>
      </c>
      <c r="C2025" t="s">
        <v>28</v>
      </c>
      <c r="D2025">
        <v>86</v>
      </c>
      <c r="E2025" t="s">
        <v>42</v>
      </c>
      <c r="F2025">
        <v>100</v>
      </c>
      <c r="G2025">
        <v>0</v>
      </c>
      <c r="H2025" t="s">
        <v>30</v>
      </c>
      <c r="I2025">
        <v>0</v>
      </c>
      <c r="J2025" t="s">
        <v>40</v>
      </c>
      <c r="K2025">
        <v>-200</v>
      </c>
      <c r="L2025" s="1">
        <v>2136</v>
      </c>
      <c r="M2025" t="s">
        <v>27</v>
      </c>
      <c r="N2025" t="s">
        <v>36</v>
      </c>
      <c r="O2025" t="s">
        <v>27</v>
      </c>
      <c r="P2025">
        <v>50</v>
      </c>
      <c r="Q2025" t="s">
        <v>32</v>
      </c>
      <c r="R2025">
        <v>23</v>
      </c>
      <c r="S2025" t="s">
        <v>36</v>
      </c>
      <c r="T2025">
        <v>5</v>
      </c>
      <c r="U2025">
        <v>0</v>
      </c>
      <c r="V2025">
        <v>3</v>
      </c>
      <c r="W2025">
        <v>6</v>
      </c>
      <c r="X2025">
        <v>724</v>
      </c>
      <c r="Y2025">
        <v>-50</v>
      </c>
      <c r="Z2025" t="s">
        <v>35</v>
      </c>
      <c r="AA2025">
        <v>100</v>
      </c>
      <c r="AB2025" t="str">
        <f t="shared" si="31"/>
        <v>20-29</v>
      </c>
    </row>
    <row r="2026" spans="1:28" x14ac:dyDescent="0.3">
      <c r="A2026">
        <v>18</v>
      </c>
      <c r="B2026" t="s">
        <v>27</v>
      </c>
      <c r="C2026" t="s">
        <v>38</v>
      </c>
      <c r="D2026">
        <v>0</v>
      </c>
      <c r="E2026" t="s">
        <v>29</v>
      </c>
      <c r="F2026">
        <v>50</v>
      </c>
      <c r="G2026">
        <v>0</v>
      </c>
      <c r="H2026" t="s">
        <v>30</v>
      </c>
      <c r="I2026">
        <v>0</v>
      </c>
      <c r="J2026" t="s">
        <v>40</v>
      </c>
      <c r="K2026">
        <v>-200</v>
      </c>
      <c r="L2026" s="1">
        <v>2050</v>
      </c>
      <c r="M2026" t="s">
        <v>27</v>
      </c>
      <c r="N2026" t="s">
        <v>27</v>
      </c>
      <c r="O2026" t="s">
        <v>27</v>
      </c>
      <c r="P2026">
        <v>0</v>
      </c>
      <c r="Q2026" t="s">
        <v>32</v>
      </c>
      <c r="R2026">
        <v>22</v>
      </c>
      <c r="S2026" t="s">
        <v>27</v>
      </c>
      <c r="T2026">
        <v>4</v>
      </c>
      <c r="U2026">
        <v>0</v>
      </c>
      <c r="V2026">
        <v>2</v>
      </c>
      <c r="W2026">
        <v>99</v>
      </c>
      <c r="X2026">
        <v>764</v>
      </c>
      <c r="Y2026">
        <v>-50</v>
      </c>
      <c r="Z2026" t="s">
        <v>35</v>
      </c>
      <c r="AA2026">
        <v>100</v>
      </c>
      <c r="AB2026" t="str">
        <f t="shared" si="31"/>
        <v>10-19</v>
      </c>
    </row>
    <row r="2027" spans="1:28" x14ac:dyDescent="0.3">
      <c r="A2027">
        <v>42</v>
      </c>
      <c r="B2027" t="s">
        <v>27</v>
      </c>
      <c r="C2027" t="s">
        <v>38</v>
      </c>
      <c r="D2027">
        <v>0</v>
      </c>
      <c r="E2027" t="s">
        <v>37</v>
      </c>
      <c r="F2027">
        <v>0</v>
      </c>
      <c r="G2027">
        <v>2</v>
      </c>
      <c r="H2027" t="s">
        <v>30</v>
      </c>
      <c r="I2027">
        <v>100</v>
      </c>
      <c r="J2027" t="s">
        <v>31</v>
      </c>
      <c r="K2027">
        <v>0</v>
      </c>
      <c r="L2027" s="1">
        <v>2400</v>
      </c>
      <c r="M2027" t="s">
        <v>27</v>
      </c>
      <c r="N2027" t="s">
        <v>27</v>
      </c>
      <c r="O2027" t="s">
        <v>27</v>
      </c>
      <c r="P2027">
        <v>0</v>
      </c>
      <c r="Q2027" t="s">
        <v>34</v>
      </c>
      <c r="R2027">
        <v>3</v>
      </c>
      <c r="S2027" t="s">
        <v>27</v>
      </c>
      <c r="T2027">
        <v>3</v>
      </c>
      <c r="U2027">
        <v>3</v>
      </c>
      <c r="V2027">
        <v>1</v>
      </c>
      <c r="W2027">
        <v>99</v>
      </c>
      <c r="X2027">
        <v>685</v>
      </c>
      <c r="Y2027">
        <v>50</v>
      </c>
      <c r="Z2027" t="s">
        <v>35</v>
      </c>
      <c r="AA2027">
        <v>100</v>
      </c>
      <c r="AB2027" t="str">
        <f t="shared" si="31"/>
        <v>40-49</v>
      </c>
    </row>
    <row r="2028" spans="1:28" x14ac:dyDescent="0.3">
      <c r="A2028">
        <v>67</v>
      </c>
      <c r="B2028" t="s">
        <v>36</v>
      </c>
      <c r="C2028" t="s">
        <v>28</v>
      </c>
      <c r="D2028">
        <v>86</v>
      </c>
      <c r="E2028" t="s">
        <v>37</v>
      </c>
      <c r="F2028">
        <v>0</v>
      </c>
      <c r="G2028">
        <v>1</v>
      </c>
      <c r="H2028" t="s">
        <v>39</v>
      </c>
      <c r="I2028">
        <v>100</v>
      </c>
      <c r="J2028" t="s">
        <v>31</v>
      </c>
      <c r="K2028">
        <v>0</v>
      </c>
      <c r="L2028" s="1">
        <v>2386</v>
      </c>
      <c r="M2028" t="s">
        <v>27</v>
      </c>
      <c r="N2028" t="s">
        <v>27</v>
      </c>
      <c r="O2028" t="s">
        <v>27</v>
      </c>
      <c r="P2028">
        <v>0</v>
      </c>
      <c r="Q2028" t="s">
        <v>34</v>
      </c>
      <c r="R2028">
        <v>10</v>
      </c>
      <c r="S2028" t="s">
        <v>36</v>
      </c>
      <c r="T2028">
        <v>3</v>
      </c>
      <c r="U2028">
        <v>3</v>
      </c>
      <c r="V2028">
        <v>1</v>
      </c>
      <c r="W2028">
        <v>6</v>
      </c>
      <c r="X2028">
        <v>728</v>
      </c>
      <c r="Y2028">
        <v>-50</v>
      </c>
      <c r="Z2028" t="s">
        <v>35</v>
      </c>
      <c r="AA2028">
        <v>100</v>
      </c>
      <c r="AB2028" t="str">
        <f t="shared" si="31"/>
        <v>60-69</v>
      </c>
    </row>
    <row r="2029" spans="1:28" x14ac:dyDescent="0.3">
      <c r="A2029">
        <v>58</v>
      </c>
      <c r="B2029" t="s">
        <v>36</v>
      </c>
      <c r="C2029" t="s">
        <v>28</v>
      </c>
      <c r="D2029">
        <v>86</v>
      </c>
      <c r="E2029" t="s">
        <v>29</v>
      </c>
      <c r="F2029">
        <v>50</v>
      </c>
      <c r="G2029">
        <v>0</v>
      </c>
      <c r="H2029" t="s">
        <v>30</v>
      </c>
      <c r="I2029">
        <v>0</v>
      </c>
      <c r="J2029" t="s">
        <v>31</v>
      </c>
      <c r="K2029">
        <v>0</v>
      </c>
      <c r="L2029" s="1">
        <v>2236</v>
      </c>
      <c r="M2029" t="s">
        <v>27</v>
      </c>
      <c r="N2029" t="s">
        <v>27</v>
      </c>
      <c r="O2029" t="s">
        <v>27</v>
      </c>
      <c r="P2029">
        <v>0</v>
      </c>
      <c r="Q2029" t="s">
        <v>34</v>
      </c>
      <c r="R2029">
        <v>15</v>
      </c>
      <c r="S2029" t="s">
        <v>36</v>
      </c>
      <c r="T2029">
        <v>5</v>
      </c>
      <c r="U2029">
        <v>1</v>
      </c>
      <c r="V2029">
        <v>3</v>
      </c>
      <c r="W2029">
        <v>4</v>
      </c>
      <c r="X2029">
        <v>815</v>
      </c>
      <c r="Y2029">
        <v>-50</v>
      </c>
      <c r="Z2029" t="s">
        <v>41</v>
      </c>
      <c r="AA2029">
        <v>0</v>
      </c>
      <c r="AB2029" t="str">
        <f t="shared" si="31"/>
        <v>50-59</v>
      </c>
    </row>
    <row r="2030" spans="1:28" x14ac:dyDescent="0.3">
      <c r="A2030">
        <v>43</v>
      </c>
      <c r="B2030" t="s">
        <v>27</v>
      </c>
      <c r="C2030" t="s">
        <v>28</v>
      </c>
      <c r="D2030">
        <v>86</v>
      </c>
      <c r="E2030" t="s">
        <v>29</v>
      </c>
      <c r="F2030">
        <v>50</v>
      </c>
      <c r="G2030">
        <v>1</v>
      </c>
      <c r="H2030" t="s">
        <v>30</v>
      </c>
      <c r="I2030">
        <v>50</v>
      </c>
      <c r="J2030" t="s">
        <v>40</v>
      </c>
      <c r="K2030">
        <v>-200</v>
      </c>
      <c r="L2030" s="1">
        <v>2186</v>
      </c>
      <c r="M2030" t="s">
        <v>27</v>
      </c>
      <c r="N2030" t="s">
        <v>27</v>
      </c>
      <c r="O2030" t="s">
        <v>27</v>
      </c>
      <c r="P2030">
        <v>0</v>
      </c>
      <c r="Q2030" t="s">
        <v>44</v>
      </c>
      <c r="R2030">
        <v>3</v>
      </c>
      <c r="S2030" t="s">
        <v>27</v>
      </c>
      <c r="T2030">
        <v>6</v>
      </c>
      <c r="U2030">
        <v>3</v>
      </c>
      <c r="V2030">
        <v>2</v>
      </c>
      <c r="W2030">
        <v>99</v>
      </c>
      <c r="X2030">
        <v>745</v>
      </c>
      <c r="Y2030">
        <v>-50</v>
      </c>
      <c r="Z2030" t="s">
        <v>35</v>
      </c>
      <c r="AA2030">
        <v>100</v>
      </c>
      <c r="AB2030" t="str">
        <f t="shared" si="31"/>
        <v>40-49</v>
      </c>
    </row>
    <row r="2031" spans="1:28" x14ac:dyDescent="0.3">
      <c r="A2031">
        <v>32</v>
      </c>
      <c r="B2031" t="s">
        <v>27</v>
      </c>
      <c r="C2031" t="s">
        <v>28</v>
      </c>
      <c r="D2031">
        <v>86</v>
      </c>
      <c r="E2031" t="s">
        <v>29</v>
      </c>
      <c r="F2031">
        <v>50</v>
      </c>
      <c r="G2031">
        <v>0</v>
      </c>
      <c r="H2031" t="s">
        <v>30</v>
      </c>
      <c r="I2031">
        <v>0</v>
      </c>
      <c r="J2031" t="s">
        <v>40</v>
      </c>
      <c r="K2031">
        <v>-200</v>
      </c>
      <c r="L2031" s="1">
        <v>2136</v>
      </c>
      <c r="M2031" t="s">
        <v>27</v>
      </c>
      <c r="N2031" t="s">
        <v>27</v>
      </c>
      <c r="O2031" t="s">
        <v>27</v>
      </c>
      <c r="P2031">
        <v>0</v>
      </c>
      <c r="Q2031" t="s">
        <v>34</v>
      </c>
      <c r="R2031">
        <v>22</v>
      </c>
      <c r="S2031" t="s">
        <v>27</v>
      </c>
      <c r="T2031">
        <v>8</v>
      </c>
      <c r="U2031">
        <v>1</v>
      </c>
      <c r="V2031">
        <v>3</v>
      </c>
      <c r="W2031">
        <v>99</v>
      </c>
      <c r="X2031">
        <v>737</v>
      </c>
      <c r="Y2031">
        <v>-50</v>
      </c>
      <c r="Z2031" t="s">
        <v>35</v>
      </c>
      <c r="AA2031">
        <v>100</v>
      </c>
      <c r="AB2031" t="str">
        <f t="shared" si="31"/>
        <v>30-39</v>
      </c>
    </row>
    <row r="2032" spans="1:28" x14ac:dyDescent="0.3">
      <c r="A2032">
        <v>52</v>
      </c>
      <c r="B2032" t="s">
        <v>27</v>
      </c>
      <c r="C2032" t="s">
        <v>28</v>
      </c>
      <c r="D2032">
        <v>86</v>
      </c>
      <c r="E2032" t="s">
        <v>29</v>
      </c>
      <c r="F2032">
        <v>50</v>
      </c>
      <c r="G2032">
        <v>0</v>
      </c>
      <c r="H2032" t="s">
        <v>30</v>
      </c>
      <c r="I2032">
        <v>0</v>
      </c>
      <c r="J2032" t="s">
        <v>31</v>
      </c>
      <c r="K2032">
        <v>0</v>
      </c>
      <c r="L2032" s="1">
        <v>2286</v>
      </c>
      <c r="M2032" t="s">
        <v>27</v>
      </c>
      <c r="N2032" t="s">
        <v>27</v>
      </c>
      <c r="O2032" t="s">
        <v>27</v>
      </c>
      <c r="P2032">
        <v>0</v>
      </c>
      <c r="Q2032" t="s">
        <v>34</v>
      </c>
      <c r="R2032">
        <v>14</v>
      </c>
      <c r="S2032" t="s">
        <v>36</v>
      </c>
      <c r="T2032">
        <v>3</v>
      </c>
      <c r="U2032">
        <v>1</v>
      </c>
      <c r="V2032">
        <v>3</v>
      </c>
      <c r="W2032">
        <v>8</v>
      </c>
      <c r="X2032">
        <v>801</v>
      </c>
      <c r="Y2032">
        <v>-50</v>
      </c>
      <c r="Z2032" t="s">
        <v>33</v>
      </c>
      <c r="AA2032">
        <v>50</v>
      </c>
      <c r="AB2032" t="str">
        <f t="shared" si="31"/>
        <v>50-59</v>
      </c>
    </row>
    <row r="2033" spans="1:28" x14ac:dyDescent="0.3">
      <c r="A2033">
        <v>25</v>
      </c>
      <c r="B2033" t="s">
        <v>27</v>
      </c>
      <c r="C2033" t="s">
        <v>38</v>
      </c>
      <c r="D2033">
        <v>0</v>
      </c>
      <c r="E2033" t="s">
        <v>42</v>
      </c>
      <c r="F2033">
        <v>100</v>
      </c>
      <c r="G2033">
        <v>1</v>
      </c>
      <c r="H2033" t="s">
        <v>30</v>
      </c>
      <c r="I2033">
        <v>50</v>
      </c>
      <c r="J2033" t="s">
        <v>40</v>
      </c>
      <c r="K2033">
        <v>-200</v>
      </c>
      <c r="L2033" s="1">
        <v>2150</v>
      </c>
      <c r="M2033" t="s">
        <v>27</v>
      </c>
      <c r="N2033" t="s">
        <v>27</v>
      </c>
      <c r="O2033" t="s">
        <v>27</v>
      </c>
      <c r="P2033">
        <v>0</v>
      </c>
      <c r="Q2033" t="s">
        <v>32</v>
      </c>
      <c r="R2033">
        <v>25</v>
      </c>
      <c r="S2033" t="s">
        <v>27</v>
      </c>
      <c r="T2033">
        <v>9</v>
      </c>
      <c r="U2033">
        <v>1</v>
      </c>
      <c r="V2033">
        <v>3</v>
      </c>
      <c r="W2033">
        <v>99</v>
      </c>
      <c r="X2033">
        <v>759</v>
      </c>
      <c r="Y2033">
        <v>-50</v>
      </c>
      <c r="Z2033" t="s">
        <v>35</v>
      </c>
      <c r="AA2033">
        <v>100</v>
      </c>
      <c r="AB2033" t="str">
        <f t="shared" si="31"/>
        <v>20-29</v>
      </c>
    </row>
    <row r="2034" spans="1:28" x14ac:dyDescent="0.3">
      <c r="A2034">
        <v>47</v>
      </c>
      <c r="B2034" t="s">
        <v>27</v>
      </c>
      <c r="C2034" t="s">
        <v>45</v>
      </c>
      <c r="D2034">
        <v>0</v>
      </c>
      <c r="E2034" t="s">
        <v>42</v>
      </c>
      <c r="F2034">
        <v>100</v>
      </c>
      <c r="G2034">
        <v>1</v>
      </c>
      <c r="H2034" t="s">
        <v>30</v>
      </c>
      <c r="I2034">
        <v>50</v>
      </c>
      <c r="J2034" t="s">
        <v>40</v>
      </c>
      <c r="K2034">
        <v>-200</v>
      </c>
      <c r="L2034" s="1">
        <v>2150</v>
      </c>
      <c r="M2034" t="s">
        <v>27</v>
      </c>
      <c r="N2034" t="s">
        <v>27</v>
      </c>
      <c r="O2034" t="s">
        <v>27</v>
      </c>
      <c r="P2034">
        <v>0</v>
      </c>
      <c r="Q2034" t="s">
        <v>34</v>
      </c>
      <c r="R2034">
        <v>27</v>
      </c>
      <c r="S2034" t="s">
        <v>36</v>
      </c>
      <c r="T2034">
        <v>4</v>
      </c>
      <c r="U2034">
        <v>0</v>
      </c>
      <c r="V2034">
        <v>1</v>
      </c>
      <c r="W2034">
        <v>9</v>
      </c>
      <c r="X2034">
        <v>766</v>
      </c>
      <c r="Y2034">
        <v>-50</v>
      </c>
      <c r="Z2034" t="s">
        <v>35</v>
      </c>
      <c r="AA2034">
        <v>100</v>
      </c>
      <c r="AB2034" t="str">
        <f t="shared" si="31"/>
        <v>40-49</v>
      </c>
    </row>
    <row r="2035" spans="1:28" x14ac:dyDescent="0.3">
      <c r="A2035">
        <v>47</v>
      </c>
      <c r="B2035" t="s">
        <v>27</v>
      </c>
      <c r="C2035" t="s">
        <v>28</v>
      </c>
      <c r="D2035">
        <v>86</v>
      </c>
      <c r="E2035" t="s">
        <v>42</v>
      </c>
      <c r="F2035">
        <v>100</v>
      </c>
      <c r="G2035">
        <v>0</v>
      </c>
      <c r="H2035" t="s">
        <v>39</v>
      </c>
      <c r="I2035">
        <v>0</v>
      </c>
      <c r="J2035" t="s">
        <v>40</v>
      </c>
      <c r="K2035">
        <v>-200</v>
      </c>
      <c r="L2035" s="1">
        <v>2086</v>
      </c>
      <c r="M2035" t="s">
        <v>27</v>
      </c>
      <c r="N2035" t="s">
        <v>27</v>
      </c>
      <c r="O2035" t="s">
        <v>27</v>
      </c>
      <c r="P2035">
        <v>0</v>
      </c>
      <c r="Q2035" t="s">
        <v>32</v>
      </c>
      <c r="R2035">
        <v>22</v>
      </c>
      <c r="S2035" t="s">
        <v>36</v>
      </c>
      <c r="T2035">
        <v>6</v>
      </c>
      <c r="U2035">
        <v>5</v>
      </c>
      <c r="V2035">
        <v>2</v>
      </c>
      <c r="W2035">
        <v>4</v>
      </c>
      <c r="X2035">
        <v>737</v>
      </c>
      <c r="Y2035">
        <v>-50</v>
      </c>
      <c r="Z2035" t="s">
        <v>41</v>
      </c>
      <c r="AA2035">
        <v>0</v>
      </c>
      <c r="AB2035" t="str">
        <f t="shared" si="31"/>
        <v>40-49</v>
      </c>
    </row>
    <row r="2036" spans="1:28" x14ac:dyDescent="0.3">
      <c r="A2036">
        <v>55</v>
      </c>
      <c r="B2036" t="s">
        <v>36</v>
      </c>
      <c r="C2036" t="s">
        <v>38</v>
      </c>
      <c r="D2036">
        <v>0</v>
      </c>
      <c r="E2036" t="s">
        <v>29</v>
      </c>
      <c r="F2036">
        <v>50</v>
      </c>
      <c r="G2036">
        <v>0</v>
      </c>
      <c r="H2036" t="s">
        <v>30</v>
      </c>
      <c r="I2036">
        <v>0</v>
      </c>
      <c r="J2036" t="s">
        <v>31</v>
      </c>
      <c r="K2036">
        <v>0</v>
      </c>
      <c r="L2036" s="1">
        <v>2200</v>
      </c>
      <c r="M2036" t="s">
        <v>27</v>
      </c>
      <c r="N2036" t="s">
        <v>27</v>
      </c>
      <c r="O2036" t="s">
        <v>27</v>
      </c>
      <c r="P2036">
        <v>0</v>
      </c>
      <c r="Q2036" t="s">
        <v>32</v>
      </c>
      <c r="R2036">
        <v>15</v>
      </c>
      <c r="S2036" t="s">
        <v>36</v>
      </c>
      <c r="T2036">
        <v>5</v>
      </c>
      <c r="U2036">
        <v>1</v>
      </c>
      <c r="V2036">
        <v>1</v>
      </c>
      <c r="W2036">
        <v>8</v>
      </c>
      <c r="X2036">
        <v>758</v>
      </c>
      <c r="Y2036">
        <v>-50</v>
      </c>
      <c r="Z2036" t="s">
        <v>33</v>
      </c>
      <c r="AA2036">
        <v>50</v>
      </c>
      <c r="AB2036" t="str">
        <f t="shared" si="31"/>
        <v>50-59</v>
      </c>
    </row>
    <row r="2037" spans="1:28" x14ac:dyDescent="0.3">
      <c r="A2037">
        <v>81</v>
      </c>
      <c r="B2037" t="s">
        <v>36</v>
      </c>
      <c r="C2037" t="s">
        <v>38</v>
      </c>
      <c r="D2037">
        <v>0</v>
      </c>
      <c r="E2037" t="s">
        <v>29</v>
      </c>
      <c r="F2037">
        <v>50</v>
      </c>
      <c r="G2037">
        <v>1</v>
      </c>
      <c r="H2037" t="s">
        <v>39</v>
      </c>
      <c r="I2037">
        <v>100</v>
      </c>
      <c r="J2037" t="s">
        <v>31</v>
      </c>
      <c r="K2037">
        <v>0</v>
      </c>
      <c r="L2037" s="1">
        <v>2400</v>
      </c>
      <c r="M2037" t="s">
        <v>36</v>
      </c>
      <c r="N2037" t="s">
        <v>27</v>
      </c>
      <c r="O2037" t="s">
        <v>27</v>
      </c>
      <c r="P2037">
        <v>50</v>
      </c>
      <c r="Q2037" t="s">
        <v>44</v>
      </c>
      <c r="R2037">
        <v>30</v>
      </c>
      <c r="S2037" t="s">
        <v>27</v>
      </c>
      <c r="T2037">
        <v>9</v>
      </c>
      <c r="U2037">
        <v>1</v>
      </c>
      <c r="V2037">
        <v>2</v>
      </c>
      <c r="W2037">
        <v>99</v>
      </c>
      <c r="X2037">
        <v>666</v>
      </c>
      <c r="Y2037">
        <v>50</v>
      </c>
      <c r="Z2037" t="s">
        <v>35</v>
      </c>
      <c r="AA2037">
        <v>100</v>
      </c>
      <c r="AB2037" t="str">
        <f t="shared" si="31"/>
        <v>80-89</v>
      </c>
    </row>
    <row r="2038" spans="1:28" x14ac:dyDescent="0.3">
      <c r="A2038">
        <v>45</v>
      </c>
      <c r="B2038" t="s">
        <v>27</v>
      </c>
      <c r="C2038" t="s">
        <v>45</v>
      </c>
      <c r="D2038">
        <v>0</v>
      </c>
      <c r="E2038" t="s">
        <v>29</v>
      </c>
      <c r="F2038">
        <v>50</v>
      </c>
      <c r="G2038">
        <v>0</v>
      </c>
      <c r="H2038" t="s">
        <v>30</v>
      </c>
      <c r="I2038">
        <v>0</v>
      </c>
      <c r="J2038" t="s">
        <v>31</v>
      </c>
      <c r="K2038">
        <v>0</v>
      </c>
      <c r="L2038" s="1">
        <v>2250</v>
      </c>
      <c r="M2038" t="s">
        <v>27</v>
      </c>
      <c r="N2038" t="s">
        <v>27</v>
      </c>
      <c r="O2038" t="s">
        <v>27</v>
      </c>
      <c r="P2038">
        <v>0</v>
      </c>
      <c r="Q2038" t="s">
        <v>34</v>
      </c>
      <c r="R2038">
        <v>14</v>
      </c>
      <c r="S2038" t="s">
        <v>36</v>
      </c>
      <c r="T2038">
        <v>7</v>
      </c>
      <c r="U2038">
        <v>2</v>
      </c>
      <c r="V2038">
        <v>3</v>
      </c>
      <c r="W2038">
        <v>4</v>
      </c>
      <c r="X2038">
        <v>733</v>
      </c>
      <c r="Y2038">
        <v>-50</v>
      </c>
      <c r="Z2038" t="s">
        <v>35</v>
      </c>
      <c r="AA2038">
        <v>100</v>
      </c>
      <c r="AB2038" t="str">
        <f t="shared" si="31"/>
        <v>40-49</v>
      </c>
    </row>
    <row r="2039" spans="1:28" x14ac:dyDescent="0.3">
      <c r="A2039">
        <v>32</v>
      </c>
      <c r="B2039" t="s">
        <v>27</v>
      </c>
      <c r="C2039" t="s">
        <v>38</v>
      </c>
      <c r="D2039">
        <v>0</v>
      </c>
      <c r="E2039" t="s">
        <v>37</v>
      </c>
      <c r="F2039">
        <v>0</v>
      </c>
      <c r="G2039">
        <v>0</v>
      </c>
      <c r="H2039" t="s">
        <v>30</v>
      </c>
      <c r="I2039">
        <v>0</v>
      </c>
      <c r="J2039" t="s">
        <v>31</v>
      </c>
      <c r="K2039">
        <v>0</v>
      </c>
      <c r="L2039" s="1">
        <v>2200</v>
      </c>
      <c r="M2039" t="s">
        <v>36</v>
      </c>
      <c r="N2039" t="s">
        <v>27</v>
      </c>
      <c r="O2039" t="s">
        <v>27</v>
      </c>
      <c r="P2039">
        <v>50</v>
      </c>
      <c r="Q2039" t="s">
        <v>34</v>
      </c>
      <c r="R2039">
        <v>8</v>
      </c>
      <c r="S2039" t="s">
        <v>27</v>
      </c>
      <c r="T2039">
        <v>3</v>
      </c>
      <c r="U2039">
        <v>3</v>
      </c>
      <c r="V2039">
        <v>2</v>
      </c>
      <c r="W2039">
        <v>99</v>
      </c>
      <c r="X2039">
        <v>674</v>
      </c>
      <c r="Y2039">
        <v>50</v>
      </c>
      <c r="Z2039" t="s">
        <v>33</v>
      </c>
      <c r="AA2039">
        <v>50</v>
      </c>
      <c r="AB2039" t="str">
        <f t="shared" si="31"/>
        <v>30-39</v>
      </c>
    </row>
    <row r="2040" spans="1:28" x14ac:dyDescent="0.3">
      <c r="A2040">
        <v>39</v>
      </c>
      <c r="B2040" t="s">
        <v>27</v>
      </c>
      <c r="C2040" t="s">
        <v>38</v>
      </c>
      <c r="D2040">
        <v>0</v>
      </c>
      <c r="E2040" t="s">
        <v>37</v>
      </c>
      <c r="F2040">
        <v>0</v>
      </c>
      <c r="G2040">
        <v>0</v>
      </c>
      <c r="H2040" t="s">
        <v>30</v>
      </c>
      <c r="I2040">
        <v>0</v>
      </c>
      <c r="J2040" t="s">
        <v>40</v>
      </c>
      <c r="K2040">
        <v>-200</v>
      </c>
      <c r="L2040" s="1">
        <v>1950</v>
      </c>
      <c r="M2040" t="s">
        <v>27</v>
      </c>
      <c r="N2040" t="s">
        <v>36</v>
      </c>
      <c r="O2040" t="s">
        <v>27</v>
      </c>
      <c r="P2040">
        <v>50</v>
      </c>
      <c r="Q2040" t="s">
        <v>44</v>
      </c>
      <c r="R2040">
        <v>8</v>
      </c>
      <c r="S2040" t="s">
        <v>36</v>
      </c>
      <c r="T2040">
        <v>7</v>
      </c>
      <c r="U2040">
        <v>1</v>
      </c>
      <c r="V2040">
        <v>1</v>
      </c>
      <c r="W2040">
        <v>6</v>
      </c>
      <c r="X2040">
        <v>763</v>
      </c>
      <c r="Y2040">
        <v>-50</v>
      </c>
      <c r="Z2040" t="s">
        <v>35</v>
      </c>
      <c r="AA2040">
        <v>100</v>
      </c>
      <c r="AB2040" t="str">
        <f t="shared" si="31"/>
        <v>30-39</v>
      </c>
    </row>
    <row r="2041" spans="1:28" x14ac:dyDescent="0.3">
      <c r="A2041">
        <v>18</v>
      </c>
      <c r="B2041" t="s">
        <v>27</v>
      </c>
      <c r="C2041" t="s">
        <v>28</v>
      </c>
      <c r="D2041">
        <v>86</v>
      </c>
      <c r="E2041" t="s">
        <v>29</v>
      </c>
      <c r="F2041">
        <v>50</v>
      </c>
      <c r="G2041">
        <v>0</v>
      </c>
      <c r="H2041" t="s">
        <v>30</v>
      </c>
      <c r="I2041">
        <v>0</v>
      </c>
      <c r="J2041" t="s">
        <v>31</v>
      </c>
      <c r="K2041">
        <v>0</v>
      </c>
      <c r="L2041" s="1">
        <v>2236</v>
      </c>
      <c r="M2041" t="s">
        <v>36</v>
      </c>
      <c r="N2041" t="s">
        <v>27</v>
      </c>
      <c r="O2041" t="s">
        <v>27</v>
      </c>
      <c r="P2041">
        <v>50</v>
      </c>
      <c r="Q2041" t="s">
        <v>44</v>
      </c>
      <c r="R2041">
        <v>5</v>
      </c>
      <c r="S2041" t="s">
        <v>27</v>
      </c>
      <c r="T2041">
        <v>6</v>
      </c>
      <c r="U2041">
        <v>4</v>
      </c>
      <c r="V2041">
        <v>1</v>
      </c>
      <c r="W2041">
        <v>99</v>
      </c>
      <c r="X2041">
        <v>744</v>
      </c>
      <c r="Y2041">
        <v>-50</v>
      </c>
      <c r="Z2041" t="s">
        <v>33</v>
      </c>
      <c r="AA2041">
        <v>50</v>
      </c>
      <c r="AB2041" t="str">
        <f t="shared" si="31"/>
        <v>10-19</v>
      </c>
    </row>
    <row r="2042" spans="1:28" x14ac:dyDescent="0.3">
      <c r="A2042">
        <v>29</v>
      </c>
      <c r="B2042" t="s">
        <v>27</v>
      </c>
      <c r="C2042" t="s">
        <v>28</v>
      </c>
      <c r="D2042">
        <v>86</v>
      </c>
      <c r="E2042" t="s">
        <v>37</v>
      </c>
      <c r="F2042">
        <v>0</v>
      </c>
      <c r="G2042">
        <v>0</v>
      </c>
      <c r="H2042" t="s">
        <v>30</v>
      </c>
      <c r="I2042">
        <v>0</v>
      </c>
      <c r="J2042" t="s">
        <v>31</v>
      </c>
      <c r="K2042">
        <v>0</v>
      </c>
      <c r="L2042" s="1">
        <v>2336</v>
      </c>
      <c r="M2042" t="s">
        <v>36</v>
      </c>
      <c r="N2042" t="s">
        <v>27</v>
      </c>
      <c r="O2042" t="s">
        <v>27</v>
      </c>
      <c r="P2042">
        <v>50</v>
      </c>
      <c r="Q2042" t="s">
        <v>34</v>
      </c>
      <c r="R2042">
        <v>5</v>
      </c>
      <c r="S2042" t="s">
        <v>36</v>
      </c>
      <c r="T2042">
        <v>9</v>
      </c>
      <c r="U2042">
        <v>1</v>
      </c>
      <c r="V2042">
        <v>2</v>
      </c>
      <c r="W2042">
        <v>5</v>
      </c>
      <c r="X2042">
        <v>677</v>
      </c>
      <c r="Y2042">
        <v>50</v>
      </c>
      <c r="Z2042" t="s">
        <v>35</v>
      </c>
      <c r="AA2042">
        <v>100</v>
      </c>
      <c r="AB2042" t="str">
        <f t="shared" si="31"/>
        <v>20-29</v>
      </c>
    </row>
    <row r="2043" spans="1:28" x14ac:dyDescent="0.3">
      <c r="A2043">
        <v>33</v>
      </c>
      <c r="B2043" t="s">
        <v>27</v>
      </c>
      <c r="C2043" t="s">
        <v>28</v>
      </c>
      <c r="D2043">
        <v>86</v>
      </c>
      <c r="E2043" t="s">
        <v>29</v>
      </c>
      <c r="F2043">
        <v>50</v>
      </c>
      <c r="G2043">
        <v>0</v>
      </c>
      <c r="H2043" t="s">
        <v>30</v>
      </c>
      <c r="I2043">
        <v>0</v>
      </c>
      <c r="J2043" t="s">
        <v>40</v>
      </c>
      <c r="K2043">
        <v>-200</v>
      </c>
      <c r="L2043" s="1">
        <v>2136</v>
      </c>
      <c r="M2043" t="s">
        <v>27</v>
      </c>
      <c r="N2043" t="s">
        <v>27</v>
      </c>
      <c r="O2043" t="s">
        <v>27</v>
      </c>
      <c r="P2043">
        <v>0</v>
      </c>
      <c r="Q2043" t="s">
        <v>34</v>
      </c>
      <c r="R2043">
        <v>3</v>
      </c>
      <c r="S2043" t="s">
        <v>27</v>
      </c>
      <c r="T2043">
        <v>4</v>
      </c>
      <c r="U2043">
        <v>3</v>
      </c>
      <c r="V2043">
        <v>3</v>
      </c>
      <c r="W2043">
        <v>99</v>
      </c>
      <c r="X2043">
        <v>706</v>
      </c>
      <c r="Y2043">
        <v>-50</v>
      </c>
      <c r="Z2043" t="s">
        <v>35</v>
      </c>
      <c r="AA2043">
        <v>100</v>
      </c>
      <c r="AB2043" t="str">
        <f t="shared" si="31"/>
        <v>30-39</v>
      </c>
    </row>
    <row r="2044" spans="1:28" x14ac:dyDescent="0.3">
      <c r="A2044">
        <v>32</v>
      </c>
      <c r="B2044" t="s">
        <v>27</v>
      </c>
      <c r="C2044" t="s">
        <v>28</v>
      </c>
      <c r="D2044">
        <v>86</v>
      </c>
      <c r="E2044" t="s">
        <v>42</v>
      </c>
      <c r="F2044">
        <v>100</v>
      </c>
      <c r="G2044">
        <v>0</v>
      </c>
      <c r="H2044" t="s">
        <v>39</v>
      </c>
      <c r="I2044">
        <v>0</v>
      </c>
      <c r="J2044" t="s">
        <v>31</v>
      </c>
      <c r="K2044">
        <v>0</v>
      </c>
      <c r="L2044" s="1">
        <v>2486</v>
      </c>
      <c r="M2044" t="s">
        <v>27</v>
      </c>
      <c r="N2044" t="s">
        <v>27</v>
      </c>
      <c r="O2044" t="s">
        <v>27</v>
      </c>
      <c r="P2044">
        <v>0</v>
      </c>
      <c r="Q2044" t="s">
        <v>34</v>
      </c>
      <c r="R2044">
        <v>1</v>
      </c>
      <c r="S2044" t="s">
        <v>36</v>
      </c>
      <c r="T2044">
        <v>3</v>
      </c>
      <c r="U2044">
        <v>1</v>
      </c>
      <c r="V2044">
        <v>2</v>
      </c>
      <c r="W2044">
        <v>7</v>
      </c>
      <c r="X2044">
        <v>673</v>
      </c>
      <c r="Y2044">
        <v>50</v>
      </c>
      <c r="Z2044" t="s">
        <v>35</v>
      </c>
      <c r="AA2044">
        <v>100</v>
      </c>
      <c r="AB2044" t="str">
        <f t="shared" si="31"/>
        <v>30-39</v>
      </c>
    </row>
    <row r="2045" spans="1:28" x14ac:dyDescent="0.3">
      <c r="A2045">
        <v>42</v>
      </c>
      <c r="B2045" t="s">
        <v>27</v>
      </c>
      <c r="C2045" t="s">
        <v>28</v>
      </c>
      <c r="D2045">
        <v>86</v>
      </c>
      <c r="E2045" t="s">
        <v>37</v>
      </c>
      <c r="F2045">
        <v>0</v>
      </c>
      <c r="G2045">
        <v>0</v>
      </c>
      <c r="H2045" t="s">
        <v>30</v>
      </c>
      <c r="I2045">
        <v>0</v>
      </c>
      <c r="J2045" t="s">
        <v>31</v>
      </c>
      <c r="K2045">
        <v>0</v>
      </c>
      <c r="L2045" s="1">
        <v>2236</v>
      </c>
      <c r="M2045" t="s">
        <v>27</v>
      </c>
      <c r="N2045" t="s">
        <v>27</v>
      </c>
      <c r="O2045" t="s">
        <v>27</v>
      </c>
      <c r="P2045">
        <v>0</v>
      </c>
      <c r="Q2045" t="s">
        <v>32</v>
      </c>
      <c r="R2045">
        <v>12</v>
      </c>
      <c r="S2045" t="s">
        <v>36</v>
      </c>
      <c r="T2045">
        <v>4</v>
      </c>
      <c r="U2045">
        <v>1</v>
      </c>
      <c r="V2045">
        <v>1</v>
      </c>
      <c r="W2045">
        <v>6</v>
      </c>
      <c r="X2045">
        <v>768</v>
      </c>
      <c r="Y2045">
        <v>-50</v>
      </c>
      <c r="Z2045" t="s">
        <v>33</v>
      </c>
      <c r="AA2045">
        <v>50</v>
      </c>
      <c r="AB2045" t="str">
        <f t="shared" si="31"/>
        <v>40-49</v>
      </c>
    </row>
    <row r="2046" spans="1:28" x14ac:dyDescent="0.3">
      <c r="A2046">
        <v>27</v>
      </c>
      <c r="B2046" t="s">
        <v>27</v>
      </c>
      <c r="C2046" t="s">
        <v>38</v>
      </c>
      <c r="D2046">
        <v>0</v>
      </c>
      <c r="E2046" t="s">
        <v>42</v>
      </c>
      <c r="F2046">
        <v>100</v>
      </c>
      <c r="G2046">
        <v>0</v>
      </c>
      <c r="H2046" t="s">
        <v>39</v>
      </c>
      <c r="I2046">
        <v>0</v>
      </c>
      <c r="J2046" t="s">
        <v>40</v>
      </c>
      <c r="K2046">
        <v>-200</v>
      </c>
      <c r="L2046" s="1">
        <v>2200</v>
      </c>
      <c r="M2046" t="s">
        <v>27</v>
      </c>
      <c r="N2046" t="s">
        <v>27</v>
      </c>
      <c r="O2046" t="s">
        <v>27</v>
      </c>
      <c r="P2046">
        <v>0</v>
      </c>
      <c r="Q2046" t="s">
        <v>32</v>
      </c>
      <c r="R2046">
        <v>21</v>
      </c>
      <c r="S2046" t="s">
        <v>36</v>
      </c>
      <c r="T2046">
        <v>4</v>
      </c>
      <c r="U2046">
        <v>1</v>
      </c>
      <c r="V2046">
        <v>3</v>
      </c>
      <c r="W2046">
        <v>10</v>
      </c>
      <c r="X2046">
        <v>700</v>
      </c>
      <c r="Y2046">
        <v>50</v>
      </c>
      <c r="Z2046" t="s">
        <v>35</v>
      </c>
      <c r="AA2046">
        <v>100</v>
      </c>
      <c r="AB2046" t="str">
        <f t="shared" si="31"/>
        <v>20-29</v>
      </c>
    </row>
    <row r="2047" spans="1:28" x14ac:dyDescent="0.3">
      <c r="A2047">
        <v>56</v>
      </c>
      <c r="B2047" t="s">
        <v>36</v>
      </c>
      <c r="C2047" t="s">
        <v>28</v>
      </c>
      <c r="D2047">
        <v>86</v>
      </c>
      <c r="E2047" t="s">
        <v>29</v>
      </c>
      <c r="F2047">
        <v>50</v>
      </c>
      <c r="G2047">
        <v>0</v>
      </c>
      <c r="H2047" t="s">
        <v>30</v>
      </c>
      <c r="I2047">
        <v>0</v>
      </c>
      <c r="J2047" t="s">
        <v>40</v>
      </c>
      <c r="K2047">
        <v>-200</v>
      </c>
      <c r="L2047" s="1">
        <v>2136</v>
      </c>
      <c r="M2047" t="s">
        <v>27</v>
      </c>
      <c r="N2047" t="s">
        <v>27</v>
      </c>
      <c r="O2047" t="s">
        <v>27</v>
      </c>
      <c r="P2047">
        <v>0</v>
      </c>
      <c r="Q2047" t="s">
        <v>34</v>
      </c>
      <c r="R2047">
        <v>11</v>
      </c>
      <c r="S2047" t="s">
        <v>36</v>
      </c>
      <c r="T2047">
        <v>3</v>
      </c>
      <c r="U2047">
        <v>1</v>
      </c>
      <c r="V2047">
        <v>1</v>
      </c>
      <c r="W2047">
        <v>14</v>
      </c>
      <c r="X2047">
        <v>634</v>
      </c>
      <c r="Y2047">
        <v>50</v>
      </c>
      <c r="Z2047" t="s">
        <v>41</v>
      </c>
      <c r="AA2047">
        <v>0</v>
      </c>
      <c r="AB2047" t="str">
        <f t="shared" si="31"/>
        <v>50-59</v>
      </c>
    </row>
    <row r="2048" spans="1:28" x14ac:dyDescent="0.3">
      <c r="A2048">
        <v>40</v>
      </c>
      <c r="B2048" t="s">
        <v>27</v>
      </c>
      <c r="C2048" t="s">
        <v>38</v>
      </c>
      <c r="D2048">
        <v>0</v>
      </c>
      <c r="E2048" t="s">
        <v>29</v>
      </c>
      <c r="F2048">
        <v>50</v>
      </c>
      <c r="G2048">
        <v>0</v>
      </c>
      <c r="H2048" t="s">
        <v>30</v>
      </c>
      <c r="I2048">
        <v>0</v>
      </c>
      <c r="J2048" t="s">
        <v>40</v>
      </c>
      <c r="K2048">
        <v>-200</v>
      </c>
      <c r="L2048" s="1">
        <v>2100</v>
      </c>
      <c r="M2048" t="s">
        <v>27</v>
      </c>
      <c r="N2048" t="s">
        <v>36</v>
      </c>
      <c r="O2048" t="s">
        <v>27</v>
      </c>
      <c r="P2048">
        <v>50</v>
      </c>
      <c r="Q2048" t="s">
        <v>34</v>
      </c>
      <c r="R2048">
        <v>29</v>
      </c>
      <c r="S2048" t="s">
        <v>27</v>
      </c>
      <c r="T2048">
        <v>3</v>
      </c>
      <c r="U2048">
        <v>1</v>
      </c>
      <c r="V2048">
        <v>3</v>
      </c>
      <c r="W2048">
        <v>99</v>
      </c>
      <c r="X2048">
        <v>699</v>
      </c>
      <c r="Y2048">
        <v>50</v>
      </c>
      <c r="Z2048" t="s">
        <v>35</v>
      </c>
      <c r="AA2048">
        <v>100</v>
      </c>
      <c r="AB2048" t="str">
        <f t="shared" si="31"/>
        <v>40-49</v>
      </c>
    </row>
    <row r="2049" spans="1:28" x14ac:dyDescent="0.3">
      <c r="A2049">
        <v>39</v>
      </c>
      <c r="B2049" t="s">
        <v>27</v>
      </c>
      <c r="C2049" t="s">
        <v>28</v>
      </c>
      <c r="D2049">
        <v>86</v>
      </c>
      <c r="E2049" t="s">
        <v>29</v>
      </c>
      <c r="F2049">
        <v>50</v>
      </c>
      <c r="G2049">
        <v>0</v>
      </c>
      <c r="H2049" t="s">
        <v>30</v>
      </c>
      <c r="I2049">
        <v>0</v>
      </c>
      <c r="J2049" t="s">
        <v>31</v>
      </c>
      <c r="K2049">
        <v>0</v>
      </c>
      <c r="L2049" s="1">
        <v>2386</v>
      </c>
      <c r="M2049" t="s">
        <v>27</v>
      </c>
      <c r="N2049" t="s">
        <v>36</v>
      </c>
      <c r="O2049" t="s">
        <v>27</v>
      </c>
      <c r="P2049">
        <v>50</v>
      </c>
      <c r="Q2049" t="s">
        <v>34</v>
      </c>
      <c r="R2049">
        <v>30</v>
      </c>
      <c r="S2049" t="s">
        <v>27</v>
      </c>
      <c r="T2049">
        <v>4</v>
      </c>
      <c r="U2049">
        <v>3</v>
      </c>
      <c r="V2049">
        <v>2</v>
      </c>
      <c r="W2049">
        <v>99</v>
      </c>
      <c r="X2049">
        <v>651</v>
      </c>
      <c r="Y2049">
        <v>50</v>
      </c>
      <c r="Z2049" t="s">
        <v>35</v>
      </c>
      <c r="AA2049">
        <v>100</v>
      </c>
      <c r="AB2049" t="str">
        <f t="shared" si="31"/>
        <v>30-39</v>
      </c>
    </row>
    <row r="2050" spans="1:28" x14ac:dyDescent="0.3">
      <c r="A2050">
        <v>35</v>
      </c>
      <c r="B2050" t="s">
        <v>27</v>
      </c>
      <c r="C2050" t="s">
        <v>45</v>
      </c>
      <c r="D2050">
        <v>0</v>
      </c>
      <c r="E2050" t="s">
        <v>29</v>
      </c>
      <c r="F2050">
        <v>50</v>
      </c>
      <c r="G2050">
        <v>0</v>
      </c>
      <c r="H2050" t="s">
        <v>30</v>
      </c>
      <c r="I2050">
        <v>0</v>
      </c>
      <c r="J2050" t="s">
        <v>40</v>
      </c>
      <c r="K2050">
        <v>-200</v>
      </c>
      <c r="L2050" s="1">
        <v>1900</v>
      </c>
      <c r="M2050" t="s">
        <v>27</v>
      </c>
      <c r="N2050" t="s">
        <v>36</v>
      </c>
      <c r="O2050" t="s">
        <v>27</v>
      </c>
      <c r="P2050">
        <v>50</v>
      </c>
      <c r="Q2050" t="s">
        <v>34</v>
      </c>
      <c r="R2050">
        <v>10</v>
      </c>
      <c r="S2050" t="s">
        <v>27</v>
      </c>
      <c r="T2050">
        <v>8</v>
      </c>
      <c r="U2050">
        <v>3</v>
      </c>
      <c r="V2050">
        <v>3</v>
      </c>
      <c r="W2050">
        <v>99</v>
      </c>
      <c r="X2050">
        <v>702</v>
      </c>
      <c r="Y2050">
        <v>-50</v>
      </c>
      <c r="Z2050" t="s">
        <v>41</v>
      </c>
      <c r="AA2050">
        <v>0</v>
      </c>
      <c r="AB2050" t="str">
        <f t="shared" ref="AB2050:AB2113" si="32">FLOOR(A2050,10) &amp; "-" &amp; (FLOOR(A2050,10)+9)</f>
        <v>30-39</v>
      </c>
    </row>
    <row r="2051" spans="1:28" x14ac:dyDescent="0.3">
      <c r="A2051">
        <v>42</v>
      </c>
      <c r="B2051" t="s">
        <v>27</v>
      </c>
      <c r="C2051" t="s">
        <v>46</v>
      </c>
      <c r="D2051">
        <v>0</v>
      </c>
      <c r="E2051" t="s">
        <v>29</v>
      </c>
      <c r="F2051">
        <v>50</v>
      </c>
      <c r="G2051">
        <v>1</v>
      </c>
      <c r="H2051" t="s">
        <v>39</v>
      </c>
      <c r="I2051">
        <v>100</v>
      </c>
      <c r="J2051" t="s">
        <v>31</v>
      </c>
      <c r="K2051">
        <v>0</v>
      </c>
      <c r="L2051" s="1">
        <v>2400</v>
      </c>
      <c r="M2051" t="s">
        <v>27</v>
      </c>
      <c r="N2051" t="s">
        <v>36</v>
      </c>
      <c r="O2051" t="s">
        <v>27</v>
      </c>
      <c r="P2051">
        <v>50</v>
      </c>
      <c r="Q2051" t="s">
        <v>34</v>
      </c>
      <c r="R2051">
        <v>12</v>
      </c>
      <c r="S2051" t="s">
        <v>36</v>
      </c>
      <c r="T2051">
        <v>3</v>
      </c>
      <c r="U2051">
        <v>1</v>
      </c>
      <c r="V2051">
        <v>3</v>
      </c>
      <c r="W2051">
        <v>7</v>
      </c>
      <c r="X2051">
        <v>622</v>
      </c>
      <c r="Y2051">
        <v>50</v>
      </c>
      <c r="Z2051" t="s">
        <v>35</v>
      </c>
      <c r="AA2051">
        <v>100</v>
      </c>
      <c r="AB2051" t="str">
        <f t="shared" si="32"/>
        <v>40-49</v>
      </c>
    </row>
    <row r="2052" spans="1:28" x14ac:dyDescent="0.3">
      <c r="A2052">
        <v>52</v>
      </c>
      <c r="B2052" t="s">
        <v>27</v>
      </c>
      <c r="C2052" t="s">
        <v>28</v>
      </c>
      <c r="D2052">
        <v>86</v>
      </c>
      <c r="E2052" t="s">
        <v>29</v>
      </c>
      <c r="F2052">
        <v>50</v>
      </c>
      <c r="G2052">
        <v>0</v>
      </c>
      <c r="H2052" t="s">
        <v>39</v>
      </c>
      <c r="I2052">
        <v>0</v>
      </c>
      <c r="J2052" t="s">
        <v>40</v>
      </c>
      <c r="K2052">
        <v>-200</v>
      </c>
      <c r="L2052" s="1">
        <v>2086</v>
      </c>
      <c r="M2052" t="s">
        <v>27</v>
      </c>
      <c r="N2052" t="s">
        <v>36</v>
      </c>
      <c r="O2052" t="s">
        <v>27</v>
      </c>
      <c r="P2052">
        <v>50</v>
      </c>
      <c r="Q2052" t="s">
        <v>34</v>
      </c>
      <c r="R2052">
        <v>9</v>
      </c>
      <c r="S2052" t="s">
        <v>36</v>
      </c>
      <c r="T2052">
        <v>7</v>
      </c>
      <c r="U2052">
        <v>2</v>
      </c>
      <c r="V2052">
        <v>3</v>
      </c>
      <c r="W2052">
        <v>8</v>
      </c>
      <c r="X2052">
        <v>683</v>
      </c>
      <c r="Y2052">
        <v>50</v>
      </c>
      <c r="Z2052" t="s">
        <v>41</v>
      </c>
      <c r="AA2052">
        <v>0</v>
      </c>
      <c r="AB2052" t="str">
        <f t="shared" si="32"/>
        <v>50-59</v>
      </c>
    </row>
    <row r="2053" spans="1:28" x14ac:dyDescent="0.3">
      <c r="A2053">
        <v>26</v>
      </c>
      <c r="B2053" t="s">
        <v>27</v>
      </c>
      <c r="C2053" t="s">
        <v>28</v>
      </c>
      <c r="D2053">
        <v>86</v>
      </c>
      <c r="E2053" t="s">
        <v>37</v>
      </c>
      <c r="F2053">
        <v>0</v>
      </c>
      <c r="G2053">
        <v>0</v>
      </c>
      <c r="H2053" t="s">
        <v>30</v>
      </c>
      <c r="I2053">
        <v>0</v>
      </c>
      <c r="J2053" t="s">
        <v>40</v>
      </c>
      <c r="K2053">
        <v>-200</v>
      </c>
      <c r="L2053" s="1">
        <v>2036</v>
      </c>
      <c r="M2053" t="s">
        <v>27</v>
      </c>
      <c r="N2053" t="s">
        <v>36</v>
      </c>
      <c r="O2053" t="s">
        <v>27</v>
      </c>
      <c r="P2053">
        <v>50</v>
      </c>
      <c r="Q2053" t="s">
        <v>34</v>
      </c>
      <c r="R2053">
        <v>10</v>
      </c>
      <c r="S2053" t="s">
        <v>36</v>
      </c>
      <c r="T2053">
        <v>4</v>
      </c>
      <c r="U2053">
        <v>2</v>
      </c>
      <c r="V2053">
        <v>1</v>
      </c>
      <c r="W2053">
        <v>2</v>
      </c>
      <c r="X2053">
        <v>718</v>
      </c>
      <c r="Y2053">
        <v>-50</v>
      </c>
      <c r="Z2053" t="s">
        <v>35</v>
      </c>
      <c r="AA2053">
        <v>100</v>
      </c>
      <c r="AB2053" t="str">
        <f t="shared" si="32"/>
        <v>20-29</v>
      </c>
    </row>
    <row r="2054" spans="1:28" x14ac:dyDescent="0.3">
      <c r="A2054">
        <v>30</v>
      </c>
      <c r="B2054" t="s">
        <v>27</v>
      </c>
      <c r="C2054" t="s">
        <v>38</v>
      </c>
      <c r="D2054">
        <v>0</v>
      </c>
      <c r="E2054" t="s">
        <v>29</v>
      </c>
      <c r="F2054">
        <v>50</v>
      </c>
      <c r="G2054">
        <v>0</v>
      </c>
      <c r="H2054" t="s">
        <v>30</v>
      </c>
      <c r="I2054">
        <v>0</v>
      </c>
      <c r="J2054" t="s">
        <v>40</v>
      </c>
      <c r="K2054">
        <v>-200</v>
      </c>
      <c r="L2054" s="1">
        <v>1950</v>
      </c>
      <c r="M2054" t="s">
        <v>27</v>
      </c>
      <c r="N2054" t="s">
        <v>27</v>
      </c>
      <c r="O2054" t="s">
        <v>27</v>
      </c>
      <c r="P2054">
        <v>0</v>
      </c>
      <c r="Q2054" t="s">
        <v>34</v>
      </c>
      <c r="R2054">
        <v>25</v>
      </c>
      <c r="S2054" t="s">
        <v>36</v>
      </c>
      <c r="T2054">
        <v>4</v>
      </c>
      <c r="U2054">
        <v>3</v>
      </c>
      <c r="V2054">
        <v>1</v>
      </c>
      <c r="W2054">
        <v>3</v>
      </c>
      <c r="X2054">
        <v>713</v>
      </c>
      <c r="Y2054">
        <v>-50</v>
      </c>
      <c r="Z2054" t="s">
        <v>41</v>
      </c>
      <c r="AA2054">
        <v>0</v>
      </c>
      <c r="AB2054" t="str">
        <f t="shared" si="32"/>
        <v>30-39</v>
      </c>
    </row>
    <row r="2055" spans="1:28" x14ac:dyDescent="0.3">
      <c r="A2055">
        <v>35</v>
      </c>
      <c r="B2055" t="s">
        <v>27</v>
      </c>
      <c r="C2055" t="s">
        <v>28</v>
      </c>
      <c r="D2055">
        <v>86</v>
      </c>
      <c r="E2055" t="s">
        <v>29</v>
      </c>
      <c r="F2055">
        <v>50</v>
      </c>
      <c r="G2055">
        <v>0</v>
      </c>
      <c r="H2055" t="s">
        <v>30</v>
      </c>
      <c r="I2055">
        <v>0</v>
      </c>
      <c r="J2055" t="s">
        <v>31</v>
      </c>
      <c r="K2055">
        <v>0</v>
      </c>
      <c r="L2055" s="1">
        <v>2336</v>
      </c>
      <c r="M2055" t="s">
        <v>27</v>
      </c>
      <c r="N2055" t="s">
        <v>27</v>
      </c>
      <c r="O2055" t="s">
        <v>27</v>
      </c>
      <c r="P2055">
        <v>0</v>
      </c>
      <c r="Q2055" t="s">
        <v>34</v>
      </c>
      <c r="R2055">
        <v>26</v>
      </c>
      <c r="S2055" t="s">
        <v>27</v>
      </c>
      <c r="T2055">
        <v>11</v>
      </c>
      <c r="U2055">
        <v>2</v>
      </c>
      <c r="V2055">
        <v>1</v>
      </c>
      <c r="W2055">
        <v>99</v>
      </c>
      <c r="X2055">
        <v>635</v>
      </c>
      <c r="Y2055">
        <v>50</v>
      </c>
      <c r="Z2055" t="s">
        <v>41</v>
      </c>
      <c r="AA2055">
        <v>0</v>
      </c>
      <c r="AB2055" t="str">
        <f t="shared" si="32"/>
        <v>30-39</v>
      </c>
    </row>
    <row r="2056" spans="1:28" x14ac:dyDescent="0.3">
      <c r="A2056">
        <v>19</v>
      </c>
      <c r="B2056" t="s">
        <v>27</v>
      </c>
      <c r="C2056" t="s">
        <v>28</v>
      </c>
      <c r="D2056">
        <v>86</v>
      </c>
      <c r="E2056" t="s">
        <v>29</v>
      </c>
      <c r="F2056">
        <v>50</v>
      </c>
      <c r="G2056">
        <v>0</v>
      </c>
      <c r="H2056" t="s">
        <v>39</v>
      </c>
      <c r="I2056">
        <v>0</v>
      </c>
      <c r="J2056" t="s">
        <v>40</v>
      </c>
      <c r="K2056">
        <v>-200</v>
      </c>
      <c r="L2056" s="1">
        <v>2186</v>
      </c>
      <c r="M2056" t="s">
        <v>27</v>
      </c>
      <c r="N2056" t="s">
        <v>27</v>
      </c>
      <c r="O2056" t="s">
        <v>36</v>
      </c>
      <c r="P2056">
        <v>50</v>
      </c>
      <c r="Q2056" t="s">
        <v>32</v>
      </c>
      <c r="R2056">
        <v>13</v>
      </c>
      <c r="S2056" t="s">
        <v>27</v>
      </c>
      <c r="T2056">
        <v>6</v>
      </c>
      <c r="U2056">
        <v>4</v>
      </c>
      <c r="V2056">
        <v>3</v>
      </c>
      <c r="W2056">
        <v>99</v>
      </c>
      <c r="X2056">
        <v>678</v>
      </c>
      <c r="Y2056">
        <v>50</v>
      </c>
      <c r="Z2056" t="s">
        <v>35</v>
      </c>
      <c r="AA2056">
        <v>100</v>
      </c>
      <c r="AB2056" t="str">
        <f t="shared" si="32"/>
        <v>10-19</v>
      </c>
    </row>
    <row r="2057" spans="1:28" x14ac:dyDescent="0.3">
      <c r="A2057">
        <v>27</v>
      </c>
      <c r="B2057" t="s">
        <v>27</v>
      </c>
      <c r="C2057" t="s">
        <v>28</v>
      </c>
      <c r="D2057">
        <v>86</v>
      </c>
      <c r="E2057" t="s">
        <v>37</v>
      </c>
      <c r="F2057">
        <v>0</v>
      </c>
      <c r="G2057">
        <v>0</v>
      </c>
      <c r="H2057" t="s">
        <v>30</v>
      </c>
      <c r="I2057">
        <v>0</v>
      </c>
      <c r="J2057" t="s">
        <v>31</v>
      </c>
      <c r="K2057">
        <v>0</v>
      </c>
      <c r="L2057" s="1">
        <v>2236</v>
      </c>
      <c r="M2057" t="s">
        <v>27</v>
      </c>
      <c r="N2057" t="s">
        <v>36</v>
      </c>
      <c r="O2057" t="s">
        <v>27</v>
      </c>
      <c r="P2057">
        <v>50</v>
      </c>
      <c r="Q2057" t="s">
        <v>32</v>
      </c>
      <c r="R2057">
        <v>30</v>
      </c>
      <c r="S2057" t="s">
        <v>27</v>
      </c>
      <c r="T2057">
        <v>6</v>
      </c>
      <c r="U2057">
        <v>2</v>
      </c>
      <c r="V2057">
        <v>1</v>
      </c>
      <c r="W2057">
        <v>99</v>
      </c>
      <c r="X2057">
        <v>693</v>
      </c>
      <c r="Y2057">
        <v>50</v>
      </c>
      <c r="Z2057" t="s">
        <v>41</v>
      </c>
      <c r="AA2057">
        <v>0</v>
      </c>
      <c r="AB2057" t="str">
        <f t="shared" si="32"/>
        <v>20-29</v>
      </c>
    </row>
    <row r="2058" spans="1:28" x14ac:dyDescent="0.3">
      <c r="A2058">
        <v>32</v>
      </c>
      <c r="B2058" t="s">
        <v>27</v>
      </c>
      <c r="C2058" t="s">
        <v>45</v>
      </c>
      <c r="D2058">
        <v>0</v>
      </c>
      <c r="E2058" t="s">
        <v>37</v>
      </c>
      <c r="F2058">
        <v>0</v>
      </c>
      <c r="G2058">
        <v>0</v>
      </c>
      <c r="H2058" t="s">
        <v>39</v>
      </c>
      <c r="I2058">
        <v>0</v>
      </c>
      <c r="J2058" t="s">
        <v>40</v>
      </c>
      <c r="K2058">
        <v>-200</v>
      </c>
      <c r="L2058" s="1">
        <v>2000</v>
      </c>
      <c r="M2058" t="s">
        <v>27</v>
      </c>
      <c r="N2058" t="s">
        <v>27</v>
      </c>
      <c r="O2058" t="s">
        <v>27</v>
      </c>
      <c r="P2058">
        <v>0</v>
      </c>
      <c r="Q2058" t="s">
        <v>32</v>
      </c>
      <c r="R2058">
        <v>9</v>
      </c>
      <c r="S2058" t="s">
        <v>36</v>
      </c>
      <c r="T2058">
        <v>4</v>
      </c>
      <c r="U2058">
        <v>2</v>
      </c>
      <c r="V2058">
        <v>2</v>
      </c>
      <c r="W2058">
        <v>13</v>
      </c>
      <c r="X2058">
        <v>767</v>
      </c>
      <c r="Y2058">
        <v>-50</v>
      </c>
      <c r="Z2058" t="s">
        <v>35</v>
      </c>
      <c r="AA2058">
        <v>100</v>
      </c>
      <c r="AB2058" t="str">
        <f t="shared" si="32"/>
        <v>30-39</v>
      </c>
    </row>
    <row r="2059" spans="1:28" x14ac:dyDescent="0.3">
      <c r="A2059">
        <v>53</v>
      </c>
      <c r="B2059" t="s">
        <v>27</v>
      </c>
      <c r="C2059" t="s">
        <v>46</v>
      </c>
      <c r="D2059">
        <v>0</v>
      </c>
      <c r="E2059" t="s">
        <v>37</v>
      </c>
      <c r="F2059">
        <v>0</v>
      </c>
      <c r="G2059">
        <v>2</v>
      </c>
      <c r="H2059" t="s">
        <v>30</v>
      </c>
      <c r="I2059">
        <v>100</v>
      </c>
      <c r="J2059" t="s">
        <v>31</v>
      </c>
      <c r="K2059">
        <v>0</v>
      </c>
      <c r="L2059" s="1">
        <v>2350</v>
      </c>
      <c r="M2059" t="s">
        <v>27</v>
      </c>
      <c r="N2059" t="s">
        <v>27</v>
      </c>
      <c r="O2059" t="s">
        <v>27</v>
      </c>
      <c r="P2059">
        <v>0</v>
      </c>
      <c r="Q2059" t="s">
        <v>32</v>
      </c>
      <c r="R2059">
        <v>1</v>
      </c>
      <c r="S2059" t="s">
        <v>27</v>
      </c>
      <c r="T2059">
        <v>3</v>
      </c>
      <c r="U2059">
        <v>3</v>
      </c>
      <c r="V2059">
        <v>1</v>
      </c>
      <c r="W2059">
        <v>99</v>
      </c>
      <c r="X2059">
        <v>639</v>
      </c>
      <c r="Y2059">
        <v>50</v>
      </c>
      <c r="Z2059" t="s">
        <v>33</v>
      </c>
      <c r="AA2059">
        <v>50</v>
      </c>
      <c r="AB2059" t="str">
        <f t="shared" si="32"/>
        <v>50-59</v>
      </c>
    </row>
    <row r="2060" spans="1:28" x14ac:dyDescent="0.3">
      <c r="A2060">
        <v>43</v>
      </c>
      <c r="B2060" t="s">
        <v>27</v>
      </c>
      <c r="C2060" t="s">
        <v>38</v>
      </c>
      <c r="D2060">
        <v>0</v>
      </c>
      <c r="E2060" t="s">
        <v>42</v>
      </c>
      <c r="F2060">
        <v>100</v>
      </c>
      <c r="G2060">
        <v>0</v>
      </c>
      <c r="H2060" t="s">
        <v>30</v>
      </c>
      <c r="I2060">
        <v>0</v>
      </c>
      <c r="J2060" t="s">
        <v>31</v>
      </c>
      <c r="K2060">
        <v>0</v>
      </c>
      <c r="L2060" s="1">
        <v>2250</v>
      </c>
      <c r="M2060" t="s">
        <v>36</v>
      </c>
      <c r="N2060" t="s">
        <v>27</v>
      </c>
      <c r="O2060" t="s">
        <v>27</v>
      </c>
      <c r="P2060">
        <v>50</v>
      </c>
      <c r="Q2060" t="s">
        <v>32</v>
      </c>
      <c r="R2060">
        <v>24</v>
      </c>
      <c r="S2060" t="s">
        <v>36</v>
      </c>
      <c r="T2060">
        <v>6</v>
      </c>
      <c r="U2060">
        <v>1</v>
      </c>
      <c r="V2060">
        <v>1</v>
      </c>
      <c r="W2060">
        <v>1</v>
      </c>
      <c r="X2060">
        <v>690</v>
      </c>
      <c r="Y2060">
        <v>50</v>
      </c>
      <c r="Z2060" t="s">
        <v>41</v>
      </c>
      <c r="AA2060">
        <v>0</v>
      </c>
      <c r="AB2060" t="str">
        <f t="shared" si="32"/>
        <v>40-49</v>
      </c>
    </row>
    <row r="2061" spans="1:28" x14ac:dyDescent="0.3">
      <c r="A2061">
        <v>42</v>
      </c>
      <c r="B2061" t="s">
        <v>27</v>
      </c>
      <c r="C2061" t="s">
        <v>38</v>
      </c>
      <c r="D2061">
        <v>0</v>
      </c>
      <c r="E2061" t="s">
        <v>42</v>
      </c>
      <c r="F2061">
        <v>100</v>
      </c>
      <c r="G2061">
        <v>0</v>
      </c>
      <c r="H2061" t="s">
        <v>30</v>
      </c>
      <c r="I2061">
        <v>0</v>
      </c>
      <c r="J2061" t="s">
        <v>40</v>
      </c>
      <c r="K2061">
        <v>-200</v>
      </c>
      <c r="L2061" s="1">
        <v>2100</v>
      </c>
      <c r="M2061" t="s">
        <v>36</v>
      </c>
      <c r="N2061" t="s">
        <v>36</v>
      </c>
      <c r="O2061" t="s">
        <v>27</v>
      </c>
      <c r="P2061">
        <v>100</v>
      </c>
      <c r="Q2061" t="s">
        <v>34</v>
      </c>
      <c r="R2061">
        <v>12</v>
      </c>
      <c r="S2061" t="s">
        <v>36</v>
      </c>
      <c r="T2061">
        <v>8</v>
      </c>
      <c r="U2061">
        <v>3</v>
      </c>
      <c r="V2061">
        <v>1</v>
      </c>
      <c r="W2061">
        <v>4</v>
      </c>
      <c r="X2061">
        <v>660</v>
      </c>
      <c r="Y2061">
        <v>50</v>
      </c>
      <c r="Z2061" t="s">
        <v>35</v>
      </c>
      <c r="AA2061">
        <v>100</v>
      </c>
      <c r="AB2061" t="str">
        <f t="shared" si="32"/>
        <v>40-49</v>
      </c>
    </row>
    <row r="2062" spans="1:28" x14ac:dyDescent="0.3">
      <c r="A2062">
        <v>52</v>
      </c>
      <c r="B2062" t="s">
        <v>27</v>
      </c>
      <c r="C2062" t="s">
        <v>45</v>
      </c>
      <c r="D2062">
        <v>0</v>
      </c>
      <c r="E2062" t="s">
        <v>42</v>
      </c>
      <c r="F2062">
        <v>100</v>
      </c>
      <c r="G2062">
        <v>0</v>
      </c>
      <c r="H2062" t="s">
        <v>30</v>
      </c>
      <c r="I2062">
        <v>0</v>
      </c>
      <c r="J2062" t="s">
        <v>31</v>
      </c>
      <c r="K2062">
        <v>0</v>
      </c>
      <c r="L2062" s="1">
        <v>2150</v>
      </c>
      <c r="M2062" t="s">
        <v>36</v>
      </c>
      <c r="N2062" t="s">
        <v>36</v>
      </c>
      <c r="O2062" t="s">
        <v>27</v>
      </c>
      <c r="P2062">
        <v>100</v>
      </c>
      <c r="Q2062" t="s">
        <v>34</v>
      </c>
      <c r="R2062">
        <v>24</v>
      </c>
      <c r="S2062" t="s">
        <v>36</v>
      </c>
      <c r="T2062">
        <v>1</v>
      </c>
      <c r="U2062">
        <v>0</v>
      </c>
      <c r="V2062">
        <v>2</v>
      </c>
      <c r="W2062">
        <v>14</v>
      </c>
      <c r="X2062">
        <v>785</v>
      </c>
      <c r="Y2062">
        <v>-50</v>
      </c>
      <c r="Z2062" t="s">
        <v>33</v>
      </c>
      <c r="AA2062">
        <v>50</v>
      </c>
      <c r="AB2062" t="str">
        <f t="shared" si="32"/>
        <v>50-59</v>
      </c>
    </row>
    <row r="2063" spans="1:28" x14ac:dyDescent="0.3">
      <c r="A2063">
        <v>37</v>
      </c>
      <c r="B2063" t="s">
        <v>27</v>
      </c>
      <c r="C2063" t="s">
        <v>45</v>
      </c>
      <c r="D2063">
        <v>0</v>
      </c>
      <c r="E2063" t="s">
        <v>42</v>
      </c>
      <c r="F2063">
        <v>100</v>
      </c>
      <c r="G2063">
        <v>1</v>
      </c>
      <c r="H2063" t="s">
        <v>30</v>
      </c>
      <c r="I2063">
        <v>50</v>
      </c>
      <c r="J2063" t="s">
        <v>31</v>
      </c>
      <c r="K2063">
        <v>0</v>
      </c>
      <c r="L2063" s="1">
        <v>2250</v>
      </c>
      <c r="M2063" t="s">
        <v>27</v>
      </c>
      <c r="N2063" t="s">
        <v>27</v>
      </c>
      <c r="O2063" t="s">
        <v>36</v>
      </c>
      <c r="P2063">
        <v>50</v>
      </c>
      <c r="Q2063" t="s">
        <v>44</v>
      </c>
      <c r="R2063">
        <v>26</v>
      </c>
      <c r="S2063" t="s">
        <v>36</v>
      </c>
      <c r="T2063">
        <v>10</v>
      </c>
      <c r="U2063">
        <v>1</v>
      </c>
      <c r="V2063">
        <v>3</v>
      </c>
      <c r="W2063">
        <v>1</v>
      </c>
      <c r="X2063">
        <v>716</v>
      </c>
      <c r="Y2063">
        <v>-50</v>
      </c>
      <c r="Z2063" t="s">
        <v>33</v>
      </c>
      <c r="AA2063">
        <v>50</v>
      </c>
      <c r="AB2063" t="str">
        <f t="shared" si="32"/>
        <v>30-39</v>
      </c>
    </row>
    <row r="2064" spans="1:28" x14ac:dyDescent="0.3">
      <c r="A2064">
        <v>45</v>
      </c>
      <c r="B2064" t="s">
        <v>27</v>
      </c>
      <c r="C2064" t="s">
        <v>45</v>
      </c>
      <c r="D2064">
        <v>0</v>
      </c>
      <c r="E2064" t="s">
        <v>29</v>
      </c>
      <c r="F2064">
        <v>50</v>
      </c>
      <c r="G2064">
        <v>0</v>
      </c>
      <c r="H2064" t="s">
        <v>30</v>
      </c>
      <c r="I2064">
        <v>0</v>
      </c>
      <c r="J2064" t="s">
        <v>31</v>
      </c>
      <c r="K2064">
        <v>0</v>
      </c>
      <c r="L2064" s="1">
        <v>2100</v>
      </c>
      <c r="M2064" t="s">
        <v>27</v>
      </c>
      <c r="N2064" t="s">
        <v>27</v>
      </c>
      <c r="O2064" t="s">
        <v>36</v>
      </c>
      <c r="P2064">
        <v>50</v>
      </c>
      <c r="Q2064" t="s">
        <v>34</v>
      </c>
      <c r="R2064">
        <v>23</v>
      </c>
      <c r="S2064" t="s">
        <v>27</v>
      </c>
      <c r="T2064">
        <v>7</v>
      </c>
      <c r="U2064">
        <v>2</v>
      </c>
      <c r="V2064">
        <v>3</v>
      </c>
      <c r="W2064">
        <v>99</v>
      </c>
      <c r="X2064">
        <v>796</v>
      </c>
      <c r="Y2064">
        <v>-50</v>
      </c>
      <c r="Z2064" t="s">
        <v>41</v>
      </c>
      <c r="AA2064">
        <v>0</v>
      </c>
      <c r="AB2064" t="str">
        <f t="shared" si="32"/>
        <v>40-49</v>
      </c>
    </row>
    <row r="2065" spans="1:28" x14ac:dyDescent="0.3">
      <c r="A2065">
        <v>38</v>
      </c>
      <c r="B2065" t="s">
        <v>27</v>
      </c>
      <c r="C2065" t="s">
        <v>28</v>
      </c>
      <c r="D2065">
        <v>86</v>
      </c>
      <c r="E2065" t="s">
        <v>37</v>
      </c>
      <c r="F2065">
        <v>0</v>
      </c>
      <c r="G2065">
        <v>0</v>
      </c>
      <c r="H2065" t="s">
        <v>39</v>
      </c>
      <c r="I2065">
        <v>0</v>
      </c>
      <c r="J2065" t="s">
        <v>40</v>
      </c>
      <c r="K2065">
        <v>-200</v>
      </c>
      <c r="L2065" s="1">
        <v>2036</v>
      </c>
      <c r="M2065" t="s">
        <v>27</v>
      </c>
      <c r="N2065" t="s">
        <v>36</v>
      </c>
      <c r="O2065" t="s">
        <v>27</v>
      </c>
      <c r="P2065">
        <v>50</v>
      </c>
      <c r="Q2065" t="s">
        <v>34</v>
      </c>
      <c r="R2065">
        <v>25</v>
      </c>
      <c r="S2065" t="s">
        <v>36</v>
      </c>
      <c r="T2065">
        <v>9</v>
      </c>
      <c r="U2065">
        <v>1</v>
      </c>
      <c r="V2065">
        <v>1</v>
      </c>
      <c r="W2065">
        <v>1</v>
      </c>
      <c r="X2065">
        <v>665</v>
      </c>
      <c r="Y2065">
        <v>50</v>
      </c>
      <c r="Z2065" t="s">
        <v>41</v>
      </c>
      <c r="AA2065">
        <v>0</v>
      </c>
      <c r="AB2065" t="str">
        <f t="shared" si="32"/>
        <v>30-39</v>
      </c>
    </row>
    <row r="2066" spans="1:28" x14ac:dyDescent="0.3">
      <c r="A2066">
        <v>43</v>
      </c>
      <c r="B2066" t="s">
        <v>27</v>
      </c>
      <c r="C2066" t="s">
        <v>28</v>
      </c>
      <c r="D2066">
        <v>86</v>
      </c>
      <c r="E2066" t="s">
        <v>29</v>
      </c>
      <c r="F2066">
        <v>50</v>
      </c>
      <c r="G2066">
        <v>1</v>
      </c>
      <c r="H2066" t="s">
        <v>30</v>
      </c>
      <c r="I2066">
        <v>50</v>
      </c>
      <c r="J2066" t="s">
        <v>31</v>
      </c>
      <c r="K2066">
        <v>0</v>
      </c>
      <c r="L2066" s="1">
        <v>2286</v>
      </c>
      <c r="M2066" t="s">
        <v>36</v>
      </c>
      <c r="N2066" t="s">
        <v>27</v>
      </c>
      <c r="O2066" t="s">
        <v>27</v>
      </c>
      <c r="P2066">
        <v>50</v>
      </c>
      <c r="Q2066" t="s">
        <v>34</v>
      </c>
      <c r="R2066">
        <v>29</v>
      </c>
      <c r="S2066" t="s">
        <v>27</v>
      </c>
      <c r="T2066">
        <v>5</v>
      </c>
      <c r="U2066">
        <v>2</v>
      </c>
      <c r="V2066">
        <v>3</v>
      </c>
      <c r="W2066">
        <v>99</v>
      </c>
      <c r="X2066">
        <v>818</v>
      </c>
      <c r="Y2066">
        <v>-50</v>
      </c>
      <c r="Z2066" t="s">
        <v>33</v>
      </c>
      <c r="AA2066">
        <v>50</v>
      </c>
      <c r="AB2066" t="str">
        <f t="shared" si="32"/>
        <v>40-49</v>
      </c>
    </row>
    <row r="2067" spans="1:28" x14ac:dyDescent="0.3">
      <c r="A2067">
        <v>31</v>
      </c>
      <c r="B2067" t="s">
        <v>27</v>
      </c>
      <c r="C2067" t="s">
        <v>38</v>
      </c>
      <c r="D2067">
        <v>0</v>
      </c>
      <c r="E2067" t="s">
        <v>37</v>
      </c>
      <c r="F2067">
        <v>0</v>
      </c>
      <c r="G2067">
        <v>0</v>
      </c>
      <c r="H2067" t="s">
        <v>39</v>
      </c>
      <c r="I2067">
        <v>0</v>
      </c>
      <c r="J2067" t="s">
        <v>31</v>
      </c>
      <c r="K2067">
        <v>0</v>
      </c>
      <c r="L2067" s="1">
        <v>2200</v>
      </c>
      <c r="M2067" t="s">
        <v>27</v>
      </c>
      <c r="N2067" t="s">
        <v>27</v>
      </c>
      <c r="O2067" t="s">
        <v>27</v>
      </c>
      <c r="P2067">
        <v>0</v>
      </c>
      <c r="Q2067" t="s">
        <v>32</v>
      </c>
      <c r="R2067">
        <v>1</v>
      </c>
      <c r="S2067" t="s">
        <v>36</v>
      </c>
      <c r="T2067">
        <v>7</v>
      </c>
      <c r="U2067">
        <v>2</v>
      </c>
      <c r="V2067">
        <v>1</v>
      </c>
      <c r="W2067">
        <v>11</v>
      </c>
      <c r="X2067">
        <v>701</v>
      </c>
      <c r="Y2067">
        <v>-50</v>
      </c>
      <c r="Z2067" t="s">
        <v>35</v>
      </c>
      <c r="AA2067">
        <v>100</v>
      </c>
      <c r="AB2067" t="str">
        <f t="shared" si="32"/>
        <v>30-39</v>
      </c>
    </row>
    <row r="2068" spans="1:28" x14ac:dyDescent="0.3">
      <c r="A2068">
        <v>18</v>
      </c>
      <c r="B2068" t="s">
        <v>27</v>
      </c>
      <c r="C2068" t="s">
        <v>38</v>
      </c>
      <c r="D2068">
        <v>0</v>
      </c>
      <c r="E2068" t="s">
        <v>42</v>
      </c>
      <c r="F2068">
        <v>100</v>
      </c>
      <c r="G2068">
        <v>1</v>
      </c>
      <c r="H2068" t="s">
        <v>30</v>
      </c>
      <c r="I2068">
        <v>50</v>
      </c>
      <c r="J2068" t="s">
        <v>40</v>
      </c>
      <c r="K2068">
        <v>-200</v>
      </c>
      <c r="L2068" s="1">
        <v>2050</v>
      </c>
      <c r="M2068" t="s">
        <v>36</v>
      </c>
      <c r="N2068" t="s">
        <v>36</v>
      </c>
      <c r="O2068" t="s">
        <v>27</v>
      </c>
      <c r="P2068">
        <v>100</v>
      </c>
      <c r="Q2068" t="s">
        <v>34</v>
      </c>
      <c r="R2068">
        <v>18</v>
      </c>
      <c r="S2068" t="s">
        <v>36</v>
      </c>
      <c r="T2068">
        <v>5</v>
      </c>
      <c r="U2068">
        <v>0</v>
      </c>
      <c r="V2068">
        <v>2</v>
      </c>
      <c r="W2068">
        <v>1</v>
      </c>
      <c r="X2068">
        <v>738</v>
      </c>
      <c r="Y2068">
        <v>-50</v>
      </c>
      <c r="Z2068" t="s">
        <v>35</v>
      </c>
      <c r="AA2068">
        <v>100</v>
      </c>
      <c r="AB2068" t="str">
        <f t="shared" si="32"/>
        <v>10-19</v>
      </c>
    </row>
    <row r="2069" spans="1:28" x14ac:dyDescent="0.3">
      <c r="A2069">
        <v>37</v>
      </c>
      <c r="B2069" t="s">
        <v>27</v>
      </c>
      <c r="C2069" t="s">
        <v>28</v>
      </c>
      <c r="D2069">
        <v>86</v>
      </c>
      <c r="E2069" t="s">
        <v>37</v>
      </c>
      <c r="F2069">
        <v>0</v>
      </c>
      <c r="G2069">
        <v>0</v>
      </c>
      <c r="H2069" t="s">
        <v>43</v>
      </c>
      <c r="I2069">
        <v>0</v>
      </c>
      <c r="J2069" t="s">
        <v>40</v>
      </c>
      <c r="K2069">
        <v>-200</v>
      </c>
      <c r="L2069" s="1">
        <v>2086</v>
      </c>
      <c r="M2069" t="s">
        <v>27</v>
      </c>
      <c r="N2069" t="s">
        <v>27</v>
      </c>
      <c r="O2069" t="s">
        <v>27</v>
      </c>
      <c r="P2069">
        <v>0</v>
      </c>
      <c r="Q2069" t="s">
        <v>34</v>
      </c>
      <c r="R2069">
        <v>9</v>
      </c>
      <c r="S2069" t="s">
        <v>36</v>
      </c>
      <c r="T2069">
        <v>4</v>
      </c>
      <c r="U2069">
        <v>3</v>
      </c>
      <c r="V2069">
        <v>2</v>
      </c>
      <c r="W2069">
        <v>13</v>
      </c>
      <c r="X2069">
        <v>664</v>
      </c>
      <c r="Y2069">
        <v>50</v>
      </c>
      <c r="Z2069" t="s">
        <v>41</v>
      </c>
      <c r="AA2069">
        <v>0</v>
      </c>
      <c r="AB2069" t="str">
        <f t="shared" si="32"/>
        <v>30-39</v>
      </c>
    </row>
    <row r="2070" spans="1:28" x14ac:dyDescent="0.3">
      <c r="A2070">
        <v>61</v>
      </c>
      <c r="B2070" t="s">
        <v>36</v>
      </c>
      <c r="C2070" t="s">
        <v>28</v>
      </c>
      <c r="D2070">
        <v>86</v>
      </c>
      <c r="E2070" t="s">
        <v>42</v>
      </c>
      <c r="F2070">
        <v>100</v>
      </c>
      <c r="G2070">
        <v>0</v>
      </c>
      <c r="H2070" t="s">
        <v>43</v>
      </c>
      <c r="I2070">
        <v>0</v>
      </c>
      <c r="J2070" t="s">
        <v>40</v>
      </c>
      <c r="K2070">
        <v>-200</v>
      </c>
      <c r="L2070" s="1">
        <v>2136</v>
      </c>
      <c r="M2070" t="s">
        <v>36</v>
      </c>
      <c r="N2070" t="s">
        <v>27</v>
      </c>
      <c r="O2070" t="s">
        <v>27</v>
      </c>
      <c r="P2070">
        <v>50</v>
      </c>
      <c r="Q2070" t="s">
        <v>32</v>
      </c>
      <c r="R2070">
        <v>12</v>
      </c>
      <c r="S2070" t="s">
        <v>27</v>
      </c>
      <c r="T2070">
        <v>4</v>
      </c>
      <c r="U2070">
        <v>2</v>
      </c>
      <c r="V2070">
        <v>3</v>
      </c>
      <c r="W2070">
        <v>99</v>
      </c>
      <c r="X2070">
        <v>707</v>
      </c>
      <c r="Y2070">
        <v>-50</v>
      </c>
      <c r="Z2070" t="s">
        <v>35</v>
      </c>
      <c r="AA2070">
        <v>100</v>
      </c>
      <c r="AB2070" t="str">
        <f t="shared" si="32"/>
        <v>60-69</v>
      </c>
    </row>
    <row r="2071" spans="1:28" x14ac:dyDescent="0.3">
      <c r="A2071">
        <v>53</v>
      </c>
      <c r="B2071" t="s">
        <v>27</v>
      </c>
      <c r="C2071" t="s">
        <v>46</v>
      </c>
      <c r="D2071">
        <v>0</v>
      </c>
      <c r="E2071" t="s">
        <v>37</v>
      </c>
      <c r="F2071">
        <v>0</v>
      </c>
      <c r="G2071">
        <v>1</v>
      </c>
      <c r="H2071" t="s">
        <v>30</v>
      </c>
      <c r="I2071">
        <v>50</v>
      </c>
      <c r="J2071" t="s">
        <v>40</v>
      </c>
      <c r="K2071">
        <v>-200</v>
      </c>
      <c r="L2071" s="1">
        <v>2050</v>
      </c>
      <c r="M2071" t="s">
        <v>27</v>
      </c>
      <c r="N2071" t="s">
        <v>27</v>
      </c>
      <c r="O2071" t="s">
        <v>27</v>
      </c>
      <c r="P2071">
        <v>0</v>
      </c>
      <c r="Q2071" t="s">
        <v>44</v>
      </c>
      <c r="R2071">
        <v>12</v>
      </c>
      <c r="S2071" t="s">
        <v>27</v>
      </c>
      <c r="T2071">
        <v>5</v>
      </c>
      <c r="U2071">
        <v>6</v>
      </c>
      <c r="V2071">
        <v>2</v>
      </c>
      <c r="W2071">
        <v>99</v>
      </c>
      <c r="X2071">
        <v>706</v>
      </c>
      <c r="Y2071">
        <v>-50</v>
      </c>
      <c r="Z2071" t="s">
        <v>35</v>
      </c>
      <c r="AA2071">
        <v>100</v>
      </c>
      <c r="AB2071" t="str">
        <f t="shared" si="32"/>
        <v>50-59</v>
      </c>
    </row>
    <row r="2072" spans="1:28" x14ac:dyDescent="0.3">
      <c r="A2072">
        <v>54</v>
      </c>
      <c r="B2072" t="s">
        <v>27</v>
      </c>
      <c r="C2072" t="s">
        <v>46</v>
      </c>
      <c r="D2072">
        <v>0</v>
      </c>
      <c r="E2072" t="s">
        <v>42</v>
      </c>
      <c r="F2072">
        <v>100</v>
      </c>
      <c r="G2072">
        <v>0</v>
      </c>
      <c r="H2072" t="s">
        <v>43</v>
      </c>
      <c r="I2072">
        <v>0</v>
      </c>
      <c r="J2072" t="s">
        <v>40</v>
      </c>
      <c r="K2072">
        <v>-200</v>
      </c>
      <c r="L2072" s="1">
        <v>2050</v>
      </c>
      <c r="M2072" t="s">
        <v>27</v>
      </c>
      <c r="N2072" t="s">
        <v>27</v>
      </c>
      <c r="O2072" t="s">
        <v>27</v>
      </c>
      <c r="P2072">
        <v>0</v>
      </c>
      <c r="Q2072" t="s">
        <v>34</v>
      </c>
      <c r="R2072">
        <v>24</v>
      </c>
      <c r="S2072" t="s">
        <v>27</v>
      </c>
      <c r="T2072">
        <v>5</v>
      </c>
      <c r="U2072">
        <v>0</v>
      </c>
      <c r="V2072">
        <v>2</v>
      </c>
      <c r="W2072">
        <v>99</v>
      </c>
      <c r="X2072">
        <v>802</v>
      </c>
      <c r="Y2072">
        <v>-50</v>
      </c>
      <c r="Z2072" t="s">
        <v>33</v>
      </c>
      <c r="AA2072">
        <v>50</v>
      </c>
      <c r="AB2072" t="str">
        <f t="shared" si="32"/>
        <v>50-59</v>
      </c>
    </row>
    <row r="2073" spans="1:28" x14ac:dyDescent="0.3">
      <c r="A2073">
        <v>58</v>
      </c>
      <c r="B2073" t="s">
        <v>36</v>
      </c>
      <c r="C2073" t="s">
        <v>28</v>
      </c>
      <c r="D2073">
        <v>86</v>
      </c>
      <c r="E2073" t="s">
        <v>37</v>
      </c>
      <c r="F2073">
        <v>0</v>
      </c>
      <c r="G2073">
        <v>1</v>
      </c>
      <c r="H2073" t="s">
        <v>39</v>
      </c>
      <c r="I2073">
        <v>100</v>
      </c>
      <c r="J2073" t="s">
        <v>40</v>
      </c>
      <c r="K2073">
        <v>-200</v>
      </c>
      <c r="L2073" s="1">
        <v>2136</v>
      </c>
      <c r="M2073" t="s">
        <v>27</v>
      </c>
      <c r="N2073" t="s">
        <v>36</v>
      </c>
      <c r="O2073" t="s">
        <v>27</v>
      </c>
      <c r="P2073">
        <v>50</v>
      </c>
      <c r="Q2073" t="s">
        <v>34</v>
      </c>
      <c r="R2073">
        <v>30</v>
      </c>
      <c r="S2073" t="s">
        <v>36</v>
      </c>
      <c r="T2073">
        <v>4</v>
      </c>
      <c r="U2073">
        <v>3</v>
      </c>
      <c r="V2073">
        <v>1</v>
      </c>
      <c r="W2073">
        <v>11</v>
      </c>
      <c r="X2073">
        <v>814</v>
      </c>
      <c r="Y2073">
        <v>-50</v>
      </c>
      <c r="Z2073" t="s">
        <v>35</v>
      </c>
      <c r="AA2073">
        <v>100</v>
      </c>
      <c r="AB2073" t="str">
        <f t="shared" si="32"/>
        <v>50-59</v>
      </c>
    </row>
    <row r="2074" spans="1:28" x14ac:dyDescent="0.3">
      <c r="A2074">
        <v>41</v>
      </c>
      <c r="B2074" t="s">
        <v>27</v>
      </c>
      <c r="C2074" t="s">
        <v>46</v>
      </c>
      <c r="D2074">
        <v>0</v>
      </c>
      <c r="E2074" t="s">
        <v>29</v>
      </c>
      <c r="F2074">
        <v>50</v>
      </c>
      <c r="G2074">
        <v>1</v>
      </c>
      <c r="H2074" t="s">
        <v>30</v>
      </c>
      <c r="I2074">
        <v>50</v>
      </c>
      <c r="J2074" t="s">
        <v>40</v>
      </c>
      <c r="K2074">
        <v>-200</v>
      </c>
      <c r="L2074" s="1">
        <v>2100</v>
      </c>
      <c r="M2074" t="s">
        <v>27</v>
      </c>
      <c r="N2074" t="s">
        <v>27</v>
      </c>
      <c r="O2074" t="s">
        <v>27</v>
      </c>
      <c r="P2074">
        <v>0</v>
      </c>
      <c r="Q2074" t="s">
        <v>44</v>
      </c>
      <c r="R2074">
        <v>26</v>
      </c>
      <c r="S2074" t="s">
        <v>36</v>
      </c>
      <c r="T2074">
        <v>4</v>
      </c>
      <c r="U2074">
        <v>0</v>
      </c>
      <c r="V2074">
        <v>1</v>
      </c>
      <c r="W2074">
        <v>11</v>
      </c>
      <c r="X2074">
        <v>754</v>
      </c>
      <c r="Y2074">
        <v>-50</v>
      </c>
      <c r="Z2074" t="s">
        <v>35</v>
      </c>
      <c r="AA2074">
        <v>100</v>
      </c>
      <c r="AB2074" t="str">
        <f t="shared" si="32"/>
        <v>40-49</v>
      </c>
    </row>
    <row r="2075" spans="1:28" x14ac:dyDescent="0.3">
      <c r="A2075">
        <v>42</v>
      </c>
      <c r="B2075" t="s">
        <v>27</v>
      </c>
      <c r="C2075" t="s">
        <v>38</v>
      </c>
      <c r="D2075">
        <v>0</v>
      </c>
      <c r="E2075" t="s">
        <v>29</v>
      </c>
      <c r="F2075">
        <v>50</v>
      </c>
      <c r="G2075">
        <v>0</v>
      </c>
      <c r="H2075" t="s">
        <v>43</v>
      </c>
      <c r="I2075">
        <v>0</v>
      </c>
      <c r="J2075" t="s">
        <v>40</v>
      </c>
      <c r="K2075">
        <v>-200</v>
      </c>
      <c r="L2075" s="1">
        <v>2050</v>
      </c>
      <c r="M2075" t="s">
        <v>27</v>
      </c>
      <c r="N2075" t="s">
        <v>27</v>
      </c>
      <c r="O2075" t="s">
        <v>27</v>
      </c>
      <c r="P2075">
        <v>0</v>
      </c>
      <c r="Q2075" t="s">
        <v>34</v>
      </c>
      <c r="R2075">
        <v>4</v>
      </c>
      <c r="S2075" t="s">
        <v>27</v>
      </c>
      <c r="T2075">
        <v>3</v>
      </c>
      <c r="U2075">
        <v>0</v>
      </c>
      <c r="V2075">
        <v>3</v>
      </c>
      <c r="W2075">
        <v>99</v>
      </c>
      <c r="X2075">
        <v>743</v>
      </c>
      <c r="Y2075">
        <v>-50</v>
      </c>
      <c r="Z2075" t="s">
        <v>35</v>
      </c>
      <c r="AA2075">
        <v>100</v>
      </c>
      <c r="AB2075" t="str">
        <f t="shared" si="32"/>
        <v>40-49</v>
      </c>
    </row>
    <row r="2076" spans="1:28" x14ac:dyDescent="0.3">
      <c r="A2076">
        <v>30</v>
      </c>
      <c r="B2076" t="s">
        <v>27</v>
      </c>
      <c r="C2076" t="s">
        <v>46</v>
      </c>
      <c r="D2076">
        <v>0</v>
      </c>
      <c r="E2076" t="s">
        <v>29</v>
      </c>
      <c r="F2076">
        <v>50</v>
      </c>
      <c r="G2076">
        <v>0</v>
      </c>
      <c r="H2076" t="s">
        <v>30</v>
      </c>
      <c r="I2076">
        <v>0</v>
      </c>
      <c r="J2076" t="s">
        <v>40</v>
      </c>
      <c r="K2076">
        <v>-200</v>
      </c>
      <c r="L2076" s="1">
        <v>2000</v>
      </c>
      <c r="M2076" t="s">
        <v>36</v>
      </c>
      <c r="N2076" t="s">
        <v>27</v>
      </c>
      <c r="O2076" t="s">
        <v>27</v>
      </c>
      <c r="P2076">
        <v>50</v>
      </c>
      <c r="Q2076" t="s">
        <v>34</v>
      </c>
      <c r="R2076">
        <v>4</v>
      </c>
      <c r="S2076" t="s">
        <v>36</v>
      </c>
      <c r="T2076">
        <v>4</v>
      </c>
      <c r="U2076">
        <v>2</v>
      </c>
      <c r="V2076">
        <v>1</v>
      </c>
      <c r="W2076">
        <v>2</v>
      </c>
      <c r="X2076">
        <v>769</v>
      </c>
      <c r="Y2076">
        <v>-50</v>
      </c>
      <c r="Z2076" t="s">
        <v>35</v>
      </c>
      <c r="AA2076">
        <v>100</v>
      </c>
      <c r="AB2076" t="str">
        <f t="shared" si="32"/>
        <v>30-39</v>
      </c>
    </row>
    <row r="2077" spans="1:28" x14ac:dyDescent="0.3">
      <c r="A2077">
        <v>35</v>
      </c>
      <c r="B2077" t="s">
        <v>27</v>
      </c>
      <c r="C2077" t="s">
        <v>28</v>
      </c>
      <c r="D2077">
        <v>86</v>
      </c>
      <c r="E2077" t="s">
        <v>29</v>
      </c>
      <c r="F2077">
        <v>50</v>
      </c>
      <c r="G2077">
        <v>1</v>
      </c>
      <c r="H2077" t="s">
        <v>30</v>
      </c>
      <c r="I2077">
        <v>50</v>
      </c>
      <c r="J2077" t="s">
        <v>31</v>
      </c>
      <c r="K2077">
        <v>0</v>
      </c>
      <c r="L2077" s="1">
        <v>2336</v>
      </c>
      <c r="M2077" t="s">
        <v>36</v>
      </c>
      <c r="N2077" t="s">
        <v>27</v>
      </c>
      <c r="O2077" t="s">
        <v>27</v>
      </c>
      <c r="P2077">
        <v>50</v>
      </c>
      <c r="Q2077" t="s">
        <v>34</v>
      </c>
      <c r="R2077">
        <v>13</v>
      </c>
      <c r="S2077" t="s">
        <v>36</v>
      </c>
      <c r="T2077">
        <v>4</v>
      </c>
      <c r="U2077">
        <v>1</v>
      </c>
      <c r="V2077">
        <v>3</v>
      </c>
      <c r="W2077">
        <v>9</v>
      </c>
      <c r="X2077">
        <v>619</v>
      </c>
      <c r="Y2077">
        <v>50</v>
      </c>
      <c r="Z2077" t="s">
        <v>41</v>
      </c>
      <c r="AA2077">
        <v>0</v>
      </c>
      <c r="AB2077" t="str">
        <f t="shared" si="32"/>
        <v>30-39</v>
      </c>
    </row>
    <row r="2078" spans="1:28" x14ac:dyDescent="0.3">
      <c r="A2078">
        <v>49</v>
      </c>
      <c r="B2078" t="s">
        <v>27</v>
      </c>
      <c r="C2078" t="s">
        <v>28</v>
      </c>
      <c r="D2078">
        <v>86</v>
      </c>
      <c r="E2078" t="s">
        <v>29</v>
      </c>
      <c r="F2078">
        <v>50</v>
      </c>
      <c r="G2078">
        <v>1</v>
      </c>
      <c r="H2078" t="s">
        <v>30</v>
      </c>
      <c r="I2078">
        <v>50</v>
      </c>
      <c r="J2078" t="s">
        <v>31</v>
      </c>
      <c r="K2078">
        <v>0</v>
      </c>
      <c r="L2078" s="1">
        <v>2336</v>
      </c>
      <c r="M2078" t="s">
        <v>27</v>
      </c>
      <c r="N2078" t="s">
        <v>27</v>
      </c>
      <c r="O2078" t="s">
        <v>27</v>
      </c>
      <c r="P2078">
        <v>0</v>
      </c>
      <c r="Q2078" t="s">
        <v>34</v>
      </c>
      <c r="R2078">
        <v>22</v>
      </c>
      <c r="S2078" t="s">
        <v>36</v>
      </c>
      <c r="T2078">
        <v>3</v>
      </c>
      <c r="U2078">
        <v>3</v>
      </c>
      <c r="V2078">
        <v>2</v>
      </c>
      <c r="W2078">
        <v>3</v>
      </c>
      <c r="X2078">
        <v>785</v>
      </c>
      <c r="Y2078">
        <v>-50</v>
      </c>
      <c r="Z2078" t="s">
        <v>33</v>
      </c>
      <c r="AA2078">
        <v>50</v>
      </c>
      <c r="AB2078" t="str">
        <f t="shared" si="32"/>
        <v>40-49</v>
      </c>
    </row>
    <row r="2079" spans="1:28" x14ac:dyDescent="0.3">
      <c r="A2079">
        <v>58</v>
      </c>
      <c r="B2079" t="s">
        <v>36</v>
      </c>
      <c r="C2079" t="s">
        <v>28</v>
      </c>
      <c r="D2079">
        <v>86</v>
      </c>
      <c r="E2079" t="s">
        <v>37</v>
      </c>
      <c r="F2079">
        <v>0</v>
      </c>
      <c r="G2079">
        <v>1</v>
      </c>
      <c r="H2079" t="s">
        <v>30</v>
      </c>
      <c r="I2079">
        <v>50</v>
      </c>
      <c r="J2079" t="s">
        <v>40</v>
      </c>
      <c r="K2079">
        <v>-200</v>
      </c>
      <c r="L2079" s="1">
        <v>2086</v>
      </c>
      <c r="M2079" t="s">
        <v>27</v>
      </c>
      <c r="N2079" t="s">
        <v>27</v>
      </c>
      <c r="O2079" t="s">
        <v>27</v>
      </c>
      <c r="P2079">
        <v>0</v>
      </c>
      <c r="Q2079" t="s">
        <v>34</v>
      </c>
      <c r="R2079">
        <v>14</v>
      </c>
      <c r="S2079" t="s">
        <v>36</v>
      </c>
      <c r="T2079">
        <v>0</v>
      </c>
      <c r="U2079">
        <v>1</v>
      </c>
      <c r="V2079">
        <v>1</v>
      </c>
      <c r="W2079">
        <v>7</v>
      </c>
      <c r="X2079">
        <v>749</v>
      </c>
      <c r="Y2079">
        <v>-50</v>
      </c>
      <c r="Z2079" t="s">
        <v>33</v>
      </c>
      <c r="AA2079">
        <v>50</v>
      </c>
      <c r="AB2079" t="str">
        <f t="shared" si="32"/>
        <v>50-59</v>
      </c>
    </row>
    <row r="2080" spans="1:28" x14ac:dyDescent="0.3">
      <c r="A2080">
        <v>37</v>
      </c>
      <c r="B2080" t="s">
        <v>27</v>
      </c>
      <c r="C2080" t="s">
        <v>28</v>
      </c>
      <c r="D2080">
        <v>86</v>
      </c>
      <c r="E2080" t="s">
        <v>29</v>
      </c>
      <c r="F2080">
        <v>50</v>
      </c>
      <c r="G2080">
        <v>0</v>
      </c>
      <c r="H2080" t="s">
        <v>30</v>
      </c>
      <c r="I2080">
        <v>0</v>
      </c>
      <c r="J2080" t="s">
        <v>40</v>
      </c>
      <c r="K2080">
        <v>-200</v>
      </c>
      <c r="L2080" s="1">
        <v>2136</v>
      </c>
      <c r="M2080" t="s">
        <v>27</v>
      </c>
      <c r="N2080" t="s">
        <v>27</v>
      </c>
      <c r="O2080" t="s">
        <v>27</v>
      </c>
      <c r="P2080">
        <v>0</v>
      </c>
      <c r="Q2080" t="s">
        <v>32</v>
      </c>
      <c r="R2080">
        <v>5</v>
      </c>
      <c r="S2080" t="s">
        <v>27</v>
      </c>
      <c r="T2080">
        <v>5</v>
      </c>
      <c r="U2080">
        <v>1</v>
      </c>
      <c r="V2080">
        <v>1</v>
      </c>
      <c r="W2080">
        <v>99</v>
      </c>
      <c r="X2080">
        <v>726</v>
      </c>
      <c r="Y2080">
        <v>-50</v>
      </c>
      <c r="Z2080" t="s">
        <v>35</v>
      </c>
      <c r="AA2080">
        <v>100</v>
      </c>
      <c r="AB2080" t="str">
        <f t="shared" si="32"/>
        <v>30-39</v>
      </c>
    </row>
    <row r="2081" spans="1:28" x14ac:dyDescent="0.3">
      <c r="A2081">
        <v>33</v>
      </c>
      <c r="B2081" t="s">
        <v>27</v>
      </c>
      <c r="C2081" t="s">
        <v>38</v>
      </c>
      <c r="D2081">
        <v>0</v>
      </c>
      <c r="E2081" t="s">
        <v>37</v>
      </c>
      <c r="F2081">
        <v>0</v>
      </c>
      <c r="G2081">
        <v>2</v>
      </c>
      <c r="H2081" t="s">
        <v>43</v>
      </c>
      <c r="I2081">
        <v>400</v>
      </c>
      <c r="J2081" t="s">
        <v>40</v>
      </c>
      <c r="K2081">
        <v>-200</v>
      </c>
      <c r="L2081" s="1">
        <v>2300</v>
      </c>
      <c r="M2081" t="s">
        <v>36</v>
      </c>
      <c r="N2081" t="s">
        <v>36</v>
      </c>
      <c r="O2081" t="s">
        <v>27</v>
      </c>
      <c r="P2081">
        <v>100</v>
      </c>
      <c r="Q2081" t="s">
        <v>34</v>
      </c>
      <c r="R2081">
        <v>24</v>
      </c>
      <c r="S2081" t="s">
        <v>27</v>
      </c>
      <c r="T2081">
        <v>1</v>
      </c>
      <c r="U2081">
        <v>1</v>
      </c>
      <c r="V2081">
        <v>3</v>
      </c>
      <c r="W2081">
        <v>99</v>
      </c>
      <c r="X2081">
        <v>728</v>
      </c>
      <c r="Y2081">
        <v>-50</v>
      </c>
      <c r="Z2081" t="s">
        <v>35</v>
      </c>
      <c r="AA2081">
        <v>100</v>
      </c>
      <c r="AB2081" t="str">
        <f t="shared" si="32"/>
        <v>30-39</v>
      </c>
    </row>
    <row r="2082" spans="1:28" x14ac:dyDescent="0.3">
      <c r="A2082">
        <v>40</v>
      </c>
      <c r="B2082" t="s">
        <v>27</v>
      </c>
      <c r="C2082" t="s">
        <v>28</v>
      </c>
      <c r="D2082">
        <v>86</v>
      </c>
      <c r="E2082" t="s">
        <v>42</v>
      </c>
      <c r="F2082">
        <v>100</v>
      </c>
      <c r="G2082">
        <v>1</v>
      </c>
      <c r="H2082" t="s">
        <v>43</v>
      </c>
      <c r="I2082">
        <v>200</v>
      </c>
      <c r="J2082" t="s">
        <v>31</v>
      </c>
      <c r="K2082">
        <v>0</v>
      </c>
      <c r="L2082" s="1">
        <v>2536</v>
      </c>
      <c r="M2082" t="s">
        <v>27</v>
      </c>
      <c r="N2082" t="s">
        <v>36</v>
      </c>
      <c r="O2082" t="s">
        <v>27</v>
      </c>
      <c r="P2082">
        <v>50</v>
      </c>
      <c r="Q2082" t="s">
        <v>34</v>
      </c>
      <c r="R2082">
        <v>7</v>
      </c>
      <c r="S2082" t="s">
        <v>36</v>
      </c>
      <c r="T2082">
        <v>7</v>
      </c>
      <c r="U2082">
        <v>3</v>
      </c>
      <c r="V2082">
        <v>2</v>
      </c>
      <c r="W2082">
        <v>2</v>
      </c>
      <c r="X2082">
        <v>757</v>
      </c>
      <c r="Y2082">
        <v>-50</v>
      </c>
      <c r="Z2082" t="s">
        <v>35</v>
      </c>
      <c r="AA2082">
        <v>100</v>
      </c>
      <c r="AB2082" t="str">
        <f t="shared" si="32"/>
        <v>40-49</v>
      </c>
    </row>
    <row r="2083" spans="1:28" x14ac:dyDescent="0.3">
      <c r="A2083">
        <v>49</v>
      </c>
      <c r="B2083" t="s">
        <v>27</v>
      </c>
      <c r="C2083" t="s">
        <v>45</v>
      </c>
      <c r="D2083">
        <v>0</v>
      </c>
      <c r="E2083" t="s">
        <v>29</v>
      </c>
      <c r="F2083">
        <v>50</v>
      </c>
      <c r="G2083">
        <v>0</v>
      </c>
      <c r="H2083" t="s">
        <v>39</v>
      </c>
      <c r="I2083">
        <v>0</v>
      </c>
      <c r="J2083" t="s">
        <v>31</v>
      </c>
      <c r="K2083">
        <v>0</v>
      </c>
      <c r="L2083" s="1">
        <v>2150</v>
      </c>
      <c r="M2083" t="s">
        <v>27</v>
      </c>
      <c r="N2083" t="s">
        <v>27</v>
      </c>
      <c r="O2083" t="s">
        <v>27</v>
      </c>
      <c r="P2083">
        <v>0</v>
      </c>
      <c r="Q2083" t="s">
        <v>34</v>
      </c>
      <c r="R2083">
        <v>26</v>
      </c>
      <c r="S2083" t="s">
        <v>36</v>
      </c>
      <c r="T2083">
        <v>2</v>
      </c>
      <c r="U2083">
        <v>3</v>
      </c>
      <c r="V2083">
        <v>3</v>
      </c>
      <c r="W2083">
        <v>10</v>
      </c>
      <c r="X2083">
        <v>740</v>
      </c>
      <c r="Y2083">
        <v>-50</v>
      </c>
      <c r="Z2083" t="s">
        <v>41</v>
      </c>
      <c r="AA2083">
        <v>0</v>
      </c>
      <c r="AB2083" t="str">
        <f t="shared" si="32"/>
        <v>40-49</v>
      </c>
    </row>
    <row r="2084" spans="1:28" x14ac:dyDescent="0.3">
      <c r="A2084">
        <v>18</v>
      </c>
      <c r="B2084" t="s">
        <v>27</v>
      </c>
      <c r="C2084" t="s">
        <v>28</v>
      </c>
      <c r="D2084">
        <v>86</v>
      </c>
      <c r="E2084" t="s">
        <v>29</v>
      </c>
      <c r="F2084">
        <v>50</v>
      </c>
      <c r="G2084">
        <v>1</v>
      </c>
      <c r="H2084" t="s">
        <v>30</v>
      </c>
      <c r="I2084">
        <v>50</v>
      </c>
      <c r="J2084" t="s">
        <v>40</v>
      </c>
      <c r="K2084">
        <v>-200</v>
      </c>
      <c r="L2084" s="1">
        <v>2186</v>
      </c>
      <c r="M2084" t="s">
        <v>27</v>
      </c>
      <c r="N2084" t="s">
        <v>27</v>
      </c>
      <c r="O2084" t="s">
        <v>27</v>
      </c>
      <c r="P2084">
        <v>0</v>
      </c>
      <c r="Q2084" t="s">
        <v>44</v>
      </c>
      <c r="R2084">
        <v>30</v>
      </c>
      <c r="S2084" t="s">
        <v>27</v>
      </c>
      <c r="T2084">
        <v>5</v>
      </c>
      <c r="U2084">
        <v>3</v>
      </c>
      <c r="V2084">
        <v>1</v>
      </c>
      <c r="W2084">
        <v>99</v>
      </c>
      <c r="X2084">
        <v>718</v>
      </c>
      <c r="Y2084">
        <v>-50</v>
      </c>
      <c r="Z2084" t="s">
        <v>35</v>
      </c>
      <c r="AA2084">
        <v>100</v>
      </c>
      <c r="AB2084" t="str">
        <f t="shared" si="32"/>
        <v>10-19</v>
      </c>
    </row>
    <row r="2085" spans="1:28" x14ac:dyDescent="0.3">
      <c r="A2085">
        <v>18</v>
      </c>
      <c r="B2085" t="s">
        <v>27</v>
      </c>
      <c r="C2085" t="s">
        <v>28</v>
      </c>
      <c r="D2085">
        <v>86</v>
      </c>
      <c r="E2085" t="s">
        <v>42</v>
      </c>
      <c r="F2085">
        <v>100</v>
      </c>
      <c r="G2085">
        <v>2</v>
      </c>
      <c r="H2085" t="s">
        <v>43</v>
      </c>
      <c r="I2085">
        <v>400</v>
      </c>
      <c r="J2085" t="s">
        <v>31</v>
      </c>
      <c r="K2085">
        <v>0</v>
      </c>
      <c r="L2085" s="1">
        <v>2686</v>
      </c>
      <c r="M2085" t="s">
        <v>27</v>
      </c>
      <c r="N2085" t="s">
        <v>27</v>
      </c>
      <c r="O2085" t="s">
        <v>27</v>
      </c>
      <c r="P2085">
        <v>0</v>
      </c>
      <c r="Q2085" t="s">
        <v>34</v>
      </c>
      <c r="R2085">
        <v>24</v>
      </c>
      <c r="S2085" t="s">
        <v>36</v>
      </c>
      <c r="T2085">
        <v>6</v>
      </c>
      <c r="U2085">
        <v>2</v>
      </c>
      <c r="V2085">
        <v>2</v>
      </c>
      <c r="W2085">
        <v>10</v>
      </c>
      <c r="X2085">
        <v>721</v>
      </c>
      <c r="Y2085">
        <v>-50</v>
      </c>
      <c r="Z2085" t="s">
        <v>41</v>
      </c>
      <c r="AA2085">
        <v>0</v>
      </c>
      <c r="AB2085" t="str">
        <f t="shared" si="32"/>
        <v>10-19</v>
      </c>
    </row>
    <row r="2086" spans="1:28" x14ac:dyDescent="0.3">
      <c r="A2086">
        <v>31</v>
      </c>
      <c r="B2086" t="s">
        <v>27</v>
      </c>
      <c r="C2086" t="s">
        <v>38</v>
      </c>
      <c r="D2086">
        <v>0</v>
      </c>
      <c r="E2086" t="s">
        <v>29</v>
      </c>
      <c r="F2086">
        <v>50</v>
      </c>
      <c r="G2086">
        <v>1</v>
      </c>
      <c r="H2086" t="s">
        <v>30</v>
      </c>
      <c r="I2086">
        <v>50</v>
      </c>
      <c r="J2086" t="s">
        <v>40</v>
      </c>
      <c r="K2086">
        <v>-200</v>
      </c>
      <c r="L2086" s="1">
        <v>2000</v>
      </c>
      <c r="M2086" t="s">
        <v>27</v>
      </c>
      <c r="N2086" t="s">
        <v>27</v>
      </c>
      <c r="O2086" t="s">
        <v>27</v>
      </c>
      <c r="P2086">
        <v>0</v>
      </c>
      <c r="Q2086" t="s">
        <v>34</v>
      </c>
      <c r="R2086">
        <v>2</v>
      </c>
      <c r="S2086" t="s">
        <v>36</v>
      </c>
      <c r="T2086">
        <v>4</v>
      </c>
      <c r="U2086">
        <v>4</v>
      </c>
      <c r="V2086">
        <v>3</v>
      </c>
      <c r="W2086">
        <v>12</v>
      </c>
      <c r="X2086">
        <v>716</v>
      </c>
      <c r="Y2086">
        <v>-50</v>
      </c>
      <c r="Z2086" t="s">
        <v>41</v>
      </c>
      <c r="AA2086">
        <v>0</v>
      </c>
      <c r="AB2086" t="str">
        <f t="shared" si="32"/>
        <v>30-39</v>
      </c>
    </row>
    <row r="2087" spans="1:28" x14ac:dyDescent="0.3">
      <c r="A2087">
        <v>21</v>
      </c>
      <c r="B2087" t="s">
        <v>27</v>
      </c>
      <c r="C2087" t="s">
        <v>38</v>
      </c>
      <c r="D2087">
        <v>0</v>
      </c>
      <c r="E2087" t="s">
        <v>29</v>
      </c>
      <c r="F2087">
        <v>50</v>
      </c>
      <c r="G2087">
        <v>0</v>
      </c>
      <c r="H2087" t="s">
        <v>43</v>
      </c>
      <c r="I2087">
        <v>0</v>
      </c>
      <c r="J2087" t="s">
        <v>40</v>
      </c>
      <c r="K2087">
        <v>-200</v>
      </c>
      <c r="L2087" s="1">
        <v>1900</v>
      </c>
      <c r="M2087" t="s">
        <v>27</v>
      </c>
      <c r="N2087" t="s">
        <v>36</v>
      </c>
      <c r="O2087" t="s">
        <v>27</v>
      </c>
      <c r="P2087">
        <v>50</v>
      </c>
      <c r="Q2087" t="s">
        <v>34</v>
      </c>
      <c r="R2087">
        <v>6</v>
      </c>
      <c r="S2087" t="s">
        <v>36</v>
      </c>
      <c r="T2087">
        <v>3</v>
      </c>
      <c r="U2087">
        <v>3</v>
      </c>
      <c r="V2087">
        <v>1</v>
      </c>
      <c r="W2087">
        <v>14</v>
      </c>
      <c r="X2087">
        <v>739</v>
      </c>
      <c r="Y2087">
        <v>-50</v>
      </c>
      <c r="Z2087" t="s">
        <v>41</v>
      </c>
      <c r="AA2087">
        <v>0</v>
      </c>
      <c r="AB2087" t="str">
        <f t="shared" si="32"/>
        <v>20-29</v>
      </c>
    </row>
    <row r="2088" spans="1:28" x14ac:dyDescent="0.3">
      <c r="A2088">
        <v>32</v>
      </c>
      <c r="B2088" t="s">
        <v>27</v>
      </c>
      <c r="C2088" t="s">
        <v>28</v>
      </c>
      <c r="D2088">
        <v>86</v>
      </c>
      <c r="E2088" t="s">
        <v>29</v>
      </c>
      <c r="F2088">
        <v>50</v>
      </c>
      <c r="G2088">
        <v>2</v>
      </c>
      <c r="H2088" t="s">
        <v>30</v>
      </c>
      <c r="I2088">
        <v>100</v>
      </c>
      <c r="J2088" t="s">
        <v>40</v>
      </c>
      <c r="K2088">
        <v>-200</v>
      </c>
      <c r="L2088" s="1">
        <v>2236</v>
      </c>
      <c r="M2088" t="s">
        <v>36</v>
      </c>
      <c r="N2088" t="s">
        <v>36</v>
      </c>
      <c r="O2088" t="s">
        <v>27</v>
      </c>
      <c r="P2088">
        <v>100</v>
      </c>
      <c r="Q2088" t="s">
        <v>32</v>
      </c>
      <c r="R2088">
        <v>23</v>
      </c>
      <c r="S2088" t="s">
        <v>27</v>
      </c>
      <c r="T2088">
        <v>3</v>
      </c>
      <c r="U2088">
        <v>1</v>
      </c>
      <c r="V2088">
        <v>1</v>
      </c>
      <c r="W2088">
        <v>99</v>
      </c>
      <c r="X2088">
        <v>677</v>
      </c>
      <c r="Y2088">
        <v>50</v>
      </c>
      <c r="Z2088" t="s">
        <v>35</v>
      </c>
      <c r="AA2088">
        <v>100</v>
      </c>
      <c r="AB2088" t="str">
        <f t="shared" si="32"/>
        <v>30-39</v>
      </c>
    </row>
    <row r="2089" spans="1:28" x14ac:dyDescent="0.3">
      <c r="A2089">
        <v>37</v>
      </c>
      <c r="B2089" t="s">
        <v>27</v>
      </c>
      <c r="C2089" t="s">
        <v>38</v>
      </c>
      <c r="D2089">
        <v>0</v>
      </c>
      <c r="E2089" t="s">
        <v>29</v>
      </c>
      <c r="F2089">
        <v>50</v>
      </c>
      <c r="G2089">
        <v>0</v>
      </c>
      <c r="H2089" t="s">
        <v>39</v>
      </c>
      <c r="I2089">
        <v>0</v>
      </c>
      <c r="J2089" t="s">
        <v>40</v>
      </c>
      <c r="K2089">
        <v>-200</v>
      </c>
      <c r="L2089" s="1">
        <v>2000</v>
      </c>
      <c r="M2089" t="s">
        <v>27</v>
      </c>
      <c r="N2089" t="s">
        <v>27</v>
      </c>
      <c r="O2089" t="s">
        <v>36</v>
      </c>
      <c r="P2089">
        <v>50</v>
      </c>
      <c r="Q2089" t="s">
        <v>32</v>
      </c>
      <c r="R2089">
        <v>26</v>
      </c>
      <c r="S2089" t="s">
        <v>36</v>
      </c>
      <c r="T2089">
        <v>3</v>
      </c>
      <c r="U2089">
        <v>3</v>
      </c>
      <c r="V2089">
        <v>3</v>
      </c>
      <c r="W2089">
        <v>3</v>
      </c>
      <c r="X2089">
        <v>759</v>
      </c>
      <c r="Y2089">
        <v>-50</v>
      </c>
      <c r="Z2089" t="s">
        <v>35</v>
      </c>
      <c r="AA2089">
        <v>100</v>
      </c>
      <c r="AB2089" t="str">
        <f t="shared" si="32"/>
        <v>30-39</v>
      </c>
    </row>
    <row r="2090" spans="1:28" x14ac:dyDescent="0.3">
      <c r="A2090">
        <v>33</v>
      </c>
      <c r="B2090" t="s">
        <v>27</v>
      </c>
      <c r="C2090" t="s">
        <v>38</v>
      </c>
      <c r="D2090">
        <v>0</v>
      </c>
      <c r="E2090" t="s">
        <v>29</v>
      </c>
      <c r="F2090">
        <v>50</v>
      </c>
      <c r="G2090">
        <v>0</v>
      </c>
      <c r="H2090" t="s">
        <v>30</v>
      </c>
      <c r="I2090">
        <v>0</v>
      </c>
      <c r="J2090" t="s">
        <v>31</v>
      </c>
      <c r="K2090">
        <v>0</v>
      </c>
      <c r="L2090" s="1">
        <v>2350</v>
      </c>
      <c r="M2090" t="s">
        <v>27</v>
      </c>
      <c r="N2090" t="s">
        <v>27</v>
      </c>
      <c r="O2090" t="s">
        <v>27</v>
      </c>
      <c r="P2090">
        <v>0</v>
      </c>
      <c r="Q2090" t="s">
        <v>32</v>
      </c>
      <c r="R2090">
        <v>17</v>
      </c>
      <c r="S2090" t="s">
        <v>27</v>
      </c>
      <c r="T2090">
        <v>6</v>
      </c>
      <c r="U2090">
        <v>3</v>
      </c>
      <c r="V2090">
        <v>1</v>
      </c>
      <c r="W2090">
        <v>99</v>
      </c>
      <c r="X2090">
        <v>689</v>
      </c>
      <c r="Y2090">
        <v>50</v>
      </c>
      <c r="Z2090" t="s">
        <v>35</v>
      </c>
      <c r="AA2090">
        <v>100</v>
      </c>
      <c r="AB2090" t="str">
        <f t="shared" si="32"/>
        <v>30-39</v>
      </c>
    </row>
    <row r="2091" spans="1:28" x14ac:dyDescent="0.3">
      <c r="A2091">
        <v>61</v>
      </c>
      <c r="B2091" t="s">
        <v>36</v>
      </c>
      <c r="C2091" t="s">
        <v>38</v>
      </c>
      <c r="D2091">
        <v>0</v>
      </c>
      <c r="E2091" t="s">
        <v>29</v>
      </c>
      <c r="F2091">
        <v>50</v>
      </c>
      <c r="G2091">
        <v>0</v>
      </c>
      <c r="H2091" t="s">
        <v>43</v>
      </c>
      <c r="I2091">
        <v>0</v>
      </c>
      <c r="J2091" t="s">
        <v>31</v>
      </c>
      <c r="K2091">
        <v>0</v>
      </c>
      <c r="L2091" s="1">
        <v>2100</v>
      </c>
      <c r="M2091" t="s">
        <v>36</v>
      </c>
      <c r="N2091" t="s">
        <v>27</v>
      </c>
      <c r="O2091" t="s">
        <v>36</v>
      </c>
      <c r="P2091">
        <v>100</v>
      </c>
      <c r="Q2091" t="s">
        <v>44</v>
      </c>
      <c r="R2091">
        <v>13</v>
      </c>
      <c r="S2091" t="s">
        <v>36</v>
      </c>
      <c r="T2091">
        <v>7</v>
      </c>
      <c r="U2091">
        <v>1</v>
      </c>
      <c r="V2091">
        <v>1</v>
      </c>
      <c r="W2091">
        <v>1</v>
      </c>
      <c r="X2091">
        <v>705</v>
      </c>
      <c r="Y2091">
        <v>-50</v>
      </c>
      <c r="Z2091" t="s">
        <v>33</v>
      </c>
      <c r="AA2091">
        <v>50</v>
      </c>
      <c r="AB2091" t="str">
        <f t="shared" si="32"/>
        <v>60-69</v>
      </c>
    </row>
    <row r="2092" spans="1:28" x14ac:dyDescent="0.3">
      <c r="A2092">
        <v>44</v>
      </c>
      <c r="B2092" t="s">
        <v>27</v>
      </c>
      <c r="C2092" t="s">
        <v>38</v>
      </c>
      <c r="D2092">
        <v>0</v>
      </c>
      <c r="E2092" t="s">
        <v>29</v>
      </c>
      <c r="F2092">
        <v>50</v>
      </c>
      <c r="G2092">
        <v>0</v>
      </c>
      <c r="H2092" t="s">
        <v>39</v>
      </c>
      <c r="I2092">
        <v>0</v>
      </c>
      <c r="J2092" t="s">
        <v>31</v>
      </c>
      <c r="K2092">
        <v>0</v>
      </c>
      <c r="L2092" s="1">
        <v>2300</v>
      </c>
      <c r="M2092" t="s">
        <v>27</v>
      </c>
      <c r="N2092" t="s">
        <v>36</v>
      </c>
      <c r="O2092" t="s">
        <v>27</v>
      </c>
      <c r="P2092">
        <v>50</v>
      </c>
      <c r="Q2092" t="s">
        <v>34</v>
      </c>
      <c r="R2092">
        <v>13</v>
      </c>
      <c r="S2092" t="s">
        <v>36</v>
      </c>
      <c r="T2092">
        <v>2</v>
      </c>
      <c r="U2092">
        <v>0</v>
      </c>
      <c r="V2092">
        <v>3</v>
      </c>
      <c r="W2092">
        <v>12</v>
      </c>
      <c r="X2092">
        <v>696</v>
      </c>
      <c r="Y2092">
        <v>50</v>
      </c>
      <c r="Z2092" t="s">
        <v>35</v>
      </c>
      <c r="AA2092">
        <v>100</v>
      </c>
      <c r="AB2092" t="str">
        <f t="shared" si="32"/>
        <v>40-49</v>
      </c>
    </row>
    <row r="2093" spans="1:28" x14ac:dyDescent="0.3">
      <c r="A2093">
        <v>44</v>
      </c>
      <c r="B2093" t="s">
        <v>27</v>
      </c>
      <c r="C2093" t="s">
        <v>28</v>
      </c>
      <c r="D2093">
        <v>86</v>
      </c>
      <c r="E2093" t="s">
        <v>42</v>
      </c>
      <c r="F2093">
        <v>100</v>
      </c>
      <c r="G2093">
        <v>0</v>
      </c>
      <c r="H2093" t="s">
        <v>39</v>
      </c>
      <c r="I2093">
        <v>0</v>
      </c>
      <c r="J2093" t="s">
        <v>31</v>
      </c>
      <c r="K2093">
        <v>0</v>
      </c>
      <c r="L2093" s="1">
        <v>2236</v>
      </c>
      <c r="M2093" t="s">
        <v>27</v>
      </c>
      <c r="N2093" t="s">
        <v>36</v>
      </c>
      <c r="O2093" t="s">
        <v>27</v>
      </c>
      <c r="P2093">
        <v>50</v>
      </c>
      <c r="Q2093" t="s">
        <v>34</v>
      </c>
      <c r="R2093">
        <v>29</v>
      </c>
      <c r="S2093" t="s">
        <v>27</v>
      </c>
      <c r="T2093">
        <v>5</v>
      </c>
      <c r="U2093">
        <v>2</v>
      </c>
      <c r="V2093">
        <v>2</v>
      </c>
      <c r="W2093">
        <v>99</v>
      </c>
      <c r="X2093">
        <v>739</v>
      </c>
      <c r="Y2093">
        <v>-50</v>
      </c>
      <c r="Z2093" t="s">
        <v>41</v>
      </c>
      <c r="AA2093">
        <v>0</v>
      </c>
      <c r="AB2093" t="str">
        <f t="shared" si="32"/>
        <v>40-49</v>
      </c>
    </row>
    <row r="2094" spans="1:28" x14ac:dyDescent="0.3">
      <c r="A2094">
        <v>49</v>
      </c>
      <c r="B2094" t="s">
        <v>27</v>
      </c>
      <c r="C2094" t="s">
        <v>38</v>
      </c>
      <c r="D2094">
        <v>0</v>
      </c>
      <c r="E2094" t="s">
        <v>37</v>
      </c>
      <c r="F2094">
        <v>0</v>
      </c>
      <c r="G2094">
        <v>0</v>
      </c>
      <c r="H2094" t="s">
        <v>30</v>
      </c>
      <c r="I2094">
        <v>0</v>
      </c>
      <c r="J2094" t="s">
        <v>31</v>
      </c>
      <c r="K2094">
        <v>0</v>
      </c>
      <c r="L2094" s="1">
        <v>2300</v>
      </c>
      <c r="M2094" t="s">
        <v>27</v>
      </c>
      <c r="N2094" t="s">
        <v>27</v>
      </c>
      <c r="O2094" t="s">
        <v>27</v>
      </c>
      <c r="P2094">
        <v>0</v>
      </c>
      <c r="Q2094" t="s">
        <v>44</v>
      </c>
      <c r="R2094">
        <v>18</v>
      </c>
      <c r="S2094" t="s">
        <v>36</v>
      </c>
      <c r="T2094">
        <v>2</v>
      </c>
      <c r="U2094">
        <v>3</v>
      </c>
      <c r="V2094">
        <v>1</v>
      </c>
      <c r="W2094">
        <v>9</v>
      </c>
      <c r="X2094">
        <v>658</v>
      </c>
      <c r="Y2094">
        <v>50</v>
      </c>
      <c r="Z2094" t="s">
        <v>35</v>
      </c>
      <c r="AA2094">
        <v>100</v>
      </c>
      <c r="AB2094" t="str">
        <f t="shared" si="32"/>
        <v>40-49</v>
      </c>
    </row>
    <row r="2095" spans="1:28" x14ac:dyDescent="0.3">
      <c r="A2095">
        <v>22</v>
      </c>
      <c r="B2095" t="s">
        <v>27</v>
      </c>
      <c r="C2095" t="s">
        <v>46</v>
      </c>
      <c r="D2095">
        <v>0</v>
      </c>
      <c r="E2095" t="s">
        <v>42</v>
      </c>
      <c r="F2095">
        <v>100</v>
      </c>
      <c r="G2095">
        <v>1</v>
      </c>
      <c r="H2095" t="s">
        <v>39</v>
      </c>
      <c r="I2095">
        <v>100</v>
      </c>
      <c r="J2095" t="s">
        <v>31</v>
      </c>
      <c r="K2095">
        <v>0</v>
      </c>
      <c r="L2095" s="1">
        <v>2300</v>
      </c>
      <c r="M2095" t="s">
        <v>36</v>
      </c>
      <c r="N2095" t="s">
        <v>36</v>
      </c>
      <c r="O2095" t="s">
        <v>27</v>
      </c>
      <c r="P2095">
        <v>100</v>
      </c>
      <c r="Q2095" t="s">
        <v>34</v>
      </c>
      <c r="R2095">
        <v>26</v>
      </c>
      <c r="S2095" t="s">
        <v>27</v>
      </c>
      <c r="T2095">
        <v>4</v>
      </c>
      <c r="U2095">
        <v>2</v>
      </c>
      <c r="V2095">
        <v>1</v>
      </c>
      <c r="W2095">
        <v>99</v>
      </c>
      <c r="X2095">
        <v>707</v>
      </c>
      <c r="Y2095">
        <v>-50</v>
      </c>
      <c r="Z2095" t="s">
        <v>35</v>
      </c>
      <c r="AA2095">
        <v>100</v>
      </c>
      <c r="AB2095" t="str">
        <f t="shared" si="32"/>
        <v>20-29</v>
      </c>
    </row>
    <row r="2096" spans="1:28" x14ac:dyDescent="0.3">
      <c r="A2096">
        <v>55</v>
      </c>
      <c r="B2096" t="s">
        <v>36</v>
      </c>
      <c r="C2096" t="s">
        <v>28</v>
      </c>
      <c r="D2096">
        <v>86</v>
      </c>
      <c r="E2096" t="s">
        <v>37</v>
      </c>
      <c r="F2096">
        <v>0</v>
      </c>
      <c r="G2096">
        <v>0</v>
      </c>
      <c r="H2096" t="s">
        <v>39</v>
      </c>
      <c r="I2096">
        <v>0</v>
      </c>
      <c r="J2096" t="s">
        <v>31</v>
      </c>
      <c r="K2096">
        <v>0</v>
      </c>
      <c r="L2096" s="1">
        <v>2136</v>
      </c>
      <c r="M2096" t="s">
        <v>27</v>
      </c>
      <c r="N2096" t="s">
        <v>27</v>
      </c>
      <c r="O2096" t="s">
        <v>36</v>
      </c>
      <c r="P2096">
        <v>50</v>
      </c>
      <c r="Q2096" t="s">
        <v>34</v>
      </c>
      <c r="R2096">
        <v>7</v>
      </c>
      <c r="S2096" t="s">
        <v>36</v>
      </c>
      <c r="T2096">
        <v>5</v>
      </c>
      <c r="U2096">
        <v>2</v>
      </c>
      <c r="V2096">
        <v>1</v>
      </c>
      <c r="W2096">
        <v>10</v>
      </c>
      <c r="X2096">
        <v>729</v>
      </c>
      <c r="Y2096">
        <v>-50</v>
      </c>
      <c r="Z2096" t="s">
        <v>41</v>
      </c>
      <c r="AA2096">
        <v>0</v>
      </c>
      <c r="AB2096" t="str">
        <f t="shared" si="32"/>
        <v>50-59</v>
      </c>
    </row>
    <row r="2097" spans="1:28" x14ac:dyDescent="0.3">
      <c r="A2097">
        <v>38</v>
      </c>
      <c r="B2097" t="s">
        <v>27</v>
      </c>
      <c r="C2097" t="s">
        <v>28</v>
      </c>
      <c r="D2097">
        <v>86</v>
      </c>
      <c r="E2097" t="s">
        <v>42</v>
      </c>
      <c r="F2097">
        <v>100</v>
      </c>
      <c r="G2097">
        <v>1</v>
      </c>
      <c r="H2097" t="s">
        <v>30</v>
      </c>
      <c r="I2097">
        <v>50</v>
      </c>
      <c r="J2097" t="s">
        <v>40</v>
      </c>
      <c r="K2097">
        <v>-200</v>
      </c>
      <c r="L2097" s="1">
        <v>2236</v>
      </c>
      <c r="M2097" t="s">
        <v>27</v>
      </c>
      <c r="N2097" t="s">
        <v>27</v>
      </c>
      <c r="O2097" t="s">
        <v>27</v>
      </c>
      <c r="P2097">
        <v>0</v>
      </c>
      <c r="Q2097" t="s">
        <v>34</v>
      </c>
      <c r="R2097">
        <v>22</v>
      </c>
      <c r="S2097" t="s">
        <v>36</v>
      </c>
      <c r="T2097">
        <v>4</v>
      </c>
      <c r="U2097">
        <v>0</v>
      </c>
      <c r="V2097">
        <v>2</v>
      </c>
      <c r="W2097">
        <v>2</v>
      </c>
      <c r="X2097">
        <v>812</v>
      </c>
      <c r="Y2097">
        <v>-50</v>
      </c>
      <c r="Z2097" t="s">
        <v>35</v>
      </c>
      <c r="AA2097">
        <v>100</v>
      </c>
      <c r="AB2097" t="str">
        <f t="shared" si="32"/>
        <v>30-39</v>
      </c>
    </row>
    <row r="2098" spans="1:28" x14ac:dyDescent="0.3">
      <c r="A2098">
        <v>50</v>
      </c>
      <c r="B2098" t="s">
        <v>27</v>
      </c>
      <c r="C2098" t="s">
        <v>45</v>
      </c>
      <c r="D2098">
        <v>0</v>
      </c>
      <c r="E2098" t="s">
        <v>42</v>
      </c>
      <c r="F2098">
        <v>100</v>
      </c>
      <c r="G2098">
        <v>1</v>
      </c>
      <c r="H2098" t="s">
        <v>30</v>
      </c>
      <c r="I2098">
        <v>50</v>
      </c>
      <c r="J2098" t="s">
        <v>31</v>
      </c>
      <c r="K2098">
        <v>0</v>
      </c>
      <c r="L2098" s="1">
        <v>2450</v>
      </c>
      <c r="M2098" t="s">
        <v>27</v>
      </c>
      <c r="N2098" t="s">
        <v>27</v>
      </c>
      <c r="O2098" t="s">
        <v>27</v>
      </c>
      <c r="P2098">
        <v>0</v>
      </c>
      <c r="Q2098" t="s">
        <v>34</v>
      </c>
      <c r="R2098">
        <v>20</v>
      </c>
      <c r="S2098" t="s">
        <v>36</v>
      </c>
      <c r="T2098">
        <v>6</v>
      </c>
      <c r="U2098">
        <v>1</v>
      </c>
      <c r="V2098">
        <v>1</v>
      </c>
      <c r="W2098">
        <v>10</v>
      </c>
      <c r="X2098">
        <v>661</v>
      </c>
      <c r="Y2098">
        <v>50</v>
      </c>
      <c r="Z2098" t="s">
        <v>35</v>
      </c>
      <c r="AA2098">
        <v>100</v>
      </c>
      <c r="AB2098" t="str">
        <f t="shared" si="32"/>
        <v>50-59</v>
      </c>
    </row>
    <row r="2099" spans="1:28" x14ac:dyDescent="0.3">
      <c r="A2099">
        <v>23</v>
      </c>
      <c r="B2099" t="s">
        <v>27</v>
      </c>
      <c r="C2099" t="s">
        <v>28</v>
      </c>
      <c r="D2099">
        <v>86</v>
      </c>
      <c r="E2099" t="s">
        <v>29</v>
      </c>
      <c r="F2099">
        <v>50</v>
      </c>
      <c r="G2099">
        <v>0</v>
      </c>
      <c r="H2099" t="s">
        <v>30</v>
      </c>
      <c r="I2099">
        <v>0</v>
      </c>
      <c r="J2099" t="s">
        <v>31</v>
      </c>
      <c r="K2099">
        <v>0</v>
      </c>
      <c r="L2099" s="1">
        <v>2386</v>
      </c>
      <c r="M2099" t="s">
        <v>36</v>
      </c>
      <c r="N2099" t="s">
        <v>27</v>
      </c>
      <c r="O2099" t="s">
        <v>27</v>
      </c>
      <c r="P2099">
        <v>50</v>
      </c>
      <c r="Q2099" t="s">
        <v>34</v>
      </c>
      <c r="R2099">
        <v>4</v>
      </c>
      <c r="S2099" t="s">
        <v>27</v>
      </c>
      <c r="T2099">
        <v>6</v>
      </c>
      <c r="U2099">
        <v>2</v>
      </c>
      <c r="V2099">
        <v>2</v>
      </c>
      <c r="W2099">
        <v>99</v>
      </c>
      <c r="X2099">
        <v>657</v>
      </c>
      <c r="Y2099">
        <v>50</v>
      </c>
      <c r="Z2099" t="s">
        <v>35</v>
      </c>
      <c r="AA2099">
        <v>100</v>
      </c>
      <c r="AB2099" t="str">
        <f t="shared" si="32"/>
        <v>20-29</v>
      </c>
    </row>
    <row r="2100" spans="1:28" x14ac:dyDescent="0.3">
      <c r="A2100">
        <v>18</v>
      </c>
      <c r="B2100" t="s">
        <v>27</v>
      </c>
      <c r="C2100" t="s">
        <v>28</v>
      </c>
      <c r="D2100">
        <v>86</v>
      </c>
      <c r="E2100" t="s">
        <v>29</v>
      </c>
      <c r="F2100">
        <v>50</v>
      </c>
      <c r="G2100">
        <v>0</v>
      </c>
      <c r="H2100" t="s">
        <v>39</v>
      </c>
      <c r="I2100">
        <v>0</v>
      </c>
      <c r="J2100" t="s">
        <v>31</v>
      </c>
      <c r="K2100">
        <v>0</v>
      </c>
      <c r="L2100" s="1">
        <v>2336</v>
      </c>
      <c r="M2100" t="s">
        <v>27</v>
      </c>
      <c r="N2100" t="s">
        <v>36</v>
      </c>
      <c r="O2100" t="s">
        <v>27</v>
      </c>
      <c r="P2100">
        <v>50</v>
      </c>
      <c r="Q2100" t="s">
        <v>44</v>
      </c>
      <c r="R2100">
        <v>3</v>
      </c>
      <c r="S2100" t="s">
        <v>27</v>
      </c>
      <c r="T2100">
        <v>8</v>
      </c>
      <c r="U2100">
        <v>1</v>
      </c>
      <c r="V2100">
        <v>3</v>
      </c>
      <c r="W2100">
        <v>99</v>
      </c>
      <c r="X2100">
        <v>624</v>
      </c>
      <c r="Y2100">
        <v>50</v>
      </c>
      <c r="Z2100" t="s">
        <v>33</v>
      </c>
      <c r="AA2100">
        <v>50</v>
      </c>
      <c r="AB2100" t="str">
        <f t="shared" si="32"/>
        <v>10-19</v>
      </c>
    </row>
    <row r="2101" spans="1:28" x14ac:dyDescent="0.3">
      <c r="A2101">
        <v>52</v>
      </c>
      <c r="B2101" t="s">
        <v>27</v>
      </c>
      <c r="C2101" t="s">
        <v>45</v>
      </c>
      <c r="D2101">
        <v>0</v>
      </c>
      <c r="E2101" t="s">
        <v>29</v>
      </c>
      <c r="F2101">
        <v>50</v>
      </c>
      <c r="G2101">
        <v>0</v>
      </c>
      <c r="H2101" t="s">
        <v>30</v>
      </c>
      <c r="I2101">
        <v>0</v>
      </c>
      <c r="J2101" t="s">
        <v>31</v>
      </c>
      <c r="K2101">
        <v>0</v>
      </c>
      <c r="L2101" s="1">
        <v>2200</v>
      </c>
      <c r="M2101" t="s">
        <v>27</v>
      </c>
      <c r="N2101" t="s">
        <v>27</v>
      </c>
      <c r="O2101" t="s">
        <v>27</v>
      </c>
      <c r="P2101">
        <v>0</v>
      </c>
      <c r="Q2101" t="s">
        <v>34</v>
      </c>
      <c r="R2101">
        <v>5</v>
      </c>
      <c r="S2101" t="s">
        <v>27</v>
      </c>
      <c r="T2101">
        <v>1</v>
      </c>
      <c r="U2101">
        <v>3</v>
      </c>
      <c r="V2101">
        <v>2</v>
      </c>
      <c r="W2101">
        <v>99</v>
      </c>
      <c r="X2101">
        <v>803</v>
      </c>
      <c r="Y2101">
        <v>-50</v>
      </c>
      <c r="Z2101" t="s">
        <v>33</v>
      </c>
      <c r="AA2101">
        <v>50</v>
      </c>
      <c r="AB2101" t="str">
        <f t="shared" si="32"/>
        <v>50-59</v>
      </c>
    </row>
    <row r="2102" spans="1:28" x14ac:dyDescent="0.3">
      <c r="A2102">
        <v>45</v>
      </c>
      <c r="B2102" t="s">
        <v>27</v>
      </c>
      <c r="C2102" t="s">
        <v>28</v>
      </c>
      <c r="D2102">
        <v>86</v>
      </c>
      <c r="E2102" t="s">
        <v>29</v>
      </c>
      <c r="F2102">
        <v>50</v>
      </c>
      <c r="G2102">
        <v>0</v>
      </c>
      <c r="H2102" t="s">
        <v>43</v>
      </c>
      <c r="I2102">
        <v>0</v>
      </c>
      <c r="J2102" t="s">
        <v>40</v>
      </c>
      <c r="K2102">
        <v>-200</v>
      </c>
      <c r="L2102" s="1">
        <v>2236</v>
      </c>
      <c r="M2102" t="s">
        <v>27</v>
      </c>
      <c r="N2102" t="s">
        <v>27</v>
      </c>
      <c r="O2102" t="s">
        <v>27</v>
      </c>
      <c r="P2102">
        <v>0</v>
      </c>
      <c r="Q2102" t="s">
        <v>34</v>
      </c>
      <c r="R2102">
        <v>28</v>
      </c>
      <c r="S2102" t="s">
        <v>36</v>
      </c>
      <c r="T2102">
        <v>5</v>
      </c>
      <c r="U2102">
        <v>3</v>
      </c>
      <c r="V2102">
        <v>3</v>
      </c>
      <c r="W2102">
        <v>10</v>
      </c>
      <c r="X2102">
        <v>670</v>
      </c>
      <c r="Y2102">
        <v>50</v>
      </c>
      <c r="Z2102" t="s">
        <v>35</v>
      </c>
      <c r="AA2102">
        <v>100</v>
      </c>
      <c r="AB2102" t="str">
        <f t="shared" si="32"/>
        <v>40-49</v>
      </c>
    </row>
    <row r="2103" spans="1:28" x14ac:dyDescent="0.3">
      <c r="A2103">
        <v>26</v>
      </c>
      <c r="B2103" t="s">
        <v>27</v>
      </c>
      <c r="C2103" t="s">
        <v>28</v>
      </c>
      <c r="D2103">
        <v>86</v>
      </c>
      <c r="E2103" t="s">
        <v>29</v>
      </c>
      <c r="F2103">
        <v>50</v>
      </c>
      <c r="G2103">
        <v>0</v>
      </c>
      <c r="H2103" t="s">
        <v>30</v>
      </c>
      <c r="I2103">
        <v>0</v>
      </c>
      <c r="J2103" t="s">
        <v>31</v>
      </c>
      <c r="K2103">
        <v>0</v>
      </c>
      <c r="L2103" s="1">
        <v>2336</v>
      </c>
      <c r="M2103" t="s">
        <v>27</v>
      </c>
      <c r="N2103" t="s">
        <v>27</v>
      </c>
      <c r="O2103" t="s">
        <v>27</v>
      </c>
      <c r="P2103">
        <v>0</v>
      </c>
      <c r="Q2103" t="s">
        <v>44</v>
      </c>
      <c r="R2103">
        <v>28</v>
      </c>
      <c r="S2103" t="s">
        <v>36</v>
      </c>
      <c r="T2103">
        <v>8</v>
      </c>
      <c r="U2103">
        <v>0</v>
      </c>
      <c r="V2103">
        <v>1</v>
      </c>
      <c r="W2103">
        <v>5</v>
      </c>
      <c r="X2103">
        <v>658</v>
      </c>
      <c r="Y2103">
        <v>50</v>
      </c>
      <c r="Z2103" t="s">
        <v>41</v>
      </c>
      <c r="AA2103">
        <v>0</v>
      </c>
      <c r="AB2103" t="str">
        <f t="shared" si="32"/>
        <v>20-29</v>
      </c>
    </row>
    <row r="2104" spans="1:28" x14ac:dyDescent="0.3">
      <c r="A2104">
        <v>26</v>
      </c>
      <c r="B2104" t="s">
        <v>27</v>
      </c>
      <c r="C2104" t="s">
        <v>46</v>
      </c>
      <c r="D2104">
        <v>0</v>
      </c>
      <c r="E2104" t="s">
        <v>29</v>
      </c>
      <c r="F2104">
        <v>50</v>
      </c>
      <c r="G2104">
        <v>0</v>
      </c>
      <c r="H2104" t="s">
        <v>30</v>
      </c>
      <c r="I2104">
        <v>0</v>
      </c>
      <c r="J2104" t="s">
        <v>31</v>
      </c>
      <c r="K2104">
        <v>0</v>
      </c>
      <c r="L2104" s="1">
        <v>2300</v>
      </c>
      <c r="M2104" t="s">
        <v>27</v>
      </c>
      <c r="N2104" t="s">
        <v>27</v>
      </c>
      <c r="O2104" t="s">
        <v>27</v>
      </c>
      <c r="P2104">
        <v>0</v>
      </c>
      <c r="Q2104" t="s">
        <v>34</v>
      </c>
      <c r="R2104">
        <v>21</v>
      </c>
      <c r="S2104" t="s">
        <v>27</v>
      </c>
      <c r="T2104">
        <v>2</v>
      </c>
      <c r="U2104">
        <v>2</v>
      </c>
      <c r="V2104">
        <v>1</v>
      </c>
      <c r="W2104">
        <v>99</v>
      </c>
      <c r="X2104">
        <v>634</v>
      </c>
      <c r="Y2104">
        <v>50</v>
      </c>
      <c r="Z2104" t="s">
        <v>33</v>
      </c>
      <c r="AA2104">
        <v>50</v>
      </c>
      <c r="AB2104" t="str">
        <f t="shared" si="32"/>
        <v>20-29</v>
      </c>
    </row>
    <row r="2105" spans="1:28" x14ac:dyDescent="0.3">
      <c r="A2105">
        <v>56</v>
      </c>
      <c r="B2105" t="s">
        <v>36</v>
      </c>
      <c r="C2105" t="s">
        <v>46</v>
      </c>
      <c r="D2105">
        <v>0</v>
      </c>
      <c r="E2105" t="s">
        <v>29</v>
      </c>
      <c r="F2105">
        <v>50</v>
      </c>
      <c r="G2105">
        <v>0</v>
      </c>
      <c r="H2105" t="s">
        <v>43</v>
      </c>
      <c r="I2105">
        <v>0</v>
      </c>
      <c r="J2105" t="s">
        <v>31</v>
      </c>
      <c r="K2105">
        <v>0</v>
      </c>
      <c r="L2105" s="1">
        <v>2100</v>
      </c>
      <c r="M2105" t="s">
        <v>27</v>
      </c>
      <c r="N2105" t="s">
        <v>36</v>
      </c>
      <c r="O2105" t="s">
        <v>27</v>
      </c>
      <c r="P2105">
        <v>50</v>
      </c>
      <c r="Q2105" t="s">
        <v>32</v>
      </c>
      <c r="R2105">
        <v>9</v>
      </c>
      <c r="S2105" t="s">
        <v>27</v>
      </c>
      <c r="T2105">
        <v>8</v>
      </c>
      <c r="U2105">
        <v>1</v>
      </c>
      <c r="V2105">
        <v>1</v>
      </c>
      <c r="W2105">
        <v>99</v>
      </c>
      <c r="X2105">
        <v>749</v>
      </c>
      <c r="Y2105">
        <v>-50</v>
      </c>
      <c r="Z2105" t="s">
        <v>41</v>
      </c>
      <c r="AA2105">
        <v>0</v>
      </c>
      <c r="AB2105" t="str">
        <f t="shared" si="32"/>
        <v>50-59</v>
      </c>
    </row>
    <row r="2106" spans="1:28" x14ac:dyDescent="0.3">
      <c r="A2106">
        <v>22</v>
      </c>
      <c r="B2106" t="s">
        <v>27</v>
      </c>
      <c r="C2106" t="s">
        <v>28</v>
      </c>
      <c r="D2106">
        <v>86</v>
      </c>
      <c r="E2106" t="s">
        <v>29</v>
      </c>
      <c r="F2106">
        <v>50</v>
      </c>
      <c r="G2106">
        <v>0</v>
      </c>
      <c r="H2106" t="s">
        <v>30</v>
      </c>
      <c r="I2106">
        <v>0</v>
      </c>
      <c r="J2106" t="s">
        <v>40</v>
      </c>
      <c r="K2106">
        <v>-200</v>
      </c>
      <c r="L2106" s="1">
        <v>2036</v>
      </c>
      <c r="M2106" t="s">
        <v>36</v>
      </c>
      <c r="N2106" t="s">
        <v>36</v>
      </c>
      <c r="O2106" t="s">
        <v>27</v>
      </c>
      <c r="P2106">
        <v>100</v>
      </c>
      <c r="Q2106" t="s">
        <v>34</v>
      </c>
      <c r="R2106">
        <v>10</v>
      </c>
      <c r="S2106" t="s">
        <v>36</v>
      </c>
      <c r="T2106">
        <v>4</v>
      </c>
      <c r="U2106">
        <v>3</v>
      </c>
      <c r="V2106">
        <v>3</v>
      </c>
      <c r="W2106">
        <v>8</v>
      </c>
      <c r="X2106">
        <v>800</v>
      </c>
      <c r="Y2106">
        <v>-50</v>
      </c>
      <c r="Z2106" t="s">
        <v>35</v>
      </c>
      <c r="AA2106">
        <v>100</v>
      </c>
      <c r="AB2106" t="str">
        <f t="shared" si="32"/>
        <v>20-29</v>
      </c>
    </row>
    <row r="2107" spans="1:28" x14ac:dyDescent="0.3">
      <c r="A2107">
        <v>64</v>
      </c>
      <c r="B2107" t="s">
        <v>36</v>
      </c>
      <c r="C2107" t="s">
        <v>38</v>
      </c>
      <c r="D2107">
        <v>0</v>
      </c>
      <c r="E2107" t="s">
        <v>37</v>
      </c>
      <c r="F2107">
        <v>0</v>
      </c>
      <c r="G2107">
        <v>3</v>
      </c>
      <c r="H2107" t="s">
        <v>30</v>
      </c>
      <c r="I2107">
        <v>150</v>
      </c>
      <c r="J2107" t="s">
        <v>31</v>
      </c>
      <c r="K2107">
        <v>0</v>
      </c>
      <c r="L2107" s="1">
        <v>2350</v>
      </c>
      <c r="M2107" t="s">
        <v>27</v>
      </c>
      <c r="N2107" t="s">
        <v>27</v>
      </c>
      <c r="O2107" t="s">
        <v>27</v>
      </c>
      <c r="P2107">
        <v>0</v>
      </c>
      <c r="Q2107" t="s">
        <v>32</v>
      </c>
      <c r="R2107">
        <v>25</v>
      </c>
      <c r="S2107" t="s">
        <v>36</v>
      </c>
      <c r="T2107">
        <v>3</v>
      </c>
      <c r="U2107">
        <v>2</v>
      </c>
      <c r="V2107">
        <v>2</v>
      </c>
      <c r="W2107">
        <v>7</v>
      </c>
      <c r="X2107">
        <v>802</v>
      </c>
      <c r="Y2107">
        <v>-50</v>
      </c>
      <c r="Z2107" t="s">
        <v>35</v>
      </c>
      <c r="AA2107">
        <v>100</v>
      </c>
      <c r="AB2107" t="str">
        <f t="shared" si="32"/>
        <v>60-69</v>
      </c>
    </row>
    <row r="2108" spans="1:28" x14ac:dyDescent="0.3">
      <c r="A2108">
        <v>26</v>
      </c>
      <c r="B2108" t="s">
        <v>27</v>
      </c>
      <c r="C2108" t="s">
        <v>46</v>
      </c>
      <c r="D2108">
        <v>0</v>
      </c>
      <c r="E2108" t="s">
        <v>37</v>
      </c>
      <c r="F2108">
        <v>0</v>
      </c>
      <c r="G2108">
        <v>0</v>
      </c>
      <c r="H2108" t="s">
        <v>39</v>
      </c>
      <c r="I2108">
        <v>0</v>
      </c>
      <c r="J2108" t="s">
        <v>40</v>
      </c>
      <c r="K2108">
        <v>-200</v>
      </c>
      <c r="L2108" s="1">
        <v>2000</v>
      </c>
      <c r="M2108" t="s">
        <v>27</v>
      </c>
      <c r="N2108" t="s">
        <v>27</v>
      </c>
      <c r="O2108" t="s">
        <v>27</v>
      </c>
      <c r="P2108">
        <v>0</v>
      </c>
      <c r="Q2108" t="s">
        <v>44</v>
      </c>
      <c r="R2108">
        <v>23</v>
      </c>
      <c r="S2108" t="s">
        <v>36</v>
      </c>
      <c r="T2108">
        <v>6</v>
      </c>
      <c r="U2108">
        <v>2</v>
      </c>
      <c r="V2108">
        <v>1</v>
      </c>
      <c r="W2108">
        <v>13</v>
      </c>
      <c r="X2108">
        <v>817</v>
      </c>
      <c r="Y2108">
        <v>-50</v>
      </c>
      <c r="Z2108" t="s">
        <v>35</v>
      </c>
      <c r="AA2108">
        <v>100</v>
      </c>
      <c r="AB2108" t="str">
        <f t="shared" si="32"/>
        <v>20-29</v>
      </c>
    </row>
    <row r="2109" spans="1:28" x14ac:dyDescent="0.3">
      <c r="A2109">
        <v>49</v>
      </c>
      <c r="B2109" t="s">
        <v>27</v>
      </c>
      <c r="C2109" t="s">
        <v>38</v>
      </c>
      <c r="D2109">
        <v>0</v>
      </c>
      <c r="E2109" t="s">
        <v>29</v>
      </c>
      <c r="F2109">
        <v>50</v>
      </c>
      <c r="G2109">
        <v>0</v>
      </c>
      <c r="H2109" t="s">
        <v>30</v>
      </c>
      <c r="I2109">
        <v>0</v>
      </c>
      <c r="J2109" t="s">
        <v>31</v>
      </c>
      <c r="K2109">
        <v>0</v>
      </c>
      <c r="L2109" s="1">
        <v>2100</v>
      </c>
      <c r="M2109" t="s">
        <v>27</v>
      </c>
      <c r="N2109" t="s">
        <v>36</v>
      </c>
      <c r="O2109" t="s">
        <v>36</v>
      </c>
      <c r="P2109">
        <v>100</v>
      </c>
      <c r="Q2109" t="s">
        <v>34</v>
      </c>
      <c r="R2109">
        <v>8</v>
      </c>
      <c r="S2109" t="s">
        <v>36</v>
      </c>
      <c r="T2109">
        <v>8</v>
      </c>
      <c r="U2109">
        <v>1</v>
      </c>
      <c r="V2109">
        <v>3</v>
      </c>
      <c r="W2109">
        <v>3</v>
      </c>
      <c r="X2109">
        <v>752</v>
      </c>
      <c r="Y2109">
        <v>-50</v>
      </c>
      <c r="Z2109" t="s">
        <v>33</v>
      </c>
      <c r="AA2109">
        <v>50</v>
      </c>
      <c r="AB2109" t="str">
        <f t="shared" si="32"/>
        <v>40-49</v>
      </c>
    </row>
    <row r="2110" spans="1:28" x14ac:dyDescent="0.3">
      <c r="A2110">
        <v>35</v>
      </c>
      <c r="B2110" t="s">
        <v>27</v>
      </c>
      <c r="C2110" t="s">
        <v>28</v>
      </c>
      <c r="D2110">
        <v>86</v>
      </c>
      <c r="E2110" t="s">
        <v>37</v>
      </c>
      <c r="F2110">
        <v>0</v>
      </c>
      <c r="G2110">
        <v>1</v>
      </c>
      <c r="H2110" t="s">
        <v>30</v>
      </c>
      <c r="I2110">
        <v>50</v>
      </c>
      <c r="J2110" t="s">
        <v>31</v>
      </c>
      <c r="K2110">
        <v>0</v>
      </c>
      <c r="L2110" s="1">
        <v>2286</v>
      </c>
      <c r="M2110" t="s">
        <v>27</v>
      </c>
      <c r="N2110" t="s">
        <v>36</v>
      </c>
      <c r="O2110" t="s">
        <v>27</v>
      </c>
      <c r="P2110">
        <v>50</v>
      </c>
      <c r="Q2110" t="s">
        <v>34</v>
      </c>
      <c r="R2110">
        <v>1</v>
      </c>
      <c r="S2110" t="s">
        <v>36</v>
      </c>
      <c r="T2110">
        <v>9</v>
      </c>
      <c r="U2110">
        <v>1</v>
      </c>
      <c r="V2110">
        <v>1</v>
      </c>
      <c r="W2110">
        <v>5</v>
      </c>
      <c r="X2110">
        <v>696</v>
      </c>
      <c r="Y2110">
        <v>50</v>
      </c>
      <c r="Z2110" t="s">
        <v>41</v>
      </c>
      <c r="AA2110">
        <v>0</v>
      </c>
      <c r="AB2110" t="str">
        <f t="shared" si="32"/>
        <v>30-39</v>
      </c>
    </row>
    <row r="2111" spans="1:28" x14ac:dyDescent="0.3">
      <c r="A2111">
        <v>49</v>
      </c>
      <c r="B2111" t="s">
        <v>27</v>
      </c>
      <c r="C2111" t="s">
        <v>28</v>
      </c>
      <c r="D2111">
        <v>86</v>
      </c>
      <c r="E2111" t="s">
        <v>37</v>
      </c>
      <c r="F2111">
        <v>0</v>
      </c>
      <c r="G2111">
        <v>0</v>
      </c>
      <c r="H2111" t="s">
        <v>39</v>
      </c>
      <c r="I2111">
        <v>0</v>
      </c>
      <c r="J2111" t="s">
        <v>31</v>
      </c>
      <c r="K2111">
        <v>0</v>
      </c>
      <c r="L2111" s="1">
        <v>2186</v>
      </c>
      <c r="M2111" t="s">
        <v>36</v>
      </c>
      <c r="N2111" t="s">
        <v>27</v>
      </c>
      <c r="O2111" t="s">
        <v>27</v>
      </c>
      <c r="P2111">
        <v>50</v>
      </c>
      <c r="Q2111" t="s">
        <v>44</v>
      </c>
      <c r="R2111">
        <v>8</v>
      </c>
      <c r="S2111" t="s">
        <v>27</v>
      </c>
      <c r="T2111">
        <v>5</v>
      </c>
      <c r="U2111">
        <v>1</v>
      </c>
      <c r="V2111">
        <v>3</v>
      </c>
      <c r="W2111">
        <v>99</v>
      </c>
      <c r="X2111">
        <v>728</v>
      </c>
      <c r="Y2111">
        <v>-50</v>
      </c>
      <c r="Z2111" t="s">
        <v>33</v>
      </c>
      <c r="AA2111">
        <v>50</v>
      </c>
      <c r="AB2111" t="str">
        <f t="shared" si="32"/>
        <v>40-49</v>
      </c>
    </row>
    <row r="2112" spans="1:28" x14ac:dyDescent="0.3">
      <c r="A2112">
        <v>31</v>
      </c>
      <c r="B2112" t="s">
        <v>27</v>
      </c>
      <c r="C2112" t="s">
        <v>28</v>
      </c>
      <c r="D2112">
        <v>86</v>
      </c>
      <c r="E2112" t="s">
        <v>29</v>
      </c>
      <c r="F2112">
        <v>50</v>
      </c>
      <c r="G2112">
        <v>0</v>
      </c>
      <c r="H2112" t="s">
        <v>43</v>
      </c>
      <c r="I2112">
        <v>0</v>
      </c>
      <c r="J2112" t="s">
        <v>31</v>
      </c>
      <c r="K2112">
        <v>0</v>
      </c>
      <c r="L2112" s="1">
        <v>2386</v>
      </c>
      <c r="M2112" t="s">
        <v>27</v>
      </c>
      <c r="N2112" t="s">
        <v>27</v>
      </c>
      <c r="O2112" t="s">
        <v>27</v>
      </c>
      <c r="P2112">
        <v>0</v>
      </c>
      <c r="Q2112" t="s">
        <v>32</v>
      </c>
      <c r="R2112">
        <v>11</v>
      </c>
      <c r="S2112" t="s">
        <v>27</v>
      </c>
      <c r="T2112">
        <v>7</v>
      </c>
      <c r="U2112">
        <v>0</v>
      </c>
      <c r="V2112">
        <v>1</v>
      </c>
      <c r="W2112">
        <v>99</v>
      </c>
      <c r="X2112">
        <v>645</v>
      </c>
      <c r="Y2112">
        <v>50</v>
      </c>
      <c r="Z2112" t="s">
        <v>33</v>
      </c>
      <c r="AA2112">
        <v>50</v>
      </c>
      <c r="AB2112" t="str">
        <f t="shared" si="32"/>
        <v>30-39</v>
      </c>
    </row>
    <row r="2113" spans="1:28" x14ac:dyDescent="0.3">
      <c r="A2113">
        <v>37</v>
      </c>
      <c r="B2113" t="s">
        <v>27</v>
      </c>
      <c r="C2113" t="s">
        <v>46</v>
      </c>
      <c r="D2113">
        <v>0</v>
      </c>
      <c r="E2113" t="s">
        <v>29</v>
      </c>
      <c r="F2113">
        <v>50</v>
      </c>
      <c r="G2113">
        <v>0</v>
      </c>
      <c r="H2113" t="s">
        <v>30</v>
      </c>
      <c r="I2113">
        <v>0</v>
      </c>
      <c r="J2113" t="s">
        <v>31</v>
      </c>
      <c r="K2113">
        <v>0</v>
      </c>
      <c r="L2113" s="1">
        <v>2150</v>
      </c>
      <c r="M2113" t="s">
        <v>27</v>
      </c>
      <c r="N2113" t="s">
        <v>27</v>
      </c>
      <c r="O2113" t="s">
        <v>27</v>
      </c>
      <c r="P2113">
        <v>0</v>
      </c>
      <c r="Q2113" t="s">
        <v>34</v>
      </c>
      <c r="R2113">
        <v>5</v>
      </c>
      <c r="S2113" t="s">
        <v>36</v>
      </c>
      <c r="T2113">
        <v>5</v>
      </c>
      <c r="U2113">
        <v>1</v>
      </c>
      <c r="V2113">
        <v>2</v>
      </c>
      <c r="W2113">
        <v>14</v>
      </c>
      <c r="X2113">
        <v>713</v>
      </c>
      <c r="Y2113">
        <v>-50</v>
      </c>
      <c r="Z2113" t="s">
        <v>41</v>
      </c>
      <c r="AA2113">
        <v>0</v>
      </c>
      <c r="AB2113" t="str">
        <f t="shared" si="32"/>
        <v>30-39</v>
      </c>
    </row>
    <row r="2114" spans="1:28" x14ac:dyDescent="0.3">
      <c r="A2114">
        <v>40</v>
      </c>
      <c r="B2114" t="s">
        <v>27</v>
      </c>
      <c r="C2114" t="s">
        <v>46</v>
      </c>
      <c r="D2114">
        <v>0</v>
      </c>
      <c r="E2114" t="s">
        <v>37</v>
      </c>
      <c r="F2114">
        <v>0</v>
      </c>
      <c r="G2114">
        <v>0</v>
      </c>
      <c r="H2114" t="s">
        <v>30</v>
      </c>
      <c r="I2114">
        <v>0</v>
      </c>
      <c r="J2114" t="s">
        <v>31</v>
      </c>
      <c r="K2114">
        <v>0</v>
      </c>
      <c r="L2114" s="1">
        <v>2150</v>
      </c>
      <c r="M2114" t="s">
        <v>27</v>
      </c>
      <c r="N2114" t="s">
        <v>27</v>
      </c>
      <c r="O2114" t="s">
        <v>36</v>
      </c>
      <c r="P2114">
        <v>50</v>
      </c>
      <c r="Q2114" t="s">
        <v>34</v>
      </c>
      <c r="R2114">
        <v>9</v>
      </c>
      <c r="S2114" t="s">
        <v>36</v>
      </c>
      <c r="T2114">
        <v>4</v>
      </c>
      <c r="U2114">
        <v>0</v>
      </c>
      <c r="V2114">
        <v>1</v>
      </c>
      <c r="W2114">
        <v>2</v>
      </c>
      <c r="X2114">
        <v>651</v>
      </c>
      <c r="Y2114">
        <v>50</v>
      </c>
      <c r="Z2114" t="s">
        <v>41</v>
      </c>
      <c r="AA2114">
        <v>0</v>
      </c>
      <c r="AB2114" t="str">
        <f t="shared" ref="AB2114:AB2177" si="33">FLOOR(A2114,10) &amp; "-" &amp; (FLOOR(A2114,10)+9)</f>
        <v>40-49</v>
      </c>
    </row>
    <row r="2115" spans="1:28" x14ac:dyDescent="0.3">
      <c r="A2115">
        <v>24</v>
      </c>
      <c r="B2115" t="s">
        <v>27</v>
      </c>
      <c r="C2115" t="s">
        <v>45</v>
      </c>
      <c r="D2115">
        <v>0</v>
      </c>
      <c r="E2115" t="s">
        <v>42</v>
      </c>
      <c r="F2115">
        <v>100</v>
      </c>
      <c r="G2115">
        <v>2</v>
      </c>
      <c r="H2115" t="s">
        <v>30</v>
      </c>
      <c r="I2115">
        <v>100</v>
      </c>
      <c r="J2115" t="s">
        <v>31</v>
      </c>
      <c r="K2115">
        <v>0</v>
      </c>
      <c r="L2115" s="1">
        <v>2300</v>
      </c>
      <c r="M2115" t="s">
        <v>27</v>
      </c>
      <c r="N2115" t="s">
        <v>27</v>
      </c>
      <c r="O2115" t="s">
        <v>27</v>
      </c>
      <c r="P2115">
        <v>0</v>
      </c>
      <c r="Q2115" t="s">
        <v>34</v>
      </c>
      <c r="R2115">
        <v>17</v>
      </c>
      <c r="S2115" t="s">
        <v>36</v>
      </c>
      <c r="T2115">
        <v>3</v>
      </c>
      <c r="U2115">
        <v>2</v>
      </c>
      <c r="V2115">
        <v>3</v>
      </c>
      <c r="W2115">
        <v>12</v>
      </c>
      <c r="X2115">
        <v>747</v>
      </c>
      <c r="Y2115">
        <v>-50</v>
      </c>
      <c r="Z2115" t="s">
        <v>41</v>
      </c>
      <c r="AA2115">
        <v>0</v>
      </c>
      <c r="AB2115" t="str">
        <f t="shared" si="33"/>
        <v>20-29</v>
      </c>
    </row>
    <row r="2116" spans="1:28" x14ac:dyDescent="0.3">
      <c r="A2116">
        <v>51</v>
      </c>
      <c r="B2116" t="s">
        <v>27</v>
      </c>
      <c r="C2116" t="s">
        <v>46</v>
      </c>
      <c r="D2116">
        <v>0</v>
      </c>
      <c r="E2116" t="s">
        <v>42</v>
      </c>
      <c r="F2116">
        <v>100</v>
      </c>
      <c r="G2116">
        <v>0</v>
      </c>
      <c r="H2116" t="s">
        <v>30</v>
      </c>
      <c r="I2116">
        <v>0</v>
      </c>
      <c r="J2116" t="s">
        <v>31</v>
      </c>
      <c r="K2116">
        <v>0</v>
      </c>
      <c r="L2116" s="1">
        <v>2300</v>
      </c>
      <c r="M2116" t="s">
        <v>27</v>
      </c>
      <c r="N2116" t="s">
        <v>27</v>
      </c>
      <c r="O2116" t="s">
        <v>27</v>
      </c>
      <c r="P2116">
        <v>0</v>
      </c>
      <c r="Q2116" t="s">
        <v>32</v>
      </c>
      <c r="R2116">
        <v>1</v>
      </c>
      <c r="S2116" t="s">
        <v>36</v>
      </c>
      <c r="T2116">
        <v>8</v>
      </c>
      <c r="U2116">
        <v>1</v>
      </c>
      <c r="V2116">
        <v>2</v>
      </c>
      <c r="W2116">
        <v>14</v>
      </c>
      <c r="X2116">
        <v>714</v>
      </c>
      <c r="Y2116">
        <v>-50</v>
      </c>
      <c r="Z2116" t="s">
        <v>35</v>
      </c>
      <c r="AA2116">
        <v>100</v>
      </c>
      <c r="AB2116" t="str">
        <f t="shared" si="33"/>
        <v>50-59</v>
      </c>
    </row>
    <row r="2117" spans="1:28" x14ac:dyDescent="0.3">
      <c r="A2117">
        <v>32</v>
      </c>
      <c r="B2117" t="s">
        <v>27</v>
      </c>
      <c r="C2117" t="s">
        <v>38</v>
      </c>
      <c r="D2117">
        <v>0</v>
      </c>
      <c r="E2117" t="s">
        <v>29</v>
      </c>
      <c r="F2117">
        <v>50</v>
      </c>
      <c r="G2117">
        <v>0</v>
      </c>
      <c r="H2117" t="s">
        <v>30</v>
      </c>
      <c r="I2117">
        <v>0</v>
      </c>
      <c r="J2117" t="s">
        <v>40</v>
      </c>
      <c r="K2117">
        <v>-200</v>
      </c>
      <c r="L2117" s="1">
        <v>2000</v>
      </c>
      <c r="M2117" t="s">
        <v>27</v>
      </c>
      <c r="N2117" t="s">
        <v>36</v>
      </c>
      <c r="O2117" t="s">
        <v>27</v>
      </c>
      <c r="P2117">
        <v>50</v>
      </c>
      <c r="Q2117" t="s">
        <v>34</v>
      </c>
      <c r="R2117">
        <v>17</v>
      </c>
      <c r="S2117" t="s">
        <v>27</v>
      </c>
      <c r="T2117">
        <v>9</v>
      </c>
      <c r="U2117">
        <v>2</v>
      </c>
      <c r="V2117">
        <v>3</v>
      </c>
      <c r="W2117">
        <v>99</v>
      </c>
      <c r="X2117">
        <v>608</v>
      </c>
      <c r="Y2117">
        <v>50</v>
      </c>
      <c r="Z2117" t="s">
        <v>41</v>
      </c>
      <c r="AA2117">
        <v>0</v>
      </c>
      <c r="AB2117" t="str">
        <f t="shared" si="33"/>
        <v>30-39</v>
      </c>
    </row>
    <row r="2118" spans="1:28" x14ac:dyDescent="0.3">
      <c r="A2118">
        <v>36</v>
      </c>
      <c r="B2118" t="s">
        <v>27</v>
      </c>
      <c r="C2118" t="s">
        <v>28</v>
      </c>
      <c r="D2118">
        <v>86</v>
      </c>
      <c r="E2118" t="s">
        <v>37</v>
      </c>
      <c r="F2118">
        <v>0</v>
      </c>
      <c r="G2118">
        <v>1</v>
      </c>
      <c r="H2118" t="s">
        <v>30</v>
      </c>
      <c r="I2118">
        <v>50</v>
      </c>
      <c r="J2118" t="s">
        <v>31</v>
      </c>
      <c r="K2118">
        <v>0</v>
      </c>
      <c r="L2118" s="1">
        <v>2336</v>
      </c>
      <c r="M2118" t="s">
        <v>27</v>
      </c>
      <c r="N2118" t="s">
        <v>27</v>
      </c>
      <c r="O2118" t="s">
        <v>27</v>
      </c>
      <c r="P2118">
        <v>0</v>
      </c>
      <c r="Q2118" t="s">
        <v>32</v>
      </c>
      <c r="R2118">
        <v>6</v>
      </c>
      <c r="S2118" t="s">
        <v>36</v>
      </c>
      <c r="T2118">
        <v>4</v>
      </c>
      <c r="U2118">
        <v>2</v>
      </c>
      <c r="V2118">
        <v>2</v>
      </c>
      <c r="W2118">
        <v>2</v>
      </c>
      <c r="X2118">
        <v>758</v>
      </c>
      <c r="Y2118">
        <v>-50</v>
      </c>
      <c r="Z2118" t="s">
        <v>35</v>
      </c>
      <c r="AA2118">
        <v>100</v>
      </c>
      <c r="AB2118" t="str">
        <f t="shared" si="33"/>
        <v>30-39</v>
      </c>
    </row>
    <row r="2119" spans="1:28" x14ac:dyDescent="0.3">
      <c r="A2119">
        <v>25</v>
      </c>
      <c r="B2119" t="s">
        <v>27</v>
      </c>
      <c r="C2119" t="s">
        <v>38</v>
      </c>
      <c r="D2119">
        <v>0</v>
      </c>
      <c r="E2119" t="s">
        <v>37</v>
      </c>
      <c r="F2119">
        <v>0</v>
      </c>
      <c r="G2119">
        <v>0</v>
      </c>
      <c r="H2119" t="s">
        <v>30</v>
      </c>
      <c r="I2119">
        <v>0</v>
      </c>
      <c r="J2119" t="s">
        <v>40</v>
      </c>
      <c r="K2119">
        <v>-200</v>
      </c>
      <c r="L2119" s="1">
        <v>1950</v>
      </c>
      <c r="M2119" t="s">
        <v>27</v>
      </c>
      <c r="N2119" t="s">
        <v>27</v>
      </c>
      <c r="O2119" t="s">
        <v>27</v>
      </c>
      <c r="P2119">
        <v>0</v>
      </c>
      <c r="Q2119" t="s">
        <v>34</v>
      </c>
      <c r="R2119">
        <v>27</v>
      </c>
      <c r="S2119" t="s">
        <v>36</v>
      </c>
      <c r="T2119">
        <v>2</v>
      </c>
      <c r="U2119">
        <v>1</v>
      </c>
      <c r="V2119">
        <v>1</v>
      </c>
      <c r="W2119">
        <v>11</v>
      </c>
      <c r="X2119">
        <v>810</v>
      </c>
      <c r="Y2119">
        <v>-50</v>
      </c>
      <c r="Z2119" t="s">
        <v>33</v>
      </c>
      <c r="AA2119">
        <v>50</v>
      </c>
      <c r="AB2119" t="str">
        <f t="shared" si="33"/>
        <v>20-29</v>
      </c>
    </row>
    <row r="2120" spans="1:28" x14ac:dyDescent="0.3">
      <c r="A2120">
        <v>18</v>
      </c>
      <c r="B2120" t="s">
        <v>27</v>
      </c>
      <c r="C2120" t="s">
        <v>38</v>
      </c>
      <c r="D2120">
        <v>0</v>
      </c>
      <c r="E2120" t="s">
        <v>29</v>
      </c>
      <c r="F2120">
        <v>50</v>
      </c>
      <c r="G2120">
        <v>1</v>
      </c>
      <c r="H2120" t="s">
        <v>39</v>
      </c>
      <c r="I2120">
        <v>100</v>
      </c>
      <c r="J2120" t="s">
        <v>31</v>
      </c>
      <c r="K2120">
        <v>0</v>
      </c>
      <c r="L2120" s="1">
        <v>2300</v>
      </c>
      <c r="M2120" t="s">
        <v>36</v>
      </c>
      <c r="N2120" t="s">
        <v>27</v>
      </c>
      <c r="O2120" t="s">
        <v>27</v>
      </c>
      <c r="P2120">
        <v>50</v>
      </c>
      <c r="Q2120" t="s">
        <v>34</v>
      </c>
      <c r="R2120">
        <v>27</v>
      </c>
      <c r="S2120" t="s">
        <v>27</v>
      </c>
      <c r="T2120">
        <v>7</v>
      </c>
      <c r="U2120">
        <v>0</v>
      </c>
      <c r="V2120">
        <v>1</v>
      </c>
      <c r="W2120">
        <v>99</v>
      </c>
      <c r="X2120">
        <v>687</v>
      </c>
      <c r="Y2120">
        <v>50</v>
      </c>
      <c r="Z2120" t="s">
        <v>41</v>
      </c>
      <c r="AA2120">
        <v>0</v>
      </c>
      <c r="AB2120" t="str">
        <f t="shared" si="33"/>
        <v>10-19</v>
      </c>
    </row>
    <row r="2121" spans="1:28" x14ac:dyDescent="0.3">
      <c r="A2121">
        <v>37</v>
      </c>
      <c r="B2121" t="s">
        <v>27</v>
      </c>
      <c r="C2121" t="s">
        <v>38</v>
      </c>
      <c r="D2121">
        <v>0</v>
      </c>
      <c r="E2121" t="s">
        <v>37</v>
      </c>
      <c r="F2121">
        <v>0</v>
      </c>
      <c r="G2121">
        <v>0</v>
      </c>
      <c r="H2121" t="s">
        <v>30</v>
      </c>
      <c r="I2121">
        <v>0</v>
      </c>
      <c r="J2121" t="s">
        <v>31</v>
      </c>
      <c r="K2121">
        <v>0</v>
      </c>
      <c r="L2121" s="1">
        <v>2200</v>
      </c>
      <c r="M2121" t="s">
        <v>27</v>
      </c>
      <c r="N2121" t="s">
        <v>27</v>
      </c>
      <c r="O2121" t="s">
        <v>27</v>
      </c>
      <c r="P2121">
        <v>0</v>
      </c>
      <c r="Q2121" t="s">
        <v>32</v>
      </c>
      <c r="R2121">
        <v>14</v>
      </c>
      <c r="S2121" t="s">
        <v>36</v>
      </c>
      <c r="T2121">
        <v>2</v>
      </c>
      <c r="U2121">
        <v>2</v>
      </c>
      <c r="V2121">
        <v>1</v>
      </c>
      <c r="W2121">
        <v>4</v>
      </c>
      <c r="X2121">
        <v>702</v>
      </c>
      <c r="Y2121">
        <v>-50</v>
      </c>
      <c r="Z2121" t="s">
        <v>35</v>
      </c>
      <c r="AA2121">
        <v>100</v>
      </c>
      <c r="AB2121" t="str">
        <f t="shared" si="33"/>
        <v>30-39</v>
      </c>
    </row>
    <row r="2122" spans="1:28" x14ac:dyDescent="0.3">
      <c r="A2122">
        <v>76</v>
      </c>
      <c r="B2122" t="s">
        <v>36</v>
      </c>
      <c r="C2122" t="s">
        <v>28</v>
      </c>
      <c r="D2122">
        <v>86</v>
      </c>
      <c r="E2122" t="s">
        <v>42</v>
      </c>
      <c r="F2122">
        <v>100</v>
      </c>
      <c r="G2122">
        <v>1</v>
      </c>
      <c r="H2122" t="s">
        <v>30</v>
      </c>
      <c r="I2122">
        <v>50</v>
      </c>
      <c r="J2122" t="s">
        <v>40</v>
      </c>
      <c r="K2122">
        <v>-200</v>
      </c>
      <c r="L2122" s="1">
        <v>2236</v>
      </c>
      <c r="M2122" t="s">
        <v>27</v>
      </c>
      <c r="N2122" t="s">
        <v>27</v>
      </c>
      <c r="O2122" t="s">
        <v>27</v>
      </c>
      <c r="P2122">
        <v>0</v>
      </c>
      <c r="Q2122" t="s">
        <v>34</v>
      </c>
      <c r="R2122">
        <v>14</v>
      </c>
      <c r="S2122" t="s">
        <v>27</v>
      </c>
      <c r="T2122">
        <v>1</v>
      </c>
      <c r="U2122">
        <v>1</v>
      </c>
      <c r="V2122">
        <v>3</v>
      </c>
      <c r="W2122">
        <v>99</v>
      </c>
      <c r="X2122">
        <v>737</v>
      </c>
      <c r="Y2122">
        <v>-50</v>
      </c>
      <c r="Z2122" t="s">
        <v>35</v>
      </c>
      <c r="AA2122">
        <v>100</v>
      </c>
      <c r="AB2122" t="str">
        <f t="shared" si="33"/>
        <v>70-79</v>
      </c>
    </row>
    <row r="2123" spans="1:28" x14ac:dyDescent="0.3">
      <c r="A2123">
        <v>51</v>
      </c>
      <c r="B2123" t="s">
        <v>27</v>
      </c>
      <c r="C2123" t="s">
        <v>45</v>
      </c>
      <c r="D2123">
        <v>0</v>
      </c>
      <c r="E2123" t="s">
        <v>42</v>
      </c>
      <c r="F2123">
        <v>100</v>
      </c>
      <c r="G2123">
        <v>2</v>
      </c>
      <c r="H2123" t="s">
        <v>30</v>
      </c>
      <c r="I2123">
        <v>100</v>
      </c>
      <c r="J2123" t="s">
        <v>31</v>
      </c>
      <c r="K2123">
        <v>0</v>
      </c>
      <c r="L2123" s="1">
        <v>2400</v>
      </c>
      <c r="M2123" t="s">
        <v>27</v>
      </c>
      <c r="N2123" t="s">
        <v>27</v>
      </c>
      <c r="O2123" t="s">
        <v>27</v>
      </c>
      <c r="P2123">
        <v>0</v>
      </c>
      <c r="Q2123" t="s">
        <v>34</v>
      </c>
      <c r="R2123">
        <v>5</v>
      </c>
      <c r="S2123" t="s">
        <v>27</v>
      </c>
      <c r="T2123">
        <v>4</v>
      </c>
      <c r="U2123">
        <v>2</v>
      </c>
      <c r="V2123">
        <v>1</v>
      </c>
      <c r="W2123">
        <v>99</v>
      </c>
      <c r="X2123">
        <v>749</v>
      </c>
      <c r="Y2123">
        <v>-50</v>
      </c>
      <c r="Z2123" t="s">
        <v>35</v>
      </c>
      <c r="AA2123">
        <v>100</v>
      </c>
      <c r="AB2123" t="str">
        <f t="shared" si="33"/>
        <v>50-59</v>
      </c>
    </row>
    <row r="2124" spans="1:28" x14ac:dyDescent="0.3">
      <c r="A2124">
        <v>39</v>
      </c>
      <c r="B2124" t="s">
        <v>27</v>
      </c>
      <c r="C2124" t="s">
        <v>28</v>
      </c>
      <c r="D2124">
        <v>86</v>
      </c>
      <c r="E2124" t="s">
        <v>29</v>
      </c>
      <c r="F2124">
        <v>50</v>
      </c>
      <c r="G2124">
        <v>2</v>
      </c>
      <c r="H2124" t="s">
        <v>30</v>
      </c>
      <c r="I2124">
        <v>100</v>
      </c>
      <c r="J2124" t="s">
        <v>40</v>
      </c>
      <c r="K2124">
        <v>-200</v>
      </c>
      <c r="L2124" s="1">
        <v>2336</v>
      </c>
      <c r="M2124" t="s">
        <v>27</v>
      </c>
      <c r="N2124" t="s">
        <v>27</v>
      </c>
      <c r="O2124" t="s">
        <v>27</v>
      </c>
      <c r="P2124">
        <v>0</v>
      </c>
      <c r="Q2124" t="s">
        <v>32</v>
      </c>
      <c r="R2124">
        <v>17</v>
      </c>
      <c r="S2124" t="s">
        <v>27</v>
      </c>
      <c r="T2124">
        <v>6</v>
      </c>
      <c r="U2124">
        <v>1</v>
      </c>
      <c r="V2124">
        <v>1</v>
      </c>
      <c r="W2124">
        <v>99</v>
      </c>
      <c r="X2124">
        <v>669</v>
      </c>
      <c r="Y2124">
        <v>50</v>
      </c>
      <c r="Z2124" t="s">
        <v>35</v>
      </c>
      <c r="AA2124">
        <v>100</v>
      </c>
      <c r="AB2124" t="str">
        <f t="shared" si="33"/>
        <v>30-39</v>
      </c>
    </row>
    <row r="2125" spans="1:28" x14ac:dyDescent="0.3">
      <c r="A2125">
        <v>36</v>
      </c>
      <c r="B2125" t="s">
        <v>27</v>
      </c>
      <c r="C2125" t="s">
        <v>28</v>
      </c>
      <c r="D2125">
        <v>86</v>
      </c>
      <c r="E2125" t="s">
        <v>37</v>
      </c>
      <c r="F2125">
        <v>0</v>
      </c>
      <c r="G2125">
        <v>0</v>
      </c>
      <c r="H2125" t="s">
        <v>30</v>
      </c>
      <c r="I2125">
        <v>0</v>
      </c>
      <c r="J2125" t="s">
        <v>40</v>
      </c>
      <c r="K2125">
        <v>-200</v>
      </c>
      <c r="L2125" s="1">
        <v>2086</v>
      </c>
      <c r="M2125" t="s">
        <v>27</v>
      </c>
      <c r="N2125" t="s">
        <v>27</v>
      </c>
      <c r="O2125" t="s">
        <v>27</v>
      </c>
      <c r="P2125">
        <v>0</v>
      </c>
      <c r="Q2125" t="s">
        <v>34</v>
      </c>
      <c r="R2125">
        <v>4</v>
      </c>
      <c r="S2125" t="s">
        <v>27</v>
      </c>
      <c r="T2125">
        <v>1</v>
      </c>
      <c r="U2125">
        <v>1</v>
      </c>
      <c r="V2125">
        <v>2</v>
      </c>
      <c r="W2125">
        <v>99</v>
      </c>
      <c r="X2125">
        <v>730</v>
      </c>
      <c r="Y2125">
        <v>-50</v>
      </c>
      <c r="Z2125" t="s">
        <v>35</v>
      </c>
      <c r="AA2125">
        <v>100</v>
      </c>
      <c r="AB2125" t="str">
        <f t="shared" si="33"/>
        <v>30-39</v>
      </c>
    </row>
    <row r="2126" spans="1:28" x14ac:dyDescent="0.3">
      <c r="A2126">
        <v>40</v>
      </c>
      <c r="B2126" t="s">
        <v>27</v>
      </c>
      <c r="C2126" t="s">
        <v>38</v>
      </c>
      <c r="D2126">
        <v>0</v>
      </c>
      <c r="E2126" t="s">
        <v>29</v>
      </c>
      <c r="F2126">
        <v>50</v>
      </c>
      <c r="G2126">
        <v>0</v>
      </c>
      <c r="H2126" t="s">
        <v>30</v>
      </c>
      <c r="I2126">
        <v>0</v>
      </c>
      <c r="J2126" t="s">
        <v>31</v>
      </c>
      <c r="K2126">
        <v>0</v>
      </c>
      <c r="L2126" s="1">
        <v>2300</v>
      </c>
      <c r="M2126" t="s">
        <v>27</v>
      </c>
      <c r="N2126" t="s">
        <v>27</v>
      </c>
      <c r="O2126" t="s">
        <v>27</v>
      </c>
      <c r="P2126">
        <v>0</v>
      </c>
      <c r="Q2126" t="s">
        <v>32</v>
      </c>
      <c r="R2126">
        <v>9</v>
      </c>
      <c r="S2126" t="s">
        <v>27</v>
      </c>
      <c r="T2126">
        <v>4</v>
      </c>
      <c r="U2126">
        <v>2</v>
      </c>
      <c r="V2126">
        <v>2</v>
      </c>
      <c r="W2126">
        <v>99</v>
      </c>
      <c r="X2126">
        <v>662</v>
      </c>
      <c r="Y2126">
        <v>50</v>
      </c>
      <c r="Z2126" t="s">
        <v>33</v>
      </c>
      <c r="AA2126">
        <v>50</v>
      </c>
      <c r="AB2126" t="str">
        <f t="shared" si="33"/>
        <v>40-49</v>
      </c>
    </row>
    <row r="2127" spans="1:28" x14ac:dyDescent="0.3">
      <c r="A2127">
        <v>48</v>
      </c>
      <c r="B2127" t="s">
        <v>27</v>
      </c>
      <c r="C2127" t="s">
        <v>38</v>
      </c>
      <c r="D2127">
        <v>0</v>
      </c>
      <c r="E2127" t="s">
        <v>42</v>
      </c>
      <c r="F2127">
        <v>100</v>
      </c>
      <c r="G2127">
        <v>0</v>
      </c>
      <c r="H2127" t="s">
        <v>30</v>
      </c>
      <c r="I2127">
        <v>0</v>
      </c>
      <c r="J2127" t="s">
        <v>40</v>
      </c>
      <c r="K2127">
        <v>-200</v>
      </c>
      <c r="L2127" s="1">
        <v>2000</v>
      </c>
      <c r="M2127" t="s">
        <v>27</v>
      </c>
      <c r="N2127" t="s">
        <v>27</v>
      </c>
      <c r="O2127" t="s">
        <v>27</v>
      </c>
      <c r="P2127">
        <v>0</v>
      </c>
      <c r="Q2127" t="s">
        <v>32</v>
      </c>
      <c r="R2127">
        <v>7</v>
      </c>
      <c r="S2127" t="s">
        <v>27</v>
      </c>
      <c r="T2127">
        <v>6</v>
      </c>
      <c r="U2127">
        <v>5</v>
      </c>
      <c r="V2127">
        <v>1</v>
      </c>
      <c r="W2127">
        <v>99</v>
      </c>
      <c r="X2127">
        <v>763</v>
      </c>
      <c r="Y2127">
        <v>-50</v>
      </c>
      <c r="Z2127" t="s">
        <v>41</v>
      </c>
      <c r="AA2127">
        <v>0</v>
      </c>
      <c r="AB2127" t="str">
        <f t="shared" si="33"/>
        <v>40-49</v>
      </c>
    </row>
    <row r="2128" spans="1:28" x14ac:dyDescent="0.3">
      <c r="A2128">
        <v>22</v>
      </c>
      <c r="B2128" t="s">
        <v>27</v>
      </c>
      <c r="C2128" t="s">
        <v>28</v>
      </c>
      <c r="D2128">
        <v>86</v>
      </c>
      <c r="E2128" t="s">
        <v>29</v>
      </c>
      <c r="F2128">
        <v>50</v>
      </c>
      <c r="G2128">
        <v>1</v>
      </c>
      <c r="H2128" t="s">
        <v>30</v>
      </c>
      <c r="I2128">
        <v>50</v>
      </c>
      <c r="J2128" t="s">
        <v>40</v>
      </c>
      <c r="K2128">
        <v>-200</v>
      </c>
      <c r="L2128" s="1">
        <v>2186</v>
      </c>
      <c r="M2128" t="s">
        <v>27</v>
      </c>
      <c r="N2128" t="s">
        <v>36</v>
      </c>
      <c r="O2128" t="s">
        <v>27</v>
      </c>
      <c r="P2128">
        <v>50</v>
      </c>
      <c r="Q2128" t="s">
        <v>34</v>
      </c>
      <c r="R2128">
        <v>5</v>
      </c>
      <c r="S2128" t="s">
        <v>36</v>
      </c>
      <c r="T2128">
        <v>8</v>
      </c>
      <c r="U2128">
        <v>1</v>
      </c>
      <c r="V2128">
        <v>2</v>
      </c>
      <c r="W2128">
        <v>3</v>
      </c>
      <c r="X2128">
        <v>669</v>
      </c>
      <c r="Y2128">
        <v>50</v>
      </c>
      <c r="Z2128" t="s">
        <v>33</v>
      </c>
      <c r="AA2128">
        <v>50</v>
      </c>
      <c r="AB2128" t="str">
        <f t="shared" si="33"/>
        <v>20-29</v>
      </c>
    </row>
    <row r="2129" spans="1:28" x14ac:dyDescent="0.3">
      <c r="A2129">
        <v>56</v>
      </c>
      <c r="B2129" t="s">
        <v>36</v>
      </c>
      <c r="C2129" t="s">
        <v>46</v>
      </c>
      <c r="D2129">
        <v>0</v>
      </c>
      <c r="E2129" t="s">
        <v>29</v>
      </c>
      <c r="F2129">
        <v>50</v>
      </c>
      <c r="G2129">
        <v>0</v>
      </c>
      <c r="H2129" t="s">
        <v>30</v>
      </c>
      <c r="I2129">
        <v>0</v>
      </c>
      <c r="J2129" t="s">
        <v>31</v>
      </c>
      <c r="K2129">
        <v>0</v>
      </c>
      <c r="L2129" s="1">
        <v>2250</v>
      </c>
      <c r="M2129" t="s">
        <v>27</v>
      </c>
      <c r="N2129" t="s">
        <v>27</v>
      </c>
      <c r="O2129" t="s">
        <v>27</v>
      </c>
      <c r="P2129">
        <v>0</v>
      </c>
      <c r="Q2129" t="s">
        <v>34</v>
      </c>
      <c r="R2129">
        <v>14</v>
      </c>
      <c r="S2129" t="s">
        <v>27</v>
      </c>
      <c r="T2129">
        <v>2</v>
      </c>
      <c r="U2129">
        <v>2</v>
      </c>
      <c r="V2129">
        <v>1</v>
      </c>
      <c r="W2129">
        <v>99</v>
      </c>
      <c r="X2129">
        <v>668</v>
      </c>
      <c r="Y2129">
        <v>50</v>
      </c>
      <c r="Z2129" t="s">
        <v>41</v>
      </c>
      <c r="AA2129">
        <v>0</v>
      </c>
      <c r="AB2129" t="str">
        <f t="shared" si="33"/>
        <v>50-59</v>
      </c>
    </row>
    <row r="2130" spans="1:28" x14ac:dyDescent="0.3">
      <c r="A2130">
        <v>50</v>
      </c>
      <c r="B2130" t="s">
        <v>27</v>
      </c>
      <c r="C2130" t="s">
        <v>28</v>
      </c>
      <c r="D2130">
        <v>86</v>
      </c>
      <c r="E2130" t="s">
        <v>29</v>
      </c>
      <c r="F2130">
        <v>50</v>
      </c>
      <c r="G2130">
        <v>1</v>
      </c>
      <c r="H2130" t="s">
        <v>39</v>
      </c>
      <c r="I2130">
        <v>100</v>
      </c>
      <c r="J2130" t="s">
        <v>40</v>
      </c>
      <c r="K2130">
        <v>-200</v>
      </c>
      <c r="L2130" s="1">
        <v>2186</v>
      </c>
      <c r="M2130" t="s">
        <v>27</v>
      </c>
      <c r="N2130" t="s">
        <v>36</v>
      </c>
      <c r="O2130" t="s">
        <v>27</v>
      </c>
      <c r="P2130">
        <v>50</v>
      </c>
      <c r="Q2130" t="s">
        <v>34</v>
      </c>
      <c r="R2130">
        <v>20</v>
      </c>
      <c r="S2130" t="s">
        <v>36</v>
      </c>
      <c r="T2130">
        <v>2</v>
      </c>
      <c r="U2130">
        <v>1</v>
      </c>
      <c r="V2130">
        <v>2</v>
      </c>
      <c r="W2130">
        <v>10</v>
      </c>
      <c r="X2130">
        <v>768</v>
      </c>
      <c r="Y2130">
        <v>-50</v>
      </c>
      <c r="Z2130" t="s">
        <v>35</v>
      </c>
      <c r="AA2130">
        <v>100</v>
      </c>
      <c r="AB2130" t="str">
        <f t="shared" si="33"/>
        <v>50-59</v>
      </c>
    </row>
    <row r="2131" spans="1:28" x14ac:dyDescent="0.3">
      <c r="A2131">
        <v>50</v>
      </c>
      <c r="B2131" t="s">
        <v>27</v>
      </c>
      <c r="C2131" t="s">
        <v>28</v>
      </c>
      <c r="D2131">
        <v>86</v>
      </c>
      <c r="E2131" t="s">
        <v>42</v>
      </c>
      <c r="F2131">
        <v>100</v>
      </c>
      <c r="G2131">
        <v>0</v>
      </c>
      <c r="H2131" t="s">
        <v>43</v>
      </c>
      <c r="I2131">
        <v>0</v>
      </c>
      <c r="J2131" t="s">
        <v>31</v>
      </c>
      <c r="K2131">
        <v>0</v>
      </c>
      <c r="L2131" s="1">
        <v>2336</v>
      </c>
      <c r="M2131" t="s">
        <v>27</v>
      </c>
      <c r="N2131" t="s">
        <v>36</v>
      </c>
      <c r="O2131" t="s">
        <v>27</v>
      </c>
      <c r="P2131">
        <v>50</v>
      </c>
      <c r="Q2131" t="s">
        <v>32</v>
      </c>
      <c r="R2131">
        <v>13</v>
      </c>
      <c r="S2131" t="s">
        <v>36</v>
      </c>
      <c r="T2131">
        <v>5</v>
      </c>
      <c r="U2131">
        <v>1</v>
      </c>
      <c r="V2131">
        <v>1</v>
      </c>
      <c r="W2131">
        <v>6</v>
      </c>
      <c r="X2131">
        <v>715</v>
      </c>
      <c r="Y2131">
        <v>-50</v>
      </c>
      <c r="Z2131" t="s">
        <v>35</v>
      </c>
      <c r="AA2131">
        <v>100</v>
      </c>
      <c r="AB2131" t="str">
        <f t="shared" si="33"/>
        <v>50-59</v>
      </c>
    </row>
    <row r="2132" spans="1:28" x14ac:dyDescent="0.3">
      <c r="A2132">
        <v>46</v>
      </c>
      <c r="B2132" t="s">
        <v>27</v>
      </c>
      <c r="C2132" t="s">
        <v>28</v>
      </c>
      <c r="D2132">
        <v>86</v>
      </c>
      <c r="E2132" t="s">
        <v>37</v>
      </c>
      <c r="F2132">
        <v>0</v>
      </c>
      <c r="G2132">
        <v>0</v>
      </c>
      <c r="H2132" t="s">
        <v>30</v>
      </c>
      <c r="I2132">
        <v>0</v>
      </c>
      <c r="J2132" t="s">
        <v>40</v>
      </c>
      <c r="K2132">
        <v>-200</v>
      </c>
      <c r="L2132" s="1">
        <v>2186</v>
      </c>
      <c r="M2132" t="s">
        <v>27</v>
      </c>
      <c r="N2132" t="s">
        <v>27</v>
      </c>
      <c r="O2132" t="s">
        <v>27</v>
      </c>
      <c r="P2132">
        <v>0</v>
      </c>
      <c r="Q2132" t="s">
        <v>32</v>
      </c>
      <c r="R2132">
        <v>30</v>
      </c>
      <c r="S2132" t="s">
        <v>36</v>
      </c>
      <c r="T2132">
        <v>9</v>
      </c>
      <c r="U2132">
        <v>0</v>
      </c>
      <c r="V2132">
        <v>3</v>
      </c>
      <c r="W2132">
        <v>4</v>
      </c>
      <c r="X2132">
        <v>673</v>
      </c>
      <c r="Y2132">
        <v>50</v>
      </c>
      <c r="Z2132" t="s">
        <v>35</v>
      </c>
      <c r="AA2132">
        <v>100</v>
      </c>
      <c r="AB2132" t="str">
        <f t="shared" si="33"/>
        <v>40-49</v>
      </c>
    </row>
    <row r="2133" spans="1:28" x14ac:dyDescent="0.3">
      <c r="A2133">
        <v>40</v>
      </c>
      <c r="B2133" t="s">
        <v>27</v>
      </c>
      <c r="C2133" t="s">
        <v>38</v>
      </c>
      <c r="D2133">
        <v>0</v>
      </c>
      <c r="E2133" t="s">
        <v>29</v>
      </c>
      <c r="F2133">
        <v>50</v>
      </c>
      <c r="G2133">
        <v>1</v>
      </c>
      <c r="H2133" t="s">
        <v>30</v>
      </c>
      <c r="I2133">
        <v>50</v>
      </c>
      <c r="J2133" t="s">
        <v>31</v>
      </c>
      <c r="K2133">
        <v>0</v>
      </c>
      <c r="L2133" s="1">
        <v>2300</v>
      </c>
      <c r="M2133" t="s">
        <v>27</v>
      </c>
      <c r="N2133" t="s">
        <v>27</v>
      </c>
      <c r="O2133" t="s">
        <v>27</v>
      </c>
      <c r="P2133">
        <v>0</v>
      </c>
      <c r="Q2133" t="s">
        <v>32</v>
      </c>
      <c r="R2133">
        <v>29</v>
      </c>
      <c r="S2133" t="s">
        <v>27</v>
      </c>
      <c r="T2133">
        <v>5</v>
      </c>
      <c r="U2133">
        <v>5</v>
      </c>
      <c r="V2133">
        <v>1</v>
      </c>
      <c r="W2133">
        <v>99</v>
      </c>
      <c r="X2133">
        <v>705</v>
      </c>
      <c r="Y2133">
        <v>-50</v>
      </c>
      <c r="Z2133" t="s">
        <v>35</v>
      </c>
      <c r="AA2133">
        <v>100</v>
      </c>
      <c r="AB2133" t="str">
        <f t="shared" si="33"/>
        <v>40-49</v>
      </c>
    </row>
    <row r="2134" spans="1:28" x14ac:dyDescent="0.3">
      <c r="A2134">
        <v>50</v>
      </c>
      <c r="B2134" t="s">
        <v>27</v>
      </c>
      <c r="C2134" t="s">
        <v>45</v>
      </c>
      <c r="D2134">
        <v>0</v>
      </c>
      <c r="E2134" t="s">
        <v>29</v>
      </c>
      <c r="F2134">
        <v>50</v>
      </c>
      <c r="G2134">
        <v>1</v>
      </c>
      <c r="H2134" t="s">
        <v>30</v>
      </c>
      <c r="I2134">
        <v>50</v>
      </c>
      <c r="J2134" t="s">
        <v>31</v>
      </c>
      <c r="K2134">
        <v>0</v>
      </c>
      <c r="L2134" s="1">
        <v>2350</v>
      </c>
      <c r="M2134" t="s">
        <v>27</v>
      </c>
      <c r="N2134" t="s">
        <v>27</v>
      </c>
      <c r="O2134" t="s">
        <v>27</v>
      </c>
      <c r="P2134">
        <v>0</v>
      </c>
      <c r="Q2134" t="s">
        <v>32</v>
      </c>
      <c r="R2134">
        <v>17</v>
      </c>
      <c r="S2134" t="s">
        <v>27</v>
      </c>
      <c r="T2134">
        <v>4</v>
      </c>
      <c r="U2134">
        <v>3</v>
      </c>
      <c r="V2134">
        <v>2</v>
      </c>
      <c r="W2134">
        <v>99</v>
      </c>
      <c r="X2134">
        <v>689</v>
      </c>
      <c r="Y2134">
        <v>50</v>
      </c>
      <c r="Z2134" t="s">
        <v>33</v>
      </c>
      <c r="AA2134">
        <v>50</v>
      </c>
      <c r="AB2134" t="str">
        <f t="shared" si="33"/>
        <v>50-59</v>
      </c>
    </row>
    <row r="2135" spans="1:28" x14ac:dyDescent="0.3">
      <c r="A2135">
        <v>48</v>
      </c>
      <c r="B2135" t="s">
        <v>27</v>
      </c>
      <c r="C2135" t="s">
        <v>46</v>
      </c>
      <c r="D2135">
        <v>0</v>
      </c>
      <c r="E2135" t="s">
        <v>42</v>
      </c>
      <c r="F2135">
        <v>100</v>
      </c>
      <c r="G2135">
        <v>1</v>
      </c>
      <c r="H2135" t="s">
        <v>39</v>
      </c>
      <c r="I2135">
        <v>100</v>
      </c>
      <c r="J2135" t="s">
        <v>31</v>
      </c>
      <c r="K2135">
        <v>0</v>
      </c>
      <c r="L2135" s="1">
        <v>2250</v>
      </c>
      <c r="M2135" t="s">
        <v>36</v>
      </c>
      <c r="N2135" t="s">
        <v>27</v>
      </c>
      <c r="O2135" t="s">
        <v>27</v>
      </c>
      <c r="P2135">
        <v>50</v>
      </c>
      <c r="Q2135" t="s">
        <v>34</v>
      </c>
      <c r="R2135">
        <v>23</v>
      </c>
      <c r="S2135" t="s">
        <v>27</v>
      </c>
      <c r="T2135">
        <v>4</v>
      </c>
      <c r="U2135">
        <v>2</v>
      </c>
      <c r="V2135">
        <v>1</v>
      </c>
      <c r="W2135">
        <v>99</v>
      </c>
      <c r="X2135">
        <v>745</v>
      </c>
      <c r="Y2135">
        <v>-50</v>
      </c>
      <c r="Z2135" t="s">
        <v>41</v>
      </c>
      <c r="AA2135">
        <v>0</v>
      </c>
      <c r="AB2135" t="str">
        <f t="shared" si="33"/>
        <v>40-49</v>
      </c>
    </row>
    <row r="2136" spans="1:28" x14ac:dyDescent="0.3">
      <c r="A2136">
        <v>34</v>
      </c>
      <c r="B2136" t="s">
        <v>27</v>
      </c>
      <c r="C2136" t="s">
        <v>45</v>
      </c>
      <c r="D2136">
        <v>0</v>
      </c>
      <c r="E2136" t="s">
        <v>42</v>
      </c>
      <c r="F2136">
        <v>100</v>
      </c>
      <c r="G2136">
        <v>0</v>
      </c>
      <c r="H2136" t="s">
        <v>30</v>
      </c>
      <c r="I2136">
        <v>0</v>
      </c>
      <c r="J2136" t="s">
        <v>40</v>
      </c>
      <c r="K2136">
        <v>-200</v>
      </c>
      <c r="L2136" s="1">
        <v>2000</v>
      </c>
      <c r="M2136" t="s">
        <v>27</v>
      </c>
      <c r="N2136" t="s">
        <v>36</v>
      </c>
      <c r="O2136" t="s">
        <v>27</v>
      </c>
      <c r="P2136">
        <v>50</v>
      </c>
      <c r="Q2136" t="s">
        <v>34</v>
      </c>
      <c r="R2136">
        <v>2</v>
      </c>
      <c r="S2136" t="s">
        <v>36</v>
      </c>
      <c r="T2136">
        <v>6</v>
      </c>
      <c r="U2136">
        <v>3</v>
      </c>
      <c r="V2136">
        <v>3</v>
      </c>
      <c r="W2136">
        <v>2</v>
      </c>
      <c r="X2136">
        <v>728</v>
      </c>
      <c r="Y2136">
        <v>-50</v>
      </c>
      <c r="Z2136" t="s">
        <v>33</v>
      </c>
      <c r="AA2136">
        <v>50</v>
      </c>
      <c r="AB2136" t="str">
        <f t="shared" si="33"/>
        <v>30-39</v>
      </c>
    </row>
    <row r="2137" spans="1:28" x14ac:dyDescent="0.3">
      <c r="A2137">
        <v>31</v>
      </c>
      <c r="B2137" t="s">
        <v>27</v>
      </c>
      <c r="C2137" t="s">
        <v>28</v>
      </c>
      <c r="D2137">
        <v>86</v>
      </c>
      <c r="E2137" t="s">
        <v>29</v>
      </c>
      <c r="F2137">
        <v>50</v>
      </c>
      <c r="G2137">
        <v>0</v>
      </c>
      <c r="H2137" t="s">
        <v>30</v>
      </c>
      <c r="I2137">
        <v>0</v>
      </c>
      <c r="J2137" t="s">
        <v>40</v>
      </c>
      <c r="K2137">
        <v>-200</v>
      </c>
      <c r="L2137" s="1">
        <v>2086</v>
      </c>
      <c r="M2137" t="s">
        <v>27</v>
      </c>
      <c r="N2137" t="s">
        <v>27</v>
      </c>
      <c r="O2137" t="s">
        <v>27</v>
      </c>
      <c r="P2137">
        <v>0</v>
      </c>
      <c r="Q2137" t="s">
        <v>32</v>
      </c>
      <c r="R2137">
        <v>2</v>
      </c>
      <c r="S2137" t="s">
        <v>36</v>
      </c>
      <c r="T2137">
        <v>9</v>
      </c>
      <c r="U2137">
        <v>3</v>
      </c>
      <c r="V2137">
        <v>2</v>
      </c>
      <c r="W2137">
        <v>8</v>
      </c>
      <c r="X2137">
        <v>745</v>
      </c>
      <c r="Y2137">
        <v>-50</v>
      </c>
      <c r="Z2137" t="s">
        <v>33</v>
      </c>
      <c r="AA2137">
        <v>50</v>
      </c>
      <c r="AB2137" t="str">
        <f t="shared" si="33"/>
        <v>30-39</v>
      </c>
    </row>
    <row r="2138" spans="1:28" x14ac:dyDescent="0.3">
      <c r="A2138">
        <v>41</v>
      </c>
      <c r="B2138" t="s">
        <v>27</v>
      </c>
      <c r="C2138" t="s">
        <v>28</v>
      </c>
      <c r="D2138">
        <v>86</v>
      </c>
      <c r="E2138" t="s">
        <v>37</v>
      </c>
      <c r="F2138">
        <v>0</v>
      </c>
      <c r="G2138">
        <v>0</v>
      </c>
      <c r="H2138" t="s">
        <v>30</v>
      </c>
      <c r="I2138">
        <v>0</v>
      </c>
      <c r="J2138" t="s">
        <v>31</v>
      </c>
      <c r="K2138">
        <v>0</v>
      </c>
      <c r="L2138" s="1">
        <v>2186</v>
      </c>
      <c r="M2138" t="s">
        <v>27</v>
      </c>
      <c r="N2138" t="s">
        <v>27</v>
      </c>
      <c r="O2138" t="s">
        <v>27</v>
      </c>
      <c r="P2138">
        <v>0</v>
      </c>
      <c r="Q2138" t="s">
        <v>32</v>
      </c>
      <c r="R2138">
        <v>6</v>
      </c>
      <c r="S2138" t="s">
        <v>36</v>
      </c>
      <c r="T2138">
        <v>2</v>
      </c>
      <c r="U2138">
        <v>1</v>
      </c>
      <c r="V2138">
        <v>3</v>
      </c>
      <c r="W2138">
        <v>10</v>
      </c>
      <c r="X2138">
        <v>721</v>
      </c>
      <c r="Y2138">
        <v>-50</v>
      </c>
      <c r="Z2138" t="s">
        <v>41</v>
      </c>
      <c r="AA2138">
        <v>0</v>
      </c>
      <c r="AB2138" t="str">
        <f t="shared" si="33"/>
        <v>40-49</v>
      </c>
    </row>
    <row r="2139" spans="1:28" x14ac:dyDescent="0.3">
      <c r="A2139">
        <v>63</v>
      </c>
      <c r="B2139" t="s">
        <v>36</v>
      </c>
      <c r="C2139" t="s">
        <v>38</v>
      </c>
      <c r="D2139">
        <v>0</v>
      </c>
      <c r="E2139" t="s">
        <v>29</v>
      </c>
      <c r="F2139">
        <v>50</v>
      </c>
      <c r="G2139">
        <v>0</v>
      </c>
      <c r="H2139" t="s">
        <v>30</v>
      </c>
      <c r="I2139">
        <v>0</v>
      </c>
      <c r="J2139" t="s">
        <v>31</v>
      </c>
      <c r="K2139">
        <v>0</v>
      </c>
      <c r="L2139" s="1">
        <v>2350</v>
      </c>
      <c r="M2139" t="s">
        <v>27</v>
      </c>
      <c r="N2139" t="s">
        <v>27</v>
      </c>
      <c r="O2139" t="s">
        <v>27</v>
      </c>
      <c r="P2139">
        <v>0</v>
      </c>
      <c r="Q2139" t="s">
        <v>34</v>
      </c>
      <c r="R2139">
        <v>7</v>
      </c>
      <c r="S2139" t="s">
        <v>27</v>
      </c>
      <c r="T2139">
        <v>8</v>
      </c>
      <c r="U2139">
        <v>1</v>
      </c>
      <c r="V2139">
        <v>2</v>
      </c>
      <c r="W2139">
        <v>99</v>
      </c>
      <c r="X2139">
        <v>698</v>
      </c>
      <c r="Y2139">
        <v>50</v>
      </c>
      <c r="Z2139" t="s">
        <v>35</v>
      </c>
      <c r="AA2139">
        <v>100</v>
      </c>
      <c r="AB2139" t="str">
        <f t="shared" si="33"/>
        <v>60-69</v>
      </c>
    </row>
    <row r="2140" spans="1:28" x14ac:dyDescent="0.3">
      <c r="A2140">
        <v>21</v>
      </c>
      <c r="B2140" t="s">
        <v>27</v>
      </c>
      <c r="C2140" t="s">
        <v>28</v>
      </c>
      <c r="D2140">
        <v>86</v>
      </c>
      <c r="E2140" t="s">
        <v>37</v>
      </c>
      <c r="F2140">
        <v>0</v>
      </c>
      <c r="G2140">
        <v>0</v>
      </c>
      <c r="H2140" t="s">
        <v>30</v>
      </c>
      <c r="I2140">
        <v>0</v>
      </c>
      <c r="J2140" t="s">
        <v>40</v>
      </c>
      <c r="K2140">
        <v>-200</v>
      </c>
      <c r="L2140" s="1">
        <v>1936</v>
      </c>
      <c r="M2140" t="s">
        <v>27</v>
      </c>
      <c r="N2140" t="s">
        <v>36</v>
      </c>
      <c r="O2140" t="s">
        <v>27</v>
      </c>
      <c r="P2140">
        <v>50</v>
      </c>
      <c r="Q2140" t="s">
        <v>44</v>
      </c>
      <c r="R2140">
        <v>16</v>
      </c>
      <c r="S2140" t="s">
        <v>36</v>
      </c>
      <c r="T2140">
        <v>3</v>
      </c>
      <c r="U2140">
        <v>3</v>
      </c>
      <c r="V2140">
        <v>1</v>
      </c>
      <c r="W2140">
        <v>14</v>
      </c>
      <c r="X2140">
        <v>740</v>
      </c>
      <c r="Y2140">
        <v>-50</v>
      </c>
      <c r="Z2140" t="s">
        <v>41</v>
      </c>
      <c r="AA2140">
        <v>0</v>
      </c>
      <c r="AB2140" t="str">
        <f t="shared" si="33"/>
        <v>20-29</v>
      </c>
    </row>
    <row r="2141" spans="1:28" x14ac:dyDescent="0.3">
      <c r="A2141">
        <v>18</v>
      </c>
      <c r="B2141" t="s">
        <v>27</v>
      </c>
      <c r="C2141" t="s">
        <v>28</v>
      </c>
      <c r="D2141">
        <v>86</v>
      </c>
      <c r="E2141" t="s">
        <v>29</v>
      </c>
      <c r="F2141">
        <v>50</v>
      </c>
      <c r="G2141">
        <v>0</v>
      </c>
      <c r="H2141" t="s">
        <v>30</v>
      </c>
      <c r="I2141">
        <v>0</v>
      </c>
      <c r="J2141" t="s">
        <v>31</v>
      </c>
      <c r="K2141">
        <v>0</v>
      </c>
      <c r="L2141" s="1">
        <v>2286</v>
      </c>
      <c r="M2141" t="s">
        <v>27</v>
      </c>
      <c r="N2141" t="s">
        <v>27</v>
      </c>
      <c r="O2141" t="s">
        <v>27</v>
      </c>
      <c r="P2141">
        <v>0</v>
      </c>
      <c r="Q2141" t="s">
        <v>32</v>
      </c>
      <c r="R2141">
        <v>25</v>
      </c>
      <c r="S2141" t="s">
        <v>27</v>
      </c>
      <c r="T2141">
        <v>5</v>
      </c>
      <c r="U2141">
        <v>2</v>
      </c>
      <c r="V2141">
        <v>2</v>
      </c>
      <c r="W2141">
        <v>99</v>
      </c>
      <c r="X2141">
        <v>732</v>
      </c>
      <c r="Y2141">
        <v>-50</v>
      </c>
      <c r="Z2141" t="s">
        <v>33</v>
      </c>
      <c r="AA2141">
        <v>50</v>
      </c>
      <c r="AB2141" t="str">
        <f t="shared" si="33"/>
        <v>10-19</v>
      </c>
    </row>
    <row r="2142" spans="1:28" x14ac:dyDescent="0.3">
      <c r="A2142">
        <v>42</v>
      </c>
      <c r="B2142" t="s">
        <v>27</v>
      </c>
      <c r="C2142" t="s">
        <v>38</v>
      </c>
      <c r="D2142">
        <v>0</v>
      </c>
      <c r="E2142" t="s">
        <v>42</v>
      </c>
      <c r="F2142">
        <v>100</v>
      </c>
      <c r="G2142">
        <v>1</v>
      </c>
      <c r="H2142" t="s">
        <v>43</v>
      </c>
      <c r="I2142">
        <v>200</v>
      </c>
      <c r="J2142" t="s">
        <v>40</v>
      </c>
      <c r="K2142">
        <v>-200</v>
      </c>
      <c r="L2142" s="1">
        <v>2250</v>
      </c>
      <c r="M2142" t="s">
        <v>36</v>
      </c>
      <c r="N2142" t="s">
        <v>36</v>
      </c>
      <c r="O2142" t="s">
        <v>27</v>
      </c>
      <c r="P2142">
        <v>100</v>
      </c>
      <c r="Q2142" t="s">
        <v>32</v>
      </c>
      <c r="R2142">
        <v>3</v>
      </c>
      <c r="S2142" t="s">
        <v>36</v>
      </c>
      <c r="T2142">
        <v>7</v>
      </c>
      <c r="U2142">
        <v>1</v>
      </c>
      <c r="V2142">
        <v>1</v>
      </c>
      <c r="W2142">
        <v>5</v>
      </c>
      <c r="X2142">
        <v>690</v>
      </c>
      <c r="Y2142">
        <v>50</v>
      </c>
      <c r="Z2142" t="s">
        <v>33</v>
      </c>
      <c r="AA2142">
        <v>50</v>
      </c>
      <c r="AB2142" t="str">
        <f t="shared" si="33"/>
        <v>40-49</v>
      </c>
    </row>
    <row r="2143" spans="1:28" x14ac:dyDescent="0.3">
      <c r="A2143">
        <v>40</v>
      </c>
      <c r="B2143" t="s">
        <v>27</v>
      </c>
      <c r="C2143" t="s">
        <v>45</v>
      </c>
      <c r="D2143">
        <v>0</v>
      </c>
      <c r="E2143" t="s">
        <v>29</v>
      </c>
      <c r="F2143">
        <v>50</v>
      </c>
      <c r="G2143">
        <v>2</v>
      </c>
      <c r="H2143" t="s">
        <v>39</v>
      </c>
      <c r="I2143">
        <v>200</v>
      </c>
      <c r="J2143" t="s">
        <v>31</v>
      </c>
      <c r="K2143">
        <v>0</v>
      </c>
      <c r="L2143" s="1">
        <v>2450</v>
      </c>
      <c r="M2143" t="s">
        <v>27</v>
      </c>
      <c r="N2143" t="s">
        <v>27</v>
      </c>
      <c r="O2143" t="s">
        <v>27</v>
      </c>
      <c r="P2143">
        <v>0</v>
      </c>
      <c r="Q2143" t="s">
        <v>34</v>
      </c>
      <c r="R2143">
        <v>30</v>
      </c>
      <c r="S2143" t="s">
        <v>27</v>
      </c>
      <c r="T2143">
        <v>2</v>
      </c>
      <c r="U2143">
        <v>2</v>
      </c>
      <c r="V2143">
        <v>1</v>
      </c>
      <c r="W2143">
        <v>99</v>
      </c>
      <c r="X2143">
        <v>747</v>
      </c>
      <c r="Y2143">
        <v>-50</v>
      </c>
      <c r="Z2143" t="s">
        <v>35</v>
      </c>
      <c r="AA2143">
        <v>100</v>
      </c>
      <c r="AB2143" t="str">
        <f t="shared" si="33"/>
        <v>40-49</v>
      </c>
    </row>
    <row r="2144" spans="1:28" x14ac:dyDescent="0.3">
      <c r="A2144">
        <v>42</v>
      </c>
      <c r="B2144" t="s">
        <v>27</v>
      </c>
      <c r="C2144" t="s">
        <v>28</v>
      </c>
      <c r="D2144">
        <v>86</v>
      </c>
      <c r="E2144" t="s">
        <v>29</v>
      </c>
      <c r="F2144">
        <v>50</v>
      </c>
      <c r="G2144">
        <v>0</v>
      </c>
      <c r="H2144" t="s">
        <v>30</v>
      </c>
      <c r="I2144">
        <v>0</v>
      </c>
      <c r="J2144" t="s">
        <v>40</v>
      </c>
      <c r="K2144">
        <v>-200</v>
      </c>
      <c r="L2144" s="1">
        <v>2136</v>
      </c>
      <c r="M2144" t="s">
        <v>27</v>
      </c>
      <c r="N2144" t="s">
        <v>27</v>
      </c>
      <c r="O2144" t="s">
        <v>27</v>
      </c>
      <c r="P2144">
        <v>0</v>
      </c>
      <c r="Q2144" t="s">
        <v>34</v>
      </c>
      <c r="R2144">
        <v>20</v>
      </c>
      <c r="S2144" t="s">
        <v>36</v>
      </c>
      <c r="T2144">
        <v>6</v>
      </c>
      <c r="U2144">
        <v>2</v>
      </c>
      <c r="V2144">
        <v>2</v>
      </c>
      <c r="W2144">
        <v>7</v>
      </c>
      <c r="X2144">
        <v>742</v>
      </c>
      <c r="Y2144">
        <v>-50</v>
      </c>
      <c r="Z2144" t="s">
        <v>35</v>
      </c>
      <c r="AA2144">
        <v>100</v>
      </c>
      <c r="AB2144" t="str">
        <f t="shared" si="33"/>
        <v>40-49</v>
      </c>
    </row>
    <row r="2145" spans="1:28" x14ac:dyDescent="0.3">
      <c r="A2145">
        <v>43</v>
      </c>
      <c r="B2145" t="s">
        <v>27</v>
      </c>
      <c r="C2145" t="s">
        <v>28</v>
      </c>
      <c r="D2145">
        <v>86</v>
      </c>
      <c r="E2145" t="s">
        <v>29</v>
      </c>
      <c r="F2145">
        <v>50</v>
      </c>
      <c r="G2145">
        <v>0</v>
      </c>
      <c r="H2145" t="s">
        <v>30</v>
      </c>
      <c r="I2145">
        <v>0</v>
      </c>
      <c r="J2145" t="s">
        <v>40</v>
      </c>
      <c r="K2145">
        <v>-200</v>
      </c>
      <c r="L2145" s="1">
        <v>2086</v>
      </c>
      <c r="M2145" t="s">
        <v>27</v>
      </c>
      <c r="N2145" t="s">
        <v>36</v>
      </c>
      <c r="O2145" t="s">
        <v>36</v>
      </c>
      <c r="P2145">
        <v>100</v>
      </c>
      <c r="Q2145" t="s">
        <v>44</v>
      </c>
      <c r="R2145">
        <v>14</v>
      </c>
      <c r="S2145" t="s">
        <v>27</v>
      </c>
      <c r="T2145">
        <v>8</v>
      </c>
      <c r="U2145">
        <v>2</v>
      </c>
      <c r="V2145">
        <v>3</v>
      </c>
      <c r="W2145">
        <v>99</v>
      </c>
      <c r="X2145">
        <v>691</v>
      </c>
      <c r="Y2145">
        <v>50</v>
      </c>
      <c r="Z2145" t="s">
        <v>33</v>
      </c>
      <c r="AA2145">
        <v>50</v>
      </c>
      <c r="AB2145" t="str">
        <f t="shared" si="33"/>
        <v>40-49</v>
      </c>
    </row>
    <row r="2146" spans="1:28" x14ac:dyDescent="0.3">
      <c r="A2146">
        <v>36</v>
      </c>
      <c r="B2146" t="s">
        <v>27</v>
      </c>
      <c r="C2146" t="s">
        <v>38</v>
      </c>
      <c r="D2146">
        <v>0</v>
      </c>
      <c r="E2146" t="s">
        <v>29</v>
      </c>
      <c r="F2146">
        <v>50</v>
      </c>
      <c r="G2146">
        <v>2</v>
      </c>
      <c r="H2146" t="s">
        <v>30</v>
      </c>
      <c r="I2146">
        <v>100</v>
      </c>
      <c r="J2146" t="s">
        <v>40</v>
      </c>
      <c r="K2146">
        <v>-200</v>
      </c>
      <c r="L2146" s="1">
        <v>2150</v>
      </c>
      <c r="M2146" t="s">
        <v>27</v>
      </c>
      <c r="N2146" t="s">
        <v>27</v>
      </c>
      <c r="O2146" t="s">
        <v>27</v>
      </c>
      <c r="P2146">
        <v>0</v>
      </c>
      <c r="Q2146" t="s">
        <v>34</v>
      </c>
      <c r="R2146">
        <v>27</v>
      </c>
      <c r="S2146" t="s">
        <v>27</v>
      </c>
      <c r="T2146">
        <v>3</v>
      </c>
      <c r="U2146">
        <v>3</v>
      </c>
      <c r="V2146">
        <v>2</v>
      </c>
      <c r="W2146">
        <v>99</v>
      </c>
      <c r="X2146">
        <v>673</v>
      </c>
      <c r="Y2146">
        <v>50</v>
      </c>
      <c r="Z2146" t="s">
        <v>41</v>
      </c>
      <c r="AA2146">
        <v>0</v>
      </c>
      <c r="AB2146" t="str">
        <f t="shared" si="33"/>
        <v>30-39</v>
      </c>
    </row>
    <row r="2147" spans="1:28" x14ac:dyDescent="0.3">
      <c r="A2147">
        <v>62</v>
      </c>
      <c r="B2147" t="s">
        <v>36</v>
      </c>
      <c r="C2147" t="s">
        <v>28</v>
      </c>
      <c r="D2147">
        <v>86</v>
      </c>
      <c r="E2147" t="s">
        <v>29</v>
      </c>
      <c r="F2147">
        <v>50</v>
      </c>
      <c r="G2147">
        <v>0</v>
      </c>
      <c r="H2147" t="s">
        <v>30</v>
      </c>
      <c r="I2147">
        <v>0</v>
      </c>
      <c r="J2147" t="s">
        <v>40</v>
      </c>
      <c r="K2147">
        <v>-200</v>
      </c>
      <c r="L2147" s="1">
        <v>2186</v>
      </c>
      <c r="M2147" t="s">
        <v>27</v>
      </c>
      <c r="N2147" t="s">
        <v>27</v>
      </c>
      <c r="O2147" t="s">
        <v>27</v>
      </c>
      <c r="P2147">
        <v>0</v>
      </c>
      <c r="Q2147" t="s">
        <v>32</v>
      </c>
      <c r="R2147">
        <v>12</v>
      </c>
      <c r="S2147" t="s">
        <v>27</v>
      </c>
      <c r="T2147">
        <v>5</v>
      </c>
      <c r="U2147">
        <v>2</v>
      </c>
      <c r="V2147">
        <v>3</v>
      </c>
      <c r="W2147">
        <v>99</v>
      </c>
      <c r="X2147">
        <v>666</v>
      </c>
      <c r="Y2147">
        <v>50</v>
      </c>
      <c r="Z2147" t="s">
        <v>33</v>
      </c>
      <c r="AA2147">
        <v>50</v>
      </c>
      <c r="AB2147" t="str">
        <f t="shared" si="33"/>
        <v>60-69</v>
      </c>
    </row>
    <row r="2148" spans="1:28" x14ac:dyDescent="0.3">
      <c r="A2148">
        <v>18</v>
      </c>
      <c r="B2148" t="s">
        <v>27</v>
      </c>
      <c r="C2148" t="s">
        <v>38</v>
      </c>
      <c r="D2148">
        <v>0</v>
      </c>
      <c r="E2148" t="s">
        <v>29</v>
      </c>
      <c r="F2148">
        <v>50</v>
      </c>
      <c r="G2148">
        <v>0</v>
      </c>
      <c r="H2148" t="s">
        <v>30</v>
      </c>
      <c r="I2148">
        <v>0</v>
      </c>
      <c r="J2148" t="s">
        <v>31</v>
      </c>
      <c r="K2148">
        <v>0</v>
      </c>
      <c r="L2148" s="1">
        <v>2150</v>
      </c>
      <c r="M2148" t="s">
        <v>27</v>
      </c>
      <c r="N2148" t="s">
        <v>27</v>
      </c>
      <c r="O2148" t="s">
        <v>27</v>
      </c>
      <c r="P2148">
        <v>0</v>
      </c>
      <c r="Q2148" t="s">
        <v>44</v>
      </c>
      <c r="R2148">
        <v>22</v>
      </c>
      <c r="S2148" t="s">
        <v>36</v>
      </c>
      <c r="T2148">
        <v>7</v>
      </c>
      <c r="U2148">
        <v>3</v>
      </c>
      <c r="V2148">
        <v>3</v>
      </c>
      <c r="W2148">
        <v>8</v>
      </c>
      <c r="X2148">
        <v>736</v>
      </c>
      <c r="Y2148">
        <v>-50</v>
      </c>
      <c r="Z2148" t="s">
        <v>41</v>
      </c>
      <c r="AA2148">
        <v>0</v>
      </c>
      <c r="AB2148" t="str">
        <f t="shared" si="33"/>
        <v>10-19</v>
      </c>
    </row>
    <row r="2149" spans="1:28" x14ac:dyDescent="0.3">
      <c r="A2149">
        <v>27</v>
      </c>
      <c r="B2149" t="s">
        <v>27</v>
      </c>
      <c r="C2149" t="s">
        <v>28</v>
      </c>
      <c r="D2149">
        <v>86</v>
      </c>
      <c r="E2149" t="s">
        <v>37</v>
      </c>
      <c r="F2149">
        <v>0</v>
      </c>
      <c r="G2149">
        <v>2</v>
      </c>
      <c r="H2149" t="s">
        <v>30</v>
      </c>
      <c r="I2149">
        <v>100</v>
      </c>
      <c r="J2149" t="s">
        <v>31</v>
      </c>
      <c r="K2149">
        <v>0</v>
      </c>
      <c r="L2149" s="1">
        <v>2336</v>
      </c>
      <c r="M2149" t="s">
        <v>27</v>
      </c>
      <c r="N2149" t="s">
        <v>27</v>
      </c>
      <c r="O2149" t="s">
        <v>27</v>
      </c>
      <c r="P2149">
        <v>0</v>
      </c>
      <c r="Q2149" t="s">
        <v>34</v>
      </c>
      <c r="R2149">
        <v>25</v>
      </c>
      <c r="S2149" t="s">
        <v>36</v>
      </c>
      <c r="T2149">
        <v>3</v>
      </c>
      <c r="U2149">
        <v>3</v>
      </c>
      <c r="V2149">
        <v>1</v>
      </c>
      <c r="W2149">
        <v>7</v>
      </c>
      <c r="X2149">
        <v>733</v>
      </c>
      <c r="Y2149">
        <v>-50</v>
      </c>
      <c r="Z2149" t="s">
        <v>33</v>
      </c>
      <c r="AA2149">
        <v>50</v>
      </c>
      <c r="AB2149" t="str">
        <f t="shared" si="33"/>
        <v>20-29</v>
      </c>
    </row>
    <row r="2150" spans="1:28" x14ac:dyDescent="0.3">
      <c r="A2150">
        <v>38</v>
      </c>
      <c r="B2150" t="s">
        <v>27</v>
      </c>
      <c r="C2150" t="s">
        <v>28</v>
      </c>
      <c r="D2150">
        <v>86</v>
      </c>
      <c r="E2150" t="s">
        <v>42</v>
      </c>
      <c r="F2150">
        <v>100</v>
      </c>
      <c r="G2150">
        <v>1</v>
      </c>
      <c r="H2150" t="s">
        <v>30</v>
      </c>
      <c r="I2150">
        <v>50</v>
      </c>
      <c r="J2150" t="s">
        <v>31</v>
      </c>
      <c r="K2150">
        <v>0</v>
      </c>
      <c r="L2150" s="1">
        <v>2486</v>
      </c>
      <c r="M2150" t="s">
        <v>27</v>
      </c>
      <c r="N2150" t="s">
        <v>27</v>
      </c>
      <c r="O2150" t="s">
        <v>27</v>
      </c>
      <c r="P2150">
        <v>0</v>
      </c>
      <c r="Q2150" t="s">
        <v>32</v>
      </c>
      <c r="R2150">
        <v>23</v>
      </c>
      <c r="S2150" t="s">
        <v>36</v>
      </c>
      <c r="T2150">
        <v>7</v>
      </c>
      <c r="U2150">
        <v>4</v>
      </c>
      <c r="V2150">
        <v>2</v>
      </c>
      <c r="W2150">
        <v>1</v>
      </c>
      <c r="X2150">
        <v>688</v>
      </c>
      <c r="Y2150">
        <v>50</v>
      </c>
      <c r="Z2150" t="s">
        <v>33</v>
      </c>
      <c r="AA2150">
        <v>50</v>
      </c>
      <c r="AB2150" t="str">
        <f t="shared" si="33"/>
        <v>30-39</v>
      </c>
    </row>
    <row r="2151" spans="1:28" x14ac:dyDescent="0.3">
      <c r="A2151">
        <v>18</v>
      </c>
      <c r="B2151" t="s">
        <v>27</v>
      </c>
      <c r="C2151" t="s">
        <v>28</v>
      </c>
      <c r="D2151">
        <v>86</v>
      </c>
      <c r="E2151" t="s">
        <v>29</v>
      </c>
      <c r="F2151">
        <v>50</v>
      </c>
      <c r="G2151">
        <v>2</v>
      </c>
      <c r="H2151" t="s">
        <v>30</v>
      </c>
      <c r="I2151">
        <v>100</v>
      </c>
      <c r="J2151" t="s">
        <v>31</v>
      </c>
      <c r="K2151">
        <v>0</v>
      </c>
      <c r="L2151" s="1">
        <v>2536</v>
      </c>
      <c r="M2151" t="s">
        <v>27</v>
      </c>
      <c r="N2151" t="s">
        <v>27</v>
      </c>
      <c r="O2151" t="s">
        <v>27</v>
      </c>
      <c r="P2151">
        <v>0</v>
      </c>
      <c r="Q2151" t="s">
        <v>34</v>
      </c>
      <c r="R2151">
        <v>26</v>
      </c>
      <c r="S2151" t="s">
        <v>27</v>
      </c>
      <c r="T2151">
        <v>3</v>
      </c>
      <c r="U2151">
        <v>1</v>
      </c>
      <c r="V2151">
        <v>1</v>
      </c>
      <c r="W2151">
        <v>99</v>
      </c>
      <c r="X2151">
        <v>666</v>
      </c>
      <c r="Y2151">
        <v>50</v>
      </c>
      <c r="Z2151" t="s">
        <v>35</v>
      </c>
      <c r="AA2151">
        <v>100</v>
      </c>
      <c r="AB2151" t="str">
        <f t="shared" si="33"/>
        <v>10-19</v>
      </c>
    </row>
    <row r="2152" spans="1:28" x14ac:dyDescent="0.3">
      <c r="A2152">
        <v>37</v>
      </c>
      <c r="B2152" t="s">
        <v>27</v>
      </c>
      <c r="C2152" t="s">
        <v>28</v>
      </c>
      <c r="D2152">
        <v>86</v>
      </c>
      <c r="E2152" t="s">
        <v>29</v>
      </c>
      <c r="F2152">
        <v>50</v>
      </c>
      <c r="G2152">
        <v>0</v>
      </c>
      <c r="H2152" t="s">
        <v>30</v>
      </c>
      <c r="I2152">
        <v>0</v>
      </c>
      <c r="J2152" t="s">
        <v>40</v>
      </c>
      <c r="K2152">
        <v>-200</v>
      </c>
      <c r="L2152" s="1">
        <v>2136</v>
      </c>
      <c r="M2152" t="s">
        <v>27</v>
      </c>
      <c r="N2152" t="s">
        <v>27</v>
      </c>
      <c r="O2152" t="s">
        <v>27</v>
      </c>
      <c r="P2152">
        <v>0</v>
      </c>
      <c r="Q2152" t="s">
        <v>32</v>
      </c>
      <c r="R2152">
        <v>26</v>
      </c>
      <c r="S2152" t="s">
        <v>27</v>
      </c>
      <c r="T2152">
        <v>7</v>
      </c>
      <c r="U2152">
        <v>1</v>
      </c>
      <c r="V2152">
        <v>2</v>
      </c>
      <c r="W2152">
        <v>99</v>
      </c>
      <c r="X2152">
        <v>726</v>
      </c>
      <c r="Y2152">
        <v>-50</v>
      </c>
      <c r="Z2152" t="s">
        <v>35</v>
      </c>
      <c r="AA2152">
        <v>100</v>
      </c>
      <c r="AB2152" t="str">
        <f t="shared" si="33"/>
        <v>30-39</v>
      </c>
    </row>
    <row r="2153" spans="1:28" x14ac:dyDescent="0.3">
      <c r="A2153">
        <v>64</v>
      </c>
      <c r="B2153" t="s">
        <v>36</v>
      </c>
      <c r="C2153" t="s">
        <v>38</v>
      </c>
      <c r="D2153">
        <v>0</v>
      </c>
      <c r="E2153" t="s">
        <v>29</v>
      </c>
      <c r="F2153">
        <v>50</v>
      </c>
      <c r="G2153">
        <v>0</v>
      </c>
      <c r="H2153" t="s">
        <v>30</v>
      </c>
      <c r="I2153">
        <v>0</v>
      </c>
      <c r="J2153" t="s">
        <v>31</v>
      </c>
      <c r="K2153">
        <v>0</v>
      </c>
      <c r="L2153" s="1">
        <v>2150</v>
      </c>
      <c r="M2153" t="s">
        <v>36</v>
      </c>
      <c r="N2153" t="s">
        <v>36</v>
      </c>
      <c r="O2153" t="s">
        <v>27</v>
      </c>
      <c r="P2153">
        <v>100</v>
      </c>
      <c r="Q2153" t="s">
        <v>34</v>
      </c>
      <c r="R2153">
        <v>29</v>
      </c>
      <c r="S2153" t="s">
        <v>36</v>
      </c>
      <c r="T2153">
        <v>4</v>
      </c>
      <c r="U2153">
        <v>0</v>
      </c>
      <c r="V2153">
        <v>2</v>
      </c>
      <c r="W2153">
        <v>5</v>
      </c>
      <c r="X2153">
        <v>734</v>
      </c>
      <c r="Y2153">
        <v>-50</v>
      </c>
      <c r="Z2153" t="s">
        <v>35</v>
      </c>
      <c r="AA2153">
        <v>100</v>
      </c>
      <c r="AB2153" t="str">
        <f t="shared" si="33"/>
        <v>60-69</v>
      </c>
    </row>
    <row r="2154" spans="1:28" x14ac:dyDescent="0.3">
      <c r="A2154">
        <v>40</v>
      </c>
      <c r="B2154" t="s">
        <v>27</v>
      </c>
      <c r="C2154" t="s">
        <v>28</v>
      </c>
      <c r="D2154">
        <v>86</v>
      </c>
      <c r="E2154" t="s">
        <v>29</v>
      </c>
      <c r="F2154">
        <v>50</v>
      </c>
      <c r="G2154">
        <v>1</v>
      </c>
      <c r="H2154" t="s">
        <v>30</v>
      </c>
      <c r="I2154">
        <v>50</v>
      </c>
      <c r="J2154" t="s">
        <v>31</v>
      </c>
      <c r="K2154">
        <v>0</v>
      </c>
      <c r="L2154" s="1">
        <v>2336</v>
      </c>
      <c r="M2154" t="s">
        <v>27</v>
      </c>
      <c r="N2154" t="s">
        <v>27</v>
      </c>
      <c r="O2154" t="s">
        <v>36</v>
      </c>
      <c r="P2154">
        <v>50</v>
      </c>
      <c r="Q2154" t="s">
        <v>32</v>
      </c>
      <c r="R2154">
        <v>18</v>
      </c>
      <c r="S2154" t="s">
        <v>27</v>
      </c>
      <c r="T2154">
        <v>3</v>
      </c>
      <c r="U2154">
        <v>2</v>
      </c>
      <c r="V2154">
        <v>3</v>
      </c>
      <c r="W2154">
        <v>99</v>
      </c>
      <c r="X2154">
        <v>708</v>
      </c>
      <c r="Y2154">
        <v>-50</v>
      </c>
      <c r="Z2154" t="s">
        <v>35</v>
      </c>
      <c r="AA2154">
        <v>100</v>
      </c>
      <c r="AB2154" t="str">
        <f t="shared" si="33"/>
        <v>40-49</v>
      </c>
    </row>
    <row r="2155" spans="1:28" x14ac:dyDescent="0.3">
      <c r="A2155">
        <v>43</v>
      </c>
      <c r="B2155" t="s">
        <v>27</v>
      </c>
      <c r="C2155" t="s">
        <v>28</v>
      </c>
      <c r="D2155">
        <v>86</v>
      </c>
      <c r="E2155" t="s">
        <v>37</v>
      </c>
      <c r="F2155">
        <v>0</v>
      </c>
      <c r="G2155">
        <v>0</v>
      </c>
      <c r="H2155" t="s">
        <v>30</v>
      </c>
      <c r="I2155">
        <v>0</v>
      </c>
      <c r="J2155" t="s">
        <v>40</v>
      </c>
      <c r="K2155">
        <v>-200</v>
      </c>
      <c r="L2155" s="1">
        <v>1936</v>
      </c>
      <c r="M2155" t="s">
        <v>36</v>
      </c>
      <c r="N2155" t="s">
        <v>36</v>
      </c>
      <c r="O2155" t="s">
        <v>36</v>
      </c>
      <c r="P2155">
        <v>150</v>
      </c>
      <c r="Q2155" t="s">
        <v>34</v>
      </c>
      <c r="R2155">
        <v>20</v>
      </c>
      <c r="S2155" t="s">
        <v>36</v>
      </c>
      <c r="T2155">
        <v>5</v>
      </c>
      <c r="U2155">
        <v>1</v>
      </c>
      <c r="V2155">
        <v>3</v>
      </c>
      <c r="W2155">
        <v>4</v>
      </c>
      <c r="X2155">
        <v>751</v>
      </c>
      <c r="Y2155">
        <v>-50</v>
      </c>
      <c r="Z2155" t="s">
        <v>35</v>
      </c>
      <c r="AA2155">
        <v>100</v>
      </c>
      <c r="AB2155" t="str">
        <f t="shared" si="33"/>
        <v>40-49</v>
      </c>
    </row>
    <row r="2156" spans="1:28" x14ac:dyDescent="0.3">
      <c r="A2156">
        <v>21</v>
      </c>
      <c r="B2156" t="s">
        <v>27</v>
      </c>
      <c r="C2156" t="s">
        <v>28</v>
      </c>
      <c r="D2156">
        <v>86</v>
      </c>
      <c r="E2156" t="s">
        <v>37</v>
      </c>
      <c r="F2156">
        <v>0</v>
      </c>
      <c r="G2156">
        <v>0</v>
      </c>
      <c r="H2156" t="s">
        <v>30</v>
      </c>
      <c r="I2156">
        <v>0</v>
      </c>
      <c r="J2156" t="s">
        <v>40</v>
      </c>
      <c r="K2156">
        <v>-200</v>
      </c>
      <c r="L2156" s="1">
        <v>2036</v>
      </c>
      <c r="M2156" t="s">
        <v>36</v>
      </c>
      <c r="N2156" t="s">
        <v>27</v>
      </c>
      <c r="O2156" t="s">
        <v>27</v>
      </c>
      <c r="P2156">
        <v>50</v>
      </c>
      <c r="Q2156" t="s">
        <v>34</v>
      </c>
      <c r="R2156">
        <v>18</v>
      </c>
      <c r="S2156" t="s">
        <v>36</v>
      </c>
      <c r="T2156">
        <v>3</v>
      </c>
      <c r="U2156">
        <v>1</v>
      </c>
      <c r="V2156">
        <v>1</v>
      </c>
      <c r="W2156">
        <v>11</v>
      </c>
      <c r="X2156">
        <v>678</v>
      </c>
      <c r="Y2156">
        <v>50</v>
      </c>
      <c r="Z2156" t="s">
        <v>41</v>
      </c>
      <c r="AA2156">
        <v>0</v>
      </c>
      <c r="AB2156" t="str">
        <f t="shared" si="33"/>
        <v>20-29</v>
      </c>
    </row>
    <row r="2157" spans="1:28" x14ac:dyDescent="0.3">
      <c r="A2157">
        <v>30</v>
      </c>
      <c r="B2157" t="s">
        <v>27</v>
      </c>
      <c r="C2157" t="s">
        <v>28</v>
      </c>
      <c r="D2157">
        <v>86</v>
      </c>
      <c r="E2157" t="s">
        <v>29</v>
      </c>
      <c r="F2157">
        <v>50</v>
      </c>
      <c r="G2157">
        <v>0</v>
      </c>
      <c r="H2157" t="s">
        <v>30</v>
      </c>
      <c r="I2157">
        <v>0</v>
      </c>
      <c r="J2157" t="s">
        <v>31</v>
      </c>
      <c r="K2157">
        <v>0</v>
      </c>
      <c r="L2157" s="1">
        <v>2186</v>
      </c>
      <c r="M2157" t="s">
        <v>36</v>
      </c>
      <c r="N2157" t="s">
        <v>27</v>
      </c>
      <c r="O2157" t="s">
        <v>27</v>
      </c>
      <c r="P2157">
        <v>50</v>
      </c>
      <c r="Q2157" t="s">
        <v>34</v>
      </c>
      <c r="R2157">
        <v>14</v>
      </c>
      <c r="S2157" t="s">
        <v>27</v>
      </c>
      <c r="T2157">
        <v>5</v>
      </c>
      <c r="U2157">
        <v>3</v>
      </c>
      <c r="V2157">
        <v>1</v>
      </c>
      <c r="W2157">
        <v>99</v>
      </c>
      <c r="X2157">
        <v>735</v>
      </c>
      <c r="Y2157">
        <v>-50</v>
      </c>
      <c r="Z2157" t="s">
        <v>41</v>
      </c>
      <c r="AA2157">
        <v>0</v>
      </c>
      <c r="AB2157" t="str">
        <f t="shared" si="33"/>
        <v>30-39</v>
      </c>
    </row>
    <row r="2158" spans="1:28" x14ac:dyDescent="0.3">
      <c r="A2158">
        <v>34</v>
      </c>
      <c r="B2158" t="s">
        <v>27</v>
      </c>
      <c r="C2158" t="s">
        <v>28</v>
      </c>
      <c r="D2158">
        <v>86</v>
      </c>
      <c r="E2158" t="s">
        <v>29</v>
      </c>
      <c r="F2158">
        <v>50</v>
      </c>
      <c r="G2158">
        <v>0</v>
      </c>
      <c r="H2158" t="s">
        <v>30</v>
      </c>
      <c r="I2158">
        <v>0</v>
      </c>
      <c r="J2158" t="s">
        <v>31</v>
      </c>
      <c r="K2158">
        <v>0</v>
      </c>
      <c r="L2158" s="1">
        <v>2186</v>
      </c>
      <c r="M2158" t="s">
        <v>27</v>
      </c>
      <c r="N2158" t="s">
        <v>36</v>
      </c>
      <c r="O2158" t="s">
        <v>27</v>
      </c>
      <c r="P2158">
        <v>50</v>
      </c>
      <c r="Q2158" t="s">
        <v>34</v>
      </c>
      <c r="R2158">
        <v>2</v>
      </c>
      <c r="S2158" t="s">
        <v>36</v>
      </c>
      <c r="T2158">
        <v>2</v>
      </c>
      <c r="U2158">
        <v>4</v>
      </c>
      <c r="V2158">
        <v>1</v>
      </c>
      <c r="W2158">
        <v>7</v>
      </c>
      <c r="X2158">
        <v>701</v>
      </c>
      <c r="Y2158">
        <v>-50</v>
      </c>
      <c r="Z2158" t="s">
        <v>41</v>
      </c>
      <c r="AA2158">
        <v>0</v>
      </c>
      <c r="AB2158" t="str">
        <f t="shared" si="33"/>
        <v>30-39</v>
      </c>
    </row>
    <row r="2159" spans="1:28" x14ac:dyDescent="0.3">
      <c r="A2159">
        <v>35</v>
      </c>
      <c r="B2159" t="s">
        <v>27</v>
      </c>
      <c r="C2159" t="s">
        <v>28</v>
      </c>
      <c r="D2159">
        <v>86</v>
      </c>
      <c r="E2159" t="s">
        <v>29</v>
      </c>
      <c r="F2159">
        <v>50</v>
      </c>
      <c r="G2159">
        <v>1</v>
      </c>
      <c r="H2159" t="s">
        <v>30</v>
      </c>
      <c r="I2159">
        <v>50</v>
      </c>
      <c r="J2159" t="s">
        <v>31</v>
      </c>
      <c r="K2159">
        <v>0</v>
      </c>
      <c r="L2159" s="1">
        <v>2336</v>
      </c>
      <c r="M2159" t="s">
        <v>36</v>
      </c>
      <c r="N2159" t="s">
        <v>27</v>
      </c>
      <c r="O2159" t="s">
        <v>27</v>
      </c>
      <c r="P2159">
        <v>50</v>
      </c>
      <c r="Q2159" t="s">
        <v>32</v>
      </c>
      <c r="R2159">
        <v>10</v>
      </c>
      <c r="S2159" t="s">
        <v>36</v>
      </c>
      <c r="T2159">
        <v>6</v>
      </c>
      <c r="U2159">
        <v>0</v>
      </c>
      <c r="V2159">
        <v>3</v>
      </c>
      <c r="W2159">
        <v>14</v>
      </c>
      <c r="X2159">
        <v>722</v>
      </c>
      <c r="Y2159">
        <v>-50</v>
      </c>
      <c r="Z2159" t="s">
        <v>35</v>
      </c>
      <c r="AA2159">
        <v>100</v>
      </c>
      <c r="AB2159" t="str">
        <f t="shared" si="33"/>
        <v>30-39</v>
      </c>
    </row>
    <row r="2160" spans="1:28" x14ac:dyDescent="0.3">
      <c r="A2160">
        <v>59</v>
      </c>
      <c r="B2160" t="s">
        <v>36</v>
      </c>
      <c r="C2160" t="s">
        <v>38</v>
      </c>
      <c r="D2160">
        <v>0</v>
      </c>
      <c r="E2160" t="s">
        <v>29</v>
      </c>
      <c r="F2160">
        <v>50</v>
      </c>
      <c r="G2160">
        <v>0</v>
      </c>
      <c r="H2160" t="s">
        <v>43</v>
      </c>
      <c r="I2160">
        <v>0</v>
      </c>
      <c r="J2160" t="s">
        <v>31</v>
      </c>
      <c r="K2160">
        <v>0</v>
      </c>
      <c r="L2160" s="1">
        <v>2200</v>
      </c>
      <c r="M2160" t="s">
        <v>27</v>
      </c>
      <c r="N2160" t="s">
        <v>27</v>
      </c>
      <c r="O2160" t="s">
        <v>27</v>
      </c>
      <c r="P2160">
        <v>0</v>
      </c>
      <c r="Q2160" t="s">
        <v>32</v>
      </c>
      <c r="R2160">
        <v>19</v>
      </c>
      <c r="S2160" t="s">
        <v>27</v>
      </c>
      <c r="T2160">
        <v>6</v>
      </c>
      <c r="U2160">
        <v>3</v>
      </c>
      <c r="V2160">
        <v>1</v>
      </c>
      <c r="W2160">
        <v>99</v>
      </c>
      <c r="X2160">
        <v>732</v>
      </c>
      <c r="Y2160">
        <v>-50</v>
      </c>
      <c r="Z2160" t="s">
        <v>33</v>
      </c>
      <c r="AA2160">
        <v>50</v>
      </c>
      <c r="AB2160" t="str">
        <f t="shared" si="33"/>
        <v>50-59</v>
      </c>
    </row>
    <row r="2161" spans="1:28" x14ac:dyDescent="0.3">
      <c r="A2161">
        <v>48</v>
      </c>
      <c r="B2161" t="s">
        <v>27</v>
      </c>
      <c r="C2161" t="s">
        <v>38</v>
      </c>
      <c r="D2161">
        <v>0</v>
      </c>
      <c r="E2161" t="s">
        <v>37</v>
      </c>
      <c r="F2161">
        <v>0</v>
      </c>
      <c r="G2161">
        <v>1</v>
      </c>
      <c r="H2161" t="s">
        <v>30</v>
      </c>
      <c r="I2161">
        <v>50</v>
      </c>
      <c r="J2161" t="s">
        <v>31</v>
      </c>
      <c r="K2161">
        <v>0</v>
      </c>
      <c r="L2161" s="1">
        <v>2150</v>
      </c>
      <c r="M2161" t="s">
        <v>27</v>
      </c>
      <c r="N2161" t="s">
        <v>27</v>
      </c>
      <c r="O2161" t="s">
        <v>27</v>
      </c>
      <c r="P2161">
        <v>0</v>
      </c>
      <c r="Q2161" t="s">
        <v>32</v>
      </c>
      <c r="R2161">
        <v>27</v>
      </c>
      <c r="S2161" t="s">
        <v>27</v>
      </c>
      <c r="T2161">
        <v>4</v>
      </c>
      <c r="U2161">
        <v>1</v>
      </c>
      <c r="V2161">
        <v>3</v>
      </c>
      <c r="W2161">
        <v>99</v>
      </c>
      <c r="X2161">
        <v>753</v>
      </c>
      <c r="Y2161">
        <v>-50</v>
      </c>
      <c r="Z2161" t="s">
        <v>41</v>
      </c>
      <c r="AA2161">
        <v>0</v>
      </c>
      <c r="AB2161" t="str">
        <f t="shared" si="33"/>
        <v>40-49</v>
      </c>
    </row>
    <row r="2162" spans="1:28" x14ac:dyDescent="0.3">
      <c r="A2162">
        <v>23</v>
      </c>
      <c r="B2162" t="s">
        <v>27</v>
      </c>
      <c r="C2162" t="s">
        <v>38</v>
      </c>
      <c r="D2162">
        <v>0</v>
      </c>
      <c r="E2162" t="s">
        <v>37</v>
      </c>
      <c r="F2162">
        <v>0</v>
      </c>
      <c r="G2162">
        <v>0</v>
      </c>
      <c r="H2162" t="s">
        <v>30</v>
      </c>
      <c r="I2162">
        <v>0</v>
      </c>
      <c r="J2162" t="s">
        <v>31</v>
      </c>
      <c r="K2162">
        <v>0</v>
      </c>
      <c r="L2162" s="1">
        <v>2200</v>
      </c>
      <c r="M2162" t="s">
        <v>27</v>
      </c>
      <c r="N2162" t="s">
        <v>27</v>
      </c>
      <c r="O2162" t="s">
        <v>27</v>
      </c>
      <c r="P2162">
        <v>0</v>
      </c>
      <c r="Q2162" t="s">
        <v>32</v>
      </c>
      <c r="R2162">
        <v>7</v>
      </c>
      <c r="S2162" t="s">
        <v>36</v>
      </c>
      <c r="T2162">
        <v>9</v>
      </c>
      <c r="U2162">
        <v>1</v>
      </c>
      <c r="V2162">
        <v>3</v>
      </c>
      <c r="W2162">
        <v>8</v>
      </c>
      <c r="X2162">
        <v>788</v>
      </c>
      <c r="Y2162">
        <v>-50</v>
      </c>
      <c r="Z2162" t="s">
        <v>35</v>
      </c>
      <c r="AA2162">
        <v>100</v>
      </c>
      <c r="AB2162" t="str">
        <f t="shared" si="33"/>
        <v>20-29</v>
      </c>
    </row>
    <row r="2163" spans="1:28" x14ac:dyDescent="0.3">
      <c r="A2163">
        <v>43</v>
      </c>
      <c r="B2163" t="s">
        <v>27</v>
      </c>
      <c r="C2163" t="s">
        <v>46</v>
      </c>
      <c r="D2163">
        <v>0</v>
      </c>
      <c r="E2163" t="s">
        <v>29</v>
      </c>
      <c r="F2163">
        <v>50</v>
      </c>
      <c r="G2163">
        <v>0</v>
      </c>
      <c r="H2163" t="s">
        <v>30</v>
      </c>
      <c r="I2163">
        <v>0</v>
      </c>
      <c r="J2163" t="s">
        <v>31</v>
      </c>
      <c r="K2163">
        <v>0</v>
      </c>
      <c r="L2163" s="1">
        <v>2200</v>
      </c>
      <c r="M2163" t="s">
        <v>27</v>
      </c>
      <c r="N2163" t="s">
        <v>36</v>
      </c>
      <c r="O2163" t="s">
        <v>27</v>
      </c>
      <c r="P2163">
        <v>50</v>
      </c>
      <c r="Q2163" t="s">
        <v>44</v>
      </c>
      <c r="R2163">
        <v>11</v>
      </c>
      <c r="S2163" t="s">
        <v>36</v>
      </c>
      <c r="T2163">
        <v>5</v>
      </c>
      <c r="U2163">
        <v>2</v>
      </c>
      <c r="V2163">
        <v>2</v>
      </c>
      <c r="W2163">
        <v>13</v>
      </c>
      <c r="X2163">
        <v>737</v>
      </c>
      <c r="Y2163">
        <v>-50</v>
      </c>
      <c r="Z2163" t="s">
        <v>35</v>
      </c>
      <c r="AA2163">
        <v>100</v>
      </c>
      <c r="AB2163" t="str">
        <f t="shared" si="33"/>
        <v>40-49</v>
      </c>
    </row>
    <row r="2164" spans="1:28" x14ac:dyDescent="0.3">
      <c r="A2164">
        <v>47</v>
      </c>
      <c r="B2164" t="s">
        <v>27</v>
      </c>
      <c r="C2164" t="s">
        <v>28</v>
      </c>
      <c r="D2164">
        <v>86</v>
      </c>
      <c r="E2164" t="s">
        <v>29</v>
      </c>
      <c r="F2164">
        <v>50</v>
      </c>
      <c r="G2164">
        <v>0</v>
      </c>
      <c r="H2164" t="s">
        <v>30</v>
      </c>
      <c r="I2164">
        <v>0</v>
      </c>
      <c r="J2164" t="s">
        <v>40</v>
      </c>
      <c r="K2164">
        <v>-200</v>
      </c>
      <c r="L2164" s="1">
        <v>2136</v>
      </c>
      <c r="M2164" t="s">
        <v>27</v>
      </c>
      <c r="N2164" t="s">
        <v>27</v>
      </c>
      <c r="O2164" t="s">
        <v>27</v>
      </c>
      <c r="P2164">
        <v>0</v>
      </c>
      <c r="Q2164" t="s">
        <v>34</v>
      </c>
      <c r="R2164">
        <v>8</v>
      </c>
      <c r="S2164" t="s">
        <v>27</v>
      </c>
      <c r="T2164">
        <v>2</v>
      </c>
      <c r="U2164">
        <v>1</v>
      </c>
      <c r="V2164">
        <v>2</v>
      </c>
      <c r="W2164">
        <v>99</v>
      </c>
      <c r="X2164">
        <v>686</v>
      </c>
      <c r="Y2164">
        <v>50</v>
      </c>
      <c r="Z2164" t="s">
        <v>41</v>
      </c>
      <c r="AA2164">
        <v>0</v>
      </c>
      <c r="AB2164" t="str">
        <f t="shared" si="33"/>
        <v>40-49</v>
      </c>
    </row>
    <row r="2165" spans="1:28" x14ac:dyDescent="0.3">
      <c r="A2165">
        <v>57</v>
      </c>
      <c r="B2165" t="s">
        <v>36</v>
      </c>
      <c r="C2165" t="s">
        <v>38</v>
      </c>
      <c r="D2165">
        <v>0</v>
      </c>
      <c r="E2165" t="s">
        <v>42</v>
      </c>
      <c r="F2165">
        <v>100</v>
      </c>
      <c r="G2165">
        <v>0</v>
      </c>
      <c r="H2165" t="s">
        <v>30</v>
      </c>
      <c r="I2165">
        <v>0</v>
      </c>
      <c r="J2165" t="s">
        <v>31</v>
      </c>
      <c r="K2165">
        <v>0</v>
      </c>
      <c r="L2165" s="1">
        <v>2350</v>
      </c>
      <c r="M2165" t="s">
        <v>27</v>
      </c>
      <c r="N2165" t="s">
        <v>36</v>
      </c>
      <c r="O2165" t="s">
        <v>27</v>
      </c>
      <c r="P2165">
        <v>50</v>
      </c>
      <c r="Q2165" t="s">
        <v>34</v>
      </c>
      <c r="R2165">
        <v>8</v>
      </c>
      <c r="S2165" t="s">
        <v>36</v>
      </c>
      <c r="T2165">
        <v>3</v>
      </c>
      <c r="U2165">
        <v>4</v>
      </c>
      <c r="V2165">
        <v>1</v>
      </c>
      <c r="W2165">
        <v>5</v>
      </c>
      <c r="X2165">
        <v>631</v>
      </c>
      <c r="Y2165">
        <v>50</v>
      </c>
      <c r="Z2165" t="s">
        <v>35</v>
      </c>
      <c r="AA2165">
        <v>100</v>
      </c>
      <c r="AB2165" t="str">
        <f t="shared" si="33"/>
        <v>50-59</v>
      </c>
    </row>
    <row r="2166" spans="1:28" x14ac:dyDescent="0.3">
      <c r="A2166">
        <v>63</v>
      </c>
      <c r="B2166" t="s">
        <v>36</v>
      </c>
      <c r="C2166" t="s">
        <v>46</v>
      </c>
      <c r="D2166">
        <v>0</v>
      </c>
      <c r="E2166" t="s">
        <v>42</v>
      </c>
      <c r="F2166">
        <v>100</v>
      </c>
      <c r="G2166">
        <v>2</v>
      </c>
      <c r="H2166" t="s">
        <v>30</v>
      </c>
      <c r="I2166">
        <v>100</v>
      </c>
      <c r="J2166" t="s">
        <v>31</v>
      </c>
      <c r="K2166">
        <v>0</v>
      </c>
      <c r="L2166" s="1">
        <v>2350</v>
      </c>
      <c r="M2166" t="s">
        <v>36</v>
      </c>
      <c r="N2166" t="s">
        <v>36</v>
      </c>
      <c r="O2166" t="s">
        <v>27</v>
      </c>
      <c r="P2166">
        <v>100</v>
      </c>
      <c r="Q2166" t="s">
        <v>34</v>
      </c>
      <c r="R2166">
        <v>4</v>
      </c>
      <c r="S2166" t="s">
        <v>36</v>
      </c>
      <c r="T2166">
        <v>2</v>
      </c>
      <c r="U2166">
        <v>3</v>
      </c>
      <c r="V2166">
        <v>1</v>
      </c>
      <c r="W2166">
        <v>2</v>
      </c>
      <c r="X2166">
        <v>632</v>
      </c>
      <c r="Y2166">
        <v>50</v>
      </c>
      <c r="Z2166" t="s">
        <v>33</v>
      </c>
      <c r="AA2166">
        <v>50</v>
      </c>
      <c r="AB2166" t="str">
        <f t="shared" si="33"/>
        <v>60-69</v>
      </c>
    </row>
    <row r="2167" spans="1:28" x14ac:dyDescent="0.3">
      <c r="A2167">
        <v>24</v>
      </c>
      <c r="B2167" t="s">
        <v>27</v>
      </c>
      <c r="C2167" t="s">
        <v>28</v>
      </c>
      <c r="D2167">
        <v>86</v>
      </c>
      <c r="E2167" t="s">
        <v>42</v>
      </c>
      <c r="F2167">
        <v>100</v>
      </c>
      <c r="G2167">
        <v>3</v>
      </c>
      <c r="H2167" t="s">
        <v>43</v>
      </c>
      <c r="I2167">
        <v>600</v>
      </c>
      <c r="J2167" t="s">
        <v>31</v>
      </c>
      <c r="K2167">
        <v>0</v>
      </c>
      <c r="L2167" s="1">
        <v>2836</v>
      </c>
      <c r="M2167" t="s">
        <v>36</v>
      </c>
      <c r="N2167" t="s">
        <v>27</v>
      </c>
      <c r="O2167" t="s">
        <v>27</v>
      </c>
      <c r="P2167">
        <v>50</v>
      </c>
      <c r="Q2167" t="s">
        <v>34</v>
      </c>
      <c r="R2167">
        <v>23</v>
      </c>
      <c r="S2167" t="s">
        <v>36</v>
      </c>
      <c r="T2167">
        <v>5</v>
      </c>
      <c r="U2167">
        <v>1</v>
      </c>
      <c r="V2167">
        <v>1</v>
      </c>
      <c r="W2167">
        <v>5</v>
      </c>
      <c r="X2167">
        <v>715</v>
      </c>
      <c r="Y2167">
        <v>-50</v>
      </c>
      <c r="Z2167" t="s">
        <v>41</v>
      </c>
      <c r="AA2167">
        <v>0</v>
      </c>
      <c r="AB2167" t="str">
        <f t="shared" si="33"/>
        <v>20-29</v>
      </c>
    </row>
    <row r="2168" spans="1:28" x14ac:dyDescent="0.3">
      <c r="A2168">
        <v>27</v>
      </c>
      <c r="B2168" t="s">
        <v>27</v>
      </c>
      <c r="C2168" t="s">
        <v>38</v>
      </c>
      <c r="D2168">
        <v>0</v>
      </c>
      <c r="E2168" t="s">
        <v>42</v>
      </c>
      <c r="F2168">
        <v>100</v>
      </c>
      <c r="G2168">
        <v>1</v>
      </c>
      <c r="H2168" t="s">
        <v>43</v>
      </c>
      <c r="I2168">
        <v>200</v>
      </c>
      <c r="J2168" t="s">
        <v>31</v>
      </c>
      <c r="K2168">
        <v>0</v>
      </c>
      <c r="L2168" s="1">
        <v>2550</v>
      </c>
      <c r="M2168" t="s">
        <v>27</v>
      </c>
      <c r="N2168" t="s">
        <v>36</v>
      </c>
      <c r="O2168" t="s">
        <v>27</v>
      </c>
      <c r="P2168">
        <v>50</v>
      </c>
      <c r="Q2168" t="s">
        <v>34</v>
      </c>
      <c r="R2168">
        <v>23</v>
      </c>
      <c r="S2168" t="s">
        <v>36</v>
      </c>
      <c r="T2168">
        <v>2</v>
      </c>
      <c r="U2168">
        <v>1</v>
      </c>
      <c r="V2168">
        <v>1</v>
      </c>
      <c r="W2168">
        <v>10</v>
      </c>
      <c r="X2168">
        <v>686</v>
      </c>
      <c r="Y2168">
        <v>50</v>
      </c>
      <c r="Z2168" t="s">
        <v>35</v>
      </c>
      <c r="AA2168">
        <v>100</v>
      </c>
      <c r="AB2168" t="str">
        <f t="shared" si="33"/>
        <v>20-29</v>
      </c>
    </row>
    <row r="2169" spans="1:28" x14ac:dyDescent="0.3">
      <c r="A2169">
        <v>21</v>
      </c>
      <c r="B2169" t="s">
        <v>27</v>
      </c>
      <c r="C2169" t="s">
        <v>28</v>
      </c>
      <c r="D2169">
        <v>86</v>
      </c>
      <c r="E2169" t="s">
        <v>29</v>
      </c>
      <c r="F2169">
        <v>50</v>
      </c>
      <c r="G2169">
        <v>1</v>
      </c>
      <c r="H2169" t="s">
        <v>30</v>
      </c>
      <c r="I2169">
        <v>50</v>
      </c>
      <c r="J2169" t="s">
        <v>40</v>
      </c>
      <c r="K2169">
        <v>-200</v>
      </c>
      <c r="L2169" s="1">
        <v>2286</v>
      </c>
      <c r="M2169" t="s">
        <v>27</v>
      </c>
      <c r="N2169" t="s">
        <v>27</v>
      </c>
      <c r="O2169" t="s">
        <v>27</v>
      </c>
      <c r="P2169">
        <v>0</v>
      </c>
      <c r="Q2169" t="s">
        <v>34</v>
      </c>
      <c r="R2169">
        <v>12</v>
      </c>
      <c r="S2169" t="s">
        <v>36</v>
      </c>
      <c r="T2169">
        <v>5</v>
      </c>
      <c r="U2169">
        <v>1</v>
      </c>
      <c r="V2169">
        <v>2</v>
      </c>
      <c r="W2169">
        <v>7</v>
      </c>
      <c r="X2169">
        <v>669</v>
      </c>
      <c r="Y2169">
        <v>50</v>
      </c>
      <c r="Z2169" t="s">
        <v>35</v>
      </c>
      <c r="AA2169">
        <v>100</v>
      </c>
      <c r="AB2169" t="str">
        <f t="shared" si="33"/>
        <v>20-29</v>
      </c>
    </row>
    <row r="2170" spans="1:28" x14ac:dyDescent="0.3">
      <c r="A2170">
        <v>36</v>
      </c>
      <c r="B2170" t="s">
        <v>27</v>
      </c>
      <c r="C2170" t="s">
        <v>28</v>
      </c>
      <c r="D2170">
        <v>86</v>
      </c>
      <c r="E2170" t="s">
        <v>29</v>
      </c>
      <c r="F2170">
        <v>50</v>
      </c>
      <c r="G2170">
        <v>1</v>
      </c>
      <c r="H2170" t="s">
        <v>39</v>
      </c>
      <c r="I2170">
        <v>100</v>
      </c>
      <c r="J2170" t="s">
        <v>40</v>
      </c>
      <c r="K2170">
        <v>-200</v>
      </c>
      <c r="L2170" s="1">
        <v>2186</v>
      </c>
      <c r="M2170" t="s">
        <v>27</v>
      </c>
      <c r="N2170" t="s">
        <v>36</v>
      </c>
      <c r="O2170" t="s">
        <v>27</v>
      </c>
      <c r="P2170">
        <v>50</v>
      </c>
      <c r="Q2170" t="s">
        <v>34</v>
      </c>
      <c r="R2170">
        <v>6</v>
      </c>
      <c r="S2170" t="s">
        <v>36</v>
      </c>
      <c r="T2170">
        <v>6</v>
      </c>
      <c r="U2170">
        <v>6</v>
      </c>
      <c r="V2170">
        <v>2</v>
      </c>
      <c r="W2170">
        <v>10</v>
      </c>
      <c r="X2170">
        <v>766</v>
      </c>
      <c r="Y2170">
        <v>-50</v>
      </c>
      <c r="Z2170" t="s">
        <v>35</v>
      </c>
      <c r="AA2170">
        <v>100</v>
      </c>
      <c r="AB2170" t="str">
        <f t="shared" si="33"/>
        <v>30-39</v>
      </c>
    </row>
    <row r="2171" spans="1:28" x14ac:dyDescent="0.3">
      <c r="A2171">
        <v>46</v>
      </c>
      <c r="B2171" t="s">
        <v>27</v>
      </c>
      <c r="C2171" t="s">
        <v>38</v>
      </c>
      <c r="D2171">
        <v>0</v>
      </c>
      <c r="E2171" t="s">
        <v>29</v>
      </c>
      <c r="F2171">
        <v>50</v>
      </c>
      <c r="G2171">
        <v>2</v>
      </c>
      <c r="H2171" t="s">
        <v>30</v>
      </c>
      <c r="I2171">
        <v>100</v>
      </c>
      <c r="J2171" t="s">
        <v>40</v>
      </c>
      <c r="K2171">
        <v>-200</v>
      </c>
      <c r="L2171" s="1">
        <v>2250</v>
      </c>
      <c r="M2171" t="s">
        <v>27</v>
      </c>
      <c r="N2171" t="s">
        <v>27</v>
      </c>
      <c r="O2171" t="s">
        <v>27</v>
      </c>
      <c r="P2171">
        <v>0</v>
      </c>
      <c r="Q2171" t="s">
        <v>32</v>
      </c>
      <c r="R2171">
        <v>25</v>
      </c>
      <c r="S2171" t="s">
        <v>36</v>
      </c>
      <c r="T2171">
        <v>10</v>
      </c>
      <c r="U2171">
        <v>1</v>
      </c>
      <c r="V2171">
        <v>1</v>
      </c>
      <c r="W2171">
        <v>7</v>
      </c>
      <c r="X2171">
        <v>617</v>
      </c>
      <c r="Y2171">
        <v>50</v>
      </c>
      <c r="Z2171" t="s">
        <v>35</v>
      </c>
      <c r="AA2171">
        <v>100</v>
      </c>
      <c r="AB2171" t="str">
        <f t="shared" si="33"/>
        <v>40-49</v>
      </c>
    </row>
    <row r="2172" spans="1:28" x14ac:dyDescent="0.3">
      <c r="A2172">
        <v>54</v>
      </c>
      <c r="B2172" t="s">
        <v>27</v>
      </c>
      <c r="C2172" t="s">
        <v>28</v>
      </c>
      <c r="D2172">
        <v>86</v>
      </c>
      <c r="E2172" t="s">
        <v>29</v>
      </c>
      <c r="F2172">
        <v>50</v>
      </c>
      <c r="G2172">
        <v>0</v>
      </c>
      <c r="H2172" t="s">
        <v>43</v>
      </c>
      <c r="I2172">
        <v>0</v>
      </c>
      <c r="J2172" t="s">
        <v>31</v>
      </c>
      <c r="K2172">
        <v>0</v>
      </c>
      <c r="L2172" s="1">
        <v>2436</v>
      </c>
      <c r="M2172" t="s">
        <v>27</v>
      </c>
      <c r="N2172" t="s">
        <v>27</v>
      </c>
      <c r="O2172" t="s">
        <v>27</v>
      </c>
      <c r="P2172">
        <v>0</v>
      </c>
      <c r="Q2172" t="s">
        <v>32</v>
      </c>
      <c r="R2172">
        <v>12</v>
      </c>
      <c r="S2172" t="s">
        <v>27</v>
      </c>
      <c r="T2172">
        <v>6</v>
      </c>
      <c r="U2172">
        <v>0</v>
      </c>
      <c r="V2172">
        <v>1</v>
      </c>
      <c r="W2172">
        <v>99</v>
      </c>
      <c r="X2172">
        <v>625</v>
      </c>
      <c r="Y2172">
        <v>50</v>
      </c>
      <c r="Z2172" t="s">
        <v>35</v>
      </c>
      <c r="AA2172">
        <v>100</v>
      </c>
      <c r="AB2172" t="str">
        <f t="shared" si="33"/>
        <v>50-59</v>
      </c>
    </row>
    <row r="2173" spans="1:28" x14ac:dyDescent="0.3">
      <c r="A2173">
        <v>38</v>
      </c>
      <c r="B2173" t="s">
        <v>27</v>
      </c>
      <c r="C2173" t="s">
        <v>28</v>
      </c>
      <c r="D2173">
        <v>86</v>
      </c>
      <c r="E2173" t="s">
        <v>29</v>
      </c>
      <c r="F2173">
        <v>50</v>
      </c>
      <c r="G2173">
        <v>1</v>
      </c>
      <c r="H2173" t="s">
        <v>30</v>
      </c>
      <c r="I2173">
        <v>50</v>
      </c>
      <c r="J2173" t="s">
        <v>31</v>
      </c>
      <c r="K2173">
        <v>0</v>
      </c>
      <c r="L2173" s="1">
        <v>2336</v>
      </c>
      <c r="M2173" t="s">
        <v>36</v>
      </c>
      <c r="N2173" t="s">
        <v>27</v>
      </c>
      <c r="O2173" t="s">
        <v>27</v>
      </c>
      <c r="P2173">
        <v>50</v>
      </c>
      <c r="Q2173" t="s">
        <v>34</v>
      </c>
      <c r="R2173">
        <v>17</v>
      </c>
      <c r="S2173" t="s">
        <v>36</v>
      </c>
      <c r="T2173">
        <v>8</v>
      </c>
      <c r="U2173">
        <v>3</v>
      </c>
      <c r="V2173">
        <v>2</v>
      </c>
      <c r="W2173">
        <v>8</v>
      </c>
      <c r="X2173">
        <v>665</v>
      </c>
      <c r="Y2173">
        <v>50</v>
      </c>
      <c r="Z2173" t="s">
        <v>41</v>
      </c>
      <c r="AA2173">
        <v>0</v>
      </c>
      <c r="AB2173" t="str">
        <f t="shared" si="33"/>
        <v>30-39</v>
      </c>
    </row>
    <row r="2174" spans="1:28" x14ac:dyDescent="0.3">
      <c r="A2174">
        <v>35</v>
      </c>
      <c r="B2174" t="s">
        <v>27</v>
      </c>
      <c r="C2174" t="s">
        <v>28</v>
      </c>
      <c r="D2174">
        <v>86</v>
      </c>
      <c r="E2174" t="s">
        <v>29</v>
      </c>
      <c r="F2174">
        <v>50</v>
      </c>
      <c r="G2174">
        <v>0</v>
      </c>
      <c r="H2174" t="s">
        <v>30</v>
      </c>
      <c r="I2174">
        <v>0</v>
      </c>
      <c r="J2174" t="s">
        <v>31</v>
      </c>
      <c r="K2174">
        <v>0</v>
      </c>
      <c r="L2174" s="1">
        <v>2236</v>
      </c>
      <c r="M2174" t="s">
        <v>36</v>
      </c>
      <c r="N2174" t="s">
        <v>27</v>
      </c>
      <c r="O2174" t="s">
        <v>36</v>
      </c>
      <c r="P2174">
        <v>100</v>
      </c>
      <c r="Q2174" t="s">
        <v>32</v>
      </c>
      <c r="R2174">
        <v>13</v>
      </c>
      <c r="S2174" t="s">
        <v>36</v>
      </c>
      <c r="T2174">
        <v>5</v>
      </c>
      <c r="U2174">
        <v>4</v>
      </c>
      <c r="V2174">
        <v>2</v>
      </c>
      <c r="W2174">
        <v>7</v>
      </c>
      <c r="X2174">
        <v>756</v>
      </c>
      <c r="Y2174">
        <v>-50</v>
      </c>
      <c r="Z2174" t="s">
        <v>35</v>
      </c>
      <c r="AA2174">
        <v>100</v>
      </c>
      <c r="AB2174" t="str">
        <f t="shared" si="33"/>
        <v>30-39</v>
      </c>
    </row>
    <row r="2175" spans="1:28" x14ac:dyDescent="0.3">
      <c r="A2175">
        <v>42</v>
      </c>
      <c r="B2175" t="s">
        <v>27</v>
      </c>
      <c r="C2175" t="s">
        <v>28</v>
      </c>
      <c r="D2175">
        <v>86</v>
      </c>
      <c r="E2175" t="s">
        <v>29</v>
      </c>
      <c r="F2175">
        <v>50</v>
      </c>
      <c r="G2175">
        <v>2</v>
      </c>
      <c r="H2175" t="s">
        <v>30</v>
      </c>
      <c r="I2175">
        <v>100</v>
      </c>
      <c r="J2175" t="s">
        <v>31</v>
      </c>
      <c r="K2175">
        <v>0</v>
      </c>
      <c r="L2175" s="1">
        <v>2386</v>
      </c>
      <c r="M2175" t="s">
        <v>36</v>
      </c>
      <c r="N2175" t="s">
        <v>27</v>
      </c>
      <c r="O2175" t="s">
        <v>27</v>
      </c>
      <c r="P2175">
        <v>50</v>
      </c>
      <c r="Q2175" t="s">
        <v>34</v>
      </c>
      <c r="R2175">
        <v>21</v>
      </c>
      <c r="S2175" t="s">
        <v>27</v>
      </c>
      <c r="T2175">
        <v>1</v>
      </c>
      <c r="U2175">
        <v>3</v>
      </c>
      <c r="V2175">
        <v>1</v>
      </c>
      <c r="W2175">
        <v>99</v>
      </c>
      <c r="X2175">
        <v>745</v>
      </c>
      <c r="Y2175">
        <v>-50</v>
      </c>
      <c r="Z2175" t="s">
        <v>35</v>
      </c>
      <c r="AA2175">
        <v>100</v>
      </c>
      <c r="AB2175" t="str">
        <f t="shared" si="33"/>
        <v>40-49</v>
      </c>
    </row>
    <row r="2176" spans="1:28" x14ac:dyDescent="0.3">
      <c r="A2176">
        <v>27</v>
      </c>
      <c r="B2176" t="s">
        <v>27</v>
      </c>
      <c r="C2176" t="s">
        <v>28</v>
      </c>
      <c r="D2176">
        <v>86</v>
      </c>
      <c r="E2176" t="s">
        <v>37</v>
      </c>
      <c r="F2176">
        <v>0</v>
      </c>
      <c r="G2176">
        <v>0</v>
      </c>
      <c r="H2176" t="s">
        <v>30</v>
      </c>
      <c r="I2176">
        <v>0</v>
      </c>
      <c r="J2176" t="s">
        <v>31</v>
      </c>
      <c r="K2176">
        <v>0</v>
      </c>
      <c r="L2176" s="1">
        <v>2386</v>
      </c>
      <c r="M2176" t="s">
        <v>27</v>
      </c>
      <c r="N2176" t="s">
        <v>27</v>
      </c>
      <c r="O2176" t="s">
        <v>27</v>
      </c>
      <c r="P2176">
        <v>0</v>
      </c>
      <c r="Q2176" t="s">
        <v>32</v>
      </c>
      <c r="R2176">
        <v>6</v>
      </c>
      <c r="S2176" t="s">
        <v>36</v>
      </c>
      <c r="T2176">
        <v>6</v>
      </c>
      <c r="U2176">
        <v>1</v>
      </c>
      <c r="V2176">
        <v>1</v>
      </c>
      <c r="W2176">
        <v>13</v>
      </c>
      <c r="X2176">
        <v>634</v>
      </c>
      <c r="Y2176">
        <v>50</v>
      </c>
      <c r="Z2176" t="s">
        <v>35</v>
      </c>
      <c r="AA2176">
        <v>100</v>
      </c>
      <c r="AB2176" t="str">
        <f t="shared" si="33"/>
        <v>20-29</v>
      </c>
    </row>
    <row r="2177" spans="1:28" x14ac:dyDescent="0.3">
      <c r="A2177">
        <v>71</v>
      </c>
      <c r="B2177" t="s">
        <v>36</v>
      </c>
      <c r="C2177" t="s">
        <v>38</v>
      </c>
      <c r="D2177">
        <v>0</v>
      </c>
      <c r="E2177" t="s">
        <v>42</v>
      </c>
      <c r="F2177">
        <v>100</v>
      </c>
      <c r="G2177">
        <v>2</v>
      </c>
      <c r="H2177" t="s">
        <v>30</v>
      </c>
      <c r="I2177">
        <v>100</v>
      </c>
      <c r="J2177" t="s">
        <v>31</v>
      </c>
      <c r="K2177">
        <v>0</v>
      </c>
      <c r="L2177" s="1">
        <v>2350</v>
      </c>
      <c r="M2177" t="s">
        <v>27</v>
      </c>
      <c r="N2177" t="s">
        <v>36</v>
      </c>
      <c r="O2177" t="s">
        <v>27</v>
      </c>
      <c r="P2177">
        <v>50</v>
      </c>
      <c r="Q2177" t="s">
        <v>34</v>
      </c>
      <c r="R2177">
        <v>30</v>
      </c>
      <c r="S2177" t="s">
        <v>36</v>
      </c>
      <c r="T2177">
        <v>4</v>
      </c>
      <c r="U2177">
        <v>2</v>
      </c>
      <c r="V2177">
        <v>1</v>
      </c>
      <c r="W2177">
        <v>1</v>
      </c>
      <c r="X2177">
        <v>732</v>
      </c>
      <c r="Y2177">
        <v>-50</v>
      </c>
      <c r="Z2177" t="s">
        <v>35</v>
      </c>
      <c r="AA2177">
        <v>100</v>
      </c>
      <c r="AB2177" t="str">
        <f t="shared" si="33"/>
        <v>70-79</v>
      </c>
    </row>
    <row r="2178" spans="1:28" x14ac:dyDescent="0.3">
      <c r="A2178">
        <v>18</v>
      </c>
      <c r="B2178" t="s">
        <v>27</v>
      </c>
      <c r="C2178" t="s">
        <v>38</v>
      </c>
      <c r="D2178">
        <v>0</v>
      </c>
      <c r="E2178" t="s">
        <v>42</v>
      </c>
      <c r="F2178">
        <v>100</v>
      </c>
      <c r="G2178">
        <v>0</v>
      </c>
      <c r="H2178" t="s">
        <v>30</v>
      </c>
      <c r="I2178">
        <v>0</v>
      </c>
      <c r="J2178" t="s">
        <v>31</v>
      </c>
      <c r="K2178">
        <v>0</v>
      </c>
      <c r="L2178" s="1">
        <v>2250</v>
      </c>
      <c r="M2178" t="s">
        <v>27</v>
      </c>
      <c r="N2178" t="s">
        <v>27</v>
      </c>
      <c r="O2178" t="s">
        <v>27</v>
      </c>
      <c r="P2178">
        <v>0</v>
      </c>
      <c r="Q2178" t="s">
        <v>34</v>
      </c>
      <c r="R2178">
        <v>27</v>
      </c>
      <c r="S2178" t="s">
        <v>36</v>
      </c>
      <c r="T2178">
        <v>4</v>
      </c>
      <c r="U2178">
        <v>2</v>
      </c>
      <c r="V2178">
        <v>1</v>
      </c>
      <c r="W2178">
        <v>3</v>
      </c>
      <c r="X2178">
        <v>701</v>
      </c>
      <c r="Y2178">
        <v>-50</v>
      </c>
      <c r="Z2178" t="s">
        <v>33</v>
      </c>
      <c r="AA2178">
        <v>50</v>
      </c>
      <c r="AB2178" t="str">
        <f t="shared" ref="AB2178:AB2241" si="34">FLOOR(A2178,10) &amp; "-" &amp; (FLOOR(A2178,10)+9)</f>
        <v>10-19</v>
      </c>
    </row>
    <row r="2179" spans="1:28" x14ac:dyDescent="0.3">
      <c r="A2179">
        <v>42</v>
      </c>
      <c r="B2179" t="s">
        <v>27</v>
      </c>
      <c r="C2179" t="s">
        <v>38</v>
      </c>
      <c r="D2179">
        <v>0</v>
      </c>
      <c r="E2179" t="s">
        <v>29</v>
      </c>
      <c r="F2179">
        <v>50</v>
      </c>
      <c r="G2179">
        <v>0</v>
      </c>
      <c r="H2179" t="s">
        <v>30</v>
      </c>
      <c r="I2179">
        <v>0</v>
      </c>
      <c r="J2179" t="s">
        <v>31</v>
      </c>
      <c r="K2179">
        <v>0</v>
      </c>
      <c r="L2179" s="1">
        <v>2250</v>
      </c>
      <c r="M2179" t="s">
        <v>27</v>
      </c>
      <c r="N2179" t="s">
        <v>27</v>
      </c>
      <c r="O2179" t="s">
        <v>27</v>
      </c>
      <c r="P2179">
        <v>0</v>
      </c>
      <c r="Q2179" t="s">
        <v>34</v>
      </c>
      <c r="R2179">
        <v>2</v>
      </c>
      <c r="S2179" t="s">
        <v>27</v>
      </c>
      <c r="T2179">
        <v>3</v>
      </c>
      <c r="U2179">
        <v>1</v>
      </c>
      <c r="V2179">
        <v>1</v>
      </c>
      <c r="W2179">
        <v>99</v>
      </c>
      <c r="X2179">
        <v>666</v>
      </c>
      <c r="Y2179">
        <v>50</v>
      </c>
      <c r="Z2179" t="s">
        <v>41</v>
      </c>
      <c r="AA2179">
        <v>0</v>
      </c>
      <c r="AB2179" t="str">
        <f t="shared" si="34"/>
        <v>40-49</v>
      </c>
    </row>
    <row r="2180" spans="1:28" x14ac:dyDescent="0.3">
      <c r="A2180">
        <v>70</v>
      </c>
      <c r="B2180" t="s">
        <v>36</v>
      </c>
      <c r="C2180" t="s">
        <v>28</v>
      </c>
      <c r="D2180">
        <v>86</v>
      </c>
      <c r="E2180" t="s">
        <v>29</v>
      </c>
      <c r="F2180">
        <v>50</v>
      </c>
      <c r="G2180">
        <v>1</v>
      </c>
      <c r="H2180" t="s">
        <v>30</v>
      </c>
      <c r="I2180">
        <v>50</v>
      </c>
      <c r="J2180" t="s">
        <v>31</v>
      </c>
      <c r="K2180">
        <v>0</v>
      </c>
      <c r="L2180" s="1">
        <v>2386</v>
      </c>
      <c r="M2180" t="s">
        <v>27</v>
      </c>
      <c r="N2180" t="s">
        <v>27</v>
      </c>
      <c r="O2180" t="s">
        <v>27</v>
      </c>
      <c r="P2180">
        <v>0</v>
      </c>
      <c r="Q2180" t="s">
        <v>34</v>
      </c>
      <c r="R2180">
        <v>6</v>
      </c>
      <c r="S2180" t="s">
        <v>36</v>
      </c>
      <c r="T2180">
        <v>3</v>
      </c>
      <c r="U2180">
        <v>1</v>
      </c>
      <c r="V2180">
        <v>2</v>
      </c>
      <c r="W2180">
        <v>8</v>
      </c>
      <c r="X2180">
        <v>717</v>
      </c>
      <c r="Y2180">
        <v>-50</v>
      </c>
      <c r="Z2180" t="s">
        <v>35</v>
      </c>
      <c r="AA2180">
        <v>100</v>
      </c>
      <c r="AB2180" t="str">
        <f t="shared" si="34"/>
        <v>70-79</v>
      </c>
    </row>
    <row r="2181" spans="1:28" x14ac:dyDescent="0.3">
      <c r="A2181">
        <v>40</v>
      </c>
      <c r="B2181" t="s">
        <v>27</v>
      </c>
      <c r="C2181" t="s">
        <v>45</v>
      </c>
      <c r="D2181">
        <v>0</v>
      </c>
      <c r="E2181" t="s">
        <v>42</v>
      </c>
      <c r="F2181">
        <v>100</v>
      </c>
      <c r="G2181">
        <v>0</v>
      </c>
      <c r="H2181" t="s">
        <v>39</v>
      </c>
      <c r="I2181">
        <v>0</v>
      </c>
      <c r="J2181" t="s">
        <v>40</v>
      </c>
      <c r="K2181">
        <v>-200</v>
      </c>
      <c r="L2181" s="1">
        <v>2100</v>
      </c>
      <c r="M2181" t="s">
        <v>36</v>
      </c>
      <c r="N2181" t="s">
        <v>36</v>
      </c>
      <c r="O2181" t="s">
        <v>27</v>
      </c>
      <c r="P2181">
        <v>100</v>
      </c>
      <c r="Q2181" t="s">
        <v>34</v>
      </c>
      <c r="R2181">
        <v>3</v>
      </c>
      <c r="S2181" t="s">
        <v>36</v>
      </c>
      <c r="T2181">
        <v>6</v>
      </c>
      <c r="U2181">
        <v>1</v>
      </c>
      <c r="V2181">
        <v>3</v>
      </c>
      <c r="W2181">
        <v>1</v>
      </c>
      <c r="X2181">
        <v>683</v>
      </c>
      <c r="Y2181">
        <v>50</v>
      </c>
      <c r="Z2181" t="s">
        <v>35</v>
      </c>
      <c r="AA2181">
        <v>100</v>
      </c>
      <c r="AB2181" t="str">
        <f t="shared" si="34"/>
        <v>40-49</v>
      </c>
    </row>
    <row r="2182" spans="1:28" x14ac:dyDescent="0.3">
      <c r="A2182">
        <v>37</v>
      </c>
      <c r="B2182" t="s">
        <v>27</v>
      </c>
      <c r="C2182" t="s">
        <v>38</v>
      </c>
      <c r="D2182">
        <v>0</v>
      </c>
      <c r="E2182" t="s">
        <v>42</v>
      </c>
      <c r="F2182">
        <v>100</v>
      </c>
      <c r="G2182">
        <v>0</v>
      </c>
      <c r="H2182" t="s">
        <v>30</v>
      </c>
      <c r="I2182">
        <v>0</v>
      </c>
      <c r="J2182" t="s">
        <v>31</v>
      </c>
      <c r="K2182">
        <v>0</v>
      </c>
      <c r="L2182" s="1">
        <v>2250</v>
      </c>
      <c r="M2182" t="s">
        <v>27</v>
      </c>
      <c r="N2182" t="s">
        <v>36</v>
      </c>
      <c r="O2182" t="s">
        <v>27</v>
      </c>
      <c r="P2182">
        <v>50</v>
      </c>
      <c r="Q2182" t="s">
        <v>32</v>
      </c>
      <c r="R2182">
        <v>9</v>
      </c>
      <c r="S2182" t="s">
        <v>27</v>
      </c>
      <c r="T2182">
        <v>3</v>
      </c>
      <c r="U2182">
        <v>2</v>
      </c>
      <c r="V2182">
        <v>3</v>
      </c>
      <c r="W2182">
        <v>99</v>
      </c>
      <c r="X2182">
        <v>758</v>
      </c>
      <c r="Y2182">
        <v>-50</v>
      </c>
      <c r="Z2182" t="s">
        <v>35</v>
      </c>
      <c r="AA2182">
        <v>100</v>
      </c>
      <c r="AB2182" t="str">
        <f t="shared" si="34"/>
        <v>30-39</v>
      </c>
    </row>
    <row r="2183" spans="1:28" x14ac:dyDescent="0.3">
      <c r="A2183">
        <v>34</v>
      </c>
      <c r="B2183" t="s">
        <v>27</v>
      </c>
      <c r="C2183" t="s">
        <v>28</v>
      </c>
      <c r="D2183">
        <v>86</v>
      </c>
      <c r="E2183" t="s">
        <v>29</v>
      </c>
      <c r="F2183">
        <v>50</v>
      </c>
      <c r="G2183">
        <v>0</v>
      </c>
      <c r="H2183" t="s">
        <v>30</v>
      </c>
      <c r="I2183">
        <v>0</v>
      </c>
      <c r="J2183" t="s">
        <v>31</v>
      </c>
      <c r="K2183">
        <v>0</v>
      </c>
      <c r="L2183" s="1">
        <v>2286</v>
      </c>
      <c r="M2183" t="s">
        <v>36</v>
      </c>
      <c r="N2183" t="s">
        <v>27</v>
      </c>
      <c r="O2183" t="s">
        <v>27</v>
      </c>
      <c r="P2183">
        <v>50</v>
      </c>
      <c r="Q2183" t="s">
        <v>34</v>
      </c>
      <c r="R2183">
        <v>20</v>
      </c>
      <c r="S2183" t="s">
        <v>36</v>
      </c>
      <c r="T2183">
        <v>10</v>
      </c>
      <c r="U2183">
        <v>2</v>
      </c>
      <c r="V2183">
        <v>1</v>
      </c>
      <c r="W2183">
        <v>12</v>
      </c>
      <c r="X2183">
        <v>735</v>
      </c>
      <c r="Y2183">
        <v>-50</v>
      </c>
      <c r="Z2183" t="s">
        <v>35</v>
      </c>
      <c r="AA2183">
        <v>100</v>
      </c>
      <c r="AB2183" t="str">
        <f t="shared" si="34"/>
        <v>30-39</v>
      </c>
    </row>
    <row r="2184" spans="1:28" x14ac:dyDescent="0.3">
      <c r="A2184">
        <v>37</v>
      </c>
      <c r="B2184" t="s">
        <v>27</v>
      </c>
      <c r="C2184" t="s">
        <v>46</v>
      </c>
      <c r="D2184">
        <v>0</v>
      </c>
      <c r="E2184" t="s">
        <v>37</v>
      </c>
      <c r="F2184">
        <v>0</v>
      </c>
      <c r="G2184">
        <v>1</v>
      </c>
      <c r="H2184" t="s">
        <v>30</v>
      </c>
      <c r="I2184">
        <v>50</v>
      </c>
      <c r="J2184" t="s">
        <v>31</v>
      </c>
      <c r="K2184">
        <v>0</v>
      </c>
      <c r="L2184" s="1">
        <v>2150</v>
      </c>
      <c r="M2184" t="s">
        <v>27</v>
      </c>
      <c r="N2184" t="s">
        <v>27</v>
      </c>
      <c r="O2184" t="s">
        <v>27</v>
      </c>
      <c r="P2184">
        <v>0</v>
      </c>
      <c r="Q2184" t="s">
        <v>44</v>
      </c>
      <c r="R2184">
        <v>23</v>
      </c>
      <c r="S2184" t="s">
        <v>36</v>
      </c>
      <c r="T2184">
        <v>4</v>
      </c>
      <c r="U2184">
        <v>2</v>
      </c>
      <c r="V2184">
        <v>3</v>
      </c>
      <c r="W2184">
        <v>7</v>
      </c>
      <c r="X2184">
        <v>716</v>
      </c>
      <c r="Y2184">
        <v>-50</v>
      </c>
      <c r="Z2184" t="s">
        <v>41</v>
      </c>
      <c r="AA2184">
        <v>0</v>
      </c>
      <c r="AB2184" t="str">
        <f t="shared" si="34"/>
        <v>30-39</v>
      </c>
    </row>
    <row r="2185" spans="1:28" x14ac:dyDescent="0.3">
      <c r="A2185">
        <v>60</v>
      </c>
      <c r="B2185" t="s">
        <v>36</v>
      </c>
      <c r="C2185" t="s">
        <v>38</v>
      </c>
      <c r="D2185">
        <v>0</v>
      </c>
      <c r="E2185" t="s">
        <v>29</v>
      </c>
      <c r="F2185">
        <v>50</v>
      </c>
      <c r="G2185">
        <v>0</v>
      </c>
      <c r="H2185" t="s">
        <v>39</v>
      </c>
      <c r="I2185">
        <v>0</v>
      </c>
      <c r="J2185" t="s">
        <v>40</v>
      </c>
      <c r="K2185">
        <v>-200</v>
      </c>
      <c r="L2185" s="1">
        <v>2050</v>
      </c>
      <c r="M2185" t="s">
        <v>27</v>
      </c>
      <c r="N2185" t="s">
        <v>36</v>
      </c>
      <c r="O2185" t="s">
        <v>27</v>
      </c>
      <c r="P2185">
        <v>50</v>
      </c>
      <c r="Q2185" t="s">
        <v>32</v>
      </c>
      <c r="R2185">
        <v>20</v>
      </c>
      <c r="S2185" t="s">
        <v>27</v>
      </c>
      <c r="T2185">
        <v>9</v>
      </c>
      <c r="U2185">
        <v>3</v>
      </c>
      <c r="V2185">
        <v>3</v>
      </c>
      <c r="W2185">
        <v>99</v>
      </c>
      <c r="X2185">
        <v>676</v>
      </c>
      <c r="Y2185">
        <v>50</v>
      </c>
      <c r="Z2185" t="s">
        <v>33</v>
      </c>
      <c r="AA2185">
        <v>50</v>
      </c>
      <c r="AB2185" t="str">
        <f t="shared" si="34"/>
        <v>60-69</v>
      </c>
    </row>
    <row r="2186" spans="1:28" x14ac:dyDescent="0.3">
      <c r="A2186">
        <v>18</v>
      </c>
      <c r="B2186" t="s">
        <v>27</v>
      </c>
      <c r="C2186" t="s">
        <v>38</v>
      </c>
      <c r="D2186">
        <v>0</v>
      </c>
      <c r="E2186" t="s">
        <v>29</v>
      </c>
      <c r="F2186">
        <v>50</v>
      </c>
      <c r="G2186">
        <v>0</v>
      </c>
      <c r="H2186" t="s">
        <v>30</v>
      </c>
      <c r="I2186">
        <v>0</v>
      </c>
      <c r="J2186" t="s">
        <v>40</v>
      </c>
      <c r="K2186">
        <v>-200</v>
      </c>
      <c r="L2186" s="1">
        <v>2100</v>
      </c>
      <c r="M2186" t="s">
        <v>27</v>
      </c>
      <c r="N2186" t="s">
        <v>36</v>
      </c>
      <c r="O2186" t="s">
        <v>27</v>
      </c>
      <c r="P2186">
        <v>50</v>
      </c>
      <c r="Q2186" t="s">
        <v>34</v>
      </c>
      <c r="R2186">
        <v>1</v>
      </c>
      <c r="S2186" t="s">
        <v>36</v>
      </c>
      <c r="T2186">
        <v>8</v>
      </c>
      <c r="U2186">
        <v>4</v>
      </c>
      <c r="V2186">
        <v>3</v>
      </c>
      <c r="W2186">
        <v>2</v>
      </c>
      <c r="X2186">
        <v>676</v>
      </c>
      <c r="Y2186">
        <v>50</v>
      </c>
      <c r="Z2186" t="s">
        <v>35</v>
      </c>
      <c r="AA2186">
        <v>100</v>
      </c>
      <c r="AB2186" t="str">
        <f t="shared" si="34"/>
        <v>10-19</v>
      </c>
    </row>
    <row r="2187" spans="1:28" x14ac:dyDescent="0.3">
      <c r="A2187">
        <v>63</v>
      </c>
      <c r="B2187" t="s">
        <v>36</v>
      </c>
      <c r="C2187" t="s">
        <v>28</v>
      </c>
      <c r="D2187">
        <v>86</v>
      </c>
      <c r="E2187" t="s">
        <v>29</v>
      </c>
      <c r="F2187">
        <v>50</v>
      </c>
      <c r="G2187">
        <v>0</v>
      </c>
      <c r="H2187" t="s">
        <v>30</v>
      </c>
      <c r="I2187">
        <v>0</v>
      </c>
      <c r="J2187" t="s">
        <v>40</v>
      </c>
      <c r="K2187">
        <v>-200</v>
      </c>
      <c r="L2187" s="1">
        <v>2136</v>
      </c>
      <c r="M2187" t="s">
        <v>27</v>
      </c>
      <c r="N2187" t="s">
        <v>27</v>
      </c>
      <c r="O2187" t="s">
        <v>27</v>
      </c>
      <c r="P2187">
        <v>0</v>
      </c>
      <c r="Q2187" t="s">
        <v>32</v>
      </c>
      <c r="R2187">
        <v>15</v>
      </c>
      <c r="S2187" t="s">
        <v>27</v>
      </c>
      <c r="T2187">
        <v>6</v>
      </c>
      <c r="U2187">
        <v>0</v>
      </c>
      <c r="V2187">
        <v>2</v>
      </c>
      <c r="W2187">
        <v>99</v>
      </c>
      <c r="X2187">
        <v>729</v>
      </c>
      <c r="Y2187">
        <v>-50</v>
      </c>
      <c r="Z2187" t="s">
        <v>35</v>
      </c>
      <c r="AA2187">
        <v>100</v>
      </c>
      <c r="AB2187" t="str">
        <f t="shared" si="34"/>
        <v>60-69</v>
      </c>
    </row>
    <row r="2188" spans="1:28" x14ac:dyDescent="0.3">
      <c r="A2188">
        <v>18</v>
      </c>
      <c r="B2188" t="s">
        <v>27</v>
      </c>
      <c r="C2188" t="s">
        <v>28</v>
      </c>
      <c r="D2188">
        <v>86</v>
      </c>
      <c r="E2188" t="s">
        <v>29</v>
      </c>
      <c r="F2188">
        <v>50</v>
      </c>
      <c r="G2188">
        <v>1</v>
      </c>
      <c r="H2188" t="s">
        <v>39</v>
      </c>
      <c r="I2188">
        <v>100</v>
      </c>
      <c r="J2188" t="s">
        <v>31</v>
      </c>
      <c r="K2188">
        <v>0</v>
      </c>
      <c r="L2188" s="1">
        <v>2536</v>
      </c>
      <c r="M2188" t="s">
        <v>27</v>
      </c>
      <c r="N2188" t="s">
        <v>27</v>
      </c>
      <c r="O2188" t="s">
        <v>27</v>
      </c>
      <c r="P2188">
        <v>0</v>
      </c>
      <c r="Q2188" t="s">
        <v>32</v>
      </c>
      <c r="R2188">
        <v>29</v>
      </c>
      <c r="S2188" t="s">
        <v>27</v>
      </c>
      <c r="T2188">
        <v>6</v>
      </c>
      <c r="U2188">
        <v>2</v>
      </c>
      <c r="V2188">
        <v>2</v>
      </c>
      <c r="W2188">
        <v>99</v>
      </c>
      <c r="X2188">
        <v>696</v>
      </c>
      <c r="Y2188">
        <v>50</v>
      </c>
      <c r="Z2188" t="s">
        <v>35</v>
      </c>
      <c r="AA2188">
        <v>100</v>
      </c>
      <c r="AB2188" t="str">
        <f t="shared" si="34"/>
        <v>10-19</v>
      </c>
    </row>
    <row r="2189" spans="1:28" x14ac:dyDescent="0.3">
      <c r="A2189">
        <v>36</v>
      </c>
      <c r="B2189" t="s">
        <v>27</v>
      </c>
      <c r="C2189" t="s">
        <v>46</v>
      </c>
      <c r="D2189">
        <v>0</v>
      </c>
      <c r="E2189" t="s">
        <v>37</v>
      </c>
      <c r="F2189">
        <v>0</v>
      </c>
      <c r="G2189">
        <v>1</v>
      </c>
      <c r="H2189" t="s">
        <v>39</v>
      </c>
      <c r="I2189">
        <v>100</v>
      </c>
      <c r="J2189" t="s">
        <v>31</v>
      </c>
      <c r="K2189">
        <v>0</v>
      </c>
      <c r="L2189" s="1">
        <v>2250</v>
      </c>
      <c r="M2189" t="s">
        <v>27</v>
      </c>
      <c r="N2189" t="s">
        <v>27</v>
      </c>
      <c r="O2189" t="s">
        <v>27</v>
      </c>
      <c r="P2189">
        <v>0</v>
      </c>
      <c r="Q2189" t="s">
        <v>34</v>
      </c>
      <c r="R2189">
        <v>27</v>
      </c>
      <c r="S2189" t="s">
        <v>36</v>
      </c>
      <c r="T2189">
        <v>1</v>
      </c>
      <c r="U2189">
        <v>2</v>
      </c>
      <c r="V2189">
        <v>2</v>
      </c>
      <c r="W2189">
        <v>4</v>
      </c>
      <c r="X2189">
        <v>719</v>
      </c>
      <c r="Y2189">
        <v>-50</v>
      </c>
      <c r="Z2189" t="s">
        <v>33</v>
      </c>
      <c r="AA2189">
        <v>50</v>
      </c>
      <c r="AB2189" t="str">
        <f t="shared" si="34"/>
        <v>30-39</v>
      </c>
    </row>
    <row r="2190" spans="1:28" x14ac:dyDescent="0.3">
      <c r="A2190">
        <v>33</v>
      </c>
      <c r="B2190" t="s">
        <v>27</v>
      </c>
      <c r="C2190" t="s">
        <v>38</v>
      </c>
      <c r="D2190">
        <v>0</v>
      </c>
      <c r="E2190" t="s">
        <v>37</v>
      </c>
      <c r="F2190">
        <v>0</v>
      </c>
      <c r="G2190">
        <v>0</v>
      </c>
      <c r="H2190" t="s">
        <v>30</v>
      </c>
      <c r="I2190">
        <v>0</v>
      </c>
      <c r="J2190" t="s">
        <v>40</v>
      </c>
      <c r="K2190">
        <v>-200</v>
      </c>
      <c r="L2190" s="1">
        <v>1950</v>
      </c>
      <c r="M2190" t="s">
        <v>27</v>
      </c>
      <c r="N2190" t="s">
        <v>27</v>
      </c>
      <c r="O2190" t="s">
        <v>27</v>
      </c>
      <c r="P2190">
        <v>0</v>
      </c>
      <c r="Q2190" t="s">
        <v>32</v>
      </c>
      <c r="R2190">
        <v>1</v>
      </c>
      <c r="S2190" t="s">
        <v>36</v>
      </c>
      <c r="T2190">
        <v>4</v>
      </c>
      <c r="U2190">
        <v>1</v>
      </c>
      <c r="V2190">
        <v>1</v>
      </c>
      <c r="W2190">
        <v>6</v>
      </c>
      <c r="X2190">
        <v>788</v>
      </c>
      <c r="Y2190">
        <v>-50</v>
      </c>
      <c r="Z2190" t="s">
        <v>33</v>
      </c>
      <c r="AA2190">
        <v>50</v>
      </c>
      <c r="AB2190" t="str">
        <f t="shared" si="34"/>
        <v>30-39</v>
      </c>
    </row>
    <row r="2191" spans="1:28" x14ac:dyDescent="0.3">
      <c r="A2191">
        <v>48</v>
      </c>
      <c r="B2191" t="s">
        <v>27</v>
      </c>
      <c r="C2191" t="s">
        <v>38</v>
      </c>
      <c r="D2191">
        <v>0</v>
      </c>
      <c r="E2191" t="s">
        <v>29</v>
      </c>
      <c r="F2191">
        <v>50</v>
      </c>
      <c r="G2191">
        <v>0</v>
      </c>
      <c r="H2191" t="s">
        <v>30</v>
      </c>
      <c r="I2191">
        <v>0</v>
      </c>
      <c r="J2191" t="s">
        <v>40</v>
      </c>
      <c r="K2191">
        <v>-200</v>
      </c>
      <c r="L2191" s="1">
        <v>2050</v>
      </c>
      <c r="M2191" t="s">
        <v>27</v>
      </c>
      <c r="N2191" t="s">
        <v>27</v>
      </c>
      <c r="O2191" t="s">
        <v>27</v>
      </c>
      <c r="P2191">
        <v>0</v>
      </c>
      <c r="Q2191" t="s">
        <v>44</v>
      </c>
      <c r="R2191">
        <v>13</v>
      </c>
      <c r="S2191" t="s">
        <v>36</v>
      </c>
      <c r="T2191">
        <v>1</v>
      </c>
      <c r="U2191">
        <v>0</v>
      </c>
      <c r="V2191">
        <v>1</v>
      </c>
      <c r="W2191">
        <v>11</v>
      </c>
      <c r="X2191">
        <v>756</v>
      </c>
      <c r="Y2191">
        <v>-50</v>
      </c>
      <c r="Z2191" t="s">
        <v>35</v>
      </c>
      <c r="AA2191">
        <v>100</v>
      </c>
      <c r="AB2191" t="str">
        <f t="shared" si="34"/>
        <v>40-49</v>
      </c>
    </row>
    <row r="2192" spans="1:28" x14ac:dyDescent="0.3">
      <c r="A2192">
        <v>18</v>
      </c>
      <c r="B2192" t="s">
        <v>27</v>
      </c>
      <c r="C2192" t="s">
        <v>38</v>
      </c>
      <c r="D2192">
        <v>0</v>
      </c>
      <c r="E2192" t="s">
        <v>29</v>
      </c>
      <c r="F2192">
        <v>50</v>
      </c>
      <c r="G2192">
        <v>1</v>
      </c>
      <c r="H2192" t="s">
        <v>30</v>
      </c>
      <c r="I2192">
        <v>50</v>
      </c>
      <c r="J2192" t="s">
        <v>31</v>
      </c>
      <c r="K2192">
        <v>0</v>
      </c>
      <c r="L2192" s="1">
        <v>2300</v>
      </c>
      <c r="M2192" t="s">
        <v>27</v>
      </c>
      <c r="N2192" t="s">
        <v>27</v>
      </c>
      <c r="O2192" t="s">
        <v>27</v>
      </c>
      <c r="P2192">
        <v>0</v>
      </c>
      <c r="Q2192" t="s">
        <v>32</v>
      </c>
      <c r="R2192">
        <v>3</v>
      </c>
      <c r="S2192" t="s">
        <v>36</v>
      </c>
      <c r="T2192">
        <v>6</v>
      </c>
      <c r="U2192">
        <v>5</v>
      </c>
      <c r="V2192">
        <v>3</v>
      </c>
      <c r="W2192">
        <v>5</v>
      </c>
      <c r="X2192">
        <v>743</v>
      </c>
      <c r="Y2192">
        <v>-50</v>
      </c>
      <c r="Z2192" t="s">
        <v>35</v>
      </c>
      <c r="AA2192">
        <v>100</v>
      </c>
      <c r="AB2192" t="str">
        <f t="shared" si="34"/>
        <v>10-19</v>
      </c>
    </row>
    <row r="2193" spans="1:28" x14ac:dyDescent="0.3">
      <c r="A2193">
        <v>46</v>
      </c>
      <c r="B2193" t="s">
        <v>27</v>
      </c>
      <c r="C2193" t="s">
        <v>46</v>
      </c>
      <c r="D2193">
        <v>0</v>
      </c>
      <c r="E2193" t="s">
        <v>42</v>
      </c>
      <c r="F2193">
        <v>100</v>
      </c>
      <c r="G2193">
        <v>1</v>
      </c>
      <c r="H2193" t="s">
        <v>30</v>
      </c>
      <c r="I2193">
        <v>50</v>
      </c>
      <c r="J2193" t="s">
        <v>40</v>
      </c>
      <c r="K2193">
        <v>-200</v>
      </c>
      <c r="L2193" s="1">
        <v>2100</v>
      </c>
      <c r="M2193" t="s">
        <v>36</v>
      </c>
      <c r="N2193" t="s">
        <v>27</v>
      </c>
      <c r="O2193" t="s">
        <v>27</v>
      </c>
      <c r="P2193">
        <v>50</v>
      </c>
      <c r="Q2193" t="s">
        <v>44</v>
      </c>
      <c r="R2193">
        <v>1</v>
      </c>
      <c r="S2193" t="s">
        <v>27</v>
      </c>
      <c r="T2193">
        <v>5</v>
      </c>
      <c r="U2193">
        <v>1</v>
      </c>
      <c r="V2193">
        <v>1</v>
      </c>
      <c r="W2193">
        <v>99</v>
      </c>
      <c r="X2193">
        <v>641</v>
      </c>
      <c r="Y2193">
        <v>50</v>
      </c>
      <c r="Z2193" t="s">
        <v>41</v>
      </c>
      <c r="AA2193">
        <v>0</v>
      </c>
      <c r="AB2193" t="str">
        <f t="shared" si="34"/>
        <v>40-49</v>
      </c>
    </row>
    <row r="2194" spans="1:28" x14ac:dyDescent="0.3">
      <c r="A2194">
        <v>70</v>
      </c>
      <c r="B2194" t="s">
        <v>36</v>
      </c>
      <c r="C2194" t="s">
        <v>28</v>
      </c>
      <c r="D2194">
        <v>86</v>
      </c>
      <c r="E2194" t="s">
        <v>37</v>
      </c>
      <c r="F2194">
        <v>0</v>
      </c>
      <c r="G2194">
        <v>0</v>
      </c>
      <c r="H2194" t="s">
        <v>43</v>
      </c>
      <c r="I2194">
        <v>0</v>
      </c>
      <c r="J2194" t="s">
        <v>31</v>
      </c>
      <c r="K2194">
        <v>0</v>
      </c>
      <c r="L2194" s="1">
        <v>2336</v>
      </c>
      <c r="M2194" t="s">
        <v>36</v>
      </c>
      <c r="N2194" t="s">
        <v>27</v>
      </c>
      <c r="O2194" t="s">
        <v>27</v>
      </c>
      <c r="P2194">
        <v>50</v>
      </c>
      <c r="Q2194" t="s">
        <v>32</v>
      </c>
      <c r="R2194">
        <v>20</v>
      </c>
      <c r="S2194" t="s">
        <v>36</v>
      </c>
      <c r="T2194">
        <v>0</v>
      </c>
      <c r="U2194">
        <v>3</v>
      </c>
      <c r="V2194">
        <v>1</v>
      </c>
      <c r="W2194">
        <v>11</v>
      </c>
      <c r="X2194">
        <v>700</v>
      </c>
      <c r="Y2194">
        <v>50</v>
      </c>
      <c r="Z2194" t="s">
        <v>35</v>
      </c>
      <c r="AA2194">
        <v>100</v>
      </c>
      <c r="AB2194" t="str">
        <f t="shared" si="34"/>
        <v>70-79</v>
      </c>
    </row>
    <row r="2195" spans="1:28" x14ac:dyDescent="0.3">
      <c r="A2195">
        <v>19</v>
      </c>
      <c r="B2195" t="s">
        <v>27</v>
      </c>
      <c r="C2195" t="s">
        <v>38</v>
      </c>
      <c r="D2195">
        <v>0</v>
      </c>
      <c r="E2195" t="s">
        <v>29</v>
      </c>
      <c r="F2195">
        <v>50</v>
      </c>
      <c r="G2195">
        <v>0</v>
      </c>
      <c r="H2195" t="s">
        <v>30</v>
      </c>
      <c r="I2195">
        <v>0</v>
      </c>
      <c r="J2195" t="s">
        <v>31</v>
      </c>
      <c r="K2195">
        <v>0</v>
      </c>
      <c r="L2195" s="1">
        <v>2200</v>
      </c>
      <c r="M2195" t="s">
        <v>27</v>
      </c>
      <c r="N2195" t="s">
        <v>27</v>
      </c>
      <c r="O2195" t="s">
        <v>27</v>
      </c>
      <c r="P2195">
        <v>0</v>
      </c>
      <c r="Q2195" t="s">
        <v>32</v>
      </c>
      <c r="R2195">
        <v>8</v>
      </c>
      <c r="S2195" t="s">
        <v>36</v>
      </c>
      <c r="T2195">
        <v>7</v>
      </c>
      <c r="U2195">
        <v>1</v>
      </c>
      <c r="V2195">
        <v>1</v>
      </c>
      <c r="W2195">
        <v>13</v>
      </c>
      <c r="X2195">
        <v>739</v>
      </c>
      <c r="Y2195">
        <v>-50</v>
      </c>
      <c r="Z2195" t="s">
        <v>33</v>
      </c>
      <c r="AA2195">
        <v>50</v>
      </c>
      <c r="AB2195" t="str">
        <f t="shared" si="34"/>
        <v>10-19</v>
      </c>
    </row>
    <row r="2196" spans="1:28" x14ac:dyDescent="0.3">
      <c r="A2196">
        <v>42</v>
      </c>
      <c r="B2196" t="s">
        <v>27</v>
      </c>
      <c r="C2196" t="s">
        <v>28</v>
      </c>
      <c r="D2196">
        <v>86</v>
      </c>
      <c r="E2196" t="s">
        <v>37</v>
      </c>
      <c r="F2196">
        <v>0</v>
      </c>
      <c r="G2196">
        <v>1</v>
      </c>
      <c r="H2196" t="s">
        <v>30</v>
      </c>
      <c r="I2196">
        <v>50</v>
      </c>
      <c r="J2196" t="s">
        <v>31</v>
      </c>
      <c r="K2196">
        <v>0</v>
      </c>
      <c r="L2196" s="1">
        <v>2336</v>
      </c>
      <c r="M2196" t="s">
        <v>27</v>
      </c>
      <c r="N2196" t="s">
        <v>27</v>
      </c>
      <c r="O2196" t="s">
        <v>27</v>
      </c>
      <c r="P2196">
        <v>0</v>
      </c>
      <c r="Q2196" t="s">
        <v>34</v>
      </c>
      <c r="R2196">
        <v>26</v>
      </c>
      <c r="S2196" t="s">
        <v>27</v>
      </c>
      <c r="T2196">
        <v>6</v>
      </c>
      <c r="U2196">
        <v>6</v>
      </c>
      <c r="V2196">
        <v>1</v>
      </c>
      <c r="W2196">
        <v>99</v>
      </c>
      <c r="X2196">
        <v>734</v>
      </c>
      <c r="Y2196">
        <v>-50</v>
      </c>
      <c r="Z2196" t="s">
        <v>35</v>
      </c>
      <c r="AA2196">
        <v>100</v>
      </c>
      <c r="AB2196" t="str">
        <f t="shared" si="34"/>
        <v>40-49</v>
      </c>
    </row>
    <row r="2197" spans="1:28" x14ac:dyDescent="0.3">
      <c r="A2197">
        <v>30</v>
      </c>
      <c r="B2197" t="s">
        <v>27</v>
      </c>
      <c r="C2197" t="s">
        <v>38</v>
      </c>
      <c r="D2197">
        <v>0</v>
      </c>
      <c r="E2197" t="s">
        <v>29</v>
      </c>
      <c r="F2197">
        <v>50</v>
      </c>
      <c r="G2197">
        <v>2</v>
      </c>
      <c r="H2197" t="s">
        <v>39</v>
      </c>
      <c r="I2197">
        <v>200</v>
      </c>
      <c r="J2197" t="s">
        <v>31</v>
      </c>
      <c r="K2197">
        <v>0</v>
      </c>
      <c r="L2197" s="1">
        <v>2350</v>
      </c>
      <c r="M2197" t="s">
        <v>27</v>
      </c>
      <c r="N2197" t="s">
        <v>27</v>
      </c>
      <c r="O2197" t="s">
        <v>27</v>
      </c>
      <c r="P2197">
        <v>0</v>
      </c>
      <c r="Q2197" t="s">
        <v>34</v>
      </c>
      <c r="R2197">
        <v>26</v>
      </c>
      <c r="S2197" t="s">
        <v>36</v>
      </c>
      <c r="T2197">
        <v>2</v>
      </c>
      <c r="U2197">
        <v>2</v>
      </c>
      <c r="V2197">
        <v>3</v>
      </c>
      <c r="W2197">
        <v>10</v>
      </c>
      <c r="X2197">
        <v>775</v>
      </c>
      <c r="Y2197">
        <v>-50</v>
      </c>
      <c r="Z2197" t="s">
        <v>41</v>
      </c>
      <c r="AA2197">
        <v>0</v>
      </c>
      <c r="AB2197" t="str">
        <f t="shared" si="34"/>
        <v>30-39</v>
      </c>
    </row>
    <row r="2198" spans="1:28" x14ac:dyDescent="0.3">
      <c r="A2198">
        <v>46</v>
      </c>
      <c r="B2198" t="s">
        <v>27</v>
      </c>
      <c r="C2198" t="s">
        <v>38</v>
      </c>
      <c r="D2198">
        <v>0</v>
      </c>
      <c r="E2198" t="s">
        <v>37</v>
      </c>
      <c r="F2198">
        <v>0</v>
      </c>
      <c r="G2198">
        <v>0</v>
      </c>
      <c r="H2198" t="s">
        <v>30</v>
      </c>
      <c r="I2198">
        <v>0</v>
      </c>
      <c r="J2198" t="s">
        <v>40</v>
      </c>
      <c r="K2198">
        <v>-200</v>
      </c>
      <c r="L2198" s="1">
        <v>2100</v>
      </c>
      <c r="M2198" t="s">
        <v>27</v>
      </c>
      <c r="N2198" t="s">
        <v>27</v>
      </c>
      <c r="O2198" t="s">
        <v>27</v>
      </c>
      <c r="P2198">
        <v>0</v>
      </c>
      <c r="Q2198" t="s">
        <v>32</v>
      </c>
      <c r="R2198">
        <v>12</v>
      </c>
      <c r="S2198" t="s">
        <v>27</v>
      </c>
      <c r="T2198">
        <v>6</v>
      </c>
      <c r="U2198">
        <v>1</v>
      </c>
      <c r="V2198">
        <v>2</v>
      </c>
      <c r="W2198">
        <v>99</v>
      </c>
      <c r="X2198">
        <v>695</v>
      </c>
      <c r="Y2198">
        <v>50</v>
      </c>
      <c r="Z2198" t="s">
        <v>35</v>
      </c>
      <c r="AA2198">
        <v>100</v>
      </c>
      <c r="AB2198" t="str">
        <f t="shared" si="34"/>
        <v>40-49</v>
      </c>
    </row>
    <row r="2199" spans="1:28" x14ac:dyDescent="0.3">
      <c r="A2199">
        <v>40</v>
      </c>
      <c r="B2199" t="s">
        <v>27</v>
      </c>
      <c r="C2199" t="s">
        <v>28</v>
      </c>
      <c r="D2199">
        <v>86</v>
      </c>
      <c r="E2199" t="s">
        <v>29</v>
      </c>
      <c r="F2199">
        <v>50</v>
      </c>
      <c r="G2199">
        <v>0</v>
      </c>
      <c r="H2199" t="s">
        <v>30</v>
      </c>
      <c r="I2199">
        <v>0</v>
      </c>
      <c r="J2199" t="s">
        <v>40</v>
      </c>
      <c r="K2199">
        <v>-200</v>
      </c>
      <c r="L2199" s="1">
        <v>2186</v>
      </c>
      <c r="M2199" t="s">
        <v>27</v>
      </c>
      <c r="N2199" t="s">
        <v>27</v>
      </c>
      <c r="O2199" t="s">
        <v>27</v>
      </c>
      <c r="P2199">
        <v>0</v>
      </c>
      <c r="Q2199" t="s">
        <v>44</v>
      </c>
      <c r="R2199">
        <v>6</v>
      </c>
      <c r="S2199" t="s">
        <v>36</v>
      </c>
      <c r="T2199">
        <v>4</v>
      </c>
      <c r="U2199">
        <v>4</v>
      </c>
      <c r="V2199">
        <v>1</v>
      </c>
      <c r="W2199">
        <v>10</v>
      </c>
      <c r="X2199">
        <v>678</v>
      </c>
      <c r="Y2199">
        <v>50</v>
      </c>
      <c r="Z2199" t="s">
        <v>33</v>
      </c>
      <c r="AA2199">
        <v>50</v>
      </c>
      <c r="AB2199" t="str">
        <f t="shared" si="34"/>
        <v>40-49</v>
      </c>
    </row>
    <row r="2200" spans="1:28" x14ac:dyDescent="0.3">
      <c r="A2200">
        <v>30</v>
      </c>
      <c r="B2200" t="s">
        <v>27</v>
      </c>
      <c r="C2200" t="s">
        <v>38</v>
      </c>
      <c r="D2200">
        <v>0</v>
      </c>
      <c r="E2200" t="s">
        <v>29</v>
      </c>
      <c r="F2200">
        <v>50</v>
      </c>
      <c r="G2200">
        <v>0</v>
      </c>
      <c r="H2200" t="s">
        <v>30</v>
      </c>
      <c r="I2200">
        <v>0</v>
      </c>
      <c r="J2200" t="s">
        <v>31</v>
      </c>
      <c r="K2200">
        <v>0</v>
      </c>
      <c r="L2200" s="1">
        <v>2100</v>
      </c>
      <c r="M2200" t="s">
        <v>27</v>
      </c>
      <c r="N2200" t="s">
        <v>36</v>
      </c>
      <c r="O2200" t="s">
        <v>27</v>
      </c>
      <c r="P2200">
        <v>50</v>
      </c>
      <c r="Q2200" t="s">
        <v>34</v>
      </c>
      <c r="R2200">
        <v>22</v>
      </c>
      <c r="S2200" t="s">
        <v>27</v>
      </c>
      <c r="T2200">
        <v>6</v>
      </c>
      <c r="U2200">
        <v>1</v>
      </c>
      <c r="V2200">
        <v>2</v>
      </c>
      <c r="W2200">
        <v>99</v>
      </c>
      <c r="X2200">
        <v>712</v>
      </c>
      <c r="Y2200">
        <v>-50</v>
      </c>
      <c r="Z2200" t="s">
        <v>41</v>
      </c>
      <c r="AA2200">
        <v>0</v>
      </c>
      <c r="AB2200" t="str">
        <f t="shared" si="34"/>
        <v>30-39</v>
      </c>
    </row>
    <row r="2201" spans="1:28" x14ac:dyDescent="0.3">
      <c r="A2201">
        <v>47</v>
      </c>
      <c r="B2201" t="s">
        <v>27</v>
      </c>
      <c r="C2201" t="s">
        <v>28</v>
      </c>
      <c r="D2201">
        <v>86</v>
      </c>
      <c r="E2201" t="s">
        <v>29</v>
      </c>
      <c r="F2201">
        <v>50</v>
      </c>
      <c r="G2201">
        <v>0</v>
      </c>
      <c r="H2201" t="s">
        <v>30</v>
      </c>
      <c r="I2201">
        <v>0</v>
      </c>
      <c r="J2201" t="s">
        <v>40</v>
      </c>
      <c r="K2201">
        <v>-200</v>
      </c>
      <c r="L2201" s="1">
        <v>1986</v>
      </c>
      <c r="M2201" t="s">
        <v>36</v>
      </c>
      <c r="N2201" t="s">
        <v>27</v>
      </c>
      <c r="O2201" t="s">
        <v>27</v>
      </c>
      <c r="P2201">
        <v>50</v>
      </c>
      <c r="Q2201" t="s">
        <v>32</v>
      </c>
      <c r="R2201">
        <v>18</v>
      </c>
      <c r="S2201" t="s">
        <v>27</v>
      </c>
      <c r="T2201">
        <v>5</v>
      </c>
      <c r="U2201">
        <v>2</v>
      </c>
      <c r="V2201">
        <v>2</v>
      </c>
      <c r="W2201">
        <v>99</v>
      </c>
      <c r="X2201">
        <v>711</v>
      </c>
      <c r="Y2201">
        <v>-50</v>
      </c>
      <c r="Z2201" t="s">
        <v>41</v>
      </c>
      <c r="AA2201">
        <v>0</v>
      </c>
      <c r="AB2201" t="str">
        <f t="shared" si="34"/>
        <v>40-49</v>
      </c>
    </row>
    <row r="2202" spans="1:28" x14ac:dyDescent="0.3">
      <c r="A2202">
        <v>67</v>
      </c>
      <c r="B2202" t="s">
        <v>36</v>
      </c>
      <c r="C2202" t="s">
        <v>28</v>
      </c>
      <c r="D2202">
        <v>86</v>
      </c>
      <c r="E2202" t="s">
        <v>37</v>
      </c>
      <c r="F2202">
        <v>0</v>
      </c>
      <c r="G2202">
        <v>1</v>
      </c>
      <c r="H2202" t="s">
        <v>30</v>
      </c>
      <c r="I2202">
        <v>50</v>
      </c>
      <c r="J2202" t="s">
        <v>31</v>
      </c>
      <c r="K2202">
        <v>0</v>
      </c>
      <c r="L2202" s="1">
        <v>2286</v>
      </c>
      <c r="M2202" t="s">
        <v>27</v>
      </c>
      <c r="N2202" t="s">
        <v>27</v>
      </c>
      <c r="O2202" t="s">
        <v>27</v>
      </c>
      <c r="P2202">
        <v>0</v>
      </c>
      <c r="Q2202" t="s">
        <v>32</v>
      </c>
      <c r="R2202">
        <v>9</v>
      </c>
      <c r="S2202" t="s">
        <v>36</v>
      </c>
      <c r="T2202">
        <v>5</v>
      </c>
      <c r="U2202">
        <v>2</v>
      </c>
      <c r="V2202">
        <v>3</v>
      </c>
      <c r="W2202">
        <v>2</v>
      </c>
      <c r="X2202">
        <v>734</v>
      </c>
      <c r="Y2202">
        <v>-50</v>
      </c>
      <c r="Z2202" t="s">
        <v>33</v>
      </c>
      <c r="AA2202">
        <v>50</v>
      </c>
      <c r="AB2202" t="str">
        <f t="shared" si="34"/>
        <v>60-69</v>
      </c>
    </row>
    <row r="2203" spans="1:28" x14ac:dyDescent="0.3">
      <c r="A2203">
        <v>37</v>
      </c>
      <c r="B2203" t="s">
        <v>27</v>
      </c>
      <c r="C2203" t="s">
        <v>28</v>
      </c>
      <c r="D2203">
        <v>86</v>
      </c>
      <c r="E2203" t="s">
        <v>37</v>
      </c>
      <c r="F2203">
        <v>0</v>
      </c>
      <c r="G2203">
        <v>2</v>
      </c>
      <c r="H2203" t="s">
        <v>30</v>
      </c>
      <c r="I2203">
        <v>100</v>
      </c>
      <c r="J2203" t="s">
        <v>31</v>
      </c>
      <c r="K2203">
        <v>0</v>
      </c>
      <c r="L2203" s="1">
        <v>2336</v>
      </c>
      <c r="M2203" t="s">
        <v>27</v>
      </c>
      <c r="N2203" t="s">
        <v>27</v>
      </c>
      <c r="O2203" t="s">
        <v>27</v>
      </c>
      <c r="P2203">
        <v>0</v>
      </c>
      <c r="Q2203" t="s">
        <v>34</v>
      </c>
      <c r="R2203">
        <v>24</v>
      </c>
      <c r="S2203" t="s">
        <v>27</v>
      </c>
      <c r="T2203">
        <v>9</v>
      </c>
      <c r="U2203">
        <v>3</v>
      </c>
      <c r="V2203">
        <v>1</v>
      </c>
      <c r="W2203">
        <v>99</v>
      </c>
      <c r="X2203">
        <v>741</v>
      </c>
      <c r="Y2203">
        <v>-50</v>
      </c>
      <c r="Z2203" t="s">
        <v>33</v>
      </c>
      <c r="AA2203">
        <v>50</v>
      </c>
      <c r="AB2203" t="str">
        <f t="shared" si="34"/>
        <v>30-39</v>
      </c>
    </row>
    <row r="2204" spans="1:28" x14ac:dyDescent="0.3">
      <c r="A2204">
        <v>50</v>
      </c>
      <c r="B2204" t="s">
        <v>27</v>
      </c>
      <c r="C2204" t="s">
        <v>28</v>
      </c>
      <c r="D2204">
        <v>86</v>
      </c>
      <c r="E2204" t="s">
        <v>37</v>
      </c>
      <c r="F2204">
        <v>0</v>
      </c>
      <c r="G2204">
        <v>0</v>
      </c>
      <c r="H2204" t="s">
        <v>30</v>
      </c>
      <c r="I2204">
        <v>0</v>
      </c>
      <c r="J2204" t="s">
        <v>31</v>
      </c>
      <c r="K2204">
        <v>0</v>
      </c>
      <c r="L2204" s="1">
        <v>2186</v>
      </c>
      <c r="M2204" t="s">
        <v>27</v>
      </c>
      <c r="N2204" t="s">
        <v>27</v>
      </c>
      <c r="O2204" t="s">
        <v>27</v>
      </c>
      <c r="P2204">
        <v>0</v>
      </c>
      <c r="Q2204" t="s">
        <v>32</v>
      </c>
      <c r="R2204">
        <v>23</v>
      </c>
      <c r="S2204" t="s">
        <v>36</v>
      </c>
      <c r="T2204">
        <v>6</v>
      </c>
      <c r="U2204">
        <v>2</v>
      </c>
      <c r="V2204">
        <v>3</v>
      </c>
      <c r="W2204">
        <v>2</v>
      </c>
      <c r="X2204">
        <v>739</v>
      </c>
      <c r="Y2204">
        <v>-50</v>
      </c>
      <c r="Z2204" t="s">
        <v>41</v>
      </c>
      <c r="AA2204">
        <v>0</v>
      </c>
      <c r="AB2204" t="str">
        <f t="shared" si="34"/>
        <v>50-59</v>
      </c>
    </row>
    <row r="2205" spans="1:28" x14ac:dyDescent="0.3">
      <c r="A2205">
        <v>20</v>
      </c>
      <c r="B2205" t="s">
        <v>27</v>
      </c>
      <c r="C2205" t="s">
        <v>28</v>
      </c>
      <c r="D2205">
        <v>86</v>
      </c>
      <c r="E2205" t="s">
        <v>42</v>
      </c>
      <c r="F2205">
        <v>100</v>
      </c>
      <c r="G2205">
        <v>0</v>
      </c>
      <c r="H2205" t="s">
        <v>30</v>
      </c>
      <c r="I2205">
        <v>0</v>
      </c>
      <c r="J2205" t="s">
        <v>40</v>
      </c>
      <c r="K2205">
        <v>-200</v>
      </c>
      <c r="L2205" s="1">
        <v>2236</v>
      </c>
      <c r="M2205" t="s">
        <v>27</v>
      </c>
      <c r="N2205" t="s">
        <v>36</v>
      </c>
      <c r="O2205" t="s">
        <v>27</v>
      </c>
      <c r="P2205">
        <v>50</v>
      </c>
      <c r="Q2205" t="s">
        <v>44</v>
      </c>
      <c r="R2205">
        <v>4</v>
      </c>
      <c r="S2205" t="s">
        <v>27</v>
      </c>
      <c r="T2205">
        <v>4</v>
      </c>
      <c r="U2205">
        <v>1</v>
      </c>
      <c r="V2205">
        <v>1</v>
      </c>
      <c r="W2205">
        <v>99</v>
      </c>
      <c r="X2205">
        <v>678</v>
      </c>
      <c r="Y2205">
        <v>50</v>
      </c>
      <c r="Z2205" t="s">
        <v>35</v>
      </c>
      <c r="AA2205">
        <v>100</v>
      </c>
      <c r="AB2205" t="str">
        <f t="shared" si="34"/>
        <v>20-29</v>
      </c>
    </row>
    <row r="2206" spans="1:28" x14ac:dyDescent="0.3">
      <c r="A2206">
        <v>25</v>
      </c>
      <c r="B2206" t="s">
        <v>27</v>
      </c>
      <c r="C2206" t="s">
        <v>28</v>
      </c>
      <c r="D2206">
        <v>86</v>
      </c>
      <c r="E2206" t="s">
        <v>29</v>
      </c>
      <c r="F2206">
        <v>50</v>
      </c>
      <c r="G2206">
        <v>0</v>
      </c>
      <c r="H2206" t="s">
        <v>30</v>
      </c>
      <c r="I2206">
        <v>0</v>
      </c>
      <c r="J2206" t="s">
        <v>31</v>
      </c>
      <c r="K2206">
        <v>0</v>
      </c>
      <c r="L2206" s="1">
        <v>2186</v>
      </c>
      <c r="M2206" t="s">
        <v>36</v>
      </c>
      <c r="N2206" t="s">
        <v>27</v>
      </c>
      <c r="O2206" t="s">
        <v>27</v>
      </c>
      <c r="P2206">
        <v>50</v>
      </c>
      <c r="Q2206" t="s">
        <v>32</v>
      </c>
      <c r="R2206">
        <v>20</v>
      </c>
      <c r="S2206" t="s">
        <v>36</v>
      </c>
      <c r="T2206">
        <v>6</v>
      </c>
      <c r="U2206">
        <v>2</v>
      </c>
      <c r="V2206">
        <v>1</v>
      </c>
      <c r="W2206">
        <v>14</v>
      </c>
      <c r="X2206">
        <v>709</v>
      </c>
      <c r="Y2206">
        <v>-50</v>
      </c>
      <c r="Z2206" t="s">
        <v>41</v>
      </c>
      <c r="AA2206">
        <v>0</v>
      </c>
      <c r="AB2206" t="str">
        <f t="shared" si="34"/>
        <v>20-29</v>
      </c>
    </row>
    <row r="2207" spans="1:28" x14ac:dyDescent="0.3">
      <c r="A2207">
        <v>47</v>
      </c>
      <c r="B2207" t="s">
        <v>27</v>
      </c>
      <c r="C2207" t="s">
        <v>38</v>
      </c>
      <c r="D2207">
        <v>0</v>
      </c>
      <c r="E2207" t="s">
        <v>37</v>
      </c>
      <c r="F2207">
        <v>0</v>
      </c>
      <c r="G2207">
        <v>0</v>
      </c>
      <c r="H2207" t="s">
        <v>30</v>
      </c>
      <c r="I2207">
        <v>0</v>
      </c>
      <c r="J2207" t="s">
        <v>40</v>
      </c>
      <c r="K2207">
        <v>-200</v>
      </c>
      <c r="L2207" s="1">
        <v>2000</v>
      </c>
      <c r="M2207" t="s">
        <v>27</v>
      </c>
      <c r="N2207" t="s">
        <v>27</v>
      </c>
      <c r="O2207" t="s">
        <v>27</v>
      </c>
      <c r="P2207">
        <v>0</v>
      </c>
      <c r="Q2207" t="s">
        <v>34</v>
      </c>
      <c r="R2207">
        <v>10</v>
      </c>
      <c r="S2207" t="s">
        <v>36</v>
      </c>
      <c r="T2207">
        <v>5</v>
      </c>
      <c r="U2207">
        <v>2</v>
      </c>
      <c r="V2207">
        <v>2</v>
      </c>
      <c r="W2207">
        <v>10</v>
      </c>
      <c r="X2207">
        <v>719</v>
      </c>
      <c r="Y2207">
        <v>-50</v>
      </c>
      <c r="Z2207" t="s">
        <v>35</v>
      </c>
      <c r="AA2207">
        <v>100</v>
      </c>
      <c r="AB2207" t="str">
        <f t="shared" si="34"/>
        <v>40-49</v>
      </c>
    </row>
    <row r="2208" spans="1:28" x14ac:dyDescent="0.3">
      <c r="A2208">
        <v>62</v>
      </c>
      <c r="B2208" t="s">
        <v>36</v>
      </c>
      <c r="C2208" t="s">
        <v>38</v>
      </c>
      <c r="D2208">
        <v>0</v>
      </c>
      <c r="E2208" t="s">
        <v>37</v>
      </c>
      <c r="F2208">
        <v>0</v>
      </c>
      <c r="G2208">
        <v>0</v>
      </c>
      <c r="H2208" t="s">
        <v>30</v>
      </c>
      <c r="I2208">
        <v>0</v>
      </c>
      <c r="J2208" t="s">
        <v>31</v>
      </c>
      <c r="K2208">
        <v>0</v>
      </c>
      <c r="L2208" s="1">
        <v>2200</v>
      </c>
      <c r="M2208" t="s">
        <v>27</v>
      </c>
      <c r="N2208" t="s">
        <v>27</v>
      </c>
      <c r="O2208" t="s">
        <v>27</v>
      </c>
      <c r="P2208">
        <v>0</v>
      </c>
      <c r="Q2208" t="s">
        <v>44</v>
      </c>
      <c r="R2208">
        <v>10</v>
      </c>
      <c r="S2208" t="s">
        <v>36</v>
      </c>
      <c r="T2208">
        <v>2</v>
      </c>
      <c r="U2208">
        <v>3</v>
      </c>
      <c r="V2208">
        <v>3</v>
      </c>
      <c r="W2208">
        <v>13</v>
      </c>
      <c r="X2208">
        <v>668</v>
      </c>
      <c r="Y2208">
        <v>50</v>
      </c>
      <c r="Z2208" t="s">
        <v>41</v>
      </c>
      <c r="AA2208">
        <v>0</v>
      </c>
      <c r="AB2208" t="str">
        <f t="shared" si="34"/>
        <v>60-69</v>
      </c>
    </row>
    <row r="2209" spans="1:28" x14ac:dyDescent="0.3">
      <c r="A2209">
        <v>45</v>
      </c>
      <c r="B2209" t="s">
        <v>27</v>
      </c>
      <c r="C2209" t="s">
        <v>38</v>
      </c>
      <c r="D2209">
        <v>0</v>
      </c>
      <c r="E2209" t="s">
        <v>29</v>
      </c>
      <c r="F2209">
        <v>50</v>
      </c>
      <c r="G2209">
        <v>2</v>
      </c>
      <c r="H2209" t="s">
        <v>39</v>
      </c>
      <c r="I2209">
        <v>200</v>
      </c>
      <c r="J2209" t="s">
        <v>31</v>
      </c>
      <c r="K2209">
        <v>0</v>
      </c>
      <c r="L2209" s="1">
        <v>2400</v>
      </c>
      <c r="M2209" t="s">
        <v>36</v>
      </c>
      <c r="N2209" t="s">
        <v>27</v>
      </c>
      <c r="O2209" t="s">
        <v>27</v>
      </c>
      <c r="P2209">
        <v>50</v>
      </c>
      <c r="Q2209" t="s">
        <v>34</v>
      </c>
      <c r="R2209">
        <v>20</v>
      </c>
      <c r="S2209" t="s">
        <v>27</v>
      </c>
      <c r="T2209">
        <v>2</v>
      </c>
      <c r="U2209">
        <v>4</v>
      </c>
      <c r="V2209">
        <v>1</v>
      </c>
      <c r="W2209">
        <v>99</v>
      </c>
      <c r="X2209">
        <v>700</v>
      </c>
      <c r="Y2209">
        <v>50</v>
      </c>
      <c r="Z2209" t="s">
        <v>41</v>
      </c>
      <c r="AA2209">
        <v>0</v>
      </c>
      <c r="AB2209" t="str">
        <f t="shared" si="34"/>
        <v>40-49</v>
      </c>
    </row>
    <row r="2210" spans="1:28" x14ac:dyDescent="0.3">
      <c r="A2210">
        <v>35</v>
      </c>
      <c r="B2210" t="s">
        <v>27</v>
      </c>
      <c r="C2210" t="s">
        <v>28</v>
      </c>
      <c r="D2210">
        <v>86</v>
      </c>
      <c r="E2210" t="s">
        <v>29</v>
      </c>
      <c r="F2210">
        <v>50</v>
      </c>
      <c r="G2210">
        <v>2</v>
      </c>
      <c r="H2210" t="s">
        <v>30</v>
      </c>
      <c r="I2210">
        <v>100</v>
      </c>
      <c r="J2210" t="s">
        <v>40</v>
      </c>
      <c r="K2210">
        <v>-200</v>
      </c>
      <c r="L2210" s="1">
        <v>2236</v>
      </c>
      <c r="M2210" t="s">
        <v>27</v>
      </c>
      <c r="N2210" t="s">
        <v>27</v>
      </c>
      <c r="O2210" t="s">
        <v>27</v>
      </c>
      <c r="P2210">
        <v>0</v>
      </c>
      <c r="Q2210" t="s">
        <v>34</v>
      </c>
      <c r="R2210">
        <v>25</v>
      </c>
      <c r="S2210" t="s">
        <v>36</v>
      </c>
      <c r="T2210">
        <v>3</v>
      </c>
      <c r="U2210">
        <v>0</v>
      </c>
      <c r="V2210">
        <v>1</v>
      </c>
      <c r="W2210">
        <v>7</v>
      </c>
      <c r="X2210">
        <v>713</v>
      </c>
      <c r="Y2210">
        <v>-50</v>
      </c>
      <c r="Z2210" t="s">
        <v>35</v>
      </c>
      <c r="AA2210">
        <v>100</v>
      </c>
      <c r="AB2210" t="str">
        <f t="shared" si="34"/>
        <v>30-39</v>
      </c>
    </row>
    <row r="2211" spans="1:28" x14ac:dyDescent="0.3">
      <c r="A2211">
        <v>39</v>
      </c>
      <c r="B2211" t="s">
        <v>27</v>
      </c>
      <c r="C2211" t="s">
        <v>45</v>
      </c>
      <c r="D2211">
        <v>0</v>
      </c>
      <c r="E2211" t="s">
        <v>29</v>
      </c>
      <c r="F2211">
        <v>50</v>
      </c>
      <c r="G2211">
        <v>0</v>
      </c>
      <c r="H2211" t="s">
        <v>30</v>
      </c>
      <c r="I2211">
        <v>0</v>
      </c>
      <c r="J2211" t="s">
        <v>31</v>
      </c>
      <c r="K2211">
        <v>0</v>
      </c>
      <c r="L2211" s="1">
        <v>2200</v>
      </c>
      <c r="M2211" t="s">
        <v>36</v>
      </c>
      <c r="N2211" t="s">
        <v>27</v>
      </c>
      <c r="O2211" t="s">
        <v>27</v>
      </c>
      <c r="P2211">
        <v>50</v>
      </c>
      <c r="Q2211" t="s">
        <v>34</v>
      </c>
      <c r="R2211">
        <v>13</v>
      </c>
      <c r="S2211" t="s">
        <v>27</v>
      </c>
      <c r="T2211">
        <v>1</v>
      </c>
      <c r="U2211">
        <v>0</v>
      </c>
      <c r="V2211">
        <v>3</v>
      </c>
      <c r="W2211">
        <v>99</v>
      </c>
      <c r="X2211">
        <v>762</v>
      </c>
      <c r="Y2211">
        <v>-50</v>
      </c>
      <c r="Z2211" t="s">
        <v>35</v>
      </c>
      <c r="AA2211">
        <v>100</v>
      </c>
      <c r="AB2211" t="str">
        <f t="shared" si="34"/>
        <v>30-39</v>
      </c>
    </row>
    <row r="2212" spans="1:28" x14ac:dyDescent="0.3">
      <c r="A2212">
        <v>21</v>
      </c>
      <c r="B2212" t="s">
        <v>27</v>
      </c>
      <c r="C2212" t="s">
        <v>38</v>
      </c>
      <c r="D2212">
        <v>0</v>
      </c>
      <c r="E2212" t="s">
        <v>29</v>
      </c>
      <c r="F2212">
        <v>50</v>
      </c>
      <c r="G2212">
        <v>3</v>
      </c>
      <c r="H2212" t="s">
        <v>30</v>
      </c>
      <c r="I2212">
        <v>150</v>
      </c>
      <c r="J2212" t="s">
        <v>40</v>
      </c>
      <c r="K2212">
        <v>-200</v>
      </c>
      <c r="L2212" s="1">
        <v>2100</v>
      </c>
      <c r="M2212" t="s">
        <v>27</v>
      </c>
      <c r="N2212" t="s">
        <v>36</v>
      </c>
      <c r="O2212" t="s">
        <v>27</v>
      </c>
      <c r="P2212">
        <v>50</v>
      </c>
      <c r="Q2212" t="s">
        <v>34</v>
      </c>
      <c r="R2212">
        <v>15</v>
      </c>
      <c r="S2212" t="s">
        <v>36</v>
      </c>
      <c r="T2212">
        <v>4</v>
      </c>
      <c r="U2212">
        <v>2</v>
      </c>
      <c r="V2212">
        <v>1</v>
      </c>
      <c r="W2212">
        <v>1</v>
      </c>
      <c r="X2212">
        <v>712</v>
      </c>
      <c r="Y2212">
        <v>-50</v>
      </c>
      <c r="Z2212" t="s">
        <v>33</v>
      </c>
      <c r="AA2212">
        <v>50</v>
      </c>
      <c r="AB2212" t="str">
        <f t="shared" si="34"/>
        <v>20-29</v>
      </c>
    </row>
    <row r="2213" spans="1:28" x14ac:dyDescent="0.3">
      <c r="A2213">
        <v>49</v>
      </c>
      <c r="B2213" t="s">
        <v>27</v>
      </c>
      <c r="C2213" t="s">
        <v>28</v>
      </c>
      <c r="D2213">
        <v>86</v>
      </c>
      <c r="E2213" t="s">
        <v>37</v>
      </c>
      <c r="F2213">
        <v>0</v>
      </c>
      <c r="G2213">
        <v>0</v>
      </c>
      <c r="H2213" t="s">
        <v>39</v>
      </c>
      <c r="I2213">
        <v>0</v>
      </c>
      <c r="J2213" t="s">
        <v>31</v>
      </c>
      <c r="K2213">
        <v>0</v>
      </c>
      <c r="L2213" s="1">
        <v>2286</v>
      </c>
      <c r="M2213" t="s">
        <v>27</v>
      </c>
      <c r="N2213" t="s">
        <v>27</v>
      </c>
      <c r="O2213" t="s">
        <v>27</v>
      </c>
      <c r="P2213">
        <v>0</v>
      </c>
      <c r="Q2213" t="s">
        <v>32</v>
      </c>
      <c r="R2213">
        <v>9</v>
      </c>
      <c r="S2213" t="s">
        <v>27</v>
      </c>
      <c r="T2213">
        <v>5</v>
      </c>
      <c r="U2213">
        <v>3</v>
      </c>
      <c r="V2213">
        <v>2</v>
      </c>
      <c r="W2213">
        <v>99</v>
      </c>
      <c r="X2213">
        <v>686</v>
      </c>
      <c r="Y2213">
        <v>50</v>
      </c>
      <c r="Z2213" t="s">
        <v>41</v>
      </c>
      <c r="AA2213">
        <v>0</v>
      </c>
      <c r="AB2213" t="str">
        <f t="shared" si="34"/>
        <v>40-49</v>
      </c>
    </row>
    <row r="2214" spans="1:28" x14ac:dyDescent="0.3">
      <c r="A2214">
        <v>53</v>
      </c>
      <c r="B2214" t="s">
        <v>27</v>
      </c>
      <c r="C2214" t="s">
        <v>46</v>
      </c>
      <c r="D2214">
        <v>0</v>
      </c>
      <c r="E2214" t="s">
        <v>29</v>
      </c>
      <c r="F2214">
        <v>50</v>
      </c>
      <c r="G2214">
        <v>0</v>
      </c>
      <c r="H2214" t="s">
        <v>30</v>
      </c>
      <c r="I2214">
        <v>0</v>
      </c>
      <c r="J2214" t="s">
        <v>31</v>
      </c>
      <c r="K2214">
        <v>0</v>
      </c>
      <c r="L2214" s="1">
        <v>2250</v>
      </c>
      <c r="M2214" t="s">
        <v>27</v>
      </c>
      <c r="N2214" t="s">
        <v>27</v>
      </c>
      <c r="O2214" t="s">
        <v>27</v>
      </c>
      <c r="P2214">
        <v>0</v>
      </c>
      <c r="Q2214" t="s">
        <v>34</v>
      </c>
      <c r="R2214">
        <v>9</v>
      </c>
      <c r="S2214" t="s">
        <v>36</v>
      </c>
      <c r="T2214">
        <v>2</v>
      </c>
      <c r="U2214">
        <v>2</v>
      </c>
      <c r="V2214">
        <v>3</v>
      </c>
      <c r="W2214">
        <v>11</v>
      </c>
      <c r="X2214">
        <v>821</v>
      </c>
      <c r="Y2214">
        <v>-50</v>
      </c>
      <c r="Z2214" t="s">
        <v>35</v>
      </c>
      <c r="AA2214">
        <v>100</v>
      </c>
      <c r="AB2214" t="str">
        <f t="shared" si="34"/>
        <v>50-59</v>
      </c>
    </row>
    <row r="2215" spans="1:28" x14ac:dyDescent="0.3">
      <c r="A2215">
        <v>33</v>
      </c>
      <c r="B2215" t="s">
        <v>27</v>
      </c>
      <c r="C2215" t="s">
        <v>28</v>
      </c>
      <c r="D2215">
        <v>86</v>
      </c>
      <c r="E2215" t="s">
        <v>29</v>
      </c>
      <c r="F2215">
        <v>50</v>
      </c>
      <c r="G2215">
        <v>1</v>
      </c>
      <c r="H2215" t="s">
        <v>30</v>
      </c>
      <c r="I2215">
        <v>50</v>
      </c>
      <c r="J2215" t="s">
        <v>31</v>
      </c>
      <c r="K2215">
        <v>0</v>
      </c>
      <c r="L2215" s="1">
        <v>2386</v>
      </c>
      <c r="M2215" t="s">
        <v>27</v>
      </c>
      <c r="N2215" t="s">
        <v>27</v>
      </c>
      <c r="O2215" t="s">
        <v>27</v>
      </c>
      <c r="P2215">
        <v>0</v>
      </c>
      <c r="Q2215" t="s">
        <v>34</v>
      </c>
      <c r="R2215">
        <v>21</v>
      </c>
      <c r="S2215" t="s">
        <v>36</v>
      </c>
      <c r="T2215">
        <v>2</v>
      </c>
      <c r="U2215">
        <v>0</v>
      </c>
      <c r="V2215">
        <v>2</v>
      </c>
      <c r="W2215">
        <v>11</v>
      </c>
      <c r="X2215">
        <v>700</v>
      </c>
      <c r="Y2215">
        <v>50</v>
      </c>
      <c r="Z2215" t="s">
        <v>41</v>
      </c>
      <c r="AA2215">
        <v>0</v>
      </c>
      <c r="AB2215" t="str">
        <f t="shared" si="34"/>
        <v>30-39</v>
      </c>
    </row>
    <row r="2216" spans="1:28" x14ac:dyDescent="0.3">
      <c r="A2216">
        <v>32</v>
      </c>
      <c r="B2216" t="s">
        <v>27</v>
      </c>
      <c r="C2216" t="s">
        <v>38</v>
      </c>
      <c r="D2216">
        <v>0</v>
      </c>
      <c r="E2216" t="s">
        <v>29</v>
      </c>
      <c r="F2216">
        <v>50</v>
      </c>
      <c r="G2216">
        <v>0</v>
      </c>
      <c r="H2216" t="s">
        <v>39</v>
      </c>
      <c r="I2216">
        <v>0</v>
      </c>
      <c r="J2216" t="s">
        <v>40</v>
      </c>
      <c r="K2216">
        <v>-200</v>
      </c>
      <c r="L2216" s="1">
        <v>2000</v>
      </c>
      <c r="M2216" t="s">
        <v>27</v>
      </c>
      <c r="N2216" t="s">
        <v>27</v>
      </c>
      <c r="O2216" t="s">
        <v>27</v>
      </c>
      <c r="P2216">
        <v>0</v>
      </c>
      <c r="Q2216" t="s">
        <v>34</v>
      </c>
      <c r="R2216">
        <v>9</v>
      </c>
      <c r="S2216" t="s">
        <v>36</v>
      </c>
      <c r="T2216">
        <v>4</v>
      </c>
      <c r="U2216">
        <v>2</v>
      </c>
      <c r="V2216">
        <v>1</v>
      </c>
      <c r="W2216">
        <v>5</v>
      </c>
      <c r="X2216">
        <v>730</v>
      </c>
      <c r="Y2216">
        <v>-50</v>
      </c>
      <c r="Z2216" t="s">
        <v>33</v>
      </c>
      <c r="AA2216">
        <v>50</v>
      </c>
      <c r="AB2216" t="str">
        <f t="shared" si="34"/>
        <v>30-39</v>
      </c>
    </row>
    <row r="2217" spans="1:28" x14ac:dyDescent="0.3">
      <c r="A2217">
        <v>43</v>
      </c>
      <c r="B2217" t="s">
        <v>27</v>
      </c>
      <c r="C2217" t="s">
        <v>28</v>
      </c>
      <c r="D2217">
        <v>86</v>
      </c>
      <c r="E2217" t="s">
        <v>29</v>
      </c>
      <c r="F2217">
        <v>50</v>
      </c>
      <c r="G2217">
        <v>0</v>
      </c>
      <c r="H2217" t="s">
        <v>39</v>
      </c>
      <c r="I2217">
        <v>0</v>
      </c>
      <c r="J2217" t="s">
        <v>31</v>
      </c>
      <c r="K2217">
        <v>0</v>
      </c>
      <c r="L2217" s="1">
        <v>2236</v>
      </c>
      <c r="M2217" t="s">
        <v>27</v>
      </c>
      <c r="N2217" t="s">
        <v>36</v>
      </c>
      <c r="O2217" t="s">
        <v>27</v>
      </c>
      <c r="P2217">
        <v>50</v>
      </c>
      <c r="Q2217" t="s">
        <v>34</v>
      </c>
      <c r="R2217">
        <v>17</v>
      </c>
      <c r="S2217" t="s">
        <v>36</v>
      </c>
      <c r="T2217">
        <v>2</v>
      </c>
      <c r="U2217">
        <v>2</v>
      </c>
      <c r="V2217">
        <v>1</v>
      </c>
      <c r="W2217">
        <v>5</v>
      </c>
      <c r="X2217">
        <v>791</v>
      </c>
      <c r="Y2217">
        <v>-50</v>
      </c>
      <c r="Z2217" t="s">
        <v>33</v>
      </c>
      <c r="AA2217">
        <v>50</v>
      </c>
      <c r="AB2217" t="str">
        <f t="shared" si="34"/>
        <v>40-49</v>
      </c>
    </row>
    <row r="2218" spans="1:28" x14ac:dyDescent="0.3">
      <c r="A2218">
        <v>33</v>
      </c>
      <c r="B2218" t="s">
        <v>27</v>
      </c>
      <c r="C2218" t="s">
        <v>28</v>
      </c>
      <c r="D2218">
        <v>86</v>
      </c>
      <c r="E2218" t="s">
        <v>29</v>
      </c>
      <c r="F2218">
        <v>50</v>
      </c>
      <c r="G2218">
        <v>0</v>
      </c>
      <c r="H2218" t="s">
        <v>30</v>
      </c>
      <c r="I2218">
        <v>0</v>
      </c>
      <c r="J2218" t="s">
        <v>40</v>
      </c>
      <c r="K2218">
        <v>-200</v>
      </c>
      <c r="L2218" s="1">
        <v>2086</v>
      </c>
      <c r="M2218" t="s">
        <v>27</v>
      </c>
      <c r="N2218" t="s">
        <v>27</v>
      </c>
      <c r="O2218" t="s">
        <v>27</v>
      </c>
      <c r="P2218">
        <v>0</v>
      </c>
      <c r="Q2218" t="s">
        <v>44</v>
      </c>
      <c r="R2218">
        <v>24</v>
      </c>
      <c r="S2218" t="s">
        <v>27</v>
      </c>
      <c r="T2218">
        <v>7</v>
      </c>
      <c r="U2218">
        <v>0</v>
      </c>
      <c r="V2218">
        <v>3</v>
      </c>
      <c r="W2218">
        <v>99</v>
      </c>
      <c r="X2218">
        <v>720</v>
      </c>
      <c r="Y2218">
        <v>-50</v>
      </c>
      <c r="Z2218" t="s">
        <v>33</v>
      </c>
      <c r="AA2218">
        <v>50</v>
      </c>
      <c r="AB2218" t="str">
        <f t="shared" si="34"/>
        <v>30-39</v>
      </c>
    </row>
    <row r="2219" spans="1:28" x14ac:dyDescent="0.3">
      <c r="A2219">
        <v>39</v>
      </c>
      <c r="B2219" t="s">
        <v>27</v>
      </c>
      <c r="C2219" t="s">
        <v>46</v>
      </c>
      <c r="D2219">
        <v>0</v>
      </c>
      <c r="E2219" t="s">
        <v>37</v>
      </c>
      <c r="F2219">
        <v>0</v>
      </c>
      <c r="G2219">
        <v>0</v>
      </c>
      <c r="H2219" t="s">
        <v>30</v>
      </c>
      <c r="I2219">
        <v>0</v>
      </c>
      <c r="J2219" t="s">
        <v>31</v>
      </c>
      <c r="K2219">
        <v>0</v>
      </c>
      <c r="L2219" s="1">
        <v>2050</v>
      </c>
      <c r="M2219" t="s">
        <v>27</v>
      </c>
      <c r="N2219" t="s">
        <v>36</v>
      </c>
      <c r="O2219" t="s">
        <v>27</v>
      </c>
      <c r="P2219">
        <v>50</v>
      </c>
      <c r="Q2219" t="s">
        <v>32</v>
      </c>
      <c r="R2219">
        <v>4</v>
      </c>
      <c r="S2219" t="s">
        <v>36</v>
      </c>
      <c r="T2219">
        <v>3</v>
      </c>
      <c r="U2219">
        <v>1</v>
      </c>
      <c r="V2219">
        <v>1</v>
      </c>
      <c r="W2219">
        <v>3</v>
      </c>
      <c r="X2219">
        <v>775</v>
      </c>
      <c r="Y2219">
        <v>-50</v>
      </c>
      <c r="Z2219" t="s">
        <v>41</v>
      </c>
      <c r="AA2219">
        <v>0</v>
      </c>
      <c r="AB2219" t="str">
        <f t="shared" si="34"/>
        <v>30-39</v>
      </c>
    </row>
    <row r="2220" spans="1:28" x14ac:dyDescent="0.3">
      <c r="A2220">
        <v>71</v>
      </c>
      <c r="B2220" t="s">
        <v>36</v>
      </c>
      <c r="C2220" t="s">
        <v>28</v>
      </c>
      <c r="D2220">
        <v>86</v>
      </c>
      <c r="E2220" t="s">
        <v>29</v>
      </c>
      <c r="F2220">
        <v>50</v>
      </c>
      <c r="G2220">
        <v>1</v>
      </c>
      <c r="H2220" t="s">
        <v>39</v>
      </c>
      <c r="I2220">
        <v>100</v>
      </c>
      <c r="J2220" t="s">
        <v>40</v>
      </c>
      <c r="K2220">
        <v>-200</v>
      </c>
      <c r="L2220" s="1">
        <v>2336</v>
      </c>
      <c r="M2220" t="s">
        <v>27</v>
      </c>
      <c r="N2220" t="s">
        <v>27</v>
      </c>
      <c r="O2220" t="s">
        <v>27</v>
      </c>
      <c r="P2220">
        <v>0</v>
      </c>
      <c r="Q2220" t="s">
        <v>32</v>
      </c>
      <c r="R2220">
        <v>5</v>
      </c>
      <c r="S2220" t="s">
        <v>36</v>
      </c>
      <c r="T2220">
        <v>8</v>
      </c>
      <c r="U2220">
        <v>1</v>
      </c>
      <c r="V2220">
        <v>2</v>
      </c>
      <c r="W2220">
        <v>7</v>
      </c>
      <c r="X2220">
        <v>561</v>
      </c>
      <c r="Y2220">
        <v>50</v>
      </c>
      <c r="Z2220" t="s">
        <v>35</v>
      </c>
      <c r="AA2220">
        <v>100</v>
      </c>
      <c r="AB2220" t="str">
        <f t="shared" si="34"/>
        <v>70-79</v>
      </c>
    </row>
    <row r="2221" spans="1:28" x14ac:dyDescent="0.3">
      <c r="A2221">
        <v>36</v>
      </c>
      <c r="B2221" t="s">
        <v>27</v>
      </c>
      <c r="C2221" t="s">
        <v>28</v>
      </c>
      <c r="D2221">
        <v>86</v>
      </c>
      <c r="E2221" t="s">
        <v>37</v>
      </c>
      <c r="F2221">
        <v>0</v>
      </c>
      <c r="G2221">
        <v>0</v>
      </c>
      <c r="H2221" t="s">
        <v>30</v>
      </c>
      <c r="I2221">
        <v>0</v>
      </c>
      <c r="J2221" t="s">
        <v>31</v>
      </c>
      <c r="K2221">
        <v>0</v>
      </c>
      <c r="L2221" s="1">
        <v>2236</v>
      </c>
      <c r="M2221" t="s">
        <v>36</v>
      </c>
      <c r="N2221" t="s">
        <v>27</v>
      </c>
      <c r="O2221" t="s">
        <v>27</v>
      </c>
      <c r="P2221">
        <v>50</v>
      </c>
      <c r="Q2221" t="s">
        <v>34</v>
      </c>
      <c r="R2221">
        <v>13</v>
      </c>
      <c r="S2221" t="s">
        <v>27</v>
      </c>
      <c r="T2221">
        <v>12</v>
      </c>
      <c r="U2221">
        <v>2</v>
      </c>
      <c r="V2221">
        <v>3</v>
      </c>
      <c r="W2221">
        <v>99</v>
      </c>
      <c r="X2221">
        <v>715</v>
      </c>
      <c r="Y2221">
        <v>-50</v>
      </c>
      <c r="Z2221" t="s">
        <v>35</v>
      </c>
      <c r="AA2221">
        <v>100</v>
      </c>
      <c r="AB2221" t="str">
        <f t="shared" si="34"/>
        <v>30-39</v>
      </c>
    </row>
    <row r="2222" spans="1:28" x14ac:dyDescent="0.3">
      <c r="A2222">
        <v>34</v>
      </c>
      <c r="B2222" t="s">
        <v>27</v>
      </c>
      <c r="C2222" t="s">
        <v>45</v>
      </c>
      <c r="D2222">
        <v>0</v>
      </c>
      <c r="E2222" t="s">
        <v>42</v>
      </c>
      <c r="F2222">
        <v>100</v>
      </c>
      <c r="G2222">
        <v>0</v>
      </c>
      <c r="H2222" t="s">
        <v>39</v>
      </c>
      <c r="I2222">
        <v>0</v>
      </c>
      <c r="J2222" t="s">
        <v>31</v>
      </c>
      <c r="K2222">
        <v>0</v>
      </c>
      <c r="L2222" s="1">
        <v>2150</v>
      </c>
      <c r="M2222" t="s">
        <v>27</v>
      </c>
      <c r="N2222" t="s">
        <v>36</v>
      </c>
      <c r="O2222" t="s">
        <v>27</v>
      </c>
      <c r="P2222">
        <v>50</v>
      </c>
      <c r="Q2222" t="s">
        <v>34</v>
      </c>
      <c r="R2222">
        <v>24</v>
      </c>
      <c r="S2222" t="s">
        <v>27</v>
      </c>
      <c r="T2222">
        <v>2</v>
      </c>
      <c r="U2222">
        <v>5</v>
      </c>
      <c r="V2222">
        <v>3</v>
      </c>
      <c r="W2222">
        <v>99</v>
      </c>
      <c r="X2222">
        <v>795</v>
      </c>
      <c r="Y2222">
        <v>-50</v>
      </c>
      <c r="Z2222" t="s">
        <v>41</v>
      </c>
      <c r="AA2222">
        <v>0</v>
      </c>
      <c r="AB2222" t="str">
        <f t="shared" si="34"/>
        <v>30-39</v>
      </c>
    </row>
    <row r="2223" spans="1:28" x14ac:dyDescent="0.3">
      <c r="A2223">
        <v>30</v>
      </c>
      <c r="B2223" t="s">
        <v>27</v>
      </c>
      <c r="C2223" t="s">
        <v>45</v>
      </c>
      <c r="D2223">
        <v>0</v>
      </c>
      <c r="E2223" t="s">
        <v>37</v>
      </c>
      <c r="F2223">
        <v>0</v>
      </c>
      <c r="G2223">
        <v>0</v>
      </c>
      <c r="H2223" t="s">
        <v>43</v>
      </c>
      <c r="I2223">
        <v>0</v>
      </c>
      <c r="J2223" t="s">
        <v>40</v>
      </c>
      <c r="K2223">
        <v>-200</v>
      </c>
      <c r="L2223" s="1">
        <v>2050</v>
      </c>
      <c r="M2223" t="s">
        <v>27</v>
      </c>
      <c r="N2223" t="s">
        <v>27</v>
      </c>
      <c r="O2223" t="s">
        <v>27</v>
      </c>
      <c r="P2223">
        <v>0</v>
      </c>
      <c r="Q2223" t="s">
        <v>32</v>
      </c>
      <c r="R2223">
        <v>14</v>
      </c>
      <c r="S2223" t="s">
        <v>27</v>
      </c>
      <c r="T2223">
        <v>7</v>
      </c>
      <c r="U2223">
        <v>3</v>
      </c>
      <c r="V2223">
        <v>1</v>
      </c>
      <c r="W2223">
        <v>99</v>
      </c>
      <c r="X2223">
        <v>642</v>
      </c>
      <c r="Y2223">
        <v>50</v>
      </c>
      <c r="Z2223" t="s">
        <v>33</v>
      </c>
      <c r="AA2223">
        <v>50</v>
      </c>
      <c r="AB2223" t="str">
        <f t="shared" si="34"/>
        <v>30-39</v>
      </c>
    </row>
    <row r="2224" spans="1:28" x14ac:dyDescent="0.3">
      <c r="A2224">
        <v>51</v>
      </c>
      <c r="B2224" t="s">
        <v>27</v>
      </c>
      <c r="C2224" t="s">
        <v>38</v>
      </c>
      <c r="D2224">
        <v>0</v>
      </c>
      <c r="E2224" t="s">
        <v>29</v>
      </c>
      <c r="F2224">
        <v>50</v>
      </c>
      <c r="G2224">
        <v>0</v>
      </c>
      <c r="H2224" t="s">
        <v>30</v>
      </c>
      <c r="I2224">
        <v>0</v>
      </c>
      <c r="J2224" t="s">
        <v>40</v>
      </c>
      <c r="K2224">
        <v>-200</v>
      </c>
      <c r="L2224" s="1">
        <v>2150</v>
      </c>
      <c r="M2224" t="s">
        <v>27</v>
      </c>
      <c r="N2224" t="s">
        <v>27</v>
      </c>
      <c r="O2224" t="s">
        <v>27</v>
      </c>
      <c r="P2224">
        <v>0</v>
      </c>
      <c r="Q2224" t="s">
        <v>44</v>
      </c>
      <c r="R2224">
        <v>8</v>
      </c>
      <c r="S2224" t="s">
        <v>27</v>
      </c>
      <c r="T2224">
        <v>6</v>
      </c>
      <c r="U2224">
        <v>2</v>
      </c>
      <c r="V2224">
        <v>1</v>
      </c>
      <c r="W2224">
        <v>99</v>
      </c>
      <c r="X2224">
        <v>653</v>
      </c>
      <c r="Y2224">
        <v>50</v>
      </c>
      <c r="Z2224" t="s">
        <v>35</v>
      </c>
      <c r="AA2224">
        <v>100</v>
      </c>
      <c r="AB2224" t="str">
        <f t="shared" si="34"/>
        <v>50-59</v>
      </c>
    </row>
    <row r="2225" spans="1:28" x14ac:dyDescent="0.3">
      <c r="A2225">
        <v>37</v>
      </c>
      <c r="B2225" t="s">
        <v>27</v>
      </c>
      <c r="C2225" t="s">
        <v>28</v>
      </c>
      <c r="D2225">
        <v>86</v>
      </c>
      <c r="E2225" t="s">
        <v>42</v>
      </c>
      <c r="F2225">
        <v>100</v>
      </c>
      <c r="G2225">
        <v>0</v>
      </c>
      <c r="H2225" t="s">
        <v>39</v>
      </c>
      <c r="I2225">
        <v>0</v>
      </c>
      <c r="J2225" t="s">
        <v>40</v>
      </c>
      <c r="K2225">
        <v>-200</v>
      </c>
      <c r="L2225" s="1">
        <v>2186</v>
      </c>
      <c r="M2225" t="s">
        <v>27</v>
      </c>
      <c r="N2225" t="s">
        <v>27</v>
      </c>
      <c r="O2225" t="s">
        <v>27</v>
      </c>
      <c r="P2225">
        <v>0</v>
      </c>
      <c r="Q2225" t="s">
        <v>34</v>
      </c>
      <c r="R2225">
        <v>17</v>
      </c>
      <c r="S2225" t="s">
        <v>27</v>
      </c>
      <c r="T2225">
        <v>9</v>
      </c>
      <c r="U2225">
        <v>1</v>
      </c>
      <c r="V2225">
        <v>1</v>
      </c>
      <c r="W2225">
        <v>99</v>
      </c>
      <c r="X2225">
        <v>714</v>
      </c>
      <c r="Y2225">
        <v>-50</v>
      </c>
      <c r="Z2225" t="s">
        <v>35</v>
      </c>
      <c r="AA2225">
        <v>100</v>
      </c>
      <c r="AB2225" t="str">
        <f t="shared" si="34"/>
        <v>30-39</v>
      </c>
    </row>
    <row r="2226" spans="1:28" x14ac:dyDescent="0.3">
      <c r="A2226">
        <v>30</v>
      </c>
      <c r="B2226" t="s">
        <v>27</v>
      </c>
      <c r="C2226" t="s">
        <v>28</v>
      </c>
      <c r="D2226">
        <v>86</v>
      </c>
      <c r="E2226" t="s">
        <v>29</v>
      </c>
      <c r="F2226">
        <v>50</v>
      </c>
      <c r="G2226">
        <v>1</v>
      </c>
      <c r="H2226" t="s">
        <v>30</v>
      </c>
      <c r="I2226">
        <v>50</v>
      </c>
      <c r="J2226" t="s">
        <v>31</v>
      </c>
      <c r="K2226">
        <v>0</v>
      </c>
      <c r="L2226" s="1">
        <v>2286</v>
      </c>
      <c r="M2226" t="s">
        <v>27</v>
      </c>
      <c r="N2226" t="s">
        <v>27</v>
      </c>
      <c r="O2226" t="s">
        <v>27</v>
      </c>
      <c r="P2226">
        <v>0</v>
      </c>
      <c r="Q2226" t="s">
        <v>34</v>
      </c>
      <c r="R2226">
        <v>27</v>
      </c>
      <c r="S2226" t="s">
        <v>36</v>
      </c>
      <c r="T2226">
        <v>3</v>
      </c>
      <c r="U2226">
        <v>3</v>
      </c>
      <c r="V2226">
        <v>3</v>
      </c>
      <c r="W2226">
        <v>2</v>
      </c>
      <c r="X2226">
        <v>737</v>
      </c>
      <c r="Y2226">
        <v>-50</v>
      </c>
      <c r="Z2226" t="s">
        <v>41</v>
      </c>
      <c r="AA2226">
        <v>0</v>
      </c>
      <c r="AB2226" t="str">
        <f t="shared" si="34"/>
        <v>30-39</v>
      </c>
    </row>
    <row r="2227" spans="1:28" x14ac:dyDescent="0.3">
      <c r="A2227">
        <v>59</v>
      </c>
      <c r="B2227" t="s">
        <v>36</v>
      </c>
      <c r="C2227" t="s">
        <v>38</v>
      </c>
      <c r="D2227">
        <v>0</v>
      </c>
      <c r="E2227" t="s">
        <v>37</v>
      </c>
      <c r="F2227">
        <v>0</v>
      </c>
      <c r="G2227">
        <v>0</v>
      </c>
      <c r="H2227" t="s">
        <v>39</v>
      </c>
      <c r="I2227">
        <v>0</v>
      </c>
      <c r="J2227" t="s">
        <v>40</v>
      </c>
      <c r="K2227">
        <v>-200</v>
      </c>
      <c r="L2227" s="1">
        <v>2000</v>
      </c>
      <c r="M2227" t="s">
        <v>27</v>
      </c>
      <c r="N2227" t="s">
        <v>27</v>
      </c>
      <c r="O2227" t="s">
        <v>27</v>
      </c>
      <c r="P2227">
        <v>0</v>
      </c>
      <c r="Q2227" t="s">
        <v>34</v>
      </c>
      <c r="R2227">
        <v>29</v>
      </c>
      <c r="S2227" t="s">
        <v>36</v>
      </c>
      <c r="T2227">
        <v>3</v>
      </c>
      <c r="U2227">
        <v>1</v>
      </c>
      <c r="V2227">
        <v>3</v>
      </c>
      <c r="W2227">
        <v>5</v>
      </c>
      <c r="X2227">
        <v>802</v>
      </c>
      <c r="Y2227">
        <v>-50</v>
      </c>
      <c r="Z2227" t="s">
        <v>35</v>
      </c>
      <c r="AA2227">
        <v>100</v>
      </c>
      <c r="AB2227" t="str">
        <f t="shared" si="34"/>
        <v>50-59</v>
      </c>
    </row>
    <row r="2228" spans="1:28" x14ac:dyDescent="0.3">
      <c r="A2228">
        <v>61</v>
      </c>
      <c r="B2228" t="s">
        <v>36</v>
      </c>
      <c r="C2228" t="s">
        <v>28</v>
      </c>
      <c r="D2228">
        <v>86</v>
      </c>
      <c r="E2228" t="s">
        <v>42</v>
      </c>
      <c r="F2228">
        <v>100</v>
      </c>
      <c r="G2228">
        <v>0</v>
      </c>
      <c r="H2228" t="s">
        <v>30</v>
      </c>
      <c r="I2228">
        <v>0</v>
      </c>
      <c r="J2228" t="s">
        <v>31</v>
      </c>
      <c r="K2228">
        <v>0</v>
      </c>
      <c r="L2228" s="1">
        <v>2436</v>
      </c>
      <c r="M2228" t="s">
        <v>27</v>
      </c>
      <c r="N2228" t="s">
        <v>27</v>
      </c>
      <c r="O2228" t="s">
        <v>27</v>
      </c>
      <c r="P2228">
        <v>0</v>
      </c>
      <c r="Q2228" t="s">
        <v>32</v>
      </c>
      <c r="R2228">
        <v>10</v>
      </c>
      <c r="S2228" t="s">
        <v>36</v>
      </c>
      <c r="T2228">
        <v>5</v>
      </c>
      <c r="U2228">
        <v>2</v>
      </c>
      <c r="V2228">
        <v>2</v>
      </c>
      <c r="W2228">
        <v>4</v>
      </c>
      <c r="X2228">
        <v>689</v>
      </c>
      <c r="Y2228">
        <v>50</v>
      </c>
      <c r="Z2228" t="s">
        <v>33</v>
      </c>
      <c r="AA2228">
        <v>50</v>
      </c>
      <c r="AB2228" t="str">
        <f t="shared" si="34"/>
        <v>60-69</v>
      </c>
    </row>
    <row r="2229" spans="1:28" x14ac:dyDescent="0.3">
      <c r="A2229">
        <v>30</v>
      </c>
      <c r="B2229" t="s">
        <v>27</v>
      </c>
      <c r="C2229" t="s">
        <v>28</v>
      </c>
      <c r="D2229">
        <v>86</v>
      </c>
      <c r="E2229" t="s">
        <v>29</v>
      </c>
      <c r="F2229">
        <v>50</v>
      </c>
      <c r="G2229">
        <v>0</v>
      </c>
      <c r="H2229" t="s">
        <v>30</v>
      </c>
      <c r="I2229">
        <v>0</v>
      </c>
      <c r="J2229" t="s">
        <v>40</v>
      </c>
      <c r="K2229">
        <v>-200</v>
      </c>
      <c r="L2229" s="1">
        <v>2036</v>
      </c>
      <c r="M2229" t="s">
        <v>27</v>
      </c>
      <c r="N2229" t="s">
        <v>36</v>
      </c>
      <c r="O2229" t="s">
        <v>36</v>
      </c>
      <c r="P2229">
        <v>100</v>
      </c>
      <c r="Q2229" t="s">
        <v>34</v>
      </c>
      <c r="R2229">
        <v>21</v>
      </c>
      <c r="S2229" t="s">
        <v>27</v>
      </c>
      <c r="T2229">
        <v>7</v>
      </c>
      <c r="U2229">
        <v>0</v>
      </c>
      <c r="V2229">
        <v>3</v>
      </c>
      <c r="W2229">
        <v>99</v>
      </c>
      <c r="X2229">
        <v>716</v>
      </c>
      <c r="Y2229">
        <v>-50</v>
      </c>
      <c r="Z2229" t="s">
        <v>35</v>
      </c>
      <c r="AA2229">
        <v>100</v>
      </c>
      <c r="AB2229" t="str">
        <f t="shared" si="34"/>
        <v>30-39</v>
      </c>
    </row>
    <row r="2230" spans="1:28" x14ac:dyDescent="0.3">
      <c r="A2230">
        <v>18</v>
      </c>
      <c r="B2230" t="s">
        <v>27</v>
      </c>
      <c r="C2230" t="s">
        <v>38</v>
      </c>
      <c r="D2230">
        <v>0</v>
      </c>
      <c r="E2230" t="s">
        <v>29</v>
      </c>
      <c r="F2230">
        <v>50</v>
      </c>
      <c r="G2230">
        <v>0</v>
      </c>
      <c r="H2230" t="s">
        <v>39</v>
      </c>
      <c r="I2230">
        <v>0</v>
      </c>
      <c r="J2230" t="s">
        <v>31</v>
      </c>
      <c r="K2230">
        <v>0</v>
      </c>
      <c r="L2230" s="1">
        <v>2250</v>
      </c>
      <c r="M2230" t="s">
        <v>27</v>
      </c>
      <c r="N2230" t="s">
        <v>27</v>
      </c>
      <c r="O2230" t="s">
        <v>27</v>
      </c>
      <c r="P2230">
        <v>0</v>
      </c>
      <c r="Q2230" t="s">
        <v>32</v>
      </c>
      <c r="R2230">
        <v>30</v>
      </c>
      <c r="S2230" t="s">
        <v>27</v>
      </c>
      <c r="T2230">
        <v>9</v>
      </c>
      <c r="U2230">
        <v>2</v>
      </c>
      <c r="V2230">
        <v>3</v>
      </c>
      <c r="W2230">
        <v>99</v>
      </c>
      <c r="X2230">
        <v>751</v>
      </c>
      <c r="Y2230">
        <v>-50</v>
      </c>
      <c r="Z2230" t="s">
        <v>35</v>
      </c>
      <c r="AA2230">
        <v>100</v>
      </c>
      <c r="AB2230" t="str">
        <f t="shared" si="34"/>
        <v>10-19</v>
      </c>
    </row>
    <row r="2231" spans="1:28" x14ac:dyDescent="0.3">
      <c r="A2231">
        <v>55</v>
      </c>
      <c r="B2231" t="s">
        <v>36</v>
      </c>
      <c r="C2231" t="s">
        <v>28</v>
      </c>
      <c r="D2231">
        <v>86</v>
      </c>
      <c r="E2231" t="s">
        <v>42</v>
      </c>
      <c r="F2231">
        <v>100</v>
      </c>
      <c r="G2231">
        <v>1</v>
      </c>
      <c r="H2231" t="s">
        <v>30</v>
      </c>
      <c r="I2231">
        <v>50</v>
      </c>
      <c r="J2231" t="s">
        <v>31</v>
      </c>
      <c r="K2231">
        <v>0</v>
      </c>
      <c r="L2231" s="1">
        <v>2336</v>
      </c>
      <c r="M2231" t="s">
        <v>36</v>
      </c>
      <c r="N2231" t="s">
        <v>27</v>
      </c>
      <c r="O2231" t="s">
        <v>27</v>
      </c>
      <c r="P2231">
        <v>50</v>
      </c>
      <c r="Q2231" t="s">
        <v>34</v>
      </c>
      <c r="R2231">
        <v>18</v>
      </c>
      <c r="S2231" t="s">
        <v>27</v>
      </c>
      <c r="T2231">
        <v>4</v>
      </c>
      <c r="U2231">
        <v>3</v>
      </c>
      <c r="V2231">
        <v>2</v>
      </c>
      <c r="W2231">
        <v>99</v>
      </c>
      <c r="X2231">
        <v>718</v>
      </c>
      <c r="Y2231">
        <v>-50</v>
      </c>
      <c r="Z2231" t="s">
        <v>33</v>
      </c>
      <c r="AA2231">
        <v>50</v>
      </c>
      <c r="AB2231" t="str">
        <f t="shared" si="34"/>
        <v>50-59</v>
      </c>
    </row>
    <row r="2232" spans="1:28" x14ac:dyDescent="0.3">
      <c r="A2232">
        <v>29</v>
      </c>
      <c r="B2232" t="s">
        <v>27</v>
      </c>
      <c r="C2232" t="s">
        <v>28</v>
      </c>
      <c r="D2232">
        <v>86</v>
      </c>
      <c r="E2232" t="s">
        <v>29</v>
      </c>
      <c r="F2232">
        <v>50</v>
      </c>
      <c r="G2232">
        <v>1</v>
      </c>
      <c r="H2232" t="s">
        <v>43</v>
      </c>
      <c r="I2232">
        <v>200</v>
      </c>
      <c r="J2232" t="s">
        <v>40</v>
      </c>
      <c r="K2232">
        <v>-200</v>
      </c>
      <c r="L2232" s="1">
        <v>2336</v>
      </c>
      <c r="M2232" t="s">
        <v>36</v>
      </c>
      <c r="N2232" t="s">
        <v>36</v>
      </c>
      <c r="O2232" t="s">
        <v>27</v>
      </c>
      <c r="P2232">
        <v>100</v>
      </c>
      <c r="Q2232" t="s">
        <v>32</v>
      </c>
      <c r="R2232">
        <v>14</v>
      </c>
      <c r="S2232" t="s">
        <v>36</v>
      </c>
      <c r="T2232">
        <v>4</v>
      </c>
      <c r="U2232">
        <v>3</v>
      </c>
      <c r="V2232">
        <v>2</v>
      </c>
      <c r="W2232">
        <v>12</v>
      </c>
      <c r="X2232">
        <v>630</v>
      </c>
      <c r="Y2232">
        <v>50</v>
      </c>
      <c r="Z2232" t="s">
        <v>35</v>
      </c>
      <c r="AA2232">
        <v>100</v>
      </c>
      <c r="AB2232" t="str">
        <f t="shared" si="34"/>
        <v>20-29</v>
      </c>
    </row>
    <row r="2233" spans="1:28" x14ac:dyDescent="0.3">
      <c r="A2233">
        <v>51</v>
      </c>
      <c r="B2233" t="s">
        <v>27</v>
      </c>
      <c r="C2233" t="s">
        <v>28</v>
      </c>
      <c r="D2233">
        <v>86</v>
      </c>
      <c r="E2233" t="s">
        <v>29</v>
      </c>
      <c r="F2233">
        <v>50</v>
      </c>
      <c r="G2233">
        <v>0</v>
      </c>
      <c r="H2233" t="s">
        <v>30</v>
      </c>
      <c r="I2233">
        <v>0</v>
      </c>
      <c r="J2233" t="s">
        <v>31</v>
      </c>
      <c r="K2233">
        <v>0</v>
      </c>
      <c r="L2233" s="1">
        <v>2436</v>
      </c>
      <c r="M2233" t="s">
        <v>27</v>
      </c>
      <c r="N2233" t="s">
        <v>27</v>
      </c>
      <c r="O2233" t="s">
        <v>27</v>
      </c>
      <c r="P2233">
        <v>0</v>
      </c>
      <c r="Q2233" t="s">
        <v>34</v>
      </c>
      <c r="R2233">
        <v>8</v>
      </c>
      <c r="S2233" t="s">
        <v>27</v>
      </c>
      <c r="T2233">
        <v>0</v>
      </c>
      <c r="U2233">
        <v>0</v>
      </c>
      <c r="V2233">
        <v>3</v>
      </c>
      <c r="W2233">
        <v>99</v>
      </c>
      <c r="X2233">
        <v>648</v>
      </c>
      <c r="Y2233">
        <v>50</v>
      </c>
      <c r="Z2233" t="s">
        <v>35</v>
      </c>
      <c r="AA2233">
        <v>100</v>
      </c>
      <c r="AB2233" t="str">
        <f t="shared" si="34"/>
        <v>50-59</v>
      </c>
    </row>
    <row r="2234" spans="1:28" x14ac:dyDescent="0.3">
      <c r="A2234">
        <v>18</v>
      </c>
      <c r="B2234" t="s">
        <v>27</v>
      </c>
      <c r="C2234" t="s">
        <v>28</v>
      </c>
      <c r="D2234">
        <v>86</v>
      </c>
      <c r="E2234" t="s">
        <v>29</v>
      </c>
      <c r="F2234">
        <v>50</v>
      </c>
      <c r="G2234">
        <v>1</v>
      </c>
      <c r="H2234" t="s">
        <v>30</v>
      </c>
      <c r="I2234">
        <v>50</v>
      </c>
      <c r="J2234" t="s">
        <v>31</v>
      </c>
      <c r="K2234">
        <v>0</v>
      </c>
      <c r="L2234" s="1">
        <v>2336</v>
      </c>
      <c r="M2234" t="s">
        <v>27</v>
      </c>
      <c r="N2234" t="s">
        <v>36</v>
      </c>
      <c r="O2234" t="s">
        <v>27</v>
      </c>
      <c r="P2234">
        <v>50</v>
      </c>
      <c r="Q2234" t="s">
        <v>34</v>
      </c>
      <c r="R2234">
        <v>8</v>
      </c>
      <c r="S2234" t="s">
        <v>36</v>
      </c>
      <c r="T2234">
        <v>2</v>
      </c>
      <c r="U2234">
        <v>2</v>
      </c>
      <c r="V2234">
        <v>3</v>
      </c>
      <c r="W2234">
        <v>11</v>
      </c>
      <c r="X2234">
        <v>641</v>
      </c>
      <c r="Y2234">
        <v>50</v>
      </c>
      <c r="Z2234" t="s">
        <v>41</v>
      </c>
      <c r="AA2234">
        <v>0</v>
      </c>
      <c r="AB2234" t="str">
        <f t="shared" si="34"/>
        <v>10-19</v>
      </c>
    </row>
    <row r="2235" spans="1:28" x14ac:dyDescent="0.3">
      <c r="A2235">
        <v>53</v>
      </c>
      <c r="B2235" t="s">
        <v>27</v>
      </c>
      <c r="C2235" t="s">
        <v>28</v>
      </c>
      <c r="D2235">
        <v>86</v>
      </c>
      <c r="E2235" t="s">
        <v>29</v>
      </c>
      <c r="F2235">
        <v>50</v>
      </c>
      <c r="G2235">
        <v>0</v>
      </c>
      <c r="H2235" t="s">
        <v>30</v>
      </c>
      <c r="I2235">
        <v>0</v>
      </c>
      <c r="J2235" t="s">
        <v>31</v>
      </c>
      <c r="K2235">
        <v>0</v>
      </c>
      <c r="L2235" s="1">
        <v>2436</v>
      </c>
      <c r="M2235" t="s">
        <v>27</v>
      </c>
      <c r="N2235" t="s">
        <v>27</v>
      </c>
      <c r="O2235" t="s">
        <v>27</v>
      </c>
      <c r="P2235">
        <v>0</v>
      </c>
      <c r="Q2235" t="s">
        <v>34</v>
      </c>
      <c r="R2235">
        <v>26</v>
      </c>
      <c r="S2235" t="s">
        <v>36</v>
      </c>
      <c r="T2235">
        <v>0</v>
      </c>
      <c r="U2235">
        <v>1</v>
      </c>
      <c r="V2235">
        <v>1</v>
      </c>
      <c r="W2235">
        <v>14</v>
      </c>
      <c r="X2235">
        <v>677</v>
      </c>
      <c r="Y2235">
        <v>50</v>
      </c>
      <c r="Z2235" t="s">
        <v>35</v>
      </c>
      <c r="AA2235">
        <v>100</v>
      </c>
      <c r="AB2235" t="str">
        <f t="shared" si="34"/>
        <v>50-59</v>
      </c>
    </row>
    <row r="2236" spans="1:28" x14ac:dyDescent="0.3">
      <c r="A2236">
        <v>21</v>
      </c>
      <c r="B2236" t="s">
        <v>27</v>
      </c>
      <c r="C2236" t="s">
        <v>28</v>
      </c>
      <c r="D2236">
        <v>86</v>
      </c>
      <c r="E2236" t="s">
        <v>42</v>
      </c>
      <c r="F2236">
        <v>100</v>
      </c>
      <c r="G2236">
        <v>1</v>
      </c>
      <c r="H2236" t="s">
        <v>39</v>
      </c>
      <c r="I2236">
        <v>100</v>
      </c>
      <c r="J2236" t="s">
        <v>31</v>
      </c>
      <c r="K2236">
        <v>0</v>
      </c>
      <c r="L2236" s="1">
        <v>2486</v>
      </c>
      <c r="M2236" t="s">
        <v>36</v>
      </c>
      <c r="N2236" t="s">
        <v>27</v>
      </c>
      <c r="O2236" t="s">
        <v>27</v>
      </c>
      <c r="P2236">
        <v>50</v>
      </c>
      <c r="Q2236" t="s">
        <v>34</v>
      </c>
      <c r="R2236">
        <v>18</v>
      </c>
      <c r="S2236" t="s">
        <v>27</v>
      </c>
      <c r="T2236">
        <v>5</v>
      </c>
      <c r="U2236">
        <v>1</v>
      </c>
      <c r="V2236">
        <v>1</v>
      </c>
      <c r="W2236">
        <v>99</v>
      </c>
      <c r="X2236">
        <v>700</v>
      </c>
      <c r="Y2236">
        <v>50</v>
      </c>
      <c r="Z2236" t="s">
        <v>33</v>
      </c>
      <c r="AA2236">
        <v>50</v>
      </c>
      <c r="AB2236" t="str">
        <f t="shared" si="34"/>
        <v>20-29</v>
      </c>
    </row>
    <row r="2237" spans="1:28" x14ac:dyDescent="0.3">
      <c r="A2237">
        <v>50</v>
      </c>
      <c r="B2237" t="s">
        <v>27</v>
      </c>
      <c r="C2237" t="s">
        <v>28</v>
      </c>
      <c r="D2237">
        <v>86</v>
      </c>
      <c r="E2237" t="s">
        <v>37</v>
      </c>
      <c r="F2237">
        <v>0</v>
      </c>
      <c r="G2237">
        <v>1</v>
      </c>
      <c r="H2237" t="s">
        <v>30</v>
      </c>
      <c r="I2237">
        <v>50</v>
      </c>
      <c r="J2237" t="s">
        <v>31</v>
      </c>
      <c r="K2237">
        <v>0</v>
      </c>
      <c r="L2237" s="1">
        <v>2286</v>
      </c>
      <c r="M2237" t="s">
        <v>27</v>
      </c>
      <c r="N2237" t="s">
        <v>36</v>
      </c>
      <c r="O2237" t="s">
        <v>27</v>
      </c>
      <c r="P2237">
        <v>50</v>
      </c>
      <c r="Q2237" t="s">
        <v>32</v>
      </c>
      <c r="R2237">
        <v>13</v>
      </c>
      <c r="S2237" t="s">
        <v>36</v>
      </c>
      <c r="T2237">
        <v>3</v>
      </c>
      <c r="U2237">
        <v>1</v>
      </c>
      <c r="V2237">
        <v>2</v>
      </c>
      <c r="W2237">
        <v>12</v>
      </c>
      <c r="X2237">
        <v>731</v>
      </c>
      <c r="Y2237">
        <v>-50</v>
      </c>
      <c r="Z2237" t="s">
        <v>35</v>
      </c>
      <c r="AA2237">
        <v>100</v>
      </c>
      <c r="AB2237" t="str">
        <f t="shared" si="34"/>
        <v>50-59</v>
      </c>
    </row>
    <row r="2238" spans="1:28" x14ac:dyDescent="0.3">
      <c r="A2238">
        <v>40</v>
      </c>
      <c r="B2238" t="s">
        <v>27</v>
      </c>
      <c r="C2238" t="s">
        <v>38</v>
      </c>
      <c r="D2238">
        <v>0</v>
      </c>
      <c r="E2238" t="s">
        <v>42</v>
      </c>
      <c r="F2238">
        <v>100</v>
      </c>
      <c r="G2238">
        <v>0</v>
      </c>
      <c r="H2238" t="s">
        <v>39</v>
      </c>
      <c r="I2238">
        <v>0</v>
      </c>
      <c r="J2238" t="s">
        <v>31</v>
      </c>
      <c r="K2238">
        <v>0</v>
      </c>
      <c r="L2238" s="1">
        <v>2250</v>
      </c>
      <c r="M2238" t="s">
        <v>27</v>
      </c>
      <c r="N2238" t="s">
        <v>36</v>
      </c>
      <c r="O2238" t="s">
        <v>27</v>
      </c>
      <c r="P2238">
        <v>50</v>
      </c>
      <c r="Q2238" t="s">
        <v>34</v>
      </c>
      <c r="R2238">
        <v>29</v>
      </c>
      <c r="S2238" t="s">
        <v>36</v>
      </c>
      <c r="T2238">
        <v>2</v>
      </c>
      <c r="U2238">
        <v>1</v>
      </c>
      <c r="V2238">
        <v>2</v>
      </c>
      <c r="W2238">
        <v>7</v>
      </c>
      <c r="X2238">
        <v>766</v>
      </c>
      <c r="Y2238">
        <v>-50</v>
      </c>
      <c r="Z2238" t="s">
        <v>35</v>
      </c>
      <c r="AA2238">
        <v>100</v>
      </c>
      <c r="AB2238" t="str">
        <f t="shared" si="34"/>
        <v>40-49</v>
      </c>
    </row>
    <row r="2239" spans="1:28" x14ac:dyDescent="0.3">
      <c r="A2239">
        <v>25</v>
      </c>
      <c r="B2239" t="s">
        <v>27</v>
      </c>
      <c r="C2239" t="s">
        <v>46</v>
      </c>
      <c r="D2239">
        <v>0</v>
      </c>
      <c r="E2239" t="s">
        <v>29</v>
      </c>
      <c r="F2239">
        <v>50</v>
      </c>
      <c r="G2239">
        <v>1</v>
      </c>
      <c r="H2239" t="s">
        <v>30</v>
      </c>
      <c r="I2239">
        <v>50</v>
      </c>
      <c r="J2239" t="s">
        <v>40</v>
      </c>
      <c r="K2239">
        <v>-200</v>
      </c>
      <c r="L2239" s="1">
        <v>2050</v>
      </c>
      <c r="M2239" t="s">
        <v>36</v>
      </c>
      <c r="N2239" t="s">
        <v>27</v>
      </c>
      <c r="O2239" t="s">
        <v>27</v>
      </c>
      <c r="P2239">
        <v>50</v>
      </c>
      <c r="Q2239" t="s">
        <v>44</v>
      </c>
      <c r="R2239">
        <v>28</v>
      </c>
      <c r="S2239" t="s">
        <v>36</v>
      </c>
      <c r="T2239">
        <v>5</v>
      </c>
      <c r="U2239">
        <v>0</v>
      </c>
      <c r="V2239">
        <v>2</v>
      </c>
      <c r="W2239">
        <v>12</v>
      </c>
      <c r="X2239">
        <v>756</v>
      </c>
      <c r="Y2239">
        <v>-50</v>
      </c>
      <c r="Z2239" t="s">
        <v>35</v>
      </c>
      <c r="AA2239">
        <v>100</v>
      </c>
      <c r="AB2239" t="str">
        <f t="shared" si="34"/>
        <v>20-29</v>
      </c>
    </row>
    <row r="2240" spans="1:28" x14ac:dyDescent="0.3">
      <c r="A2240">
        <v>33</v>
      </c>
      <c r="B2240" t="s">
        <v>27</v>
      </c>
      <c r="C2240" t="s">
        <v>28</v>
      </c>
      <c r="D2240">
        <v>86</v>
      </c>
      <c r="E2240" t="s">
        <v>29</v>
      </c>
      <c r="F2240">
        <v>50</v>
      </c>
      <c r="G2240">
        <v>0</v>
      </c>
      <c r="H2240" t="s">
        <v>30</v>
      </c>
      <c r="I2240">
        <v>0</v>
      </c>
      <c r="J2240" t="s">
        <v>31</v>
      </c>
      <c r="K2240">
        <v>0</v>
      </c>
      <c r="L2240" s="1">
        <v>2286</v>
      </c>
      <c r="M2240" t="s">
        <v>27</v>
      </c>
      <c r="N2240" t="s">
        <v>27</v>
      </c>
      <c r="O2240" t="s">
        <v>27</v>
      </c>
      <c r="P2240">
        <v>0</v>
      </c>
      <c r="Q2240" t="s">
        <v>44</v>
      </c>
      <c r="R2240">
        <v>16</v>
      </c>
      <c r="S2240" t="s">
        <v>27</v>
      </c>
      <c r="T2240">
        <v>4</v>
      </c>
      <c r="U2240">
        <v>3</v>
      </c>
      <c r="V2240">
        <v>1</v>
      </c>
      <c r="W2240">
        <v>99</v>
      </c>
      <c r="X2240">
        <v>811</v>
      </c>
      <c r="Y2240">
        <v>-50</v>
      </c>
      <c r="Z2240" t="s">
        <v>33</v>
      </c>
      <c r="AA2240">
        <v>50</v>
      </c>
      <c r="AB2240" t="str">
        <f t="shared" si="34"/>
        <v>30-39</v>
      </c>
    </row>
    <row r="2241" spans="1:28" x14ac:dyDescent="0.3">
      <c r="A2241">
        <v>50</v>
      </c>
      <c r="B2241" t="s">
        <v>27</v>
      </c>
      <c r="C2241" t="s">
        <v>38</v>
      </c>
      <c r="D2241">
        <v>0</v>
      </c>
      <c r="E2241" t="s">
        <v>29</v>
      </c>
      <c r="F2241">
        <v>50</v>
      </c>
      <c r="G2241">
        <v>0</v>
      </c>
      <c r="H2241" t="s">
        <v>39</v>
      </c>
      <c r="I2241">
        <v>0</v>
      </c>
      <c r="J2241" t="s">
        <v>40</v>
      </c>
      <c r="K2241">
        <v>-200</v>
      </c>
      <c r="L2241" s="1">
        <v>2050</v>
      </c>
      <c r="M2241" t="s">
        <v>27</v>
      </c>
      <c r="N2241" t="s">
        <v>27</v>
      </c>
      <c r="O2241" t="s">
        <v>27</v>
      </c>
      <c r="P2241">
        <v>0</v>
      </c>
      <c r="Q2241" t="s">
        <v>32</v>
      </c>
      <c r="R2241">
        <v>30</v>
      </c>
      <c r="S2241" t="s">
        <v>36</v>
      </c>
      <c r="T2241">
        <v>4</v>
      </c>
      <c r="U2241">
        <v>3</v>
      </c>
      <c r="V2241">
        <v>2</v>
      </c>
      <c r="W2241">
        <v>3</v>
      </c>
      <c r="X2241">
        <v>782</v>
      </c>
      <c r="Y2241">
        <v>-50</v>
      </c>
      <c r="Z2241" t="s">
        <v>35</v>
      </c>
      <c r="AA2241">
        <v>100</v>
      </c>
      <c r="AB2241" t="str">
        <f t="shared" si="34"/>
        <v>50-59</v>
      </c>
    </row>
    <row r="2242" spans="1:28" x14ac:dyDescent="0.3">
      <c r="A2242">
        <v>41</v>
      </c>
      <c r="B2242" t="s">
        <v>27</v>
      </c>
      <c r="C2242" t="s">
        <v>28</v>
      </c>
      <c r="D2242">
        <v>86</v>
      </c>
      <c r="E2242" t="s">
        <v>29</v>
      </c>
      <c r="F2242">
        <v>50</v>
      </c>
      <c r="G2242">
        <v>0</v>
      </c>
      <c r="H2242" t="s">
        <v>30</v>
      </c>
      <c r="I2242">
        <v>0</v>
      </c>
      <c r="J2242" t="s">
        <v>40</v>
      </c>
      <c r="K2242">
        <v>-200</v>
      </c>
      <c r="L2242" s="1">
        <v>2086</v>
      </c>
      <c r="M2242" t="s">
        <v>27</v>
      </c>
      <c r="N2242" t="s">
        <v>36</v>
      </c>
      <c r="O2242" t="s">
        <v>27</v>
      </c>
      <c r="P2242">
        <v>50</v>
      </c>
      <c r="Q2242" t="s">
        <v>44</v>
      </c>
      <c r="R2242">
        <v>20</v>
      </c>
      <c r="S2242" t="s">
        <v>27</v>
      </c>
      <c r="T2242">
        <v>3</v>
      </c>
      <c r="U2242">
        <v>6</v>
      </c>
      <c r="V2242">
        <v>1</v>
      </c>
      <c r="W2242">
        <v>99</v>
      </c>
      <c r="X2242">
        <v>693</v>
      </c>
      <c r="Y2242">
        <v>50</v>
      </c>
      <c r="Z2242" t="s">
        <v>41</v>
      </c>
      <c r="AA2242">
        <v>0</v>
      </c>
      <c r="AB2242" t="str">
        <f t="shared" ref="AB2242:AB2305" si="35">FLOOR(A2242,10) &amp; "-" &amp; (FLOOR(A2242,10)+9)</f>
        <v>40-49</v>
      </c>
    </row>
    <row r="2243" spans="1:28" x14ac:dyDescent="0.3">
      <c r="A2243">
        <v>48</v>
      </c>
      <c r="B2243" t="s">
        <v>27</v>
      </c>
      <c r="C2243" t="s">
        <v>28</v>
      </c>
      <c r="D2243">
        <v>86</v>
      </c>
      <c r="E2243" t="s">
        <v>37</v>
      </c>
      <c r="F2243">
        <v>0</v>
      </c>
      <c r="G2243">
        <v>0</v>
      </c>
      <c r="H2243" t="s">
        <v>30</v>
      </c>
      <c r="I2243">
        <v>0</v>
      </c>
      <c r="J2243" t="s">
        <v>31</v>
      </c>
      <c r="K2243">
        <v>0</v>
      </c>
      <c r="L2243" s="1">
        <v>2286</v>
      </c>
      <c r="M2243" t="s">
        <v>36</v>
      </c>
      <c r="N2243" t="s">
        <v>27</v>
      </c>
      <c r="O2243" t="s">
        <v>27</v>
      </c>
      <c r="P2243">
        <v>50</v>
      </c>
      <c r="Q2243" t="s">
        <v>32</v>
      </c>
      <c r="R2243">
        <v>18</v>
      </c>
      <c r="S2243" t="s">
        <v>36</v>
      </c>
      <c r="T2243">
        <v>4</v>
      </c>
      <c r="U2243">
        <v>3</v>
      </c>
      <c r="V2243">
        <v>3</v>
      </c>
      <c r="W2243">
        <v>7</v>
      </c>
      <c r="X2243">
        <v>692</v>
      </c>
      <c r="Y2243">
        <v>50</v>
      </c>
      <c r="Z2243" t="s">
        <v>33</v>
      </c>
      <c r="AA2243">
        <v>50</v>
      </c>
      <c r="AB2243" t="str">
        <f t="shared" si="35"/>
        <v>40-49</v>
      </c>
    </row>
    <row r="2244" spans="1:28" x14ac:dyDescent="0.3">
      <c r="A2244">
        <v>69</v>
      </c>
      <c r="B2244" t="s">
        <v>36</v>
      </c>
      <c r="C2244" t="s">
        <v>28</v>
      </c>
      <c r="D2244">
        <v>86</v>
      </c>
      <c r="E2244" t="s">
        <v>37</v>
      </c>
      <c r="F2244">
        <v>0</v>
      </c>
      <c r="G2244">
        <v>0</v>
      </c>
      <c r="H2244" t="s">
        <v>43</v>
      </c>
      <c r="I2244">
        <v>0</v>
      </c>
      <c r="J2244" t="s">
        <v>31</v>
      </c>
      <c r="K2244">
        <v>0</v>
      </c>
      <c r="L2244" s="1">
        <v>2286</v>
      </c>
      <c r="M2244" t="s">
        <v>27</v>
      </c>
      <c r="N2244" t="s">
        <v>27</v>
      </c>
      <c r="O2244" t="s">
        <v>27</v>
      </c>
      <c r="P2244">
        <v>0</v>
      </c>
      <c r="Q2244" t="s">
        <v>34</v>
      </c>
      <c r="R2244">
        <v>4</v>
      </c>
      <c r="S2244" t="s">
        <v>36</v>
      </c>
      <c r="T2244">
        <v>12</v>
      </c>
      <c r="U2244">
        <v>0</v>
      </c>
      <c r="V2244">
        <v>1</v>
      </c>
      <c r="W2244">
        <v>3</v>
      </c>
      <c r="X2244">
        <v>697</v>
      </c>
      <c r="Y2244">
        <v>50</v>
      </c>
      <c r="Z2244" t="s">
        <v>41</v>
      </c>
      <c r="AA2244">
        <v>0</v>
      </c>
      <c r="AB2244" t="str">
        <f t="shared" si="35"/>
        <v>60-69</v>
      </c>
    </row>
    <row r="2245" spans="1:28" x14ac:dyDescent="0.3">
      <c r="A2245">
        <v>18</v>
      </c>
      <c r="B2245" t="s">
        <v>27</v>
      </c>
      <c r="C2245" t="s">
        <v>38</v>
      </c>
      <c r="D2245">
        <v>0</v>
      </c>
      <c r="E2245" t="s">
        <v>42</v>
      </c>
      <c r="F2245">
        <v>100</v>
      </c>
      <c r="G2245">
        <v>2</v>
      </c>
      <c r="H2245" t="s">
        <v>30</v>
      </c>
      <c r="I2245">
        <v>100</v>
      </c>
      <c r="J2245" t="s">
        <v>31</v>
      </c>
      <c r="K2245">
        <v>0</v>
      </c>
      <c r="L2245" s="1">
        <v>2450</v>
      </c>
      <c r="M2245" t="s">
        <v>27</v>
      </c>
      <c r="N2245" t="s">
        <v>36</v>
      </c>
      <c r="O2245" t="s">
        <v>27</v>
      </c>
      <c r="P2245">
        <v>50</v>
      </c>
      <c r="Q2245" t="s">
        <v>32</v>
      </c>
      <c r="R2245">
        <v>27</v>
      </c>
      <c r="S2245" t="s">
        <v>27</v>
      </c>
      <c r="T2245">
        <v>5</v>
      </c>
      <c r="U2245">
        <v>3</v>
      </c>
      <c r="V2245">
        <v>1</v>
      </c>
      <c r="W2245">
        <v>99</v>
      </c>
      <c r="X2245">
        <v>682</v>
      </c>
      <c r="Y2245">
        <v>50</v>
      </c>
      <c r="Z2245" t="s">
        <v>35</v>
      </c>
      <c r="AA2245">
        <v>100</v>
      </c>
      <c r="AB2245" t="str">
        <f t="shared" si="35"/>
        <v>10-19</v>
      </c>
    </row>
    <row r="2246" spans="1:28" x14ac:dyDescent="0.3">
      <c r="A2246">
        <v>64</v>
      </c>
      <c r="B2246" t="s">
        <v>36</v>
      </c>
      <c r="C2246" t="s">
        <v>38</v>
      </c>
      <c r="D2246">
        <v>0</v>
      </c>
      <c r="E2246" t="s">
        <v>29</v>
      </c>
      <c r="F2246">
        <v>50</v>
      </c>
      <c r="G2246">
        <v>1</v>
      </c>
      <c r="H2246" t="s">
        <v>39</v>
      </c>
      <c r="I2246">
        <v>100</v>
      </c>
      <c r="J2246" t="s">
        <v>31</v>
      </c>
      <c r="K2246">
        <v>0</v>
      </c>
      <c r="L2246" s="1">
        <v>2250</v>
      </c>
      <c r="M2246" t="s">
        <v>27</v>
      </c>
      <c r="N2246" t="s">
        <v>36</v>
      </c>
      <c r="O2246" t="s">
        <v>27</v>
      </c>
      <c r="P2246">
        <v>50</v>
      </c>
      <c r="Q2246" t="s">
        <v>34</v>
      </c>
      <c r="R2246">
        <v>4</v>
      </c>
      <c r="S2246" t="s">
        <v>27</v>
      </c>
      <c r="T2246">
        <v>3</v>
      </c>
      <c r="U2246">
        <v>1</v>
      </c>
      <c r="V2246">
        <v>2</v>
      </c>
      <c r="W2246">
        <v>99</v>
      </c>
      <c r="X2246">
        <v>720</v>
      </c>
      <c r="Y2246">
        <v>-50</v>
      </c>
      <c r="Z2246" t="s">
        <v>33</v>
      </c>
      <c r="AA2246">
        <v>50</v>
      </c>
      <c r="AB2246" t="str">
        <f t="shared" si="35"/>
        <v>60-69</v>
      </c>
    </row>
    <row r="2247" spans="1:28" x14ac:dyDescent="0.3">
      <c r="A2247">
        <v>41</v>
      </c>
      <c r="B2247" t="s">
        <v>27</v>
      </c>
      <c r="C2247" t="s">
        <v>38</v>
      </c>
      <c r="D2247">
        <v>0</v>
      </c>
      <c r="E2247" t="s">
        <v>37</v>
      </c>
      <c r="F2247">
        <v>0</v>
      </c>
      <c r="G2247">
        <v>0</v>
      </c>
      <c r="H2247" t="s">
        <v>39</v>
      </c>
      <c r="I2247">
        <v>0</v>
      </c>
      <c r="J2247" t="s">
        <v>40</v>
      </c>
      <c r="K2247">
        <v>-200</v>
      </c>
      <c r="L2247" s="1">
        <v>2050</v>
      </c>
      <c r="M2247" t="s">
        <v>27</v>
      </c>
      <c r="N2247" t="s">
        <v>36</v>
      </c>
      <c r="O2247" t="s">
        <v>27</v>
      </c>
      <c r="P2247">
        <v>50</v>
      </c>
      <c r="Q2247" t="s">
        <v>32</v>
      </c>
      <c r="R2247">
        <v>24</v>
      </c>
      <c r="S2247" t="s">
        <v>36</v>
      </c>
      <c r="T2247">
        <v>7</v>
      </c>
      <c r="U2247">
        <v>1</v>
      </c>
      <c r="V2247">
        <v>1</v>
      </c>
      <c r="W2247">
        <v>4</v>
      </c>
      <c r="X2247">
        <v>699</v>
      </c>
      <c r="Y2247">
        <v>50</v>
      </c>
      <c r="Z2247" t="s">
        <v>35</v>
      </c>
      <c r="AA2247">
        <v>100</v>
      </c>
      <c r="AB2247" t="str">
        <f t="shared" si="35"/>
        <v>40-49</v>
      </c>
    </row>
    <row r="2248" spans="1:28" x14ac:dyDescent="0.3">
      <c r="A2248">
        <v>26</v>
      </c>
      <c r="B2248" t="s">
        <v>27</v>
      </c>
      <c r="C2248" t="s">
        <v>28</v>
      </c>
      <c r="D2248">
        <v>86</v>
      </c>
      <c r="E2248" t="s">
        <v>37</v>
      </c>
      <c r="F2248">
        <v>0</v>
      </c>
      <c r="G2248">
        <v>0</v>
      </c>
      <c r="H2248" t="s">
        <v>30</v>
      </c>
      <c r="I2248">
        <v>0</v>
      </c>
      <c r="J2248" t="s">
        <v>31</v>
      </c>
      <c r="K2248">
        <v>0</v>
      </c>
      <c r="L2248" s="1">
        <v>2286</v>
      </c>
      <c r="M2248" t="s">
        <v>27</v>
      </c>
      <c r="N2248" t="s">
        <v>27</v>
      </c>
      <c r="O2248" t="s">
        <v>27</v>
      </c>
      <c r="P2248">
        <v>0</v>
      </c>
      <c r="Q2248" t="s">
        <v>34</v>
      </c>
      <c r="R2248">
        <v>26</v>
      </c>
      <c r="S2248" t="s">
        <v>27</v>
      </c>
      <c r="T2248">
        <v>6</v>
      </c>
      <c r="U2248">
        <v>0</v>
      </c>
      <c r="V2248">
        <v>1</v>
      </c>
      <c r="W2248">
        <v>99</v>
      </c>
      <c r="X2248">
        <v>837</v>
      </c>
      <c r="Y2248">
        <v>-50</v>
      </c>
      <c r="Z2248" t="s">
        <v>35</v>
      </c>
      <c r="AA2248">
        <v>100</v>
      </c>
      <c r="AB2248" t="str">
        <f t="shared" si="35"/>
        <v>20-29</v>
      </c>
    </row>
    <row r="2249" spans="1:28" x14ac:dyDescent="0.3">
      <c r="A2249">
        <v>20</v>
      </c>
      <c r="B2249" t="s">
        <v>27</v>
      </c>
      <c r="C2249" t="s">
        <v>28</v>
      </c>
      <c r="D2249">
        <v>86</v>
      </c>
      <c r="E2249" t="s">
        <v>29</v>
      </c>
      <c r="F2249">
        <v>50</v>
      </c>
      <c r="G2249">
        <v>1</v>
      </c>
      <c r="H2249" t="s">
        <v>39</v>
      </c>
      <c r="I2249">
        <v>100</v>
      </c>
      <c r="J2249" t="s">
        <v>31</v>
      </c>
      <c r="K2249">
        <v>0</v>
      </c>
      <c r="L2249" s="1">
        <v>2436</v>
      </c>
      <c r="M2249" t="s">
        <v>27</v>
      </c>
      <c r="N2249" t="s">
        <v>27</v>
      </c>
      <c r="O2249" t="s">
        <v>27</v>
      </c>
      <c r="P2249">
        <v>0</v>
      </c>
      <c r="Q2249" t="s">
        <v>32</v>
      </c>
      <c r="R2249">
        <v>25</v>
      </c>
      <c r="S2249" t="s">
        <v>36</v>
      </c>
      <c r="T2249">
        <v>4</v>
      </c>
      <c r="U2249">
        <v>2</v>
      </c>
      <c r="V2249">
        <v>3</v>
      </c>
      <c r="W2249">
        <v>2</v>
      </c>
      <c r="X2249">
        <v>749</v>
      </c>
      <c r="Y2249">
        <v>-50</v>
      </c>
      <c r="Z2249" t="s">
        <v>35</v>
      </c>
      <c r="AA2249">
        <v>100</v>
      </c>
      <c r="AB2249" t="str">
        <f t="shared" si="35"/>
        <v>20-29</v>
      </c>
    </row>
    <row r="2250" spans="1:28" x14ac:dyDescent="0.3">
      <c r="A2250">
        <v>37</v>
      </c>
      <c r="B2250" t="s">
        <v>27</v>
      </c>
      <c r="C2250" t="s">
        <v>38</v>
      </c>
      <c r="D2250">
        <v>0</v>
      </c>
      <c r="E2250" t="s">
        <v>29</v>
      </c>
      <c r="F2250">
        <v>50</v>
      </c>
      <c r="G2250">
        <v>0</v>
      </c>
      <c r="H2250" t="s">
        <v>30</v>
      </c>
      <c r="I2250">
        <v>0</v>
      </c>
      <c r="J2250" t="s">
        <v>40</v>
      </c>
      <c r="K2250">
        <v>-200</v>
      </c>
      <c r="L2250" s="1">
        <v>2050</v>
      </c>
      <c r="M2250" t="s">
        <v>27</v>
      </c>
      <c r="N2250" t="s">
        <v>36</v>
      </c>
      <c r="O2250" t="s">
        <v>27</v>
      </c>
      <c r="P2250">
        <v>50</v>
      </c>
      <c r="Q2250" t="s">
        <v>32</v>
      </c>
      <c r="R2250">
        <v>24</v>
      </c>
      <c r="S2250" t="s">
        <v>36</v>
      </c>
      <c r="T2250">
        <v>6</v>
      </c>
      <c r="U2250">
        <v>2</v>
      </c>
      <c r="V2250">
        <v>3</v>
      </c>
      <c r="W2250">
        <v>6</v>
      </c>
      <c r="X2250">
        <v>650</v>
      </c>
      <c r="Y2250">
        <v>50</v>
      </c>
      <c r="Z2250" t="s">
        <v>33</v>
      </c>
      <c r="AA2250">
        <v>50</v>
      </c>
      <c r="AB2250" t="str">
        <f t="shared" si="35"/>
        <v>30-39</v>
      </c>
    </row>
    <row r="2251" spans="1:28" x14ac:dyDescent="0.3">
      <c r="A2251">
        <v>53</v>
      </c>
      <c r="B2251" t="s">
        <v>27</v>
      </c>
      <c r="C2251" t="s">
        <v>28</v>
      </c>
      <c r="D2251">
        <v>86</v>
      </c>
      <c r="E2251" t="s">
        <v>42</v>
      </c>
      <c r="F2251">
        <v>100</v>
      </c>
      <c r="G2251">
        <v>1</v>
      </c>
      <c r="H2251" t="s">
        <v>30</v>
      </c>
      <c r="I2251">
        <v>50</v>
      </c>
      <c r="J2251" t="s">
        <v>31</v>
      </c>
      <c r="K2251">
        <v>0</v>
      </c>
      <c r="L2251" s="1">
        <v>2486</v>
      </c>
      <c r="M2251" t="s">
        <v>27</v>
      </c>
      <c r="N2251" t="s">
        <v>27</v>
      </c>
      <c r="O2251" t="s">
        <v>27</v>
      </c>
      <c r="P2251">
        <v>0</v>
      </c>
      <c r="Q2251" t="s">
        <v>34</v>
      </c>
      <c r="R2251">
        <v>3</v>
      </c>
      <c r="S2251" t="s">
        <v>27</v>
      </c>
      <c r="T2251">
        <v>3</v>
      </c>
      <c r="U2251">
        <v>2</v>
      </c>
      <c r="V2251">
        <v>2</v>
      </c>
      <c r="W2251">
        <v>99</v>
      </c>
      <c r="X2251">
        <v>618</v>
      </c>
      <c r="Y2251">
        <v>50</v>
      </c>
      <c r="Z2251" t="s">
        <v>33</v>
      </c>
      <c r="AA2251">
        <v>50</v>
      </c>
      <c r="AB2251" t="str">
        <f t="shared" si="35"/>
        <v>50-59</v>
      </c>
    </row>
    <row r="2252" spans="1:28" x14ac:dyDescent="0.3">
      <c r="A2252">
        <v>38</v>
      </c>
      <c r="B2252" t="s">
        <v>27</v>
      </c>
      <c r="C2252" t="s">
        <v>38</v>
      </c>
      <c r="D2252">
        <v>0</v>
      </c>
      <c r="E2252" t="s">
        <v>29</v>
      </c>
      <c r="F2252">
        <v>50</v>
      </c>
      <c r="G2252">
        <v>0</v>
      </c>
      <c r="H2252" t="s">
        <v>30</v>
      </c>
      <c r="I2252">
        <v>0</v>
      </c>
      <c r="J2252" t="s">
        <v>40</v>
      </c>
      <c r="K2252">
        <v>-200</v>
      </c>
      <c r="L2252" s="1">
        <v>2000</v>
      </c>
      <c r="M2252" t="s">
        <v>27</v>
      </c>
      <c r="N2252" t="s">
        <v>36</v>
      </c>
      <c r="O2252" t="s">
        <v>27</v>
      </c>
      <c r="P2252">
        <v>50</v>
      </c>
      <c r="Q2252" t="s">
        <v>32</v>
      </c>
      <c r="R2252">
        <v>13</v>
      </c>
      <c r="S2252" t="s">
        <v>27</v>
      </c>
      <c r="T2252">
        <v>8</v>
      </c>
      <c r="U2252">
        <v>4</v>
      </c>
      <c r="V2252">
        <v>1</v>
      </c>
      <c r="W2252">
        <v>99</v>
      </c>
      <c r="X2252">
        <v>713</v>
      </c>
      <c r="Y2252">
        <v>-50</v>
      </c>
      <c r="Z2252" t="s">
        <v>35</v>
      </c>
      <c r="AA2252">
        <v>100</v>
      </c>
      <c r="AB2252" t="str">
        <f t="shared" si="35"/>
        <v>30-39</v>
      </c>
    </row>
    <row r="2253" spans="1:28" x14ac:dyDescent="0.3">
      <c r="A2253">
        <v>62</v>
      </c>
      <c r="B2253" t="s">
        <v>36</v>
      </c>
      <c r="C2253" t="s">
        <v>38</v>
      </c>
      <c r="D2253">
        <v>0</v>
      </c>
      <c r="E2253" t="s">
        <v>37</v>
      </c>
      <c r="F2253">
        <v>0</v>
      </c>
      <c r="G2253">
        <v>0</v>
      </c>
      <c r="H2253" t="s">
        <v>43</v>
      </c>
      <c r="I2253">
        <v>0</v>
      </c>
      <c r="J2253" t="s">
        <v>31</v>
      </c>
      <c r="K2253">
        <v>0</v>
      </c>
      <c r="L2253" s="1">
        <v>2150</v>
      </c>
      <c r="M2253" t="s">
        <v>27</v>
      </c>
      <c r="N2253" t="s">
        <v>27</v>
      </c>
      <c r="O2253" t="s">
        <v>27</v>
      </c>
      <c r="P2253">
        <v>0</v>
      </c>
      <c r="Q2253" t="s">
        <v>32</v>
      </c>
      <c r="R2253">
        <v>19</v>
      </c>
      <c r="S2253" t="s">
        <v>27</v>
      </c>
      <c r="T2253">
        <v>5</v>
      </c>
      <c r="U2253">
        <v>0</v>
      </c>
      <c r="V2253">
        <v>2</v>
      </c>
      <c r="W2253">
        <v>99</v>
      </c>
      <c r="X2253">
        <v>748</v>
      </c>
      <c r="Y2253">
        <v>-50</v>
      </c>
      <c r="Z2253" t="s">
        <v>33</v>
      </c>
      <c r="AA2253">
        <v>50</v>
      </c>
      <c r="AB2253" t="str">
        <f t="shared" si="35"/>
        <v>60-69</v>
      </c>
    </row>
    <row r="2254" spans="1:28" x14ac:dyDescent="0.3">
      <c r="A2254">
        <v>18</v>
      </c>
      <c r="B2254" t="s">
        <v>27</v>
      </c>
      <c r="C2254" t="s">
        <v>38</v>
      </c>
      <c r="D2254">
        <v>0</v>
      </c>
      <c r="E2254" t="s">
        <v>29</v>
      </c>
      <c r="F2254">
        <v>50</v>
      </c>
      <c r="G2254">
        <v>0</v>
      </c>
      <c r="H2254" t="s">
        <v>39</v>
      </c>
      <c r="I2254">
        <v>0</v>
      </c>
      <c r="J2254" t="s">
        <v>31</v>
      </c>
      <c r="K2254">
        <v>0</v>
      </c>
      <c r="L2254" s="1">
        <v>2200</v>
      </c>
      <c r="M2254" t="s">
        <v>27</v>
      </c>
      <c r="N2254" t="s">
        <v>27</v>
      </c>
      <c r="O2254" t="s">
        <v>27</v>
      </c>
      <c r="P2254">
        <v>0</v>
      </c>
      <c r="Q2254" t="s">
        <v>34</v>
      </c>
      <c r="R2254">
        <v>7</v>
      </c>
      <c r="S2254" t="s">
        <v>36</v>
      </c>
      <c r="T2254">
        <v>6</v>
      </c>
      <c r="U2254">
        <v>0</v>
      </c>
      <c r="V2254">
        <v>3</v>
      </c>
      <c r="W2254">
        <v>13</v>
      </c>
      <c r="X2254">
        <v>746</v>
      </c>
      <c r="Y2254">
        <v>-50</v>
      </c>
      <c r="Z2254" t="s">
        <v>33</v>
      </c>
      <c r="AA2254">
        <v>50</v>
      </c>
      <c r="AB2254" t="str">
        <f t="shared" si="35"/>
        <v>10-19</v>
      </c>
    </row>
    <row r="2255" spans="1:28" x14ac:dyDescent="0.3">
      <c r="A2255">
        <v>39</v>
      </c>
      <c r="B2255" t="s">
        <v>27</v>
      </c>
      <c r="C2255" t="s">
        <v>45</v>
      </c>
      <c r="D2255">
        <v>0</v>
      </c>
      <c r="E2255" t="s">
        <v>29</v>
      </c>
      <c r="F2255">
        <v>50</v>
      </c>
      <c r="G2255">
        <v>0</v>
      </c>
      <c r="H2255" t="s">
        <v>30</v>
      </c>
      <c r="I2255">
        <v>0</v>
      </c>
      <c r="J2255" t="s">
        <v>31</v>
      </c>
      <c r="K2255">
        <v>0</v>
      </c>
      <c r="L2255" s="1">
        <v>2200</v>
      </c>
      <c r="M2255" t="s">
        <v>27</v>
      </c>
      <c r="N2255" t="s">
        <v>27</v>
      </c>
      <c r="O2255" t="s">
        <v>36</v>
      </c>
      <c r="P2255">
        <v>50</v>
      </c>
      <c r="Q2255" t="s">
        <v>34</v>
      </c>
      <c r="R2255">
        <v>17</v>
      </c>
      <c r="S2255" t="s">
        <v>36</v>
      </c>
      <c r="T2255">
        <v>5</v>
      </c>
      <c r="U2255">
        <v>1</v>
      </c>
      <c r="V2255">
        <v>3</v>
      </c>
      <c r="W2255">
        <v>6</v>
      </c>
      <c r="X2255">
        <v>729</v>
      </c>
      <c r="Y2255">
        <v>-50</v>
      </c>
      <c r="Z2255" t="s">
        <v>35</v>
      </c>
      <c r="AA2255">
        <v>100</v>
      </c>
      <c r="AB2255" t="str">
        <f t="shared" si="35"/>
        <v>30-39</v>
      </c>
    </row>
    <row r="2256" spans="1:28" x14ac:dyDescent="0.3">
      <c r="A2256">
        <v>21</v>
      </c>
      <c r="B2256" t="s">
        <v>27</v>
      </c>
      <c r="C2256" t="s">
        <v>45</v>
      </c>
      <c r="D2256">
        <v>0</v>
      </c>
      <c r="E2256" t="s">
        <v>42</v>
      </c>
      <c r="F2256">
        <v>100</v>
      </c>
      <c r="G2256">
        <v>0</v>
      </c>
      <c r="H2256" t="s">
        <v>30</v>
      </c>
      <c r="I2256">
        <v>0</v>
      </c>
      <c r="J2256" t="s">
        <v>40</v>
      </c>
      <c r="K2256">
        <v>-200</v>
      </c>
      <c r="L2256" s="1">
        <v>2000</v>
      </c>
      <c r="M2256" t="s">
        <v>36</v>
      </c>
      <c r="N2256" t="s">
        <v>27</v>
      </c>
      <c r="O2256" t="s">
        <v>27</v>
      </c>
      <c r="P2256">
        <v>50</v>
      </c>
      <c r="Q2256" t="s">
        <v>34</v>
      </c>
      <c r="R2256">
        <v>9</v>
      </c>
      <c r="S2256" t="s">
        <v>36</v>
      </c>
      <c r="T2256">
        <v>5</v>
      </c>
      <c r="U2256">
        <v>2</v>
      </c>
      <c r="V2256">
        <v>1</v>
      </c>
      <c r="W2256">
        <v>1</v>
      </c>
      <c r="X2256">
        <v>701</v>
      </c>
      <c r="Y2256">
        <v>-50</v>
      </c>
      <c r="Z2256" t="s">
        <v>33</v>
      </c>
      <c r="AA2256">
        <v>50</v>
      </c>
      <c r="AB2256" t="str">
        <f t="shared" si="35"/>
        <v>20-29</v>
      </c>
    </row>
    <row r="2257" spans="1:28" x14ac:dyDescent="0.3">
      <c r="A2257">
        <v>45</v>
      </c>
      <c r="B2257" t="s">
        <v>27</v>
      </c>
      <c r="C2257" t="s">
        <v>38</v>
      </c>
      <c r="D2257">
        <v>0</v>
      </c>
      <c r="E2257" t="s">
        <v>42</v>
      </c>
      <c r="F2257">
        <v>100</v>
      </c>
      <c r="G2257">
        <v>0</v>
      </c>
      <c r="H2257" t="s">
        <v>30</v>
      </c>
      <c r="I2257">
        <v>0</v>
      </c>
      <c r="J2257" t="s">
        <v>40</v>
      </c>
      <c r="K2257">
        <v>-200</v>
      </c>
      <c r="L2257" s="1">
        <v>2050</v>
      </c>
      <c r="M2257" t="s">
        <v>27</v>
      </c>
      <c r="N2257" t="s">
        <v>27</v>
      </c>
      <c r="O2257" t="s">
        <v>27</v>
      </c>
      <c r="P2257">
        <v>0</v>
      </c>
      <c r="Q2257" t="s">
        <v>32</v>
      </c>
      <c r="R2257">
        <v>22</v>
      </c>
      <c r="S2257" t="s">
        <v>27</v>
      </c>
      <c r="T2257">
        <v>6</v>
      </c>
      <c r="U2257">
        <v>1</v>
      </c>
      <c r="V2257">
        <v>1</v>
      </c>
      <c r="W2257">
        <v>99</v>
      </c>
      <c r="X2257">
        <v>768</v>
      </c>
      <c r="Y2257">
        <v>-50</v>
      </c>
      <c r="Z2257" t="s">
        <v>33</v>
      </c>
      <c r="AA2257">
        <v>50</v>
      </c>
      <c r="AB2257" t="str">
        <f t="shared" si="35"/>
        <v>40-49</v>
      </c>
    </row>
    <row r="2258" spans="1:28" x14ac:dyDescent="0.3">
      <c r="A2258">
        <v>53</v>
      </c>
      <c r="B2258" t="s">
        <v>27</v>
      </c>
      <c r="C2258" t="s">
        <v>38</v>
      </c>
      <c r="D2258">
        <v>0</v>
      </c>
      <c r="E2258" t="s">
        <v>29</v>
      </c>
      <c r="F2258">
        <v>50</v>
      </c>
      <c r="G2258">
        <v>0</v>
      </c>
      <c r="H2258" t="s">
        <v>30</v>
      </c>
      <c r="I2258">
        <v>0</v>
      </c>
      <c r="J2258" t="s">
        <v>40</v>
      </c>
      <c r="K2258">
        <v>-200</v>
      </c>
      <c r="L2258" s="1">
        <v>2000</v>
      </c>
      <c r="M2258" t="s">
        <v>27</v>
      </c>
      <c r="N2258" t="s">
        <v>27</v>
      </c>
      <c r="O2258" t="s">
        <v>36</v>
      </c>
      <c r="P2258">
        <v>50</v>
      </c>
      <c r="Q2258" t="s">
        <v>34</v>
      </c>
      <c r="R2258">
        <v>26</v>
      </c>
      <c r="S2258" t="s">
        <v>27</v>
      </c>
      <c r="T2258">
        <v>3</v>
      </c>
      <c r="U2258">
        <v>0</v>
      </c>
      <c r="V2258">
        <v>2</v>
      </c>
      <c r="W2258">
        <v>99</v>
      </c>
      <c r="X2258">
        <v>734</v>
      </c>
      <c r="Y2258">
        <v>-50</v>
      </c>
      <c r="Z2258" t="s">
        <v>35</v>
      </c>
      <c r="AA2258">
        <v>100</v>
      </c>
      <c r="AB2258" t="str">
        <f t="shared" si="35"/>
        <v>50-59</v>
      </c>
    </row>
    <row r="2259" spans="1:28" x14ac:dyDescent="0.3">
      <c r="A2259">
        <v>33</v>
      </c>
      <c r="B2259" t="s">
        <v>27</v>
      </c>
      <c r="C2259" t="s">
        <v>28</v>
      </c>
      <c r="D2259">
        <v>86</v>
      </c>
      <c r="E2259" t="s">
        <v>37</v>
      </c>
      <c r="F2259">
        <v>0</v>
      </c>
      <c r="G2259">
        <v>0</v>
      </c>
      <c r="H2259" t="s">
        <v>43</v>
      </c>
      <c r="I2259">
        <v>0</v>
      </c>
      <c r="J2259" t="s">
        <v>31</v>
      </c>
      <c r="K2259">
        <v>0</v>
      </c>
      <c r="L2259" s="1">
        <v>2386</v>
      </c>
      <c r="M2259" t="s">
        <v>27</v>
      </c>
      <c r="N2259" t="s">
        <v>27</v>
      </c>
      <c r="O2259" t="s">
        <v>27</v>
      </c>
      <c r="P2259">
        <v>0</v>
      </c>
      <c r="Q2259" t="s">
        <v>34</v>
      </c>
      <c r="R2259">
        <v>22</v>
      </c>
      <c r="S2259" t="s">
        <v>27</v>
      </c>
      <c r="T2259">
        <v>7</v>
      </c>
      <c r="U2259">
        <v>2</v>
      </c>
      <c r="V2259">
        <v>3</v>
      </c>
      <c r="W2259">
        <v>99</v>
      </c>
      <c r="X2259">
        <v>584</v>
      </c>
      <c r="Y2259">
        <v>50</v>
      </c>
      <c r="Z2259" t="s">
        <v>35</v>
      </c>
      <c r="AA2259">
        <v>100</v>
      </c>
      <c r="AB2259" t="str">
        <f t="shared" si="35"/>
        <v>30-39</v>
      </c>
    </row>
    <row r="2260" spans="1:28" x14ac:dyDescent="0.3">
      <c r="A2260">
        <v>18</v>
      </c>
      <c r="B2260" t="s">
        <v>27</v>
      </c>
      <c r="C2260" t="s">
        <v>38</v>
      </c>
      <c r="D2260">
        <v>0</v>
      </c>
      <c r="E2260" t="s">
        <v>29</v>
      </c>
      <c r="F2260">
        <v>50</v>
      </c>
      <c r="G2260">
        <v>1</v>
      </c>
      <c r="H2260" t="s">
        <v>30</v>
      </c>
      <c r="I2260">
        <v>50</v>
      </c>
      <c r="J2260" t="s">
        <v>40</v>
      </c>
      <c r="K2260">
        <v>-200</v>
      </c>
      <c r="L2260" s="1">
        <v>2200</v>
      </c>
      <c r="M2260" t="s">
        <v>27</v>
      </c>
      <c r="N2260" t="s">
        <v>27</v>
      </c>
      <c r="O2260" t="s">
        <v>27</v>
      </c>
      <c r="P2260">
        <v>0</v>
      </c>
      <c r="Q2260" t="s">
        <v>34</v>
      </c>
      <c r="R2260">
        <v>23</v>
      </c>
      <c r="S2260" t="s">
        <v>36</v>
      </c>
      <c r="T2260">
        <v>4</v>
      </c>
      <c r="U2260">
        <v>2</v>
      </c>
      <c r="V2260">
        <v>2</v>
      </c>
      <c r="W2260">
        <v>6</v>
      </c>
      <c r="X2260">
        <v>689</v>
      </c>
      <c r="Y2260">
        <v>50</v>
      </c>
      <c r="Z2260" t="s">
        <v>35</v>
      </c>
      <c r="AA2260">
        <v>100</v>
      </c>
      <c r="AB2260" t="str">
        <f t="shared" si="35"/>
        <v>10-19</v>
      </c>
    </row>
    <row r="2261" spans="1:28" x14ac:dyDescent="0.3">
      <c r="A2261">
        <v>42</v>
      </c>
      <c r="B2261" t="s">
        <v>27</v>
      </c>
      <c r="C2261" t="s">
        <v>28</v>
      </c>
      <c r="D2261">
        <v>86</v>
      </c>
      <c r="E2261" t="s">
        <v>37</v>
      </c>
      <c r="F2261">
        <v>0</v>
      </c>
      <c r="G2261">
        <v>1</v>
      </c>
      <c r="H2261" t="s">
        <v>43</v>
      </c>
      <c r="I2261">
        <v>200</v>
      </c>
      <c r="J2261" t="s">
        <v>40</v>
      </c>
      <c r="K2261">
        <v>-200</v>
      </c>
      <c r="L2261" s="1">
        <v>2186</v>
      </c>
      <c r="M2261" t="s">
        <v>36</v>
      </c>
      <c r="N2261" t="s">
        <v>36</v>
      </c>
      <c r="O2261" t="s">
        <v>27</v>
      </c>
      <c r="P2261">
        <v>100</v>
      </c>
      <c r="Q2261" t="s">
        <v>32</v>
      </c>
      <c r="R2261">
        <v>16</v>
      </c>
      <c r="S2261" t="s">
        <v>36</v>
      </c>
      <c r="T2261">
        <v>4</v>
      </c>
      <c r="U2261">
        <v>1</v>
      </c>
      <c r="V2261">
        <v>2</v>
      </c>
      <c r="W2261">
        <v>8</v>
      </c>
      <c r="X2261">
        <v>672</v>
      </c>
      <c r="Y2261">
        <v>50</v>
      </c>
      <c r="Z2261" t="s">
        <v>41</v>
      </c>
      <c r="AA2261">
        <v>0</v>
      </c>
      <c r="AB2261" t="str">
        <f t="shared" si="35"/>
        <v>40-49</v>
      </c>
    </row>
    <row r="2262" spans="1:28" x14ac:dyDescent="0.3">
      <c r="A2262">
        <v>46</v>
      </c>
      <c r="B2262" t="s">
        <v>27</v>
      </c>
      <c r="C2262" t="s">
        <v>28</v>
      </c>
      <c r="D2262">
        <v>86</v>
      </c>
      <c r="E2262" t="s">
        <v>42</v>
      </c>
      <c r="F2262">
        <v>100</v>
      </c>
      <c r="G2262">
        <v>0</v>
      </c>
      <c r="H2262" t="s">
        <v>30</v>
      </c>
      <c r="I2262">
        <v>0</v>
      </c>
      <c r="J2262" t="s">
        <v>31</v>
      </c>
      <c r="K2262">
        <v>0</v>
      </c>
      <c r="L2262" s="1">
        <v>2336</v>
      </c>
      <c r="M2262" t="s">
        <v>27</v>
      </c>
      <c r="N2262" t="s">
        <v>27</v>
      </c>
      <c r="O2262" t="s">
        <v>27</v>
      </c>
      <c r="P2262">
        <v>0</v>
      </c>
      <c r="Q2262" t="s">
        <v>32</v>
      </c>
      <c r="R2262">
        <v>24</v>
      </c>
      <c r="S2262" t="s">
        <v>36</v>
      </c>
      <c r="T2262">
        <v>4</v>
      </c>
      <c r="U2262">
        <v>2</v>
      </c>
      <c r="V2262">
        <v>2</v>
      </c>
      <c r="W2262">
        <v>1</v>
      </c>
      <c r="X2262">
        <v>738</v>
      </c>
      <c r="Y2262">
        <v>-50</v>
      </c>
      <c r="Z2262" t="s">
        <v>33</v>
      </c>
      <c r="AA2262">
        <v>50</v>
      </c>
      <c r="AB2262" t="str">
        <f t="shared" si="35"/>
        <v>40-49</v>
      </c>
    </row>
    <row r="2263" spans="1:28" x14ac:dyDescent="0.3">
      <c r="A2263">
        <v>46</v>
      </c>
      <c r="B2263" t="s">
        <v>27</v>
      </c>
      <c r="C2263" t="s">
        <v>28</v>
      </c>
      <c r="D2263">
        <v>86</v>
      </c>
      <c r="E2263" t="s">
        <v>29</v>
      </c>
      <c r="F2263">
        <v>50</v>
      </c>
      <c r="G2263">
        <v>0</v>
      </c>
      <c r="H2263" t="s">
        <v>30</v>
      </c>
      <c r="I2263">
        <v>0</v>
      </c>
      <c r="J2263" t="s">
        <v>40</v>
      </c>
      <c r="K2263">
        <v>-200</v>
      </c>
      <c r="L2263" s="1">
        <v>2136</v>
      </c>
      <c r="M2263" t="s">
        <v>27</v>
      </c>
      <c r="N2263" t="s">
        <v>27</v>
      </c>
      <c r="O2263" t="s">
        <v>27</v>
      </c>
      <c r="P2263">
        <v>0</v>
      </c>
      <c r="Q2263" t="s">
        <v>32</v>
      </c>
      <c r="R2263">
        <v>8</v>
      </c>
      <c r="S2263" t="s">
        <v>27</v>
      </c>
      <c r="T2263">
        <v>5</v>
      </c>
      <c r="U2263">
        <v>1</v>
      </c>
      <c r="V2263">
        <v>2</v>
      </c>
      <c r="W2263">
        <v>99</v>
      </c>
      <c r="X2263">
        <v>718</v>
      </c>
      <c r="Y2263">
        <v>-50</v>
      </c>
      <c r="Z2263" t="s">
        <v>35</v>
      </c>
      <c r="AA2263">
        <v>100</v>
      </c>
      <c r="AB2263" t="str">
        <f t="shared" si="35"/>
        <v>40-49</v>
      </c>
    </row>
    <row r="2264" spans="1:28" x14ac:dyDescent="0.3">
      <c r="A2264">
        <v>58</v>
      </c>
      <c r="B2264" t="s">
        <v>36</v>
      </c>
      <c r="C2264" t="s">
        <v>28</v>
      </c>
      <c r="D2264">
        <v>86</v>
      </c>
      <c r="E2264" t="s">
        <v>29</v>
      </c>
      <c r="F2264">
        <v>50</v>
      </c>
      <c r="G2264">
        <v>0</v>
      </c>
      <c r="H2264" t="s">
        <v>30</v>
      </c>
      <c r="I2264">
        <v>0</v>
      </c>
      <c r="J2264" t="s">
        <v>31</v>
      </c>
      <c r="K2264">
        <v>0</v>
      </c>
      <c r="L2264" s="1">
        <v>2386</v>
      </c>
      <c r="M2264" t="s">
        <v>27</v>
      </c>
      <c r="N2264" t="s">
        <v>27</v>
      </c>
      <c r="O2264" t="s">
        <v>27</v>
      </c>
      <c r="P2264">
        <v>0</v>
      </c>
      <c r="Q2264" t="s">
        <v>32</v>
      </c>
      <c r="R2264">
        <v>17</v>
      </c>
      <c r="S2264" t="s">
        <v>36</v>
      </c>
      <c r="T2264">
        <v>3</v>
      </c>
      <c r="U2264">
        <v>2</v>
      </c>
      <c r="V2264">
        <v>3</v>
      </c>
      <c r="W2264">
        <v>13</v>
      </c>
      <c r="X2264">
        <v>650</v>
      </c>
      <c r="Y2264">
        <v>50</v>
      </c>
      <c r="Z2264" t="s">
        <v>33</v>
      </c>
      <c r="AA2264">
        <v>50</v>
      </c>
      <c r="AB2264" t="str">
        <f t="shared" si="35"/>
        <v>50-59</v>
      </c>
    </row>
    <row r="2265" spans="1:28" x14ac:dyDescent="0.3">
      <c r="A2265">
        <v>23</v>
      </c>
      <c r="B2265" t="s">
        <v>27</v>
      </c>
      <c r="C2265" t="s">
        <v>38</v>
      </c>
      <c r="D2265">
        <v>0</v>
      </c>
      <c r="E2265" t="s">
        <v>37</v>
      </c>
      <c r="F2265">
        <v>0</v>
      </c>
      <c r="G2265">
        <v>1</v>
      </c>
      <c r="H2265" t="s">
        <v>30</v>
      </c>
      <c r="I2265">
        <v>50</v>
      </c>
      <c r="J2265" t="s">
        <v>31</v>
      </c>
      <c r="K2265">
        <v>0</v>
      </c>
      <c r="L2265" s="1">
        <v>2300</v>
      </c>
      <c r="M2265" t="s">
        <v>27</v>
      </c>
      <c r="N2265" t="s">
        <v>36</v>
      </c>
      <c r="O2265" t="s">
        <v>27</v>
      </c>
      <c r="P2265">
        <v>50</v>
      </c>
      <c r="Q2265" t="s">
        <v>32</v>
      </c>
      <c r="R2265">
        <v>16</v>
      </c>
      <c r="S2265" t="s">
        <v>36</v>
      </c>
      <c r="T2265">
        <v>6</v>
      </c>
      <c r="U2265">
        <v>3</v>
      </c>
      <c r="V2265">
        <v>2</v>
      </c>
      <c r="W2265">
        <v>3</v>
      </c>
      <c r="X2265">
        <v>654</v>
      </c>
      <c r="Y2265">
        <v>50</v>
      </c>
      <c r="Z2265" t="s">
        <v>35</v>
      </c>
      <c r="AA2265">
        <v>100</v>
      </c>
      <c r="AB2265" t="str">
        <f t="shared" si="35"/>
        <v>20-29</v>
      </c>
    </row>
    <row r="2266" spans="1:28" x14ac:dyDescent="0.3">
      <c r="A2266">
        <v>50</v>
      </c>
      <c r="B2266" t="s">
        <v>27</v>
      </c>
      <c r="C2266" t="s">
        <v>38</v>
      </c>
      <c r="D2266">
        <v>0</v>
      </c>
      <c r="E2266" t="s">
        <v>42</v>
      </c>
      <c r="F2266">
        <v>100</v>
      </c>
      <c r="G2266">
        <v>0</v>
      </c>
      <c r="H2266" t="s">
        <v>30</v>
      </c>
      <c r="I2266">
        <v>0</v>
      </c>
      <c r="J2266" t="s">
        <v>40</v>
      </c>
      <c r="K2266">
        <v>-200</v>
      </c>
      <c r="L2266" s="1">
        <v>2000</v>
      </c>
      <c r="M2266" t="s">
        <v>27</v>
      </c>
      <c r="N2266" t="s">
        <v>27</v>
      </c>
      <c r="O2266" t="s">
        <v>27</v>
      </c>
      <c r="P2266">
        <v>0</v>
      </c>
      <c r="Q2266" t="s">
        <v>34</v>
      </c>
      <c r="R2266">
        <v>5</v>
      </c>
      <c r="S2266" t="s">
        <v>36</v>
      </c>
      <c r="T2266">
        <v>5</v>
      </c>
      <c r="U2266">
        <v>3</v>
      </c>
      <c r="V2266">
        <v>2</v>
      </c>
      <c r="W2266">
        <v>10</v>
      </c>
      <c r="X2266">
        <v>835</v>
      </c>
      <c r="Y2266">
        <v>-50</v>
      </c>
      <c r="Z2266" t="s">
        <v>41</v>
      </c>
      <c r="AA2266">
        <v>0</v>
      </c>
      <c r="AB2266" t="str">
        <f t="shared" si="35"/>
        <v>50-59</v>
      </c>
    </row>
    <row r="2267" spans="1:28" x14ac:dyDescent="0.3">
      <c r="A2267">
        <v>57</v>
      </c>
      <c r="B2267" t="s">
        <v>36</v>
      </c>
      <c r="C2267" t="s">
        <v>28</v>
      </c>
      <c r="D2267">
        <v>86</v>
      </c>
      <c r="E2267" t="s">
        <v>42</v>
      </c>
      <c r="F2267">
        <v>100</v>
      </c>
      <c r="G2267">
        <v>0</v>
      </c>
      <c r="H2267" t="s">
        <v>39</v>
      </c>
      <c r="I2267">
        <v>0</v>
      </c>
      <c r="J2267" t="s">
        <v>31</v>
      </c>
      <c r="K2267">
        <v>0</v>
      </c>
      <c r="L2267" s="1">
        <v>2386</v>
      </c>
      <c r="M2267" t="s">
        <v>27</v>
      </c>
      <c r="N2267" t="s">
        <v>27</v>
      </c>
      <c r="O2267" t="s">
        <v>27</v>
      </c>
      <c r="P2267">
        <v>0</v>
      </c>
      <c r="Q2267" t="s">
        <v>34</v>
      </c>
      <c r="R2267">
        <v>27</v>
      </c>
      <c r="S2267" t="s">
        <v>36</v>
      </c>
      <c r="T2267">
        <v>4</v>
      </c>
      <c r="U2267">
        <v>3</v>
      </c>
      <c r="V2267">
        <v>1</v>
      </c>
      <c r="W2267">
        <v>9</v>
      </c>
      <c r="X2267">
        <v>642</v>
      </c>
      <c r="Y2267">
        <v>50</v>
      </c>
      <c r="Z2267" t="s">
        <v>41</v>
      </c>
      <c r="AA2267">
        <v>0</v>
      </c>
      <c r="AB2267" t="str">
        <f t="shared" si="35"/>
        <v>50-59</v>
      </c>
    </row>
    <row r="2268" spans="1:28" x14ac:dyDescent="0.3">
      <c r="A2268">
        <v>18</v>
      </c>
      <c r="B2268" t="s">
        <v>27</v>
      </c>
      <c r="C2268" t="s">
        <v>28</v>
      </c>
      <c r="D2268">
        <v>86</v>
      </c>
      <c r="E2268" t="s">
        <v>29</v>
      </c>
      <c r="F2268">
        <v>50</v>
      </c>
      <c r="G2268">
        <v>0</v>
      </c>
      <c r="H2268" t="s">
        <v>30</v>
      </c>
      <c r="I2268">
        <v>0</v>
      </c>
      <c r="J2268" t="s">
        <v>40</v>
      </c>
      <c r="K2268">
        <v>-200</v>
      </c>
      <c r="L2268" s="1">
        <v>2086</v>
      </c>
      <c r="M2268" t="s">
        <v>27</v>
      </c>
      <c r="N2268" t="s">
        <v>36</v>
      </c>
      <c r="O2268" t="s">
        <v>27</v>
      </c>
      <c r="P2268">
        <v>50</v>
      </c>
      <c r="Q2268" t="s">
        <v>34</v>
      </c>
      <c r="R2268">
        <v>3</v>
      </c>
      <c r="S2268" t="s">
        <v>27</v>
      </c>
      <c r="T2268">
        <v>4</v>
      </c>
      <c r="U2268">
        <v>6</v>
      </c>
      <c r="V2268">
        <v>2</v>
      </c>
      <c r="W2268">
        <v>99</v>
      </c>
      <c r="X2268">
        <v>715</v>
      </c>
      <c r="Y2268">
        <v>-50</v>
      </c>
      <c r="Z2268" t="s">
        <v>35</v>
      </c>
      <c r="AA2268">
        <v>100</v>
      </c>
      <c r="AB2268" t="str">
        <f t="shared" si="35"/>
        <v>10-19</v>
      </c>
    </row>
    <row r="2269" spans="1:28" x14ac:dyDescent="0.3">
      <c r="A2269">
        <v>44</v>
      </c>
      <c r="B2269" t="s">
        <v>27</v>
      </c>
      <c r="C2269" t="s">
        <v>45</v>
      </c>
      <c r="D2269">
        <v>0</v>
      </c>
      <c r="E2269" t="s">
        <v>37</v>
      </c>
      <c r="F2269">
        <v>0</v>
      </c>
      <c r="G2269">
        <v>0</v>
      </c>
      <c r="H2269" t="s">
        <v>30</v>
      </c>
      <c r="I2269">
        <v>0</v>
      </c>
      <c r="J2269" t="s">
        <v>31</v>
      </c>
      <c r="K2269">
        <v>0</v>
      </c>
      <c r="L2269" s="1">
        <v>2150</v>
      </c>
      <c r="M2269" t="s">
        <v>27</v>
      </c>
      <c r="N2269" t="s">
        <v>27</v>
      </c>
      <c r="O2269" t="s">
        <v>27</v>
      </c>
      <c r="P2269">
        <v>0</v>
      </c>
      <c r="Q2269" t="s">
        <v>34</v>
      </c>
      <c r="R2269">
        <v>3</v>
      </c>
      <c r="S2269" t="s">
        <v>36</v>
      </c>
      <c r="T2269">
        <v>4</v>
      </c>
      <c r="U2269">
        <v>2</v>
      </c>
      <c r="V2269">
        <v>1</v>
      </c>
      <c r="W2269">
        <v>7</v>
      </c>
      <c r="X2269">
        <v>824</v>
      </c>
      <c r="Y2269">
        <v>-50</v>
      </c>
      <c r="Z2269" t="s">
        <v>33</v>
      </c>
      <c r="AA2269">
        <v>50</v>
      </c>
      <c r="AB2269" t="str">
        <f t="shared" si="35"/>
        <v>40-49</v>
      </c>
    </row>
    <row r="2270" spans="1:28" x14ac:dyDescent="0.3">
      <c r="A2270">
        <v>32</v>
      </c>
      <c r="B2270" t="s">
        <v>27</v>
      </c>
      <c r="C2270" t="s">
        <v>38</v>
      </c>
      <c r="D2270">
        <v>0</v>
      </c>
      <c r="E2270" t="s">
        <v>42</v>
      </c>
      <c r="F2270">
        <v>100</v>
      </c>
      <c r="G2270">
        <v>1</v>
      </c>
      <c r="H2270" t="s">
        <v>30</v>
      </c>
      <c r="I2270">
        <v>50</v>
      </c>
      <c r="J2270" t="s">
        <v>40</v>
      </c>
      <c r="K2270">
        <v>-200</v>
      </c>
      <c r="L2270" s="1">
        <v>2000</v>
      </c>
      <c r="M2270" t="s">
        <v>27</v>
      </c>
      <c r="N2270" t="s">
        <v>36</v>
      </c>
      <c r="O2270" t="s">
        <v>36</v>
      </c>
      <c r="P2270">
        <v>100</v>
      </c>
      <c r="Q2270" t="s">
        <v>34</v>
      </c>
      <c r="R2270">
        <v>14</v>
      </c>
      <c r="S2270" t="s">
        <v>36</v>
      </c>
      <c r="T2270">
        <v>6</v>
      </c>
      <c r="U2270">
        <v>0</v>
      </c>
      <c r="V2270">
        <v>1</v>
      </c>
      <c r="W2270">
        <v>4</v>
      </c>
      <c r="X2270">
        <v>718</v>
      </c>
      <c r="Y2270">
        <v>-50</v>
      </c>
      <c r="Z2270" t="s">
        <v>33</v>
      </c>
      <c r="AA2270">
        <v>50</v>
      </c>
      <c r="AB2270" t="str">
        <f t="shared" si="35"/>
        <v>30-39</v>
      </c>
    </row>
    <row r="2271" spans="1:28" x14ac:dyDescent="0.3">
      <c r="A2271">
        <v>38</v>
      </c>
      <c r="B2271" t="s">
        <v>27</v>
      </c>
      <c r="C2271" t="s">
        <v>46</v>
      </c>
      <c r="D2271">
        <v>0</v>
      </c>
      <c r="E2271" t="s">
        <v>42</v>
      </c>
      <c r="F2271">
        <v>100</v>
      </c>
      <c r="G2271">
        <v>0</v>
      </c>
      <c r="H2271" t="s">
        <v>39</v>
      </c>
      <c r="I2271">
        <v>0</v>
      </c>
      <c r="J2271" t="s">
        <v>40</v>
      </c>
      <c r="K2271">
        <v>-200</v>
      </c>
      <c r="L2271" s="1">
        <v>2050</v>
      </c>
      <c r="M2271" t="s">
        <v>27</v>
      </c>
      <c r="N2271" t="s">
        <v>27</v>
      </c>
      <c r="O2271" t="s">
        <v>27</v>
      </c>
      <c r="P2271">
        <v>0</v>
      </c>
      <c r="Q2271" t="s">
        <v>32</v>
      </c>
      <c r="R2271">
        <v>20</v>
      </c>
      <c r="S2271" t="s">
        <v>27</v>
      </c>
      <c r="T2271">
        <v>5</v>
      </c>
      <c r="U2271">
        <v>1</v>
      </c>
      <c r="V2271">
        <v>2</v>
      </c>
      <c r="W2271">
        <v>99</v>
      </c>
      <c r="X2271">
        <v>805</v>
      </c>
      <c r="Y2271">
        <v>-50</v>
      </c>
      <c r="Z2271" t="s">
        <v>33</v>
      </c>
      <c r="AA2271">
        <v>50</v>
      </c>
      <c r="AB2271" t="str">
        <f t="shared" si="35"/>
        <v>30-39</v>
      </c>
    </row>
    <row r="2272" spans="1:28" x14ac:dyDescent="0.3">
      <c r="A2272">
        <v>45</v>
      </c>
      <c r="B2272" t="s">
        <v>27</v>
      </c>
      <c r="C2272" t="s">
        <v>28</v>
      </c>
      <c r="D2272">
        <v>86</v>
      </c>
      <c r="E2272" t="s">
        <v>29</v>
      </c>
      <c r="F2272">
        <v>50</v>
      </c>
      <c r="G2272">
        <v>1</v>
      </c>
      <c r="H2272" t="s">
        <v>43</v>
      </c>
      <c r="I2272">
        <v>200</v>
      </c>
      <c r="J2272" t="s">
        <v>31</v>
      </c>
      <c r="K2272">
        <v>0</v>
      </c>
      <c r="L2272" s="1">
        <v>2586</v>
      </c>
      <c r="M2272" t="s">
        <v>27</v>
      </c>
      <c r="N2272" t="s">
        <v>27</v>
      </c>
      <c r="O2272" t="s">
        <v>36</v>
      </c>
      <c r="P2272">
        <v>50</v>
      </c>
      <c r="Q2272" t="s">
        <v>32</v>
      </c>
      <c r="R2272">
        <v>11</v>
      </c>
      <c r="S2272" t="s">
        <v>36</v>
      </c>
      <c r="T2272">
        <v>4</v>
      </c>
      <c r="U2272">
        <v>4</v>
      </c>
      <c r="V2272">
        <v>1</v>
      </c>
      <c r="W2272">
        <v>10</v>
      </c>
      <c r="X2272">
        <v>666</v>
      </c>
      <c r="Y2272">
        <v>50</v>
      </c>
      <c r="Z2272" t="s">
        <v>35</v>
      </c>
      <c r="AA2272">
        <v>100</v>
      </c>
      <c r="AB2272" t="str">
        <f t="shared" si="35"/>
        <v>40-49</v>
      </c>
    </row>
    <row r="2273" spans="1:28" x14ac:dyDescent="0.3">
      <c r="A2273">
        <v>32</v>
      </c>
      <c r="B2273" t="s">
        <v>27</v>
      </c>
      <c r="C2273" t="s">
        <v>38</v>
      </c>
      <c r="D2273">
        <v>0</v>
      </c>
      <c r="E2273" t="s">
        <v>29</v>
      </c>
      <c r="F2273">
        <v>50</v>
      </c>
      <c r="G2273">
        <v>0</v>
      </c>
      <c r="H2273" t="s">
        <v>30</v>
      </c>
      <c r="I2273">
        <v>0</v>
      </c>
      <c r="J2273" t="s">
        <v>40</v>
      </c>
      <c r="K2273">
        <v>-200</v>
      </c>
      <c r="L2273" s="1">
        <v>1900</v>
      </c>
      <c r="M2273" t="s">
        <v>36</v>
      </c>
      <c r="N2273" t="s">
        <v>27</v>
      </c>
      <c r="O2273" t="s">
        <v>27</v>
      </c>
      <c r="P2273">
        <v>50</v>
      </c>
      <c r="Q2273" t="s">
        <v>34</v>
      </c>
      <c r="R2273">
        <v>9</v>
      </c>
      <c r="S2273" t="s">
        <v>27</v>
      </c>
      <c r="T2273">
        <v>10</v>
      </c>
      <c r="U2273">
        <v>2</v>
      </c>
      <c r="V2273">
        <v>3</v>
      </c>
      <c r="W2273">
        <v>99</v>
      </c>
      <c r="X2273">
        <v>736</v>
      </c>
      <c r="Y2273">
        <v>-50</v>
      </c>
      <c r="Z2273" t="s">
        <v>41</v>
      </c>
      <c r="AA2273">
        <v>0</v>
      </c>
      <c r="AB2273" t="str">
        <f t="shared" si="35"/>
        <v>30-39</v>
      </c>
    </row>
    <row r="2274" spans="1:28" x14ac:dyDescent="0.3">
      <c r="A2274">
        <v>29</v>
      </c>
      <c r="B2274" t="s">
        <v>27</v>
      </c>
      <c r="C2274" t="s">
        <v>28</v>
      </c>
      <c r="D2274">
        <v>86</v>
      </c>
      <c r="E2274" t="s">
        <v>37</v>
      </c>
      <c r="F2274">
        <v>0</v>
      </c>
      <c r="G2274">
        <v>0</v>
      </c>
      <c r="H2274" t="s">
        <v>43</v>
      </c>
      <c r="I2274">
        <v>0</v>
      </c>
      <c r="J2274" t="s">
        <v>31</v>
      </c>
      <c r="K2274">
        <v>0</v>
      </c>
      <c r="L2274" s="1">
        <v>2286</v>
      </c>
      <c r="M2274" t="s">
        <v>27</v>
      </c>
      <c r="N2274" t="s">
        <v>27</v>
      </c>
      <c r="O2274" t="s">
        <v>27</v>
      </c>
      <c r="P2274">
        <v>0</v>
      </c>
      <c r="Q2274" t="s">
        <v>34</v>
      </c>
      <c r="R2274">
        <v>22</v>
      </c>
      <c r="S2274" t="s">
        <v>27</v>
      </c>
      <c r="T2274">
        <v>10</v>
      </c>
      <c r="U2274">
        <v>2</v>
      </c>
      <c r="V2274">
        <v>1</v>
      </c>
      <c r="W2274">
        <v>99</v>
      </c>
      <c r="X2274">
        <v>705</v>
      </c>
      <c r="Y2274">
        <v>-50</v>
      </c>
      <c r="Z2274" t="s">
        <v>35</v>
      </c>
      <c r="AA2274">
        <v>100</v>
      </c>
      <c r="AB2274" t="str">
        <f t="shared" si="35"/>
        <v>20-29</v>
      </c>
    </row>
    <row r="2275" spans="1:28" x14ac:dyDescent="0.3">
      <c r="A2275">
        <v>40</v>
      </c>
      <c r="B2275" t="s">
        <v>27</v>
      </c>
      <c r="C2275" t="s">
        <v>28</v>
      </c>
      <c r="D2275">
        <v>86</v>
      </c>
      <c r="E2275" t="s">
        <v>37</v>
      </c>
      <c r="F2275">
        <v>0</v>
      </c>
      <c r="G2275">
        <v>0</v>
      </c>
      <c r="H2275" t="s">
        <v>30</v>
      </c>
      <c r="I2275">
        <v>0</v>
      </c>
      <c r="J2275" t="s">
        <v>40</v>
      </c>
      <c r="K2275">
        <v>-200</v>
      </c>
      <c r="L2275" s="1">
        <v>2086</v>
      </c>
      <c r="M2275" t="s">
        <v>27</v>
      </c>
      <c r="N2275" t="s">
        <v>27</v>
      </c>
      <c r="O2275" t="s">
        <v>27</v>
      </c>
      <c r="P2275">
        <v>0</v>
      </c>
      <c r="Q2275" t="s">
        <v>34</v>
      </c>
      <c r="R2275">
        <v>22</v>
      </c>
      <c r="S2275" t="s">
        <v>36</v>
      </c>
      <c r="T2275">
        <v>2</v>
      </c>
      <c r="U2275">
        <v>0</v>
      </c>
      <c r="V2275">
        <v>1</v>
      </c>
      <c r="W2275">
        <v>6</v>
      </c>
      <c r="X2275">
        <v>745</v>
      </c>
      <c r="Y2275">
        <v>-50</v>
      </c>
      <c r="Z2275" t="s">
        <v>35</v>
      </c>
      <c r="AA2275">
        <v>100</v>
      </c>
      <c r="AB2275" t="str">
        <f t="shared" si="35"/>
        <v>40-49</v>
      </c>
    </row>
    <row r="2276" spans="1:28" x14ac:dyDescent="0.3">
      <c r="A2276">
        <v>23</v>
      </c>
      <c r="B2276" t="s">
        <v>27</v>
      </c>
      <c r="C2276" t="s">
        <v>28</v>
      </c>
      <c r="D2276">
        <v>86</v>
      </c>
      <c r="E2276" t="s">
        <v>29</v>
      </c>
      <c r="F2276">
        <v>50</v>
      </c>
      <c r="G2276">
        <v>0</v>
      </c>
      <c r="H2276" t="s">
        <v>30</v>
      </c>
      <c r="I2276">
        <v>0</v>
      </c>
      <c r="J2276" t="s">
        <v>40</v>
      </c>
      <c r="K2276">
        <v>-200</v>
      </c>
      <c r="L2276" s="1">
        <v>2236</v>
      </c>
      <c r="M2276" t="s">
        <v>27</v>
      </c>
      <c r="N2276" t="s">
        <v>27</v>
      </c>
      <c r="O2276" t="s">
        <v>27</v>
      </c>
      <c r="P2276">
        <v>0</v>
      </c>
      <c r="Q2276" t="s">
        <v>34</v>
      </c>
      <c r="R2276">
        <v>20</v>
      </c>
      <c r="S2276" t="s">
        <v>27</v>
      </c>
      <c r="T2276">
        <v>6</v>
      </c>
      <c r="U2276">
        <v>2</v>
      </c>
      <c r="V2276">
        <v>1</v>
      </c>
      <c r="W2276">
        <v>99</v>
      </c>
      <c r="X2276">
        <v>689</v>
      </c>
      <c r="Y2276">
        <v>50</v>
      </c>
      <c r="Z2276" t="s">
        <v>35</v>
      </c>
      <c r="AA2276">
        <v>100</v>
      </c>
      <c r="AB2276" t="str">
        <f t="shared" si="35"/>
        <v>20-29</v>
      </c>
    </row>
    <row r="2277" spans="1:28" x14ac:dyDescent="0.3">
      <c r="A2277">
        <v>23</v>
      </c>
      <c r="B2277" t="s">
        <v>27</v>
      </c>
      <c r="C2277" t="s">
        <v>28</v>
      </c>
      <c r="D2277">
        <v>86</v>
      </c>
      <c r="E2277" t="s">
        <v>37</v>
      </c>
      <c r="F2277">
        <v>0</v>
      </c>
      <c r="G2277">
        <v>0</v>
      </c>
      <c r="H2277" t="s">
        <v>43</v>
      </c>
      <c r="I2277">
        <v>0</v>
      </c>
      <c r="J2277" t="s">
        <v>40</v>
      </c>
      <c r="K2277">
        <v>-200</v>
      </c>
      <c r="L2277" s="1">
        <v>2136</v>
      </c>
      <c r="M2277" t="s">
        <v>36</v>
      </c>
      <c r="N2277" t="s">
        <v>27</v>
      </c>
      <c r="O2277" t="s">
        <v>27</v>
      </c>
      <c r="P2277">
        <v>50</v>
      </c>
      <c r="Q2277" t="s">
        <v>34</v>
      </c>
      <c r="R2277">
        <v>11</v>
      </c>
      <c r="S2277" t="s">
        <v>27</v>
      </c>
      <c r="T2277">
        <v>3</v>
      </c>
      <c r="U2277">
        <v>2</v>
      </c>
      <c r="V2277">
        <v>2</v>
      </c>
      <c r="W2277">
        <v>99</v>
      </c>
      <c r="X2277">
        <v>682</v>
      </c>
      <c r="Y2277">
        <v>50</v>
      </c>
      <c r="Z2277" t="s">
        <v>35</v>
      </c>
      <c r="AA2277">
        <v>100</v>
      </c>
      <c r="AB2277" t="str">
        <f t="shared" si="35"/>
        <v>20-29</v>
      </c>
    </row>
    <row r="2278" spans="1:28" x14ac:dyDescent="0.3">
      <c r="A2278">
        <v>50</v>
      </c>
      <c r="B2278" t="s">
        <v>27</v>
      </c>
      <c r="C2278" t="s">
        <v>28</v>
      </c>
      <c r="D2278">
        <v>86</v>
      </c>
      <c r="E2278" t="s">
        <v>37</v>
      </c>
      <c r="F2278">
        <v>0</v>
      </c>
      <c r="G2278">
        <v>0</v>
      </c>
      <c r="H2278" t="s">
        <v>30</v>
      </c>
      <c r="I2278">
        <v>0</v>
      </c>
      <c r="J2278" t="s">
        <v>40</v>
      </c>
      <c r="K2278">
        <v>-200</v>
      </c>
      <c r="L2278" s="1">
        <v>1986</v>
      </c>
      <c r="M2278" t="s">
        <v>27</v>
      </c>
      <c r="N2278" t="s">
        <v>36</v>
      </c>
      <c r="O2278" t="s">
        <v>36</v>
      </c>
      <c r="P2278">
        <v>100</v>
      </c>
      <c r="Q2278" t="s">
        <v>34</v>
      </c>
      <c r="R2278">
        <v>27</v>
      </c>
      <c r="S2278" t="s">
        <v>36</v>
      </c>
      <c r="T2278">
        <v>7</v>
      </c>
      <c r="U2278">
        <v>3</v>
      </c>
      <c r="V2278">
        <v>2</v>
      </c>
      <c r="W2278">
        <v>6</v>
      </c>
      <c r="X2278">
        <v>659</v>
      </c>
      <c r="Y2278">
        <v>50</v>
      </c>
      <c r="Z2278" t="s">
        <v>41</v>
      </c>
      <c r="AA2278">
        <v>0</v>
      </c>
      <c r="AB2278" t="str">
        <f t="shared" si="35"/>
        <v>50-59</v>
      </c>
    </row>
    <row r="2279" spans="1:28" x14ac:dyDescent="0.3">
      <c r="A2279">
        <v>22</v>
      </c>
      <c r="B2279" t="s">
        <v>27</v>
      </c>
      <c r="C2279" t="s">
        <v>45</v>
      </c>
      <c r="D2279">
        <v>0</v>
      </c>
      <c r="E2279" t="s">
        <v>29</v>
      </c>
      <c r="F2279">
        <v>50</v>
      </c>
      <c r="G2279">
        <v>0</v>
      </c>
      <c r="H2279" t="s">
        <v>39</v>
      </c>
      <c r="I2279">
        <v>0</v>
      </c>
      <c r="J2279" t="s">
        <v>40</v>
      </c>
      <c r="K2279">
        <v>-200</v>
      </c>
      <c r="L2279" s="1">
        <v>2000</v>
      </c>
      <c r="M2279" t="s">
        <v>27</v>
      </c>
      <c r="N2279" t="s">
        <v>27</v>
      </c>
      <c r="O2279" t="s">
        <v>27</v>
      </c>
      <c r="P2279">
        <v>0</v>
      </c>
      <c r="Q2279" t="s">
        <v>34</v>
      </c>
      <c r="R2279">
        <v>20</v>
      </c>
      <c r="S2279" t="s">
        <v>27</v>
      </c>
      <c r="T2279">
        <v>5</v>
      </c>
      <c r="U2279">
        <v>4</v>
      </c>
      <c r="V2279">
        <v>3</v>
      </c>
      <c r="W2279">
        <v>99</v>
      </c>
      <c r="X2279">
        <v>766</v>
      </c>
      <c r="Y2279">
        <v>-50</v>
      </c>
      <c r="Z2279" t="s">
        <v>33</v>
      </c>
      <c r="AA2279">
        <v>50</v>
      </c>
      <c r="AB2279" t="str">
        <f t="shared" si="35"/>
        <v>20-29</v>
      </c>
    </row>
    <row r="2280" spans="1:28" x14ac:dyDescent="0.3">
      <c r="A2280">
        <v>49</v>
      </c>
      <c r="B2280" t="s">
        <v>27</v>
      </c>
      <c r="C2280" t="s">
        <v>28</v>
      </c>
      <c r="D2280">
        <v>86</v>
      </c>
      <c r="E2280" t="s">
        <v>37</v>
      </c>
      <c r="F2280">
        <v>0</v>
      </c>
      <c r="G2280">
        <v>1</v>
      </c>
      <c r="H2280" t="s">
        <v>39</v>
      </c>
      <c r="I2280">
        <v>100</v>
      </c>
      <c r="J2280" t="s">
        <v>31</v>
      </c>
      <c r="K2280">
        <v>0</v>
      </c>
      <c r="L2280" s="1">
        <v>2436</v>
      </c>
      <c r="M2280" t="s">
        <v>27</v>
      </c>
      <c r="N2280" t="s">
        <v>27</v>
      </c>
      <c r="O2280" t="s">
        <v>27</v>
      </c>
      <c r="P2280">
        <v>0</v>
      </c>
      <c r="Q2280" t="s">
        <v>34</v>
      </c>
      <c r="R2280">
        <v>14</v>
      </c>
      <c r="S2280" t="s">
        <v>27</v>
      </c>
      <c r="T2280">
        <v>1</v>
      </c>
      <c r="U2280">
        <v>3</v>
      </c>
      <c r="V2280">
        <v>1</v>
      </c>
      <c r="W2280">
        <v>99</v>
      </c>
      <c r="X2280">
        <v>678</v>
      </c>
      <c r="Y2280">
        <v>50</v>
      </c>
      <c r="Z2280" t="s">
        <v>33</v>
      </c>
      <c r="AA2280">
        <v>50</v>
      </c>
      <c r="AB2280" t="str">
        <f t="shared" si="35"/>
        <v>40-49</v>
      </c>
    </row>
    <row r="2281" spans="1:28" x14ac:dyDescent="0.3">
      <c r="A2281">
        <v>46</v>
      </c>
      <c r="B2281" t="s">
        <v>27</v>
      </c>
      <c r="C2281" t="s">
        <v>28</v>
      </c>
      <c r="D2281">
        <v>86</v>
      </c>
      <c r="E2281" t="s">
        <v>29</v>
      </c>
      <c r="F2281">
        <v>50</v>
      </c>
      <c r="G2281">
        <v>0</v>
      </c>
      <c r="H2281" t="s">
        <v>30</v>
      </c>
      <c r="I2281">
        <v>0</v>
      </c>
      <c r="J2281" t="s">
        <v>31</v>
      </c>
      <c r="K2281">
        <v>0</v>
      </c>
      <c r="L2281" s="1">
        <v>2436</v>
      </c>
      <c r="M2281" t="s">
        <v>27</v>
      </c>
      <c r="N2281" t="s">
        <v>27</v>
      </c>
      <c r="O2281" t="s">
        <v>27</v>
      </c>
      <c r="P2281">
        <v>0</v>
      </c>
      <c r="Q2281" t="s">
        <v>32</v>
      </c>
      <c r="R2281">
        <v>2</v>
      </c>
      <c r="S2281" t="s">
        <v>36</v>
      </c>
      <c r="T2281">
        <v>4</v>
      </c>
      <c r="U2281">
        <v>0</v>
      </c>
      <c r="V2281">
        <v>3</v>
      </c>
      <c r="W2281">
        <v>5</v>
      </c>
      <c r="X2281">
        <v>675</v>
      </c>
      <c r="Y2281">
        <v>50</v>
      </c>
      <c r="Z2281" t="s">
        <v>35</v>
      </c>
      <c r="AA2281">
        <v>100</v>
      </c>
      <c r="AB2281" t="str">
        <f t="shared" si="35"/>
        <v>40-49</v>
      </c>
    </row>
    <row r="2282" spans="1:28" x14ac:dyDescent="0.3">
      <c r="A2282">
        <v>18</v>
      </c>
      <c r="B2282" t="s">
        <v>27</v>
      </c>
      <c r="C2282" t="s">
        <v>28</v>
      </c>
      <c r="D2282">
        <v>86</v>
      </c>
      <c r="E2282" t="s">
        <v>29</v>
      </c>
      <c r="F2282">
        <v>50</v>
      </c>
      <c r="G2282">
        <v>2</v>
      </c>
      <c r="H2282" t="s">
        <v>30</v>
      </c>
      <c r="I2282">
        <v>100</v>
      </c>
      <c r="J2282" t="s">
        <v>40</v>
      </c>
      <c r="K2282">
        <v>-200</v>
      </c>
      <c r="L2282" s="1">
        <v>2336</v>
      </c>
      <c r="M2282" t="s">
        <v>27</v>
      </c>
      <c r="N2282" t="s">
        <v>27</v>
      </c>
      <c r="O2282" t="s">
        <v>27</v>
      </c>
      <c r="P2282">
        <v>0</v>
      </c>
      <c r="Q2282" t="s">
        <v>34</v>
      </c>
      <c r="R2282">
        <v>19</v>
      </c>
      <c r="S2282" t="s">
        <v>27</v>
      </c>
      <c r="T2282">
        <v>5</v>
      </c>
      <c r="U2282">
        <v>6</v>
      </c>
      <c r="V2282">
        <v>2</v>
      </c>
      <c r="W2282">
        <v>99</v>
      </c>
      <c r="X2282">
        <v>663</v>
      </c>
      <c r="Y2282">
        <v>50</v>
      </c>
      <c r="Z2282" t="s">
        <v>35</v>
      </c>
      <c r="AA2282">
        <v>100</v>
      </c>
      <c r="AB2282" t="str">
        <f t="shared" si="35"/>
        <v>10-19</v>
      </c>
    </row>
    <row r="2283" spans="1:28" x14ac:dyDescent="0.3">
      <c r="A2283">
        <v>29</v>
      </c>
      <c r="B2283" t="s">
        <v>27</v>
      </c>
      <c r="C2283" t="s">
        <v>28</v>
      </c>
      <c r="D2283">
        <v>86</v>
      </c>
      <c r="E2283" t="s">
        <v>29</v>
      </c>
      <c r="F2283">
        <v>50</v>
      </c>
      <c r="G2283">
        <v>0</v>
      </c>
      <c r="H2283" t="s">
        <v>30</v>
      </c>
      <c r="I2283">
        <v>0</v>
      </c>
      <c r="J2283" t="s">
        <v>40</v>
      </c>
      <c r="K2283">
        <v>-200</v>
      </c>
      <c r="L2283" s="1">
        <v>2136</v>
      </c>
      <c r="M2283" t="s">
        <v>27</v>
      </c>
      <c r="N2283" t="s">
        <v>27</v>
      </c>
      <c r="O2283" t="s">
        <v>27</v>
      </c>
      <c r="P2283">
        <v>0</v>
      </c>
      <c r="Q2283" t="s">
        <v>34</v>
      </c>
      <c r="R2283">
        <v>30</v>
      </c>
      <c r="S2283" t="s">
        <v>36</v>
      </c>
      <c r="T2283">
        <v>6</v>
      </c>
      <c r="U2283">
        <v>0</v>
      </c>
      <c r="V2283">
        <v>2</v>
      </c>
      <c r="W2283">
        <v>3</v>
      </c>
      <c r="X2283">
        <v>627</v>
      </c>
      <c r="Y2283">
        <v>50</v>
      </c>
      <c r="Z2283" t="s">
        <v>41</v>
      </c>
      <c r="AA2283">
        <v>0</v>
      </c>
      <c r="AB2283" t="str">
        <f t="shared" si="35"/>
        <v>20-29</v>
      </c>
    </row>
    <row r="2284" spans="1:28" x14ac:dyDescent="0.3">
      <c r="A2284">
        <v>57</v>
      </c>
      <c r="B2284" t="s">
        <v>36</v>
      </c>
      <c r="C2284" t="s">
        <v>38</v>
      </c>
      <c r="D2284">
        <v>0</v>
      </c>
      <c r="E2284" t="s">
        <v>29</v>
      </c>
      <c r="F2284">
        <v>50</v>
      </c>
      <c r="G2284">
        <v>1</v>
      </c>
      <c r="H2284" t="s">
        <v>30</v>
      </c>
      <c r="I2284">
        <v>50</v>
      </c>
      <c r="J2284" t="s">
        <v>31</v>
      </c>
      <c r="K2284">
        <v>0</v>
      </c>
      <c r="L2284" s="1">
        <v>2250</v>
      </c>
      <c r="M2284" t="s">
        <v>27</v>
      </c>
      <c r="N2284" t="s">
        <v>36</v>
      </c>
      <c r="O2284" t="s">
        <v>27</v>
      </c>
      <c r="P2284">
        <v>50</v>
      </c>
      <c r="Q2284" t="s">
        <v>34</v>
      </c>
      <c r="R2284">
        <v>10</v>
      </c>
      <c r="S2284" t="s">
        <v>36</v>
      </c>
      <c r="T2284">
        <v>4</v>
      </c>
      <c r="U2284">
        <v>3</v>
      </c>
      <c r="V2284">
        <v>2</v>
      </c>
      <c r="W2284">
        <v>5</v>
      </c>
      <c r="X2284">
        <v>700</v>
      </c>
      <c r="Y2284">
        <v>50</v>
      </c>
      <c r="Z2284" t="s">
        <v>41</v>
      </c>
      <c r="AA2284">
        <v>0</v>
      </c>
      <c r="AB2284" t="str">
        <f t="shared" si="35"/>
        <v>50-59</v>
      </c>
    </row>
    <row r="2285" spans="1:28" x14ac:dyDescent="0.3">
      <c r="A2285">
        <v>25</v>
      </c>
      <c r="B2285" t="s">
        <v>27</v>
      </c>
      <c r="C2285" t="s">
        <v>28</v>
      </c>
      <c r="D2285">
        <v>86</v>
      </c>
      <c r="E2285" t="s">
        <v>42</v>
      </c>
      <c r="F2285">
        <v>100</v>
      </c>
      <c r="G2285">
        <v>1</v>
      </c>
      <c r="H2285" t="s">
        <v>39</v>
      </c>
      <c r="I2285">
        <v>100</v>
      </c>
      <c r="J2285" t="s">
        <v>40</v>
      </c>
      <c r="K2285">
        <v>-200</v>
      </c>
      <c r="L2285" s="1">
        <v>2336</v>
      </c>
      <c r="M2285" t="s">
        <v>27</v>
      </c>
      <c r="N2285" t="s">
        <v>36</v>
      </c>
      <c r="O2285" t="s">
        <v>27</v>
      </c>
      <c r="P2285">
        <v>50</v>
      </c>
      <c r="Q2285" t="s">
        <v>34</v>
      </c>
      <c r="R2285">
        <v>13</v>
      </c>
      <c r="S2285" t="s">
        <v>27</v>
      </c>
      <c r="T2285">
        <v>3</v>
      </c>
      <c r="U2285">
        <v>1</v>
      </c>
      <c r="V2285">
        <v>3</v>
      </c>
      <c r="W2285">
        <v>99</v>
      </c>
      <c r="X2285">
        <v>662</v>
      </c>
      <c r="Y2285">
        <v>50</v>
      </c>
      <c r="Z2285" t="s">
        <v>35</v>
      </c>
      <c r="AA2285">
        <v>100</v>
      </c>
      <c r="AB2285" t="str">
        <f t="shared" si="35"/>
        <v>20-29</v>
      </c>
    </row>
    <row r="2286" spans="1:28" x14ac:dyDescent="0.3">
      <c r="A2286">
        <v>33</v>
      </c>
      <c r="B2286" t="s">
        <v>27</v>
      </c>
      <c r="C2286" t="s">
        <v>38</v>
      </c>
      <c r="D2286">
        <v>0</v>
      </c>
      <c r="E2286" t="s">
        <v>37</v>
      </c>
      <c r="F2286">
        <v>0</v>
      </c>
      <c r="G2286">
        <v>0</v>
      </c>
      <c r="H2286" t="s">
        <v>43</v>
      </c>
      <c r="I2286">
        <v>0</v>
      </c>
      <c r="J2286" t="s">
        <v>40</v>
      </c>
      <c r="K2286">
        <v>-200</v>
      </c>
      <c r="L2286" s="1">
        <v>1950</v>
      </c>
      <c r="M2286" t="s">
        <v>27</v>
      </c>
      <c r="N2286" t="s">
        <v>36</v>
      </c>
      <c r="O2286" t="s">
        <v>27</v>
      </c>
      <c r="P2286">
        <v>50</v>
      </c>
      <c r="Q2286" t="s">
        <v>32</v>
      </c>
      <c r="R2286">
        <v>19</v>
      </c>
      <c r="S2286" t="s">
        <v>36</v>
      </c>
      <c r="T2286">
        <v>5</v>
      </c>
      <c r="U2286">
        <v>2</v>
      </c>
      <c r="V2286">
        <v>3</v>
      </c>
      <c r="W2286">
        <v>5</v>
      </c>
      <c r="X2286">
        <v>765</v>
      </c>
      <c r="Y2286">
        <v>-50</v>
      </c>
      <c r="Z2286" t="s">
        <v>35</v>
      </c>
      <c r="AA2286">
        <v>100</v>
      </c>
      <c r="AB2286" t="str">
        <f t="shared" si="35"/>
        <v>30-39</v>
      </c>
    </row>
    <row r="2287" spans="1:28" x14ac:dyDescent="0.3">
      <c r="A2287">
        <v>46</v>
      </c>
      <c r="B2287" t="s">
        <v>27</v>
      </c>
      <c r="C2287" t="s">
        <v>28</v>
      </c>
      <c r="D2287">
        <v>86</v>
      </c>
      <c r="E2287" t="s">
        <v>37</v>
      </c>
      <c r="F2287">
        <v>0</v>
      </c>
      <c r="G2287">
        <v>2</v>
      </c>
      <c r="H2287" t="s">
        <v>30</v>
      </c>
      <c r="I2287">
        <v>100</v>
      </c>
      <c r="J2287" t="s">
        <v>31</v>
      </c>
      <c r="K2287">
        <v>0</v>
      </c>
      <c r="L2287" s="1">
        <v>2336</v>
      </c>
      <c r="M2287" t="s">
        <v>27</v>
      </c>
      <c r="N2287" t="s">
        <v>27</v>
      </c>
      <c r="O2287" t="s">
        <v>27</v>
      </c>
      <c r="P2287">
        <v>0</v>
      </c>
      <c r="Q2287" t="s">
        <v>34</v>
      </c>
      <c r="R2287">
        <v>20</v>
      </c>
      <c r="S2287" t="s">
        <v>27</v>
      </c>
      <c r="T2287">
        <v>5</v>
      </c>
      <c r="U2287">
        <v>1</v>
      </c>
      <c r="V2287">
        <v>1</v>
      </c>
      <c r="W2287">
        <v>99</v>
      </c>
      <c r="X2287">
        <v>833</v>
      </c>
      <c r="Y2287">
        <v>-50</v>
      </c>
      <c r="Z2287" t="s">
        <v>33</v>
      </c>
      <c r="AA2287">
        <v>50</v>
      </c>
      <c r="AB2287" t="str">
        <f t="shared" si="35"/>
        <v>40-49</v>
      </c>
    </row>
    <row r="2288" spans="1:28" x14ac:dyDescent="0.3">
      <c r="A2288">
        <v>51</v>
      </c>
      <c r="B2288" t="s">
        <v>27</v>
      </c>
      <c r="C2288" t="s">
        <v>38</v>
      </c>
      <c r="D2288">
        <v>0</v>
      </c>
      <c r="E2288" t="s">
        <v>37</v>
      </c>
      <c r="F2288">
        <v>0</v>
      </c>
      <c r="G2288">
        <v>0</v>
      </c>
      <c r="H2288" t="s">
        <v>43</v>
      </c>
      <c r="I2288">
        <v>0</v>
      </c>
      <c r="J2288" t="s">
        <v>31</v>
      </c>
      <c r="K2288">
        <v>0</v>
      </c>
      <c r="L2288" s="1">
        <v>2150</v>
      </c>
      <c r="M2288" t="s">
        <v>36</v>
      </c>
      <c r="N2288" t="s">
        <v>27</v>
      </c>
      <c r="O2288" t="s">
        <v>27</v>
      </c>
      <c r="P2288">
        <v>50</v>
      </c>
      <c r="Q2288" t="s">
        <v>34</v>
      </c>
      <c r="R2288">
        <v>28</v>
      </c>
      <c r="S2288" t="s">
        <v>27</v>
      </c>
      <c r="T2288">
        <v>4</v>
      </c>
      <c r="U2288">
        <v>3</v>
      </c>
      <c r="V2288">
        <v>2</v>
      </c>
      <c r="W2288">
        <v>99</v>
      </c>
      <c r="X2288">
        <v>700</v>
      </c>
      <c r="Y2288">
        <v>50</v>
      </c>
      <c r="Z2288" t="s">
        <v>41</v>
      </c>
      <c r="AA2288">
        <v>0</v>
      </c>
      <c r="AB2288" t="str">
        <f t="shared" si="35"/>
        <v>50-59</v>
      </c>
    </row>
    <row r="2289" spans="1:28" x14ac:dyDescent="0.3">
      <c r="A2289">
        <v>36</v>
      </c>
      <c r="B2289" t="s">
        <v>27</v>
      </c>
      <c r="C2289" t="s">
        <v>38</v>
      </c>
      <c r="D2289">
        <v>0</v>
      </c>
      <c r="E2289" t="s">
        <v>29</v>
      </c>
      <c r="F2289">
        <v>50</v>
      </c>
      <c r="G2289">
        <v>1</v>
      </c>
      <c r="H2289" t="s">
        <v>30</v>
      </c>
      <c r="I2289">
        <v>50</v>
      </c>
      <c r="J2289" t="s">
        <v>40</v>
      </c>
      <c r="K2289">
        <v>-200</v>
      </c>
      <c r="L2289" s="1">
        <v>2100</v>
      </c>
      <c r="M2289" t="s">
        <v>27</v>
      </c>
      <c r="N2289" t="s">
        <v>27</v>
      </c>
      <c r="O2289" t="s">
        <v>27</v>
      </c>
      <c r="P2289">
        <v>0</v>
      </c>
      <c r="Q2289" t="s">
        <v>32</v>
      </c>
      <c r="R2289">
        <v>8</v>
      </c>
      <c r="S2289" t="s">
        <v>27</v>
      </c>
      <c r="T2289">
        <v>5</v>
      </c>
      <c r="U2289">
        <v>2</v>
      </c>
      <c r="V2289">
        <v>3</v>
      </c>
      <c r="W2289">
        <v>99</v>
      </c>
      <c r="X2289">
        <v>831</v>
      </c>
      <c r="Y2289">
        <v>-50</v>
      </c>
      <c r="Z2289" t="s">
        <v>35</v>
      </c>
      <c r="AA2289">
        <v>100</v>
      </c>
      <c r="AB2289" t="str">
        <f t="shared" si="35"/>
        <v>30-39</v>
      </c>
    </row>
    <row r="2290" spans="1:28" x14ac:dyDescent="0.3">
      <c r="A2290">
        <v>31</v>
      </c>
      <c r="B2290" t="s">
        <v>27</v>
      </c>
      <c r="C2290" t="s">
        <v>46</v>
      </c>
      <c r="D2290">
        <v>0</v>
      </c>
      <c r="E2290" t="s">
        <v>37</v>
      </c>
      <c r="F2290">
        <v>0</v>
      </c>
      <c r="G2290">
        <v>1</v>
      </c>
      <c r="H2290" t="s">
        <v>30</v>
      </c>
      <c r="I2290">
        <v>50</v>
      </c>
      <c r="J2290" t="s">
        <v>31</v>
      </c>
      <c r="K2290">
        <v>0</v>
      </c>
      <c r="L2290" s="1">
        <v>2250</v>
      </c>
      <c r="M2290" t="s">
        <v>27</v>
      </c>
      <c r="N2290" t="s">
        <v>27</v>
      </c>
      <c r="O2290" t="s">
        <v>27</v>
      </c>
      <c r="P2290">
        <v>0</v>
      </c>
      <c r="Q2290" t="s">
        <v>34</v>
      </c>
      <c r="R2290">
        <v>21</v>
      </c>
      <c r="S2290" t="s">
        <v>27</v>
      </c>
      <c r="T2290">
        <v>4</v>
      </c>
      <c r="U2290">
        <v>1</v>
      </c>
      <c r="V2290">
        <v>1</v>
      </c>
      <c r="W2290">
        <v>99</v>
      </c>
      <c r="X2290">
        <v>744</v>
      </c>
      <c r="Y2290">
        <v>-50</v>
      </c>
      <c r="Z2290" t="s">
        <v>35</v>
      </c>
      <c r="AA2290">
        <v>100</v>
      </c>
      <c r="AB2290" t="str">
        <f t="shared" si="35"/>
        <v>30-39</v>
      </c>
    </row>
    <row r="2291" spans="1:28" x14ac:dyDescent="0.3">
      <c r="A2291">
        <v>61</v>
      </c>
      <c r="B2291" t="s">
        <v>36</v>
      </c>
      <c r="C2291" t="s">
        <v>46</v>
      </c>
      <c r="D2291">
        <v>0</v>
      </c>
      <c r="E2291" t="s">
        <v>42</v>
      </c>
      <c r="F2291">
        <v>100</v>
      </c>
      <c r="G2291">
        <v>0</v>
      </c>
      <c r="H2291" t="s">
        <v>30</v>
      </c>
      <c r="I2291">
        <v>0</v>
      </c>
      <c r="J2291" t="s">
        <v>31</v>
      </c>
      <c r="K2291">
        <v>0</v>
      </c>
      <c r="L2291" s="1">
        <v>2300</v>
      </c>
      <c r="M2291" t="s">
        <v>27</v>
      </c>
      <c r="N2291" t="s">
        <v>27</v>
      </c>
      <c r="O2291" t="s">
        <v>27</v>
      </c>
      <c r="P2291">
        <v>0</v>
      </c>
      <c r="Q2291" t="s">
        <v>34</v>
      </c>
      <c r="R2291">
        <v>22</v>
      </c>
      <c r="S2291" t="s">
        <v>27</v>
      </c>
      <c r="T2291">
        <v>3</v>
      </c>
      <c r="U2291">
        <v>2</v>
      </c>
      <c r="V2291">
        <v>2</v>
      </c>
      <c r="W2291">
        <v>99</v>
      </c>
      <c r="X2291">
        <v>703</v>
      </c>
      <c r="Y2291">
        <v>-50</v>
      </c>
      <c r="Z2291" t="s">
        <v>35</v>
      </c>
      <c r="AA2291">
        <v>100</v>
      </c>
      <c r="AB2291" t="str">
        <f t="shared" si="35"/>
        <v>60-69</v>
      </c>
    </row>
    <row r="2292" spans="1:28" x14ac:dyDescent="0.3">
      <c r="A2292">
        <v>66</v>
      </c>
      <c r="B2292" t="s">
        <v>36</v>
      </c>
      <c r="C2292" t="s">
        <v>38</v>
      </c>
      <c r="D2292">
        <v>0</v>
      </c>
      <c r="E2292" t="s">
        <v>29</v>
      </c>
      <c r="F2292">
        <v>50</v>
      </c>
      <c r="G2292">
        <v>0</v>
      </c>
      <c r="H2292" t="s">
        <v>30</v>
      </c>
      <c r="I2292">
        <v>0</v>
      </c>
      <c r="J2292" t="s">
        <v>31</v>
      </c>
      <c r="K2292">
        <v>0</v>
      </c>
      <c r="L2292" s="1">
        <v>2250</v>
      </c>
      <c r="M2292" t="s">
        <v>27</v>
      </c>
      <c r="N2292" t="s">
        <v>27</v>
      </c>
      <c r="O2292" t="s">
        <v>27</v>
      </c>
      <c r="P2292">
        <v>0</v>
      </c>
      <c r="Q2292" t="s">
        <v>32</v>
      </c>
      <c r="R2292">
        <v>22</v>
      </c>
      <c r="S2292" t="s">
        <v>27</v>
      </c>
      <c r="T2292">
        <v>2</v>
      </c>
      <c r="U2292">
        <v>1</v>
      </c>
      <c r="V2292">
        <v>1</v>
      </c>
      <c r="W2292">
        <v>99</v>
      </c>
      <c r="X2292">
        <v>664</v>
      </c>
      <c r="Y2292">
        <v>50</v>
      </c>
      <c r="Z2292" t="s">
        <v>41</v>
      </c>
      <c r="AA2292">
        <v>0</v>
      </c>
      <c r="AB2292" t="str">
        <f t="shared" si="35"/>
        <v>60-69</v>
      </c>
    </row>
    <row r="2293" spans="1:28" x14ac:dyDescent="0.3">
      <c r="A2293">
        <v>54</v>
      </c>
      <c r="B2293" t="s">
        <v>27</v>
      </c>
      <c r="C2293" t="s">
        <v>28</v>
      </c>
      <c r="D2293">
        <v>86</v>
      </c>
      <c r="E2293" t="s">
        <v>29</v>
      </c>
      <c r="F2293">
        <v>50</v>
      </c>
      <c r="G2293">
        <v>0</v>
      </c>
      <c r="H2293" t="s">
        <v>43</v>
      </c>
      <c r="I2293">
        <v>0</v>
      </c>
      <c r="J2293" t="s">
        <v>31</v>
      </c>
      <c r="K2293">
        <v>0</v>
      </c>
      <c r="L2293" s="1">
        <v>2186</v>
      </c>
      <c r="M2293" t="s">
        <v>27</v>
      </c>
      <c r="N2293" t="s">
        <v>36</v>
      </c>
      <c r="O2293" t="s">
        <v>27</v>
      </c>
      <c r="P2293">
        <v>50</v>
      </c>
      <c r="Q2293" t="s">
        <v>44</v>
      </c>
      <c r="R2293">
        <v>28</v>
      </c>
      <c r="S2293" t="s">
        <v>27</v>
      </c>
      <c r="T2293">
        <v>6</v>
      </c>
      <c r="U2293">
        <v>2</v>
      </c>
      <c r="V2293">
        <v>2</v>
      </c>
      <c r="W2293">
        <v>99</v>
      </c>
      <c r="X2293">
        <v>732</v>
      </c>
      <c r="Y2293">
        <v>-50</v>
      </c>
      <c r="Z2293" t="s">
        <v>41</v>
      </c>
      <c r="AA2293">
        <v>0</v>
      </c>
      <c r="AB2293" t="str">
        <f t="shared" si="35"/>
        <v>50-59</v>
      </c>
    </row>
    <row r="2294" spans="1:28" x14ac:dyDescent="0.3">
      <c r="A2294">
        <v>41</v>
      </c>
      <c r="B2294" t="s">
        <v>27</v>
      </c>
      <c r="C2294" t="s">
        <v>38</v>
      </c>
      <c r="D2294">
        <v>0</v>
      </c>
      <c r="E2294" t="s">
        <v>42</v>
      </c>
      <c r="F2294">
        <v>100</v>
      </c>
      <c r="G2294">
        <v>0</v>
      </c>
      <c r="H2294" t="s">
        <v>39</v>
      </c>
      <c r="I2294">
        <v>0</v>
      </c>
      <c r="J2294" t="s">
        <v>31</v>
      </c>
      <c r="K2294">
        <v>0</v>
      </c>
      <c r="L2294" s="1">
        <v>2200</v>
      </c>
      <c r="M2294" t="s">
        <v>27</v>
      </c>
      <c r="N2294" t="s">
        <v>27</v>
      </c>
      <c r="O2294" t="s">
        <v>27</v>
      </c>
      <c r="P2294">
        <v>0</v>
      </c>
      <c r="Q2294" t="s">
        <v>34</v>
      </c>
      <c r="R2294">
        <v>16</v>
      </c>
      <c r="S2294" t="s">
        <v>27</v>
      </c>
      <c r="T2294">
        <v>4</v>
      </c>
      <c r="U2294">
        <v>2</v>
      </c>
      <c r="V2294">
        <v>3</v>
      </c>
      <c r="W2294">
        <v>99</v>
      </c>
      <c r="X2294">
        <v>718</v>
      </c>
      <c r="Y2294">
        <v>-50</v>
      </c>
      <c r="Z2294" t="s">
        <v>41</v>
      </c>
      <c r="AA2294">
        <v>0</v>
      </c>
      <c r="AB2294" t="str">
        <f t="shared" si="35"/>
        <v>40-49</v>
      </c>
    </row>
    <row r="2295" spans="1:28" x14ac:dyDescent="0.3">
      <c r="A2295">
        <v>27</v>
      </c>
      <c r="B2295" t="s">
        <v>27</v>
      </c>
      <c r="C2295" t="s">
        <v>38</v>
      </c>
      <c r="D2295">
        <v>0</v>
      </c>
      <c r="E2295" t="s">
        <v>29</v>
      </c>
      <c r="F2295">
        <v>50</v>
      </c>
      <c r="G2295">
        <v>0</v>
      </c>
      <c r="H2295" t="s">
        <v>39</v>
      </c>
      <c r="I2295">
        <v>0</v>
      </c>
      <c r="J2295" t="s">
        <v>40</v>
      </c>
      <c r="K2295">
        <v>-200</v>
      </c>
      <c r="L2295" s="1">
        <v>2050</v>
      </c>
      <c r="M2295" t="s">
        <v>27</v>
      </c>
      <c r="N2295" t="s">
        <v>27</v>
      </c>
      <c r="O2295" t="s">
        <v>27</v>
      </c>
      <c r="P2295">
        <v>0</v>
      </c>
      <c r="Q2295" t="s">
        <v>34</v>
      </c>
      <c r="R2295">
        <v>17</v>
      </c>
      <c r="S2295" t="s">
        <v>36</v>
      </c>
      <c r="T2295">
        <v>3</v>
      </c>
      <c r="U2295">
        <v>4</v>
      </c>
      <c r="V2295">
        <v>3</v>
      </c>
      <c r="W2295">
        <v>14</v>
      </c>
      <c r="X2295">
        <v>707</v>
      </c>
      <c r="Y2295">
        <v>-50</v>
      </c>
      <c r="Z2295" t="s">
        <v>35</v>
      </c>
      <c r="AA2295">
        <v>100</v>
      </c>
      <c r="AB2295" t="str">
        <f t="shared" si="35"/>
        <v>20-29</v>
      </c>
    </row>
    <row r="2296" spans="1:28" x14ac:dyDescent="0.3">
      <c r="A2296">
        <v>27</v>
      </c>
      <c r="B2296" t="s">
        <v>27</v>
      </c>
      <c r="C2296" t="s">
        <v>46</v>
      </c>
      <c r="D2296">
        <v>0</v>
      </c>
      <c r="E2296" t="s">
        <v>29</v>
      </c>
      <c r="F2296">
        <v>50</v>
      </c>
      <c r="G2296">
        <v>0</v>
      </c>
      <c r="H2296" t="s">
        <v>30</v>
      </c>
      <c r="I2296">
        <v>0</v>
      </c>
      <c r="J2296" t="s">
        <v>40</v>
      </c>
      <c r="K2296">
        <v>-200</v>
      </c>
      <c r="L2296" s="1">
        <v>2050</v>
      </c>
      <c r="M2296" t="s">
        <v>27</v>
      </c>
      <c r="N2296" t="s">
        <v>27</v>
      </c>
      <c r="O2296" t="s">
        <v>27</v>
      </c>
      <c r="P2296">
        <v>0</v>
      </c>
      <c r="Q2296" t="s">
        <v>34</v>
      </c>
      <c r="R2296">
        <v>8</v>
      </c>
      <c r="S2296" t="s">
        <v>36</v>
      </c>
      <c r="T2296">
        <v>8</v>
      </c>
      <c r="U2296">
        <v>3</v>
      </c>
      <c r="V2296">
        <v>2</v>
      </c>
      <c r="W2296">
        <v>6</v>
      </c>
      <c r="X2296">
        <v>753</v>
      </c>
      <c r="Y2296">
        <v>-50</v>
      </c>
      <c r="Z2296" t="s">
        <v>35</v>
      </c>
      <c r="AA2296">
        <v>100</v>
      </c>
      <c r="AB2296" t="str">
        <f t="shared" si="35"/>
        <v>20-29</v>
      </c>
    </row>
    <row r="2297" spans="1:28" x14ac:dyDescent="0.3">
      <c r="A2297">
        <v>47</v>
      </c>
      <c r="B2297" t="s">
        <v>27</v>
      </c>
      <c r="C2297" t="s">
        <v>28</v>
      </c>
      <c r="D2297">
        <v>86</v>
      </c>
      <c r="E2297" t="s">
        <v>37</v>
      </c>
      <c r="F2297">
        <v>0</v>
      </c>
      <c r="G2297">
        <v>0</v>
      </c>
      <c r="H2297" t="s">
        <v>39</v>
      </c>
      <c r="I2297">
        <v>0</v>
      </c>
      <c r="J2297" t="s">
        <v>40</v>
      </c>
      <c r="K2297">
        <v>-200</v>
      </c>
      <c r="L2297" s="1">
        <v>1986</v>
      </c>
      <c r="M2297" t="s">
        <v>27</v>
      </c>
      <c r="N2297" t="s">
        <v>27</v>
      </c>
      <c r="O2297" t="s">
        <v>36</v>
      </c>
      <c r="P2297">
        <v>50</v>
      </c>
      <c r="Q2297" t="s">
        <v>34</v>
      </c>
      <c r="R2297">
        <v>10</v>
      </c>
      <c r="S2297" t="s">
        <v>27</v>
      </c>
      <c r="T2297">
        <v>10</v>
      </c>
      <c r="U2297">
        <v>2</v>
      </c>
      <c r="V2297">
        <v>1</v>
      </c>
      <c r="W2297">
        <v>99</v>
      </c>
      <c r="X2297">
        <v>729</v>
      </c>
      <c r="Y2297">
        <v>-50</v>
      </c>
      <c r="Z2297" t="s">
        <v>33</v>
      </c>
      <c r="AA2297">
        <v>50</v>
      </c>
      <c r="AB2297" t="str">
        <f t="shared" si="35"/>
        <v>40-49</v>
      </c>
    </row>
    <row r="2298" spans="1:28" x14ac:dyDescent="0.3">
      <c r="A2298">
        <v>46</v>
      </c>
      <c r="B2298" t="s">
        <v>27</v>
      </c>
      <c r="C2298" t="s">
        <v>28</v>
      </c>
      <c r="D2298">
        <v>86</v>
      </c>
      <c r="E2298" t="s">
        <v>37</v>
      </c>
      <c r="F2298">
        <v>0</v>
      </c>
      <c r="G2298">
        <v>2</v>
      </c>
      <c r="H2298" t="s">
        <v>30</v>
      </c>
      <c r="I2298">
        <v>100</v>
      </c>
      <c r="J2298" t="s">
        <v>31</v>
      </c>
      <c r="K2298">
        <v>0</v>
      </c>
      <c r="L2298" s="1">
        <v>2286</v>
      </c>
      <c r="M2298" t="s">
        <v>27</v>
      </c>
      <c r="N2298" t="s">
        <v>27</v>
      </c>
      <c r="O2298" t="s">
        <v>27</v>
      </c>
      <c r="P2298">
        <v>0</v>
      </c>
      <c r="Q2298" t="s">
        <v>34</v>
      </c>
      <c r="R2298">
        <v>17</v>
      </c>
      <c r="S2298" t="s">
        <v>27</v>
      </c>
      <c r="T2298">
        <v>9</v>
      </c>
      <c r="U2298">
        <v>1</v>
      </c>
      <c r="V2298">
        <v>2</v>
      </c>
      <c r="W2298">
        <v>99</v>
      </c>
      <c r="X2298">
        <v>735</v>
      </c>
      <c r="Y2298">
        <v>-50</v>
      </c>
      <c r="Z2298" t="s">
        <v>41</v>
      </c>
      <c r="AA2298">
        <v>0</v>
      </c>
      <c r="AB2298" t="str">
        <f t="shared" si="35"/>
        <v>40-49</v>
      </c>
    </row>
    <row r="2299" spans="1:28" x14ac:dyDescent="0.3">
      <c r="A2299">
        <v>61</v>
      </c>
      <c r="B2299" t="s">
        <v>36</v>
      </c>
      <c r="C2299" t="s">
        <v>38</v>
      </c>
      <c r="D2299">
        <v>0</v>
      </c>
      <c r="E2299" t="s">
        <v>37</v>
      </c>
      <c r="F2299">
        <v>0</v>
      </c>
      <c r="G2299">
        <v>0</v>
      </c>
      <c r="H2299" t="s">
        <v>30</v>
      </c>
      <c r="I2299">
        <v>0</v>
      </c>
      <c r="J2299" t="s">
        <v>31</v>
      </c>
      <c r="K2299">
        <v>0</v>
      </c>
      <c r="L2299" s="1">
        <v>2250</v>
      </c>
      <c r="M2299" t="s">
        <v>36</v>
      </c>
      <c r="N2299" t="s">
        <v>27</v>
      </c>
      <c r="O2299" t="s">
        <v>27</v>
      </c>
      <c r="P2299">
        <v>50</v>
      </c>
      <c r="Q2299" t="s">
        <v>32</v>
      </c>
      <c r="R2299">
        <v>8</v>
      </c>
      <c r="S2299" t="s">
        <v>27</v>
      </c>
      <c r="T2299">
        <v>2</v>
      </c>
      <c r="U2299">
        <v>2</v>
      </c>
      <c r="V2299">
        <v>1</v>
      </c>
      <c r="W2299">
        <v>99</v>
      </c>
      <c r="X2299">
        <v>662</v>
      </c>
      <c r="Y2299">
        <v>50</v>
      </c>
      <c r="Z2299" t="s">
        <v>35</v>
      </c>
      <c r="AA2299">
        <v>100</v>
      </c>
      <c r="AB2299" t="str">
        <f t="shared" si="35"/>
        <v>60-69</v>
      </c>
    </row>
    <row r="2300" spans="1:28" x14ac:dyDescent="0.3">
      <c r="A2300">
        <v>49</v>
      </c>
      <c r="B2300" t="s">
        <v>27</v>
      </c>
      <c r="C2300" t="s">
        <v>28</v>
      </c>
      <c r="D2300">
        <v>86</v>
      </c>
      <c r="E2300" t="s">
        <v>29</v>
      </c>
      <c r="F2300">
        <v>50</v>
      </c>
      <c r="G2300">
        <v>0</v>
      </c>
      <c r="H2300" t="s">
        <v>43</v>
      </c>
      <c r="I2300">
        <v>0</v>
      </c>
      <c r="J2300" t="s">
        <v>31</v>
      </c>
      <c r="K2300">
        <v>0</v>
      </c>
      <c r="L2300" s="1">
        <v>2386</v>
      </c>
      <c r="M2300" t="s">
        <v>27</v>
      </c>
      <c r="N2300" t="s">
        <v>27</v>
      </c>
      <c r="O2300" t="s">
        <v>27</v>
      </c>
      <c r="P2300">
        <v>0</v>
      </c>
      <c r="Q2300" t="s">
        <v>34</v>
      </c>
      <c r="R2300">
        <v>30</v>
      </c>
      <c r="S2300" t="s">
        <v>36</v>
      </c>
      <c r="T2300">
        <v>2</v>
      </c>
      <c r="U2300">
        <v>0</v>
      </c>
      <c r="V2300">
        <v>3</v>
      </c>
      <c r="W2300">
        <v>6</v>
      </c>
      <c r="X2300">
        <v>651</v>
      </c>
      <c r="Y2300">
        <v>50</v>
      </c>
      <c r="Z2300" t="s">
        <v>33</v>
      </c>
      <c r="AA2300">
        <v>50</v>
      </c>
      <c r="AB2300" t="str">
        <f t="shared" si="35"/>
        <v>40-49</v>
      </c>
    </row>
    <row r="2301" spans="1:28" x14ac:dyDescent="0.3">
      <c r="A2301">
        <v>18</v>
      </c>
      <c r="B2301" t="s">
        <v>27</v>
      </c>
      <c r="C2301" t="s">
        <v>28</v>
      </c>
      <c r="D2301">
        <v>86</v>
      </c>
      <c r="E2301" t="s">
        <v>29</v>
      </c>
      <c r="F2301">
        <v>50</v>
      </c>
      <c r="G2301">
        <v>0</v>
      </c>
      <c r="H2301" t="s">
        <v>30</v>
      </c>
      <c r="I2301">
        <v>0</v>
      </c>
      <c r="J2301" t="s">
        <v>31</v>
      </c>
      <c r="K2301">
        <v>0</v>
      </c>
      <c r="L2301" s="1">
        <v>2336</v>
      </c>
      <c r="M2301" t="s">
        <v>27</v>
      </c>
      <c r="N2301" t="s">
        <v>27</v>
      </c>
      <c r="O2301" t="s">
        <v>27</v>
      </c>
      <c r="P2301">
        <v>0</v>
      </c>
      <c r="Q2301" t="s">
        <v>34</v>
      </c>
      <c r="R2301">
        <v>19</v>
      </c>
      <c r="S2301" t="s">
        <v>27</v>
      </c>
      <c r="T2301">
        <v>3</v>
      </c>
      <c r="U2301">
        <v>5</v>
      </c>
      <c r="V2301">
        <v>1</v>
      </c>
      <c r="W2301">
        <v>99</v>
      </c>
      <c r="X2301">
        <v>739</v>
      </c>
      <c r="Y2301">
        <v>-50</v>
      </c>
      <c r="Z2301" t="s">
        <v>35</v>
      </c>
      <c r="AA2301">
        <v>100</v>
      </c>
      <c r="AB2301" t="str">
        <f t="shared" si="35"/>
        <v>10-19</v>
      </c>
    </row>
    <row r="2302" spans="1:28" x14ac:dyDescent="0.3">
      <c r="A2302">
        <v>55</v>
      </c>
      <c r="B2302" t="s">
        <v>36</v>
      </c>
      <c r="C2302" t="s">
        <v>28</v>
      </c>
      <c r="D2302">
        <v>86</v>
      </c>
      <c r="E2302" t="s">
        <v>37</v>
      </c>
      <c r="F2302">
        <v>0</v>
      </c>
      <c r="G2302">
        <v>1</v>
      </c>
      <c r="H2302" t="s">
        <v>30</v>
      </c>
      <c r="I2302">
        <v>50</v>
      </c>
      <c r="J2302" t="s">
        <v>31</v>
      </c>
      <c r="K2302">
        <v>0</v>
      </c>
      <c r="L2302" s="1">
        <v>2436</v>
      </c>
      <c r="M2302" t="s">
        <v>27</v>
      </c>
      <c r="N2302" t="s">
        <v>27</v>
      </c>
      <c r="O2302" t="s">
        <v>27</v>
      </c>
      <c r="P2302">
        <v>0</v>
      </c>
      <c r="Q2302" t="s">
        <v>32</v>
      </c>
      <c r="R2302">
        <v>17</v>
      </c>
      <c r="S2302" t="s">
        <v>27</v>
      </c>
      <c r="T2302">
        <v>4</v>
      </c>
      <c r="U2302">
        <v>3</v>
      </c>
      <c r="V2302">
        <v>1</v>
      </c>
      <c r="W2302">
        <v>99</v>
      </c>
      <c r="X2302">
        <v>684</v>
      </c>
      <c r="Y2302">
        <v>50</v>
      </c>
      <c r="Z2302" t="s">
        <v>35</v>
      </c>
      <c r="AA2302">
        <v>100</v>
      </c>
      <c r="AB2302" t="str">
        <f t="shared" si="35"/>
        <v>50-59</v>
      </c>
    </row>
    <row r="2303" spans="1:28" x14ac:dyDescent="0.3">
      <c r="A2303">
        <v>25</v>
      </c>
      <c r="B2303" t="s">
        <v>27</v>
      </c>
      <c r="C2303" t="s">
        <v>38</v>
      </c>
      <c r="D2303">
        <v>0</v>
      </c>
      <c r="E2303" t="s">
        <v>29</v>
      </c>
      <c r="F2303">
        <v>50</v>
      </c>
      <c r="G2303">
        <v>0</v>
      </c>
      <c r="H2303" t="s">
        <v>30</v>
      </c>
      <c r="I2303">
        <v>0</v>
      </c>
      <c r="J2303" t="s">
        <v>31</v>
      </c>
      <c r="K2303">
        <v>0</v>
      </c>
      <c r="L2303" s="1">
        <v>2350</v>
      </c>
      <c r="M2303" t="s">
        <v>27</v>
      </c>
      <c r="N2303" t="s">
        <v>27</v>
      </c>
      <c r="O2303" t="s">
        <v>27</v>
      </c>
      <c r="P2303">
        <v>0</v>
      </c>
      <c r="Q2303" t="s">
        <v>34</v>
      </c>
      <c r="R2303">
        <v>22</v>
      </c>
      <c r="S2303" t="s">
        <v>36</v>
      </c>
      <c r="T2303">
        <v>7</v>
      </c>
      <c r="U2303">
        <v>0</v>
      </c>
      <c r="V2303">
        <v>3</v>
      </c>
      <c r="W2303">
        <v>7</v>
      </c>
      <c r="X2303">
        <v>673</v>
      </c>
      <c r="Y2303">
        <v>50</v>
      </c>
      <c r="Z2303" t="s">
        <v>35</v>
      </c>
      <c r="AA2303">
        <v>100</v>
      </c>
      <c r="AB2303" t="str">
        <f t="shared" si="35"/>
        <v>20-29</v>
      </c>
    </row>
    <row r="2304" spans="1:28" x14ac:dyDescent="0.3">
      <c r="A2304">
        <v>34</v>
      </c>
      <c r="B2304" t="s">
        <v>27</v>
      </c>
      <c r="C2304" t="s">
        <v>45</v>
      </c>
      <c r="D2304">
        <v>0</v>
      </c>
      <c r="E2304" t="s">
        <v>37</v>
      </c>
      <c r="F2304">
        <v>0</v>
      </c>
      <c r="G2304">
        <v>1</v>
      </c>
      <c r="H2304" t="s">
        <v>43</v>
      </c>
      <c r="I2304">
        <v>200</v>
      </c>
      <c r="J2304" t="s">
        <v>31</v>
      </c>
      <c r="K2304">
        <v>0</v>
      </c>
      <c r="L2304" s="1">
        <v>2250</v>
      </c>
      <c r="M2304" t="s">
        <v>27</v>
      </c>
      <c r="N2304" t="s">
        <v>36</v>
      </c>
      <c r="O2304" t="s">
        <v>27</v>
      </c>
      <c r="P2304">
        <v>50</v>
      </c>
      <c r="Q2304" t="s">
        <v>32</v>
      </c>
      <c r="R2304">
        <v>6</v>
      </c>
      <c r="S2304" t="s">
        <v>27</v>
      </c>
      <c r="T2304">
        <v>8</v>
      </c>
      <c r="U2304">
        <v>3</v>
      </c>
      <c r="V2304">
        <v>3</v>
      </c>
      <c r="W2304">
        <v>99</v>
      </c>
      <c r="X2304">
        <v>796</v>
      </c>
      <c r="Y2304">
        <v>-50</v>
      </c>
      <c r="Z2304" t="s">
        <v>41</v>
      </c>
      <c r="AA2304">
        <v>0</v>
      </c>
      <c r="AB2304" t="str">
        <f t="shared" si="35"/>
        <v>30-39</v>
      </c>
    </row>
    <row r="2305" spans="1:28" x14ac:dyDescent="0.3">
      <c r="A2305">
        <v>43</v>
      </c>
      <c r="B2305" t="s">
        <v>27</v>
      </c>
      <c r="C2305" t="s">
        <v>28</v>
      </c>
      <c r="D2305">
        <v>86</v>
      </c>
      <c r="E2305" t="s">
        <v>29</v>
      </c>
      <c r="F2305">
        <v>50</v>
      </c>
      <c r="G2305">
        <v>0</v>
      </c>
      <c r="H2305" t="s">
        <v>30</v>
      </c>
      <c r="I2305">
        <v>0</v>
      </c>
      <c r="J2305" t="s">
        <v>40</v>
      </c>
      <c r="K2305">
        <v>-200</v>
      </c>
      <c r="L2305" s="1">
        <v>2236</v>
      </c>
      <c r="M2305" t="s">
        <v>27</v>
      </c>
      <c r="N2305" t="s">
        <v>27</v>
      </c>
      <c r="O2305" t="s">
        <v>27</v>
      </c>
      <c r="P2305">
        <v>0</v>
      </c>
      <c r="Q2305" t="s">
        <v>32</v>
      </c>
      <c r="R2305">
        <v>18</v>
      </c>
      <c r="S2305" t="s">
        <v>36</v>
      </c>
      <c r="T2305">
        <v>5</v>
      </c>
      <c r="U2305">
        <v>2</v>
      </c>
      <c r="V2305">
        <v>2</v>
      </c>
      <c r="W2305">
        <v>5</v>
      </c>
      <c r="X2305">
        <v>693</v>
      </c>
      <c r="Y2305">
        <v>50</v>
      </c>
      <c r="Z2305" t="s">
        <v>35</v>
      </c>
      <c r="AA2305">
        <v>100</v>
      </c>
      <c r="AB2305" t="str">
        <f t="shared" si="35"/>
        <v>40-49</v>
      </c>
    </row>
    <row r="2306" spans="1:28" x14ac:dyDescent="0.3">
      <c r="A2306">
        <v>69</v>
      </c>
      <c r="B2306" t="s">
        <v>36</v>
      </c>
      <c r="C2306" t="s">
        <v>28</v>
      </c>
      <c r="D2306">
        <v>86</v>
      </c>
      <c r="E2306" t="s">
        <v>29</v>
      </c>
      <c r="F2306">
        <v>50</v>
      </c>
      <c r="G2306">
        <v>0</v>
      </c>
      <c r="H2306" t="s">
        <v>30</v>
      </c>
      <c r="I2306">
        <v>0</v>
      </c>
      <c r="J2306" t="s">
        <v>31</v>
      </c>
      <c r="K2306">
        <v>0</v>
      </c>
      <c r="L2306" s="1">
        <v>2236</v>
      </c>
      <c r="M2306" t="s">
        <v>36</v>
      </c>
      <c r="N2306" t="s">
        <v>27</v>
      </c>
      <c r="O2306" t="s">
        <v>27</v>
      </c>
      <c r="P2306">
        <v>50</v>
      </c>
      <c r="Q2306" t="s">
        <v>34</v>
      </c>
      <c r="R2306">
        <v>30</v>
      </c>
      <c r="S2306" t="s">
        <v>36</v>
      </c>
      <c r="T2306">
        <v>7</v>
      </c>
      <c r="U2306">
        <v>2</v>
      </c>
      <c r="V2306">
        <v>3</v>
      </c>
      <c r="W2306">
        <v>5</v>
      </c>
      <c r="X2306">
        <v>744</v>
      </c>
      <c r="Y2306">
        <v>-50</v>
      </c>
      <c r="Z2306" t="s">
        <v>33</v>
      </c>
      <c r="AA2306">
        <v>50</v>
      </c>
      <c r="AB2306" t="str">
        <f t="shared" ref="AB2306:AB2369" si="36">FLOOR(A2306,10) &amp; "-" &amp; (FLOOR(A2306,10)+9)</f>
        <v>60-69</v>
      </c>
    </row>
    <row r="2307" spans="1:28" x14ac:dyDescent="0.3">
      <c r="A2307">
        <v>86</v>
      </c>
      <c r="B2307" t="s">
        <v>36</v>
      </c>
      <c r="C2307" t="s">
        <v>28</v>
      </c>
      <c r="D2307">
        <v>86</v>
      </c>
      <c r="E2307" t="s">
        <v>29</v>
      </c>
      <c r="F2307">
        <v>50</v>
      </c>
      <c r="G2307">
        <v>0</v>
      </c>
      <c r="H2307" t="s">
        <v>30</v>
      </c>
      <c r="I2307">
        <v>0</v>
      </c>
      <c r="J2307" t="s">
        <v>31</v>
      </c>
      <c r="K2307">
        <v>0</v>
      </c>
      <c r="L2307" s="1">
        <v>2336</v>
      </c>
      <c r="M2307" t="s">
        <v>27</v>
      </c>
      <c r="N2307" t="s">
        <v>27</v>
      </c>
      <c r="O2307" t="s">
        <v>27</v>
      </c>
      <c r="P2307">
        <v>0</v>
      </c>
      <c r="Q2307" t="s">
        <v>32</v>
      </c>
      <c r="R2307">
        <v>5</v>
      </c>
      <c r="S2307" t="s">
        <v>27</v>
      </c>
      <c r="T2307">
        <v>8</v>
      </c>
      <c r="U2307">
        <v>4</v>
      </c>
      <c r="V2307">
        <v>2</v>
      </c>
      <c r="W2307">
        <v>99</v>
      </c>
      <c r="X2307">
        <v>729</v>
      </c>
      <c r="Y2307">
        <v>-50</v>
      </c>
      <c r="Z2307" t="s">
        <v>35</v>
      </c>
      <c r="AA2307">
        <v>100</v>
      </c>
      <c r="AB2307" t="str">
        <f t="shared" si="36"/>
        <v>80-89</v>
      </c>
    </row>
    <row r="2308" spans="1:28" x14ac:dyDescent="0.3">
      <c r="A2308">
        <v>49</v>
      </c>
      <c r="B2308" t="s">
        <v>27</v>
      </c>
      <c r="C2308" t="s">
        <v>28</v>
      </c>
      <c r="D2308">
        <v>86</v>
      </c>
      <c r="E2308" t="s">
        <v>29</v>
      </c>
      <c r="F2308">
        <v>50</v>
      </c>
      <c r="G2308">
        <v>0</v>
      </c>
      <c r="H2308" t="s">
        <v>30</v>
      </c>
      <c r="I2308">
        <v>0</v>
      </c>
      <c r="J2308" t="s">
        <v>40</v>
      </c>
      <c r="K2308">
        <v>-200</v>
      </c>
      <c r="L2308" s="1">
        <v>2036</v>
      </c>
      <c r="M2308" t="s">
        <v>27</v>
      </c>
      <c r="N2308" t="s">
        <v>36</v>
      </c>
      <c r="O2308" t="s">
        <v>36</v>
      </c>
      <c r="P2308">
        <v>100</v>
      </c>
      <c r="Q2308" t="s">
        <v>32</v>
      </c>
      <c r="R2308">
        <v>29</v>
      </c>
      <c r="S2308" t="s">
        <v>27</v>
      </c>
      <c r="T2308">
        <v>7</v>
      </c>
      <c r="U2308">
        <v>3</v>
      </c>
      <c r="V2308">
        <v>1</v>
      </c>
      <c r="W2308">
        <v>99</v>
      </c>
      <c r="X2308">
        <v>778</v>
      </c>
      <c r="Y2308">
        <v>-50</v>
      </c>
      <c r="Z2308" t="s">
        <v>35</v>
      </c>
      <c r="AA2308">
        <v>100</v>
      </c>
      <c r="AB2308" t="str">
        <f t="shared" si="36"/>
        <v>40-49</v>
      </c>
    </row>
    <row r="2309" spans="1:28" x14ac:dyDescent="0.3">
      <c r="A2309">
        <v>37</v>
      </c>
      <c r="B2309" t="s">
        <v>27</v>
      </c>
      <c r="C2309" t="s">
        <v>38</v>
      </c>
      <c r="D2309">
        <v>0</v>
      </c>
      <c r="E2309" t="s">
        <v>37</v>
      </c>
      <c r="F2309">
        <v>0</v>
      </c>
      <c r="G2309">
        <v>0</v>
      </c>
      <c r="H2309" t="s">
        <v>30</v>
      </c>
      <c r="I2309">
        <v>0</v>
      </c>
      <c r="J2309" t="s">
        <v>40</v>
      </c>
      <c r="K2309">
        <v>-200</v>
      </c>
      <c r="L2309" s="1">
        <v>2050</v>
      </c>
      <c r="M2309" t="s">
        <v>27</v>
      </c>
      <c r="N2309" t="s">
        <v>36</v>
      </c>
      <c r="O2309" t="s">
        <v>27</v>
      </c>
      <c r="P2309">
        <v>50</v>
      </c>
      <c r="Q2309" t="s">
        <v>32</v>
      </c>
      <c r="R2309">
        <v>15</v>
      </c>
      <c r="S2309" t="s">
        <v>36</v>
      </c>
      <c r="T2309">
        <v>3</v>
      </c>
      <c r="U2309">
        <v>1</v>
      </c>
      <c r="V2309">
        <v>1</v>
      </c>
      <c r="W2309">
        <v>5</v>
      </c>
      <c r="X2309">
        <v>668</v>
      </c>
      <c r="Y2309">
        <v>50</v>
      </c>
      <c r="Z2309" t="s">
        <v>35</v>
      </c>
      <c r="AA2309">
        <v>100</v>
      </c>
      <c r="AB2309" t="str">
        <f t="shared" si="36"/>
        <v>30-39</v>
      </c>
    </row>
    <row r="2310" spans="1:28" x14ac:dyDescent="0.3">
      <c r="A2310">
        <v>48</v>
      </c>
      <c r="B2310" t="s">
        <v>27</v>
      </c>
      <c r="C2310" t="s">
        <v>38</v>
      </c>
      <c r="D2310">
        <v>0</v>
      </c>
      <c r="E2310" t="s">
        <v>29</v>
      </c>
      <c r="F2310">
        <v>50</v>
      </c>
      <c r="G2310">
        <v>0</v>
      </c>
      <c r="H2310" t="s">
        <v>39</v>
      </c>
      <c r="I2310">
        <v>0</v>
      </c>
      <c r="J2310" t="s">
        <v>31</v>
      </c>
      <c r="K2310">
        <v>0</v>
      </c>
      <c r="L2310" s="1">
        <v>2200</v>
      </c>
      <c r="M2310" t="s">
        <v>27</v>
      </c>
      <c r="N2310" t="s">
        <v>27</v>
      </c>
      <c r="O2310" t="s">
        <v>27</v>
      </c>
      <c r="P2310">
        <v>0</v>
      </c>
      <c r="Q2310" t="s">
        <v>34</v>
      </c>
      <c r="R2310">
        <v>21</v>
      </c>
      <c r="S2310" t="s">
        <v>27</v>
      </c>
      <c r="T2310">
        <v>4</v>
      </c>
      <c r="U2310">
        <v>5</v>
      </c>
      <c r="V2310">
        <v>3</v>
      </c>
      <c r="W2310">
        <v>99</v>
      </c>
      <c r="X2310">
        <v>708</v>
      </c>
      <c r="Y2310">
        <v>-50</v>
      </c>
      <c r="Z2310" t="s">
        <v>33</v>
      </c>
      <c r="AA2310">
        <v>50</v>
      </c>
      <c r="AB2310" t="str">
        <f t="shared" si="36"/>
        <v>40-49</v>
      </c>
    </row>
    <row r="2311" spans="1:28" x14ac:dyDescent="0.3">
      <c r="A2311">
        <v>53</v>
      </c>
      <c r="B2311" t="s">
        <v>27</v>
      </c>
      <c r="C2311" t="s">
        <v>28</v>
      </c>
      <c r="D2311">
        <v>86</v>
      </c>
      <c r="E2311" t="s">
        <v>29</v>
      </c>
      <c r="F2311">
        <v>50</v>
      </c>
      <c r="G2311">
        <v>0</v>
      </c>
      <c r="H2311" t="s">
        <v>30</v>
      </c>
      <c r="I2311">
        <v>0</v>
      </c>
      <c r="J2311" t="s">
        <v>40</v>
      </c>
      <c r="K2311">
        <v>-200</v>
      </c>
      <c r="L2311" s="1">
        <v>2086</v>
      </c>
      <c r="M2311" t="s">
        <v>36</v>
      </c>
      <c r="N2311" t="s">
        <v>36</v>
      </c>
      <c r="O2311" t="s">
        <v>27</v>
      </c>
      <c r="P2311">
        <v>100</v>
      </c>
      <c r="Q2311" t="s">
        <v>32</v>
      </c>
      <c r="R2311">
        <v>29</v>
      </c>
      <c r="S2311" t="s">
        <v>36</v>
      </c>
      <c r="T2311">
        <v>7</v>
      </c>
      <c r="U2311">
        <v>2</v>
      </c>
      <c r="V2311">
        <v>1</v>
      </c>
      <c r="W2311">
        <v>6</v>
      </c>
      <c r="X2311">
        <v>692</v>
      </c>
      <c r="Y2311">
        <v>50</v>
      </c>
      <c r="Z2311" t="s">
        <v>33</v>
      </c>
      <c r="AA2311">
        <v>50</v>
      </c>
      <c r="AB2311" t="str">
        <f t="shared" si="36"/>
        <v>50-59</v>
      </c>
    </row>
    <row r="2312" spans="1:28" x14ac:dyDescent="0.3">
      <c r="A2312">
        <v>35</v>
      </c>
      <c r="B2312" t="s">
        <v>27</v>
      </c>
      <c r="C2312" t="s">
        <v>38</v>
      </c>
      <c r="D2312">
        <v>0</v>
      </c>
      <c r="E2312" t="s">
        <v>37</v>
      </c>
      <c r="F2312">
        <v>0</v>
      </c>
      <c r="G2312">
        <v>0</v>
      </c>
      <c r="H2312" t="s">
        <v>39</v>
      </c>
      <c r="I2312">
        <v>0</v>
      </c>
      <c r="J2312" t="s">
        <v>40</v>
      </c>
      <c r="K2312">
        <v>-200</v>
      </c>
      <c r="L2312" s="1">
        <v>2000</v>
      </c>
      <c r="M2312" t="s">
        <v>27</v>
      </c>
      <c r="N2312" t="s">
        <v>27</v>
      </c>
      <c r="O2312" t="s">
        <v>27</v>
      </c>
      <c r="P2312">
        <v>0</v>
      </c>
      <c r="Q2312" t="s">
        <v>32</v>
      </c>
      <c r="R2312">
        <v>24</v>
      </c>
      <c r="S2312" t="s">
        <v>36</v>
      </c>
      <c r="T2312">
        <v>2</v>
      </c>
      <c r="U2312">
        <v>2</v>
      </c>
      <c r="V2312">
        <v>2</v>
      </c>
      <c r="W2312">
        <v>4</v>
      </c>
      <c r="X2312">
        <v>775</v>
      </c>
      <c r="Y2312">
        <v>-50</v>
      </c>
      <c r="Z2312" t="s">
        <v>35</v>
      </c>
      <c r="AA2312">
        <v>100</v>
      </c>
      <c r="AB2312" t="str">
        <f t="shared" si="36"/>
        <v>30-39</v>
      </c>
    </row>
    <row r="2313" spans="1:28" x14ac:dyDescent="0.3">
      <c r="A2313">
        <v>66</v>
      </c>
      <c r="B2313" t="s">
        <v>36</v>
      </c>
      <c r="C2313" t="s">
        <v>38</v>
      </c>
      <c r="D2313">
        <v>0</v>
      </c>
      <c r="E2313" t="s">
        <v>37</v>
      </c>
      <c r="F2313">
        <v>0</v>
      </c>
      <c r="G2313">
        <v>0</v>
      </c>
      <c r="H2313" t="s">
        <v>30</v>
      </c>
      <c r="I2313">
        <v>0</v>
      </c>
      <c r="J2313" t="s">
        <v>31</v>
      </c>
      <c r="K2313">
        <v>0</v>
      </c>
      <c r="L2313" s="1">
        <v>2250</v>
      </c>
      <c r="M2313" t="s">
        <v>27</v>
      </c>
      <c r="N2313" t="s">
        <v>36</v>
      </c>
      <c r="O2313" t="s">
        <v>27</v>
      </c>
      <c r="P2313">
        <v>50</v>
      </c>
      <c r="Q2313" t="s">
        <v>34</v>
      </c>
      <c r="R2313">
        <v>7</v>
      </c>
      <c r="S2313" t="s">
        <v>27</v>
      </c>
      <c r="T2313">
        <v>4</v>
      </c>
      <c r="U2313">
        <v>1</v>
      </c>
      <c r="V2313">
        <v>3</v>
      </c>
      <c r="W2313">
        <v>99</v>
      </c>
      <c r="X2313">
        <v>699</v>
      </c>
      <c r="Y2313">
        <v>50</v>
      </c>
      <c r="Z2313" t="s">
        <v>35</v>
      </c>
      <c r="AA2313">
        <v>100</v>
      </c>
      <c r="AB2313" t="str">
        <f t="shared" si="36"/>
        <v>60-69</v>
      </c>
    </row>
    <row r="2314" spans="1:28" x14ac:dyDescent="0.3">
      <c r="A2314">
        <v>43</v>
      </c>
      <c r="B2314" t="s">
        <v>27</v>
      </c>
      <c r="C2314" t="s">
        <v>28</v>
      </c>
      <c r="D2314">
        <v>86</v>
      </c>
      <c r="E2314" t="s">
        <v>29</v>
      </c>
      <c r="F2314">
        <v>50</v>
      </c>
      <c r="G2314">
        <v>0</v>
      </c>
      <c r="H2314" t="s">
        <v>30</v>
      </c>
      <c r="I2314">
        <v>0</v>
      </c>
      <c r="J2314" t="s">
        <v>31</v>
      </c>
      <c r="K2314">
        <v>0</v>
      </c>
      <c r="L2314" s="1">
        <v>2186</v>
      </c>
      <c r="M2314" t="s">
        <v>36</v>
      </c>
      <c r="N2314" t="s">
        <v>27</v>
      </c>
      <c r="O2314" t="s">
        <v>27</v>
      </c>
      <c r="P2314">
        <v>50</v>
      </c>
      <c r="Q2314" t="s">
        <v>32</v>
      </c>
      <c r="R2314">
        <v>19</v>
      </c>
      <c r="S2314" t="s">
        <v>36</v>
      </c>
      <c r="T2314">
        <v>2</v>
      </c>
      <c r="U2314">
        <v>0</v>
      </c>
      <c r="V2314">
        <v>2</v>
      </c>
      <c r="W2314">
        <v>6</v>
      </c>
      <c r="X2314">
        <v>713</v>
      </c>
      <c r="Y2314">
        <v>-50</v>
      </c>
      <c r="Z2314" t="s">
        <v>41</v>
      </c>
      <c r="AA2314">
        <v>0</v>
      </c>
      <c r="AB2314" t="str">
        <f t="shared" si="36"/>
        <v>40-49</v>
      </c>
    </row>
    <row r="2315" spans="1:28" x14ac:dyDescent="0.3">
      <c r="A2315">
        <v>47</v>
      </c>
      <c r="B2315" t="s">
        <v>27</v>
      </c>
      <c r="C2315" t="s">
        <v>28</v>
      </c>
      <c r="D2315">
        <v>86</v>
      </c>
      <c r="E2315" t="s">
        <v>42</v>
      </c>
      <c r="F2315">
        <v>100</v>
      </c>
      <c r="G2315">
        <v>0</v>
      </c>
      <c r="H2315" t="s">
        <v>39</v>
      </c>
      <c r="I2315">
        <v>0</v>
      </c>
      <c r="J2315" t="s">
        <v>31</v>
      </c>
      <c r="K2315">
        <v>0</v>
      </c>
      <c r="L2315" s="1">
        <v>2436</v>
      </c>
      <c r="M2315" t="s">
        <v>27</v>
      </c>
      <c r="N2315" t="s">
        <v>27</v>
      </c>
      <c r="O2315" t="s">
        <v>27</v>
      </c>
      <c r="P2315">
        <v>0</v>
      </c>
      <c r="Q2315" t="s">
        <v>44</v>
      </c>
      <c r="R2315">
        <v>4</v>
      </c>
      <c r="S2315" t="s">
        <v>36</v>
      </c>
      <c r="T2315">
        <v>4</v>
      </c>
      <c r="U2315">
        <v>1</v>
      </c>
      <c r="V2315">
        <v>2</v>
      </c>
      <c r="W2315">
        <v>1</v>
      </c>
      <c r="X2315">
        <v>659</v>
      </c>
      <c r="Y2315">
        <v>50</v>
      </c>
      <c r="Z2315" t="s">
        <v>33</v>
      </c>
      <c r="AA2315">
        <v>50</v>
      </c>
      <c r="AB2315" t="str">
        <f t="shared" si="36"/>
        <v>40-49</v>
      </c>
    </row>
    <row r="2316" spans="1:28" x14ac:dyDescent="0.3">
      <c r="A2316">
        <v>49</v>
      </c>
      <c r="B2316" t="s">
        <v>27</v>
      </c>
      <c r="C2316" t="s">
        <v>45</v>
      </c>
      <c r="D2316">
        <v>0</v>
      </c>
      <c r="E2316" t="s">
        <v>29</v>
      </c>
      <c r="F2316">
        <v>50</v>
      </c>
      <c r="G2316">
        <v>0</v>
      </c>
      <c r="H2316" t="s">
        <v>30</v>
      </c>
      <c r="I2316">
        <v>0</v>
      </c>
      <c r="J2316" t="s">
        <v>31</v>
      </c>
      <c r="K2316">
        <v>0</v>
      </c>
      <c r="L2316" s="1">
        <v>2250</v>
      </c>
      <c r="M2316" t="s">
        <v>27</v>
      </c>
      <c r="N2316" t="s">
        <v>27</v>
      </c>
      <c r="O2316" t="s">
        <v>27</v>
      </c>
      <c r="P2316">
        <v>0</v>
      </c>
      <c r="Q2316" t="s">
        <v>32</v>
      </c>
      <c r="R2316">
        <v>16</v>
      </c>
      <c r="S2316" t="s">
        <v>27</v>
      </c>
      <c r="T2316">
        <v>6</v>
      </c>
      <c r="U2316">
        <v>2</v>
      </c>
      <c r="V2316">
        <v>2</v>
      </c>
      <c r="W2316">
        <v>99</v>
      </c>
      <c r="X2316">
        <v>814</v>
      </c>
      <c r="Y2316">
        <v>-50</v>
      </c>
      <c r="Z2316" t="s">
        <v>35</v>
      </c>
      <c r="AA2316">
        <v>100</v>
      </c>
      <c r="AB2316" t="str">
        <f t="shared" si="36"/>
        <v>40-49</v>
      </c>
    </row>
    <row r="2317" spans="1:28" x14ac:dyDescent="0.3">
      <c r="A2317">
        <v>46</v>
      </c>
      <c r="B2317" t="s">
        <v>27</v>
      </c>
      <c r="C2317" t="s">
        <v>28</v>
      </c>
      <c r="D2317">
        <v>86</v>
      </c>
      <c r="E2317" t="s">
        <v>29</v>
      </c>
      <c r="F2317">
        <v>50</v>
      </c>
      <c r="G2317">
        <v>0</v>
      </c>
      <c r="H2317" t="s">
        <v>30</v>
      </c>
      <c r="I2317">
        <v>0</v>
      </c>
      <c r="J2317" t="s">
        <v>31</v>
      </c>
      <c r="K2317">
        <v>0</v>
      </c>
      <c r="L2317" s="1">
        <v>2286</v>
      </c>
      <c r="M2317" t="s">
        <v>27</v>
      </c>
      <c r="N2317" t="s">
        <v>27</v>
      </c>
      <c r="O2317" t="s">
        <v>27</v>
      </c>
      <c r="P2317">
        <v>0</v>
      </c>
      <c r="Q2317" t="s">
        <v>32</v>
      </c>
      <c r="R2317">
        <v>22</v>
      </c>
      <c r="S2317" t="s">
        <v>27</v>
      </c>
      <c r="T2317">
        <v>2</v>
      </c>
      <c r="U2317">
        <v>2</v>
      </c>
      <c r="V2317">
        <v>1</v>
      </c>
      <c r="W2317">
        <v>99</v>
      </c>
      <c r="X2317">
        <v>748</v>
      </c>
      <c r="Y2317">
        <v>-50</v>
      </c>
      <c r="Z2317" t="s">
        <v>33</v>
      </c>
      <c r="AA2317">
        <v>50</v>
      </c>
      <c r="AB2317" t="str">
        <f t="shared" si="36"/>
        <v>40-49</v>
      </c>
    </row>
    <row r="2318" spans="1:28" x14ac:dyDescent="0.3">
      <c r="A2318">
        <v>52</v>
      </c>
      <c r="B2318" t="s">
        <v>27</v>
      </c>
      <c r="C2318" t="s">
        <v>38</v>
      </c>
      <c r="D2318">
        <v>0</v>
      </c>
      <c r="E2318" t="s">
        <v>42</v>
      </c>
      <c r="F2318">
        <v>100</v>
      </c>
      <c r="G2318">
        <v>1</v>
      </c>
      <c r="H2318" t="s">
        <v>43</v>
      </c>
      <c r="I2318">
        <v>200</v>
      </c>
      <c r="J2318" t="s">
        <v>31</v>
      </c>
      <c r="K2318">
        <v>0</v>
      </c>
      <c r="L2318" s="1">
        <v>2500</v>
      </c>
      <c r="M2318" t="s">
        <v>27</v>
      </c>
      <c r="N2318" t="s">
        <v>36</v>
      </c>
      <c r="O2318" t="s">
        <v>27</v>
      </c>
      <c r="P2318">
        <v>50</v>
      </c>
      <c r="Q2318" t="s">
        <v>32</v>
      </c>
      <c r="R2318">
        <v>23</v>
      </c>
      <c r="S2318" t="s">
        <v>27</v>
      </c>
      <c r="T2318">
        <v>8</v>
      </c>
      <c r="U2318">
        <v>5</v>
      </c>
      <c r="V2318">
        <v>3</v>
      </c>
      <c r="W2318">
        <v>99</v>
      </c>
      <c r="X2318">
        <v>684</v>
      </c>
      <c r="Y2318">
        <v>50</v>
      </c>
      <c r="Z2318" t="s">
        <v>33</v>
      </c>
      <c r="AA2318">
        <v>50</v>
      </c>
      <c r="AB2318" t="str">
        <f t="shared" si="36"/>
        <v>50-59</v>
      </c>
    </row>
    <row r="2319" spans="1:28" x14ac:dyDescent="0.3">
      <c r="A2319">
        <v>30</v>
      </c>
      <c r="B2319" t="s">
        <v>27</v>
      </c>
      <c r="C2319" t="s">
        <v>28</v>
      </c>
      <c r="D2319">
        <v>86</v>
      </c>
      <c r="E2319" t="s">
        <v>29</v>
      </c>
      <c r="F2319">
        <v>50</v>
      </c>
      <c r="G2319">
        <v>0</v>
      </c>
      <c r="H2319" t="s">
        <v>30</v>
      </c>
      <c r="I2319">
        <v>0</v>
      </c>
      <c r="J2319" t="s">
        <v>31</v>
      </c>
      <c r="K2319">
        <v>0</v>
      </c>
      <c r="L2319" s="1">
        <v>2386</v>
      </c>
      <c r="M2319" t="s">
        <v>27</v>
      </c>
      <c r="N2319" t="s">
        <v>36</v>
      </c>
      <c r="O2319" t="s">
        <v>27</v>
      </c>
      <c r="P2319">
        <v>50</v>
      </c>
      <c r="Q2319" t="s">
        <v>34</v>
      </c>
      <c r="R2319">
        <v>5</v>
      </c>
      <c r="S2319" t="s">
        <v>36</v>
      </c>
      <c r="T2319">
        <v>1</v>
      </c>
      <c r="U2319">
        <v>2</v>
      </c>
      <c r="V2319">
        <v>2</v>
      </c>
      <c r="W2319">
        <v>6</v>
      </c>
      <c r="X2319">
        <v>686</v>
      </c>
      <c r="Y2319">
        <v>50</v>
      </c>
      <c r="Z2319" t="s">
        <v>35</v>
      </c>
      <c r="AA2319">
        <v>100</v>
      </c>
      <c r="AB2319" t="str">
        <f t="shared" si="36"/>
        <v>30-39</v>
      </c>
    </row>
    <row r="2320" spans="1:28" x14ac:dyDescent="0.3">
      <c r="A2320">
        <v>31</v>
      </c>
      <c r="B2320" t="s">
        <v>27</v>
      </c>
      <c r="C2320" t="s">
        <v>38</v>
      </c>
      <c r="D2320">
        <v>0</v>
      </c>
      <c r="E2320" t="s">
        <v>37</v>
      </c>
      <c r="F2320">
        <v>0</v>
      </c>
      <c r="G2320">
        <v>0</v>
      </c>
      <c r="H2320" t="s">
        <v>30</v>
      </c>
      <c r="I2320">
        <v>0</v>
      </c>
      <c r="J2320" t="s">
        <v>31</v>
      </c>
      <c r="K2320">
        <v>0</v>
      </c>
      <c r="L2320" s="1">
        <v>2200</v>
      </c>
      <c r="M2320" t="s">
        <v>36</v>
      </c>
      <c r="N2320" t="s">
        <v>36</v>
      </c>
      <c r="O2320" t="s">
        <v>27</v>
      </c>
      <c r="P2320">
        <v>100</v>
      </c>
      <c r="Q2320" t="s">
        <v>34</v>
      </c>
      <c r="R2320">
        <v>6</v>
      </c>
      <c r="S2320" t="s">
        <v>36</v>
      </c>
      <c r="T2320">
        <v>3</v>
      </c>
      <c r="U2320">
        <v>4</v>
      </c>
      <c r="V2320">
        <v>2</v>
      </c>
      <c r="W2320">
        <v>11</v>
      </c>
      <c r="X2320">
        <v>669</v>
      </c>
      <c r="Y2320">
        <v>50</v>
      </c>
      <c r="Z2320" t="s">
        <v>35</v>
      </c>
      <c r="AA2320">
        <v>100</v>
      </c>
      <c r="AB2320" t="str">
        <f t="shared" si="36"/>
        <v>30-39</v>
      </c>
    </row>
    <row r="2321" spans="1:28" x14ac:dyDescent="0.3">
      <c r="A2321">
        <v>23</v>
      </c>
      <c r="B2321" t="s">
        <v>27</v>
      </c>
      <c r="C2321" t="s">
        <v>38</v>
      </c>
      <c r="D2321">
        <v>0</v>
      </c>
      <c r="E2321" t="s">
        <v>37</v>
      </c>
      <c r="F2321">
        <v>0</v>
      </c>
      <c r="G2321">
        <v>1</v>
      </c>
      <c r="H2321" t="s">
        <v>30</v>
      </c>
      <c r="I2321">
        <v>50</v>
      </c>
      <c r="J2321" t="s">
        <v>40</v>
      </c>
      <c r="K2321">
        <v>-200</v>
      </c>
      <c r="L2321" s="1">
        <v>1900</v>
      </c>
      <c r="M2321" t="s">
        <v>27</v>
      </c>
      <c r="N2321" t="s">
        <v>27</v>
      </c>
      <c r="O2321" t="s">
        <v>36</v>
      </c>
      <c r="P2321">
        <v>50</v>
      </c>
      <c r="Q2321" t="s">
        <v>34</v>
      </c>
      <c r="R2321">
        <v>8</v>
      </c>
      <c r="S2321" t="s">
        <v>27</v>
      </c>
      <c r="T2321">
        <v>2</v>
      </c>
      <c r="U2321">
        <v>0</v>
      </c>
      <c r="V2321">
        <v>3</v>
      </c>
      <c r="W2321">
        <v>99</v>
      </c>
      <c r="X2321">
        <v>798</v>
      </c>
      <c r="Y2321">
        <v>-50</v>
      </c>
      <c r="Z2321" t="s">
        <v>41</v>
      </c>
      <c r="AA2321">
        <v>0</v>
      </c>
      <c r="AB2321" t="str">
        <f t="shared" si="36"/>
        <v>20-29</v>
      </c>
    </row>
    <row r="2322" spans="1:28" x14ac:dyDescent="0.3">
      <c r="A2322">
        <v>46</v>
      </c>
      <c r="B2322" t="s">
        <v>27</v>
      </c>
      <c r="C2322" t="s">
        <v>38</v>
      </c>
      <c r="D2322">
        <v>0</v>
      </c>
      <c r="E2322" t="s">
        <v>29</v>
      </c>
      <c r="F2322">
        <v>50</v>
      </c>
      <c r="G2322">
        <v>0</v>
      </c>
      <c r="H2322" t="s">
        <v>30</v>
      </c>
      <c r="I2322">
        <v>0</v>
      </c>
      <c r="J2322" t="s">
        <v>40</v>
      </c>
      <c r="K2322">
        <v>-200</v>
      </c>
      <c r="L2322" s="1">
        <v>2150</v>
      </c>
      <c r="M2322" t="s">
        <v>27</v>
      </c>
      <c r="N2322" t="s">
        <v>27</v>
      </c>
      <c r="O2322" t="s">
        <v>27</v>
      </c>
      <c r="P2322">
        <v>0</v>
      </c>
      <c r="Q2322" t="s">
        <v>44</v>
      </c>
      <c r="R2322">
        <v>14</v>
      </c>
      <c r="S2322" t="s">
        <v>36</v>
      </c>
      <c r="T2322">
        <v>7</v>
      </c>
      <c r="U2322">
        <v>1</v>
      </c>
      <c r="V2322">
        <v>1</v>
      </c>
      <c r="W2322">
        <v>9</v>
      </c>
      <c r="X2322">
        <v>677</v>
      </c>
      <c r="Y2322">
        <v>50</v>
      </c>
      <c r="Z2322" t="s">
        <v>35</v>
      </c>
      <c r="AA2322">
        <v>100</v>
      </c>
      <c r="AB2322" t="str">
        <f t="shared" si="36"/>
        <v>40-49</v>
      </c>
    </row>
    <row r="2323" spans="1:28" x14ac:dyDescent="0.3">
      <c r="A2323">
        <v>51</v>
      </c>
      <c r="B2323" t="s">
        <v>27</v>
      </c>
      <c r="C2323" t="s">
        <v>46</v>
      </c>
      <c r="D2323">
        <v>0</v>
      </c>
      <c r="E2323" t="s">
        <v>29</v>
      </c>
      <c r="F2323">
        <v>50</v>
      </c>
      <c r="G2323">
        <v>1</v>
      </c>
      <c r="H2323" t="s">
        <v>30</v>
      </c>
      <c r="I2323">
        <v>50</v>
      </c>
      <c r="J2323" t="s">
        <v>31</v>
      </c>
      <c r="K2323">
        <v>0</v>
      </c>
      <c r="L2323" s="1">
        <v>2150</v>
      </c>
      <c r="M2323" t="s">
        <v>36</v>
      </c>
      <c r="N2323" t="s">
        <v>27</v>
      </c>
      <c r="O2323" t="s">
        <v>27</v>
      </c>
      <c r="P2323">
        <v>50</v>
      </c>
      <c r="Q2323" t="s">
        <v>32</v>
      </c>
      <c r="R2323">
        <v>17</v>
      </c>
      <c r="S2323" t="s">
        <v>36</v>
      </c>
      <c r="T2323">
        <v>2</v>
      </c>
      <c r="U2323">
        <v>5</v>
      </c>
      <c r="V2323">
        <v>2</v>
      </c>
      <c r="W2323">
        <v>2</v>
      </c>
      <c r="X2323">
        <v>717</v>
      </c>
      <c r="Y2323">
        <v>-50</v>
      </c>
      <c r="Z2323" t="s">
        <v>41</v>
      </c>
      <c r="AA2323">
        <v>0</v>
      </c>
      <c r="AB2323" t="str">
        <f t="shared" si="36"/>
        <v>50-59</v>
      </c>
    </row>
    <row r="2324" spans="1:28" x14ac:dyDescent="0.3">
      <c r="A2324">
        <v>46</v>
      </c>
      <c r="B2324" t="s">
        <v>27</v>
      </c>
      <c r="C2324" t="s">
        <v>45</v>
      </c>
      <c r="D2324">
        <v>0</v>
      </c>
      <c r="E2324" t="s">
        <v>29</v>
      </c>
      <c r="F2324">
        <v>50</v>
      </c>
      <c r="G2324">
        <v>0</v>
      </c>
      <c r="H2324" t="s">
        <v>39</v>
      </c>
      <c r="I2324">
        <v>0</v>
      </c>
      <c r="J2324" t="s">
        <v>40</v>
      </c>
      <c r="K2324">
        <v>-200</v>
      </c>
      <c r="L2324" s="1">
        <v>2000</v>
      </c>
      <c r="M2324" t="s">
        <v>36</v>
      </c>
      <c r="N2324" t="s">
        <v>36</v>
      </c>
      <c r="O2324" t="s">
        <v>27</v>
      </c>
      <c r="P2324">
        <v>100</v>
      </c>
      <c r="Q2324" t="s">
        <v>34</v>
      </c>
      <c r="R2324">
        <v>1</v>
      </c>
      <c r="S2324" t="s">
        <v>36</v>
      </c>
      <c r="T2324">
        <v>4</v>
      </c>
      <c r="U2324">
        <v>2</v>
      </c>
      <c r="V2324">
        <v>2</v>
      </c>
      <c r="W2324">
        <v>8</v>
      </c>
      <c r="X2324">
        <v>650</v>
      </c>
      <c r="Y2324">
        <v>50</v>
      </c>
      <c r="Z2324" t="s">
        <v>33</v>
      </c>
      <c r="AA2324">
        <v>50</v>
      </c>
      <c r="AB2324" t="str">
        <f t="shared" si="36"/>
        <v>40-49</v>
      </c>
    </row>
    <row r="2325" spans="1:28" x14ac:dyDescent="0.3">
      <c r="A2325">
        <v>65</v>
      </c>
      <c r="B2325" t="s">
        <v>36</v>
      </c>
      <c r="C2325" t="s">
        <v>38</v>
      </c>
      <c r="D2325">
        <v>0</v>
      </c>
      <c r="E2325" t="s">
        <v>29</v>
      </c>
      <c r="F2325">
        <v>50</v>
      </c>
      <c r="G2325">
        <v>1</v>
      </c>
      <c r="H2325" t="s">
        <v>30</v>
      </c>
      <c r="I2325">
        <v>50</v>
      </c>
      <c r="J2325" t="s">
        <v>31</v>
      </c>
      <c r="K2325">
        <v>0</v>
      </c>
      <c r="L2325" s="1">
        <v>2300</v>
      </c>
      <c r="M2325" t="s">
        <v>27</v>
      </c>
      <c r="N2325" t="s">
        <v>27</v>
      </c>
      <c r="O2325" t="s">
        <v>36</v>
      </c>
      <c r="P2325">
        <v>50</v>
      </c>
      <c r="Q2325" t="s">
        <v>34</v>
      </c>
      <c r="R2325">
        <v>12</v>
      </c>
      <c r="S2325" t="s">
        <v>36</v>
      </c>
      <c r="T2325">
        <v>7</v>
      </c>
      <c r="U2325">
        <v>3</v>
      </c>
      <c r="V2325">
        <v>1</v>
      </c>
      <c r="W2325">
        <v>14</v>
      </c>
      <c r="X2325">
        <v>675</v>
      </c>
      <c r="Y2325">
        <v>50</v>
      </c>
      <c r="Z2325" t="s">
        <v>33</v>
      </c>
      <c r="AA2325">
        <v>50</v>
      </c>
      <c r="AB2325" t="str">
        <f t="shared" si="36"/>
        <v>60-69</v>
      </c>
    </row>
    <row r="2326" spans="1:28" x14ac:dyDescent="0.3">
      <c r="A2326">
        <v>39</v>
      </c>
      <c r="B2326" t="s">
        <v>27</v>
      </c>
      <c r="C2326" t="s">
        <v>28</v>
      </c>
      <c r="D2326">
        <v>86</v>
      </c>
      <c r="E2326" t="s">
        <v>29</v>
      </c>
      <c r="F2326">
        <v>50</v>
      </c>
      <c r="G2326">
        <v>1</v>
      </c>
      <c r="H2326" t="s">
        <v>30</v>
      </c>
      <c r="I2326">
        <v>50</v>
      </c>
      <c r="J2326" t="s">
        <v>40</v>
      </c>
      <c r="K2326">
        <v>-200</v>
      </c>
      <c r="L2326" s="1">
        <v>2086</v>
      </c>
      <c r="M2326" t="s">
        <v>27</v>
      </c>
      <c r="N2326" t="s">
        <v>27</v>
      </c>
      <c r="O2326" t="s">
        <v>27</v>
      </c>
      <c r="P2326">
        <v>0</v>
      </c>
      <c r="Q2326" t="s">
        <v>32</v>
      </c>
      <c r="R2326">
        <v>2</v>
      </c>
      <c r="S2326" t="s">
        <v>36</v>
      </c>
      <c r="T2326">
        <v>3</v>
      </c>
      <c r="U2326">
        <v>3</v>
      </c>
      <c r="V2326">
        <v>2</v>
      </c>
      <c r="W2326">
        <v>7</v>
      </c>
      <c r="X2326">
        <v>729</v>
      </c>
      <c r="Y2326">
        <v>-50</v>
      </c>
      <c r="Z2326" t="s">
        <v>41</v>
      </c>
      <c r="AA2326">
        <v>0</v>
      </c>
      <c r="AB2326" t="str">
        <f t="shared" si="36"/>
        <v>30-39</v>
      </c>
    </row>
    <row r="2327" spans="1:28" x14ac:dyDescent="0.3">
      <c r="A2327">
        <v>50</v>
      </c>
      <c r="B2327" t="s">
        <v>27</v>
      </c>
      <c r="C2327" t="s">
        <v>28</v>
      </c>
      <c r="D2327">
        <v>86</v>
      </c>
      <c r="E2327" t="s">
        <v>42</v>
      </c>
      <c r="F2327">
        <v>100</v>
      </c>
      <c r="G2327">
        <v>0</v>
      </c>
      <c r="H2327" t="s">
        <v>39</v>
      </c>
      <c r="I2327">
        <v>0</v>
      </c>
      <c r="J2327" t="s">
        <v>40</v>
      </c>
      <c r="K2327">
        <v>-200</v>
      </c>
      <c r="L2327" s="1">
        <v>2086</v>
      </c>
      <c r="M2327" t="s">
        <v>36</v>
      </c>
      <c r="N2327" t="s">
        <v>27</v>
      </c>
      <c r="O2327" t="s">
        <v>27</v>
      </c>
      <c r="P2327">
        <v>50</v>
      </c>
      <c r="Q2327" t="s">
        <v>34</v>
      </c>
      <c r="R2327">
        <v>10</v>
      </c>
      <c r="S2327" t="s">
        <v>27</v>
      </c>
      <c r="T2327">
        <v>8</v>
      </c>
      <c r="U2327">
        <v>2</v>
      </c>
      <c r="V2327">
        <v>2</v>
      </c>
      <c r="W2327">
        <v>99</v>
      </c>
      <c r="X2327">
        <v>707</v>
      </c>
      <c r="Y2327">
        <v>-50</v>
      </c>
      <c r="Z2327" t="s">
        <v>33</v>
      </c>
      <c r="AA2327">
        <v>50</v>
      </c>
      <c r="AB2327" t="str">
        <f t="shared" si="36"/>
        <v>50-59</v>
      </c>
    </row>
    <row r="2328" spans="1:28" x14ac:dyDescent="0.3">
      <c r="A2328">
        <v>23</v>
      </c>
      <c r="B2328" t="s">
        <v>27</v>
      </c>
      <c r="C2328" t="s">
        <v>38</v>
      </c>
      <c r="D2328">
        <v>0</v>
      </c>
      <c r="E2328" t="s">
        <v>29</v>
      </c>
      <c r="F2328">
        <v>50</v>
      </c>
      <c r="G2328">
        <v>0</v>
      </c>
      <c r="H2328" t="s">
        <v>30</v>
      </c>
      <c r="I2328">
        <v>0</v>
      </c>
      <c r="J2328" t="s">
        <v>31</v>
      </c>
      <c r="K2328">
        <v>0</v>
      </c>
      <c r="L2328" s="1">
        <v>2200</v>
      </c>
      <c r="M2328" t="s">
        <v>27</v>
      </c>
      <c r="N2328" t="s">
        <v>27</v>
      </c>
      <c r="O2328" t="s">
        <v>27</v>
      </c>
      <c r="P2328">
        <v>0</v>
      </c>
      <c r="Q2328" t="s">
        <v>44</v>
      </c>
      <c r="R2328">
        <v>13</v>
      </c>
      <c r="S2328" t="s">
        <v>27</v>
      </c>
      <c r="T2328">
        <v>3</v>
      </c>
      <c r="U2328">
        <v>1</v>
      </c>
      <c r="V2328">
        <v>1</v>
      </c>
      <c r="W2328">
        <v>99</v>
      </c>
      <c r="X2328">
        <v>709</v>
      </c>
      <c r="Y2328">
        <v>-50</v>
      </c>
      <c r="Z2328" t="s">
        <v>33</v>
      </c>
      <c r="AA2328">
        <v>50</v>
      </c>
      <c r="AB2328" t="str">
        <f t="shared" si="36"/>
        <v>20-29</v>
      </c>
    </row>
    <row r="2329" spans="1:28" x14ac:dyDescent="0.3">
      <c r="A2329">
        <v>34</v>
      </c>
      <c r="B2329" t="s">
        <v>27</v>
      </c>
      <c r="C2329" t="s">
        <v>38</v>
      </c>
      <c r="D2329">
        <v>0</v>
      </c>
      <c r="E2329" t="s">
        <v>29</v>
      </c>
      <c r="F2329">
        <v>50</v>
      </c>
      <c r="G2329">
        <v>1</v>
      </c>
      <c r="H2329" t="s">
        <v>30</v>
      </c>
      <c r="I2329">
        <v>50</v>
      </c>
      <c r="J2329" t="s">
        <v>31</v>
      </c>
      <c r="K2329">
        <v>0</v>
      </c>
      <c r="L2329" s="1">
        <v>2250</v>
      </c>
      <c r="M2329" t="s">
        <v>27</v>
      </c>
      <c r="N2329" t="s">
        <v>27</v>
      </c>
      <c r="O2329" t="s">
        <v>36</v>
      </c>
      <c r="P2329">
        <v>50</v>
      </c>
      <c r="Q2329" t="s">
        <v>34</v>
      </c>
      <c r="R2329">
        <v>6</v>
      </c>
      <c r="S2329" t="s">
        <v>36</v>
      </c>
      <c r="T2329">
        <v>7</v>
      </c>
      <c r="U2329">
        <v>1</v>
      </c>
      <c r="V2329">
        <v>3</v>
      </c>
      <c r="W2329">
        <v>7</v>
      </c>
      <c r="X2329">
        <v>706</v>
      </c>
      <c r="Y2329">
        <v>-50</v>
      </c>
      <c r="Z2329" t="s">
        <v>35</v>
      </c>
      <c r="AA2329">
        <v>100</v>
      </c>
      <c r="AB2329" t="str">
        <f t="shared" si="36"/>
        <v>30-39</v>
      </c>
    </row>
    <row r="2330" spans="1:28" x14ac:dyDescent="0.3">
      <c r="A2330">
        <v>50</v>
      </c>
      <c r="B2330" t="s">
        <v>27</v>
      </c>
      <c r="C2330" t="s">
        <v>28</v>
      </c>
      <c r="D2330">
        <v>86</v>
      </c>
      <c r="E2330" t="s">
        <v>29</v>
      </c>
      <c r="F2330">
        <v>50</v>
      </c>
      <c r="G2330">
        <v>1</v>
      </c>
      <c r="H2330" t="s">
        <v>30</v>
      </c>
      <c r="I2330">
        <v>50</v>
      </c>
      <c r="J2330" t="s">
        <v>31</v>
      </c>
      <c r="K2330">
        <v>0</v>
      </c>
      <c r="L2330" s="1">
        <v>2336</v>
      </c>
      <c r="M2330" t="s">
        <v>27</v>
      </c>
      <c r="N2330" t="s">
        <v>27</v>
      </c>
      <c r="O2330" t="s">
        <v>27</v>
      </c>
      <c r="P2330">
        <v>0</v>
      </c>
      <c r="Q2330" t="s">
        <v>32</v>
      </c>
      <c r="R2330">
        <v>14</v>
      </c>
      <c r="S2330" t="s">
        <v>27</v>
      </c>
      <c r="T2330">
        <v>6</v>
      </c>
      <c r="U2330">
        <v>3</v>
      </c>
      <c r="V2330">
        <v>3</v>
      </c>
      <c r="W2330">
        <v>99</v>
      </c>
      <c r="X2330">
        <v>702</v>
      </c>
      <c r="Y2330">
        <v>-50</v>
      </c>
      <c r="Z2330" t="s">
        <v>33</v>
      </c>
      <c r="AA2330">
        <v>50</v>
      </c>
      <c r="AB2330" t="str">
        <f t="shared" si="36"/>
        <v>50-59</v>
      </c>
    </row>
    <row r="2331" spans="1:28" x14ac:dyDescent="0.3">
      <c r="A2331">
        <v>52</v>
      </c>
      <c r="B2331" t="s">
        <v>27</v>
      </c>
      <c r="C2331" t="s">
        <v>28</v>
      </c>
      <c r="D2331">
        <v>86</v>
      </c>
      <c r="E2331" t="s">
        <v>29</v>
      </c>
      <c r="F2331">
        <v>50</v>
      </c>
      <c r="G2331">
        <v>0</v>
      </c>
      <c r="H2331" t="s">
        <v>30</v>
      </c>
      <c r="I2331">
        <v>0</v>
      </c>
      <c r="J2331" t="s">
        <v>31</v>
      </c>
      <c r="K2331">
        <v>0</v>
      </c>
      <c r="L2331" s="1">
        <v>2236</v>
      </c>
      <c r="M2331" t="s">
        <v>27</v>
      </c>
      <c r="N2331" t="s">
        <v>36</v>
      </c>
      <c r="O2331" t="s">
        <v>27</v>
      </c>
      <c r="P2331">
        <v>50</v>
      </c>
      <c r="Q2331" t="s">
        <v>34</v>
      </c>
      <c r="R2331">
        <v>17</v>
      </c>
      <c r="S2331" t="s">
        <v>36</v>
      </c>
      <c r="T2331">
        <v>7</v>
      </c>
      <c r="U2331">
        <v>3</v>
      </c>
      <c r="V2331">
        <v>1</v>
      </c>
      <c r="W2331">
        <v>12</v>
      </c>
      <c r="X2331">
        <v>738</v>
      </c>
      <c r="Y2331">
        <v>-50</v>
      </c>
      <c r="Z2331" t="s">
        <v>33</v>
      </c>
      <c r="AA2331">
        <v>50</v>
      </c>
      <c r="AB2331" t="str">
        <f t="shared" si="36"/>
        <v>50-59</v>
      </c>
    </row>
    <row r="2332" spans="1:28" x14ac:dyDescent="0.3">
      <c r="A2332">
        <v>35</v>
      </c>
      <c r="B2332" t="s">
        <v>27</v>
      </c>
      <c r="C2332" t="s">
        <v>38</v>
      </c>
      <c r="D2332">
        <v>0</v>
      </c>
      <c r="E2332" t="s">
        <v>29</v>
      </c>
      <c r="F2332">
        <v>50</v>
      </c>
      <c r="G2332">
        <v>0</v>
      </c>
      <c r="H2332" t="s">
        <v>30</v>
      </c>
      <c r="I2332">
        <v>0</v>
      </c>
      <c r="J2332" t="s">
        <v>31</v>
      </c>
      <c r="K2332">
        <v>0</v>
      </c>
      <c r="L2332" s="1">
        <v>2200</v>
      </c>
      <c r="M2332" t="s">
        <v>27</v>
      </c>
      <c r="N2332" t="s">
        <v>27</v>
      </c>
      <c r="O2332" t="s">
        <v>27</v>
      </c>
      <c r="P2332">
        <v>0</v>
      </c>
      <c r="Q2332" t="s">
        <v>34</v>
      </c>
      <c r="R2332">
        <v>4</v>
      </c>
      <c r="S2332" t="s">
        <v>27</v>
      </c>
      <c r="T2332">
        <v>4</v>
      </c>
      <c r="U2332">
        <v>1</v>
      </c>
      <c r="V2332">
        <v>2</v>
      </c>
      <c r="W2332">
        <v>99</v>
      </c>
      <c r="X2332">
        <v>776</v>
      </c>
      <c r="Y2332">
        <v>-50</v>
      </c>
      <c r="Z2332" t="s">
        <v>33</v>
      </c>
      <c r="AA2332">
        <v>50</v>
      </c>
      <c r="AB2332" t="str">
        <f t="shared" si="36"/>
        <v>30-39</v>
      </c>
    </row>
    <row r="2333" spans="1:28" x14ac:dyDescent="0.3">
      <c r="A2333">
        <v>38</v>
      </c>
      <c r="B2333" t="s">
        <v>27</v>
      </c>
      <c r="C2333" t="s">
        <v>28</v>
      </c>
      <c r="D2333">
        <v>86</v>
      </c>
      <c r="E2333" t="s">
        <v>42</v>
      </c>
      <c r="F2333">
        <v>100</v>
      </c>
      <c r="G2333">
        <v>0</v>
      </c>
      <c r="H2333" t="s">
        <v>30</v>
      </c>
      <c r="I2333">
        <v>0</v>
      </c>
      <c r="J2333" t="s">
        <v>40</v>
      </c>
      <c r="K2333">
        <v>-200</v>
      </c>
      <c r="L2333" s="1">
        <v>2236</v>
      </c>
      <c r="M2333" t="s">
        <v>27</v>
      </c>
      <c r="N2333" t="s">
        <v>27</v>
      </c>
      <c r="O2333" t="s">
        <v>27</v>
      </c>
      <c r="P2333">
        <v>0</v>
      </c>
      <c r="Q2333" t="s">
        <v>34</v>
      </c>
      <c r="R2333">
        <v>23</v>
      </c>
      <c r="S2333" t="s">
        <v>27</v>
      </c>
      <c r="T2333">
        <v>7</v>
      </c>
      <c r="U2333">
        <v>6</v>
      </c>
      <c r="V2333">
        <v>3</v>
      </c>
      <c r="W2333">
        <v>99</v>
      </c>
      <c r="X2333">
        <v>671</v>
      </c>
      <c r="Y2333">
        <v>50</v>
      </c>
      <c r="Z2333" t="s">
        <v>33</v>
      </c>
      <c r="AA2333">
        <v>50</v>
      </c>
      <c r="AB2333" t="str">
        <f t="shared" si="36"/>
        <v>30-39</v>
      </c>
    </row>
    <row r="2334" spans="1:28" x14ac:dyDescent="0.3">
      <c r="A2334">
        <v>18</v>
      </c>
      <c r="B2334" t="s">
        <v>27</v>
      </c>
      <c r="C2334" t="s">
        <v>28</v>
      </c>
      <c r="D2334">
        <v>86</v>
      </c>
      <c r="E2334" t="s">
        <v>29</v>
      </c>
      <c r="F2334">
        <v>50</v>
      </c>
      <c r="G2334">
        <v>2</v>
      </c>
      <c r="H2334" t="s">
        <v>43</v>
      </c>
      <c r="I2334">
        <v>400</v>
      </c>
      <c r="J2334" t="s">
        <v>31</v>
      </c>
      <c r="K2334">
        <v>0</v>
      </c>
      <c r="L2334" s="1">
        <v>2686</v>
      </c>
      <c r="M2334" t="s">
        <v>27</v>
      </c>
      <c r="N2334" t="s">
        <v>27</v>
      </c>
      <c r="O2334" t="s">
        <v>27</v>
      </c>
      <c r="P2334">
        <v>0</v>
      </c>
      <c r="Q2334" t="s">
        <v>32</v>
      </c>
      <c r="R2334">
        <v>18</v>
      </c>
      <c r="S2334" t="s">
        <v>36</v>
      </c>
      <c r="T2334">
        <v>12</v>
      </c>
      <c r="U2334">
        <v>0</v>
      </c>
      <c r="V2334">
        <v>2</v>
      </c>
      <c r="W2334">
        <v>5</v>
      </c>
      <c r="X2334">
        <v>715</v>
      </c>
      <c r="Y2334">
        <v>-50</v>
      </c>
      <c r="Z2334" t="s">
        <v>33</v>
      </c>
      <c r="AA2334">
        <v>50</v>
      </c>
      <c r="AB2334" t="str">
        <f t="shared" si="36"/>
        <v>10-19</v>
      </c>
    </row>
    <row r="2335" spans="1:28" x14ac:dyDescent="0.3">
      <c r="A2335">
        <v>34</v>
      </c>
      <c r="B2335" t="s">
        <v>27</v>
      </c>
      <c r="C2335" t="s">
        <v>38</v>
      </c>
      <c r="D2335">
        <v>0</v>
      </c>
      <c r="E2335" t="s">
        <v>29</v>
      </c>
      <c r="F2335">
        <v>50</v>
      </c>
      <c r="G2335">
        <v>0</v>
      </c>
      <c r="H2335" t="s">
        <v>30</v>
      </c>
      <c r="I2335">
        <v>0</v>
      </c>
      <c r="J2335" t="s">
        <v>31</v>
      </c>
      <c r="K2335">
        <v>0</v>
      </c>
      <c r="L2335" s="1">
        <v>2150</v>
      </c>
      <c r="M2335" t="s">
        <v>27</v>
      </c>
      <c r="N2335" t="s">
        <v>27</v>
      </c>
      <c r="O2335" t="s">
        <v>27</v>
      </c>
      <c r="P2335">
        <v>0</v>
      </c>
      <c r="Q2335" t="s">
        <v>34</v>
      </c>
      <c r="R2335">
        <v>21</v>
      </c>
      <c r="S2335" t="s">
        <v>27</v>
      </c>
      <c r="T2335">
        <v>1</v>
      </c>
      <c r="U2335">
        <v>5</v>
      </c>
      <c r="V2335">
        <v>2</v>
      </c>
      <c r="W2335">
        <v>99</v>
      </c>
      <c r="X2335">
        <v>702</v>
      </c>
      <c r="Y2335">
        <v>-50</v>
      </c>
      <c r="Z2335" t="s">
        <v>41</v>
      </c>
      <c r="AA2335">
        <v>0</v>
      </c>
      <c r="AB2335" t="str">
        <f t="shared" si="36"/>
        <v>30-39</v>
      </c>
    </row>
    <row r="2336" spans="1:28" x14ac:dyDescent="0.3">
      <c r="A2336">
        <v>53</v>
      </c>
      <c r="B2336" t="s">
        <v>27</v>
      </c>
      <c r="C2336" t="s">
        <v>38</v>
      </c>
      <c r="D2336">
        <v>0</v>
      </c>
      <c r="E2336" t="s">
        <v>42</v>
      </c>
      <c r="F2336">
        <v>100</v>
      </c>
      <c r="G2336">
        <v>0</v>
      </c>
      <c r="H2336" t="s">
        <v>39</v>
      </c>
      <c r="I2336">
        <v>0</v>
      </c>
      <c r="J2336" t="s">
        <v>40</v>
      </c>
      <c r="K2336">
        <v>-200</v>
      </c>
      <c r="L2336" s="1">
        <v>2200</v>
      </c>
      <c r="M2336" t="s">
        <v>27</v>
      </c>
      <c r="N2336" t="s">
        <v>27</v>
      </c>
      <c r="O2336" t="s">
        <v>27</v>
      </c>
      <c r="P2336">
        <v>0</v>
      </c>
      <c r="Q2336" t="s">
        <v>34</v>
      </c>
      <c r="R2336">
        <v>5</v>
      </c>
      <c r="S2336" t="s">
        <v>27</v>
      </c>
      <c r="T2336">
        <v>6</v>
      </c>
      <c r="U2336">
        <v>2</v>
      </c>
      <c r="V2336">
        <v>1</v>
      </c>
      <c r="W2336">
        <v>99</v>
      </c>
      <c r="X2336">
        <v>693</v>
      </c>
      <c r="Y2336">
        <v>50</v>
      </c>
      <c r="Z2336" t="s">
        <v>35</v>
      </c>
      <c r="AA2336">
        <v>100</v>
      </c>
      <c r="AB2336" t="str">
        <f t="shared" si="36"/>
        <v>50-59</v>
      </c>
    </row>
    <row r="2337" spans="1:28" x14ac:dyDescent="0.3">
      <c r="A2337">
        <v>48</v>
      </c>
      <c r="B2337" t="s">
        <v>27</v>
      </c>
      <c r="C2337" t="s">
        <v>28</v>
      </c>
      <c r="D2337">
        <v>86</v>
      </c>
      <c r="E2337" t="s">
        <v>42</v>
      </c>
      <c r="F2337">
        <v>100</v>
      </c>
      <c r="G2337">
        <v>0</v>
      </c>
      <c r="H2337" t="s">
        <v>30</v>
      </c>
      <c r="I2337">
        <v>0</v>
      </c>
      <c r="J2337" t="s">
        <v>40</v>
      </c>
      <c r="K2337">
        <v>-200</v>
      </c>
      <c r="L2337" s="1">
        <v>2136</v>
      </c>
      <c r="M2337" t="s">
        <v>27</v>
      </c>
      <c r="N2337" t="s">
        <v>27</v>
      </c>
      <c r="O2337" t="s">
        <v>27</v>
      </c>
      <c r="P2337">
        <v>0</v>
      </c>
      <c r="Q2337" t="s">
        <v>34</v>
      </c>
      <c r="R2337">
        <v>20</v>
      </c>
      <c r="S2337" t="s">
        <v>36</v>
      </c>
      <c r="T2337">
        <v>3</v>
      </c>
      <c r="U2337">
        <v>1</v>
      </c>
      <c r="V2337">
        <v>2</v>
      </c>
      <c r="W2337">
        <v>8</v>
      </c>
      <c r="X2337">
        <v>750</v>
      </c>
      <c r="Y2337">
        <v>-50</v>
      </c>
      <c r="Z2337" t="s">
        <v>33</v>
      </c>
      <c r="AA2337">
        <v>50</v>
      </c>
      <c r="AB2337" t="str">
        <f t="shared" si="36"/>
        <v>40-49</v>
      </c>
    </row>
    <row r="2338" spans="1:28" x14ac:dyDescent="0.3">
      <c r="A2338">
        <v>47</v>
      </c>
      <c r="B2338" t="s">
        <v>27</v>
      </c>
      <c r="C2338" t="s">
        <v>28</v>
      </c>
      <c r="D2338">
        <v>86</v>
      </c>
      <c r="E2338" t="s">
        <v>29</v>
      </c>
      <c r="F2338">
        <v>50</v>
      </c>
      <c r="G2338">
        <v>0</v>
      </c>
      <c r="H2338" t="s">
        <v>30</v>
      </c>
      <c r="I2338">
        <v>0</v>
      </c>
      <c r="J2338" t="s">
        <v>31</v>
      </c>
      <c r="K2338">
        <v>0</v>
      </c>
      <c r="L2338" s="1">
        <v>2286</v>
      </c>
      <c r="M2338" t="s">
        <v>27</v>
      </c>
      <c r="N2338" t="s">
        <v>27</v>
      </c>
      <c r="O2338" t="s">
        <v>27</v>
      </c>
      <c r="P2338">
        <v>0</v>
      </c>
      <c r="Q2338" t="s">
        <v>32</v>
      </c>
      <c r="R2338">
        <v>9</v>
      </c>
      <c r="S2338" t="s">
        <v>27</v>
      </c>
      <c r="T2338">
        <v>4</v>
      </c>
      <c r="U2338">
        <v>1</v>
      </c>
      <c r="V2338">
        <v>1</v>
      </c>
      <c r="W2338">
        <v>99</v>
      </c>
      <c r="X2338">
        <v>728</v>
      </c>
      <c r="Y2338">
        <v>-50</v>
      </c>
      <c r="Z2338" t="s">
        <v>33</v>
      </c>
      <c r="AA2338">
        <v>50</v>
      </c>
      <c r="AB2338" t="str">
        <f t="shared" si="36"/>
        <v>40-49</v>
      </c>
    </row>
    <row r="2339" spans="1:28" x14ac:dyDescent="0.3">
      <c r="A2339">
        <v>40</v>
      </c>
      <c r="B2339" t="s">
        <v>27</v>
      </c>
      <c r="C2339" t="s">
        <v>28</v>
      </c>
      <c r="D2339">
        <v>86</v>
      </c>
      <c r="E2339" t="s">
        <v>37</v>
      </c>
      <c r="F2339">
        <v>0</v>
      </c>
      <c r="G2339">
        <v>2</v>
      </c>
      <c r="H2339" t="s">
        <v>30</v>
      </c>
      <c r="I2339">
        <v>100</v>
      </c>
      <c r="J2339" t="s">
        <v>40</v>
      </c>
      <c r="K2339">
        <v>-200</v>
      </c>
      <c r="L2339" s="1">
        <v>2186</v>
      </c>
      <c r="M2339" t="s">
        <v>27</v>
      </c>
      <c r="N2339" t="s">
        <v>27</v>
      </c>
      <c r="O2339" t="s">
        <v>27</v>
      </c>
      <c r="P2339">
        <v>0</v>
      </c>
      <c r="Q2339" t="s">
        <v>34</v>
      </c>
      <c r="R2339">
        <v>26</v>
      </c>
      <c r="S2339" t="s">
        <v>27</v>
      </c>
      <c r="T2339">
        <v>1</v>
      </c>
      <c r="U2339">
        <v>4</v>
      </c>
      <c r="V2339">
        <v>3</v>
      </c>
      <c r="W2339">
        <v>99</v>
      </c>
      <c r="X2339">
        <v>803</v>
      </c>
      <c r="Y2339">
        <v>-50</v>
      </c>
      <c r="Z2339" t="s">
        <v>35</v>
      </c>
      <c r="AA2339">
        <v>100</v>
      </c>
      <c r="AB2339" t="str">
        <f t="shared" si="36"/>
        <v>40-49</v>
      </c>
    </row>
    <row r="2340" spans="1:28" x14ac:dyDescent="0.3">
      <c r="A2340">
        <v>40</v>
      </c>
      <c r="B2340" t="s">
        <v>27</v>
      </c>
      <c r="C2340" t="s">
        <v>28</v>
      </c>
      <c r="D2340">
        <v>86</v>
      </c>
      <c r="E2340" t="s">
        <v>29</v>
      </c>
      <c r="F2340">
        <v>50</v>
      </c>
      <c r="G2340">
        <v>0</v>
      </c>
      <c r="H2340" t="s">
        <v>30</v>
      </c>
      <c r="I2340">
        <v>0</v>
      </c>
      <c r="J2340" t="s">
        <v>31</v>
      </c>
      <c r="K2340">
        <v>0</v>
      </c>
      <c r="L2340" s="1">
        <v>2236</v>
      </c>
      <c r="M2340" t="s">
        <v>36</v>
      </c>
      <c r="N2340" t="s">
        <v>36</v>
      </c>
      <c r="O2340" t="s">
        <v>27</v>
      </c>
      <c r="P2340">
        <v>100</v>
      </c>
      <c r="Q2340" t="s">
        <v>34</v>
      </c>
      <c r="R2340">
        <v>22</v>
      </c>
      <c r="S2340" t="s">
        <v>27</v>
      </c>
      <c r="T2340">
        <v>4</v>
      </c>
      <c r="U2340">
        <v>2</v>
      </c>
      <c r="V2340">
        <v>1</v>
      </c>
      <c r="W2340">
        <v>99</v>
      </c>
      <c r="X2340">
        <v>643</v>
      </c>
      <c r="Y2340">
        <v>50</v>
      </c>
      <c r="Z2340" t="s">
        <v>41</v>
      </c>
      <c r="AA2340">
        <v>0</v>
      </c>
      <c r="AB2340" t="str">
        <f t="shared" si="36"/>
        <v>40-49</v>
      </c>
    </row>
    <row r="2341" spans="1:28" x14ac:dyDescent="0.3">
      <c r="A2341">
        <v>30</v>
      </c>
      <c r="B2341" t="s">
        <v>27</v>
      </c>
      <c r="C2341" t="s">
        <v>38</v>
      </c>
      <c r="D2341">
        <v>0</v>
      </c>
      <c r="E2341" t="s">
        <v>29</v>
      </c>
      <c r="F2341">
        <v>50</v>
      </c>
      <c r="G2341">
        <v>0</v>
      </c>
      <c r="H2341" t="s">
        <v>30</v>
      </c>
      <c r="I2341">
        <v>0</v>
      </c>
      <c r="J2341" t="s">
        <v>31</v>
      </c>
      <c r="K2341">
        <v>0</v>
      </c>
      <c r="L2341" s="1">
        <v>2100</v>
      </c>
      <c r="M2341" t="s">
        <v>27</v>
      </c>
      <c r="N2341" t="s">
        <v>27</v>
      </c>
      <c r="O2341" t="s">
        <v>36</v>
      </c>
      <c r="P2341">
        <v>50</v>
      </c>
      <c r="Q2341" t="s">
        <v>34</v>
      </c>
      <c r="R2341">
        <v>8</v>
      </c>
      <c r="S2341" t="s">
        <v>36</v>
      </c>
      <c r="T2341">
        <v>4</v>
      </c>
      <c r="U2341">
        <v>1</v>
      </c>
      <c r="V2341">
        <v>1</v>
      </c>
      <c r="W2341">
        <v>2</v>
      </c>
      <c r="X2341">
        <v>757</v>
      </c>
      <c r="Y2341">
        <v>-50</v>
      </c>
      <c r="Z2341" t="s">
        <v>41</v>
      </c>
      <c r="AA2341">
        <v>0</v>
      </c>
      <c r="AB2341" t="str">
        <f t="shared" si="36"/>
        <v>30-39</v>
      </c>
    </row>
    <row r="2342" spans="1:28" x14ac:dyDescent="0.3">
      <c r="A2342">
        <v>50</v>
      </c>
      <c r="B2342" t="s">
        <v>27</v>
      </c>
      <c r="C2342" t="s">
        <v>38</v>
      </c>
      <c r="D2342">
        <v>0</v>
      </c>
      <c r="E2342" t="s">
        <v>37</v>
      </c>
      <c r="F2342">
        <v>0</v>
      </c>
      <c r="G2342">
        <v>0</v>
      </c>
      <c r="H2342" t="s">
        <v>43</v>
      </c>
      <c r="I2342">
        <v>0</v>
      </c>
      <c r="J2342" t="s">
        <v>40</v>
      </c>
      <c r="K2342">
        <v>-200</v>
      </c>
      <c r="L2342" s="1">
        <v>1900</v>
      </c>
      <c r="M2342" t="s">
        <v>27</v>
      </c>
      <c r="N2342" t="s">
        <v>36</v>
      </c>
      <c r="O2342" t="s">
        <v>36</v>
      </c>
      <c r="P2342">
        <v>100</v>
      </c>
      <c r="Q2342" t="s">
        <v>32</v>
      </c>
      <c r="R2342">
        <v>23</v>
      </c>
      <c r="S2342" t="s">
        <v>27</v>
      </c>
      <c r="T2342">
        <v>6</v>
      </c>
      <c r="U2342">
        <v>4</v>
      </c>
      <c r="V2342">
        <v>1</v>
      </c>
      <c r="W2342">
        <v>99</v>
      </c>
      <c r="X2342">
        <v>620</v>
      </c>
      <c r="Y2342">
        <v>50</v>
      </c>
      <c r="Z2342" t="s">
        <v>41</v>
      </c>
      <c r="AA2342">
        <v>0</v>
      </c>
      <c r="AB2342" t="str">
        <f t="shared" si="36"/>
        <v>50-59</v>
      </c>
    </row>
    <row r="2343" spans="1:28" x14ac:dyDescent="0.3">
      <c r="A2343">
        <v>46</v>
      </c>
      <c r="B2343" t="s">
        <v>27</v>
      </c>
      <c r="C2343" t="s">
        <v>28</v>
      </c>
      <c r="D2343">
        <v>86</v>
      </c>
      <c r="E2343" t="s">
        <v>37</v>
      </c>
      <c r="F2343">
        <v>0</v>
      </c>
      <c r="G2343">
        <v>0</v>
      </c>
      <c r="H2343" t="s">
        <v>43</v>
      </c>
      <c r="I2343">
        <v>0</v>
      </c>
      <c r="J2343" t="s">
        <v>31</v>
      </c>
      <c r="K2343">
        <v>0</v>
      </c>
      <c r="L2343" s="1">
        <v>2236</v>
      </c>
      <c r="M2343" t="s">
        <v>27</v>
      </c>
      <c r="N2343" t="s">
        <v>27</v>
      </c>
      <c r="O2343" t="s">
        <v>36</v>
      </c>
      <c r="P2343">
        <v>50</v>
      </c>
      <c r="Q2343" t="s">
        <v>44</v>
      </c>
      <c r="R2343">
        <v>26</v>
      </c>
      <c r="S2343" t="s">
        <v>36</v>
      </c>
      <c r="T2343">
        <v>1</v>
      </c>
      <c r="U2343">
        <v>2</v>
      </c>
      <c r="V2343">
        <v>1</v>
      </c>
      <c r="W2343">
        <v>4</v>
      </c>
      <c r="X2343">
        <v>791</v>
      </c>
      <c r="Y2343">
        <v>-50</v>
      </c>
      <c r="Z2343" t="s">
        <v>35</v>
      </c>
      <c r="AA2343">
        <v>100</v>
      </c>
      <c r="AB2343" t="str">
        <f t="shared" si="36"/>
        <v>40-49</v>
      </c>
    </row>
    <row r="2344" spans="1:28" x14ac:dyDescent="0.3">
      <c r="A2344">
        <v>47</v>
      </c>
      <c r="B2344" t="s">
        <v>27</v>
      </c>
      <c r="C2344" t="s">
        <v>28</v>
      </c>
      <c r="D2344">
        <v>86</v>
      </c>
      <c r="E2344" t="s">
        <v>29</v>
      </c>
      <c r="F2344">
        <v>50</v>
      </c>
      <c r="G2344">
        <v>0</v>
      </c>
      <c r="H2344" t="s">
        <v>30</v>
      </c>
      <c r="I2344">
        <v>0</v>
      </c>
      <c r="J2344" t="s">
        <v>31</v>
      </c>
      <c r="K2344">
        <v>0</v>
      </c>
      <c r="L2344" s="1">
        <v>2236</v>
      </c>
      <c r="M2344" t="s">
        <v>27</v>
      </c>
      <c r="N2344" t="s">
        <v>36</v>
      </c>
      <c r="O2344" t="s">
        <v>36</v>
      </c>
      <c r="P2344">
        <v>100</v>
      </c>
      <c r="Q2344" t="s">
        <v>32</v>
      </c>
      <c r="R2344">
        <v>25</v>
      </c>
      <c r="S2344" t="s">
        <v>36</v>
      </c>
      <c r="T2344">
        <v>8</v>
      </c>
      <c r="U2344">
        <v>1</v>
      </c>
      <c r="V2344">
        <v>3</v>
      </c>
      <c r="W2344">
        <v>2</v>
      </c>
      <c r="X2344">
        <v>747</v>
      </c>
      <c r="Y2344">
        <v>-50</v>
      </c>
      <c r="Z2344" t="s">
        <v>35</v>
      </c>
      <c r="AA2344">
        <v>100</v>
      </c>
      <c r="AB2344" t="str">
        <f t="shared" si="36"/>
        <v>40-49</v>
      </c>
    </row>
    <row r="2345" spans="1:28" x14ac:dyDescent="0.3">
      <c r="A2345">
        <v>32</v>
      </c>
      <c r="B2345" t="s">
        <v>27</v>
      </c>
      <c r="C2345" t="s">
        <v>28</v>
      </c>
      <c r="D2345">
        <v>86</v>
      </c>
      <c r="E2345" t="s">
        <v>37</v>
      </c>
      <c r="F2345">
        <v>0</v>
      </c>
      <c r="G2345">
        <v>0</v>
      </c>
      <c r="H2345" t="s">
        <v>30</v>
      </c>
      <c r="I2345">
        <v>0</v>
      </c>
      <c r="J2345" t="s">
        <v>31</v>
      </c>
      <c r="K2345">
        <v>0</v>
      </c>
      <c r="L2345" s="1">
        <v>2286</v>
      </c>
      <c r="M2345" t="s">
        <v>27</v>
      </c>
      <c r="N2345" t="s">
        <v>27</v>
      </c>
      <c r="O2345" t="s">
        <v>27</v>
      </c>
      <c r="P2345">
        <v>0</v>
      </c>
      <c r="Q2345" t="s">
        <v>44</v>
      </c>
      <c r="R2345">
        <v>1</v>
      </c>
      <c r="S2345" t="s">
        <v>27</v>
      </c>
      <c r="T2345">
        <v>4</v>
      </c>
      <c r="U2345">
        <v>1</v>
      </c>
      <c r="V2345">
        <v>2</v>
      </c>
      <c r="W2345">
        <v>99</v>
      </c>
      <c r="X2345">
        <v>786</v>
      </c>
      <c r="Y2345">
        <v>-50</v>
      </c>
      <c r="Z2345" t="s">
        <v>35</v>
      </c>
      <c r="AA2345">
        <v>100</v>
      </c>
      <c r="AB2345" t="str">
        <f t="shared" si="36"/>
        <v>30-39</v>
      </c>
    </row>
    <row r="2346" spans="1:28" x14ac:dyDescent="0.3">
      <c r="A2346">
        <v>18</v>
      </c>
      <c r="B2346" t="s">
        <v>27</v>
      </c>
      <c r="C2346" t="s">
        <v>38</v>
      </c>
      <c r="D2346">
        <v>0</v>
      </c>
      <c r="E2346" t="s">
        <v>29</v>
      </c>
      <c r="F2346">
        <v>50</v>
      </c>
      <c r="G2346">
        <v>1</v>
      </c>
      <c r="H2346" t="s">
        <v>30</v>
      </c>
      <c r="I2346">
        <v>50</v>
      </c>
      <c r="J2346" t="s">
        <v>40</v>
      </c>
      <c r="K2346">
        <v>-200</v>
      </c>
      <c r="L2346" s="1">
        <v>2000</v>
      </c>
      <c r="M2346" t="s">
        <v>36</v>
      </c>
      <c r="N2346" t="s">
        <v>36</v>
      </c>
      <c r="O2346" t="s">
        <v>27</v>
      </c>
      <c r="P2346">
        <v>100</v>
      </c>
      <c r="Q2346" t="s">
        <v>32</v>
      </c>
      <c r="R2346">
        <v>13</v>
      </c>
      <c r="S2346" t="s">
        <v>27</v>
      </c>
      <c r="T2346">
        <v>7</v>
      </c>
      <c r="U2346">
        <v>2</v>
      </c>
      <c r="V2346">
        <v>2</v>
      </c>
      <c r="W2346">
        <v>99</v>
      </c>
      <c r="X2346">
        <v>722</v>
      </c>
      <c r="Y2346">
        <v>-50</v>
      </c>
      <c r="Z2346" t="s">
        <v>35</v>
      </c>
      <c r="AA2346">
        <v>100</v>
      </c>
      <c r="AB2346" t="str">
        <f t="shared" si="36"/>
        <v>10-19</v>
      </c>
    </row>
    <row r="2347" spans="1:28" x14ac:dyDescent="0.3">
      <c r="A2347">
        <v>56</v>
      </c>
      <c r="B2347" t="s">
        <v>36</v>
      </c>
      <c r="C2347" t="s">
        <v>28</v>
      </c>
      <c r="D2347">
        <v>86</v>
      </c>
      <c r="E2347" t="s">
        <v>37</v>
      </c>
      <c r="F2347">
        <v>0</v>
      </c>
      <c r="G2347">
        <v>1</v>
      </c>
      <c r="H2347" t="s">
        <v>39</v>
      </c>
      <c r="I2347">
        <v>100</v>
      </c>
      <c r="J2347" t="s">
        <v>40</v>
      </c>
      <c r="K2347">
        <v>-200</v>
      </c>
      <c r="L2347" s="1">
        <v>2036</v>
      </c>
      <c r="M2347" t="s">
        <v>36</v>
      </c>
      <c r="N2347" t="s">
        <v>27</v>
      </c>
      <c r="O2347" t="s">
        <v>27</v>
      </c>
      <c r="P2347">
        <v>50</v>
      </c>
      <c r="Q2347" t="s">
        <v>34</v>
      </c>
      <c r="R2347">
        <v>24</v>
      </c>
      <c r="S2347" t="s">
        <v>36</v>
      </c>
      <c r="T2347">
        <v>3</v>
      </c>
      <c r="U2347">
        <v>1</v>
      </c>
      <c r="V2347">
        <v>1</v>
      </c>
      <c r="W2347">
        <v>14</v>
      </c>
      <c r="X2347">
        <v>705</v>
      </c>
      <c r="Y2347">
        <v>-50</v>
      </c>
      <c r="Z2347" t="s">
        <v>41</v>
      </c>
      <c r="AA2347">
        <v>0</v>
      </c>
      <c r="AB2347" t="str">
        <f t="shared" si="36"/>
        <v>50-59</v>
      </c>
    </row>
    <row r="2348" spans="1:28" x14ac:dyDescent="0.3">
      <c r="A2348">
        <v>32</v>
      </c>
      <c r="B2348" t="s">
        <v>27</v>
      </c>
      <c r="C2348" t="s">
        <v>46</v>
      </c>
      <c r="D2348">
        <v>0</v>
      </c>
      <c r="E2348" t="s">
        <v>29</v>
      </c>
      <c r="F2348">
        <v>50</v>
      </c>
      <c r="G2348">
        <v>0</v>
      </c>
      <c r="H2348" t="s">
        <v>30</v>
      </c>
      <c r="I2348">
        <v>0</v>
      </c>
      <c r="J2348" t="s">
        <v>40</v>
      </c>
      <c r="K2348">
        <v>-200</v>
      </c>
      <c r="L2348" s="1">
        <v>1950</v>
      </c>
      <c r="M2348" t="s">
        <v>27</v>
      </c>
      <c r="N2348" t="s">
        <v>27</v>
      </c>
      <c r="O2348" t="s">
        <v>27</v>
      </c>
      <c r="P2348">
        <v>0</v>
      </c>
      <c r="Q2348" t="s">
        <v>32</v>
      </c>
      <c r="R2348">
        <v>25</v>
      </c>
      <c r="S2348" t="s">
        <v>36</v>
      </c>
      <c r="T2348">
        <v>5</v>
      </c>
      <c r="U2348">
        <v>3</v>
      </c>
      <c r="V2348">
        <v>1</v>
      </c>
      <c r="W2348">
        <v>9</v>
      </c>
      <c r="X2348">
        <v>725</v>
      </c>
      <c r="Y2348">
        <v>-50</v>
      </c>
      <c r="Z2348" t="s">
        <v>41</v>
      </c>
      <c r="AA2348">
        <v>0</v>
      </c>
      <c r="AB2348" t="str">
        <f t="shared" si="36"/>
        <v>30-39</v>
      </c>
    </row>
    <row r="2349" spans="1:28" x14ac:dyDescent="0.3">
      <c r="A2349">
        <v>27</v>
      </c>
      <c r="B2349" t="s">
        <v>27</v>
      </c>
      <c r="C2349" t="s">
        <v>46</v>
      </c>
      <c r="D2349">
        <v>0</v>
      </c>
      <c r="E2349" t="s">
        <v>37</v>
      </c>
      <c r="F2349">
        <v>0</v>
      </c>
      <c r="G2349">
        <v>0</v>
      </c>
      <c r="H2349" t="s">
        <v>30</v>
      </c>
      <c r="I2349">
        <v>0</v>
      </c>
      <c r="J2349" t="s">
        <v>31</v>
      </c>
      <c r="K2349">
        <v>0</v>
      </c>
      <c r="L2349" s="1">
        <v>2200</v>
      </c>
      <c r="M2349" t="s">
        <v>36</v>
      </c>
      <c r="N2349" t="s">
        <v>27</v>
      </c>
      <c r="O2349" t="s">
        <v>27</v>
      </c>
      <c r="P2349">
        <v>50</v>
      </c>
      <c r="Q2349" t="s">
        <v>34</v>
      </c>
      <c r="R2349">
        <v>11</v>
      </c>
      <c r="S2349" t="s">
        <v>36</v>
      </c>
      <c r="T2349">
        <v>10</v>
      </c>
      <c r="U2349">
        <v>1</v>
      </c>
      <c r="V2349">
        <v>1</v>
      </c>
      <c r="W2349">
        <v>10</v>
      </c>
      <c r="X2349">
        <v>686</v>
      </c>
      <c r="Y2349">
        <v>50</v>
      </c>
      <c r="Z2349" t="s">
        <v>33</v>
      </c>
      <c r="AA2349">
        <v>50</v>
      </c>
      <c r="AB2349" t="str">
        <f t="shared" si="36"/>
        <v>20-29</v>
      </c>
    </row>
    <row r="2350" spans="1:28" x14ac:dyDescent="0.3">
      <c r="A2350">
        <v>50</v>
      </c>
      <c r="B2350" t="s">
        <v>27</v>
      </c>
      <c r="C2350" t="s">
        <v>38</v>
      </c>
      <c r="D2350">
        <v>0</v>
      </c>
      <c r="E2350" t="s">
        <v>37</v>
      </c>
      <c r="F2350">
        <v>0</v>
      </c>
      <c r="G2350">
        <v>0</v>
      </c>
      <c r="H2350" t="s">
        <v>30</v>
      </c>
      <c r="I2350">
        <v>0</v>
      </c>
      <c r="J2350" t="s">
        <v>40</v>
      </c>
      <c r="K2350">
        <v>-200</v>
      </c>
      <c r="L2350" s="1">
        <v>2000</v>
      </c>
      <c r="M2350" t="s">
        <v>27</v>
      </c>
      <c r="N2350" t="s">
        <v>27</v>
      </c>
      <c r="O2350" t="s">
        <v>27</v>
      </c>
      <c r="P2350">
        <v>0</v>
      </c>
      <c r="Q2350" t="s">
        <v>34</v>
      </c>
      <c r="R2350">
        <v>28</v>
      </c>
      <c r="S2350" t="s">
        <v>27</v>
      </c>
      <c r="T2350">
        <v>3</v>
      </c>
      <c r="U2350">
        <v>2</v>
      </c>
      <c r="V2350">
        <v>3</v>
      </c>
      <c r="W2350">
        <v>99</v>
      </c>
      <c r="X2350">
        <v>720</v>
      </c>
      <c r="Y2350">
        <v>-50</v>
      </c>
      <c r="Z2350" t="s">
        <v>35</v>
      </c>
      <c r="AA2350">
        <v>100</v>
      </c>
      <c r="AB2350" t="str">
        <f t="shared" si="36"/>
        <v>50-59</v>
      </c>
    </row>
    <row r="2351" spans="1:28" x14ac:dyDescent="0.3">
      <c r="A2351">
        <v>34</v>
      </c>
      <c r="B2351" t="s">
        <v>27</v>
      </c>
      <c r="C2351" t="s">
        <v>38</v>
      </c>
      <c r="D2351">
        <v>0</v>
      </c>
      <c r="E2351" t="s">
        <v>29</v>
      </c>
      <c r="F2351">
        <v>50</v>
      </c>
      <c r="G2351">
        <v>1</v>
      </c>
      <c r="H2351" t="s">
        <v>30</v>
      </c>
      <c r="I2351">
        <v>50</v>
      </c>
      <c r="J2351" t="s">
        <v>31</v>
      </c>
      <c r="K2351">
        <v>0</v>
      </c>
      <c r="L2351" s="1">
        <v>2250</v>
      </c>
      <c r="M2351" t="s">
        <v>27</v>
      </c>
      <c r="N2351" t="s">
        <v>36</v>
      </c>
      <c r="O2351" t="s">
        <v>27</v>
      </c>
      <c r="P2351">
        <v>50</v>
      </c>
      <c r="Q2351" t="s">
        <v>34</v>
      </c>
      <c r="R2351">
        <v>4</v>
      </c>
      <c r="S2351" t="s">
        <v>27</v>
      </c>
      <c r="T2351">
        <v>5</v>
      </c>
      <c r="U2351">
        <v>0</v>
      </c>
      <c r="V2351">
        <v>2</v>
      </c>
      <c r="W2351">
        <v>99</v>
      </c>
      <c r="X2351">
        <v>773</v>
      </c>
      <c r="Y2351">
        <v>-50</v>
      </c>
      <c r="Z2351" t="s">
        <v>35</v>
      </c>
      <c r="AA2351">
        <v>100</v>
      </c>
      <c r="AB2351" t="str">
        <f t="shared" si="36"/>
        <v>30-39</v>
      </c>
    </row>
    <row r="2352" spans="1:28" x14ac:dyDescent="0.3">
      <c r="A2352">
        <v>55</v>
      </c>
      <c r="B2352" t="s">
        <v>36</v>
      </c>
      <c r="C2352" t="s">
        <v>28</v>
      </c>
      <c r="D2352">
        <v>86</v>
      </c>
      <c r="E2352" t="s">
        <v>37</v>
      </c>
      <c r="F2352">
        <v>0</v>
      </c>
      <c r="G2352">
        <v>1</v>
      </c>
      <c r="H2352" t="s">
        <v>30</v>
      </c>
      <c r="I2352">
        <v>50</v>
      </c>
      <c r="J2352" t="s">
        <v>31</v>
      </c>
      <c r="K2352">
        <v>0</v>
      </c>
      <c r="L2352" s="1">
        <v>2286</v>
      </c>
      <c r="M2352" t="s">
        <v>27</v>
      </c>
      <c r="N2352" t="s">
        <v>27</v>
      </c>
      <c r="O2352" t="s">
        <v>27</v>
      </c>
      <c r="P2352">
        <v>0</v>
      </c>
      <c r="Q2352" t="s">
        <v>32</v>
      </c>
      <c r="R2352">
        <v>23</v>
      </c>
      <c r="S2352" t="s">
        <v>27</v>
      </c>
      <c r="T2352">
        <v>5</v>
      </c>
      <c r="U2352">
        <v>3</v>
      </c>
      <c r="V2352">
        <v>2</v>
      </c>
      <c r="W2352">
        <v>99</v>
      </c>
      <c r="X2352">
        <v>723</v>
      </c>
      <c r="Y2352">
        <v>-50</v>
      </c>
      <c r="Z2352" t="s">
        <v>33</v>
      </c>
      <c r="AA2352">
        <v>50</v>
      </c>
      <c r="AB2352" t="str">
        <f t="shared" si="36"/>
        <v>50-59</v>
      </c>
    </row>
    <row r="2353" spans="1:28" x14ac:dyDescent="0.3">
      <c r="A2353">
        <v>49</v>
      </c>
      <c r="B2353" t="s">
        <v>27</v>
      </c>
      <c r="C2353" t="s">
        <v>38</v>
      </c>
      <c r="D2353">
        <v>0</v>
      </c>
      <c r="E2353" t="s">
        <v>29</v>
      </c>
      <c r="F2353">
        <v>50</v>
      </c>
      <c r="G2353">
        <v>0</v>
      </c>
      <c r="H2353" t="s">
        <v>43</v>
      </c>
      <c r="I2353">
        <v>0</v>
      </c>
      <c r="J2353" t="s">
        <v>31</v>
      </c>
      <c r="K2353">
        <v>0</v>
      </c>
      <c r="L2353" s="1">
        <v>2150</v>
      </c>
      <c r="M2353" t="s">
        <v>27</v>
      </c>
      <c r="N2353" t="s">
        <v>36</v>
      </c>
      <c r="O2353" t="s">
        <v>27</v>
      </c>
      <c r="P2353">
        <v>50</v>
      </c>
      <c r="Q2353" t="s">
        <v>32</v>
      </c>
      <c r="R2353">
        <v>17</v>
      </c>
      <c r="S2353" t="s">
        <v>36</v>
      </c>
      <c r="T2353">
        <v>5</v>
      </c>
      <c r="U2353">
        <v>1</v>
      </c>
      <c r="V2353">
        <v>2</v>
      </c>
      <c r="W2353">
        <v>11</v>
      </c>
      <c r="X2353">
        <v>792</v>
      </c>
      <c r="Y2353">
        <v>-50</v>
      </c>
      <c r="Z2353" t="s">
        <v>33</v>
      </c>
      <c r="AA2353">
        <v>50</v>
      </c>
      <c r="AB2353" t="str">
        <f t="shared" si="36"/>
        <v>40-49</v>
      </c>
    </row>
    <row r="2354" spans="1:28" x14ac:dyDescent="0.3">
      <c r="A2354">
        <v>50</v>
      </c>
      <c r="B2354" t="s">
        <v>27</v>
      </c>
      <c r="C2354" t="s">
        <v>28</v>
      </c>
      <c r="D2354">
        <v>86</v>
      </c>
      <c r="E2354" t="s">
        <v>42</v>
      </c>
      <c r="F2354">
        <v>100</v>
      </c>
      <c r="G2354">
        <v>0</v>
      </c>
      <c r="H2354" t="s">
        <v>30</v>
      </c>
      <c r="I2354">
        <v>0</v>
      </c>
      <c r="J2354" t="s">
        <v>40</v>
      </c>
      <c r="K2354">
        <v>-200</v>
      </c>
      <c r="L2354" s="1">
        <v>2186</v>
      </c>
      <c r="M2354" t="s">
        <v>27</v>
      </c>
      <c r="N2354" t="s">
        <v>27</v>
      </c>
      <c r="O2354" t="s">
        <v>27</v>
      </c>
      <c r="P2354">
        <v>0</v>
      </c>
      <c r="Q2354" t="s">
        <v>34</v>
      </c>
      <c r="R2354">
        <v>4</v>
      </c>
      <c r="S2354" t="s">
        <v>27</v>
      </c>
      <c r="T2354">
        <v>4</v>
      </c>
      <c r="U2354">
        <v>1</v>
      </c>
      <c r="V2354">
        <v>3</v>
      </c>
      <c r="W2354">
        <v>99</v>
      </c>
      <c r="X2354">
        <v>780</v>
      </c>
      <c r="Y2354">
        <v>-50</v>
      </c>
      <c r="Z2354" t="s">
        <v>35</v>
      </c>
      <c r="AA2354">
        <v>100</v>
      </c>
      <c r="AB2354" t="str">
        <f t="shared" si="36"/>
        <v>50-59</v>
      </c>
    </row>
    <row r="2355" spans="1:28" x14ac:dyDescent="0.3">
      <c r="A2355">
        <v>19</v>
      </c>
      <c r="B2355" t="s">
        <v>27</v>
      </c>
      <c r="C2355" t="s">
        <v>38</v>
      </c>
      <c r="D2355">
        <v>0</v>
      </c>
      <c r="E2355" t="s">
        <v>29</v>
      </c>
      <c r="F2355">
        <v>50</v>
      </c>
      <c r="G2355">
        <v>1</v>
      </c>
      <c r="H2355" t="s">
        <v>30</v>
      </c>
      <c r="I2355">
        <v>50</v>
      </c>
      <c r="J2355" t="s">
        <v>40</v>
      </c>
      <c r="K2355">
        <v>-200</v>
      </c>
      <c r="L2355" s="1">
        <v>2000</v>
      </c>
      <c r="M2355" t="s">
        <v>27</v>
      </c>
      <c r="N2355" t="s">
        <v>36</v>
      </c>
      <c r="O2355" t="s">
        <v>27</v>
      </c>
      <c r="P2355">
        <v>50</v>
      </c>
      <c r="Q2355" t="s">
        <v>32</v>
      </c>
      <c r="R2355">
        <v>8</v>
      </c>
      <c r="S2355" t="s">
        <v>27</v>
      </c>
      <c r="T2355">
        <v>8</v>
      </c>
      <c r="U2355">
        <v>2</v>
      </c>
      <c r="V2355">
        <v>3</v>
      </c>
      <c r="W2355">
        <v>99</v>
      </c>
      <c r="X2355">
        <v>738</v>
      </c>
      <c r="Y2355">
        <v>-50</v>
      </c>
      <c r="Z2355" t="s">
        <v>33</v>
      </c>
      <c r="AA2355">
        <v>50</v>
      </c>
      <c r="AB2355" t="str">
        <f t="shared" si="36"/>
        <v>10-19</v>
      </c>
    </row>
    <row r="2356" spans="1:28" x14ac:dyDescent="0.3">
      <c r="A2356">
        <v>58</v>
      </c>
      <c r="B2356" t="s">
        <v>36</v>
      </c>
      <c r="C2356" t="s">
        <v>28</v>
      </c>
      <c r="D2356">
        <v>86</v>
      </c>
      <c r="E2356" t="s">
        <v>37</v>
      </c>
      <c r="F2356">
        <v>0</v>
      </c>
      <c r="G2356">
        <v>1</v>
      </c>
      <c r="H2356" t="s">
        <v>43</v>
      </c>
      <c r="I2356">
        <v>200</v>
      </c>
      <c r="J2356" t="s">
        <v>31</v>
      </c>
      <c r="K2356">
        <v>0</v>
      </c>
      <c r="L2356" s="1">
        <v>2486</v>
      </c>
      <c r="M2356" t="s">
        <v>27</v>
      </c>
      <c r="N2356" t="s">
        <v>27</v>
      </c>
      <c r="O2356" t="s">
        <v>27</v>
      </c>
      <c r="P2356">
        <v>0</v>
      </c>
      <c r="Q2356" t="s">
        <v>34</v>
      </c>
      <c r="R2356">
        <v>29</v>
      </c>
      <c r="S2356" t="s">
        <v>36</v>
      </c>
      <c r="T2356">
        <v>2</v>
      </c>
      <c r="U2356">
        <v>1</v>
      </c>
      <c r="V2356">
        <v>1</v>
      </c>
      <c r="W2356">
        <v>2</v>
      </c>
      <c r="X2356">
        <v>715</v>
      </c>
      <c r="Y2356">
        <v>-50</v>
      </c>
      <c r="Z2356" t="s">
        <v>35</v>
      </c>
      <c r="AA2356">
        <v>100</v>
      </c>
      <c r="AB2356" t="str">
        <f t="shared" si="36"/>
        <v>50-59</v>
      </c>
    </row>
    <row r="2357" spans="1:28" x14ac:dyDescent="0.3">
      <c r="A2357">
        <v>43</v>
      </c>
      <c r="B2357" t="s">
        <v>27</v>
      </c>
      <c r="C2357" t="s">
        <v>38</v>
      </c>
      <c r="D2357">
        <v>0</v>
      </c>
      <c r="E2357" t="s">
        <v>29</v>
      </c>
      <c r="F2357">
        <v>50</v>
      </c>
      <c r="G2357">
        <v>0</v>
      </c>
      <c r="H2357" t="s">
        <v>30</v>
      </c>
      <c r="I2357">
        <v>0</v>
      </c>
      <c r="J2357" t="s">
        <v>40</v>
      </c>
      <c r="K2357">
        <v>-200</v>
      </c>
      <c r="L2357" s="1">
        <v>2000</v>
      </c>
      <c r="M2357" t="s">
        <v>27</v>
      </c>
      <c r="N2357" t="s">
        <v>27</v>
      </c>
      <c r="O2357" t="s">
        <v>27</v>
      </c>
      <c r="P2357">
        <v>0</v>
      </c>
      <c r="Q2357" t="s">
        <v>44</v>
      </c>
      <c r="R2357">
        <v>26</v>
      </c>
      <c r="S2357" t="s">
        <v>36</v>
      </c>
      <c r="T2357">
        <v>1</v>
      </c>
      <c r="U2357">
        <v>2</v>
      </c>
      <c r="V2357">
        <v>1</v>
      </c>
      <c r="W2357">
        <v>11</v>
      </c>
      <c r="X2357">
        <v>717</v>
      </c>
      <c r="Y2357">
        <v>-50</v>
      </c>
      <c r="Z2357" t="s">
        <v>33</v>
      </c>
      <c r="AA2357">
        <v>50</v>
      </c>
      <c r="AB2357" t="str">
        <f t="shared" si="36"/>
        <v>40-49</v>
      </c>
    </row>
    <row r="2358" spans="1:28" x14ac:dyDescent="0.3">
      <c r="A2358">
        <v>34</v>
      </c>
      <c r="B2358" t="s">
        <v>27</v>
      </c>
      <c r="C2358" t="s">
        <v>28</v>
      </c>
      <c r="D2358">
        <v>86</v>
      </c>
      <c r="E2358" t="s">
        <v>29</v>
      </c>
      <c r="F2358">
        <v>50</v>
      </c>
      <c r="G2358">
        <v>1</v>
      </c>
      <c r="H2358" t="s">
        <v>39</v>
      </c>
      <c r="I2358">
        <v>100</v>
      </c>
      <c r="J2358" t="s">
        <v>31</v>
      </c>
      <c r="K2358">
        <v>0</v>
      </c>
      <c r="L2358" s="1">
        <v>2436</v>
      </c>
      <c r="M2358" t="s">
        <v>27</v>
      </c>
      <c r="N2358" t="s">
        <v>27</v>
      </c>
      <c r="O2358" t="s">
        <v>27</v>
      </c>
      <c r="P2358">
        <v>0</v>
      </c>
      <c r="Q2358" t="s">
        <v>44</v>
      </c>
      <c r="R2358">
        <v>2</v>
      </c>
      <c r="S2358" t="s">
        <v>27</v>
      </c>
      <c r="T2358">
        <v>4</v>
      </c>
      <c r="U2358">
        <v>2</v>
      </c>
      <c r="V2358">
        <v>1</v>
      </c>
      <c r="W2358">
        <v>99</v>
      </c>
      <c r="X2358">
        <v>720</v>
      </c>
      <c r="Y2358">
        <v>-50</v>
      </c>
      <c r="Z2358" t="s">
        <v>35</v>
      </c>
      <c r="AA2358">
        <v>100</v>
      </c>
      <c r="AB2358" t="str">
        <f t="shared" si="36"/>
        <v>30-39</v>
      </c>
    </row>
    <row r="2359" spans="1:28" x14ac:dyDescent="0.3">
      <c r="A2359">
        <v>42</v>
      </c>
      <c r="B2359" t="s">
        <v>27</v>
      </c>
      <c r="C2359" t="s">
        <v>46</v>
      </c>
      <c r="D2359">
        <v>0</v>
      </c>
      <c r="E2359" t="s">
        <v>29</v>
      </c>
      <c r="F2359">
        <v>50</v>
      </c>
      <c r="G2359">
        <v>0</v>
      </c>
      <c r="H2359" t="s">
        <v>30</v>
      </c>
      <c r="I2359">
        <v>0</v>
      </c>
      <c r="J2359" t="s">
        <v>40</v>
      </c>
      <c r="K2359">
        <v>-200</v>
      </c>
      <c r="L2359" s="1">
        <v>2100</v>
      </c>
      <c r="M2359" t="s">
        <v>27</v>
      </c>
      <c r="N2359" t="s">
        <v>27</v>
      </c>
      <c r="O2359" t="s">
        <v>27</v>
      </c>
      <c r="P2359">
        <v>0</v>
      </c>
      <c r="Q2359" t="s">
        <v>32</v>
      </c>
      <c r="R2359">
        <v>20</v>
      </c>
      <c r="S2359" t="s">
        <v>27</v>
      </c>
      <c r="T2359">
        <v>3</v>
      </c>
      <c r="U2359">
        <v>3</v>
      </c>
      <c r="V2359">
        <v>1</v>
      </c>
      <c r="W2359">
        <v>99</v>
      </c>
      <c r="X2359">
        <v>549</v>
      </c>
      <c r="Y2359">
        <v>50</v>
      </c>
      <c r="Z2359" t="s">
        <v>33</v>
      </c>
      <c r="AA2359">
        <v>50</v>
      </c>
      <c r="AB2359" t="str">
        <f t="shared" si="36"/>
        <v>40-49</v>
      </c>
    </row>
    <row r="2360" spans="1:28" x14ac:dyDescent="0.3">
      <c r="A2360">
        <v>18</v>
      </c>
      <c r="B2360" t="s">
        <v>27</v>
      </c>
      <c r="C2360" t="s">
        <v>28</v>
      </c>
      <c r="D2360">
        <v>86</v>
      </c>
      <c r="E2360" t="s">
        <v>42</v>
      </c>
      <c r="F2360">
        <v>100</v>
      </c>
      <c r="G2360">
        <v>1</v>
      </c>
      <c r="H2360" t="s">
        <v>30</v>
      </c>
      <c r="I2360">
        <v>50</v>
      </c>
      <c r="J2360" t="s">
        <v>31</v>
      </c>
      <c r="K2360">
        <v>0</v>
      </c>
      <c r="L2360" s="1">
        <v>2336</v>
      </c>
      <c r="M2360" t="s">
        <v>27</v>
      </c>
      <c r="N2360" t="s">
        <v>36</v>
      </c>
      <c r="O2360" t="s">
        <v>27</v>
      </c>
      <c r="P2360">
        <v>50</v>
      </c>
      <c r="Q2360" t="s">
        <v>32</v>
      </c>
      <c r="R2360">
        <v>17</v>
      </c>
      <c r="S2360" t="s">
        <v>36</v>
      </c>
      <c r="T2360">
        <v>5</v>
      </c>
      <c r="U2360">
        <v>3</v>
      </c>
      <c r="V2360">
        <v>1</v>
      </c>
      <c r="W2360">
        <v>4</v>
      </c>
      <c r="X2360">
        <v>804</v>
      </c>
      <c r="Y2360">
        <v>-50</v>
      </c>
      <c r="Z2360" t="s">
        <v>33</v>
      </c>
      <c r="AA2360">
        <v>50</v>
      </c>
      <c r="AB2360" t="str">
        <f t="shared" si="36"/>
        <v>10-19</v>
      </c>
    </row>
    <row r="2361" spans="1:28" x14ac:dyDescent="0.3">
      <c r="A2361">
        <v>46</v>
      </c>
      <c r="B2361" t="s">
        <v>27</v>
      </c>
      <c r="C2361" t="s">
        <v>38</v>
      </c>
      <c r="D2361">
        <v>0</v>
      </c>
      <c r="E2361" t="s">
        <v>29</v>
      </c>
      <c r="F2361">
        <v>50</v>
      </c>
      <c r="G2361">
        <v>0</v>
      </c>
      <c r="H2361" t="s">
        <v>30</v>
      </c>
      <c r="I2361">
        <v>0</v>
      </c>
      <c r="J2361" t="s">
        <v>31</v>
      </c>
      <c r="K2361">
        <v>0</v>
      </c>
      <c r="L2361" s="1">
        <v>2350</v>
      </c>
      <c r="M2361" t="s">
        <v>27</v>
      </c>
      <c r="N2361" t="s">
        <v>27</v>
      </c>
      <c r="O2361" t="s">
        <v>27</v>
      </c>
      <c r="P2361">
        <v>0</v>
      </c>
      <c r="Q2361" t="s">
        <v>44</v>
      </c>
      <c r="R2361">
        <v>30</v>
      </c>
      <c r="S2361" t="s">
        <v>36</v>
      </c>
      <c r="T2361">
        <v>7</v>
      </c>
      <c r="U2361">
        <v>0</v>
      </c>
      <c r="V2361">
        <v>2</v>
      </c>
      <c r="W2361">
        <v>10</v>
      </c>
      <c r="X2361">
        <v>622</v>
      </c>
      <c r="Y2361">
        <v>50</v>
      </c>
      <c r="Z2361" t="s">
        <v>35</v>
      </c>
      <c r="AA2361">
        <v>100</v>
      </c>
      <c r="AB2361" t="str">
        <f t="shared" si="36"/>
        <v>40-49</v>
      </c>
    </row>
    <row r="2362" spans="1:28" x14ac:dyDescent="0.3">
      <c r="A2362">
        <v>24</v>
      </c>
      <c r="B2362" t="s">
        <v>27</v>
      </c>
      <c r="C2362" t="s">
        <v>28</v>
      </c>
      <c r="D2362">
        <v>86</v>
      </c>
      <c r="E2362" t="s">
        <v>37</v>
      </c>
      <c r="F2362">
        <v>0</v>
      </c>
      <c r="G2362">
        <v>0</v>
      </c>
      <c r="H2362" t="s">
        <v>30</v>
      </c>
      <c r="I2362">
        <v>0</v>
      </c>
      <c r="J2362" t="s">
        <v>40</v>
      </c>
      <c r="K2362">
        <v>-200</v>
      </c>
      <c r="L2362" s="1">
        <v>2086</v>
      </c>
      <c r="M2362" t="s">
        <v>36</v>
      </c>
      <c r="N2362" t="s">
        <v>36</v>
      </c>
      <c r="O2362" t="s">
        <v>27</v>
      </c>
      <c r="P2362">
        <v>100</v>
      </c>
      <c r="Q2362" t="s">
        <v>34</v>
      </c>
      <c r="R2362">
        <v>28</v>
      </c>
      <c r="S2362" t="s">
        <v>36</v>
      </c>
      <c r="T2362">
        <v>8</v>
      </c>
      <c r="U2362">
        <v>4</v>
      </c>
      <c r="V2362">
        <v>3</v>
      </c>
      <c r="W2362">
        <v>8</v>
      </c>
      <c r="X2362">
        <v>645</v>
      </c>
      <c r="Y2362">
        <v>50</v>
      </c>
      <c r="Z2362" t="s">
        <v>35</v>
      </c>
      <c r="AA2362">
        <v>100</v>
      </c>
      <c r="AB2362" t="str">
        <f t="shared" si="36"/>
        <v>20-29</v>
      </c>
    </row>
    <row r="2363" spans="1:28" x14ac:dyDescent="0.3">
      <c r="A2363">
        <v>19</v>
      </c>
      <c r="B2363" t="s">
        <v>27</v>
      </c>
      <c r="C2363" t="s">
        <v>28</v>
      </c>
      <c r="D2363">
        <v>86</v>
      </c>
      <c r="E2363" t="s">
        <v>42</v>
      </c>
      <c r="F2363">
        <v>100</v>
      </c>
      <c r="G2363">
        <v>0</v>
      </c>
      <c r="H2363" t="s">
        <v>30</v>
      </c>
      <c r="I2363">
        <v>0</v>
      </c>
      <c r="J2363" t="s">
        <v>31</v>
      </c>
      <c r="K2363">
        <v>0</v>
      </c>
      <c r="L2363" s="1">
        <v>2236</v>
      </c>
      <c r="M2363" t="s">
        <v>36</v>
      </c>
      <c r="N2363" t="s">
        <v>27</v>
      </c>
      <c r="O2363" t="s">
        <v>27</v>
      </c>
      <c r="P2363">
        <v>50</v>
      </c>
      <c r="Q2363" t="s">
        <v>32</v>
      </c>
      <c r="R2363">
        <v>24</v>
      </c>
      <c r="S2363" t="s">
        <v>27</v>
      </c>
      <c r="T2363">
        <v>5</v>
      </c>
      <c r="U2363">
        <v>1</v>
      </c>
      <c r="V2363">
        <v>2</v>
      </c>
      <c r="W2363">
        <v>99</v>
      </c>
      <c r="X2363">
        <v>770</v>
      </c>
      <c r="Y2363">
        <v>-50</v>
      </c>
      <c r="Z2363" t="s">
        <v>41</v>
      </c>
      <c r="AA2363">
        <v>0</v>
      </c>
      <c r="AB2363" t="str">
        <f t="shared" si="36"/>
        <v>10-19</v>
      </c>
    </row>
    <row r="2364" spans="1:28" x14ac:dyDescent="0.3">
      <c r="A2364">
        <v>18</v>
      </c>
      <c r="B2364" t="s">
        <v>27</v>
      </c>
      <c r="C2364" t="s">
        <v>38</v>
      </c>
      <c r="D2364">
        <v>0</v>
      </c>
      <c r="E2364" t="s">
        <v>42</v>
      </c>
      <c r="F2364">
        <v>100</v>
      </c>
      <c r="G2364">
        <v>0</v>
      </c>
      <c r="H2364" t="s">
        <v>30</v>
      </c>
      <c r="I2364">
        <v>0</v>
      </c>
      <c r="J2364" t="s">
        <v>31</v>
      </c>
      <c r="K2364">
        <v>0</v>
      </c>
      <c r="L2364" s="1">
        <v>2150</v>
      </c>
      <c r="M2364" t="s">
        <v>36</v>
      </c>
      <c r="N2364" t="s">
        <v>36</v>
      </c>
      <c r="O2364" t="s">
        <v>27</v>
      </c>
      <c r="P2364">
        <v>100</v>
      </c>
      <c r="Q2364" t="s">
        <v>34</v>
      </c>
      <c r="R2364">
        <v>16</v>
      </c>
      <c r="S2364" t="s">
        <v>36</v>
      </c>
      <c r="T2364">
        <v>11</v>
      </c>
      <c r="U2364">
        <v>1</v>
      </c>
      <c r="V2364">
        <v>1</v>
      </c>
      <c r="W2364">
        <v>5</v>
      </c>
      <c r="X2364">
        <v>763</v>
      </c>
      <c r="Y2364">
        <v>-50</v>
      </c>
      <c r="Z2364" t="s">
        <v>33</v>
      </c>
      <c r="AA2364">
        <v>50</v>
      </c>
      <c r="AB2364" t="str">
        <f t="shared" si="36"/>
        <v>10-19</v>
      </c>
    </row>
    <row r="2365" spans="1:28" x14ac:dyDescent="0.3">
      <c r="A2365">
        <v>56</v>
      </c>
      <c r="B2365" t="s">
        <v>36</v>
      </c>
      <c r="C2365" t="s">
        <v>45</v>
      </c>
      <c r="D2365">
        <v>0</v>
      </c>
      <c r="E2365" t="s">
        <v>29</v>
      </c>
      <c r="F2365">
        <v>50</v>
      </c>
      <c r="G2365">
        <v>0</v>
      </c>
      <c r="H2365" t="s">
        <v>30</v>
      </c>
      <c r="I2365">
        <v>0</v>
      </c>
      <c r="J2365" t="s">
        <v>40</v>
      </c>
      <c r="K2365">
        <v>-200</v>
      </c>
      <c r="L2365" s="1">
        <v>2050</v>
      </c>
      <c r="M2365" t="s">
        <v>27</v>
      </c>
      <c r="N2365" t="s">
        <v>36</v>
      </c>
      <c r="O2365" t="s">
        <v>27</v>
      </c>
      <c r="P2365">
        <v>50</v>
      </c>
      <c r="Q2365" t="s">
        <v>34</v>
      </c>
      <c r="R2365">
        <v>30</v>
      </c>
      <c r="S2365" t="s">
        <v>36</v>
      </c>
      <c r="T2365">
        <v>1</v>
      </c>
      <c r="U2365">
        <v>2</v>
      </c>
      <c r="V2365">
        <v>2</v>
      </c>
      <c r="W2365">
        <v>14</v>
      </c>
      <c r="X2365">
        <v>634</v>
      </c>
      <c r="Y2365">
        <v>50</v>
      </c>
      <c r="Z2365" t="s">
        <v>33</v>
      </c>
      <c r="AA2365">
        <v>50</v>
      </c>
      <c r="AB2365" t="str">
        <f t="shared" si="36"/>
        <v>50-59</v>
      </c>
    </row>
    <row r="2366" spans="1:28" x14ac:dyDescent="0.3">
      <c r="A2366">
        <v>30</v>
      </c>
      <c r="B2366" t="s">
        <v>27</v>
      </c>
      <c r="C2366" t="s">
        <v>28</v>
      </c>
      <c r="D2366">
        <v>86</v>
      </c>
      <c r="E2366" t="s">
        <v>42</v>
      </c>
      <c r="F2366">
        <v>100</v>
      </c>
      <c r="G2366">
        <v>1</v>
      </c>
      <c r="H2366" t="s">
        <v>39</v>
      </c>
      <c r="I2366">
        <v>100</v>
      </c>
      <c r="J2366" t="s">
        <v>40</v>
      </c>
      <c r="K2366">
        <v>-200</v>
      </c>
      <c r="L2366" s="1">
        <v>2286</v>
      </c>
      <c r="M2366" t="s">
        <v>27</v>
      </c>
      <c r="N2366" t="s">
        <v>27</v>
      </c>
      <c r="O2366" t="s">
        <v>27</v>
      </c>
      <c r="P2366">
        <v>0</v>
      </c>
      <c r="Q2366" t="s">
        <v>34</v>
      </c>
      <c r="R2366">
        <v>6</v>
      </c>
      <c r="S2366" t="s">
        <v>36</v>
      </c>
      <c r="T2366">
        <v>6</v>
      </c>
      <c r="U2366">
        <v>5</v>
      </c>
      <c r="V2366">
        <v>3</v>
      </c>
      <c r="W2366">
        <v>2</v>
      </c>
      <c r="X2366">
        <v>718</v>
      </c>
      <c r="Y2366">
        <v>-50</v>
      </c>
      <c r="Z2366" t="s">
        <v>35</v>
      </c>
      <c r="AA2366">
        <v>100</v>
      </c>
      <c r="AB2366" t="str">
        <f t="shared" si="36"/>
        <v>30-39</v>
      </c>
    </row>
    <row r="2367" spans="1:28" x14ac:dyDescent="0.3">
      <c r="A2367">
        <v>63</v>
      </c>
      <c r="B2367" t="s">
        <v>36</v>
      </c>
      <c r="C2367" t="s">
        <v>45</v>
      </c>
      <c r="D2367">
        <v>0</v>
      </c>
      <c r="E2367" t="s">
        <v>29</v>
      </c>
      <c r="F2367">
        <v>50</v>
      </c>
      <c r="G2367">
        <v>1</v>
      </c>
      <c r="H2367" t="s">
        <v>30</v>
      </c>
      <c r="I2367">
        <v>50</v>
      </c>
      <c r="J2367" t="s">
        <v>31</v>
      </c>
      <c r="K2367">
        <v>0</v>
      </c>
      <c r="L2367" s="1">
        <v>2250</v>
      </c>
      <c r="M2367" t="s">
        <v>27</v>
      </c>
      <c r="N2367" t="s">
        <v>36</v>
      </c>
      <c r="O2367" t="s">
        <v>27</v>
      </c>
      <c r="P2367">
        <v>50</v>
      </c>
      <c r="Q2367" t="s">
        <v>32</v>
      </c>
      <c r="R2367">
        <v>27</v>
      </c>
      <c r="S2367" t="s">
        <v>36</v>
      </c>
      <c r="T2367">
        <v>3</v>
      </c>
      <c r="U2367">
        <v>4</v>
      </c>
      <c r="V2367">
        <v>1</v>
      </c>
      <c r="W2367">
        <v>12</v>
      </c>
      <c r="X2367">
        <v>702</v>
      </c>
      <c r="Y2367">
        <v>-50</v>
      </c>
      <c r="Z2367" t="s">
        <v>35</v>
      </c>
      <c r="AA2367">
        <v>100</v>
      </c>
      <c r="AB2367" t="str">
        <f t="shared" si="36"/>
        <v>60-69</v>
      </c>
    </row>
    <row r="2368" spans="1:28" x14ac:dyDescent="0.3">
      <c r="A2368">
        <v>31</v>
      </c>
      <c r="B2368" t="s">
        <v>27</v>
      </c>
      <c r="C2368" t="s">
        <v>38</v>
      </c>
      <c r="D2368">
        <v>0</v>
      </c>
      <c r="E2368" t="s">
        <v>29</v>
      </c>
      <c r="F2368">
        <v>50</v>
      </c>
      <c r="G2368">
        <v>0</v>
      </c>
      <c r="H2368" t="s">
        <v>30</v>
      </c>
      <c r="I2368">
        <v>0</v>
      </c>
      <c r="J2368" t="s">
        <v>31</v>
      </c>
      <c r="K2368">
        <v>0</v>
      </c>
      <c r="L2368" s="1">
        <v>2150</v>
      </c>
      <c r="M2368" t="s">
        <v>36</v>
      </c>
      <c r="N2368" t="s">
        <v>36</v>
      </c>
      <c r="O2368" t="s">
        <v>27</v>
      </c>
      <c r="P2368">
        <v>100</v>
      </c>
      <c r="Q2368" t="s">
        <v>34</v>
      </c>
      <c r="R2368">
        <v>29</v>
      </c>
      <c r="S2368" t="s">
        <v>27</v>
      </c>
      <c r="T2368">
        <v>6</v>
      </c>
      <c r="U2368">
        <v>3</v>
      </c>
      <c r="V2368">
        <v>1</v>
      </c>
      <c r="W2368">
        <v>99</v>
      </c>
      <c r="X2368">
        <v>702</v>
      </c>
      <c r="Y2368">
        <v>-50</v>
      </c>
      <c r="Z2368" t="s">
        <v>35</v>
      </c>
      <c r="AA2368">
        <v>100</v>
      </c>
      <c r="AB2368" t="str">
        <f t="shared" si="36"/>
        <v>30-39</v>
      </c>
    </row>
    <row r="2369" spans="1:28" x14ac:dyDescent="0.3">
      <c r="A2369">
        <v>18</v>
      </c>
      <c r="B2369" t="s">
        <v>27</v>
      </c>
      <c r="C2369" t="s">
        <v>38</v>
      </c>
      <c r="D2369">
        <v>0</v>
      </c>
      <c r="E2369" t="s">
        <v>29</v>
      </c>
      <c r="F2369">
        <v>50</v>
      </c>
      <c r="G2369">
        <v>0</v>
      </c>
      <c r="H2369" t="s">
        <v>30</v>
      </c>
      <c r="I2369">
        <v>0</v>
      </c>
      <c r="J2369" t="s">
        <v>40</v>
      </c>
      <c r="K2369">
        <v>-200</v>
      </c>
      <c r="L2369" s="1">
        <v>2000</v>
      </c>
      <c r="M2369" t="s">
        <v>27</v>
      </c>
      <c r="N2369" t="s">
        <v>36</v>
      </c>
      <c r="O2369" t="s">
        <v>27</v>
      </c>
      <c r="P2369">
        <v>50</v>
      </c>
      <c r="Q2369" t="s">
        <v>34</v>
      </c>
      <c r="R2369">
        <v>7</v>
      </c>
      <c r="S2369" t="s">
        <v>36</v>
      </c>
      <c r="T2369">
        <v>7</v>
      </c>
      <c r="U2369">
        <v>1</v>
      </c>
      <c r="V2369">
        <v>1</v>
      </c>
      <c r="W2369">
        <v>12</v>
      </c>
      <c r="X2369">
        <v>720</v>
      </c>
      <c r="Y2369">
        <v>-50</v>
      </c>
      <c r="Z2369" t="s">
        <v>35</v>
      </c>
      <c r="AA2369">
        <v>100</v>
      </c>
      <c r="AB2369" t="str">
        <f t="shared" si="36"/>
        <v>10-19</v>
      </c>
    </row>
    <row r="2370" spans="1:28" x14ac:dyDescent="0.3">
      <c r="A2370">
        <v>23</v>
      </c>
      <c r="B2370" t="s">
        <v>27</v>
      </c>
      <c r="C2370" t="s">
        <v>28</v>
      </c>
      <c r="D2370">
        <v>86</v>
      </c>
      <c r="E2370" t="s">
        <v>29</v>
      </c>
      <c r="F2370">
        <v>50</v>
      </c>
      <c r="G2370">
        <v>1</v>
      </c>
      <c r="H2370" t="s">
        <v>39</v>
      </c>
      <c r="I2370">
        <v>100</v>
      </c>
      <c r="J2370" t="s">
        <v>40</v>
      </c>
      <c r="K2370">
        <v>-200</v>
      </c>
      <c r="L2370" s="1">
        <v>2336</v>
      </c>
      <c r="M2370" t="s">
        <v>27</v>
      </c>
      <c r="N2370" t="s">
        <v>27</v>
      </c>
      <c r="O2370" t="s">
        <v>27</v>
      </c>
      <c r="P2370">
        <v>0</v>
      </c>
      <c r="Q2370" t="s">
        <v>34</v>
      </c>
      <c r="R2370">
        <v>20</v>
      </c>
      <c r="S2370" t="s">
        <v>27</v>
      </c>
      <c r="T2370">
        <v>5</v>
      </c>
      <c r="U2370">
        <v>1</v>
      </c>
      <c r="V2370">
        <v>2</v>
      </c>
      <c r="W2370">
        <v>99</v>
      </c>
      <c r="X2370">
        <v>688</v>
      </c>
      <c r="Y2370">
        <v>50</v>
      </c>
      <c r="Z2370" t="s">
        <v>35</v>
      </c>
      <c r="AA2370">
        <v>100</v>
      </c>
      <c r="AB2370" t="str">
        <f t="shared" ref="AB2370:AB2433" si="37">FLOOR(A2370,10) &amp; "-" &amp; (FLOOR(A2370,10)+9)</f>
        <v>20-29</v>
      </c>
    </row>
    <row r="2371" spans="1:28" x14ac:dyDescent="0.3">
      <c r="A2371">
        <v>58</v>
      </c>
      <c r="B2371" t="s">
        <v>36</v>
      </c>
      <c r="C2371" t="s">
        <v>28</v>
      </c>
      <c r="D2371">
        <v>86</v>
      </c>
      <c r="E2371" t="s">
        <v>29</v>
      </c>
      <c r="F2371">
        <v>50</v>
      </c>
      <c r="G2371">
        <v>0</v>
      </c>
      <c r="H2371" t="s">
        <v>30</v>
      </c>
      <c r="I2371">
        <v>0</v>
      </c>
      <c r="J2371" t="s">
        <v>40</v>
      </c>
      <c r="K2371">
        <v>-200</v>
      </c>
      <c r="L2371" s="1">
        <v>2186</v>
      </c>
      <c r="M2371" t="s">
        <v>27</v>
      </c>
      <c r="N2371" t="s">
        <v>36</v>
      </c>
      <c r="O2371" t="s">
        <v>27</v>
      </c>
      <c r="P2371">
        <v>50</v>
      </c>
      <c r="Q2371" t="s">
        <v>34</v>
      </c>
      <c r="R2371">
        <v>22</v>
      </c>
      <c r="S2371" t="s">
        <v>36</v>
      </c>
      <c r="T2371">
        <v>6</v>
      </c>
      <c r="U2371">
        <v>5</v>
      </c>
      <c r="V2371">
        <v>1</v>
      </c>
      <c r="W2371">
        <v>10</v>
      </c>
      <c r="X2371">
        <v>606</v>
      </c>
      <c r="Y2371">
        <v>50</v>
      </c>
      <c r="Z2371" t="s">
        <v>35</v>
      </c>
      <c r="AA2371">
        <v>100</v>
      </c>
      <c r="AB2371" t="str">
        <f t="shared" si="37"/>
        <v>50-59</v>
      </c>
    </row>
    <row r="2372" spans="1:28" x14ac:dyDescent="0.3">
      <c r="A2372">
        <v>37</v>
      </c>
      <c r="B2372" t="s">
        <v>27</v>
      </c>
      <c r="C2372" t="s">
        <v>46</v>
      </c>
      <c r="D2372">
        <v>0</v>
      </c>
      <c r="E2372" t="s">
        <v>37</v>
      </c>
      <c r="F2372">
        <v>0</v>
      </c>
      <c r="G2372">
        <v>0</v>
      </c>
      <c r="H2372" t="s">
        <v>30</v>
      </c>
      <c r="I2372">
        <v>0</v>
      </c>
      <c r="J2372" t="s">
        <v>40</v>
      </c>
      <c r="K2372">
        <v>-200</v>
      </c>
      <c r="L2372" s="1">
        <v>2000</v>
      </c>
      <c r="M2372" t="s">
        <v>27</v>
      </c>
      <c r="N2372" t="s">
        <v>27</v>
      </c>
      <c r="O2372" t="s">
        <v>27</v>
      </c>
      <c r="P2372">
        <v>0</v>
      </c>
      <c r="Q2372" t="s">
        <v>32</v>
      </c>
      <c r="R2372">
        <v>22</v>
      </c>
      <c r="S2372" t="s">
        <v>36</v>
      </c>
      <c r="T2372">
        <v>2</v>
      </c>
      <c r="U2372">
        <v>3</v>
      </c>
      <c r="V2372">
        <v>3</v>
      </c>
      <c r="W2372">
        <v>13</v>
      </c>
      <c r="X2372">
        <v>590</v>
      </c>
      <c r="Y2372">
        <v>50</v>
      </c>
      <c r="Z2372" t="s">
        <v>41</v>
      </c>
      <c r="AA2372">
        <v>0</v>
      </c>
      <c r="AB2372" t="str">
        <f t="shared" si="37"/>
        <v>30-39</v>
      </c>
    </row>
    <row r="2373" spans="1:28" x14ac:dyDescent="0.3">
      <c r="A2373">
        <v>31</v>
      </c>
      <c r="B2373" t="s">
        <v>27</v>
      </c>
      <c r="C2373" t="s">
        <v>28</v>
      </c>
      <c r="D2373">
        <v>86</v>
      </c>
      <c r="E2373" t="s">
        <v>37</v>
      </c>
      <c r="F2373">
        <v>0</v>
      </c>
      <c r="G2373">
        <v>1</v>
      </c>
      <c r="H2373" t="s">
        <v>30</v>
      </c>
      <c r="I2373">
        <v>50</v>
      </c>
      <c r="J2373" t="s">
        <v>40</v>
      </c>
      <c r="K2373">
        <v>-200</v>
      </c>
      <c r="L2373" s="1">
        <v>2136</v>
      </c>
      <c r="M2373" t="s">
        <v>27</v>
      </c>
      <c r="N2373" t="s">
        <v>27</v>
      </c>
      <c r="O2373" t="s">
        <v>27</v>
      </c>
      <c r="P2373">
        <v>0</v>
      </c>
      <c r="Q2373" t="s">
        <v>34</v>
      </c>
      <c r="R2373">
        <v>15</v>
      </c>
      <c r="S2373" t="s">
        <v>36</v>
      </c>
      <c r="T2373">
        <v>6</v>
      </c>
      <c r="U2373">
        <v>1</v>
      </c>
      <c r="V2373">
        <v>3</v>
      </c>
      <c r="W2373">
        <v>11</v>
      </c>
      <c r="X2373">
        <v>715</v>
      </c>
      <c r="Y2373">
        <v>-50</v>
      </c>
      <c r="Z2373" t="s">
        <v>35</v>
      </c>
      <c r="AA2373">
        <v>100</v>
      </c>
      <c r="AB2373" t="str">
        <f t="shared" si="37"/>
        <v>30-39</v>
      </c>
    </row>
    <row r="2374" spans="1:28" x14ac:dyDescent="0.3">
      <c r="A2374">
        <v>42</v>
      </c>
      <c r="B2374" t="s">
        <v>27</v>
      </c>
      <c r="C2374" t="s">
        <v>38</v>
      </c>
      <c r="D2374">
        <v>0</v>
      </c>
      <c r="E2374" t="s">
        <v>29</v>
      </c>
      <c r="F2374">
        <v>50</v>
      </c>
      <c r="G2374">
        <v>1</v>
      </c>
      <c r="H2374" t="s">
        <v>39</v>
      </c>
      <c r="I2374">
        <v>100</v>
      </c>
      <c r="J2374" t="s">
        <v>31</v>
      </c>
      <c r="K2374">
        <v>0</v>
      </c>
      <c r="L2374" s="1">
        <v>2350</v>
      </c>
      <c r="M2374" t="s">
        <v>27</v>
      </c>
      <c r="N2374" t="s">
        <v>27</v>
      </c>
      <c r="O2374" t="s">
        <v>27</v>
      </c>
      <c r="P2374">
        <v>0</v>
      </c>
      <c r="Q2374" t="s">
        <v>32</v>
      </c>
      <c r="R2374">
        <v>24</v>
      </c>
      <c r="S2374" t="s">
        <v>27</v>
      </c>
      <c r="T2374">
        <v>3</v>
      </c>
      <c r="U2374">
        <v>2</v>
      </c>
      <c r="V2374">
        <v>2</v>
      </c>
      <c r="W2374">
        <v>99</v>
      </c>
      <c r="X2374">
        <v>660</v>
      </c>
      <c r="Y2374">
        <v>50</v>
      </c>
      <c r="Z2374" t="s">
        <v>41</v>
      </c>
      <c r="AA2374">
        <v>0</v>
      </c>
      <c r="AB2374" t="str">
        <f t="shared" si="37"/>
        <v>40-49</v>
      </c>
    </row>
    <row r="2375" spans="1:28" x14ac:dyDescent="0.3">
      <c r="A2375">
        <v>47</v>
      </c>
      <c r="B2375" t="s">
        <v>27</v>
      </c>
      <c r="C2375" t="s">
        <v>28</v>
      </c>
      <c r="D2375">
        <v>86</v>
      </c>
      <c r="E2375" t="s">
        <v>29</v>
      </c>
      <c r="F2375">
        <v>50</v>
      </c>
      <c r="G2375">
        <v>0</v>
      </c>
      <c r="H2375" t="s">
        <v>43</v>
      </c>
      <c r="I2375">
        <v>0</v>
      </c>
      <c r="J2375" t="s">
        <v>31</v>
      </c>
      <c r="K2375">
        <v>0</v>
      </c>
      <c r="L2375" s="1">
        <v>2286</v>
      </c>
      <c r="M2375" t="s">
        <v>27</v>
      </c>
      <c r="N2375" t="s">
        <v>27</v>
      </c>
      <c r="O2375" t="s">
        <v>27</v>
      </c>
      <c r="P2375">
        <v>0</v>
      </c>
      <c r="Q2375" t="s">
        <v>34</v>
      </c>
      <c r="R2375">
        <v>13</v>
      </c>
      <c r="S2375" t="s">
        <v>36</v>
      </c>
      <c r="T2375">
        <v>9</v>
      </c>
      <c r="U2375">
        <v>1</v>
      </c>
      <c r="V2375">
        <v>3</v>
      </c>
      <c r="W2375">
        <v>14</v>
      </c>
      <c r="X2375">
        <v>743</v>
      </c>
      <c r="Y2375">
        <v>-50</v>
      </c>
      <c r="Z2375" t="s">
        <v>33</v>
      </c>
      <c r="AA2375">
        <v>50</v>
      </c>
      <c r="AB2375" t="str">
        <f t="shared" si="37"/>
        <v>40-49</v>
      </c>
    </row>
    <row r="2376" spans="1:28" x14ac:dyDescent="0.3">
      <c r="A2376">
        <v>56</v>
      </c>
      <c r="B2376" t="s">
        <v>36</v>
      </c>
      <c r="C2376" t="s">
        <v>28</v>
      </c>
      <c r="D2376">
        <v>86</v>
      </c>
      <c r="E2376" t="s">
        <v>29</v>
      </c>
      <c r="F2376">
        <v>50</v>
      </c>
      <c r="G2376">
        <v>1</v>
      </c>
      <c r="H2376" t="s">
        <v>30</v>
      </c>
      <c r="I2376">
        <v>50</v>
      </c>
      <c r="J2376" t="s">
        <v>31</v>
      </c>
      <c r="K2376">
        <v>0</v>
      </c>
      <c r="L2376" s="1">
        <v>2436</v>
      </c>
      <c r="M2376" t="s">
        <v>27</v>
      </c>
      <c r="N2376" t="s">
        <v>36</v>
      </c>
      <c r="O2376" t="s">
        <v>27</v>
      </c>
      <c r="P2376">
        <v>50</v>
      </c>
      <c r="Q2376" t="s">
        <v>34</v>
      </c>
      <c r="R2376">
        <v>6</v>
      </c>
      <c r="S2376" t="s">
        <v>27</v>
      </c>
      <c r="T2376">
        <v>6</v>
      </c>
      <c r="U2376">
        <v>4</v>
      </c>
      <c r="V2376">
        <v>1</v>
      </c>
      <c r="W2376">
        <v>99</v>
      </c>
      <c r="X2376">
        <v>585</v>
      </c>
      <c r="Y2376">
        <v>50</v>
      </c>
      <c r="Z2376" t="s">
        <v>35</v>
      </c>
      <c r="AA2376">
        <v>100</v>
      </c>
      <c r="AB2376" t="str">
        <f t="shared" si="37"/>
        <v>50-59</v>
      </c>
    </row>
    <row r="2377" spans="1:28" x14ac:dyDescent="0.3">
      <c r="A2377">
        <v>61</v>
      </c>
      <c r="B2377" t="s">
        <v>36</v>
      </c>
      <c r="C2377" t="s">
        <v>38</v>
      </c>
      <c r="D2377">
        <v>0</v>
      </c>
      <c r="E2377" t="s">
        <v>37</v>
      </c>
      <c r="F2377">
        <v>0</v>
      </c>
      <c r="G2377">
        <v>0</v>
      </c>
      <c r="H2377" t="s">
        <v>39</v>
      </c>
      <c r="I2377">
        <v>0</v>
      </c>
      <c r="J2377" t="s">
        <v>31</v>
      </c>
      <c r="K2377">
        <v>0</v>
      </c>
      <c r="L2377" s="1">
        <v>2150</v>
      </c>
      <c r="M2377" t="s">
        <v>27</v>
      </c>
      <c r="N2377" t="s">
        <v>27</v>
      </c>
      <c r="O2377" t="s">
        <v>27</v>
      </c>
      <c r="P2377">
        <v>0</v>
      </c>
      <c r="Q2377" t="s">
        <v>32</v>
      </c>
      <c r="R2377">
        <v>22</v>
      </c>
      <c r="S2377" t="s">
        <v>36</v>
      </c>
      <c r="T2377">
        <v>4</v>
      </c>
      <c r="U2377">
        <v>0</v>
      </c>
      <c r="V2377">
        <v>1</v>
      </c>
      <c r="W2377">
        <v>6</v>
      </c>
      <c r="X2377">
        <v>729</v>
      </c>
      <c r="Y2377">
        <v>-50</v>
      </c>
      <c r="Z2377" t="s">
        <v>33</v>
      </c>
      <c r="AA2377">
        <v>50</v>
      </c>
      <c r="AB2377" t="str">
        <f t="shared" si="37"/>
        <v>60-69</v>
      </c>
    </row>
    <row r="2378" spans="1:28" x14ac:dyDescent="0.3">
      <c r="A2378">
        <v>34</v>
      </c>
      <c r="B2378" t="s">
        <v>27</v>
      </c>
      <c r="C2378" t="s">
        <v>38</v>
      </c>
      <c r="D2378">
        <v>0</v>
      </c>
      <c r="E2378" t="s">
        <v>29</v>
      </c>
      <c r="F2378">
        <v>50</v>
      </c>
      <c r="G2378">
        <v>0</v>
      </c>
      <c r="H2378" t="s">
        <v>30</v>
      </c>
      <c r="I2378">
        <v>0</v>
      </c>
      <c r="J2378" t="s">
        <v>40</v>
      </c>
      <c r="K2378">
        <v>-200</v>
      </c>
      <c r="L2378" s="1">
        <v>2000</v>
      </c>
      <c r="M2378" t="s">
        <v>27</v>
      </c>
      <c r="N2378" t="s">
        <v>36</v>
      </c>
      <c r="O2378" t="s">
        <v>27</v>
      </c>
      <c r="P2378">
        <v>50</v>
      </c>
      <c r="Q2378" t="s">
        <v>34</v>
      </c>
      <c r="R2378">
        <v>17</v>
      </c>
      <c r="S2378" t="s">
        <v>27</v>
      </c>
      <c r="T2378">
        <v>3</v>
      </c>
      <c r="U2378">
        <v>1</v>
      </c>
      <c r="V2378">
        <v>2</v>
      </c>
      <c r="W2378">
        <v>99</v>
      </c>
      <c r="X2378">
        <v>734</v>
      </c>
      <c r="Y2378">
        <v>-50</v>
      </c>
      <c r="Z2378" t="s">
        <v>35</v>
      </c>
      <c r="AA2378">
        <v>100</v>
      </c>
      <c r="AB2378" t="str">
        <f t="shared" si="37"/>
        <v>30-39</v>
      </c>
    </row>
    <row r="2379" spans="1:28" x14ac:dyDescent="0.3">
      <c r="A2379">
        <v>20</v>
      </c>
      <c r="B2379" t="s">
        <v>27</v>
      </c>
      <c r="C2379" t="s">
        <v>38</v>
      </c>
      <c r="D2379">
        <v>0</v>
      </c>
      <c r="E2379" t="s">
        <v>42</v>
      </c>
      <c r="F2379">
        <v>100</v>
      </c>
      <c r="G2379">
        <v>0</v>
      </c>
      <c r="H2379" t="s">
        <v>30</v>
      </c>
      <c r="I2379">
        <v>0</v>
      </c>
      <c r="J2379" t="s">
        <v>31</v>
      </c>
      <c r="K2379">
        <v>0</v>
      </c>
      <c r="L2379" s="1">
        <v>2300</v>
      </c>
      <c r="M2379" t="s">
        <v>27</v>
      </c>
      <c r="N2379" t="s">
        <v>27</v>
      </c>
      <c r="O2379" t="s">
        <v>27</v>
      </c>
      <c r="P2379">
        <v>0</v>
      </c>
      <c r="Q2379" t="s">
        <v>32</v>
      </c>
      <c r="R2379">
        <v>1</v>
      </c>
      <c r="S2379" t="s">
        <v>27</v>
      </c>
      <c r="T2379">
        <v>4</v>
      </c>
      <c r="U2379">
        <v>3</v>
      </c>
      <c r="V2379">
        <v>1</v>
      </c>
      <c r="W2379">
        <v>99</v>
      </c>
      <c r="X2379">
        <v>756</v>
      </c>
      <c r="Y2379">
        <v>-50</v>
      </c>
      <c r="Z2379" t="s">
        <v>35</v>
      </c>
      <c r="AA2379">
        <v>100</v>
      </c>
      <c r="AB2379" t="str">
        <f t="shared" si="37"/>
        <v>20-29</v>
      </c>
    </row>
    <row r="2380" spans="1:28" x14ac:dyDescent="0.3">
      <c r="A2380">
        <v>33</v>
      </c>
      <c r="B2380" t="s">
        <v>27</v>
      </c>
      <c r="C2380" t="s">
        <v>28</v>
      </c>
      <c r="D2380">
        <v>86</v>
      </c>
      <c r="E2380" t="s">
        <v>42</v>
      </c>
      <c r="F2380">
        <v>100</v>
      </c>
      <c r="G2380">
        <v>2</v>
      </c>
      <c r="H2380" t="s">
        <v>39</v>
      </c>
      <c r="I2380">
        <v>200</v>
      </c>
      <c r="J2380" t="s">
        <v>31</v>
      </c>
      <c r="K2380">
        <v>0</v>
      </c>
      <c r="L2380" s="1">
        <v>2486</v>
      </c>
      <c r="M2380" t="s">
        <v>36</v>
      </c>
      <c r="N2380" t="s">
        <v>27</v>
      </c>
      <c r="O2380" t="s">
        <v>27</v>
      </c>
      <c r="P2380">
        <v>50</v>
      </c>
      <c r="Q2380" t="s">
        <v>34</v>
      </c>
      <c r="R2380">
        <v>29</v>
      </c>
      <c r="S2380" t="s">
        <v>36</v>
      </c>
      <c r="T2380">
        <v>7</v>
      </c>
      <c r="U2380">
        <v>1</v>
      </c>
      <c r="V2380">
        <v>1</v>
      </c>
      <c r="W2380">
        <v>7</v>
      </c>
      <c r="X2380">
        <v>749</v>
      </c>
      <c r="Y2380">
        <v>-50</v>
      </c>
      <c r="Z2380" t="s">
        <v>33</v>
      </c>
      <c r="AA2380">
        <v>50</v>
      </c>
      <c r="AB2380" t="str">
        <f t="shared" si="37"/>
        <v>30-39</v>
      </c>
    </row>
    <row r="2381" spans="1:28" x14ac:dyDescent="0.3">
      <c r="A2381">
        <v>43</v>
      </c>
      <c r="B2381" t="s">
        <v>27</v>
      </c>
      <c r="C2381" t="s">
        <v>28</v>
      </c>
      <c r="D2381">
        <v>86</v>
      </c>
      <c r="E2381" t="s">
        <v>29</v>
      </c>
      <c r="F2381">
        <v>50</v>
      </c>
      <c r="G2381">
        <v>0</v>
      </c>
      <c r="H2381" t="s">
        <v>30</v>
      </c>
      <c r="I2381">
        <v>0</v>
      </c>
      <c r="J2381" t="s">
        <v>31</v>
      </c>
      <c r="K2381">
        <v>0</v>
      </c>
      <c r="L2381" s="1">
        <v>2336</v>
      </c>
      <c r="M2381" t="s">
        <v>27</v>
      </c>
      <c r="N2381" t="s">
        <v>27</v>
      </c>
      <c r="O2381" t="s">
        <v>27</v>
      </c>
      <c r="P2381">
        <v>0</v>
      </c>
      <c r="Q2381" t="s">
        <v>32</v>
      </c>
      <c r="R2381">
        <v>12</v>
      </c>
      <c r="S2381" t="s">
        <v>27</v>
      </c>
      <c r="T2381">
        <v>3</v>
      </c>
      <c r="U2381">
        <v>2</v>
      </c>
      <c r="V2381">
        <v>3</v>
      </c>
      <c r="W2381">
        <v>99</v>
      </c>
      <c r="X2381">
        <v>720</v>
      </c>
      <c r="Y2381">
        <v>-50</v>
      </c>
      <c r="Z2381" t="s">
        <v>35</v>
      </c>
      <c r="AA2381">
        <v>100</v>
      </c>
      <c r="AB2381" t="str">
        <f t="shared" si="37"/>
        <v>40-49</v>
      </c>
    </row>
    <row r="2382" spans="1:28" x14ac:dyDescent="0.3">
      <c r="A2382">
        <v>25</v>
      </c>
      <c r="B2382" t="s">
        <v>27</v>
      </c>
      <c r="C2382" t="s">
        <v>28</v>
      </c>
      <c r="D2382">
        <v>86</v>
      </c>
      <c r="E2382" t="s">
        <v>29</v>
      </c>
      <c r="F2382">
        <v>50</v>
      </c>
      <c r="G2382">
        <v>1</v>
      </c>
      <c r="H2382" t="s">
        <v>30</v>
      </c>
      <c r="I2382">
        <v>50</v>
      </c>
      <c r="J2382" t="s">
        <v>31</v>
      </c>
      <c r="K2382">
        <v>0</v>
      </c>
      <c r="L2382" s="1">
        <v>2386</v>
      </c>
      <c r="M2382" t="s">
        <v>27</v>
      </c>
      <c r="N2382" t="s">
        <v>27</v>
      </c>
      <c r="O2382" t="s">
        <v>27</v>
      </c>
      <c r="P2382">
        <v>0</v>
      </c>
      <c r="Q2382" t="s">
        <v>34</v>
      </c>
      <c r="R2382">
        <v>1</v>
      </c>
      <c r="S2382" t="s">
        <v>27</v>
      </c>
      <c r="T2382">
        <v>7</v>
      </c>
      <c r="U2382">
        <v>3</v>
      </c>
      <c r="V2382">
        <v>2</v>
      </c>
      <c r="W2382">
        <v>99</v>
      </c>
      <c r="X2382">
        <v>692</v>
      </c>
      <c r="Y2382">
        <v>50</v>
      </c>
      <c r="Z2382" t="s">
        <v>41</v>
      </c>
      <c r="AA2382">
        <v>0</v>
      </c>
      <c r="AB2382" t="str">
        <f t="shared" si="37"/>
        <v>20-29</v>
      </c>
    </row>
    <row r="2383" spans="1:28" x14ac:dyDescent="0.3">
      <c r="A2383">
        <v>25</v>
      </c>
      <c r="B2383" t="s">
        <v>27</v>
      </c>
      <c r="C2383" t="s">
        <v>28</v>
      </c>
      <c r="D2383">
        <v>86</v>
      </c>
      <c r="E2383" t="s">
        <v>29</v>
      </c>
      <c r="F2383">
        <v>50</v>
      </c>
      <c r="G2383">
        <v>0</v>
      </c>
      <c r="H2383" t="s">
        <v>30</v>
      </c>
      <c r="I2383">
        <v>0</v>
      </c>
      <c r="J2383" t="s">
        <v>40</v>
      </c>
      <c r="K2383">
        <v>-200</v>
      </c>
      <c r="L2383" s="1">
        <v>2136</v>
      </c>
      <c r="M2383" t="s">
        <v>27</v>
      </c>
      <c r="N2383" t="s">
        <v>27</v>
      </c>
      <c r="O2383" t="s">
        <v>27</v>
      </c>
      <c r="P2383">
        <v>0</v>
      </c>
      <c r="Q2383" t="s">
        <v>34</v>
      </c>
      <c r="R2383">
        <v>27</v>
      </c>
      <c r="S2383" t="s">
        <v>36</v>
      </c>
      <c r="T2383">
        <v>3</v>
      </c>
      <c r="U2383">
        <v>3</v>
      </c>
      <c r="V2383">
        <v>1</v>
      </c>
      <c r="W2383">
        <v>11</v>
      </c>
      <c r="X2383">
        <v>710</v>
      </c>
      <c r="Y2383">
        <v>-50</v>
      </c>
      <c r="Z2383" t="s">
        <v>35</v>
      </c>
      <c r="AA2383">
        <v>100</v>
      </c>
      <c r="AB2383" t="str">
        <f t="shared" si="37"/>
        <v>20-29</v>
      </c>
    </row>
    <row r="2384" spans="1:28" x14ac:dyDescent="0.3">
      <c r="A2384">
        <v>45</v>
      </c>
      <c r="B2384" t="s">
        <v>27</v>
      </c>
      <c r="C2384" t="s">
        <v>46</v>
      </c>
      <c r="D2384">
        <v>0</v>
      </c>
      <c r="E2384" t="s">
        <v>29</v>
      </c>
      <c r="F2384">
        <v>50</v>
      </c>
      <c r="G2384">
        <v>0</v>
      </c>
      <c r="H2384" t="s">
        <v>39</v>
      </c>
      <c r="I2384">
        <v>0</v>
      </c>
      <c r="J2384" t="s">
        <v>31</v>
      </c>
      <c r="K2384">
        <v>0</v>
      </c>
      <c r="L2384" s="1">
        <v>2200</v>
      </c>
      <c r="M2384" t="s">
        <v>27</v>
      </c>
      <c r="N2384" t="s">
        <v>36</v>
      </c>
      <c r="O2384" t="s">
        <v>27</v>
      </c>
      <c r="P2384">
        <v>50</v>
      </c>
      <c r="Q2384" t="s">
        <v>44</v>
      </c>
      <c r="R2384">
        <v>3</v>
      </c>
      <c r="S2384" t="s">
        <v>36</v>
      </c>
      <c r="T2384">
        <v>2</v>
      </c>
      <c r="U2384">
        <v>1</v>
      </c>
      <c r="V2384">
        <v>3</v>
      </c>
      <c r="W2384">
        <v>10</v>
      </c>
      <c r="X2384">
        <v>763</v>
      </c>
      <c r="Y2384">
        <v>-50</v>
      </c>
      <c r="Z2384" t="s">
        <v>35</v>
      </c>
      <c r="AA2384">
        <v>100</v>
      </c>
      <c r="AB2384" t="str">
        <f t="shared" si="37"/>
        <v>40-49</v>
      </c>
    </row>
    <row r="2385" spans="1:28" x14ac:dyDescent="0.3">
      <c r="A2385">
        <v>39</v>
      </c>
      <c r="B2385" t="s">
        <v>27</v>
      </c>
      <c r="C2385" t="s">
        <v>38</v>
      </c>
      <c r="D2385">
        <v>0</v>
      </c>
      <c r="E2385" t="s">
        <v>29</v>
      </c>
      <c r="F2385">
        <v>50</v>
      </c>
      <c r="G2385">
        <v>0</v>
      </c>
      <c r="H2385" t="s">
        <v>30</v>
      </c>
      <c r="I2385">
        <v>0</v>
      </c>
      <c r="J2385" t="s">
        <v>40</v>
      </c>
      <c r="K2385">
        <v>-200</v>
      </c>
      <c r="L2385" s="1">
        <v>1950</v>
      </c>
      <c r="M2385" t="s">
        <v>36</v>
      </c>
      <c r="N2385" t="s">
        <v>27</v>
      </c>
      <c r="O2385" t="s">
        <v>27</v>
      </c>
      <c r="P2385">
        <v>50</v>
      </c>
      <c r="Q2385" t="s">
        <v>34</v>
      </c>
      <c r="R2385">
        <v>13</v>
      </c>
      <c r="S2385" t="s">
        <v>36</v>
      </c>
      <c r="T2385">
        <v>6</v>
      </c>
      <c r="U2385">
        <v>3</v>
      </c>
      <c r="V2385">
        <v>1</v>
      </c>
      <c r="W2385">
        <v>10</v>
      </c>
      <c r="X2385">
        <v>755</v>
      </c>
      <c r="Y2385">
        <v>-50</v>
      </c>
      <c r="Z2385" t="s">
        <v>33</v>
      </c>
      <c r="AA2385">
        <v>50</v>
      </c>
      <c r="AB2385" t="str">
        <f t="shared" si="37"/>
        <v>30-39</v>
      </c>
    </row>
    <row r="2386" spans="1:28" x14ac:dyDescent="0.3">
      <c r="A2386">
        <v>40</v>
      </c>
      <c r="B2386" t="s">
        <v>27</v>
      </c>
      <c r="C2386" t="s">
        <v>28</v>
      </c>
      <c r="D2386">
        <v>86</v>
      </c>
      <c r="E2386" t="s">
        <v>37</v>
      </c>
      <c r="F2386">
        <v>0</v>
      </c>
      <c r="G2386">
        <v>0</v>
      </c>
      <c r="H2386" t="s">
        <v>30</v>
      </c>
      <c r="I2386">
        <v>0</v>
      </c>
      <c r="J2386" t="s">
        <v>31</v>
      </c>
      <c r="K2386">
        <v>0</v>
      </c>
      <c r="L2386" s="1">
        <v>2186</v>
      </c>
      <c r="M2386" t="s">
        <v>27</v>
      </c>
      <c r="N2386" t="s">
        <v>27</v>
      </c>
      <c r="O2386" t="s">
        <v>27</v>
      </c>
      <c r="P2386">
        <v>0</v>
      </c>
      <c r="Q2386" t="s">
        <v>34</v>
      </c>
      <c r="R2386">
        <v>11</v>
      </c>
      <c r="S2386" t="s">
        <v>27</v>
      </c>
      <c r="T2386">
        <v>4</v>
      </c>
      <c r="U2386">
        <v>3</v>
      </c>
      <c r="V2386">
        <v>3</v>
      </c>
      <c r="W2386">
        <v>99</v>
      </c>
      <c r="X2386">
        <v>766</v>
      </c>
      <c r="Y2386">
        <v>-50</v>
      </c>
      <c r="Z2386" t="s">
        <v>41</v>
      </c>
      <c r="AA2386">
        <v>0</v>
      </c>
      <c r="AB2386" t="str">
        <f t="shared" si="37"/>
        <v>40-49</v>
      </c>
    </row>
    <row r="2387" spans="1:28" x14ac:dyDescent="0.3">
      <c r="A2387">
        <v>28</v>
      </c>
      <c r="B2387" t="s">
        <v>27</v>
      </c>
      <c r="C2387" t="s">
        <v>46</v>
      </c>
      <c r="D2387">
        <v>0</v>
      </c>
      <c r="E2387" t="s">
        <v>42</v>
      </c>
      <c r="F2387">
        <v>100</v>
      </c>
      <c r="G2387">
        <v>0</v>
      </c>
      <c r="H2387" t="s">
        <v>30</v>
      </c>
      <c r="I2387">
        <v>0</v>
      </c>
      <c r="J2387" t="s">
        <v>31</v>
      </c>
      <c r="K2387">
        <v>0</v>
      </c>
      <c r="L2387" s="1">
        <v>2250</v>
      </c>
      <c r="M2387" t="s">
        <v>27</v>
      </c>
      <c r="N2387" t="s">
        <v>27</v>
      </c>
      <c r="O2387" t="s">
        <v>27</v>
      </c>
      <c r="P2387">
        <v>0</v>
      </c>
      <c r="Q2387" t="s">
        <v>34</v>
      </c>
      <c r="R2387">
        <v>29</v>
      </c>
      <c r="S2387" t="s">
        <v>27</v>
      </c>
      <c r="T2387">
        <v>5</v>
      </c>
      <c r="U2387">
        <v>0</v>
      </c>
      <c r="V2387">
        <v>2</v>
      </c>
      <c r="W2387">
        <v>99</v>
      </c>
      <c r="X2387">
        <v>740</v>
      </c>
      <c r="Y2387">
        <v>-50</v>
      </c>
      <c r="Z2387" t="s">
        <v>33</v>
      </c>
      <c r="AA2387">
        <v>50</v>
      </c>
      <c r="AB2387" t="str">
        <f t="shared" si="37"/>
        <v>20-29</v>
      </c>
    </row>
    <row r="2388" spans="1:28" x14ac:dyDescent="0.3">
      <c r="A2388">
        <v>36</v>
      </c>
      <c r="B2388" t="s">
        <v>27</v>
      </c>
      <c r="C2388" t="s">
        <v>28</v>
      </c>
      <c r="D2388">
        <v>86</v>
      </c>
      <c r="E2388" t="s">
        <v>29</v>
      </c>
      <c r="F2388">
        <v>50</v>
      </c>
      <c r="G2388">
        <v>0</v>
      </c>
      <c r="H2388" t="s">
        <v>30</v>
      </c>
      <c r="I2388">
        <v>0</v>
      </c>
      <c r="J2388" t="s">
        <v>31</v>
      </c>
      <c r="K2388">
        <v>0</v>
      </c>
      <c r="L2388" s="1">
        <v>2236</v>
      </c>
      <c r="M2388" t="s">
        <v>27</v>
      </c>
      <c r="N2388" t="s">
        <v>27</v>
      </c>
      <c r="O2388" t="s">
        <v>36</v>
      </c>
      <c r="P2388">
        <v>50</v>
      </c>
      <c r="Q2388" t="s">
        <v>34</v>
      </c>
      <c r="R2388">
        <v>12</v>
      </c>
      <c r="S2388" t="s">
        <v>36</v>
      </c>
      <c r="T2388">
        <v>3</v>
      </c>
      <c r="U2388">
        <v>0</v>
      </c>
      <c r="V2388">
        <v>1</v>
      </c>
      <c r="W2388">
        <v>7</v>
      </c>
      <c r="X2388">
        <v>782</v>
      </c>
      <c r="Y2388">
        <v>-50</v>
      </c>
      <c r="Z2388" t="s">
        <v>33</v>
      </c>
      <c r="AA2388">
        <v>50</v>
      </c>
      <c r="AB2388" t="str">
        <f t="shared" si="37"/>
        <v>30-39</v>
      </c>
    </row>
    <row r="2389" spans="1:28" x14ac:dyDescent="0.3">
      <c r="A2389">
        <v>26</v>
      </c>
      <c r="B2389" t="s">
        <v>27</v>
      </c>
      <c r="C2389" t="s">
        <v>38</v>
      </c>
      <c r="D2389">
        <v>0</v>
      </c>
      <c r="E2389" t="s">
        <v>42</v>
      </c>
      <c r="F2389">
        <v>100</v>
      </c>
      <c r="G2389">
        <v>2</v>
      </c>
      <c r="H2389" t="s">
        <v>30</v>
      </c>
      <c r="I2389">
        <v>100</v>
      </c>
      <c r="J2389" t="s">
        <v>31</v>
      </c>
      <c r="K2389">
        <v>0</v>
      </c>
      <c r="L2389" s="1">
        <v>2350</v>
      </c>
      <c r="M2389" t="s">
        <v>36</v>
      </c>
      <c r="N2389" t="s">
        <v>36</v>
      </c>
      <c r="O2389" t="s">
        <v>27</v>
      </c>
      <c r="P2389">
        <v>100</v>
      </c>
      <c r="Q2389" t="s">
        <v>34</v>
      </c>
      <c r="R2389">
        <v>18</v>
      </c>
      <c r="S2389" t="s">
        <v>27</v>
      </c>
      <c r="T2389">
        <v>3</v>
      </c>
      <c r="U2389">
        <v>1</v>
      </c>
      <c r="V2389">
        <v>2</v>
      </c>
      <c r="W2389">
        <v>99</v>
      </c>
      <c r="X2389">
        <v>693</v>
      </c>
      <c r="Y2389">
        <v>50</v>
      </c>
      <c r="Z2389" t="s">
        <v>33</v>
      </c>
      <c r="AA2389">
        <v>50</v>
      </c>
      <c r="AB2389" t="str">
        <f t="shared" si="37"/>
        <v>20-29</v>
      </c>
    </row>
    <row r="2390" spans="1:28" x14ac:dyDescent="0.3">
      <c r="A2390">
        <v>53</v>
      </c>
      <c r="B2390" t="s">
        <v>27</v>
      </c>
      <c r="C2390" t="s">
        <v>28</v>
      </c>
      <c r="D2390">
        <v>86</v>
      </c>
      <c r="E2390" t="s">
        <v>42</v>
      </c>
      <c r="F2390">
        <v>100</v>
      </c>
      <c r="G2390">
        <v>0</v>
      </c>
      <c r="H2390" t="s">
        <v>43</v>
      </c>
      <c r="I2390">
        <v>0</v>
      </c>
      <c r="J2390" t="s">
        <v>40</v>
      </c>
      <c r="K2390">
        <v>-200</v>
      </c>
      <c r="L2390" s="1">
        <v>2286</v>
      </c>
      <c r="M2390" t="s">
        <v>27</v>
      </c>
      <c r="N2390" t="s">
        <v>27</v>
      </c>
      <c r="O2390" t="s">
        <v>27</v>
      </c>
      <c r="P2390">
        <v>0</v>
      </c>
      <c r="Q2390" t="s">
        <v>32</v>
      </c>
      <c r="R2390">
        <v>8</v>
      </c>
      <c r="S2390" t="s">
        <v>27</v>
      </c>
      <c r="T2390">
        <v>4</v>
      </c>
      <c r="U2390">
        <v>2</v>
      </c>
      <c r="V2390">
        <v>3</v>
      </c>
      <c r="W2390">
        <v>99</v>
      </c>
      <c r="X2390">
        <v>687</v>
      </c>
      <c r="Y2390">
        <v>50</v>
      </c>
      <c r="Z2390" t="s">
        <v>35</v>
      </c>
      <c r="AA2390">
        <v>100</v>
      </c>
      <c r="AB2390" t="str">
        <f t="shared" si="37"/>
        <v>50-59</v>
      </c>
    </row>
    <row r="2391" spans="1:28" x14ac:dyDescent="0.3">
      <c r="A2391">
        <v>55</v>
      </c>
      <c r="B2391" t="s">
        <v>36</v>
      </c>
      <c r="C2391" t="s">
        <v>38</v>
      </c>
      <c r="D2391">
        <v>0</v>
      </c>
      <c r="E2391" t="s">
        <v>29</v>
      </c>
      <c r="F2391">
        <v>50</v>
      </c>
      <c r="G2391">
        <v>0</v>
      </c>
      <c r="H2391" t="s">
        <v>30</v>
      </c>
      <c r="I2391">
        <v>0</v>
      </c>
      <c r="J2391" t="s">
        <v>31</v>
      </c>
      <c r="K2391">
        <v>0</v>
      </c>
      <c r="L2391" s="1">
        <v>2200</v>
      </c>
      <c r="M2391" t="s">
        <v>27</v>
      </c>
      <c r="N2391" t="s">
        <v>36</v>
      </c>
      <c r="O2391" t="s">
        <v>27</v>
      </c>
      <c r="P2391">
        <v>50</v>
      </c>
      <c r="Q2391" t="s">
        <v>34</v>
      </c>
      <c r="R2391">
        <v>16</v>
      </c>
      <c r="S2391" t="s">
        <v>36</v>
      </c>
      <c r="T2391">
        <v>9</v>
      </c>
      <c r="U2391">
        <v>3</v>
      </c>
      <c r="V2391">
        <v>1</v>
      </c>
      <c r="W2391">
        <v>12</v>
      </c>
      <c r="X2391">
        <v>755</v>
      </c>
      <c r="Y2391">
        <v>-50</v>
      </c>
      <c r="Z2391" t="s">
        <v>35</v>
      </c>
      <c r="AA2391">
        <v>100</v>
      </c>
      <c r="AB2391" t="str">
        <f t="shared" si="37"/>
        <v>50-59</v>
      </c>
    </row>
    <row r="2392" spans="1:28" x14ac:dyDescent="0.3">
      <c r="A2392">
        <v>18</v>
      </c>
      <c r="B2392" t="s">
        <v>27</v>
      </c>
      <c r="C2392" t="s">
        <v>28</v>
      </c>
      <c r="D2392">
        <v>86</v>
      </c>
      <c r="E2392" t="s">
        <v>29</v>
      </c>
      <c r="F2392">
        <v>50</v>
      </c>
      <c r="G2392">
        <v>2</v>
      </c>
      <c r="H2392" t="s">
        <v>30</v>
      </c>
      <c r="I2392">
        <v>100</v>
      </c>
      <c r="J2392" t="s">
        <v>31</v>
      </c>
      <c r="K2392">
        <v>0</v>
      </c>
      <c r="L2392" s="1">
        <v>2336</v>
      </c>
      <c r="M2392" t="s">
        <v>27</v>
      </c>
      <c r="N2392" t="s">
        <v>27</v>
      </c>
      <c r="O2392" t="s">
        <v>27</v>
      </c>
      <c r="P2392">
        <v>0</v>
      </c>
      <c r="Q2392" t="s">
        <v>34</v>
      </c>
      <c r="R2392">
        <v>1</v>
      </c>
      <c r="S2392" t="s">
        <v>36</v>
      </c>
      <c r="T2392">
        <v>8</v>
      </c>
      <c r="U2392">
        <v>1</v>
      </c>
      <c r="V2392">
        <v>2</v>
      </c>
      <c r="W2392">
        <v>7</v>
      </c>
      <c r="X2392">
        <v>706</v>
      </c>
      <c r="Y2392">
        <v>-50</v>
      </c>
      <c r="Z2392" t="s">
        <v>41</v>
      </c>
      <c r="AA2392">
        <v>0</v>
      </c>
      <c r="AB2392" t="str">
        <f t="shared" si="37"/>
        <v>10-19</v>
      </c>
    </row>
    <row r="2393" spans="1:28" x14ac:dyDescent="0.3">
      <c r="A2393">
        <v>26</v>
      </c>
      <c r="B2393" t="s">
        <v>27</v>
      </c>
      <c r="C2393" t="s">
        <v>28</v>
      </c>
      <c r="D2393">
        <v>86</v>
      </c>
      <c r="E2393" t="s">
        <v>29</v>
      </c>
      <c r="F2393">
        <v>50</v>
      </c>
      <c r="G2393">
        <v>0</v>
      </c>
      <c r="H2393" t="s">
        <v>43</v>
      </c>
      <c r="I2393">
        <v>0</v>
      </c>
      <c r="J2393" t="s">
        <v>40</v>
      </c>
      <c r="K2393">
        <v>-200</v>
      </c>
      <c r="L2393" s="1">
        <v>2136</v>
      </c>
      <c r="M2393" t="s">
        <v>27</v>
      </c>
      <c r="N2393" t="s">
        <v>27</v>
      </c>
      <c r="O2393" t="s">
        <v>27</v>
      </c>
      <c r="P2393">
        <v>0</v>
      </c>
      <c r="Q2393" t="s">
        <v>34</v>
      </c>
      <c r="R2393">
        <v>9</v>
      </c>
      <c r="S2393" t="s">
        <v>36</v>
      </c>
      <c r="T2393">
        <v>6</v>
      </c>
      <c r="U2393">
        <v>2</v>
      </c>
      <c r="V2393">
        <v>2</v>
      </c>
      <c r="W2393">
        <v>14</v>
      </c>
      <c r="X2393">
        <v>792</v>
      </c>
      <c r="Y2393">
        <v>-50</v>
      </c>
      <c r="Z2393" t="s">
        <v>35</v>
      </c>
      <c r="AA2393">
        <v>100</v>
      </c>
      <c r="AB2393" t="str">
        <f t="shared" si="37"/>
        <v>20-29</v>
      </c>
    </row>
    <row r="2394" spans="1:28" x14ac:dyDescent="0.3">
      <c r="A2394">
        <v>18</v>
      </c>
      <c r="B2394" t="s">
        <v>27</v>
      </c>
      <c r="C2394" t="s">
        <v>28</v>
      </c>
      <c r="D2394">
        <v>86</v>
      </c>
      <c r="E2394" t="s">
        <v>29</v>
      </c>
      <c r="F2394">
        <v>50</v>
      </c>
      <c r="G2394">
        <v>0</v>
      </c>
      <c r="H2394" t="s">
        <v>30</v>
      </c>
      <c r="I2394">
        <v>0</v>
      </c>
      <c r="J2394" t="s">
        <v>31</v>
      </c>
      <c r="K2394">
        <v>0</v>
      </c>
      <c r="L2394" s="1">
        <v>2286</v>
      </c>
      <c r="M2394" t="s">
        <v>27</v>
      </c>
      <c r="N2394" t="s">
        <v>36</v>
      </c>
      <c r="O2394" t="s">
        <v>27</v>
      </c>
      <c r="P2394">
        <v>50</v>
      </c>
      <c r="Q2394" t="s">
        <v>34</v>
      </c>
      <c r="R2394">
        <v>4</v>
      </c>
      <c r="S2394" t="s">
        <v>36</v>
      </c>
      <c r="T2394">
        <v>7</v>
      </c>
      <c r="U2394">
        <v>2</v>
      </c>
      <c r="V2394">
        <v>1</v>
      </c>
      <c r="W2394">
        <v>4</v>
      </c>
      <c r="X2394">
        <v>709</v>
      </c>
      <c r="Y2394">
        <v>-50</v>
      </c>
      <c r="Z2394" t="s">
        <v>35</v>
      </c>
      <c r="AA2394">
        <v>100</v>
      </c>
      <c r="AB2394" t="str">
        <f t="shared" si="37"/>
        <v>10-19</v>
      </c>
    </row>
    <row r="2395" spans="1:28" x14ac:dyDescent="0.3">
      <c r="A2395">
        <v>30</v>
      </c>
      <c r="B2395" t="s">
        <v>27</v>
      </c>
      <c r="C2395" t="s">
        <v>28</v>
      </c>
      <c r="D2395">
        <v>86</v>
      </c>
      <c r="E2395" t="s">
        <v>29</v>
      </c>
      <c r="F2395">
        <v>50</v>
      </c>
      <c r="G2395">
        <v>0</v>
      </c>
      <c r="H2395" t="s">
        <v>30</v>
      </c>
      <c r="I2395">
        <v>0</v>
      </c>
      <c r="J2395" t="s">
        <v>31</v>
      </c>
      <c r="K2395">
        <v>0</v>
      </c>
      <c r="L2395" s="1">
        <v>2436</v>
      </c>
      <c r="M2395" t="s">
        <v>27</v>
      </c>
      <c r="N2395" t="s">
        <v>27</v>
      </c>
      <c r="O2395" t="s">
        <v>27</v>
      </c>
      <c r="P2395">
        <v>0</v>
      </c>
      <c r="Q2395" t="s">
        <v>34</v>
      </c>
      <c r="R2395">
        <v>24</v>
      </c>
      <c r="S2395" t="s">
        <v>36</v>
      </c>
      <c r="T2395">
        <v>5</v>
      </c>
      <c r="U2395">
        <v>1</v>
      </c>
      <c r="V2395">
        <v>1</v>
      </c>
      <c r="W2395">
        <v>13</v>
      </c>
      <c r="X2395">
        <v>692</v>
      </c>
      <c r="Y2395">
        <v>50</v>
      </c>
      <c r="Z2395" t="s">
        <v>35</v>
      </c>
      <c r="AA2395">
        <v>100</v>
      </c>
      <c r="AB2395" t="str">
        <f t="shared" si="37"/>
        <v>30-39</v>
      </c>
    </row>
    <row r="2396" spans="1:28" x14ac:dyDescent="0.3">
      <c r="A2396">
        <v>38</v>
      </c>
      <c r="B2396" t="s">
        <v>27</v>
      </c>
      <c r="C2396" t="s">
        <v>28</v>
      </c>
      <c r="D2396">
        <v>86</v>
      </c>
      <c r="E2396" t="s">
        <v>29</v>
      </c>
      <c r="F2396">
        <v>50</v>
      </c>
      <c r="G2396">
        <v>0</v>
      </c>
      <c r="H2396" t="s">
        <v>30</v>
      </c>
      <c r="I2396">
        <v>0</v>
      </c>
      <c r="J2396" t="s">
        <v>40</v>
      </c>
      <c r="K2396">
        <v>-200</v>
      </c>
      <c r="L2396" s="1">
        <v>1986</v>
      </c>
      <c r="M2396" t="s">
        <v>36</v>
      </c>
      <c r="N2396" t="s">
        <v>27</v>
      </c>
      <c r="O2396" t="s">
        <v>27</v>
      </c>
      <c r="P2396">
        <v>50</v>
      </c>
      <c r="Q2396" t="s">
        <v>34</v>
      </c>
      <c r="R2396">
        <v>4</v>
      </c>
      <c r="S2396" t="s">
        <v>27</v>
      </c>
      <c r="T2396">
        <v>6</v>
      </c>
      <c r="U2396">
        <v>1</v>
      </c>
      <c r="V2396">
        <v>1</v>
      </c>
      <c r="W2396">
        <v>99</v>
      </c>
      <c r="X2396">
        <v>712</v>
      </c>
      <c r="Y2396">
        <v>-50</v>
      </c>
      <c r="Z2396" t="s">
        <v>41</v>
      </c>
      <c r="AA2396">
        <v>0</v>
      </c>
      <c r="AB2396" t="str">
        <f t="shared" si="37"/>
        <v>30-39</v>
      </c>
    </row>
    <row r="2397" spans="1:28" x14ac:dyDescent="0.3">
      <c r="A2397">
        <v>18</v>
      </c>
      <c r="B2397" t="s">
        <v>27</v>
      </c>
      <c r="C2397" t="s">
        <v>28</v>
      </c>
      <c r="D2397">
        <v>86</v>
      </c>
      <c r="E2397" t="s">
        <v>29</v>
      </c>
      <c r="F2397">
        <v>50</v>
      </c>
      <c r="G2397">
        <v>1</v>
      </c>
      <c r="H2397" t="s">
        <v>43</v>
      </c>
      <c r="I2397">
        <v>200</v>
      </c>
      <c r="J2397" t="s">
        <v>40</v>
      </c>
      <c r="K2397">
        <v>-200</v>
      </c>
      <c r="L2397" s="1">
        <v>2336</v>
      </c>
      <c r="M2397" t="s">
        <v>27</v>
      </c>
      <c r="N2397" t="s">
        <v>27</v>
      </c>
      <c r="O2397" t="s">
        <v>27</v>
      </c>
      <c r="P2397">
        <v>0</v>
      </c>
      <c r="Q2397" t="s">
        <v>34</v>
      </c>
      <c r="R2397">
        <v>15</v>
      </c>
      <c r="S2397" t="s">
        <v>36</v>
      </c>
      <c r="T2397">
        <v>5</v>
      </c>
      <c r="U2397">
        <v>1</v>
      </c>
      <c r="V2397">
        <v>1</v>
      </c>
      <c r="W2397">
        <v>3</v>
      </c>
      <c r="X2397">
        <v>667</v>
      </c>
      <c r="Y2397">
        <v>50</v>
      </c>
      <c r="Z2397" t="s">
        <v>41</v>
      </c>
      <c r="AA2397">
        <v>0</v>
      </c>
      <c r="AB2397" t="str">
        <f t="shared" si="37"/>
        <v>10-19</v>
      </c>
    </row>
    <row r="2398" spans="1:28" x14ac:dyDescent="0.3">
      <c r="A2398">
        <v>26</v>
      </c>
      <c r="B2398" t="s">
        <v>27</v>
      </c>
      <c r="C2398" t="s">
        <v>28</v>
      </c>
      <c r="D2398">
        <v>86</v>
      </c>
      <c r="E2398" t="s">
        <v>29</v>
      </c>
      <c r="F2398">
        <v>50</v>
      </c>
      <c r="G2398">
        <v>0</v>
      </c>
      <c r="H2398" t="s">
        <v>30</v>
      </c>
      <c r="I2398">
        <v>0</v>
      </c>
      <c r="J2398" t="s">
        <v>31</v>
      </c>
      <c r="K2398">
        <v>0</v>
      </c>
      <c r="L2398" s="1">
        <v>2286</v>
      </c>
      <c r="M2398" t="s">
        <v>27</v>
      </c>
      <c r="N2398" t="s">
        <v>27</v>
      </c>
      <c r="O2398" t="s">
        <v>27</v>
      </c>
      <c r="P2398">
        <v>0</v>
      </c>
      <c r="Q2398" t="s">
        <v>32</v>
      </c>
      <c r="R2398">
        <v>14</v>
      </c>
      <c r="S2398" t="s">
        <v>27</v>
      </c>
      <c r="T2398">
        <v>5</v>
      </c>
      <c r="U2398">
        <v>9</v>
      </c>
      <c r="V2398">
        <v>3</v>
      </c>
      <c r="W2398">
        <v>99</v>
      </c>
      <c r="X2398">
        <v>758</v>
      </c>
      <c r="Y2398">
        <v>-50</v>
      </c>
      <c r="Z2398" t="s">
        <v>33</v>
      </c>
      <c r="AA2398">
        <v>50</v>
      </c>
      <c r="AB2398" t="str">
        <f t="shared" si="37"/>
        <v>20-29</v>
      </c>
    </row>
    <row r="2399" spans="1:28" x14ac:dyDescent="0.3">
      <c r="A2399">
        <v>24</v>
      </c>
      <c r="B2399" t="s">
        <v>27</v>
      </c>
      <c r="C2399" t="s">
        <v>38</v>
      </c>
      <c r="D2399">
        <v>0</v>
      </c>
      <c r="E2399" t="s">
        <v>37</v>
      </c>
      <c r="F2399">
        <v>0</v>
      </c>
      <c r="G2399">
        <v>1</v>
      </c>
      <c r="H2399" t="s">
        <v>30</v>
      </c>
      <c r="I2399">
        <v>50</v>
      </c>
      <c r="J2399" t="s">
        <v>40</v>
      </c>
      <c r="K2399">
        <v>-200</v>
      </c>
      <c r="L2399" s="1">
        <v>2000</v>
      </c>
      <c r="M2399" t="s">
        <v>27</v>
      </c>
      <c r="N2399" t="s">
        <v>36</v>
      </c>
      <c r="O2399" t="s">
        <v>27</v>
      </c>
      <c r="P2399">
        <v>50</v>
      </c>
      <c r="Q2399" t="s">
        <v>34</v>
      </c>
      <c r="R2399">
        <v>22</v>
      </c>
      <c r="S2399" t="s">
        <v>36</v>
      </c>
      <c r="T2399">
        <v>4</v>
      </c>
      <c r="U2399">
        <v>3</v>
      </c>
      <c r="V2399">
        <v>2</v>
      </c>
      <c r="W2399">
        <v>2</v>
      </c>
      <c r="X2399">
        <v>757</v>
      </c>
      <c r="Y2399">
        <v>-50</v>
      </c>
      <c r="Z2399" t="s">
        <v>35</v>
      </c>
      <c r="AA2399">
        <v>100</v>
      </c>
      <c r="AB2399" t="str">
        <f t="shared" si="37"/>
        <v>20-29</v>
      </c>
    </row>
    <row r="2400" spans="1:28" x14ac:dyDescent="0.3">
      <c r="A2400">
        <v>43</v>
      </c>
      <c r="B2400" t="s">
        <v>27</v>
      </c>
      <c r="C2400" t="s">
        <v>28</v>
      </c>
      <c r="D2400">
        <v>86</v>
      </c>
      <c r="E2400" t="s">
        <v>29</v>
      </c>
      <c r="F2400">
        <v>50</v>
      </c>
      <c r="G2400">
        <v>1</v>
      </c>
      <c r="H2400" t="s">
        <v>30</v>
      </c>
      <c r="I2400">
        <v>50</v>
      </c>
      <c r="J2400" t="s">
        <v>40</v>
      </c>
      <c r="K2400">
        <v>-200</v>
      </c>
      <c r="L2400" s="1">
        <v>2286</v>
      </c>
      <c r="M2400" t="s">
        <v>27</v>
      </c>
      <c r="N2400" t="s">
        <v>27</v>
      </c>
      <c r="O2400" t="s">
        <v>27</v>
      </c>
      <c r="P2400">
        <v>0</v>
      </c>
      <c r="Q2400" t="s">
        <v>34</v>
      </c>
      <c r="R2400">
        <v>12</v>
      </c>
      <c r="S2400" t="s">
        <v>36</v>
      </c>
      <c r="T2400">
        <v>3</v>
      </c>
      <c r="U2400">
        <v>2</v>
      </c>
      <c r="V2400">
        <v>2</v>
      </c>
      <c r="W2400">
        <v>4</v>
      </c>
      <c r="X2400">
        <v>699</v>
      </c>
      <c r="Y2400">
        <v>50</v>
      </c>
      <c r="Z2400" t="s">
        <v>35</v>
      </c>
      <c r="AA2400">
        <v>100</v>
      </c>
      <c r="AB2400" t="str">
        <f t="shared" si="37"/>
        <v>40-49</v>
      </c>
    </row>
    <row r="2401" spans="1:28" x14ac:dyDescent="0.3">
      <c r="A2401">
        <v>41</v>
      </c>
      <c r="B2401" t="s">
        <v>27</v>
      </c>
      <c r="C2401" t="s">
        <v>38</v>
      </c>
      <c r="D2401">
        <v>0</v>
      </c>
      <c r="E2401" t="s">
        <v>29</v>
      </c>
      <c r="F2401">
        <v>50</v>
      </c>
      <c r="G2401">
        <v>1</v>
      </c>
      <c r="H2401" t="s">
        <v>30</v>
      </c>
      <c r="I2401">
        <v>50</v>
      </c>
      <c r="J2401" t="s">
        <v>31</v>
      </c>
      <c r="K2401">
        <v>0</v>
      </c>
      <c r="L2401" s="1">
        <v>2350</v>
      </c>
      <c r="M2401" t="s">
        <v>27</v>
      </c>
      <c r="N2401" t="s">
        <v>27</v>
      </c>
      <c r="O2401" t="s">
        <v>27</v>
      </c>
      <c r="P2401">
        <v>0</v>
      </c>
      <c r="Q2401" t="s">
        <v>34</v>
      </c>
      <c r="R2401">
        <v>7</v>
      </c>
      <c r="S2401" t="s">
        <v>27</v>
      </c>
      <c r="T2401">
        <v>3</v>
      </c>
      <c r="U2401">
        <v>5</v>
      </c>
      <c r="V2401">
        <v>1</v>
      </c>
      <c r="W2401">
        <v>99</v>
      </c>
      <c r="X2401">
        <v>694</v>
      </c>
      <c r="Y2401">
        <v>50</v>
      </c>
      <c r="Z2401" t="s">
        <v>33</v>
      </c>
      <c r="AA2401">
        <v>50</v>
      </c>
      <c r="AB2401" t="str">
        <f t="shared" si="37"/>
        <v>40-49</v>
      </c>
    </row>
    <row r="2402" spans="1:28" x14ac:dyDescent="0.3">
      <c r="A2402">
        <v>29</v>
      </c>
      <c r="B2402" t="s">
        <v>27</v>
      </c>
      <c r="C2402" t="s">
        <v>28</v>
      </c>
      <c r="D2402">
        <v>86</v>
      </c>
      <c r="E2402" t="s">
        <v>29</v>
      </c>
      <c r="F2402">
        <v>50</v>
      </c>
      <c r="G2402">
        <v>1</v>
      </c>
      <c r="H2402" t="s">
        <v>30</v>
      </c>
      <c r="I2402">
        <v>50</v>
      </c>
      <c r="J2402" t="s">
        <v>31</v>
      </c>
      <c r="K2402">
        <v>0</v>
      </c>
      <c r="L2402" s="1">
        <v>2286</v>
      </c>
      <c r="M2402" t="s">
        <v>36</v>
      </c>
      <c r="N2402" t="s">
        <v>27</v>
      </c>
      <c r="O2402" t="s">
        <v>27</v>
      </c>
      <c r="P2402">
        <v>50</v>
      </c>
      <c r="Q2402" t="s">
        <v>34</v>
      </c>
      <c r="R2402">
        <v>9</v>
      </c>
      <c r="S2402" t="s">
        <v>27</v>
      </c>
      <c r="T2402">
        <v>1</v>
      </c>
      <c r="U2402">
        <v>4</v>
      </c>
      <c r="V2402">
        <v>2</v>
      </c>
      <c r="W2402">
        <v>99</v>
      </c>
      <c r="X2402">
        <v>719</v>
      </c>
      <c r="Y2402">
        <v>-50</v>
      </c>
      <c r="Z2402" t="s">
        <v>33</v>
      </c>
      <c r="AA2402">
        <v>50</v>
      </c>
      <c r="AB2402" t="str">
        <f t="shared" si="37"/>
        <v>20-29</v>
      </c>
    </row>
    <row r="2403" spans="1:28" x14ac:dyDescent="0.3">
      <c r="A2403">
        <v>42</v>
      </c>
      <c r="B2403" t="s">
        <v>27</v>
      </c>
      <c r="C2403" t="s">
        <v>45</v>
      </c>
      <c r="D2403">
        <v>0</v>
      </c>
      <c r="E2403" t="s">
        <v>29</v>
      </c>
      <c r="F2403">
        <v>50</v>
      </c>
      <c r="G2403">
        <v>0</v>
      </c>
      <c r="H2403" t="s">
        <v>39</v>
      </c>
      <c r="I2403">
        <v>0</v>
      </c>
      <c r="J2403" t="s">
        <v>31</v>
      </c>
      <c r="K2403">
        <v>0</v>
      </c>
      <c r="L2403" s="1">
        <v>2100</v>
      </c>
      <c r="M2403" t="s">
        <v>27</v>
      </c>
      <c r="N2403" t="s">
        <v>36</v>
      </c>
      <c r="O2403" t="s">
        <v>27</v>
      </c>
      <c r="P2403">
        <v>50</v>
      </c>
      <c r="Q2403" t="s">
        <v>34</v>
      </c>
      <c r="R2403">
        <v>5</v>
      </c>
      <c r="S2403" t="s">
        <v>27</v>
      </c>
      <c r="T2403">
        <v>6</v>
      </c>
      <c r="U2403">
        <v>4</v>
      </c>
      <c r="V2403">
        <v>2</v>
      </c>
      <c r="W2403">
        <v>99</v>
      </c>
      <c r="X2403">
        <v>702</v>
      </c>
      <c r="Y2403">
        <v>-50</v>
      </c>
      <c r="Z2403" t="s">
        <v>41</v>
      </c>
      <c r="AA2403">
        <v>0</v>
      </c>
      <c r="AB2403" t="str">
        <f t="shared" si="37"/>
        <v>40-49</v>
      </c>
    </row>
    <row r="2404" spans="1:28" x14ac:dyDescent="0.3">
      <c r="A2404">
        <v>31</v>
      </c>
      <c r="B2404" t="s">
        <v>27</v>
      </c>
      <c r="C2404" t="s">
        <v>45</v>
      </c>
      <c r="D2404">
        <v>0</v>
      </c>
      <c r="E2404" t="s">
        <v>29</v>
      </c>
      <c r="F2404">
        <v>50</v>
      </c>
      <c r="G2404">
        <v>0</v>
      </c>
      <c r="H2404" t="s">
        <v>30</v>
      </c>
      <c r="I2404">
        <v>0</v>
      </c>
      <c r="J2404" t="s">
        <v>40</v>
      </c>
      <c r="K2404">
        <v>-200</v>
      </c>
      <c r="L2404" s="1">
        <v>1900</v>
      </c>
      <c r="M2404" t="s">
        <v>27</v>
      </c>
      <c r="N2404" t="s">
        <v>36</v>
      </c>
      <c r="O2404" t="s">
        <v>27</v>
      </c>
      <c r="P2404">
        <v>50</v>
      </c>
      <c r="Q2404" t="s">
        <v>32</v>
      </c>
      <c r="R2404">
        <v>19</v>
      </c>
      <c r="S2404" t="s">
        <v>27</v>
      </c>
      <c r="T2404">
        <v>3</v>
      </c>
      <c r="U2404">
        <v>0</v>
      </c>
      <c r="V2404">
        <v>3</v>
      </c>
      <c r="W2404">
        <v>99</v>
      </c>
      <c r="X2404">
        <v>707</v>
      </c>
      <c r="Y2404">
        <v>-50</v>
      </c>
      <c r="Z2404" t="s">
        <v>41</v>
      </c>
      <c r="AA2404">
        <v>0</v>
      </c>
      <c r="AB2404" t="str">
        <f t="shared" si="37"/>
        <v>30-39</v>
      </c>
    </row>
    <row r="2405" spans="1:28" x14ac:dyDescent="0.3">
      <c r="A2405">
        <v>35</v>
      </c>
      <c r="B2405" t="s">
        <v>27</v>
      </c>
      <c r="C2405" t="s">
        <v>28</v>
      </c>
      <c r="D2405">
        <v>86</v>
      </c>
      <c r="E2405" t="s">
        <v>29</v>
      </c>
      <c r="F2405">
        <v>50</v>
      </c>
      <c r="G2405">
        <v>0</v>
      </c>
      <c r="H2405" t="s">
        <v>30</v>
      </c>
      <c r="I2405">
        <v>0</v>
      </c>
      <c r="J2405" t="s">
        <v>31</v>
      </c>
      <c r="K2405">
        <v>0</v>
      </c>
      <c r="L2405" s="1">
        <v>2336</v>
      </c>
      <c r="M2405" t="s">
        <v>27</v>
      </c>
      <c r="N2405" t="s">
        <v>27</v>
      </c>
      <c r="O2405" t="s">
        <v>27</v>
      </c>
      <c r="P2405">
        <v>0</v>
      </c>
      <c r="Q2405" t="s">
        <v>32</v>
      </c>
      <c r="R2405">
        <v>25</v>
      </c>
      <c r="S2405" t="s">
        <v>36</v>
      </c>
      <c r="T2405">
        <v>7</v>
      </c>
      <c r="U2405">
        <v>2</v>
      </c>
      <c r="V2405">
        <v>3</v>
      </c>
      <c r="W2405">
        <v>2</v>
      </c>
      <c r="X2405">
        <v>765</v>
      </c>
      <c r="Y2405">
        <v>-50</v>
      </c>
      <c r="Z2405" t="s">
        <v>35</v>
      </c>
      <c r="AA2405">
        <v>100</v>
      </c>
      <c r="AB2405" t="str">
        <f t="shared" si="37"/>
        <v>30-39</v>
      </c>
    </row>
    <row r="2406" spans="1:28" x14ac:dyDescent="0.3">
      <c r="A2406">
        <v>65</v>
      </c>
      <c r="B2406" t="s">
        <v>36</v>
      </c>
      <c r="C2406" t="s">
        <v>38</v>
      </c>
      <c r="D2406">
        <v>0</v>
      </c>
      <c r="E2406" t="s">
        <v>42</v>
      </c>
      <c r="F2406">
        <v>100</v>
      </c>
      <c r="G2406">
        <v>0</v>
      </c>
      <c r="H2406" t="s">
        <v>39</v>
      </c>
      <c r="I2406">
        <v>0</v>
      </c>
      <c r="J2406" t="s">
        <v>40</v>
      </c>
      <c r="K2406">
        <v>-200</v>
      </c>
      <c r="L2406" s="1">
        <v>2150</v>
      </c>
      <c r="M2406" t="s">
        <v>27</v>
      </c>
      <c r="N2406" t="s">
        <v>36</v>
      </c>
      <c r="O2406" t="s">
        <v>27</v>
      </c>
      <c r="P2406">
        <v>50</v>
      </c>
      <c r="Q2406" t="s">
        <v>32</v>
      </c>
      <c r="R2406">
        <v>26</v>
      </c>
      <c r="S2406" t="s">
        <v>27</v>
      </c>
      <c r="T2406">
        <v>7</v>
      </c>
      <c r="U2406">
        <v>1</v>
      </c>
      <c r="V2406">
        <v>1</v>
      </c>
      <c r="W2406">
        <v>99</v>
      </c>
      <c r="X2406">
        <v>650</v>
      </c>
      <c r="Y2406">
        <v>50</v>
      </c>
      <c r="Z2406" t="s">
        <v>35</v>
      </c>
      <c r="AA2406">
        <v>100</v>
      </c>
      <c r="AB2406" t="str">
        <f t="shared" si="37"/>
        <v>60-69</v>
      </c>
    </row>
    <row r="2407" spans="1:28" x14ac:dyDescent="0.3">
      <c r="A2407">
        <v>60</v>
      </c>
      <c r="B2407" t="s">
        <v>36</v>
      </c>
      <c r="C2407" t="s">
        <v>28</v>
      </c>
      <c r="D2407">
        <v>86</v>
      </c>
      <c r="E2407" t="s">
        <v>29</v>
      </c>
      <c r="F2407">
        <v>50</v>
      </c>
      <c r="G2407">
        <v>1</v>
      </c>
      <c r="H2407" t="s">
        <v>30</v>
      </c>
      <c r="I2407">
        <v>50</v>
      </c>
      <c r="J2407" t="s">
        <v>31</v>
      </c>
      <c r="K2407">
        <v>0</v>
      </c>
      <c r="L2407" s="1">
        <v>2386</v>
      </c>
      <c r="M2407" t="s">
        <v>27</v>
      </c>
      <c r="N2407" t="s">
        <v>27</v>
      </c>
      <c r="O2407" t="s">
        <v>27</v>
      </c>
      <c r="P2407">
        <v>0</v>
      </c>
      <c r="Q2407" t="s">
        <v>34</v>
      </c>
      <c r="R2407">
        <v>29</v>
      </c>
      <c r="S2407" t="s">
        <v>27</v>
      </c>
      <c r="T2407">
        <v>4</v>
      </c>
      <c r="U2407">
        <v>2</v>
      </c>
      <c r="V2407">
        <v>1</v>
      </c>
      <c r="W2407">
        <v>99</v>
      </c>
      <c r="X2407">
        <v>765</v>
      </c>
      <c r="Y2407">
        <v>-50</v>
      </c>
      <c r="Z2407" t="s">
        <v>35</v>
      </c>
      <c r="AA2407">
        <v>100</v>
      </c>
      <c r="AB2407" t="str">
        <f t="shared" si="37"/>
        <v>60-69</v>
      </c>
    </row>
    <row r="2408" spans="1:28" x14ac:dyDescent="0.3">
      <c r="A2408">
        <v>20</v>
      </c>
      <c r="B2408" t="s">
        <v>27</v>
      </c>
      <c r="C2408" t="s">
        <v>38</v>
      </c>
      <c r="D2408">
        <v>0</v>
      </c>
      <c r="E2408" t="s">
        <v>29</v>
      </c>
      <c r="F2408">
        <v>50</v>
      </c>
      <c r="G2408">
        <v>1</v>
      </c>
      <c r="H2408" t="s">
        <v>39</v>
      </c>
      <c r="I2408">
        <v>100</v>
      </c>
      <c r="J2408" t="s">
        <v>40</v>
      </c>
      <c r="K2408">
        <v>-200</v>
      </c>
      <c r="L2408" s="1">
        <v>2100</v>
      </c>
      <c r="M2408" t="s">
        <v>27</v>
      </c>
      <c r="N2408" t="s">
        <v>36</v>
      </c>
      <c r="O2408" t="s">
        <v>27</v>
      </c>
      <c r="P2408">
        <v>50</v>
      </c>
      <c r="Q2408" t="s">
        <v>34</v>
      </c>
      <c r="R2408">
        <v>6</v>
      </c>
      <c r="S2408" t="s">
        <v>36</v>
      </c>
      <c r="T2408">
        <v>5</v>
      </c>
      <c r="U2408">
        <v>1</v>
      </c>
      <c r="V2408">
        <v>2</v>
      </c>
      <c r="W2408">
        <v>13</v>
      </c>
      <c r="X2408">
        <v>724</v>
      </c>
      <c r="Y2408">
        <v>-50</v>
      </c>
      <c r="Z2408" t="s">
        <v>35</v>
      </c>
      <c r="AA2408">
        <v>100</v>
      </c>
      <c r="AB2408" t="str">
        <f t="shared" si="37"/>
        <v>20-29</v>
      </c>
    </row>
    <row r="2409" spans="1:28" x14ac:dyDescent="0.3">
      <c r="A2409">
        <v>52</v>
      </c>
      <c r="B2409" t="s">
        <v>27</v>
      </c>
      <c r="C2409" t="s">
        <v>38</v>
      </c>
      <c r="D2409">
        <v>0</v>
      </c>
      <c r="E2409" t="s">
        <v>37</v>
      </c>
      <c r="F2409">
        <v>0</v>
      </c>
      <c r="G2409">
        <v>1</v>
      </c>
      <c r="H2409" t="s">
        <v>30</v>
      </c>
      <c r="I2409">
        <v>50</v>
      </c>
      <c r="J2409" t="s">
        <v>31</v>
      </c>
      <c r="K2409">
        <v>0</v>
      </c>
      <c r="L2409" s="1">
        <v>2200</v>
      </c>
      <c r="M2409" t="s">
        <v>36</v>
      </c>
      <c r="N2409" t="s">
        <v>27</v>
      </c>
      <c r="O2409" t="s">
        <v>27</v>
      </c>
      <c r="P2409">
        <v>50</v>
      </c>
      <c r="Q2409" t="s">
        <v>44</v>
      </c>
      <c r="R2409">
        <v>4</v>
      </c>
      <c r="S2409" t="s">
        <v>27</v>
      </c>
      <c r="T2409">
        <v>6</v>
      </c>
      <c r="U2409">
        <v>2</v>
      </c>
      <c r="V2409">
        <v>1</v>
      </c>
      <c r="W2409">
        <v>99</v>
      </c>
      <c r="X2409">
        <v>733</v>
      </c>
      <c r="Y2409">
        <v>-50</v>
      </c>
      <c r="Z2409" t="s">
        <v>35</v>
      </c>
      <c r="AA2409">
        <v>100</v>
      </c>
      <c r="AB2409" t="str">
        <f t="shared" si="37"/>
        <v>50-59</v>
      </c>
    </row>
    <row r="2410" spans="1:28" x14ac:dyDescent="0.3">
      <c r="A2410">
        <v>52</v>
      </c>
      <c r="B2410" t="s">
        <v>27</v>
      </c>
      <c r="C2410" t="s">
        <v>28</v>
      </c>
      <c r="D2410">
        <v>86</v>
      </c>
      <c r="E2410" t="s">
        <v>29</v>
      </c>
      <c r="F2410">
        <v>50</v>
      </c>
      <c r="G2410">
        <v>1</v>
      </c>
      <c r="H2410" t="s">
        <v>30</v>
      </c>
      <c r="I2410">
        <v>50</v>
      </c>
      <c r="J2410" t="s">
        <v>31</v>
      </c>
      <c r="K2410">
        <v>0</v>
      </c>
      <c r="L2410" s="1">
        <v>2236</v>
      </c>
      <c r="M2410" t="s">
        <v>27</v>
      </c>
      <c r="N2410" t="s">
        <v>36</v>
      </c>
      <c r="O2410" t="s">
        <v>27</v>
      </c>
      <c r="P2410">
        <v>50</v>
      </c>
      <c r="Q2410" t="s">
        <v>32</v>
      </c>
      <c r="R2410">
        <v>26</v>
      </c>
      <c r="S2410" t="s">
        <v>36</v>
      </c>
      <c r="T2410">
        <v>1</v>
      </c>
      <c r="U2410">
        <v>4</v>
      </c>
      <c r="V2410">
        <v>2</v>
      </c>
      <c r="W2410">
        <v>12</v>
      </c>
      <c r="X2410">
        <v>730</v>
      </c>
      <c r="Y2410">
        <v>-50</v>
      </c>
      <c r="Z2410" t="s">
        <v>41</v>
      </c>
      <c r="AA2410">
        <v>0</v>
      </c>
      <c r="AB2410" t="str">
        <f t="shared" si="37"/>
        <v>50-59</v>
      </c>
    </row>
    <row r="2411" spans="1:28" x14ac:dyDescent="0.3">
      <c r="A2411">
        <v>22</v>
      </c>
      <c r="B2411" t="s">
        <v>27</v>
      </c>
      <c r="C2411" t="s">
        <v>28</v>
      </c>
      <c r="D2411">
        <v>86</v>
      </c>
      <c r="E2411" t="s">
        <v>29</v>
      </c>
      <c r="F2411">
        <v>50</v>
      </c>
      <c r="G2411">
        <v>0</v>
      </c>
      <c r="H2411" t="s">
        <v>30</v>
      </c>
      <c r="I2411">
        <v>0</v>
      </c>
      <c r="J2411" t="s">
        <v>40</v>
      </c>
      <c r="K2411">
        <v>-200</v>
      </c>
      <c r="L2411" s="1">
        <v>2036</v>
      </c>
      <c r="M2411" t="s">
        <v>36</v>
      </c>
      <c r="N2411" t="s">
        <v>27</v>
      </c>
      <c r="O2411" t="s">
        <v>27</v>
      </c>
      <c r="P2411">
        <v>50</v>
      </c>
      <c r="Q2411" t="s">
        <v>44</v>
      </c>
      <c r="R2411">
        <v>22</v>
      </c>
      <c r="S2411" t="s">
        <v>27</v>
      </c>
      <c r="T2411">
        <v>5</v>
      </c>
      <c r="U2411">
        <v>1</v>
      </c>
      <c r="V2411">
        <v>1</v>
      </c>
      <c r="W2411">
        <v>99</v>
      </c>
      <c r="X2411">
        <v>772</v>
      </c>
      <c r="Y2411">
        <v>-50</v>
      </c>
      <c r="Z2411" t="s">
        <v>33</v>
      </c>
      <c r="AA2411">
        <v>50</v>
      </c>
      <c r="AB2411" t="str">
        <f t="shared" si="37"/>
        <v>20-29</v>
      </c>
    </row>
    <row r="2412" spans="1:28" x14ac:dyDescent="0.3">
      <c r="A2412">
        <v>52</v>
      </c>
      <c r="B2412" t="s">
        <v>27</v>
      </c>
      <c r="C2412" t="s">
        <v>28</v>
      </c>
      <c r="D2412">
        <v>86</v>
      </c>
      <c r="E2412" t="s">
        <v>42</v>
      </c>
      <c r="F2412">
        <v>100</v>
      </c>
      <c r="G2412">
        <v>0</v>
      </c>
      <c r="H2412" t="s">
        <v>30</v>
      </c>
      <c r="I2412">
        <v>0</v>
      </c>
      <c r="J2412" t="s">
        <v>40</v>
      </c>
      <c r="K2412">
        <v>-200</v>
      </c>
      <c r="L2412" s="1">
        <v>2136</v>
      </c>
      <c r="M2412" t="s">
        <v>27</v>
      </c>
      <c r="N2412" t="s">
        <v>27</v>
      </c>
      <c r="O2412" t="s">
        <v>27</v>
      </c>
      <c r="P2412">
        <v>0</v>
      </c>
      <c r="Q2412" t="s">
        <v>34</v>
      </c>
      <c r="R2412">
        <v>22</v>
      </c>
      <c r="S2412" t="s">
        <v>27</v>
      </c>
      <c r="T2412">
        <v>6</v>
      </c>
      <c r="U2412">
        <v>4</v>
      </c>
      <c r="V2412">
        <v>1</v>
      </c>
      <c r="W2412">
        <v>99</v>
      </c>
      <c r="X2412">
        <v>731</v>
      </c>
      <c r="Y2412">
        <v>-50</v>
      </c>
      <c r="Z2412" t="s">
        <v>33</v>
      </c>
      <c r="AA2412">
        <v>50</v>
      </c>
      <c r="AB2412" t="str">
        <f t="shared" si="37"/>
        <v>50-59</v>
      </c>
    </row>
    <row r="2413" spans="1:28" x14ac:dyDescent="0.3">
      <c r="A2413">
        <v>63</v>
      </c>
      <c r="B2413" t="s">
        <v>36</v>
      </c>
      <c r="C2413" t="s">
        <v>28</v>
      </c>
      <c r="D2413">
        <v>86</v>
      </c>
      <c r="E2413" t="s">
        <v>29</v>
      </c>
      <c r="F2413">
        <v>50</v>
      </c>
      <c r="G2413">
        <v>1</v>
      </c>
      <c r="H2413" t="s">
        <v>30</v>
      </c>
      <c r="I2413">
        <v>50</v>
      </c>
      <c r="J2413" t="s">
        <v>31</v>
      </c>
      <c r="K2413">
        <v>0</v>
      </c>
      <c r="L2413" s="1">
        <v>2486</v>
      </c>
      <c r="M2413" t="s">
        <v>27</v>
      </c>
      <c r="N2413" t="s">
        <v>27</v>
      </c>
      <c r="O2413" t="s">
        <v>27</v>
      </c>
      <c r="P2413">
        <v>0</v>
      </c>
      <c r="Q2413" t="s">
        <v>32</v>
      </c>
      <c r="R2413">
        <v>6</v>
      </c>
      <c r="S2413" t="s">
        <v>36</v>
      </c>
      <c r="T2413">
        <v>4</v>
      </c>
      <c r="U2413">
        <v>0</v>
      </c>
      <c r="V2413">
        <v>1</v>
      </c>
      <c r="W2413">
        <v>6</v>
      </c>
      <c r="X2413">
        <v>663</v>
      </c>
      <c r="Y2413">
        <v>50</v>
      </c>
      <c r="Z2413" t="s">
        <v>35</v>
      </c>
      <c r="AA2413">
        <v>100</v>
      </c>
      <c r="AB2413" t="str">
        <f t="shared" si="37"/>
        <v>60-69</v>
      </c>
    </row>
    <row r="2414" spans="1:28" x14ac:dyDescent="0.3">
      <c r="A2414">
        <v>23</v>
      </c>
      <c r="B2414" t="s">
        <v>27</v>
      </c>
      <c r="C2414" t="s">
        <v>38</v>
      </c>
      <c r="D2414">
        <v>0</v>
      </c>
      <c r="E2414" t="s">
        <v>37</v>
      </c>
      <c r="F2414">
        <v>0</v>
      </c>
      <c r="G2414">
        <v>1</v>
      </c>
      <c r="H2414" t="s">
        <v>30</v>
      </c>
      <c r="I2414">
        <v>50</v>
      </c>
      <c r="J2414" t="s">
        <v>31</v>
      </c>
      <c r="K2414">
        <v>0</v>
      </c>
      <c r="L2414" s="1">
        <v>2250</v>
      </c>
      <c r="M2414" t="s">
        <v>27</v>
      </c>
      <c r="N2414" t="s">
        <v>27</v>
      </c>
      <c r="O2414" t="s">
        <v>27</v>
      </c>
      <c r="P2414">
        <v>0</v>
      </c>
      <c r="Q2414" t="s">
        <v>34</v>
      </c>
      <c r="R2414">
        <v>11</v>
      </c>
      <c r="S2414" t="s">
        <v>27</v>
      </c>
      <c r="T2414">
        <v>4</v>
      </c>
      <c r="U2414">
        <v>2</v>
      </c>
      <c r="V2414">
        <v>3</v>
      </c>
      <c r="W2414">
        <v>99</v>
      </c>
      <c r="X2414">
        <v>729</v>
      </c>
      <c r="Y2414">
        <v>-50</v>
      </c>
      <c r="Z2414" t="s">
        <v>35</v>
      </c>
      <c r="AA2414">
        <v>100</v>
      </c>
      <c r="AB2414" t="str">
        <f t="shared" si="37"/>
        <v>20-29</v>
      </c>
    </row>
    <row r="2415" spans="1:28" x14ac:dyDescent="0.3">
      <c r="A2415">
        <v>26</v>
      </c>
      <c r="B2415" t="s">
        <v>27</v>
      </c>
      <c r="C2415" t="s">
        <v>28</v>
      </c>
      <c r="D2415">
        <v>86</v>
      </c>
      <c r="E2415" t="s">
        <v>29</v>
      </c>
      <c r="F2415">
        <v>50</v>
      </c>
      <c r="G2415">
        <v>0</v>
      </c>
      <c r="H2415" t="s">
        <v>30</v>
      </c>
      <c r="I2415">
        <v>0</v>
      </c>
      <c r="J2415" t="s">
        <v>40</v>
      </c>
      <c r="K2415">
        <v>-200</v>
      </c>
      <c r="L2415" s="1">
        <v>2136</v>
      </c>
      <c r="M2415" t="s">
        <v>27</v>
      </c>
      <c r="N2415" t="s">
        <v>27</v>
      </c>
      <c r="O2415" t="s">
        <v>36</v>
      </c>
      <c r="P2415">
        <v>50</v>
      </c>
      <c r="Q2415" t="s">
        <v>32</v>
      </c>
      <c r="R2415">
        <v>3</v>
      </c>
      <c r="S2415" t="s">
        <v>27</v>
      </c>
      <c r="T2415">
        <v>10</v>
      </c>
      <c r="U2415">
        <v>0</v>
      </c>
      <c r="V2415">
        <v>3</v>
      </c>
      <c r="W2415">
        <v>99</v>
      </c>
      <c r="X2415">
        <v>688</v>
      </c>
      <c r="Y2415">
        <v>50</v>
      </c>
      <c r="Z2415" t="s">
        <v>33</v>
      </c>
      <c r="AA2415">
        <v>50</v>
      </c>
      <c r="AB2415" t="str">
        <f t="shared" si="37"/>
        <v>20-29</v>
      </c>
    </row>
    <row r="2416" spans="1:28" x14ac:dyDescent="0.3">
      <c r="A2416">
        <v>55</v>
      </c>
      <c r="B2416" t="s">
        <v>36</v>
      </c>
      <c r="C2416" t="s">
        <v>28</v>
      </c>
      <c r="D2416">
        <v>86</v>
      </c>
      <c r="E2416" t="s">
        <v>29</v>
      </c>
      <c r="F2416">
        <v>50</v>
      </c>
      <c r="G2416">
        <v>1</v>
      </c>
      <c r="H2416" t="s">
        <v>30</v>
      </c>
      <c r="I2416">
        <v>50</v>
      </c>
      <c r="J2416" t="s">
        <v>31</v>
      </c>
      <c r="K2416">
        <v>0</v>
      </c>
      <c r="L2416" s="1">
        <v>2286</v>
      </c>
      <c r="M2416" t="s">
        <v>27</v>
      </c>
      <c r="N2416" t="s">
        <v>27</v>
      </c>
      <c r="O2416" t="s">
        <v>36</v>
      </c>
      <c r="P2416">
        <v>50</v>
      </c>
      <c r="Q2416" t="s">
        <v>34</v>
      </c>
      <c r="R2416">
        <v>25</v>
      </c>
      <c r="S2416" t="s">
        <v>36</v>
      </c>
      <c r="T2416">
        <v>8</v>
      </c>
      <c r="U2416">
        <v>2</v>
      </c>
      <c r="V2416">
        <v>2</v>
      </c>
      <c r="W2416">
        <v>10</v>
      </c>
      <c r="X2416">
        <v>774</v>
      </c>
      <c r="Y2416">
        <v>-50</v>
      </c>
      <c r="Z2416" t="s">
        <v>33</v>
      </c>
      <c r="AA2416">
        <v>50</v>
      </c>
      <c r="AB2416" t="str">
        <f t="shared" si="37"/>
        <v>50-59</v>
      </c>
    </row>
    <row r="2417" spans="1:28" x14ac:dyDescent="0.3">
      <c r="A2417">
        <v>44</v>
      </c>
      <c r="B2417" t="s">
        <v>27</v>
      </c>
      <c r="C2417" t="s">
        <v>28</v>
      </c>
      <c r="D2417">
        <v>86</v>
      </c>
      <c r="E2417" t="s">
        <v>29</v>
      </c>
      <c r="F2417">
        <v>50</v>
      </c>
      <c r="G2417">
        <v>0</v>
      </c>
      <c r="H2417" t="s">
        <v>30</v>
      </c>
      <c r="I2417">
        <v>0</v>
      </c>
      <c r="J2417" t="s">
        <v>31</v>
      </c>
      <c r="K2417">
        <v>0</v>
      </c>
      <c r="L2417" s="1">
        <v>2236</v>
      </c>
      <c r="M2417" t="s">
        <v>36</v>
      </c>
      <c r="N2417" t="s">
        <v>36</v>
      </c>
      <c r="O2417" t="s">
        <v>27</v>
      </c>
      <c r="P2417">
        <v>100</v>
      </c>
      <c r="Q2417" t="s">
        <v>34</v>
      </c>
      <c r="R2417">
        <v>14</v>
      </c>
      <c r="S2417" t="s">
        <v>27</v>
      </c>
      <c r="T2417">
        <v>8</v>
      </c>
      <c r="U2417">
        <v>1</v>
      </c>
      <c r="V2417">
        <v>3</v>
      </c>
      <c r="W2417">
        <v>99</v>
      </c>
      <c r="X2417">
        <v>717</v>
      </c>
      <c r="Y2417">
        <v>-50</v>
      </c>
      <c r="Z2417" t="s">
        <v>35</v>
      </c>
      <c r="AA2417">
        <v>100</v>
      </c>
      <c r="AB2417" t="str">
        <f t="shared" si="37"/>
        <v>40-49</v>
      </c>
    </row>
    <row r="2418" spans="1:28" x14ac:dyDescent="0.3">
      <c r="A2418">
        <v>48</v>
      </c>
      <c r="B2418" t="s">
        <v>27</v>
      </c>
      <c r="C2418" t="s">
        <v>28</v>
      </c>
      <c r="D2418">
        <v>86</v>
      </c>
      <c r="E2418" t="s">
        <v>37</v>
      </c>
      <c r="F2418">
        <v>0</v>
      </c>
      <c r="G2418">
        <v>1</v>
      </c>
      <c r="H2418" t="s">
        <v>30</v>
      </c>
      <c r="I2418">
        <v>50</v>
      </c>
      <c r="J2418" t="s">
        <v>40</v>
      </c>
      <c r="K2418">
        <v>-200</v>
      </c>
      <c r="L2418" s="1">
        <v>2086</v>
      </c>
      <c r="M2418" t="s">
        <v>27</v>
      </c>
      <c r="N2418" t="s">
        <v>36</v>
      </c>
      <c r="O2418" t="s">
        <v>27</v>
      </c>
      <c r="P2418">
        <v>50</v>
      </c>
      <c r="Q2418" t="s">
        <v>44</v>
      </c>
      <c r="R2418">
        <v>5</v>
      </c>
      <c r="S2418" t="s">
        <v>36</v>
      </c>
      <c r="T2418">
        <v>3</v>
      </c>
      <c r="U2418">
        <v>1</v>
      </c>
      <c r="V2418">
        <v>2</v>
      </c>
      <c r="W2418">
        <v>8</v>
      </c>
      <c r="X2418">
        <v>745</v>
      </c>
      <c r="Y2418">
        <v>-50</v>
      </c>
      <c r="Z2418" t="s">
        <v>35</v>
      </c>
      <c r="AA2418">
        <v>100</v>
      </c>
      <c r="AB2418" t="str">
        <f t="shared" si="37"/>
        <v>40-49</v>
      </c>
    </row>
    <row r="2419" spans="1:28" x14ac:dyDescent="0.3">
      <c r="A2419">
        <v>45</v>
      </c>
      <c r="B2419" t="s">
        <v>27</v>
      </c>
      <c r="C2419" t="s">
        <v>28</v>
      </c>
      <c r="D2419">
        <v>86</v>
      </c>
      <c r="E2419" t="s">
        <v>29</v>
      </c>
      <c r="F2419">
        <v>50</v>
      </c>
      <c r="G2419">
        <v>1</v>
      </c>
      <c r="H2419" t="s">
        <v>30</v>
      </c>
      <c r="I2419">
        <v>50</v>
      </c>
      <c r="J2419" t="s">
        <v>31</v>
      </c>
      <c r="K2419">
        <v>0</v>
      </c>
      <c r="L2419" s="1">
        <v>2286</v>
      </c>
      <c r="M2419" t="s">
        <v>36</v>
      </c>
      <c r="N2419" t="s">
        <v>36</v>
      </c>
      <c r="O2419" t="s">
        <v>27</v>
      </c>
      <c r="P2419">
        <v>100</v>
      </c>
      <c r="Q2419" t="s">
        <v>34</v>
      </c>
      <c r="R2419">
        <v>18</v>
      </c>
      <c r="S2419" t="s">
        <v>27</v>
      </c>
      <c r="T2419">
        <v>5</v>
      </c>
      <c r="U2419">
        <v>0</v>
      </c>
      <c r="V2419">
        <v>3</v>
      </c>
      <c r="W2419">
        <v>99</v>
      </c>
      <c r="X2419">
        <v>748</v>
      </c>
      <c r="Y2419">
        <v>-50</v>
      </c>
      <c r="Z2419" t="s">
        <v>35</v>
      </c>
      <c r="AA2419">
        <v>100</v>
      </c>
      <c r="AB2419" t="str">
        <f t="shared" si="37"/>
        <v>40-49</v>
      </c>
    </row>
    <row r="2420" spans="1:28" x14ac:dyDescent="0.3">
      <c r="A2420">
        <v>45</v>
      </c>
      <c r="B2420" t="s">
        <v>27</v>
      </c>
      <c r="C2420" t="s">
        <v>46</v>
      </c>
      <c r="D2420">
        <v>0</v>
      </c>
      <c r="E2420" t="s">
        <v>29</v>
      </c>
      <c r="F2420">
        <v>50</v>
      </c>
      <c r="G2420">
        <v>2</v>
      </c>
      <c r="H2420" t="s">
        <v>30</v>
      </c>
      <c r="I2420">
        <v>100</v>
      </c>
      <c r="J2420" t="s">
        <v>40</v>
      </c>
      <c r="K2420">
        <v>-200</v>
      </c>
      <c r="L2420" s="1">
        <v>2150</v>
      </c>
      <c r="M2420" t="s">
        <v>36</v>
      </c>
      <c r="N2420" t="s">
        <v>36</v>
      </c>
      <c r="O2420" t="s">
        <v>27</v>
      </c>
      <c r="P2420">
        <v>100</v>
      </c>
      <c r="Q2420" t="s">
        <v>32</v>
      </c>
      <c r="R2420">
        <v>28</v>
      </c>
      <c r="S2420" t="s">
        <v>36</v>
      </c>
      <c r="T2420">
        <v>8</v>
      </c>
      <c r="U2420">
        <v>0</v>
      </c>
      <c r="V2420">
        <v>1</v>
      </c>
      <c r="W2420">
        <v>13</v>
      </c>
      <c r="X2420">
        <v>690</v>
      </c>
      <c r="Y2420">
        <v>50</v>
      </c>
      <c r="Z2420" t="s">
        <v>35</v>
      </c>
      <c r="AA2420">
        <v>100</v>
      </c>
      <c r="AB2420" t="str">
        <f t="shared" si="37"/>
        <v>40-49</v>
      </c>
    </row>
    <row r="2421" spans="1:28" x14ac:dyDescent="0.3">
      <c r="A2421">
        <v>20</v>
      </c>
      <c r="B2421" t="s">
        <v>27</v>
      </c>
      <c r="C2421" t="s">
        <v>28</v>
      </c>
      <c r="D2421">
        <v>86</v>
      </c>
      <c r="E2421" t="s">
        <v>29</v>
      </c>
      <c r="F2421">
        <v>50</v>
      </c>
      <c r="G2421">
        <v>0</v>
      </c>
      <c r="H2421" t="s">
        <v>30</v>
      </c>
      <c r="I2421">
        <v>0</v>
      </c>
      <c r="J2421" t="s">
        <v>31</v>
      </c>
      <c r="K2421">
        <v>0</v>
      </c>
      <c r="L2421" s="1">
        <v>2286</v>
      </c>
      <c r="M2421" t="s">
        <v>36</v>
      </c>
      <c r="N2421" t="s">
        <v>27</v>
      </c>
      <c r="O2421" t="s">
        <v>27</v>
      </c>
      <c r="P2421">
        <v>50</v>
      </c>
      <c r="Q2421" t="s">
        <v>34</v>
      </c>
      <c r="R2421">
        <v>30</v>
      </c>
      <c r="S2421" t="s">
        <v>27</v>
      </c>
      <c r="T2421">
        <v>3</v>
      </c>
      <c r="U2421">
        <v>1</v>
      </c>
      <c r="V2421">
        <v>1</v>
      </c>
      <c r="W2421">
        <v>99</v>
      </c>
      <c r="X2421">
        <v>715</v>
      </c>
      <c r="Y2421">
        <v>-50</v>
      </c>
      <c r="Z2421" t="s">
        <v>35</v>
      </c>
      <c r="AA2421">
        <v>100</v>
      </c>
      <c r="AB2421" t="str">
        <f t="shared" si="37"/>
        <v>20-29</v>
      </c>
    </row>
    <row r="2422" spans="1:28" x14ac:dyDescent="0.3">
      <c r="A2422">
        <v>55</v>
      </c>
      <c r="B2422" t="s">
        <v>36</v>
      </c>
      <c r="C2422" t="s">
        <v>38</v>
      </c>
      <c r="D2422">
        <v>0</v>
      </c>
      <c r="E2422" t="s">
        <v>29</v>
      </c>
      <c r="F2422">
        <v>50</v>
      </c>
      <c r="G2422">
        <v>0</v>
      </c>
      <c r="H2422" t="s">
        <v>30</v>
      </c>
      <c r="I2422">
        <v>0</v>
      </c>
      <c r="J2422" t="s">
        <v>40</v>
      </c>
      <c r="K2422">
        <v>-200</v>
      </c>
      <c r="L2422" s="1">
        <v>2150</v>
      </c>
      <c r="M2422" t="s">
        <v>27</v>
      </c>
      <c r="N2422" t="s">
        <v>27</v>
      </c>
      <c r="O2422" t="s">
        <v>27</v>
      </c>
      <c r="P2422">
        <v>0</v>
      </c>
      <c r="Q2422" t="s">
        <v>34</v>
      </c>
      <c r="R2422">
        <v>4</v>
      </c>
      <c r="S2422" t="s">
        <v>27</v>
      </c>
      <c r="T2422">
        <v>5</v>
      </c>
      <c r="U2422">
        <v>2</v>
      </c>
      <c r="V2422">
        <v>3</v>
      </c>
      <c r="W2422">
        <v>99</v>
      </c>
      <c r="X2422">
        <v>680</v>
      </c>
      <c r="Y2422">
        <v>50</v>
      </c>
      <c r="Z2422" t="s">
        <v>35</v>
      </c>
      <c r="AA2422">
        <v>100</v>
      </c>
      <c r="AB2422" t="str">
        <f t="shared" si="37"/>
        <v>50-59</v>
      </c>
    </row>
    <row r="2423" spans="1:28" x14ac:dyDescent="0.3">
      <c r="A2423">
        <v>57</v>
      </c>
      <c r="B2423" t="s">
        <v>36</v>
      </c>
      <c r="C2423" t="s">
        <v>28</v>
      </c>
      <c r="D2423">
        <v>86</v>
      </c>
      <c r="E2423" t="s">
        <v>29</v>
      </c>
      <c r="F2423">
        <v>50</v>
      </c>
      <c r="G2423">
        <v>1</v>
      </c>
      <c r="H2423" t="s">
        <v>30</v>
      </c>
      <c r="I2423">
        <v>50</v>
      </c>
      <c r="J2423" t="s">
        <v>40</v>
      </c>
      <c r="K2423">
        <v>-200</v>
      </c>
      <c r="L2423" s="1">
        <v>2086</v>
      </c>
      <c r="M2423" t="s">
        <v>36</v>
      </c>
      <c r="N2423" t="s">
        <v>36</v>
      </c>
      <c r="O2423" t="s">
        <v>36</v>
      </c>
      <c r="P2423">
        <v>150</v>
      </c>
      <c r="Q2423" t="s">
        <v>34</v>
      </c>
      <c r="R2423">
        <v>6</v>
      </c>
      <c r="S2423" t="s">
        <v>27</v>
      </c>
      <c r="T2423">
        <v>7</v>
      </c>
      <c r="U2423">
        <v>1</v>
      </c>
      <c r="V2423">
        <v>3</v>
      </c>
      <c r="W2423">
        <v>99</v>
      </c>
      <c r="X2423">
        <v>690</v>
      </c>
      <c r="Y2423">
        <v>50</v>
      </c>
      <c r="Z2423" t="s">
        <v>33</v>
      </c>
      <c r="AA2423">
        <v>50</v>
      </c>
      <c r="AB2423" t="str">
        <f t="shared" si="37"/>
        <v>50-59</v>
      </c>
    </row>
    <row r="2424" spans="1:28" x14ac:dyDescent="0.3">
      <c r="A2424">
        <v>36</v>
      </c>
      <c r="B2424" t="s">
        <v>27</v>
      </c>
      <c r="C2424" t="s">
        <v>28</v>
      </c>
      <c r="D2424">
        <v>86</v>
      </c>
      <c r="E2424" t="s">
        <v>37</v>
      </c>
      <c r="F2424">
        <v>0</v>
      </c>
      <c r="G2424">
        <v>1</v>
      </c>
      <c r="H2424" t="s">
        <v>30</v>
      </c>
      <c r="I2424">
        <v>50</v>
      </c>
      <c r="J2424" t="s">
        <v>31</v>
      </c>
      <c r="K2424">
        <v>0</v>
      </c>
      <c r="L2424" s="1">
        <v>2386</v>
      </c>
      <c r="M2424" t="s">
        <v>36</v>
      </c>
      <c r="N2424" t="s">
        <v>27</v>
      </c>
      <c r="O2424" t="s">
        <v>27</v>
      </c>
      <c r="P2424">
        <v>50</v>
      </c>
      <c r="Q2424" t="s">
        <v>34</v>
      </c>
      <c r="R2424">
        <v>23</v>
      </c>
      <c r="S2424" t="s">
        <v>27</v>
      </c>
      <c r="T2424">
        <v>4</v>
      </c>
      <c r="U2424">
        <v>3</v>
      </c>
      <c r="V2424">
        <v>2</v>
      </c>
      <c r="W2424">
        <v>99</v>
      </c>
      <c r="X2424">
        <v>656</v>
      </c>
      <c r="Y2424">
        <v>50</v>
      </c>
      <c r="Z2424" t="s">
        <v>35</v>
      </c>
      <c r="AA2424">
        <v>100</v>
      </c>
      <c r="AB2424" t="str">
        <f t="shared" si="37"/>
        <v>30-39</v>
      </c>
    </row>
    <row r="2425" spans="1:28" x14ac:dyDescent="0.3">
      <c r="A2425">
        <v>39</v>
      </c>
      <c r="B2425" t="s">
        <v>27</v>
      </c>
      <c r="C2425" t="s">
        <v>38</v>
      </c>
      <c r="D2425">
        <v>0</v>
      </c>
      <c r="E2425" t="s">
        <v>29</v>
      </c>
      <c r="F2425">
        <v>50</v>
      </c>
      <c r="G2425">
        <v>0</v>
      </c>
      <c r="H2425" t="s">
        <v>30</v>
      </c>
      <c r="I2425">
        <v>0</v>
      </c>
      <c r="J2425" t="s">
        <v>31</v>
      </c>
      <c r="K2425">
        <v>0</v>
      </c>
      <c r="L2425" s="1">
        <v>2300</v>
      </c>
      <c r="M2425" t="s">
        <v>27</v>
      </c>
      <c r="N2425" t="s">
        <v>36</v>
      </c>
      <c r="O2425" t="s">
        <v>27</v>
      </c>
      <c r="P2425">
        <v>50</v>
      </c>
      <c r="Q2425" t="s">
        <v>32</v>
      </c>
      <c r="R2425">
        <v>18</v>
      </c>
      <c r="S2425" t="s">
        <v>27</v>
      </c>
      <c r="T2425">
        <v>7</v>
      </c>
      <c r="U2425">
        <v>1</v>
      </c>
      <c r="V2425">
        <v>1</v>
      </c>
      <c r="W2425">
        <v>99</v>
      </c>
      <c r="X2425">
        <v>669</v>
      </c>
      <c r="Y2425">
        <v>50</v>
      </c>
      <c r="Z2425" t="s">
        <v>35</v>
      </c>
      <c r="AA2425">
        <v>100</v>
      </c>
      <c r="AB2425" t="str">
        <f t="shared" si="37"/>
        <v>30-39</v>
      </c>
    </row>
    <row r="2426" spans="1:28" x14ac:dyDescent="0.3">
      <c r="A2426">
        <v>18</v>
      </c>
      <c r="B2426" t="s">
        <v>27</v>
      </c>
      <c r="C2426" t="s">
        <v>28</v>
      </c>
      <c r="D2426">
        <v>86</v>
      </c>
      <c r="E2426" t="s">
        <v>29</v>
      </c>
      <c r="F2426">
        <v>50</v>
      </c>
      <c r="G2426">
        <v>0</v>
      </c>
      <c r="H2426" t="s">
        <v>39</v>
      </c>
      <c r="I2426">
        <v>0</v>
      </c>
      <c r="J2426" t="s">
        <v>31</v>
      </c>
      <c r="K2426">
        <v>0</v>
      </c>
      <c r="L2426" s="1">
        <v>2336</v>
      </c>
      <c r="M2426" t="s">
        <v>36</v>
      </c>
      <c r="N2426" t="s">
        <v>27</v>
      </c>
      <c r="O2426" t="s">
        <v>27</v>
      </c>
      <c r="P2426">
        <v>50</v>
      </c>
      <c r="Q2426" t="s">
        <v>34</v>
      </c>
      <c r="R2426">
        <v>25</v>
      </c>
      <c r="S2426" t="s">
        <v>36</v>
      </c>
      <c r="T2426">
        <v>7</v>
      </c>
      <c r="U2426">
        <v>5</v>
      </c>
      <c r="V2426">
        <v>1</v>
      </c>
      <c r="W2426">
        <v>8</v>
      </c>
      <c r="X2426">
        <v>659</v>
      </c>
      <c r="Y2426">
        <v>50</v>
      </c>
      <c r="Z2426" t="s">
        <v>33</v>
      </c>
      <c r="AA2426">
        <v>50</v>
      </c>
      <c r="AB2426" t="str">
        <f t="shared" si="37"/>
        <v>10-19</v>
      </c>
    </row>
    <row r="2427" spans="1:28" x14ac:dyDescent="0.3">
      <c r="A2427">
        <v>47</v>
      </c>
      <c r="B2427" t="s">
        <v>27</v>
      </c>
      <c r="C2427" t="s">
        <v>28</v>
      </c>
      <c r="D2427">
        <v>86</v>
      </c>
      <c r="E2427" t="s">
        <v>42</v>
      </c>
      <c r="F2427">
        <v>100</v>
      </c>
      <c r="G2427">
        <v>0</v>
      </c>
      <c r="H2427" t="s">
        <v>39</v>
      </c>
      <c r="I2427">
        <v>0</v>
      </c>
      <c r="J2427" t="s">
        <v>40</v>
      </c>
      <c r="K2427">
        <v>-200</v>
      </c>
      <c r="L2427" s="1">
        <v>2286</v>
      </c>
      <c r="M2427" t="s">
        <v>27</v>
      </c>
      <c r="N2427" t="s">
        <v>27</v>
      </c>
      <c r="O2427" t="s">
        <v>27</v>
      </c>
      <c r="P2427">
        <v>0</v>
      </c>
      <c r="Q2427" t="s">
        <v>34</v>
      </c>
      <c r="R2427">
        <v>2</v>
      </c>
      <c r="S2427" t="s">
        <v>36</v>
      </c>
      <c r="T2427">
        <v>4</v>
      </c>
      <c r="U2427">
        <v>3</v>
      </c>
      <c r="V2427">
        <v>2</v>
      </c>
      <c r="W2427">
        <v>2</v>
      </c>
      <c r="X2427">
        <v>645</v>
      </c>
      <c r="Y2427">
        <v>50</v>
      </c>
      <c r="Z2427" t="s">
        <v>35</v>
      </c>
      <c r="AA2427">
        <v>100</v>
      </c>
      <c r="AB2427" t="str">
        <f t="shared" si="37"/>
        <v>40-49</v>
      </c>
    </row>
    <row r="2428" spans="1:28" x14ac:dyDescent="0.3">
      <c r="A2428">
        <v>48</v>
      </c>
      <c r="B2428" t="s">
        <v>27</v>
      </c>
      <c r="C2428" t="s">
        <v>38</v>
      </c>
      <c r="D2428">
        <v>0</v>
      </c>
      <c r="E2428" t="s">
        <v>29</v>
      </c>
      <c r="F2428">
        <v>50</v>
      </c>
      <c r="G2428">
        <v>1</v>
      </c>
      <c r="H2428" t="s">
        <v>30</v>
      </c>
      <c r="I2428">
        <v>50</v>
      </c>
      <c r="J2428" t="s">
        <v>40</v>
      </c>
      <c r="K2428">
        <v>-200</v>
      </c>
      <c r="L2428" s="1">
        <v>2100</v>
      </c>
      <c r="M2428" t="s">
        <v>27</v>
      </c>
      <c r="N2428" t="s">
        <v>27</v>
      </c>
      <c r="O2428" t="s">
        <v>27</v>
      </c>
      <c r="P2428">
        <v>0</v>
      </c>
      <c r="Q2428" t="s">
        <v>32</v>
      </c>
      <c r="R2428">
        <v>21</v>
      </c>
      <c r="S2428" t="s">
        <v>27</v>
      </c>
      <c r="T2428">
        <v>5</v>
      </c>
      <c r="U2428">
        <v>4</v>
      </c>
      <c r="V2428">
        <v>3</v>
      </c>
      <c r="W2428">
        <v>99</v>
      </c>
      <c r="X2428">
        <v>669</v>
      </c>
      <c r="Y2428">
        <v>50</v>
      </c>
      <c r="Z2428" t="s">
        <v>41</v>
      </c>
      <c r="AA2428">
        <v>0</v>
      </c>
      <c r="AB2428" t="str">
        <f t="shared" si="37"/>
        <v>40-49</v>
      </c>
    </row>
    <row r="2429" spans="1:28" x14ac:dyDescent="0.3">
      <c r="A2429">
        <v>39</v>
      </c>
      <c r="B2429" t="s">
        <v>27</v>
      </c>
      <c r="C2429" t="s">
        <v>28</v>
      </c>
      <c r="D2429">
        <v>86</v>
      </c>
      <c r="E2429" t="s">
        <v>37</v>
      </c>
      <c r="F2429">
        <v>0</v>
      </c>
      <c r="G2429">
        <v>0</v>
      </c>
      <c r="H2429" t="s">
        <v>30</v>
      </c>
      <c r="I2429">
        <v>0</v>
      </c>
      <c r="J2429" t="s">
        <v>31</v>
      </c>
      <c r="K2429">
        <v>0</v>
      </c>
      <c r="L2429" s="1">
        <v>2236</v>
      </c>
      <c r="M2429" t="s">
        <v>27</v>
      </c>
      <c r="N2429" t="s">
        <v>27</v>
      </c>
      <c r="O2429" t="s">
        <v>36</v>
      </c>
      <c r="P2429">
        <v>50</v>
      </c>
      <c r="Q2429" t="s">
        <v>34</v>
      </c>
      <c r="R2429">
        <v>28</v>
      </c>
      <c r="S2429" t="s">
        <v>27</v>
      </c>
      <c r="T2429">
        <v>3</v>
      </c>
      <c r="U2429">
        <v>1</v>
      </c>
      <c r="V2429">
        <v>2</v>
      </c>
      <c r="W2429">
        <v>99</v>
      </c>
      <c r="X2429">
        <v>838</v>
      </c>
      <c r="Y2429">
        <v>-50</v>
      </c>
      <c r="Z2429" t="s">
        <v>35</v>
      </c>
      <c r="AA2429">
        <v>100</v>
      </c>
      <c r="AB2429" t="str">
        <f t="shared" si="37"/>
        <v>30-39</v>
      </c>
    </row>
    <row r="2430" spans="1:28" x14ac:dyDescent="0.3">
      <c r="A2430">
        <v>56</v>
      </c>
      <c r="B2430" t="s">
        <v>36</v>
      </c>
      <c r="C2430" t="s">
        <v>28</v>
      </c>
      <c r="D2430">
        <v>86</v>
      </c>
      <c r="E2430" t="s">
        <v>29</v>
      </c>
      <c r="F2430">
        <v>50</v>
      </c>
      <c r="G2430">
        <v>1</v>
      </c>
      <c r="H2430" t="s">
        <v>30</v>
      </c>
      <c r="I2430">
        <v>50</v>
      </c>
      <c r="J2430" t="s">
        <v>31</v>
      </c>
      <c r="K2430">
        <v>0</v>
      </c>
      <c r="L2430" s="1">
        <v>2336</v>
      </c>
      <c r="M2430" t="s">
        <v>27</v>
      </c>
      <c r="N2430" t="s">
        <v>27</v>
      </c>
      <c r="O2430" t="s">
        <v>27</v>
      </c>
      <c r="P2430">
        <v>0</v>
      </c>
      <c r="Q2430" t="s">
        <v>34</v>
      </c>
      <c r="R2430">
        <v>8</v>
      </c>
      <c r="S2430" t="s">
        <v>27</v>
      </c>
      <c r="T2430">
        <v>4</v>
      </c>
      <c r="U2430">
        <v>1</v>
      </c>
      <c r="V2430">
        <v>3</v>
      </c>
      <c r="W2430">
        <v>99</v>
      </c>
      <c r="X2430">
        <v>728</v>
      </c>
      <c r="Y2430">
        <v>-50</v>
      </c>
      <c r="Z2430" t="s">
        <v>33</v>
      </c>
      <c r="AA2430">
        <v>50</v>
      </c>
      <c r="AB2430" t="str">
        <f t="shared" si="37"/>
        <v>50-59</v>
      </c>
    </row>
    <row r="2431" spans="1:28" x14ac:dyDescent="0.3">
      <c r="A2431">
        <v>34</v>
      </c>
      <c r="B2431" t="s">
        <v>27</v>
      </c>
      <c r="C2431" t="s">
        <v>38</v>
      </c>
      <c r="D2431">
        <v>0</v>
      </c>
      <c r="E2431" t="s">
        <v>37</v>
      </c>
      <c r="F2431">
        <v>0</v>
      </c>
      <c r="G2431">
        <v>1</v>
      </c>
      <c r="H2431" t="s">
        <v>30</v>
      </c>
      <c r="I2431">
        <v>50</v>
      </c>
      <c r="J2431" t="s">
        <v>31</v>
      </c>
      <c r="K2431">
        <v>0</v>
      </c>
      <c r="L2431" s="1">
        <v>2200</v>
      </c>
      <c r="M2431" t="s">
        <v>27</v>
      </c>
      <c r="N2431" t="s">
        <v>27</v>
      </c>
      <c r="O2431" t="s">
        <v>27</v>
      </c>
      <c r="P2431">
        <v>0</v>
      </c>
      <c r="Q2431" t="s">
        <v>32</v>
      </c>
      <c r="R2431">
        <v>28</v>
      </c>
      <c r="S2431" t="s">
        <v>36</v>
      </c>
      <c r="T2431">
        <v>5</v>
      </c>
      <c r="U2431">
        <v>0</v>
      </c>
      <c r="V2431">
        <v>3</v>
      </c>
      <c r="W2431">
        <v>11</v>
      </c>
      <c r="X2431">
        <v>772</v>
      </c>
      <c r="Y2431">
        <v>-50</v>
      </c>
      <c r="Z2431" t="s">
        <v>33</v>
      </c>
      <c r="AA2431">
        <v>50</v>
      </c>
      <c r="AB2431" t="str">
        <f t="shared" si="37"/>
        <v>30-39</v>
      </c>
    </row>
    <row r="2432" spans="1:28" x14ac:dyDescent="0.3">
      <c r="A2432">
        <v>48</v>
      </c>
      <c r="B2432" t="s">
        <v>27</v>
      </c>
      <c r="C2432" t="s">
        <v>38</v>
      </c>
      <c r="D2432">
        <v>0</v>
      </c>
      <c r="E2432" t="s">
        <v>37</v>
      </c>
      <c r="F2432">
        <v>0</v>
      </c>
      <c r="G2432">
        <v>0</v>
      </c>
      <c r="H2432" t="s">
        <v>43</v>
      </c>
      <c r="I2432">
        <v>0</v>
      </c>
      <c r="J2432" t="s">
        <v>40</v>
      </c>
      <c r="K2432">
        <v>-200</v>
      </c>
      <c r="L2432" s="1">
        <v>2100</v>
      </c>
      <c r="M2432" t="s">
        <v>27</v>
      </c>
      <c r="N2432" t="s">
        <v>27</v>
      </c>
      <c r="O2432" t="s">
        <v>27</v>
      </c>
      <c r="P2432">
        <v>0</v>
      </c>
      <c r="Q2432" t="s">
        <v>34</v>
      </c>
      <c r="R2432">
        <v>7</v>
      </c>
      <c r="S2432" t="s">
        <v>27</v>
      </c>
      <c r="T2432">
        <v>7</v>
      </c>
      <c r="U2432">
        <v>4</v>
      </c>
      <c r="V2432">
        <v>2</v>
      </c>
      <c r="W2432">
        <v>99</v>
      </c>
      <c r="X2432">
        <v>700</v>
      </c>
      <c r="Y2432">
        <v>50</v>
      </c>
      <c r="Z2432" t="s">
        <v>35</v>
      </c>
      <c r="AA2432">
        <v>100</v>
      </c>
      <c r="AB2432" t="str">
        <f t="shared" si="37"/>
        <v>40-49</v>
      </c>
    </row>
    <row r="2433" spans="1:28" x14ac:dyDescent="0.3">
      <c r="A2433">
        <v>24</v>
      </c>
      <c r="B2433" t="s">
        <v>27</v>
      </c>
      <c r="C2433" t="s">
        <v>28</v>
      </c>
      <c r="D2433">
        <v>86</v>
      </c>
      <c r="E2433" t="s">
        <v>42</v>
      </c>
      <c r="F2433">
        <v>100</v>
      </c>
      <c r="G2433">
        <v>1</v>
      </c>
      <c r="H2433" t="s">
        <v>30</v>
      </c>
      <c r="I2433">
        <v>50</v>
      </c>
      <c r="J2433" t="s">
        <v>31</v>
      </c>
      <c r="K2433">
        <v>0</v>
      </c>
      <c r="L2433" s="1">
        <v>2436</v>
      </c>
      <c r="M2433" t="s">
        <v>27</v>
      </c>
      <c r="N2433" t="s">
        <v>27</v>
      </c>
      <c r="O2433" t="s">
        <v>27</v>
      </c>
      <c r="P2433">
        <v>0</v>
      </c>
      <c r="Q2433" t="s">
        <v>32</v>
      </c>
      <c r="R2433">
        <v>2</v>
      </c>
      <c r="S2433" t="s">
        <v>36</v>
      </c>
      <c r="T2433">
        <v>2</v>
      </c>
      <c r="U2433">
        <v>4</v>
      </c>
      <c r="V2433">
        <v>1</v>
      </c>
      <c r="W2433">
        <v>1</v>
      </c>
      <c r="X2433">
        <v>711</v>
      </c>
      <c r="Y2433">
        <v>-50</v>
      </c>
      <c r="Z2433" t="s">
        <v>35</v>
      </c>
      <c r="AA2433">
        <v>100</v>
      </c>
      <c r="AB2433" t="str">
        <f t="shared" si="37"/>
        <v>20-29</v>
      </c>
    </row>
    <row r="2434" spans="1:28" x14ac:dyDescent="0.3">
      <c r="A2434">
        <v>39</v>
      </c>
      <c r="B2434" t="s">
        <v>27</v>
      </c>
      <c r="C2434" t="s">
        <v>28</v>
      </c>
      <c r="D2434">
        <v>86</v>
      </c>
      <c r="E2434" t="s">
        <v>37</v>
      </c>
      <c r="F2434">
        <v>0</v>
      </c>
      <c r="G2434">
        <v>2</v>
      </c>
      <c r="H2434" t="s">
        <v>39</v>
      </c>
      <c r="I2434">
        <v>200</v>
      </c>
      <c r="J2434" t="s">
        <v>31</v>
      </c>
      <c r="K2434">
        <v>0</v>
      </c>
      <c r="L2434" s="1">
        <v>2586</v>
      </c>
      <c r="M2434" t="s">
        <v>27</v>
      </c>
      <c r="N2434" t="s">
        <v>27</v>
      </c>
      <c r="O2434" t="s">
        <v>27</v>
      </c>
      <c r="P2434">
        <v>0</v>
      </c>
      <c r="Q2434" t="s">
        <v>34</v>
      </c>
      <c r="R2434">
        <v>25</v>
      </c>
      <c r="S2434" t="s">
        <v>27</v>
      </c>
      <c r="T2434">
        <v>4</v>
      </c>
      <c r="U2434">
        <v>1</v>
      </c>
      <c r="V2434">
        <v>3</v>
      </c>
      <c r="W2434">
        <v>99</v>
      </c>
      <c r="X2434">
        <v>653</v>
      </c>
      <c r="Y2434">
        <v>50</v>
      </c>
      <c r="Z2434" t="s">
        <v>35</v>
      </c>
      <c r="AA2434">
        <v>100</v>
      </c>
      <c r="AB2434" t="str">
        <f t="shared" ref="AB2434:AB2497" si="38">FLOOR(A2434,10) &amp; "-" &amp; (FLOOR(A2434,10)+9)</f>
        <v>30-39</v>
      </c>
    </row>
    <row r="2435" spans="1:28" x14ac:dyDescent="0.3">
      <c r="A2435">
        <v>37</v>
      </c>
      <c r="B2435" t="s">
        <v>27</v>
      </c>
      <c r="C2435" t="s">
        <v>28</v>
      </c>
      <c r="D2435">
        <v>86</v>
      </c>
      <c r="E2435" t="s">
        <v>37</v>
      </c>
      <c r="F2435">
        <v>0</v>
      </c>
      <c r="G2435">
        <v>2</v>
      </c>
      <c r="H2435" t="s">
        <v>43</v>
      </c>
      <c r="I2435">
        <v>400</v>
      </c>
      <c r="J2435" t="s">
        <v>40</v>
      </c>
      <c r="K2435">
        <v>-200</v>
      </c>
      <c r="L2435" s="1">
        <v>2486</v>
      </c>
      <c r="M2435" t="s">
        <v>36</v>
      </c>
      <c r="N2435" t="s">
        <v>27</v>
      </c>
      <c r="O2435" t="s">
        <v>27</v>
      </c>
      <c r="P2435">
        <v>50</v>
      </c>
      <c r="Q2435" t="s">
        <v>44</v>
      </c>
      <c r="R2435">
        <v>22</v>
      </c>
      <c r="S2435" t="s">
        <v>27</v>
      </c>
      <c r="T2435">
        <v>6</v>
      </c>
      <c r="U2435">
        <v>1</v>
      </c>
      <c r="V2435">
        <v>2</v>
      </c>
      <c r="W2435">
        <v>99</v>
      </c>
      <c r="X2435">
        <v>700</v>
      </c>
      <c r="Y2435">
        <v>50</v>
      </c>
      <c r="Z2435" t="s">
        <v>33</v>
      </c>
      <c r="AA2435">
        <v>50</v>
      </c>
      <c r="AB2435" t="str">
        <f t="shared" si="38"/>
        <v>30-39</v>
      </c>
    </row>
    <row r="2436" spans="1:28" x14ac:dyDescent="0.3">
      <c r="A2436">
        <v>43</v>
      </c>
      <c r="B2436" t="s">
        <v>27</v>
      </c>
      <c r="C2436" t="s">
        <v>28</v>
      </c>
      <c r="D2436">
        <v>86</v>
      </c>
      <c r="E2436" t="s">
        <v>29</v>
      </c>
      <c r="F2436">
        <v>50</v>
      </c>
      <c r="G2436">
        <v>0</v>
      </c>
      <c r="H2436" t="s">
        <v>30</v>
      </c>
      <c r="I2436">
        <v>0</v>
      </c>
      <c r="J2436" t="s">
        <v>31</v>
      </c>
      <c r="K2436">
        <v>0</v>
      </c>
      <c r="L2436" s="1">
        <v>2336</v>
      </c>
      <c r="M2436" t="s">
        <v>27</v>
      </c>
      <c r="N2436" t="s">
        <v>27</v>
      </c>
      <c r="O2436" t="s">
        <v>36</v>
      </c>
      <c r="P2436">
        <v>50</v>
      </c>
      <c r="Q2436" t="s">
        <v>44</v>
      </c>
      <c r="R2436">
        <v>1</v>
      </c>
      <c r="S2436" t="s">
        <v>36</v>
      </c>
      <c r="T2436">
        <v>11</v>
      </c>
      <c r="U2436">
        <v>0</v>
      </c>
      <c r="V2436">
        <v>3</v>
      </c>
      <c r="W2436">
        <v>4</v>
      </c>
      <c r="X2436">
        <v>673</v>
      </c>
      <c r="Y2436">
        <v>50</v>
      </c>
      <c r="Z2436" t="s">
        <v>33</v>
      </c>
      <c r="AA2436">
        <v>50</v>
      </c>
      <c r="AB2436" t="str">
        <f t="shared" si="38"/>
        <v>40-49</v>
      </c>
    </row>
    <row r="2437" spans="1:28" x14ac:dyDescent="0.3">
      <c r="A2437">
        <v>34</v>
      </c>
      <c r="B2437" t="s">
        <v>27</v>
      </c>
      <c r="C2437" t="s">
        <v>38</v>
      </c>
      <c r="D2437">
        <v>0</v>
      </c>
      <c r="E2437" t="s">
        <v>42</v>
      </c>
      <c r="F2437">
        <v>100</v>
      </c>
      <c r="G2437">
        <v>0</v>
      </c>
      <c r="H2437" t="s">
        <v>30</v>
      </c>
      <c r="I2437">
        <v>0</v>
      </c>
      <c r="J2437" t="s">
        <v>31</v>
      </c>
      <c r="K2437">
        <v>0</v>
      </c>
      <c r="L2437" s="1">
        <v>2250</v>
      </c>
      <c r="M2437" t="s">
        <v>27</v>
      </c>
      <c r="N2437" t="s">
        <v>27</v>
      </c>
      <c r="O2437" t="s">
        <v>27</v>
      </c>
      <c r="P2437">
        <v>0</v>
      </c>
      <c r="Q2437" t="s">
        <v>32</v>
      </c>
      <c r="R2437">
        <v>11</v>
      </c>
      <c r="S2437" t="s">
        <v>36</v>
      </c>
      <c r="T2437">
        <v>8</v>
      </c>
      <c r="U2437">
        <v>4</v>
      </c>
      <c r="V2437">
        <v>2</v>
      </c>
      <c r="W2437">
        <v>9</v>
      </c>
      <c r="X2437">
        <v>756</v>
      </c>
      <c r="Y2437">
        <v>-50</v>
      </c>
      <c r="Z2437" t="s">
        <v>33</v>
      </c>
      <c r="AA2437">
        <v>50</v>
      </c>
      <c r="AB2437" t="str">
        <f t="shared" si="38"/>
        <v>30-39</v>
      </c>
    </row>
    <row r="2438" spans="1:28" x14ac:dyDescent="0.3">
      <c r="A2438">
        <v>38</v>
      </c>
      <c r="B2438" t="s">
        <v>27</v>
      </c>
      <c r="C2438" t="s">
        <v>46</v>
      </c>
      <c r="D2438">
        <v>0</v>
      </c>
      <c r="E2438" t="s">
        <v>42</v>
      </c>
      <c r="F2438">
        <v>100</v>
      </c>
      <c r="G2438">
        <v>0</v>
      </c>
      <c r="H2438" t="s">
        <v>30</v>
      </c>
      <c r="I2438">
        <v>0</v>
      </c>
      <c r="J2438" t="s">
        <v>40</v>
      </c>
      <c r="K2438">
        <v>-200</v>
      </c>
      <c r="L2438" s="1">
        <v>2000</v>
      </c>
      <c r="M2438" t="s">
        <v>36</v>
      </c>
      <c r="N2438" t="s">
        <v>27</v>
      </c>
      <c r="O2438" t="s">
        <v>27</v>
      </c>
      <c r="P2438">
        <v>50</v>
      </c>
      <c r="Q2438" t="s">
        <v>34</v>
      </c>
      <c r="R2438">
        <v>27</v>
      </c>
      <c r="S2438" t="s">
        <v>36</v>
      </c>
      <c r="T2438">
        <v>7</v>
      </c>
      <c r="U2438">
        <v>1</v>
      </c>
      <c r="V2438">
        <v>1</v>
      </c>
      <c r="W2438">
        <v>10</v>
      </c>
      <c r="X2438">
        <v>703</v>
      </c>
      <c r="Y2438">
        <v>-50</v>
      </c>
      <c r="Z2438" t="s">
        <v>33</v>
      </c>
      <c r="AA2438">
        <v>50</v>
      </c>
      <c r="AB2438" t="str">
        <f t="shared" si="38"/>
        <v>30-39</v>
      </c>
    </row>
    <row r="2439" spans="1:28" x14ac:dyDescent="0.3">
      <c r="A2439">
        <v>52</v>
      </c>
      <c r="B2439" t="s">
        <v>27</v>
      </c>
      <c r="C2439" t="s">
        <v>46</v>
      </c>
      <c r="D2439">
        <v>0</v>
      </c>
      <c r="E2439" t="s">
        <v>29</v>
      </c>
      <c r="F2439">
        <v>50</v>
      </c>
      <c r="G2439">
        <v>0</v>
      </c>
      <c r="H2439" t="s">
        <v>30</v>
      </c>
      <c r="I2439">
        <v>0</v>
      </c>
      <c r="J2439" t="s">
        <v>31</v>
      </c>
      <c r="K2439">
        <v>0</v>
      </c>
      <c r="L2439" s="1">
        <v>2350</v>
      </c>
      <c r="M2439" t="s">
        <v>27</v>
      </c>
      <c r="N2439" t="s">
        <v>27</v>
      </c>
      <c r="O2439" t="s">
        <v>27</v>
      </c>
      <c r="P2439">
        <v>0</v>
      </c>
      <c r="Q2439" t="s">
        <v>32</v>
      </c>
      <c r="R2439">
        <v>2</v>
      </c>
      <c r="S2439" t="s">
        <v>36</v>
      </c>
      <c r="T2439">
        <v>6</v>
      </c>
      <c r="U2439">
        <v>4</v>
      </c>
      <c r="V2439">
        <v>3</v>
      </c>
      <c r="W2439">
        <v>4</v>
      </c>
      <c r="X2439">
        <v>675</v>
      </c>
      <c r="Y2439">
        <v>50</v>
      </c>
      <c r="Z2439" t="s">
        <v>35</v>
      </c>
      <c r="AA2439">
        <v>100</v>
      </c>
      <c r="AB2439" t="str">
        <f t="shared" si="38"/>
        <v>50-59</v>
      </c>
    </row>
    <row r="2440" spans="1:28" x14ac:dyDescent="0.3">
      <c r="A2440">
        <v>33</v>
      </c>
      <c r="B2440" t="s">
        <v>27</v>
      </c>
      <c r="C2440" t="s">
        <v>28</v>
      </c>
      <c r="D2440">
        <v>86</v>
      </c>
      <c r="E2440" t="s">
        <v>42</v>
      </c>
      <c r="F2440">
        <v>100</v>
      </c>
      <c r="G2440">
        <v>0</v>
      </c>
      <c r="H2440" t="s">
        <v>30</v>
      </c>
      <c r="I2440">
        <v>0</v>
      </c>
      <c r="J2440" t="s">
        <v>31</v>
      </c>
      <c r="K2440">
        <v>0</v>
      </c>
      <c r="L2440" s="1">
        <v>2336</v>
      </c>
      <c r="M2440" t="s">
        <v>27</v>
      </c>
      <c r="N2440" t="s">
        <v>27</v>
      </c>
      <c r="O2440" t="s">
        <v>36</v>
      </c>
      <c r="P2440">
        <v>50</v>
      </c>
      <c r="Q2440" t="s">
        <v>32</v>
      </c>
      <c r="R2440">
        <v>2</v>
      </c>
      <c r="S2440" t="s">
        <v>36</v>
      </c>
      <c r="T2440">
        <v>3</v>
      </c>
      <c r="U2440">
        <v>1</v>
      </c>
      <c r="V2440">
        <v>3</v>
      </c>
      <c r="W2440">
        <v>6</v>
      </c>
      <c r="X2440">
        <v>726</v>
      </c>
      <c r="Y2440">
        <v>-50</v>
      </c>
      <c r="Z2440" t="s">
        <v>35</v>
      </c>
      <c r="AA2440">
        <v>100</v>
      </c>
      <c r="AB2440" t="str">
        <f t="shared" si="38"/>
        <v>30-39</v>
      </c>
    </row>
    <row r="2441" spans="1:28" x14ac:dyDescent="0.3">
      <c r="A2441">
        <v>18</v>
      </c>
      <c r="B2441" t="s">
        <v>27</v>
      </c>
      <c r="C2441" t="s">
        <v>28</v>
      </c>
      <c r="D2441">
        <v>86</v>
      </c>
      <c r="E2441" t="s">
        <v>29</v>
      </c>
      <c r="F2441">
        <v>50</v>
      </c>
      <c r="G2441">
        <v>0</v>
      </c>
      <c r="H2441" t="s">
        <v>43</v>
      </c>
      <c r="I2441">
        <v>0</v>
      </c>
      <c r="J2441" t="s">
        <v>31</v>
      </c>
      <c r="K2441">
        <v>0</v>
      </c>
      <c r="L2441" s="1">
        <v>2286</v>
      </c>
      <c r="M2441" t="s">
        <v>27</v>
      </c>
      <c r="N2441" t="s">
        <v>27</v>
      </c>
      <c r="O2441" t="s">
        <v>27</v>
      </c>
      <c r="P2441">
        <v>0</v>
      </c>
      <c r="Q2441" t="s">
        <v>34</v>
      </c>
      <c r="R2441">
        <v>12</v>
      </c>
      <c r="S2441" t="s">
        <v>36</v>
      </c>
      <c r="T2441">
        <v>1</v>
      </c>
      <c r="U2441">
        <v>2</v>
      </c>
      <c r="V2441">
        <v>1</v>
      </c>
      <c r="W2441">
        <v>7</v>
      </c>
      <c r="X2441">
        <v>759</v>
      </c>
      <c r="Y2441">
        <v>-50</v>
      </c>
      <c r="Z2441" t="s">
        <v>33</v>
      </c>
      <c r="AA2441">
        <v>50</v>
      </c>
      <c r="AB2441" t="str">
        <f t="shared" si="38"/>
        <v>10-19</v>
      </c>
    </row>
    <row r="2442" spans="1:28" x14ac:dyDescent="0.3">
      <c r="A2442">
        <v>66</v>
      </c>
      <c r="B2442" t="s">
        <v>36</v>
      </c>
      <c r="C2442" t="s">
        <v>38</v>
      </c>
      <c r="D2442">
        <v>0</v>
      </c>
      <c r="E2442" t="s">
        <v>42</v>
      </c>
      <c r="F2442">
        <v>100</v>
      </c>
      <c r="G2442">
        <v>0</v>
      </c>
      <c r="H2442" t="s">
        <v>43</v>
      </c>
      <c r="I2442">
        <v>0</v>
      </c>
      <c r="J2442" t="s">
        <v>31</v>
      </c>
      <c r="K2442">
        <v>0</v>
      </c>
      <c r="L2442" s="1">
        <v>2250</v>
      </c>
      <c r="M2442" t="s">
        <v>36</v>
      </c>
      <c r="N2442" t="s">
        <v>27</v>
      </c>
      <c r="O2442" t="s">
        <v>27</v>
      </c>
      <c r="P2442">
        <v>50</v>
      </c>
      <c r="Q2442" t="s">
        <v>34</v>
      </c>
      <c r="R2442">
        <v>12</v>
      </c>
      <c r="S2442" t="s">
        <v>27</v>
      </c>
      <c r="T2442">
        <v>5</v>
      </c>
      <c r="U2442">
        <v>2</v>
      </c>
      <c r="V2442">
        <v>3</v>
      </c>
      <c r="W2442">
        <v>99</v>
      </c>
      <c r="X2442">
        <v>708</v>
      </c>
      <c r="Y2442">
        <v>-50</v>
      </c>
      <c r="Z2442" t="s">
        <v>35</v>
      </c>
      <c r="AA2442">
        <v>100</v>
      </c>
      <c r="AB2442" t="str">
        <f t="shared" si="38"/>
        <v>60-69</v>
      </c>
    </row>
    <row r="2443" spans="1:28" x14ac:dyDescent="0.3">
      <c r="A2443">
        <v>60</v>
      </c>
      <c r="B2443" t="s">
        <v>36</v>
      </c>
      <c r="C2443" t="s">
        <v>28</v>
      </c>
      <c r="D2443">
        <v>86</v>
      </c>
      <c r="E2443" t="s">
        <v>29</v>
      </c>
      <c r="F2443">
        <v>50</v>
      </c>
      <c r="G2443">
        <v>3</v>
      </c>
      <c r="H2443" t="s">
        <v>30</v>
      </c>
      <c r="I2443">
        <v>150</v>
      </c>
      <c r="J2443" t="s">
        <v>31</v>
      </c>
      <c r="K2443">
        <v>0</v>
      </c>
      <c r="L2443" s="1">
        <v>2486</v>
      </c>
      <c r="M2443" t="s">
        <v>27</v>
      </c>
      <c r="N2443" t="s">
        <v>27</v>
      </c>
      <c r="O2443" t="s">
        <v>27</v>
      </c>
      <c r="P2443">
        <v>0</v>
      </c>
      <c r="Q2443" t="s">
        <v>34</v>
      </c>
      <c r="R2443">
        <v>22</v>
      </c>
      <c r="S2443" t="s">
        <v>36</v>
      </c>
      <c r="T2443">
        <v>7</v>
      </c>
      <c r="U2443">
        <v>4</v>
      </c>
      <c r="V2443">
        <v>2</v>
      </c>
      <c r="W2443">
        <v>3</v>
      </c>
      <c r="X2443">
        <v>720</v>
      </c>
      <c r="Y2443">
        <v>-50</v>
      </c>
      <c r="Z2443" t="s">
        <v>35</v>
      </c>
      <c r="AA2443">
        <v>100</v>
      </c>
      <c r="AB2443" t="str">
        <f t="shared" si="38"/>
        <v>60-69</v>
      </c>
    </row>
    <row r="2444" spans="1:28" x14ac:dyDescent="0.3">
      <c r="A2444">
        <v>20</v>
      </c>
      <c r="B2444" t="s">
        <v>27</v>
      </c>
      <c r="C2444" t="s">
        <v>38</v>
      </c>
      <c r="D2444">
        <v>0</v>
      </c>
      <c r="E2444" t="s">
        <v>29</v>
      </c>
      <c r="F2444">
        <v>50</v>
      </c>
      <c r="G2444">
        <v>0</v>
      </c>
      <c r="H2444" t="s">
        <v>39</v>
      </c>
      <c r="I2444">
        <v>0</v>
      </c>
      <c r="J2444" t="s">
        <v>40</v>
      </c>
      <c r="K2444">
        <v>-200</v>
      </c>
      <c r="L2444" s="1">
        <v>1950</v>
      </c>
      <c r="M2444" t="s">
        <v>27</v>
      </c>
      <c r="N2444" t="s">
        <v>27</v>
      </c>
      <c r="O2444" t="s">
        <v>27</v>
      </c>
      <c r="P2444">
        <v>0</v>
      </c>
      <c r="Q2444" t="s">
        <v>34</v>
      </c>
      <c r="R2444">
        <v>26</v>
      </c>
      <c r="S2444" t="s">
        <v>36</v>
      </c>
      <c r="T2444">
        <v>3</v>
      </c>
      <c r="U2444">
        <v>2</v>
      </c>
      <c r="V2444">
        <v>2</v>
      </c>
      <c r="W2444">
        <v>10</v>
      </c>
      <c r="X2444">
        <v>772</v>
      </c>
      <c r="Y2444">
        <v>-50</v>
      </c>
      <c r="Z2444" t="s">
        <v>41</v>
      </c>
      <c r="AA2444">
        <v>0</v>
      </c>
      <c r="AB2444" t="str">
        <f t="shared" si="38"/>
        <v>20-29</v>
      </c>
    </row>
    <row r="2445" spans="1:28" x14ac:dyDescent="0.3">
      <c r="A2445">
        <v>50</v>
      </c>
      <c r="B2445" t="s">
        <v>27</v>
      </c>
      <c r="C2445" t="s">
        <v>38</v>
      </c>
      <c r="D2445">
        <v>0</v>
      </c>
      <c r="E2445" t="s">
        <v>29</v>
      </c>
      <c r="F2445">
        <v>50</v>
      </c>
      <c r="G2445">
        <v>0</v>
      </c>
      <c r="H2445" t="s">
        <v>30</v>
      </c>
      <c r="I2445">
        <v>0</v>
      </c>
      <c r="J2445" t="s">
        <v>31</v>
      </c>
      <c r="K2445">
        <v>0</v>
      </c>
      <c r="L2445" s="1">
        <v>2250</v>
      </c>
      <c r="M2445" t="s">
        <v>27</v>
      </c>
      <c r="N2445" t="s">
        <v>27</v>
      </c>
      <c r="O2445" t="s">
        <v>27</v>
      </c>
      <c r="P2445">
        <v>0</v>
      </c>
      <c r="Q2445" t="s">
        <v>34</v>
      </c>
      <c r="R2445">
        <v>22</v>
      </c>
      <c r="S2445" t="s">
        <v>36</v>
      </c>
      <c r="T2445">
        <v>7</v>
      </c>
      <c r="U2445">
        <v>0</v>
      </c>
      <c r="V2445">
        <v>3</v>
      </c>
      <c r="W2445">
        <v>2</v>
      </c>
      <c r="X2445">
        <v>685</v>
      </c>
      <c r="Y2445">
        <v>50</v>
      </c>
      <c r="Z2445" t="s">
        <v>41</v>
      </c>
      <c r="AA2445">
        <v>0</v>
      </c>
      <c r="AB2445" t="str">
        <f t="shared" si="38"/>
        <v>50-59</v>
      </c>
    </row>
    <row r="2446" spans="1:28" x14ac:dyDescent="0.3">
      <c r="A2446">
        <v>32</v>
      </c>
      <c r="B2446" t="s">
        <v>27</v>
      </c>
      <c r="C2446" t="s">
        <v>45</v>
      </c>
      <c r="D2446">
        <v>0</v>
      </c>
      <c r="E2446" t="s">
        <v>29</v>
      </c>
      <c r="F2446">
        <v>50</v>
      </c>
      <c r="G2446">
        <v>0</v>
      </c>
      <c r="H2446" t="s">
        <v>30</v>
      </c>
      <c r="I2446">
        <v>0</v>
      </c>
      <c r="J2446" t="s">
        <v>40</v>
      </c>
      <c r="K2446">
        <v>-200</v>
      </c>
      <c r="L2446" s="1">
        <v>2150</v>
      </c>
      <c r="M2446" t="s">
        <v>27</v>
      </c>
      <c r="N2446" t="s">
        <v>27</v>
      </c>
      <c r="O2446" t="s">
        <v>27</v>
      </c>
      <c r="P2446">
        <v>0</v>
      </c>
      <c r="Q2446" t="s">
        <v>32</v>
      </c>
      <c r="R2446">
        <v>22</v>
      </c>
      <c r="S2446" t="s">
        <v>36</v>
      </c>
      <c r="T2446">
        <v>5</v>
      </c>
      <c r="U2446">
        <v>3</v>
      </c>
      <c r="V2446">
        <v>2</v>
      </c>
      <c r="W2446">
        <v>8</v>
      </c>
      <c r="X2446">
        <v>658</v>
      </c>
      <c r="Y2446">
        <v>50</v>
      </c>
      <c r="Z2446" t="s">
        <v>35</v>
      </c>
      <c r="AA2446">
        <v>100</v>
      </c>
      <c r="AB2446" t="str">
        <f t="shared" si="38"/>
        <v>30-39</v>
      </c>
    </row>
    <row r="2447" spans="1:28" x14ac:dyDescent="0.3">
      <c r="A2447">
        <v>43</v>
      </c>
      <c r="B2447" t="s">
        <v>27</v>
      </c>
      <c r="C2447" t="s">
        <v>28</v>
      </c>
      <c r="D2447">
        <v>86</v>
      </c>
      <c r="E2447" t="s">
        <v>37</v>
      </c>
      <c r="F2447">
        <v>0</v>
      </c>
      <c r="G2447">
        <v>0</v>
      </c>
      <c r="H2447" t="s">
        <v>30</v>
      </c>
      <c r="I2447">
        <v>0</v>
      </c>
      <c r="J2447" t="s">
        <v>40</v>
      </c>
      <c r="K2447">
        <v>-200</v>
      </c>
      <c r="L2447" s="1">
        <v>2036</v>
      </c>
      <c r="M2447" t="s">
        <v>27</v>
      </c>
      <c r="N2447" t="s">
        <v>27</v>
      </c>
      <c r="O2447" t="s">
        <v>27</v>
      </c>
      <c r="P2447">
        <v>0</v>
      </c>
      <c r="Q2447" t="s">
        <v>34</v>
      </c>
      <c r="R2447">
        <v>11</v>
      </c>
      <c r="S2447" t="s">
        <v>36</v>
      </c>
      <c r="T2447">
        <v>8</v>
      </c>
      <c r="U2447">
        <v>2</v>
      </c>
      <c r="V2447">
        <v>3</v>
      </c>
      <c r="W2447">
        <v>1</v>
      </c>
      <c r="X2447">
        <v>794</v>
      </c>
      <c r="Y2447">
        <v>-50</v>
      </c>
      <c r="Z2447" t="s">
        <v>33</v>
      </c>
      <c r="AA2447">
        <v>50</v>
      </c>
      <c r="AB2447" t="str">
        <f t="shared" si="38"/>
        <v>40-49</v>
      </c>
    </row>
    <row r="2448" spans="1:28" x14ac:dyDescent="0.3">
      <c r="A2448">
        <v>44</v>
      </c>
      <c r="B2448" t="s">
        <v>27</v>
      </c>
      <c r="C2448" t="s">
        <v>28</v>
      </c>
      <c r="D2448">
        <v>86</v>
      </c>
      <c r="E2448" t="s">
        <v>42</v>
      </c>
      <c r="F2448">
        <v>100</v>
      </c>
      <c r="G2448">
        <v>0</v>
      </c>
      <c r="H2448" t="s">
        <v>30</v>
      </c>
      <c r="I2448">
        <v>0</v>
      </c>
      <c r="J2448" t="s">
        <v>40</v>
      </c>
      <c r="K2448">
        <v>-200</v>
      </c>
      <c r="L2448" s="1">
        <v>2186</v>
      </c>
      <c r="M2448" t="s">
        <v>27</v>
      </c>
      <c r="N2448" t="s">
        <v>27</v>
      </c>
      <c r="O2448" t="s">
        <v>27</v>
      </c>
      <c r="P2448">
        <v>0</v>
      </c>
      <c r="Q2448" t="s">
        <v>34</v>
      </c>
      <c r="R2448">
        <v>1</v>
      </c>
      <c r="S2448" t="s">
        <v>36</v>
      </c>
      <c r="T2448">
        <v>2</v>
      </c>
      <c r="U2448">
        <v>0</v>
      </c>
      <c r="V2448">
        <v>3</v>
      </c>
      <c r="W2448">
        <v>14</v>
      </c>
      <c r="X2448">
        <v>743</v>
      </c>
      <c r="Y2448">
        <v>-50</v>
      </c>
      <c r="Z2448" t="s">
        <v>35</v>
      </c>
      <c r="AA2448">
        <v>100</v>
      </c>
      <c r="AB2448" t="str">
        <f t="shared" si="38"/>
        <v>40-49</v>
      </c>
    </row>
    <row r="2449" spans="1:28" x14ac:dyDescent="0.3">
      <c r="A2449">
        <v>36</v>
      </c>
      <c r="B2449" t="s">
        <v>27</v>
      </c>
      <c r="C2449" t="s">
        <v>46</v>
      </c>
      <c r="D2449">
        <v>0</v>
      </c>
      <c r="E2449" t="s">
        <v>42</v>
      </c>
      <c r="F2449">
        <v>100</v>
      </c>
      <c r="G2449">
        <v>0</v>
      </c>
      <c r="H2449" t="s">
        <v>30</v>
      </c>
      <c r="I2449">
        <v>0</v>
      </c>
      <c r="J2449" t="s">
        <v>31</v>
      </c>
      <c r="K2449">
        <v>0</v>
      </c>
      <c r="L2449" s="1">
        <v>2200</v>
      </c>
      <c r="M2449" t="s">
        <v>27</v>
      </c>
      <c r="N2449" t="s">
        <v>36</v>
      </c>
      <c r="O2449" t="s">
        <v>27</v>
      </c>
      <c r="P2449">
        <v>50</v>
      </c>
      <c r="Q2449" t="s">
        <v>32</v>
      </c>
      <c r="R2449">
        <v>22</v>
      </c>
      <c r="S2449" t="s">
        <v>36</v>
      </c>
      <c r="T2449">
        <v>5</v>
      </c>
      <c r="U2449">
        <v>4</v>
      </c>
      <c r="V2449">
        <v>1</v>
      </c>
      <c r="W2449">
        <v>5</v>
      </c>
      <c r="X2449">
        <v>744</v>
      </c>
      <c r="Y2449">
        <v>-50</v>
      </c>
      <c r="Z2449" t="s">
        <v>33</v>
      </c>
      <c r="AA2449">
        <v>50</v>
      </c>
      <c r="AB2449" t="str">
        <f t="shared" si="38"/>
        <v>30-39</v>
      </c>
    </row>
    <row r="2450" spans="1:28" x14ac:dyDescent="0.3">
      <c r="A2450">
        <v>28</v>
      </c>
      <c r="B2450" t="s">
        <v>27</v>
      </c>
      <c r="C2450" t="s">
        <v>38</v>
      </c>
      <c r="D2450">
        <v>0</v>
      </c>
      <c r="E2450" t="s">
        <v>42</v>
      </c>
      <c r="F2450">
        <v>100</v>
      </c>
      <c r="G2450">
        <v>1</v>
      </c>
      <c r="H2450" t="s">
        <v>30</v>
      </c>
      <c r="I2450">
        <v>50</v>
      </c>
      <c r="J2450" t="s">
        <v>31</v>
      </c>
      <c r="K2450">
        <v>0</v>
      </c>
      <c r="L2450" s="1">
        <v>2250</v>
      </c>
      <c r="M2450" t="s">
        <v>27</v>
      </c>
      <c r="N2450" t="s">
        <v>27</v>
      </c>
      <c r="O2450" t="s">
        <v>36</v>
      </c>
      <c r="P2450">
        <v>50</v>
      </c>
      <c r="Q2450" t="s">
        <v>34</v>
      </c>
      <c r="R2450">
        <v>16</v>
      </c>
      <c r="S2450" t="s">
        <v>36</v>
      </c>
      <c r="T2450">
        <v>9</v>
      </c>
      <c r="U2450">
        <v>0</v>
      </c>
      <c r="V2450">
        <v>1</v>
      </c>
      <c r="W2450">
        <v>3</v>
      </c>
      <c r="X2450">
        <v>705</v>
      </c>
      <c r="Y2450">
        <v>-50</v>
      </c>
      <c r="Z2450" t="s">
        <v>33</v>
      </c>
      <c r="AA2450">
        <v>50</v>
      </c>
      <c r="AB2450" t="str">
        <f t="shared" si="38"/>
        <v>20-29</v>
      </c>
    </row>
    <row r="2451" spans="1:28" x14ac:dyDescent="0.3">
      <c r="A2451">
        <v>29</v>
      </c>
      <c r="B2451" t="s">
        <v>27</v>
      </c>
      <c r="C2451" t="s">
        <v>46</v>
      </c>
      <c r="D2451">
        <v>0</v>
      </c>
      <c r="E2451" t="s">
        <v>29</v>
      </c>
      <c r="F2451">
        <v>50</v>
      </c>
      <c r="G2451">
        <v>0</v>
      </c>
      <c r="H2451" t="s">
        <v>30</v>
      </c>
      <c r="I2451">
        <v>0</v>
      </c>
      <c r="J2451" t="s">
        <v>31</v>
      </c>
      <c r="K2451">
        <v>0</v>
      </c>
      <c r="L2451" s="1">
        <v>2200</v>
      </c>
      <c r="M2451" t="s">
        <v>27</v>
      </c>
      <c r="N2451" t="s">
        <v>36</v>
      </c>
      <c r="O2451" t="s">
        <v>27</v>
      </c>
      <c r="P2451">
        <v>50</v>
      </c>
      <c r="Q2451" t="s">
        <v>32</v>
      </c>
      <c r="R2451">
        <v>8</v>
      </c>
      <c r="S2451" t="s">
        <v>36</v>
      </c>
      <c r="T2451">
        <v>5</v>
      </c>
      <c r="U2451">
        <v>1</v>
      </c>
      <c r="V2451">
        <v>3</v>
      </c>
      <c r="W2451">
        <v>12</v>
      </c>
      <c r="X2451">
        <v>713</v>
      </c>
      <c r="Y2451">
        <v>-50</v>
      </c>
      <c r="Z2451" t="s">
        <v>35</v>
      </c>
      <c r="AA2451">
        <v>100</v>
      </c>
      <c r="AB2451" t="str">
        <f t="shared" si="38"/>
        <v>20-29</v>
      </c>
    </row>
    <row r="2452" spans="1:28" x14ac:dyDescent="0.3">
      <c r="A2452">
        <v>26</v>
      </c>
      <c r="B2452" t="s">
        <v>27</v>
      </c>
      <c r="C2452" t="s">
        <v>28</v>
      </c>
      <c r="D2452">
        <v>86</v>
      </c>
      <c r="E2452" t="s">
        <v>42</v>
      </c>
      <c r="F2452">
        <v>100</v>
      </c>
      <c r="G2452">
        <v>0</v>
      </c>
      <c r="H2452" t="s">
        <v>30</v>
      </c>
      <c r="I2452">
        <v>0</v>
      </c>
      <c r="J2452" t="s">
        <v>31</v>
      </c>
      <c r="K2452">
        <v>0</v>
      </c>
      <c r="L2452" s="1">
        <v>2336</v>
      </c>
      <c r="M2452" t="s">
        <v>27</v>
      </c>
      <c r="N2452" t="s">
        <v>36</v>
      </c>
      <c r="O2452" t="s">
        <v>27</v>
      </c>
      <c r="P2452">
        <v>50</v>
      </c>
      <c r="Q2452" t="s">
        <v>44</v>
      </c>
      <c r="R2452">
        <v>16</v>
      </c>
      <c r="S2452" t="s">
        <v>36</v>
      </c>
      <c r="T2452">
        <v>5</v>
      </c>
      <c r="U2452">
        <v>2</v>
      </c>
      <c r="V2452">
        <v>2</v>
      </c>
      <c r="W2452">
        <v>7</v>
      </c>
      <c r="X2452">
        <v>686</v>
      </c>
      <c r="Y2452">
        <v>50</v>
      </c>
      <c r="Z2452" t="s">
        <v>41</v>
      </c>
      <c r="AA2452">
        <v>0</v>
      </c>
      <c r="AB2452" t="str">
        <f t="shared" si="38"/>
        <v>20-29</v>
      </c>
    </row>
    <row r="2453" spans="1:28" x14ac:dyDescent="0.3">
      <c r="A2453">
        <v>27</v>
      </c>
      <c r="B2453" t="s">
        <v>27</v>
      </c>
      <c r="C2453" t="s">
        <v>38</v>
      </c>
      <c r="D2453">
        <v>0</v>
      </c>
      <c r="E2453" t="s">
        <v>37</v>
      </c>
      <c r="F2453">
        <v>0</v>
      </c>
      <c r="G2453">
        <v>0</v>
      </c>
      <c r="H2453" t="s">
        <v>30</v>
      </c>
      <c r="I2453">
        <v>0</v>
      </c>
      <c r="J2453" t="s">
        <v>31</v>
      </c>
      <c r="K2453">
        <v>0</v>
      </c>
      <c r="L2453" s="1">
        <v>2150</v>
      </c>
      <c r="M2453" t="s">
        <v>27</v>
      </c>
      <c r="N2453" t="s">
        <v>36</v>
      </c>
      <c r="O2453" t="s">
        <v>36</v>
      </c>
      <c r="P2453">
        <v>100</v>
      </c>
      <c r="Q2453" t="s">
        <v>32</v>
      </c>
      <c r="R2453">
        <v>28</v>
      </c>
      <c r="S2453" t="s">
        <v>27</v>
      </c>
      <c r="T2453">
        <v>2</v>
      </c>
      <c r="U2453">
        <v>4</v>
      </c>
      <c r="V2453">
        <v>2</v>
      </c>
      <c r="W2453">
        <v>99</v>
      </c>
      <c r="X2453">
        <v>694</v>
      </c>
      <c r="Y2453">
        <v>50</v>
      </c>
      <c r="Z2453" t="s">
        <v>33</v>
      </c>
      <c r="AA2453">
        <v>50</v>
      </c>
      <c r="AB2453" t="str">
        <f t="shared" si="38"/>
        <v>20-29</v>
      </c>
    </row>
    <row r="2454" spans="1:28" x14ac:dyDescent="0.3">
      <c r="A2454">
        <v>38</v>
      </c>
      <c r="B2454" t="s">
        <v>27</v>
      </c>
      <c r="C2454" t="s">
        <v>38</v>
      </c>
      <c r="D2454">
        <v>0</v>
      </c>
      <c r="E2454" t="s">
        <v>29</v>
      </c>
      <c r="F2454">
        <v>50</v>
      </c>
      <c r="G2454">
        <v>0</v>
      </c>
      <c r="H2454" t="s">
        <v>30</v>
      </c>
      <c r="I2454">
        <v>0</v>
      </c>
      <c r="J2454" t="s">
        <v>40</v>
      </c>
      <c r="K2454">
        <v>-200</v>
      </c>
      <c r="L2454" s="1">
        <v>1950</v>
      </c>
      <c r="M2454" t="s">
        <v>36</v>
      </c>
      <c r="N2454" t="s">
        <v>27</v>
      </c>
      <c r="O2454" t="s">
        <v>27</v>
      </c>
      <c r="P2454">
        <v>50</v>
      </c>
      <c r="Q2454" t="s">
        <v>34</v>
      </c>
      <c r="R2454">
        <v>14</v>
      </c>
      <c r="S2454" t="s">
        <v>27</v>
      </c>
      <c r="T2454">
        <v>3</v>
      </c>
      <c r="U2454">
        <v>2</v>
      </c>
      <c r="V2454">
        <v>2</v>
      </c>
      <c r="W2454">
        <v>99</v>
      </c>
      <c r="X2454">
        <v>719</v>
      </c>
      <c r="Y2454">
        <v>-50</v>
      </c>
      <c r="Z2454" t="s">
        <v>33</v>
      </c>
      <c r="AA2454">
        <v>50</v>
      </c>
      <c r="AB2454" t="str">
        <f t="shared" si="38"/>
        <v>30-39</v>
      </c>
    </row>
    <row r="2455" spans="1:28" x14ac:dyDescent="0.3">
      <c r="A2455">
        <v>29</v>
      </c>
      <c r="B2455" t="s">
        <v>27</v>
      </c>
      <c r="C2455" t="s">
        <v>28</v>
      </c>
      <c r="D2455">
        <v>86</v>
      </c>
      <c r="E2455" t="s">
        <v>37</v>
      </c>
      <c r="F2455">
        <v>0</v>
      </c>
      <c r="G2455">
        <v>2</v>
      </c>
      <c r="H2455" t="s">
        <v>30</v>
      </c>
      <c r="I2455">
        <v>100</v>
      </c>
      <c r="J2455" t="s">
        <v>31</v>
      </c>
      <c r="K2455">
        <v>0</v>
      </c>
      <c r="L2455" s="1">
        <v>2386</v>
      </c>
      <c r="M2455" t="s">
        <v>27</v>
      </c>
      <c r="N2455" t="s">
        <v>27</v>
      </c>
      <c r="O2455" t="s">
        <v>27</v>
      </c>
      <c r="P2455">
        <v>0</v>
      </c>
      <c r="Q2455" t="s">
        <v>44</v>
      </c>
      <c r="R2455">
        <v>4</v>
      </c>
      <c r="S2455" t="s">
        <v>27</v>
      </c>
      <c r="T2455">
        <v>8</v>
      </c>
      <c r="U2455">
        <v>0</v>
      </c>
      <c r="V2455">
        <v>3</v>
      </c>
      <c r="W2455">
        <v>99</v>
      </c>
      <c r="X2455">
        <v>714</v>
      </c>
      <c r="Y2455">
        <v>-50</v>
      </c>
      <c r="Z2455" t="s">
        <v>35</v>
      </c>
      <c r="AA2455">
        <v>100</v>
      </c>
      <c r="AB2455" t="str">
        <f t="shared" si="38"/>
        <v>20-29</v>
      </c>
    </row>
    <row r="2456" spans="1:28" x14ac:dyDescent="0.3">
      <c r="A2456">
        <v>50</v>
      </c>
      <c r="B2456" t="s">
        <v>27</v>
      </c>
      <c r="C2456" t="s">
        <v>38</v>
      </c>
      <c r="D2456">
        <v>0</v>
      </c>
      <c r="E2456" t="s">
        <v>29</v>
      </c>
      <c r="F2456">
        <v>50</v>
      </c>
      <c r="G2456">
        <v>0</v>
      </c>
      <c r="H2456" t="s">
        <v>30</v>
      </c>
      <c r="I2456">
        <v>0</v>
      </c>
      <c r="J2456" t="s">
        <v>40</v>
      </c>
      <c r="K2456">
        <v>-200</v>
      </c>
      <c r="L2456" s="1">
        <v>2150</v>
      </c>
      <c r="M2456" t="s">
        <v>27</v>
      </c>
      <c r="N2456" t="s">
        <v>27</v>
      </c>
      <c r="O2456" t="s">
        <v>27</v>
      </c>
      <c r="P2456">
        <v>0</v>
      </c>
      <c r="Q2456" t="s">
        <v>34</v>
      </c>
      <c r="R2456">
        <v>24</v>
      </c>
      <c r="S2456" t="s">
        <v>27</v>
      </c>
      <c r="T2456">
        <v>5</v>
      </c>
      <c r="U2456">
        <v>4</v>
      </c>
      <c r="V2456">
        <v>2</v>
      </c>
      <c r="W2456">
        <v>99</v>
      </c>
      <c r="X2456">
        <v>669</v>
      </c>
      <c r="Y2456">
        <v>50</v>
      </c>
      <c r="Z2456" t="s">
        <v>35</v>
      </c>
      <c r="AA2456">
        <v>100</v>
      </c>
      <c r="AB2456" t="str">
        <f t="shared" si="38"/>
        <v>50-59</v>
      </c>
    </row>
    <row r="2457" spans="1:28" x14ac:dyDescent="0.3">
      <c r="A2457">
        <v>62</v>
      </c>
      <c r="B2457" t="s">
        <v>36</v>
      </c>
      <c r="C2457" t="s">
        <v>38</v>
      </c>
      <c r="D2457">
        <v>0</v>
      </c>
      <c r="E2457" t="s">
        <v>29</v>
      </c>
      <c r="F2457">
        <v>50</v>
      </c>
      <c r="G2457">
        <v>0</v>
      </c>
      <c r="H2457" t="s">
        <v>39</v>
      </c>
      <c r="I2457">
        <v>0</v>
      </c>
      <c r="J2457" t="s">
        <v>31</v>
      </c>
      <c r="K2457">
        <v>0</v>
      </c>
      <c r="L2457" s="1">
        <v>2300</v>
      </c>
      <c r="M2457" t="s">
        <v>27</v>
      </c>
      <c r="N2457" t="s">
        <v>27</v>
      </c>
      <c r="O2457" t="s">
        <v>27</v>
      </c>
      <c r="P2457">
        <v>0</v>
      </c>
      <c r="Q2457" t="s">
        <v>34</v>
      </c>
      <c r="R2457">
        <v>19</v>
      </c>
      <c r="S2457" t="s">
        <v>27</v>
      </c>
      <c r="T2457">
        <v>8</v>
      </c>
      <c r="U2457">
        <v>2</v>
      </c>
      <c r="V2457">
        <v>2</v>
      </c>
      <c r="W2457">
        <v>99</v>
      </c>
      <c r="X2457">
        <v>694</v>
      </c>
      <c r="Y2457">
        <v>50</v>
      </c>
      <c r="Z2457" t="s">
        <v>33</v>
      </c>
      <c r="AA2457">
        <v>50</v>
      </c>
      <c r="AB2457" t="str">
        <f t="shared" si="38"/>
        <v>60-69</v>
      </c>
    </row>
    <row r="2458" spans="1:28" x14ac:dyDescent="0.3">
      <c r="A2458">
        <v>31</v>
      </c>
      <c r="B2458" t="s">
        <v>27</v>
      </c>
      <c r="C2458" t="s">
        <v>28</v>
      </c>
      <c r="D2458">
        <v>86</v>
      </c>
      <c r="E2458" t="s">
        <v>37</v>
      </c>
      <c r="F2458">
        <v>0</v>
      </c>
      <c r="G2458">
        <v>0</v>
      </c>
      <c r="H2458" t="s">
        <v>30</v>
      </c>
      <c r="I2458">
        <v>0</v>
      </c>
      <c r="J2458" t="s">
        <v>40</v>
      </c>
      <c r="K2458">
        <v>-200</v>
      </c>
      <c r="L2458" s="1">
        <v>2036</v>
      </c>
      <c r="M2458" t="s">
        <v>27</v>
      </c>
      <c r="N2458" t="s">
        <v>27</v>
      </c>
      <c r="O2458" t="s">
        <v>27</v>
      </c>
      <c r="P2458">
        <v>0</v>
      </c>
      <c r="Q2458" t="s">
        <v>34</v>
      </c>
      <c r="R2458">
        <v>27</v>
      </c>
      <c r="S2458" t="s">
        <v>36</v>
      </c>
      <c r="T2458">
        <v>5</v>
      </c>
      <c r="U2458">
        <v>3</v>
      </c>
      <c r="V2458">
        <v>3</v>
      </c>
      <c r="W2458">
        <v>4</v>
      </c>
      <c r="X2458">
        <v>768</v>
      </c>
      <c r="Y2458">
        <v>-50</v>
      </c>
      <c r="Z2458" t="s">
        <v>33</v>
      </c>
      <c r="AA2458">
        <v>50</v>
      </c>
      <c r="AB2458" t="str">
        <f t="shared" si="38"/>
        <v>30-39</v>
      </c>
    </row>
    <row r="2459" spans="1:28" x14ac:dyDescent="0.3">
      <c r="A2459">
        <v>43</v>
      </c>
      <c r="B2459" t="s">
        <v>27</v>
      </c>
      <c r="C2459" t="s">
        <v>28</v>
      </c>
      <c r="D2459">
        <v>86</v>
      </c>
      <c r="E2459" t="s">
        <v>37</v>
      </c>
      <c r="F2459">
        <v>0</v>
      </c>
      <c r="G2459">
        <v>2</v>
      </c>
      <c r="H2459" t="s">
        <v>39</v>
      </c>
      <c r="I2459">
        <v>200</v>
      </c>
      <c r="J2459" t="s">
        <v>31</v>
      </c>
      <c r="K2459">
        <v>0</v>
      </c>
      <c r="L2459" s="1">
        <v>2336</v>
      </c>
      <c r="M2459" t="s">
        <v>27</v>
      </c>
      <c r="N2459" t="s">
        <v>36</v>
      </c>
      <c r="O2459" t="s">
        <v>27</v>
      </c>
      <c r="P2459">
        <v>50</v>
      </c>
      <c r="Q2459" t="s">
        <v>34</v>
      </c>
      <c r="R2459">
        <v>22</v>
      </c>
      <c r="S2459" t="s">
        <v>27</v>
      </c>
      <c r="T2459">
        <v>3</v>
      </c>
      <c r="U2459">
        <v>2</v>
      </c>
      <c r="V2459">
        <v>2</v>
      </c>
      <c r="W2459">
        <v>99</v>
      </c>
      <c r="X2459">
        <v>749</v>
      </c>
      <c r="Y2459">
        <v>-50</v>
      </c>
      <c r="Z2459" t="s">
        <v>41</v>
      </c>
      <c r="AA2459">
        <v>0</v>
      </c>
      <c r="AB2459" t="str">
        <f t="shared" si="38"/>
        <v>40-49</v>
      </c>
    </row>
    <row r="2460" spans="1:28" x14ac:dyDescent="0.3">
      <c r="A2460">
        <v>47</v>
      </c>
      <c r="B2460" t="s">
        <v>27</v>
      </c>
      <c r="C2460" t="s">
        <v>38</v>
      </c>
      <c r="D2460">
        <v>0</v>
      </c>
      <c r="E2460" t="s">
        <v>29</v>
      </c>
      <c r="F2460">
        <v>50</v>
      </c>
      <c r="G2460">
        <v>0</v>
      </c>
      <c r="H2460" t="s">
        <v>30</v>
      </c>
      <c r="I2460">
        <v>0</v>
      </c>
      <c r="J2460" t="s">
        <v>31</v>
      </c>
      <c r="K2460">
        <v>0</v>
      </c>
      <c r="L2460" s="1">
        <v>2350</v>
      </c>
      <c r="M2460" t="s">
        <v>27</v>
      </c>
      <c r="N2460" t="s">
        <v>27</v>
      </c>
      <c r="O2460" t="s">
        <v>27</v>
      </c>
      <c r="P2460">
        <v>0</v>
      </c>
      <c r="Q2460" t="s">
        <v>34</v>
      </c>
      <c r="R2460">
        <v>25</v>
      </c>
      <c r="S2460" t="s">
        <v>36</v>
      </c>
      <c r="T2460">
        <v>6</v>
      </c>
      <c r="U2460">
        <v>3</v>
      </c>
      <c r="V2460">
        <v>2</v>
      </c>
      <c r="W2460">
        <v>7</v>
      </c>
      <c r="X2460">
        <v>602</v>
      </c>
      <c r="Y2460">
        <v>50</v>
      </c>
      <c r="Z2460" t="s">
        <v>35</v>
      </c>
      <c r="AA2460">
        <v>100</v>
      </c>
      <c r="AB2460" t="str">
        <f t="shared" si="38"/>
        <v>40-49</v>
      </c>
    </row>
    <row r="2461" spans="1:28" x14ac:dyDescent="0.3">
      <c r="A2461">
        <v>47</v>
      </c>
      <c r="B2461" t="s">
        <v>27</v>
      </c>
      <c r="C2461" t="s">
        <v>28</v>
      </c>
      <c r="D2461">
        <v>86</v>
      </c>
      <c r="E2461" t="s">
        <v>37</v>
      </c>
      <c r="F2461">
        <v>0</v>
      </c>
      <c r="G2461">
        <v>1</v>
      </c>
      <c r="H2461" t="s">
        <v>30</v>
      </c>
      <c r="I2461">
        <v>50</v>
      </c>
      <c r="J2461" t="s">
        <v>31</v>
      </c>
      <c r="K2461">
        <v>0</v>
      </c>
      <c r="L2461" s="1">
        <v>2236</v>
      </c>
      <c r="M2461" t="s">
        <v>27</v>
      </c>
      <c r="N2461" t="s">
        <v>36</v>
      </c>
      <c r="O2461" t="s">
        <v>27</v>
      </c>
      <c r="P2461">
        <v>50</v>
      </c>
      <c r="Q2461" t="s">
        <v>32</v>
      </c>
      <c r="R2461">
        <v>15</v>
      </c>
      <c r="S2461" t="s">
        <v>27</v>
      </c>
      <c r="T2461">
        <v>3</v>
      </c>
      <c r="U2461">
        <v>3</v>
      </c>
      <c r="V2461">
        <v>2</v>
      </c>
      <c r="W2461">
        <v>99</v>
      </c>
      <c r="X2461">
        <v>756</v>
      </c>
      <c r="Y2461">
        <v>-50</v>
      </c>
      <c r="Z2461" t="s">
        <v>33</v>
      </c>
      <c r="AA2461">
        <v>50</v>
      </c>
      <c r="AB2461" t="str">
        <f t="shared" si="38"/>
        <v>40-49</v>
      </c>
    </row>
    <row r="2462" spans="1:28" x14ac:dyDescent="0.3">
      <c r="A2462">
        <v>41</v>
      </c>
      <c r="B2462" t="s">
        <v>27</v>
      </c>
      <c r="C2462" t="s">
        <v>46</v>
      </c>
      <c r="D2462">
        <v>0</v>
      </c>
      <c r="E2462" t="s">
        <v>29</v>
      </c>
      <c r="F2462">
        <v>50</v>
      </c>
      <c r="G2462">
        <v>1</v>
      </c>
      <c r="H2462" t="s">
        <v>30</v>
      </c>
      <c r="I2462">
        <v>50</v>
      </c>
      <c r="J2462" t="s">
        <v>40</v>
      </c>
      <c r="K2462">
        <v>-200</v>
      </c>
      <c r="L2462" s="1">
        <v>2000</v>
      </c>
      <c r="M2462" t="s">
        <v>27</v>
      </c>
      <c r="N2462" t="s">
        <v>36</v>
      </c>
      <c r="O2462" t="s">
        <v>27</v>
      </c>
      <c r="P2462">
        <v>50</v>
      </c>
      <c r="Q2462" t="s">
        <v>34</v>
      </c>
      <c r="R2462">
        <v>16</v>
      </c>
      <c r="S2462" t="s">
        <v>36</v>
      </c>
      <c r="T2462">
        <v>7</v>
      </c>
      <c r="U2462">
        <v>3</v>
      </c>
      <c r="V2462">
        <v>3</v>
      </c>
      <c r="W2462">
        <v>4</v>
      </c>
      <c r="X2462">
        <v>790</v>
      </c>
      <c r="Y2462">
        <v>-50</v>
      </c>
      <c r="Z2462" t="s">
        <v>33</v>
      </c>
      <c r="AA2462">
        <v>50</v>
      </c>
      <c r="AB2462" t="str">
        <f t="shared" si="38"/>
        <v>40-49</v>
      </c>
    </row>
    <row r="2463" spans="1:28" x14ac:dyDescent="0.3">
      <c r="A2463">
        <v>51</v>
      </c>
      <c r="B2463" t="s">
        <v>27</v>
      </c>
      <c r="C2463" t="s">
        <v>28</v>
      </c>
      <c r="D2463">
        <v>86</v>
      </c>
      <c r="E2463" t="s">
        <v>37</v>
      </c>
      <c r="F2463">
        <v>0</v>
      </c>
      <c r="G2463">
        <v>0</v>
      </c>
      <c r="H2463" t="s">
        <v>39</v>
      </c>
      <c r="I2463">
        <v>0</v>
      </c>
      <c r="J2463" t="s">
        <v>31</v>
      </c>
      <c r="K2463">
        <v>0</v>
      </c>
      <c r="L2463" s="1">
        <v>2286</v>
      </c>
      <c r="M2463" t="s">
        <v>27</v>
      </c>
      <c r="N2463" t="s">
        <v>27</v>
      </c>
      <c r="O2463" t="s">
        <v>27</v>
      </c>
      <c r="P2463">
        <v>0</v>
      </c>
      <c r="Q2463" t="s">
        <v>34</v>
      </c>
      <c r="R2463">
        <v>17</v>
      </c>
      <c r="S2463" t="s">
        <v>27</v>
      </c>
      <c r="T2463">
        <v>8</v>
      </c>
      <c r="U2463">
        <v>1</v>
      </c>
      <c r="V2463">
        <v>1</v>
      </c>
      <c r="W2463">
        <v>99</v>
      </c>
      <c r="X2463">
        <v>704</v>
      </c>
      <c r="Y2463">
        <v>-50</v>
      </c>
      <c r="Z2463" t="s">
        <v>35</v>
      </c>
      <c r="AA2463">
        <v>100</v>
      </c>
      <c r="AB2463" t="str">
        <f t="shared" si="38"/>
        <v>50-59</v>
      </c>
    </row>
    <row r="2464" spans="1:28" x14ac:dyDescent="0.3">
      <c r="A2464">
        <v>47</v>
      </c>
      <c r="B2464" t="s">
        <v>27</v>
      </c>
      <c r="C2464" t="s">
        <v>28</v>
      </c>
      <c r="D2464">
        <v>86</v>
      </c>
      <c r="E2464" t="s">
        <v>29</v>
      </c>
      <c r="F2464">
        <v>50</v>
      </c>
      <c r="G2464">
        <v>1</v>
      </c>
      <c r="H2464" t="s">
        <v>30</v>
      </c>
      <c r="I2464">
        <v>50</v>
      </c>
      <c r="J2464" t="s">
        <v>31</v>
      </c>
      <c r="K2464">
        <v>0</v>
      </c>
      <c r="L2464" s="1">
        <v>2386</v>
      </c>
      <c r="M2464" t="s">
        <v>27</v>
      </c>
      <c r="N2464" t="s">
        <v>27</v>
      </c>
      <c r="O2464" t="s">
        <v>27</v>
      </c>
      <c r="P2464">
        <v>0</v>
      </c>
      <c r="Q2464" t="s">
        <v>32</v>
      </c>
      <c r="R2464">
        <v>4</v>
      </c>
      <c r="S2464" t="s">
        <v>36</v>
      </c>
      <c r="T2464">
        <v>5</v>
      </c>
      <c r="U2464">
        <v>3</v>
      </c>
      <c r="V2464">
        <v>3</v>
      </c>
      <c r="W2464">
        <v>2</v>
      </c>
      <c r="X2464">
        <v>738</v>
      </c>
      <c r="Y2464">
        <v>-50</v>
      </c>
      <c r="Z2464" t="s">
        <v>35</v>
      </c>
      <c r="AA2464">
        <v>100</v>
      </c>
      <c r="AB2464" t="str">
        <f t="shared" si="38"/>
        <v>40-49</v>
      </c>
    </row>
    <row r="2465" spans="1:28" x14ac:dyDescent="0.3">
      <c r="A2465">
        <v>21</v>
      </c>
      <c r="B2465" t="s">
        <v>27</v>
      </c>
      <c r="C2465" t="s">
        <v>45</v>
      </c>
      <c r="D2465">
        <v>0</v>
      </c>
      <c r="E2465" t="s">
        <v>37</v>
      </c>
      <c r="F2465">
        <v>0</v>
      </c>
      <c r="G2465">
        <v>0</v>
      </c>
      <c r="H2465" t="s">
        <v>30</v>
      </c>
      <c r="I2465">
        <v>0</v>
      </c>
      <c r="J2465" t="s">
        <v>40</v>
      </c>
      <c r="K2465">
        <v>-200</v>
      </c>
      <c r="L2465" s="1">
        <v>2050</v>
      </c>
      <c r="M2465" t="s">
        <v>27</v>
      </c>
      <c r="N2465" t="s">
        <v>36</v>
      </c>
      <c r="O2465" t="s">
        <v>27</v>
      </c>
      <c r="P2465">
        <v>50</v>
      </c>
      <c r="Q2465" t="s">
        <v>34</v>
      </c>
      <c r="R2465">
        <v>2</v>
      </c>
      <c r="S2465" t="s">
        <v>36</v>
      </c>
      <c r="T2465">
        <v>3</v>
      </c>
      <c r="U2465">
        <v>4</v>
      </c>
      <c r="V2465">
        <v>2</v>
      </c>
      <c r="W2465">
        <v>13</v>
      </c>
      <c r="X2465">
        <v>687</v>
      </c>
      <c r="Y2465">
        <v>50</v>
      </c>
      <c r="Z2465" t="s">
        <v>35</v>
      </c>
      <c r="AA2465">
        <v>100</v>
      </c>
      <c r="AB2465" t="str">
        <f t="shared" si="38"/>
        <v>20-29</v>
      </c>
    </row>
    <row r="2466" spans="1:28" x14ac:dyDescent="0.3">
      <c r="A2466">
        <v>53</v>
      </c>
      <c r="B2466" t="s">
        <v>27</v>
      </c>
      <c r="C2466" t="s">
        <v>45</v>
      </c>
      <c r="D2466">
        <v>0</v>
      </c>
      <c r="E2466" t="s">
        <v>29</v>
      </c>
      <c r="F2466">
        <v>50</v>
      </c>
      <c r="G2466">
        <v>0</v>
      </c>
      <c r="H2466" t="s">
        <v>39</v>
      </c>
      <c r="I2466">
        <v>0</v>
      </c>
      <c r="J2466" t="s">
        <v>40</v>
      </c>
      <c r="K2466">
        <v>-200</v>
      </c>
      <c r="L2466" s="1">
        <v>1950</v>
      </c>
      <c r="M2466" t="s">
        <v>27</v>
      </c>
      <c r="N2466" t="s">
        <v>27</v>
      </c>
      <c r="O2466" t="s">
        <v>27</v>
      </c>
      <c r="P2466">
        <v>0</v>
      </c>
      <c r="Q2466" t="s">
        <v>32</v>
      </c>
      <c r="R2466">
        <v>13</v>
      </c>
      <c r="S2466" t="s">
        <v>27</v>
      </c>
      <c r="T2466">
        <v>1</v>
      </c>
      <c r="U2466">
        <v>3</v>
      </c>
      <c r="V2466">
        <v>1</v>
      </c>
      <c r="W2466">
        <v>99</v>
      </c>
      <c r="X2466">
        <v>799</v>
      </c>
      <c r="Y2466">
        <v>-50</v>
      </c>
      <c r="Z2466" t="s">
        <v>41</v>
      </c>
      <c r="AA2466">
        <v>0</v>
      </c>
      <c r="AB2466" t="str">
        <f t="shared" si="38"/>
        <v>50-59</v>
      </c>
    </row>
    <row r="2467" spans="1:28" x14ac:dyDescent="0.3">
      <c r="A2467">
        <v>53</v>
      </c>
      <c r="B2467" t="s">
        <v>27</v>
      </c>
      <c r="C2467" t="s">
        <v>28</v>
      </c>
      <c r="D2467">
        <v>86</v>
      </c>
      <c r="E2467" t="s">
        <v>29</v>
      </c>
      <c r="F2467">
        <v>50</v>
      </c>
      <c r="G2467">
        <v>0</v>
      </c>
      <c r="H2467" t="s">
        <v>30</v>
      </c>
      <c r="I2467">
        <v>0</v>
      </c>
      <c r="J2467" t="s">
        <v>40</v>
      </c>
      <c r="K2467">
        <v>-200</v>
      </c>
      <c r="L2467" s="1">
        <v>2036</v>
      </c>
      <c r="M2467" t="s">
        <v>27</v>
      </c>
      <c r="N2467" t="s">
        <v>27</v>
      </c>
      <c r="O2467" t="s">
        <v>27</v>
      </c>
      <c r="P2467">
        <v>0</v>
      </c>
      <c r="Q2467" t="s">
        <v>32</v>
      </c>
      <c r="R2467">
        <v>27</v>
      </c>
      <c r="S2467" t="s">
        <v>36</v>
      </c>
      <c r="T2467">
        <v>3</v>
      </c>
      <c r="U2467">
        <v>2</v>
      </c>
      <c r="V2467">
        <v>1</v>
      </c>
      <c r="W2467">
        <v>4</v>
      </c>
      <c r="X2467">
        <v>718</v>
      </c>
      <c r="Y2467">
        <v>-50</v>
      </c>
      <c r="Z2467" t="s">
        <v>41</v>
      </c>
      <c r="AA2467">
        <v>0</v>
      </c>
      <c r="AB2467" t="str">
        <f t="shared" si="38"/>
        <v>50-59</v>
      </c>
    </row>
    <row r="2468" spans="1:28" x14ac:dyDescent="0.3">
      <c r="A2468">
        <v>28</v>
      </c>
      <c r="B2468" t="s">
        <v>27</v>
      </c>
      <c r="C2468" t="s">
        <v>38</v>
      </c>
      <c r="D2468">
        <v>0</v>
      </c>
      <c r="E2468" t="s">
        <v>29</v>
      </c>
      <c r="F2468">
        <v>50</v>
      </c>
      <c r="G2468">
        <v>1</v>
      </c>
      <c r="H2468" t="s">
        <v>39</v>
      </c>
      <c r="I2468">
        <v>100</v>
      </c>
      <c r="J2468" t="s">
        <v>31</v>
      </c>
      <c r="K2468">
        <v>0</v>
      </c>
      <c r="L2468" s="1">
        <v>2250</v>
      </c>
      <c r="M2468" t="s">
        <v>27</v>
      </c>
      <c r="N2468" t="s">
        <v>27</v>
      </c>
      <c r="O2468" t="s">
        <v>27</v>
      </c>
      <c r="P2468">
        <v>0</v>
      </c>
      <c r="Q2468" t="s">
        <v>34</v>
      </c>
      <c r="R2468">
        <v>10</v>
      </c>
      <c r="S2468" t="s">
        <v>27</v>
      </c>
      <c r="T2468">
        <v>12</v>
      </c>
      <c r="U2468">
        <v>0</v>
      </c>
      <c r="V2468">
        <v>1</v>
      </c>
      <c r="W2468">
        <v>99</v>
      </c>
      <c r="X2468">
        <v>704</v>
      </c>
      <c r="Y2468">
        <v>-50</v>
      </c>
      <c r="Z2468" t="s">
        <v>41</v>
      </c>
      <c r="AA2468">
        <v>0</v>
      </c>
      <c r="AB2468" t="str">
        <f t="shared" si="38"/>
        <v>20-29</v>
      </c>
    </row>
    <row r="2469" spans="1:28" x14ac:dyDescent="0.3">
      <c r="A2469">
        <v>40</v>
      </c>
      <c r="B2469" t="s">
        <v>27</v>
      </c>
      <c r="C2469" t="s">
        <v>28</v>
      </c>
      <c r="D2469">
        <v>86</v>
      </c>
      <c r="E2469" t="s">
        <v>29</v>
      </c>
      <c r="F2469">
        <v>50</v>
      </c>
      <c r="G2469">
        <v>1</v>
      </c>
      <c r="H2469" t="s">
        <v>39</v>
      </c>
      <c r="I2469">
        <v>100</v>
      </c>
      <c r="J2469" t="s">
        <v>40</v>
      </c>
      <c r="K2469">
        <v>-200</v>
      </c>
      <c r="L2469" s="1">
        <v>2236</v>
      </c>
      <c r="M2469" t="s">
        <v>27</v>
      </c>
      <c r="N2469" t="s">
        <v>27</v>
      </c>
      <c r="O2469" t="s">
        <v>27</v>
      </c>
      <c r="P2469">
        <v>0</v>
      </c>
      <c r="Q2469" t="s">
        <v>34</v>
      </c>
      <c r="R2469">
        <v>8</v>
      </c>
      <c r="S2469" t="s">
        <v>36</v>
      </c>
      <c r="T2469">
        <v>5</v>
      </c>
      <c r="U2469">
        <v>2</v>
      </c>
      <c r="V2469">
        <v>2</v>
      </c>
      <c r="W2469">
        <v>4</v>
      </c>
      <c r="X2469">
        <v>758</v>
      </c>
      <c r="Y2469">
        <v>-50</v>
      </c>
      <c r="Z2469" t="s">
        <v>35</v>
      </c>
      <c r="AA2469">
        <v>100</v>
      </c>
      <c r="AB2469" t="str">
        <f t="shared" si="38"/>
        <v>40-49</v>
      </c>
    </row>
    <row r="2470" spans="1:28" x14ac:dyDescent="0.3">
      <c r="A2470">
        <v>50</v>
      </c>
      <c r="B2470" t="s">
        <v>27</v>
      </c>
      <c r="C2470" t="s">
        <v>28</v>
      </c>
      <c r="D2470">
        <v>86</v>
      </c>
      <c r="E2470" t="s">
        <v>29</v>
      </c>
      <c r="F2470">
        <v>50</v>
      </c>
      <c r="G2470">
        <v>0</v>
      </c>
      <c r="H2470" t="s">
        <v>30</v>
      </c>
      <c r="I2470">
        <v>0</v>
      </c>
      <c r="J2470" t="s">
        <v>40</v>
      </c>
      <c r="K2470">
        <v>-200</v>
      </c>
      <c r="L2470" s="1">
        <v>2086</v>
      </c>
      <c r="M2470" t="s">
        <v>27</v>
      </c>
      <c r="N2470" t="s">
        <v>36</v>
      </c>
      <c r="O2470" t="s">
        <v>27</v>
      </c>
      <c r="P2470">
        <v>50</v>
      </c>
      <c r="Q2470" t="s">
        <v>34</v>
      </c>
      <c r="R2470">
        <v>30</v>
      </c>
      <c r="S2470" t="s">
        <v>27</v>
      </c>
      <c r="T2470">
        <v>4</v>
      </c>
      <c r="U2470">
        <v>0</v>
      </c>
      <c r="V2470">
        <v>1</v>
      </c>
      <c r="W2470">
        <v>99</v>
      </c>
      <c r="X2470">
        <v>707</v>
      </c>
      <c r="Y2470">
        <v>-50</v>
      </c>
      <c r="Z2470" t="s">
        <v>35</v>
      </c>
      <c r="AA2470">
        <v>100</v>
      </c>
      <c r="AB2470" t="str">
        <f t="shared" si="38"/>
        <v>50-59</v>
      </c>
    </row>
    <row r="2471" spans="1:28" x14ac:dyDescent="0.3">
      <c r="A2471">
        <v>36</v>
      </c>
      <c r="B2471" t="s">
        <v>27</v>
      </c>
      <c r="C2471" t="s">
        <v>28</v>
      </c>
      <c r="D2471">
        <v>86</v>
      </c>
      <c r="E2471" t="s">
        <v>29</v>
      </c>
      <c r="F2471">
        <v>50</v>
      </c>
      <c r="G2471">
        <v>1</v>
      </c>
      <c r="H2471" t="s">
        <v>43</v>
      </c>
      <c r="I2471">
        <v>200</v>
      </c>
      <c r="J2471" t="s">
        <v>40</v>
      </c>
      <c r="K2471">
        <v>-200</v>
      </c>
      <c r="L2471" s="1">
        <v>2336</v>
      </c>
      <c r="M2471" t="s">
        <v>27</v>
      </c>
      <c r="N2471" t="s">
        <v>27</v>
      </c>
      <c r="O2471" t="s">
        <v>27</v>
      </c>
      <c r="P2471">
        <v>0</v>
      </c>
      <c r="Q2471" t="s">
        <v>34</v>
      </c>
      <c r="R2471">
        <v>30</v>
      </c>
      <c r="S2471" t="s">
        <v>27</v>
      </c>
      <c r="T2471">
        <v>3</v>
      </c>
      <c r="U2471">
        <v>2</v>
      </c>
      <c r="V2471">
        <v>1</v>
      </c>
      <c r="W2471">
        <v>99</v>
      </c>
      <c r="X2471">
        <v>710</v>
      </c>
      <c r="Y2471">
        <v>-50</v>
      </c>
      <c r="Z2471" t="s">
        <v>35</v>
      </c>
      <c r="AA2471">
        <v>100</v>
      </c>
      <c r="AB2471" t="str">
        <f t="shared" si="38"/>
        <v>30-39</v>
      </c>
    </row>
    <row r="2472" spans="1:28" x14ac:dyDescent="0.3">
      <c r="A2472">
        <v>56</v>
      </c>
      <c r="B2472" t="s">
        <v>36</v>
      </c>
      <c r="C2472" t="s">
        <v>28</v>
      </c>
      <c r="D2472">
        <v>86</v>
      </c>
      <c r="E2472" t="s">
        <v>29</v>
      </c>
      <c r="F2472">
        <v>50</v>
      </c>
      <c r="G2472">
        <v>0</v>
      </c>
      <c r="H2472" t="s">
        <v>30</v>
      </c>
      <c r="I2472">
        <v>0</v>
      </c>
      <c r="J2472" t="s">
        <v>31</v>
      </c>
      <c r="K2472">
        <v>0</v>
      </c>
      <c r="L2472" s="1">
        <v>2286</v>
      </c>
      <c r="M2472" t="s">
        <v>36</v>
      </c>
      <c r="N2472" t="s">
        <v>27</v>
      </c>
      <c r="O2472" t="s">
        <v>27</v>
      </c>
      <c r="P2472">
        <v>50</v>
      </c>
      <c r="Q2472" t="s">
        <v>34</v>
      </c>
      <c r="R2472">
        <v>5</v>
      </c>
      <c r="S2472" t="s">
        <v>36</v>
      </c>
      <c r="T2472">
        <v>4</v>
      </c>
      <c r="U2472">
        <v>3</v>
      </c>
      <c r="V2472">
        <v>3</v>
      </c>
      <c r="W2472">
        <v>11</v>
      </c>
      <c r="X2472">
        <v>637</v>
      </c>
      <c r="Y2472">
        <v>50</v>
      </c>
      <c r="Z2472" t="s">
        <v>41</v>
      </c>
      <c r="AA2472">
        <v>0</v>
      </c>
      <c r="AB2472" t="str">
        <f t="shared" si="38"/>
        <v>50-59</v>
      </c>
    </row>
    <row r="2473" spans="1:28" x14ac:dyDescent="0.3">
      <c r="A2473">
        <v>75</v>
      </c>
      <c r="B2473" t="s">
        <v>36</v>
      </c>
      <c r="C2473" t="s">
        <v>46</v>
      </c>
      <c r="D2473">
        <v>0</v>
      </c>
      <c r="E2473" t="s">
        <v>37</v>
      </c>
      <c r="F2473">
        <v>0</v>
      </c>
      <c r="G2473">
        <v>0</v>
      </c>
      <c r="H2473" t="s">
        <v>30</v>
      </c>
      <c r="I2473">
        <v>0</v>
      </c>
      <c r="J2473" t="s">
        <v>40</v>
      </c>
      <c r="K2473">
        <v>-200</v>
      </c>
      <c r="L2473" s="1">
        <v>2000</v>
      </c>
      <c r="M2473" t="s">
        <v>27</v>
      </c>
      <c r="N2473" t="s">
        <v>27</v>
      </c>
      <c r="O2473" t="s">
        <v>27</v>
      </c>
      <c r="P2473">
        <v>0</v>
      </c>
      <c r="Q2473" t="s">
        <v>34</v>
      </c>
      <c r="R2473">
        <v>5</v>
      </c>
      <c r="S2473" t="s">
        <v>36</v>
      </c>
      <c r="T2473">
        <v>5</v>
      </c>
      <c r="U2473">
        <v>5</v>
      </c>
      <c r="V2473">
        <v>3</v>
      </c>
      <c r="W2473">
        <v>8</v>
      </c>
      <c r="X2473">
        <v>750</v>
      </c>
      <c r="Y2473">
        <v>-50</v>
      </c>
      <c r="Z2473" t="s">
        <v>35</v>
      </c>
      <c r="AA2473">
        <v>100</v>
      </c>
      <c r="AB2473" t="str">
        <f t="shared" si="38"/>
        <v>70-79</v>
      </c>
    </row>
    <row r="2474" spans="1:28" x14ac:dyDescent="0.3">
      <c r="A2474">
        <v>28</v>
      </c>
      <c r="B2474" t="s">
        <v>27</v>
      </c>
      <c r="C2474" t="s">
        <v>38</v>
      </c>
      <c r="D2474">
        <v>0</v>
      </c>
      <c r="E2474" t="s">
        <v>29</v>
      </c>
      <c r="F2474">
        <v>50</v>
      </c>
      <c r="G2474">
        <v>0</v>
      </c>
      <c r="H2474" t="s">
        <v>30</v>
      </c>
      <c r="I2474">
        <v>0</v>
      </c>
      <c r="J2474" t="s">
        <v>31</v>
      </c>
      <c r="K2474">
        <v>0</v>
      </c>
      <c r="L2474" s="1">
        <v>2250</v>
      </c>
      <c r="M2474" t="s">
        <v>27</v>
      </c>
      <c r="N2474" t="s">
        <v>27</v>
      </c>
      <c r="O2474" t="s">
        <v>27</v>
      </c>
      <c r="P2474">
        <v>0</v>
      </c>
      <c r="Q2474" t="s">
        <v>32</v>
      </c>
      <c r="R2474">
        <v>14</v>
      </c>
      <c r="S2474" t="s">
        <v>27</v>
      </c>
      <c r="T2474">
        <v>4</v>
      </c>
      <c r="U2474">
        <v>1</v>
      </c>
      <c r="V2474">
        <v>1</v>
      </c>
      <c r="W2474">
        <v>99</v>
      </c>
      <c r="X2474">
        <v>719</v>
      </c>
      <c r="Y2474">
        <v>-50</v>
      </c>
      <c r="Z2474" t="s">
        <v>35</v>
      </c>
      <c r="AA2474">
        <v>100</v>
      </c>
      <c r="AB2474" t="str">
        <f t="shared" si="38"/>
        <v>20-29</v>
      </c>
    </row>
    <row r="2475" spans="1:28" x14ac:dyDescent="0.3">
      <c r="A2475">
        <v>19</v>
      </c>
      <c r="B2475" t="s">
        <v>27</v>
      </c>
      <c r="C2475" t="s">
        <v>38</v>
      </c>
      <c r="D2475">
        <v>0</v>
      </c>
      <c r="E2475" t="s">
        <v>42</v>
      </c>
      <c r="F2475">
        <v>100</v>
      </c>
      <c r="G2475">
        <v>1</v>
      </c>
      <c r="H2475" t="s">
        <v>30</v>
      </c>
      <c r="I2475">
        <v>50</v>
      </c>
      <c r="J2475" t="s">
        <v>40</v>
      </c>
      <c r="K2475">
        <v>-200</v>
      </c>
      <c r="L2475" s="1">
        <v>2100</v>
      </c>
      <c r="M2475" t="s">
        <v>27</v>
      </c>
      <c r="N2475" t="s">
        <v>36</v>
      </c>
      <c r="O2475" t="s">
        <v>27</v>
      </c>
      <c r="P2475">
        <v>50</v>
      </c>
      <c r="Q2475" t="s">
        <v>34</v>
      </c>
      <c r="R2475">
        <v>4</v>
      </c>
      <c r="S2475" t="s">
        <v>36</v>
      </c>
      <c r="T2475">
        <v>7</v>
      </c>
      <c r="U2475">
        <v>6</v>
      </c>
      <c r="V2475">
        <v>3</v>
      </c>
      <c r="W2475">
        <v>12</v>
      </c>
      <c r="X2475">
        <v>733</v>
      </c>
      <c r="Y2475">
        <v>-50</v>
      </c>
      <c r="Z2475" t="s">
        <v>35</v>
      </c>
      <c r="AA2475">
        <v>100</v>
      </c>
      <c r="AB2475" t="str">
        <f t="shared" si="38"/>
        <v>10-19</v>
      </c>
    </row>
    <row r="2476" spans="1:28" x14ac:dyDescent="0.3">
      <c r="A2476">
        <v>44</v>
      </c>
      <c r="B2476" t="s">
        <v>27</v>
      </c>
      <c r="C2476" t="s">
        <v>38</v>
      </c>
      <c r="D2476">
        <v>0</v>
      </c>
      <c r="E2476" t="s">
        <v>29</v>
      </c>
      <c r="F2476">
        <v>50</v>
      </c>
      <c r="G2476">
        <v>0</v>
      </c>
      <c r="H2476" t="s">
        <v>30</v>
      </c>
      <c r="I2476">
        <v>0</v>
      </c>
      <c r="J2476" t="s">
        <v>40</v>
      </c>
      <c r="K2476">
        <v>-200</v>
      </c>
      <c r="L2476" s="1">
        <v>2100</v>
      </c>
      <c r="M2476" t="s">
        <v>27</v>
      </c>
      <c r="N2476" t="s">
        <v>27</v>
      </c>
      <c r="O2476" t="s">
        <v>27</v>
      </c>
      <c r="P2476">
        <v>0</v>
      </c>
      <c r="Q2476" t="s">
        <v>34</v>
      </c>
      <c r="R2476">
        <v>27</v>
      </c>
      <c r="S2476" t="s">
        <v>27</v>
      </c>
      <c r="T2476">
        <v>3</v>
      </c>
      <c r="U2476">
        <v>4</v>
      </c>
      <c r="V2476">
        <v>1</v>
      </c>
      <c r="W2476">
        <v>99</v>
      </c>
      <c r="X2476">
        <v>700</v>
      </c>
      <c r="Y2476">
        <v>50</v>
      </c>
      <c r="Z2476" t="s">
        <v>33</v>
      </c>
      <c r="AA2476">
        <v>50</v>
      </c>
      <c r="AB2476" t="str">
        <f t="shared" si="38"/>
        <v>40-49</v>
      </c>
    </row>
    <row r="2477" spans="1:28" x14ac:dyDescent="0.3">
      <c r="A2477">
        <v>50</v>
      </c>
      <c r="B2477" t="s">
        <v>27</v>
      </c>
      <c r="C2477" t="s">
        <v>28</v>
      </c>
      <c r="D2477">
        <v>86</v>
      </c>
      <c r="E2477" t="s">
        <v>42</v>
      </c>
      <c r="F2477">
        <v>100</v>
      </c>
      <c r="G2477">
        <v>0</v>
      </c>
      <c r="H2477" t="s">
        <v>39</v>
      </c>
      <c r="I2477">
        <v>0</v>
      </c>
      <c r="J2477" t="s">
        <v>31</v>
      </c>
      <c r="K2477">
        <v>0</v>
      </c>
      <c r="L2477" s="1">
        <v>2336</v>
      </c>
      <c r="M2477" t="s">
        <v>36</v>
      </c>
      <c r="N2477" t="s">
        <v>27</v>
      </c>
      <c r="O2477" t="s">
        <v>27</v>
      </c>
      <c r="P2477">
        <v>50</v>
      </c>
      <c r="Q2477" t="s">
        <v>32</v>
      </c>
      <c r="R2477">
        <v>6</v>
      </c>
      <c r="S2477" t="s">
        <v>27</v>
      </c>
      <c r="T2477">
        <v>6</v>
      </c>
      <c r="U2477">
        <v>0</v>
      </c>
      <c r="V2477">
        <v>1</v>
      </c>
      <c r="W2477">
        <v>99</v>
      </c>
      <c r="X2477">
        <v>645</v>
      </c>
      <c r="Y2477">
        <v>50</v>
      </c>
      <c r="Z2477" t="s">
        <v>41</v>
      </c>
      <c r="AA2477">
        <v>0</v>
      </c>
      <c r="AB2477" t="str">
        <f t="shared" si="38"/>
        <v>50-59</v>
      </c>
    </row>
    <row r="2478" spans="1:28" x14ac:dyDescent="0.3">
      <c r="A2478">
        <v>36</v>
      </c>
      <c r="B2478" t="s">
        <v>27</v>
      </c>
      <c r="C2478" t="s">
        <v>38</v>
      </c>
      <c r="D2478">
        <v>0</v>
      </c>
      <c r="E2478" t="s">
        <v>42</v>
      </c>
      <c r="F2478">
        <v>100</v>
      </c>
      <c r="G2478">
        <v>0</v>
      </c>
      <c r="H2478" t="s">
        <v>30</v>
      </c>
      <c r="I2478">
        <v>0</v>
      </c>
      <c r="J2478" t="s">
        <v>31</v>
      </c>
      <c r="K2478">
        <v>0</v>
      </c>
      <c r="L2478" s="1">
        <v>2350</v>
      </c>
      <c r="M2478" t="s">
        <v>27</v>
      </c>
      <c r="N2478" t="s">
        <v>27</v>
      </c>
      <c r="O2478" t="s">
        <v>27</v>
      </c>
      <c r="P2478">
        <v>0</v>
      </c>
      <c r="Q2478" t="s">
        <v>34</v>
      </c>
      <c r="R2478">
        <v>29</v>
      </c>
      <c r="S2478" t="s">
        <v>27</v>
      </c>
      <c r="T2478">
        <v>1</v>
      </c>
      <c r="U2478">
        <v>2</v>
      </c>
      <c r="V2478">
        <v>2</v>
      </c>
      <c r="W2478">
        <v>99</v>
      </c>
      <c r="X2478">
        <v>690</v>
      </c>
      <c r="Y2478">
        <v>50</v>
      </c>
      <c r="Z2478" t="s">
        <v>33</v>
      </c>
      <c r="AA2478">
        <v>50</v>
      </c>
      <c r="AB2478" t="str">
        <f t="shared" si="38"/>
        <v>30-39</v>
      </c>
    </row>
    <row r="2479" spans="1:28" x14ac:dyDescent="0.3">
      <c r="A2479">
        <v>61</v>
      </c>
      <c r="B2479" t="s">
        <v>36</v>
      </c>
      <c r="C2479" t="s">
        <v>45</v>
      </c>
      <c r="D2479">
        <v>0</v>
      </c>
      <c r="E2479" t="s">
        <v>29</v>
      </c>
      <c r="F2479">
        <v>50</v>
      </c>
      <c r="G2479">
        <v>1</v>
      </c>
      <c r="H2479" t="s">
        <v>30</v>
      </c>
      <c r="I2479">
        <v>50</v>
      </c>
      <c r="J2479" t="s">
        <v>31</v>
      </c>
      <c r="K2479">
        <v>0</v>
      </c>
      <c r="L2479" s="1">
        <v>2300</v>
      </c>
      <c r="M2479" t="s">
        <v>27</v>
      </c>
      <c r="N2479" t="s">
        <v>27</v>
      </c>
      <c r="O2479" t="s">
        <v>36</v>
      </c>
      <c r="P2479">
        <v>50</v>
      </c>
      <c r="Q2479" t="s">
        <v>34</v>
      </c>
      <c r="R2479">
        <v>8</v>
      </c>
      <c r="S2479" t="s">
        <v>36</v>
      </c>
      <c r="T2479">
        <v>6</v>
      </c>
      <c r="U2479">
        <v>2</v>
      </c>
      <c r="V2479">
        <v>2</v>
      </c>
      <c r="W2479">
        <v>7</v>
      </c>
      <c r="X2479">
        <v>576</v>
      </c>
      <c r="Y2479">
        <v>50</v>
      </c>
      <c r="Z2479" t="s">
        <v>33</v>
      </c>
      <c r="AA2479">
        <v>50</v>
      </c>
      <c r="AB2479" t="str">
        <f t="shared" si="38"/>
        <v>60-69</v>
      </c>
    </row>
    <row r="2480" spans="1:28" x14ac:dyDescent="0.3">
      <c r="A2480">
        <v>19</v>
      </c>
      <c r="B2480" t="s">
        <v>27</v>
      </c>
      <c r="C2480" t="s">
        <v>38</v>
      </c>
      <c r="D2480">
        <v>0</v>
      </c>
      <c r="E2480" t="s">
        <v>29</v>
      </c>
      <c r="F2480">
        <v>50</v>
      </c>
      <c r="G2480">
        <v>0</v>
      </c>
      <c r="H2480" t="s">
        <v>30</v>
      </c>
      <c r="I2480">
        <v>0</v>
      </c>
      <c r="J2480" t="s">
        <v>40</v>
      </c>
      <c r="K2480">
        <v>-200</v>
      </c>
      <c r="L2480" s="1">
        <v>2000</v>
      </c>
      <c r="M2480" t="s">
        <v>27</v>
      </c>
      <c r="N2480" t="s">
        <v>36</v>
      </c>
      <c r="O2480" t="s">
        <v>27</v>
      </c>
      <c r="P2480">
        <v>50</v>
      </c>
      <c r="Q2480" t="s">
        <v>34</v>
      </c>
      <c r="R2480">
        <v>16</v>
      </c>
      <c r="S2480" t="s">
        <v>36</v>
      </c>
      <c r="T2480">
        <v>3</v>
      </c>
      <c r="U2480">
        <v>3</v>
      </c>
      <c r="V2480">
        <v>2</v>
      </c>
      <c r="W2480">
        <v>13</v>
      </c>
      <c r="X2480">
        <v>729</v>
      </c>
      <c r="Y2480">
        <v>-50</v>
      </c>
      <c r="Z2480" t="s">
        <v>35</v>
      </c>
      <c r="AA2480">
        <v>100</v>
      </c>
      <c r="AB2480" t="str">
        <f t="shared" si="38"/>
        <v>10-19</v>
      </c>
    </row>
    <row r="2481" spans="1:28" x14ac:dyDescent="0.3">
      <c r="A2481">
        <v>50</v>
      </c>
      <c r="B2481" t="s">
        <v>27</v>
      </c>
      <c r="C2481" t="s">
        <v>38</v>
      </c>
      <c r="D2481">
        <v>0</v>
      </c>
      <c r="E2481" t="s">
        <v>29</v>
      </c>
      <c r="F2481">
        <v>50</v>
      </c>
      <c r="G2481">
        <v>0</v>
      </c>
      <c r="H2481" t="s">
        <v>30</v>
      </c>
      <c r="I2481">
        <v>0</v>
      </c>
      <c r="J2481" t="s">
        <v>40</v>
      </c>
      <c r="K2481">
        <v>-200</v>
      </c>
      <c r="L2481" s="1">
        <v>2000</v>
      </c>
      <c r="M2481" t="s">
        <v>27</v>
      </c>
      <c r="N2481" t="s">
        <v>27</v>
      </c>
      <c r="O2481" t="s">
        <v>27</v>
      </c>
      <c r="P2481">
        <v>0</v>
      </c>
      <c r="Q2481" t="s">
        <v>34</v>
      </c>
      <c r="R2481">
        <v>10</v>
      </c>
      <c r="S2481" t="s">
        <v>36</v>
      </c>
      <c r="T2481">
        <v>5</v>
      </c>
      <c r="U2481">
        <v>1</v>
      </c>
      <c r="V2481">
        <v>3</v>
      </c>
      <c r="W2481">
        <v>10</v>
      </c>
      <c r="X2481">
        <v>796</v>
      </c>
      <c r="Y2481">
        <v>-50</v>
      </c>
      <c r="Z2481" t="s">
        <v>33</v>
      </c>
      <c r="AA2481">
        <v>50</v>
      </c>
      <c r="AB2481" t="str">
        <f t="shared" si="38"/>
        <v>50-59</v>
      </c>
    </row>
    <row r="2482" spans="1:28" x14ac:dyDescent="0.3">
      <c r="A2482">
        <v>30</v>
      </c>
      <c r="B2482" t="s">
        <v>27</v>
      </c>
      <c r="C2482" t="s">
        <v>45</v>
      </c>
      <c r="D2482">
        <v>0</v>
      </c>
      <c r="E2482" t="s">
        <v>29</v>
      </c>
      <c r="F2482">
        <v>50</v>
      </c>
      <c r="G2482">
        <v>0</v>
      </c>
      <c r="H2482" t="s">
        <v>30</v>
      </c>
      <c r="I2482">
        <v>0</v>
      </c>
      <c r="J2482" t="s">
        <v>31</v>
      </c>
      <c r="K2482">
        <v>0</v>
      </c>
      <c r="L2482" s="1">
        <v>2100</v>
      </c>
      <c r="M2482" t="s">
        <v>36</v>
      </c>
      <c r="N2482" t="s">
        <v>27</v>
      </c>
      <c r="O2482" t="s">
        <v>27</v>
      </c>
      <c r="P2482">
        <v>50</v>
      </c>
      <c r="Q2482" t="s">
        <v>32</v>
      </c>
      <c r="R2482">
        <v>3</v>
      </c>
      <c r="S2482" t="s">
        <v>36</v>
      </c>
      <c r="T2482">
        <v>4</v>
      </c>
      <c r="U2482">
        <v>3</v>
      </c>
      <c r="V2482">
        <v>2</v>
      </c>
      <c r="W2482">
        <v>6</v>
      </c>
      <c r="X2482">
        <v>708</v>
      </c>
      <c r="Y2482">
        <v>-50</v>
      </c>
      <c r="Z2482" t="s">
        <v>41</v>
      </c>
      <c r="AA2482">
        <v>0</v>
      </c>
      <c r="AB2482" t="str">
        <f t="shared" si="38"/>
        <v>30-39</v>
      </c>
    </row>
    <row r="2483" spans="1:28" x14ac:dyDescent="0.3">
      <c r="A2483">
        <v>65</v>
      </c>
      <c r="B2483" t="s">
        <v>36</v>
      </c>
      <c r="C2483" t="s">
        <v>28</v>
      </c>
      <c r="D2483">
        <v>86</v>
      </c>
      <c r="E2483" t="s">
        <v>29</v>
      </c>
      <c r="F2483">
        <v>50</v>
      </c>
      <c r="G2483">
        <v>0</v>
      </c>
      <c r="H2483" t="s">
        <v>30</v>
      </c>
      <c r="I2483">
        <v>0</v>
      </c>
      <c r="J2483" t="s">
        <v>40</v>
      </c>
      <c r="K2483">
        <v>-200</v>
      </c>
      <c r="L2483" s="1">
        <v>2086</v>
      </c>
      <c r="M2483" t="s">
        <v>27</v>
      </c>
      <c r="N2483" t="s">
        <v>27</v>
      </c>
      <c r="O2483" t="s">
        <v>27</v>
      </c>
      <c r="P2483">
        <v>0</v>
      </c>
      <c r="Q2483" t="s">
        <v>34</v>
      </c>
      <c r="R2483">
        <v>29</v>
      </c>
      <c r="S2483" t="s">
        <v>36</v>
      </c>
      <c r="T2483">
        <v>5</v>
      </c>
      <c r="U2483">
        <v>0</v>
      </c>
      <c r="V2483">
        <v>1</v>
      </c>
      <c r="W2483">
        <v>13</v>
      </c>
      <c r="X2483">
        <v>718</v>
      </c>
      <c r="Y2483">
        <v>-50</v>
      </c>
      <c r="Z2483" t="s">
        <v>33</v>
      </c>
      <c r="AA2483">
        <v>50</v>
      </c>
      <c r="AB2483" t="str">
        <f t="shared" si="38"/>
        <v>60-69</v>
      </c>
    </row>
    <row r="2484" spans="1:28" x14ac:dyDescent="0.3">
      <c r="A2484">
        <v>69</v>
      </c>
      <c r="B2484" t="s">
        <v>36</v>
      </c>
      <c r="C2484" t="s">
        <v>38</v>
      </c>
      <c r="D2484">
        <v>0</v>
      </c>
      <c r="E2484" t="s">
        <v>29</v>
      </c>
      <c r="F2484">
        <v>50</v>
      </c>
      <c r="G2484">
        <v>0</v>
      </c>
      <c r="H2484" t="s">
        <v>30</v>
      </c>
      <c r="I2484">
        <v>0</v>
      </c>
      <c r="J2484" t="s">
        <v>31</v>
      </c>
      <c r="K2484">
        <v>0</v>
      </c>
      <c r="L2484" s="1">
        <v>2250</v>
      </c>
      <c r="M2484" t="s">
        <v>27</v>
      </c>
      <c r="N2484" t="s">
        <v>27</v>
      </c>
      <c r="O2484" t="s">
        <v>27</v>
      </c>
      <c r="P2484">
        <v>0</v>
      </c>
      <c r="Q2484" t="s">
        <v>34</v>
      </c>
      <c r="R2484">
        <v>21</v>
      </c>
      <c r="S2484" t="s">
        <v>27</v>
      </c>
      <c r="T2484">
        <v>2</v>
      </c>
      <c r="U2484">
        <v>2</v>
      </c>
      <c r="V2484">
        <v>3</v>
      </c>
      <c r="W2484">
        <v>99</v>
      </c>
      <c r="X2484">
        <v>724</v>
      </c>
      <c r="Y2484">
        <v>-50</v>
      </c>
      <c r="Z2484" t="s">
        <v>35</v>
      </c>
      <c r="AA2484">
        <v>100</v>
      </c>
      <c r="AB2484" t="str">
        <f t="shared" si="38"/>
        <v>60-69</v>
      </c>
    </row>
    <row r="2485" spans="1:28" x14ac:dyDescent="0.3">
      <c r="A2485">
        <v>28</v>
      </c>
      <c r="B2485" t="s">
        <v>27</v>
      </c>
      <c r="C2485" t="s">
        <v>46</v>
      </c>
      <c r="D2485">
        <v>0</v>
      </c>
      <c r="E2485" t="s">
        <v>37</v>
      </c>
      <c r="F2485">
        <v>0</v>
      </c>
      <c r="G2485">
        <v>0</v>
      </c>
      <c r="H2485" t="s">
        <v>39</v>
      </c>
      <c r="I2485">
        <v>0</v>
      </c>
      <c r="J2485" t="s">
        <v>31</v>
      </c>
      <c r="K2485">
        <v>0</v>
      </c>
      <c r="L2485" s="1">
        <v>2200</v>
      </c>
      <c r="M2485" t="s">
        <v>27</v>
      </c>
      <c r="N2485" t="s">
        <v>27</v>
      </c>
      <c r="O2485" t="s">
        <v>27</v>
      </c>
      <c r="P2485">
        <v>0</v>
      </c>
      <c r="Q2485" t="s">
        <v>44</v>
      </c>
      <c r="R2485">
        <v>10</v>
      </c>
      <c r="S2485" t="s">
        <v>36</v>
      </c>
      <c r="T2485">
        <v>5</v>
      </c>
      <c r="U2485">
        <v>2</v>
      </c>
      <c r="V2485">
        <v>2</v>
      </c>
      <c r="W2485">
        <v>7</v>
      </c>
      <c r="X2485">
        <v>620</v>
      </c>
      <c r="Y2485">
        <v>50</v>
      </c>
      <c r="Z2485" t="s">
        <v>41</v>
      </c>
      <c r="AA2485">
        <v>0</v>
      </c>
      <c r="AB2485" t="str">
        <f t="shared" si="38"/>
        <v>20-29</v>
      </c>
    </row>
    <row r="2486" spans="1:28" x14ac:dyDescent="0.3">
      <c r="A2486">
        <v>31</v>
      </c>
      <c r="B2486" t="s">
        <v>27</v>
      </c>
      <c r="C2486" t="s">
        <v>45</v>
      </c>
      <c r="D2486">
        <v>0</v>
      </c>
      <c r="E2486" t="s">
        <v>37</v>
      </c>
      <c r="F2486">
        <v>0</v>
      </c>
      <c r="G2486">
        <v>1</v>
      </c>
      <c r="H2486" t="s">
        <v>30</v>
      </c>
      <c r="I2486">
        <v>50</v>
      </c>
      <c r="J2486" t="s">
        <v>31</v>
      </c>
      <c r="K2486">
        <v>0</v>
      </c>
      <c r="L2486" s="1">
        <v>2200</v>
      </c>
      <c r="M2486" t="s">
        <v>27</v>
      </c>
      <c r="N2486" t="s">
        <v>27</v>
      </c>
      <c r="O2486" t="s">
        <v>27</v>
      </c>
      <c r="P2486">
        <v>0</v>
      </c>
      <c r="Q2486" t="s">
        <v>34</v>
      </c>
      <c r="R2486">
        <v>14</v>
      </c>
      <c r="S2486" t="s">
        <v>36</v>
      </c>
      <c r="T2486">
        <v>7</v>
      </c>
      <c r="U2486">
        <v>2</v>
      </c>
      <c r="V2486">
        <v>1</v>
      </c>
      <c r="W2486">
        <v>12</v>
      </c>
      <c r="X2486">
        <v>768</v>
      </c>
      <c r="Y2486">
        <v>-50</v>
      </c>
      <c r="Z2486" t="s">
        <v>33</v>
      </c>
      <c r="AA2486">
        <v>50</v>
      </c>
      <c r="AB2486" t="str">
        <f t="shared" si="38"/>
        <v>30-39</v>
      </c>
    </row>
    <row r="2487" spans="1:28" x14ac:dyDescent="0.3">
      <c r="A2487">
        <v>52</v>
      </c>
      <c r="B2487" t="s">
        <v>27</v>
      </c>
      <c r="C2487" t="s">
        <v>28</v>
      </c>
      <c r="D2487">
        <v>86</v>
      </c>
      <c r="E2487" t="s">
        <v>37</v>
      </c>
      <c r="F2487">
        <v>0</v>
      </c>
      <c r="G2487">
        <v>0</v>
      </c>
      <c r="H2487" t="s">
        <v>43</v>
      </c>
      <c r="I2487">
        <v>0</v>
      </c>
      <c r="J2487" t="s">
        <v>31</v>
      </c>
      <c r="K2487">
        <v>0</v>
      </c>
      <c r="L2487" s="1">
        <v>2136</v>
      </c>
      <c r="M2487" t="s">
        <v>27</v>
      </c>
      <c r="N2487" t="s">
        <v>36</v>
      </c>
      <c r="O2487" t="s">
        <v>27</v>
      </c>
      <c r="P2487">
        <v>50</v>
      </c>
      <c r="Q2487" t="s">
        <v>44</v>
      </c>
      <c r="R2487">
        <v>16</v>
      </c>
      <c r="S2487" t="s">
        <v>27</v>
      </c>
      <c r="T2487">
        <v>4</v>
      </c>
      <c r="U2487">
        <v>0</v>
      </c>
      <c r="V2487">
        <v>1</v>
      </c>
      <c r="W2487">
        <v>99</v>
      </c>
      <c r="X2487">
        <v>760</v>
      </c>
      <c r="Y2487">
        <v>-50</v>
      </c>
      <c r="Z2487" t="s">
        <v>41</v>
      </c>
      <c r="AA2487">
        <v>0</v>
      </c>
      <c r="AB2487" t="str">
        <f t="shared" si="38"/>
        <v>50-59</v>
      </c>
    </row>
    <row r="2488" spans="1:28" x14ac:dyDescent="0.3">
      <c r="A2488">
        <v>34</v>
      </c>
      <c r="B2488" t="s">
        <v>27</v>
      </c>
      <c r="C2488" t="s">
        <v>38</v>
      </c>
      <c r="D2488">
        <v>0</v>
      </c>
      <c r="E2488" t="s">
        <v>37</v>
      </c>
      <c r="F2488">
        <v>0</v>
      </c>
      <c r="G2488">
        <v>0</v>
      </c>
      <c r="H2488" t="s">
        <v>30</v>
      </c>
      <c r="I2488">
        <v>0</v>
      </c>
      <c r="J2488" t="s">
        <v>40</v>
      </c>
      <c r="K2488">
        <v>-200</v>
      </c>
      <c r="L2488" s="1">
        <v>1950</v>
      </c>
      <c r="M2488" t="s">
        <v>36</v>
      </c>
      <c r="N2488" t="s">
        <v>27</v>
      </c>
      <c r="O2488" t="s">
        <v>27</v>
      </c>
      <c r="P2488">
        <v>50</v>
      </c>
      <c r="Q2488" t="s">
        <v>32</v>
      </c>
      <c r="R2488">
        <v>12</v>
      </c>
      <c r="S2488" t="s">
        <v>36</v>
      </c>
      <c r="T2488">
        <v>7</v>
      </c>
      <c r="U2488">
        <v>1</v>
      </c>
      <c r="V2488">
        <v>1</v>
      </c>
      <c r="W2488">
        <v>7</v>
      </c>
      <c r="X2488">
        <v>723</v>
      </c>
      <c r="Y2488">
        <v>-50</v>
      </c>
      <c r="Z2488" t="s">
        <v>35</v>
      </c>
      <c r="AA2488">
        <v>100</v>
      </c>
      <c r="AB2488" t="str">
        <f t="shared" si="38"/>
        <v>30-39</v>
      </c>
    </row>
    <row r="2489" spans="1:28" x14ac:dyDescent="0.3">
      <c r="A2489">
        <v>39</v>
      </c>
      <c r="B2489" t="s">
        <v>27</v>
      </c>
      <c r="C2489" t="s">
        <v>38</v>
      </c>
      <c r="D2489">
        <v>0</v>
      </c>
      <c r="E2489" t="s">
        <v>29</v>
      </c>
      <c r="F2489">
        <v>50</v>
      </c>
      <c r="G2489">
        <v>0</v>
      </c>
      <c r="H2489" t="s">
        <v>39</v>
      </c>
      <c r="I2489">
        <v>0</v>
      </c>
      <c r="J2489" t="s">
        <v>31</v>
      </c>
      <c r="K2489">
        <v>0</v>
      </c>
      <c r="L2489" s="1">
        <v>2250</v>
      </c>
      <c r="M2489" t="s">
        <v>27</v>
      </c>
      <c r="N2489" t="s">
        <v>27</v>
      </c>
      <c r="O2489" t="s">
        <v>27</v>
      </c>
      <c r="P2489">
        <v>0</v>
      </c>
      <c r="Q2489" t="s">
        <v>44</v>
      </c>
      <c r="R2489">
        <v>25</v>
      </c>
      <c r="S2489" t="s">
        <v>36</v>
      </c>
      <c r="T2489">
        <v>4</v>
      </c>
      <c r="U2489">
        <v>1</v>
      </c>
      <c r="V2489">
        <v>3</v>
      </c>
      <c r="W2489">
        <v>9</v>
      </c>
      <c r="X2489">
        <v>680</v>
      </c>
      <c r="Y2489">
        <v>50</v>
      </c>
      <c r="Z2489" t="s">
        <v>41</v>
      </c>
      <c r="AA2489">
        <v>0</v>
      </c>
      <c r="AB2489" t="str">
        <f t="shared" si="38"/>
        <v>30-39</v>
      </c>
    </row>
    <row r="2490" spans="1:28" x14ac:dyDescent="0.3">
      <c r="A2490">
        <v>40</v>
      </c>
      <c r="B2490" t="s">
        <v>27</v>
      </c>
      <c r="C2490" t="s">
        <v>28</v>
      </c>
      <c r="D2490">
        <v>86</v>
      </c>
      <c r="E2490" t="s">
        <v>29</v>
      </c>
      <c r="F2490">
        <v>50</v>
      </c>
      <c r="G2490">
        <v>0</v>
      </c>
      <c r="H2490" t="s">
        <v>30</v>
      </c>
      <c r="I2490">
        <v>0</v>
      </c>
      <c r="J2490" t="s">
        <v>31</v>
      </c>
      <c r="K2490">
        <v>0</v>
      </c>
      <c r="L2490" s="1">
        <v>2286</v>
      </c>
      <c r="M2490" t="s">
        <v>27</v>
      </c>
      <c r="N2490" t="s">
        <v>36</v>
      </c>
      <c r="O2490" t="s">
        <v>27</v>
      </c>
      <c r="P2490">
        <v>50</v>
      </c>
      <c r="Q2490" t="s">
        <v>32</v>
      </c>
      <c r="R2490">
        <v>15</v>
      </c>
      <c r="S2490" t="s">
        <v>27</v>
      </c>
      <c r="T2490">
        <v>2</v>
      </c>
      <c r="U2490">
        <v>2</v>
      </c>
      <c r="V2490">
        <v>1</v>
      </c>
      <c r="W2490">
        <v>99</v>
      </c>
      <c r="X2490">
        <v>747</v>
      </c>
      <c r="Y2490">
        <v>-50</v>
      </c>
      <c r="Z2490" t="s">
        <v>35</v>
      </c>
      <c r="AA2490">
        <v>100</v>
      </c>
      <c r="AB2490" t="str">
        <f t="shared" si="38"/>
        <v>40-49</v>
      </c>
    </row>
    <row r="2491" spans="1:28" x14ac:dyDescent="0.3">
      <c r="A2491">
        <v>18</v>
      </c>
      <c r="B2491" t="s">
        <v>27</v>
      </c>
      <c r="C2491" t="s">
        <v>38</v>
      </c>
      <c r="D2491">
        <v>0</v>
      </c>
      <c r="E2491" t="s">
        <v>29</v>
      </c>
      <c r="F2491">
        <v>50</v>
      </c>
      <c r="G2491">
        <v>2</v>
      </c>
      <c r="H2491" t="s">
        <v>30</v>
      </c>
      <c r="I2491">
        <v>100</v>
      </c>
      <c r="J2491" t="s">
        <v>31</v>
      </c>
      <c r="K2491">
        <v>0</v>
      </c>
      <c r="L2491" s="1">
        <v>2300</v>
      </c>
      <c r="M2491" t="s">
        <v>36</v>
      </c>
      <c r="N2491" t="s">
        <v>27</v>
      </c>
      <c r="O2491" t="s">
        <v>27</v>
      </c>
      <c r="P2491">
        <v>50</v>
      </c>
      <c r="Q2491" t="s">
        <v>44</v>
      </c>
      <c r="R2491">
        <v>14</v>
      </c>
      <c r="S2491" t="s">
        <v>36</v>
      </c>
      <c r="T2491">
        <v>4</v>
      </c>
      <c r="U2491">
        <v>3</v>
      </c>
      <c r="V2491">
        <v>2</v>
      </c>
      <c r="W2491">
        <v>6</v>
      </c>
      <c r="X2491">
        <v>736</v>
      </c>
      <c r="Y2491">
        <v>-50</v>
      </c>
      <c r="Z2491" t="s">
        <v>35</v>
      </c>
      <c r="AA2491">
        <v>100</v>
      </c>
      <c r="AB2491" t="str">
        <f t="shared" si="38"/>
        <v>10-19</v>
      </c>
    </row>
    <row r="2492" spans="1:28" x14ac:dyDescent="0.3">
      <c r="A2492">
        <v>39</v>
      </c>
      <c r="B2492" t="s">
        <v>27</v>
      </c>
      <c r="C2492" t="s">
        <v>28</v>
      </c>
      <c r="D2492">
        <v>86</v>
      </c>
      <c r="E2492" t="s">
        <v>29</v>
      </c>
      <c r="F2492">
        <v>50</v>
      </c>
      <c r="G2492">
        <v>0</v>
      </c>
      <c r="H2492" t="s">
        <v>39</v>
      </c>
      <c r="I2492">
        <v>0</v>
      </c>
      <c r="J2492" t="s">
        <v>31</v>
      </c>
      <c r="K2492">
        <v>0</v>
      </c>
      <c r="L2492" s="1">
        <v>2286</v>
      </c>
      <c r="M2492" t="s">
        <v>27</v>
      </c>
      <c r="N2492" t="s">
        <v>36</v>
      </c>
      <c r="O2492" t="s">
        <v>27</v>
      </c>
      <c r="P2492">
        <v>50</v>
      </c>
      <c r="Q2492" t="s">
        <v>34</v>
      </c>
      <c r="R2492">
        <v>28</v>
      </c>
      <c r="S2492" t="s">
        <v>36</v>
      </c>
      <c r="T2492">
        <v>2</v>
      </c>
      <c r="U2492">
        <v>2</v>
      </c>
      <c r="V2492">
        <v>2</v>
      </c>
      <c r="W2492">
        <v>3</v>
      </c>
      <c r="X2492">
        <v>772</v>
      </c>
      <c r="Y2492">
        <v>-50</v>
      </c>
      <c r="Z2492" t="s">
        <v>35</v>
      </c>
      <c r="AA2492">
        <v>100</v>
      </c>
      <c r="AB2492" t="str">
        <f t="shared" si="38"/>
        <v>30-39</v>
      </c>
    </row>
    <row r="2493" spans="1:28" x14ac:dyDescent="0.3">
      <c r="A2493">
        <v>29</v>
      </c>
      <c r="B2493" t="s">
        <v>27</v>
      </c>
      <c r="C2493" t="s">
        <v>28</v>
      </c>
      <c r="D2493">
        <v>86</v>
      </c>
      <c r="E2493" t="s">
        <v>37</v>
      </c>
      <c r="F2493">
        <v>0</v>
      </c>
      <c r="G2493">
        <v>1</v>
      </c>
      <c r="H2493" t="s">
        <v>30</v>
      </c>
      <c r="I2493">
        <v>50</v>
      </c>
      <c r="J2493" t="s">
        <v>31</v>
      </c>
      <c r="K2493">
        <v>0</v>
      </c>
      <c r="L2493" s="1">
        <v>2186</v>
      </c>
      <c r="M2493" t="s">
        <v>36</v>
      </c>
      <c r="N2493" t="s">
        <v>36</v>
      </c>
      <c r="O2493" t="s">
        <v>27</v>
      </c>
      <c r="P2493">
        <v>100</v>
      </c>
      <c r="Q2493" t="s">
        <v>32</v>
      </c>
      <c r="R2493">
        <v>6</v>
      </c>
      <c r="S2493" t="s">
        <v>27</v>
      </c>
      <c r="T2493">
        <v>6</v>
      </c>
      <c r="U2493">
        <v>2</v>
      </c>
      <c r="V2493">
        <v>2</v>
      </c>
      <c r="W2493">
        <v>99</v>
      </c>
      <c r="X2493">
        <v>775</v>
      </c>
      <c r="Y2493">
        <v>-50</v>
      </c>
      <c r="Z2493" t="s">
        <v>33</v>
      </c>
      <c r="AA2493">
        <v>50</v>
      </c>
      <c r="AB2493" t="str">
        <f t="shared" si="38"/>
        <v>20-29</v>
      </c>
    </row>
    <row r="2494" spans="1:28" x14ac:dyDescent="0.3">
      <c r="A2494">
        <v>32</v>
      </c>
      <c r="B2494" t="s">
        <v>27</v>
      </c>
      <c r="C2494" t="s">
        <v>28</v>
      </c>
      <c r="D2494">
        <v>86</v>
      </c>
      <c r="E2494" t="s">
        <v>29</v>
      </c>
      <c r="F2494">
        <v>50</v>
      </c>
      <c r="G2494">
        <v>1</v>
      </c>
      <c r="H2494" t="s">
        <v>30</v>
      </c>
      <c r="I2494">
        <v>50</v>
      </c>
      <c r="J2494" t="s">
        <v>31</v>
      </c>
      <c r="K2494">
        <v>0</v>
      </c>
      <c r="L2494" s="1">
        <v>2386</v>
      </c>
      <c r="M2494" t="s">
        <v>27</v>
      </c>
      <c r="N2494" t="s">
        <v>27</v>
      </c>
      <c r="O2494" t="s">
        <v>27</v>
      </c>
      <c r="P2494">
        <v>0</v>
      </c>
      <c r="Q2494" t="s">
        <v>34</v>
      </c>
      <c r="R2494">
        <v>4</v>
      </c>
      <c r="S2494" t="s">
        <v>36</v>
      </c>
      <c r="T2494">
        <v>10</v>
      </c>
      <c r="U2494">
        <v>1</v>
      </c>
      <c r="V2494">
        <v>2</v>
      </c>
      <c r="W2494">
        <v>4</v>
      </c>
      <c r="X2494">
        <v>684</v>
      </c>
      <c r="Y2494">
        <v>50</v>
      </c>
      <c r="Z2494" t="s">
        <v>41</v>
      </c>
      <c r="AA2494">
        <v>0</v>
      </c>
      <c r="AB2494" t="str">
        <f t="shared" si="38"/>
        <v>30-39</v>
      </c>
    </row>
    <row r="2495" spans="1:28" x14ac:dyDescent="0.3">
      <c r="A2495">
        <v>61</v>
      </c>
      <c r="B2495" t="s">
        <v>36</v>
      </c>
      <c r="C2495" t="s">
        <v>38</v>
      </c>
      <c r="D2495">
        <v>0</v>
      </c>
      <c r="E2495" t="s">
        <v>29</v>
      </c>
      <c r="F2495">
        <v>50</v>
      </c>
      <c r="G2495">
        <v>0</v>
      </c>
      <c r="H2495" t="s">
        <v>30</v>
      </c>
      <c r="I2495">
        <v>0</v>
      </c>
      <c r="J2495" t="s">
        <v>31</v>
      </c>
      <c r="K2495">
        <v>0</v>
      </c>
      <c r="L2495" s="1">
        <v>2350</v>
      </c>
      <c r="M2495" t="s">
        <v>27</v>
      </c>
      <c r="N2495" t="s">
        <v>27</v>
      </c>
      <c r="O2495" t="s">
        <v>27</v>
      </c>
      <c r="P2495">
        <v>0</v>
      </c>
      <c r="Q2495" t="s">
        <v>44</v>
      </c>
      <c r="R2495">
        <v>25</v>
      </c>
      <c r="S2495" t="s">
        <v>27</v>
      </c>
      <c r="T2495">
        <v>6</v>
      </c>
      <c r="U2495">
        <v>1</v>
      </c>
      <c r="V2495">
        <v>1</v>
      </c>
      <c r="W2495">
        <v>99</v>
      </c>
      <c r="X2495">
        <v>670</v>
      </c>
      <c r="Y2495">
        <v>50</v>
      </c>
      <c r="Z2495" t="s">
        <v>35</v>
      </c>
      <c r="AA2495">
        <v>100</v>
      </c>
      <c r="AB2495" t="str">
        <f t="shared" si="38"/>
        <v>60-69</v>
      </c>
    </row>
    <row r="2496" spans="1:28" x14ac:dyDescent="0.3">
      <c r="A2496">
        <v>21</v>
      </c>
      <c r="B2496" t="s">
        <v>27</v>
      </c>
      <c r="C2496" t="s">
        <v>28</v>
      </c>
      <c r="D2496">
        <v>86</v>
      </c>
      <c r="E2496" t="s">
        <v>42</v>
      </c>
      <c r="F2496">
        <v>100</v>
      </c>
      <c r="G2496">
        <v>0</v>
      </c>
      <c r="H2496" t="s">
        <v>39</v>
      </c>
      <c r="I2496">
        <v>0</v>
      </c>
      <c r="J2496" t="s">
        <v>31</v>
      </c>
      <c r="K2496">
        <v>0</v>
      </c>
      <c r="L2496" s="1">
        <v>2386</v>
      </c>
      <c r="M2496" t="s">
        <v>27</v>
      </c>
      <c r="N2496" t="s">
        <v>27</v>
      </c>
      <c r="O2496" t="s">
        <v>27</v>
      </c>
      <c r="P2496">
        <v>0</v>
      </c>
      <c r="Q2496" t="s">
        <v>34</v>
      </c>
      <c r="R2496">
        <v>3</v>
      </c>
      <c r="S2496" t="s">
        <v>27</v>
      </c>
      <c r="T2496">
        <v>3</v>
      </c>
      <c r="U2496">
        <v>3</v>
      </c>
      <c r="V2496">
        <v>3</v>
      </c>
      <c r="W2496">
        <v>99</v>
      </c>
      <c r="X2496">
        <v>738</v>
      </c>
      <c r="Y2496">
        <v>-50</v>
      </c>
      <c r="Z2496" t="s">
        <v>35</v>
      </c>
      <c r="AA2496">
        <v>100</v>
      </c>
      <c r="AB2496" t="str">
        <f t="shared" si="38"/>
        <v>20-29</v>
      </c>
    </row>
    <row r="2497" spans="1:28" x14ac:dyDescent="0.3">
      <c r="A2497">
        <v>52</v>
      </c>
      <c r="B2497" t="s">
        <v>27</v>
      </c>
      <c r="C2497" t="s">
        <v>28</v>
      </c>
      <c r="D2497">
        <v>86</v>
      </c>
      <c r="E2497" t="s">
        <v>37</v>
      </c>
      <c r="F2497">
        <v>0</v>
      </c>
      <c r="G2497">
        <v>0</v>
      </c>
      <c r="H2497" t="s">
        <v>30</v>
      </c>
      <c r="I2497">
        <v>0</v>
      </c>
      <c r="J2497" t="s">
        <v>31</v>
      </c>
      <c r="K2497">
        <v>0</v>
      </c>
      <c r="L2497" s="1">
        <v>2286</v>
      </c>
      <c r="M2497" t="s">
        <v>27</v>
      </c>
      <c r="N2497" t="s">
        <v>27</v>
      </c>
      <c r="O2497" t="s">
        <v>27</v>
      </c>
      <c r="P2497">
        <v>0</v>
      </c>
      <c r="Q2497" t="s">
        <v>32</v>
      </c>
      <c r="R2497">
        <v>13</v>
      </c>
      <c r="S2497" t="s">
        <v>27</v>
      </c>
      <c r="T2497">
        <v>5</v>
      </c>
      <c r="U2497">
        <v>1</v>
      </c>
      <c r="V2497">
        <v>1</v>
      </c>
      <c r="W2497">
        <v>99</v>
      </c>
      <c r="X2497">
        <v>763</v>
      </c>
      <c r="Y2497">
        <v>-50</v>
      </c>
      <c r="Z2497" t="s">
        <v>35</v>
      </c>
      <c r="AA2497">
        <v>100</v>
      </c>
      <c r="AB2497" t="str">
        <f t="shared" si="38"/>
        <v>50-59</v>
      </c>
    </row>
    <row r="2498" spans="1:28" x14ac:dyDescent="0.3">
      <c r="A2498">
        <v>35</v>
      </c>
      <c r="B2498" t="s">
        <v>27</v>
      </c>
      <c r="C2498" t="s">
        <v>28</v>
      </c>
      <c r="D2498">
        <v>86</v>
      </c>
      <c r="E2498" t="s">
        <v>37</v>
      </c>
      <c r="F2498">
        <v>0</v>
      </c>
      <c r="G2498">
        <v>1</v>
      </c>
      <c r="H2498" t="s">
        <v>30</v>
      </c>
      <c r="I2498">
        <v>50</v>
      </c>
      <c r="J2498" t="s">
        <v>31</v>
      </c>
      <c r="K2498">
        <v>0</v>
      </c>
      <c r="L2498" s="1">
        <v>2336</v>
      </c>
      <c r="M2498" t="s">
        <v>27</v>
      </c>
      <c r="N2498" t="s">
        <v>27</v>
      </c>
      <c r="O2498" t="s">
        <v>27</v>
      </c>
      <c r="P2498">
        <v>0</v>
      </c>
      <c r="Q2498" t="s">
        <v>34</v>
      </c>
      <c r="R2498">
        <v>27</v>
      </c>
      <c r="S2498" t="s">
        <v>27</v>
      </c>
      <c r="T2498">
        <v>7</v>
      </c>
      <c r="U2498">
        <v>1</v>
      </c>
      <c r="V2498">
        <v>3</v>
      </c>
      <c r="W2498">
        <v>99</v>
      </c>
      <c r="X2498">
        <v>708</v>
      </c>
      <c r="Y2498">
        <v>-50</v>
      </c>
      <c r="Z2498" t="s">
        <v>35</v>
      </c>
      <c r="AA2498">
        <v>100</v>
      </c>
      <c r="AB2498" t="str">
        <f t="shared" ref="AB2498:AB2561" si="39">FLOOR(A2498,10) &amp; "-" &amp; (FLOOR(A2498,10)+9)</f>
        <v>30-39</v>
      </c>
    </row>
    <row r="2499" spans="1:28" x14ac:dyDescent="0.3">
      <c r="A2499">
        <v>35</v>
      </c>
      <c r="B2499" t="s">
        <v>27</v>
      </c>
      <c r="C2499" t="s">
        <v>28</v>
      </c>
      <c r="D2499">
        <v>86</v>
      </c>
      <c r="E2499" t="s">
        <v>37</v>
      </c>
      <c r="F2499">
        <v>0</v>
      </c>
      <c r="G2499">
        <v>2</v>
      </c>
      <c r="H2499" t="s">
        <v>30</v>
      </c>
      <c r="I2499">
        <v>100</v>
      </c>
      <c r="J2499" t="s">
        <v>40</v>
      </c>
      <c r="K2499">
        <v>-200</v>
      </c>
      <c r="L2499" s="1">
        <v>2136</v>
      </c>
      <c r="M2499" t="s">
        <v>27</v>
      </c>
      <c r="N2499" t="s">
        <v>27</v>
      </c>
      <c r="O2499" t="s">
        <v>27</v>
      </c>
      <c r="P2499">
        <v>0</v>
      </c>
      <c r="Q2499" t="s">
        <v>32</v>
      </c>
      <c r="R2499">
        <v>17</v>
      </c>
      <c r="S2499" t="s">
        <v>36</v>
      </c>
      <c r="T2499">
        <v>5</v>
      </c>
      <c r="U2499">
        <v>4</v>
      </c>
      <c r="V2499">
        <v>2</v>
      </c>
      <c r="W2499">
        <v>4</v>
      </c>
      <c r="X2499">
        <v>770</v>
      </c>
      <c r="Y2499">
        <v>-50</v>
      </c>
      <c r="Z2499" t="s">
        <v>33</v>
      </c>
      <c r="AA2499">
        <v>50</v>
      </c>
      <c r="AB2499" t="str">
        <f t="shared" si="39"/>
        <v>30-39</v>
      </c>
    </row>
    <row r="2500" spans="1:28" x14ac:dyDescent="0.3">
      <c r="A2500">
        <v>51</v>
      </c>
      <c r="B2500" t="s">
        <v>27</v>
      </c>
      <c r="C2500" t="s">
        <v>28</v>
      </c>
      <c r="D2500">
        <v>86</v>
      </c>
      <c r="E2500" t="s">
        <v>29</v>
      </c>
      <c r="F2500">
        <v>50</v>
      </c>
      <c r="G2500">
        <v>0</v>
      </c>
      <c r="H2500" t="s">
        <v>30</v>
      </c>
      <c r="I2500">
        <v>0</v>
      </c>
      <c r="J2500" t="s">
        <v>31</v>
      </c>
      <c r="K2500">
        <v>0</v>
      </c>
      <c r="L2500" s="1">
        <v>2286</v>
      </c>
      <c r="M2500" t="s">
        <v>27</v>
      </c>
      <c r="N2500" t="s">
        <v>36</v>
      </c>
      <c r="O2500" t="s">
        <v>27</v>
      </c>
      <c r="P2500">
        <v>50</v>
      </c>
      <c r="Q2500" t="s">
        <v>34</v>
      </c>
      <c r="R2500">
        <v>25</v>
      </c>
      <c r="S2500" t="s">
        <v>27</v>
      </c>
      <c r="T2500">
        <v>4</v>
      </c>
      <c r="U2500">
        <v>2</v>
      </c>
      <c r="V2500">
        <v>3</v>
      </c>
      <c r="W2500">
        <v>99</v>
      </c>
      <c r="X2500">
        <v>732</v>
      </c>
      <c r="Y2500">
        <v>-50</v>
      </c>
      <c r="Z2500" t="s">
        <v>35</v>
      </c>
      <c r="AA2500">
        <v>100</v>
      </c>
      <c r="AB2500" t="str">
        <f t="shared" si="39"/>
        <v>50-59</v>
      </c>
    </row>
    <row r="2501" spans="1:28" x14ac:dyDescent="0.3">
      <c r="A2501">
        <v>45</v>
      </c>
      <c r="B2501" t="s">
        <v>27</v>
      </c>
      <c r="C2501" t="s">
        <v>28</v>
      </c>
      <c r="D2501">
        <v>86</v>
      </c>
      <c r="E2501" t="s">
        <v>42</v>
      </c>
      <c r="F2501">
        <v>100</v>
      </c>
      <c r="G2501">
        <v>0</v>
      </c>
      <c r="H2501" t="s">
        <v>30</v>
      </c>
      <c r="I2501">
        <v>0</v>
      </c>
      <c r="J2501" t="s">
        <v>31</v>
      </c>
      <c r="K2501">
        <v>0</v>
      </c>
      <c r="L2501" s="1">
        <v>2336</v>
      </c>
      <c r="M2501" t="s">
        <v>27</v>
      </c>
      <c r="N2501" t="s">
        <v>27</v>
      </c>
      <c r="O2501" t="s">
        <v>27</v>
      </c>
      <c r="P2501">
        <v>0</v>
      </c>
      <c r="Q2501" t="s">
        <v>44</v>
      </c>
      <c r="R2501">
        <v>20</v>
      </c>
      <c r="S2501" t="s">
        <v>36</v>
      </c>
      <c r="T2501">
        <v>5</v>
      </c>
      <c r="U2501">
        <v>2</v>
      </c>
      <c r="V2501">
        <v>2</v>
      </c>
      <c r="W2501">
        <v>5</v>
      </c>
      <c r="X2501">
        <v>748</v>
      </c>
      <c r="Y2501">
        <v>-50</v>
      </c>
      <c r="Z2501" t="s">
        <v>33</v>
      </c>
      <c r="AA2501">
        <v>50</v>
      </c>
      <c r="AB2501" t="str">
        <f t="shared" si="39"/>
        <v>40-49</v>
      </c>
    </row>
    <row r="2502" spans="1:28" x14ac:dyDescent="0.3">
      <c r="A2502">
        <v>48</v>
      </c>
      <c r="B2502" t="s">
        <v>27</v>
      </c>
      <c r="C2502" t="s">
        <v>38</v>
      </c>
      <c r="D2502">
        <v>0</v>
      </c>
      <c r="E2502" t="s">
        <v>42</v>
      </c>
      <c r="F2502">
        <v>100</v>
      </c>
      <c r="G2502">
        <v>1</v>
      </c>
      <c r="H2502" t="s">
        <v>39</v>
      </c>
      <c r="I2502">
        <v>100</v>
      </c>
      <c r="J2502" t="s">
        <v>31</v>
      </c>
      <c r="K2502">
        <v>0</v>
      </c>
      <c r="L2502" s="1">
        <v>2300</v>
      </c>
      <c r="M2502" t="s">
        <v>27</v>
      </c>
      <c r="N2502" t="s">
        <v>36</v>
      </c>
      <c r="O2502" t="s">
        <v>36</v>
      </c>
      <c r="P2502">
        <v>100</v>
      </c>
      <c r="Q2502" t="s">
        <v>32</v>
      </c>
      <c r="R2502">
        <v>16</v>
      </c>
      <c r="S2502" t="s">
        <v>36</v>
      </c>
      <c r="T2502">
        <v>4</v>
      </c>
      <c r="U2502">
        <v>2</v>
      </c>
      <c r="V2502">
        <v>1</v>
      </c>
      <c r="W2502">
        <v>6</v>
      </c>
      <c r="X2502">
        <v>741</v>
      </c>
      <c r="Y2502">
        <v>-50</v>
      </c>
      <c r="Z2502" t="s">
        <v>35</v>
      </c>
      <c r="AA2502">
        <v>100</v>
      </c>
      <c r="AB2502" t="str">
        <f t="shared" si="39"/>
        <v>40-49</v>
      </c>
    </row>
    <row r="2503" spans="1:28" x14ac:dyDescent="0.3">
      <c r="A2503">
        <v>54</v>
      </c>
      <c r="B2503" t="s">
        <v>27</v>
      </c>
      <c r="C2503" t="s">
        <v>38</v>
      </c>
      <c r="D2503">
        <v>0</v>
      </c>
      <c r="E2503" t="s">
        <v>37</v>
      </c>
      <c r="F2503">
        <v>0</v>
      </c>
      <c r="G2503">
        <v>0</v>
      </c>
      <c r="H2503" t="s">
        <v>43</v>
      </c>
      <c r="I2503">
        <v>0</v>
      </c>
      <c r="J2503" t="s">
        <v>40</v>
      </c>
      <c r="K2503">
        <v>-200</v>
      </c>
      <c r="L2503" s="1">
        <v>1950</v>
      </c>
      <c r="M2503" t="s">
        <v>36</v>
      </c>
      <c r="N2503" t="s">
        <v>27</v>
      </c>
      <c r="O2503" t="s">
        <v>36</v>
      </c>
      <c r="P2503">
        <v>100</v>
      </c>
      <c r="Q2503" t="s">
        <v>44</v>
      </c>
      <c r="R2503">
        <v>3</v>
      </c>
      <c r="S2503" t="s">
        <v>36</v>
      </c>
      <c r="T2503">
        <v>7</v>
      </c>
      <c r="U2503">
        <v>2</v>
      </c>
      <c r="V2503">
        <v>1</v>
      </c>
      <c r="W2503">
        <v>8</v>
      </c>
      <c r="X2503">
        <v>683</v>
      </c>
      <c r="Y2503">
        <v>50</v>
      </c>
      <c r="Z2503" t="s">
        <v>33</v>
      </c>
      <c r="AA2503">
        <v>50</v>
      </c>
      <c r="AB2503" t="str">
        <f t="shared" si="39"/>
        <v>50-59</v>
      </c>
    </row>
    <row r="2504" spans="1:28" x14ac:dyDescent="0.3">
      <c r="A2504">
        <v>35</v>
      </c>
      <c r="B2504" t="s">
        <v>27</v>
      </c>
      <c r="C2504" t="s">
        <v>28</v>
      </c>
      <c r="D2504">
        <v>86</v>
      </c>
      <c r="E2504" t="s">
        <v>29</v>
      </c>
      <c r="F2504">
        <v>50</v>
      </c>
      <c r="G2504">
        <v>0</v>
      </c>
      <c r="H2504" t="s">
        <v>43</v>
      </c>
      <c r="I2504">
        <v>0</v>
      </c>
      <c r="J2504" t="s">
        <v>31</v>
      </c>
      <c r="K2504">
        <v>0</v>
      </c>
      <c r="L2504" s="1">
        <v>2336</v>
      </c>
      <c r="M2504" t="s">
        <v>36</v>
      </c>
      <c r="N2504" t="s">
        <v>36</v>
      </c>
      <c r="O2504" t="s">
        <v>27</v>
      </c>
      <c r="P2504">
        <v>100</v>
      </c>
      <c r="Q2504" t="s">
        <v>34</v>
      </c>
      <c r="R2504">
        <v>5</v>
      </c>
      <c r="S2504" t="s">
        <v>36</v>
      </c>
      <c r="T2504">
        <v>3</v>
      </c>
      <c r="U2504">
        <v>0</v>
      </c>
      <c r="V2504">
        <v>1</v>
      </c>
      <c r="W2504">
        <v>11</v>
      </c>
      <c r="X2504">
        <v>674</v>
      </c>
      <c r="Y2504">
        <v>50</v>
      </c>
      <c r="Z2504" t="s">
        <v>35</v>
      </c>
      <c r="AA2504">
        <v>100</v>
      </c>
      <c r="AB2504" t="str">
        <f t="shared" si="39"/>
        <v>30-39</v>
      </c>
    </row>
    <row r="2505" spans="1:28" x14ac:dyDescent="0.3">
      <c r="A2505">
        <v>30</v>
      </c>
      <c r="B2505" t="s">
        <v>27</v>
      </c>
      <c r="C2505" t="s">
        <v>28</v>
      </c>
      <c r="D2505">
        <v>86</v>
      </c>
      <c r="E2505" t="s">
        <v>29</v>
      </c>
      <c r="F2505">
        <v>50</v>
      </c>
      <c r="G2505">
        <v>2</v>
      </c>
      <c r="H2505" t="s">
        <v>39</v>
      </c>
      <c r="I2505">
        <v>200</v>
      </c>
      <c r="J2505" t="s">
        <v>31</v>
      </c>
      <c r="K2505">
        <v>0</v>
      </c>
      <c r="L2505" s="1">
        <v>2536</v>
      </c>
      <c r="M2505" t="s">
        <v>27</v>
      </c>
      <c r="N2505" t="s">
        <v>27</v>
      </c>
      <c r="O2505" t="s">
        <v>36</v>
      </c>
      <c r="P2505">
        <v>50</v>
      </c>
      <c r="Q2505" t="s">
        <v>34</v>
      </c>
      <c r="R2505">
        <v>30</v>
      </c>
      <c r="S2505" t="s">
        <v>27</v>
      </c>
      <c r="T2505">
        <v>10</v>
      </c>
      <c r="U2505">
        <v>1</v>
      </c>
      <c r="V2505">
        <v>1</v>
      </c>
      <c r="W2505">
        <v>99</v>
      </c>
      <c r="X2505">
        <v>655</v>
      </c>
      <c r="Y2505">
        <v>50</v>
      </c>
      <c r="Z2505" t="s">
        <v>33</v>
      </c>
      <c r="AA2505">
        <v>50</v>
      </c>
      <c r="AB2505" t="str">
        <f t="shared" si="39"/>
        <v>30-39</v>
      </c>
    </row>
    <row r="2506" spans="1:28" x14ac:dyDescent="0.3">
      <c r="A2506">
        <v>23</v>
      </c>
      <c r="B2506" t="s">
        <v>27</v>
      </c>
      <c r="C2506" t="s">
        <v>38</v>
      </c>
      <c r="D2506">
        <v>0</v>
      </c>
      <c r="E2506" t="s">
        <v>29</v>
      </c>
      <c r="F2506">
        <v>50</v>
      </c>
      <c r="G2506">
        <v>1</v>
      </c>
      <c r="H2506" t="s">
        <v>39</v>
      </c>
      <c r="I2506">
        <v>100</v>
      </c>
      <c r="J2506" t="s">
        <v>40</v>
      </c>
      <c r="K2506">
        <v>-200</v>
      </c>
      <c r="L2506" s="1">
        <v>2050</v>
      </c>
      <c r="M2506" t="s">
        <v>36</v>
      </c>
      <c r="N2506" t="s">
        <v>27</v>
      </c>
      <c r="O2506" t="s">
        <v>27</v>
      </c>
      <c r="P2506">
        <v>50</v>
      </c>
      <c r="Q2506" t="s">
        <v>34</v>
      </c>
      <c r="R2506">
        <v>30</v>
      </c>
      <c r="S2506" t="s">
        <v>36</v>
      </c>
      <c r="T2506">
        <v>7</v>
      </c>
      <c r="U2506">
        <v>4</v>
      </c>
      <c r="V2506">
        <v>1</v>
      </c>
      <c r="W2506">
        <v>3</v>
      </c>
      <c r="X2506">
        <v>713</v>
      </c>
      <c r="Y2506">
        <v>-50</v>
      </c>
      <c r="Z2506" t="s">
        <v>33</v>
      </c>
      <c r="AA2506">
        <v>50</v>
      </c>
      <c r="AB2506" t="str">
        <f t="shared" si="39"/>
        <v>20-29</v>
      </c>
    </row>
    <row r="2507" spans="1:28" x14ac:dyDescent="0.3">
      <c r="A2507">
        <v>27</v>
      </c>
      <c r="B2507" t="s">
        <v>27</v>
      </c>
      <c r="C2507" t="s">
        <v>28</v>
      </c>
      <c r="D2507">
        <v>86</v>
      </c>
      <c r="E2507" t="s">
        <v>29</v>
      </c>
      <c r="F2507">
        <v>50</v>
      </c>
      <c r="G2507">
        <v>0</v>
      </c>
      <c r="H2507" t="s">
        <v>39</v>
      </c>
      <c r="I2507">
        <v>0</v>
      </c>
      <c r="J2507" t="s">
        <v>31</v>
      </c>
      <c r="K2507">
        <v>0</v>
      </c>
      <c r="L2507" s="1">
        <v>2286</v>
      </c>
      <c r="M2507" t="s">
        <v>27</v>
      </c>
      <c r="N2507" t="s">
        <v>36</v>
      </c>
      <c r="O2507" t="s">
        <v>27</v>
      </c>
      <c r="P2507">
        <v>50</v>
      </c>
      <c r="Q2507" t="s">
        <v>34</v>
      </c>
      <c r="R2507">
        <v>30</v>
      </c>
      <c r="S2507" t="s">
        <v>27</v>
      </c>
      <c r="T2507">
        <v>2</v>
      </c>
      <c r="U2507">
        <v>3</v>
      </c>
      <c r="V2507">
        <v>3</v>
      </c>
      <c r="W2507">
        <v>99</v>
      </c>
      <c r="X2507">
        <v>794</v>
      </c>
      <c r="Y2507">
        <v>-50</v>
      </c>
      <c r="Z2507" t="s">
        <v>35</v>
      </c>
      <c r="AA2507">
        <v>100</v>
      </c>
      <c r="AB2507" t="str">
        <f t="shared" si="39"/>
        <v>20-29</v>
      </c>
    </row>
    <row r="2508" spans="1:28" x14ac:dyDescent="0.3">
      <c r="A2508">
        <v>84</v>
      </c>
      <c r="B2508" t="s">
        <v>36</v>
      </c>
      <c r="C2508" t="s">
        <v>45</v>
      </c>
      <c r="D2508">
        <v>0</v>
      </c>
      <c r="E2508" t="s">
        <v>29</v>
      </c>
      <c r="F2508">
        <v>50</v>
      </c>
      <c r="G2508">
        <v>1</v>
      </c>
      <c r="H2508" t="s">
        <v>43</v>
      </c>
      <c r="I2508">
        <v>200</v>
      </c>
      <c r="J2508" t="s">
        <v>31</v>
      </c>
      <c r="K2508">
        <v>0</v>
      </c>
      <c r="L2508" s="1">
        <v>2350</v>
      </c>
      <c r="M2508" t="s">
        <v>27</v>
      </c>
      <c r="N2508" t="s">
        <v>27</v>
      </c>
      <c r="O2508" t="s">
        <v>27</v>
      </c>
      <c r="P2508">
        <v>0</v>
      </c>
      <c r="Q2508" t="s">
        <v>34</v>
      </c>
      <c r="R2508">
        <v>18</v>
      </c>
      <c r="S2508" t="s">
        <v>27</v>
      </c>
      <c r="T2508">
        <v>3</v>
      </c>
      <c r="U2508">
        <v>2</v>
      </c>
      <c r="V2508">
        <v>3</v>
      </c>
      <c r="W2508">
        <v>99</v>
      </c>
      <c r="X2508">
        <v>796</v>
      </c>
      <c r="Y2508">
        <v>-50</v>
      </c>
      <c r="Z2508" t="s">
        <v>41</v>
      </c>
      <c r="AA2508">
        <v>0</v>
      </c>
      <c r="AB2508" t="str">
        <f t="shared" si="39"/>
        <v>80-89</v>
      </c>
    </row>
    <row r="2509" spans="1:28" x14ac:dyDescent="0.3">
      <c r="A2509">
        <v>58</v>
      </c>
      <c r="B2509" t="s">
        <v>36</v>
      </c>
      <c r="C2509" t="s">
        <v>38</v>
      </c>
      <c r="D2509">
        <v>0</v>
      </c>
      <c r="E2509" t="s">
        <v>29</v>
      </c>
      <c r="F2509">
        <v>50</v>
      </c>
      <c r="G2509">
        <v>0</v>
      </c>
      <c r="H2509" t="s">
        <v>39</v>
      </c>
      <c r="I2509">
        <v>0</v>
      </c>
      <c r="J2509" t="s">
        <v>31</v>
      </c>
      <c r="K2509">
        <v>0</v>
      </c>
      <c r="L2509" s="1">
        <v>2200</v>
      </c>
      <c r="M2509" t="s">
        <v>27</v>
      </c>
      <c r="N2509" t="s">
        <v>27</v>
      </c>
      <c r="O2509" t="s">
        <v>27</v>
      </c>
      <c r="P2509">
        <v>0</v>
      </c>
      <c r="Q2509" t="s">
        <v>34</v>
      </c>
      <c r="R2509">
        <v>20</v>
      </c>
      <c r="S2509" t="s">
        <v>27</v>
      </c>
      <c r="T2509">
        <v>8</v>
      </c>
      <c r="U2509">
        <v>1</v>
      </c>
      <c r="V2509">
        <v>3</v>
      </c>
      <c r="W2509">
        <v>99</v>
      </c>
      <c r="X2509">
        <v>734</v>
      </c>
      <c r="Y2509">
        <v>-50</v>
      </c>
      <c r="Z2509" t="s">
        <v>33</v>
      </c>
      <c r="AA2509">
        <v>50</v>
      </c>
      <c r="AB2509" t="str">
        <f t="shared" si="39"/>
        <v>50-59</v>
      </c>
    </row>
    <row r="2510" spans="1:28" x14ac:dyDescent="0.3">
      <c r="A2510">
        <v>19</v>
      </c>
      <c r="B2510" t="s">
        <v>27</v>
      </c>
      <c r="C2510" t="s">
        <v>28</v>
      </c>
      <c r="D2510">
        <v>86</v>
      </c>
      <c r="E2510" t="s">
        <v>29</v>
      </c>
      <c r="F2510">
        <v>50</v>
      </c>
      <c r="G2510">
        <v>1</v>
      </c>
      <c r="H2510" t="s">
        <v>30</v>
      </c>
      <c r="I2510">
        <v>50</v>
      </c>
      <c r="J2510" t="s">
        <v>40</v>
      </c>
      <c r="K2510">
        <v>-200</v>
      </c>
      <c r="L2510" s="1">
        <v>2186</v>
      </c>
      <c r="M2510" t="s">
        <v>27</v>
      </c>
      <c r="N2510" t="s">
        <v>27</v>
      </c>
      <c r="O2510" t="s">
        <v>27</v>
      </c>
      <c r="P2510">
        <v>0</v>
      </c>
      <c r="Q2510" t="s">
        <v>32</v>
      </c>
      <c r="R2510">
        <v>27</v>
      </c>
      <c r="S2510" t="s">
        <v>36</v>
      </c>
      <c r="T2510">
        <v>5</v>
      </c>
      <c r="U2510">
        <v>4</v>
      </c>
      <c r="V2510">
        <v>3</v>
      </c>
      <c r="W2510">
        <v>11</v>
      </c>
      <c r="X2510">
        <v>676</v>
      </c>
      <c r="Y2510">
        <v>50</v>
      </c>
      <c r="Z2510" t="s">
        <v>41</v>
      </c>
      <c r="AA2510">
        <v>0</v>
      </c>
      <c r="AB2510" t="str">
        <f t="shared" si="39"/>
        <v>10-19</v>
      </c>
    </row>
    <row r="2511" spans="1:28" x14ac:dyDescent="0.3">
      <c r="A2511">
        <v>20</v>
      </c>
      <c r="B2511" t="s">
        <v>27</v>
      </c>
      <c r="C2511" t="s">
        <v>28</v>
      </c>
      <c r="D2511">
        <v>86</v>
      </c>
      <c r="E2511" t="s">
        <v>42</v>
      </c>
      <c r="F2511">
        <v>100</v>
      </c>
      <c r="G2511">
        <v>1</v>
      </c>
      <c r="H2511" t="s">
        <v>30</v>
      </c>
      <c r="I2511">
        <v>50</v>
      </c>
      <c r="J2511" t="s">
        <v>40</v>
      </c>
      <c r="K2511">
        <v>-200</v>
      </c>
      <c r="L2511" s="1">
        <v>2086</v>
      </c>
      <c r="M2511" t="s">
        <v>27</v>
      </c>
      <c r="N2511" t="s">
        <v>36</v>
      </c>
      <c r="O2511" t="s">
        <v>27</v>
      </c>
      <c r="P2511">
        <v>50</v>
      </c>
      <c r="Q2511" t="s">
        <v>34</v>
      </c>
      <c r="R2511">
        <v>12</v>
      </c>
      <c r="S2511" t="s">
        <v>36</v>
      </c>
      <c r="T2511">
        <v>7</v>
      </c>
      <c r="U2511">
        <v>0</v>
      </c>
      <c r="V2511">
        <v>2</v>
      </c>
      <c r="W2511">
        <v>2</v>
      </c>
      <c r="X2511">
        <v>821</v>
      </c>
      <c r="Y2511">
        <v>-50</v>
      </c>
      <c r="Z2511" t="s">
        <v>41</v>
      </c>
      <c r="AA2511">
        <v>0</v>
      </c>
      <c r="AB2511" t="str">
        <f t="shared" si="39"/>
        <v>20-29</v>
      </c>
    </row>
    <row r="2512" spans="1:28" x14ac:dyDescent="0.3">
      <c r="A2512">
        <v>47</v>
      </c>
      <c r="B2512" t="s">
        <v>27</v>
      </c>
      <c r="C2512" t="s">
        <v>38</v>
      </c>
      <c r="D2512">
        <v>0</v>
      </c>
      <c r="E2512" t="s">
        <v>42</v>
      </c>
      <c r="F2512">
        <v>100</v>
      </c>
      <c r="G2512">
        <v>0</v>
      </c>
      <c r="H2512" t="s">
        <v>30</v>
      </c>
      <c r="I2512">
        <v>0</v>
      </c>
      <c r="J2512" t="s">
        <v>40</v>
      </c>
      <c r="K2512">
        <v>-200</v>
      </c>
      <c r="L2512" s="1">
        <v>2050</v>
      </c>
      <c r="M2512" t="s">
        <v>27</v>
      </c>
      <c r="N2512" t="s">
        <v>36</v>
      </c>
      <c r="O2512" t="s">
        <v>27</v>
      </c>
      <c r="P2512">
        <v>50</v>
      </c>
      <c r="Q2512" t="s">
        <v>34</v>
      </c>
      <c r="R2512">
        <v>17</v>
      </c>
      <c r="S2512" t="s">
        <v>27</v>
      </c>
      <c r="T2512">
        <v>0</v>
      </c>
      <c r="U2512">
        <v>3</v>
      </c>
      <c r="V2512">
        <v>1</v>
      </c>
      <c r="W2512">
        <v>99</v>
      </c>
      <c r="X2512">
        <v>744</v>
      </c>
      <c r="Y2512">
        <v>-50</v>
      </c>
      <c r="Z2512" t="s">
        <v>35</v>
      </c>
      <c r="AA2512">
        <v>100</v>
      </c>
      <c r="AB2512" t="str">
        <f t="shared" si="39"/>
        <v>40-49</v>
      </c>
    </row>
    <row r="2513" spans="1:28" x14ac:dyDescent="0.3">
      <c r="A2513">
        <v>48</v>
      </c>
      <c r="B2513" t="s">
        <v>27</v>
      </c>
      <c r="C2513" t="s">
        <v>28</v>
      </c>
      <c r="D2513">
        <v>86</v>
      </c>
      <c r="E2513" t="s">
        <v>29</v>
      </c>
      <c r="F2513">
        <v>50</v>
      </c>
      <c r="G2513">
        <v>0</v>
      </c>
      <c r="H2513" t="s">
        <v>30</v>
      </c>
      <c r="I2513">
        <v>0</v>
      </c>
      <c r="J2513" t="s">
        <v>31</v>
      </c>
      <c r="K2513">
        <v>0</v>
      </c>
      <c r="L2513" s="1">
        <v>2286</v>
      </c>
      <c r="M2513" t="s">
        <v>27</v>
      </c>
      <c r="N2513" t="s">
        <v>27</v>
      </c>
      <c r="O2513" t="s">
        <v>36</v>
      </c>
      <c r="P2513">
        <v>50</v>
      </c>
      <c r="Q2513" t="s">
        <v>32</v>
      </c>
      <c r="R2513">
        <v>2</v>
      </c>
      <c r="S2513" t="s">
        <v>36</v>
      </c>
      <c r="T2513">
        <v>7</v>
      </c>
      <c r="U2513">
        <v>1</v>
      </c>
      <c r="V2513">
        <v>3</v>
      </c>
      <c r="W2513">
        <v>4</v>
      </c>
      <c r="X2513">
        <v>732</v>
      </c>
      <c r="Y2513">
        <v>-50</v>
      </c>
      <c r="Z2513" t="s">
        <v>35</v>
      </c>
      <c r="AA2513">
        <v>100</v>
      </c>
      <c r="AB2513" t="str">
        <f t="shared" si="39"/>
        <v>40-49</v>
      </c>
    </row>
    <row r="2514" spans="1:28" x14ac:dyDescent="0.3">
      <c r="A2514">
        <v>48</v>
      </c>
      <c r="B2514" t="s">
        <v>27</v>
      </c>
      <c r="C2514" t="s">
        <v>28</v>
      </c>
      <c r="D2514">
        <v>86</v>
      </c>
      <c r="E2514" t="s">
        <v>29</v>
      </c>
      <c r="F2514">
        <v>50</v>
      </c>
      <c r="G2514">
        <v>1</v>
      </c>
      <c r="H2514" t="s">
        <v>30</v>
      </c>
      <c r="I2514">
        <v>50</v>
      </c>
      <c r="J2514" t="s">
        <v>31</v>
      </c>
      <c r="K2514">
        <v>0</v>
      </c>
      <c r="L2514" s="1">
        <v>2436</v>
      </c>
      <c r="M2514" t="s">
        <v>27</v>
      </c>
      <c r="N2514" t="s">
        <v>27</v>
      </c>
      <c r="O2514" t="s">
        <v>36</v>
      </c>
      <c r="P2514">
        <v>50</v>
      </c>
      <c r="Q2514" t="s">
        <v>34</v>
      </c>
      <c r="R2514">
        <v>24</v>
      </c>
      <c r="S2514" t="s">
        <v>36</v>
      </c>
      <c r="T2514">
        <v>4</v>
      </c>
      <c r="U2514">
        <v>2</v>
      </c>
      <c r="V2514">
        <v>2</v>
      </c>
      <c r="W2514">
        <v>3</v>
      </c>
      <c r="X2514">
        <v>687</v>
      </c>
      <c r="Y2514">
        <v>50</v>
      </c>
      <c r="Z2514" t="s">
        <v>35</v>
      </c>
      <c r="AA2514">
        <v>100</v>
      </c>
      <c r="AB2514" t="str">
        <f t="shared" si="39"/>
        <v>40-49</v>
      </c>
    </row>
    <row r="2515" spans="1:28" x14ac:dyDescent="0.3">
      <c r="A2515">
        <v>36</v>
      </c>
      <c r="B2515" t="s">
        <v>27</v>
      </c>
      <c r="C2515" t="s">
        <v>28</v>
      </c>
      <c r="D2515">
        <v>86</v>
      </c>
      <c r="E2515" t="s">
        <v>37</v>
      </c>
      <c r="F2515">
        <v>0</v>
      </c>
      <c r="G2515">
        <v>0</v>
      </c>
      <c r="H2515" t="s">
        <v>39</v>
      </c>
      <c r="I2515">
        <v>0</v>
      </c>
      <c r="J2515" t="s">
        <v>31</v>
      </c>
      <c r="K2515">
        <v>0</v>
      </c>
      <c r="L2515" s="1">
        <v>2286</v>
      </c>
      <c r="M2515" t="s">
        <v>27</v>
      </c>
      <c r="N2515" t="s">
        <v>36</v>
      </c>
      <c r="O2515" t="s">
        <v>36</v>
      </c>
      <c r="P2515">
        <v>100</v>
      </c>
      <c r="Q2515" t="s">
        <v>34</v>
      </c>
      <c r="R2515">
        <v>8</v>
      </c>
      <c r="S2515" t="s">
        <v>27</v>
      </c>
      <c r="T2515">
        <v>2</v>
      </c>
      <c r="U2515">
        <v>0</v>
      </c>
      <c r="V2515">
        <v>3</v>
      </c>
      <c r="W2515">
        <v>99</v>
      </c>
      <c r="X2515">
        <v>662</v>
      </c>
      <c r="Y2515">
        <v>50</v>
      </c>
      <c r="Z2515" t="s">
        <v>35</v>
      </c>
      <c r="AA2515">
        <v>100</v>
      </c>
      <c r="AB2515" t="str">
        <f t="shared" si="39"/>
        <v>30-39</v>
      </c>
    </row>
    <row r="2516" spans="1:28" x14ac:dyDescent="0.3">
      <c r="A2516">
        <v>38</v>
      </c>
      <c r="B2516" t="s">
        <v>27</v>
      </c>
      <c r="C2516" t="s">
        <v>38</v>
      </c>
      <c r="D2516">
        <v>0</v>
      </c>
      <c r="E2516" t="s">
        <v>29</v>
      </c>
      <c r="F2516">
        <v>50</v>
      </c>
      <c r="G2516">
        <v>0</v>
      </c>
      <c r="H2516" t="s">
        <v>30</v>
      </c>
      <c r="I2516">
        <v>0</v>
      </c>
      <c r="J2516" t="s">
        <v>40</v>
      </c>
      <c r="K2516">
        <v>-200</v>
      </c>
      <c r="L2516" s="1">
        <v>2050</v>
      </c>
      <c r="M2516" t="s">
        <v>27</v>
      </c>
      <c r="N2516" t="s">
        <v>27</v>
      </c>
      <c r="O2516" t="s">
        <v>27</v>
      </c>
      <c r="P2516">
        <v>0</v>
      </c>
      <c r="Q2516" t="s">
        <v>34</v>
      </c>
      <c r="R2516">
        <v>25</v>
      </c>
      <c r="S2516" t="s">
        <v>27</v>
      </c>
      <c r="T2516">
        <v>3</v>
      </c>
      <c r="U2516">
        <v>4</v>
      </c>
      <c r="V2516">
        <v>2</v>
      </c>
      <c r="W2516">
        <v>99</v>
      </c>
      <c r="X2516">
        <v>731</v>
      </c>
      <c r="Y2516">
        <v>-50</v>
      </c>
      <c r="Z2516" t="s">
        <v>35</v>
      </c>
      <c r="AA2516">
        <v>100</v>
      </c>
      <c r="AB2516" t="str">
        <f t="shared" si="39"/>
        <v>30-39</v>
      </c>
    </row>
    <row r="2517" spans="1:28" x14ac:dyDescent="0.3">
      <c r="A2517">
        <v>44</v>
      </c>
      <c r="B2517" t="s">
        <v>27</v>
      </c>
      <c r="C2517" t="s">
        <v>38</v>
      </c>
      <c r="D2517">
        <v>0</v>
      </c>
      <c r="E2517" t="s">
        <v>29</v>
      </c>
      <c r="F2517">
        <v>50</v>
      </c>
      <c r="G2517">
        <v>1</v>
      </c>
      <c r="H2517" t="s">
        <v>30</v>
      </c>
      <c r="I2517">
        <v>50</v>
      </c>
      <c r="J2517" t="s">
        <v>31</v>
      </c>
      <c r="K2517">
        <v>0</v>
      </c>
      <c r="L2517" s="1">
        <v>2300</v>
      </c>
      <c r="M2517" t="s">
        <v>27</v>
      </c>
      <c r="N2517" t="s">
        <v>36</v>
      </c>
      <c r="O2517" t="s">
        <v>27</v>
      </c>
      <c r="P2517">
        <v>50</v>
      </c>
      <c r="Q2517" t="s">
        <v>32</v>
      </c>
      <c r="R2517">
        <v>12</v>
      </c>
      <c r="S2517" t="s">
        <v>36</v>
      </c>
      <c r="T2517">
        <v>2</v>
      </c>
      <c r="U2517">
        <v>1</v>
      </c>
      <c r="V2517">
        <v>2</v>
      </c>
      <c r="W2517">
        <v>6</v>
      </c>
      <c r="X2517">
        <v>693</v>
      </c>
      <c r="Y2517">
        <v>50</v>
      </c>
      <c r="Z2517" t="s">
        <v>33</v>
      </c>
      <c r="AA2517">
        <v>50</v>
      </c>
      <c r="AB2517" t="str">
        <f t="shared" si="39"/>
        <v>40-49</v>
      </c>
    </row>
    <row r="2518" spans="1:28" x14ac:dyDescent="0.3">
      <c r="A2518">
        <v>41</v>
      </c>
      <c r="B2518" t="s">
        <v>27</v>
      </c>
      <c r="C2518" t="s">
        <v>28</v>
      </c>
      <c r="D2518">
        <v>86</v>
      </c>
      <c r="E2518" t="s">
        <v>29</v>
      </c>
      <c r="F2518">
        <v>50</v>
      </c>
      <c r="G2518">
        <v>0</v>
      </c>
      <c r="H2518" t="s">
        <v>30</v>
      </c>
      <c r="I2518">
        <v>0</v>
      </c>
      <c r="J2518" t="s">
        <v>31</v>
      </c>
      <c r="K2518">
        <v>0</v>
      </c>
      <c r="L2518" s="1">
        <v>2336</v>
      </c>
      <c r="M2518" t="s">
        <v>27</v>
      </c>
      <c r="N2518" t="s">
        <v>36</v>
      </c>
      <c r="O2518" t="s">
        <v>36</v>
      </c>
      <c r="P2518">
        <v>100</v>
      </c>
      <c r="Q2518" t="s">
        <v>32</v>
      </c>
      <c r="R2518">
        <v>29</v>
      </c>
      <c r="S2518" t="s">
        <v>36</v>
      </c>
      <c r="T2518">
        <v>4</v>
      </c>
      <c r="U2518">
        <v>3</v>
      </c>
      <c r="V2518">
        <v>2</v>
      </c>
      <c r="W2518">
        <v>5</v>
      </c>
      <c r="X2518">
        <v>601</v>
      </c>
      <c r="Y2518">
        <v>50</v>
      </c>
      <c r="Z2518" t="s">
        <v>35</v>
      </c>
      <c r="AA2518">
        <v>100</v>
      </c>
      <c r="AB2518" t="str">
        <f t="shared" si="39"/>
        <v>40-49</v>
      </c>
    </row>
    <row r="2519" spans="1:28" x14ac:dyDescent="0.3">
      <c r="A2519">
        <v>18</v>
      </c>
      <c r="B2519" t="s">
        <v>27</v>
      </c>
      <c r="C2519" t="s">
        <v>38</v>
      </c>
      <c r="D2519">
        <v>0</v>
      </c>
      <c r="E2519" t="s">
        <v>29</v>
      </c>
      <c r="F2519">
        <v>50</v>
      </c>
      <c r="G2519">
        <v>0</v>
      </c>
      <c r="H2519" t="s">
        <v>39</v>
      </c>
      <c r="I2519">
        <v>0</v>
      </c>
      <c r="J2519" t="s">
        <v>31</v>
      </c>
      <c r="K2519">
        <v>0</v>
      </c>
      <c r="L2519" s="1">
        <v>2250</v>
      </c>
      <c r="M2519" t="s">
        <v>27</v>
      </c>
      <c r="N2519" t="s">
        <v>27</v>
      </c>
      <c r="O2519" t="s">
        <v>27</v>
      </c>
      <c r="P2519">
        <v>0</v>
      </c>
      <c r="Q2519" t="s">
        <v>32</v>
      </c>
      <c r="R2519">
        <v>3</v>
      </c>
      <c r="S2519" t="s">
        <v>27</v>
      </c>
      <c r="T2519">
        <v>4</v>
      </c>
      <c r="U2519">
        <v>4</v>
      </c>
      <c r="V2519">
        <v>2</v>
      </c>
      <c r="W2519">
        <v>99</v>
      </c>
      <c r="X2519">
        <v>788</v>
      </c>
      <c r="Y2519">
        <v>-50</v>
      </c>
      <c r="Z2519" t="s">
        <v>35</v>
      </c>
      <c r="AA2519">
        <v>100</v>
      </c>
      <c r="AB2519" t="str">
        <f t="shared" si="39"/>
        <v>10-19</v>
      </c>
    </row>
    <row r="2520" spans="1:28" x14ac:dyDescent="0.3">
      <c r="A2520">
        <v>36</v>
      </c>
      <c r="B2520" t="s">
        <v>27</v>
      </c>
      <c r="C2520" t="s">
        <v>28</v>
      </c>
      <c r="D2520">
        <v>86</v>
      </c>
      <c r="E2520" t="s">
        <v>37</v>
      </c>
      <c r="F2520">
        <v>0</v>
      </c>
      <c r="G2520">
        <v>0</v>
      </c>
      <c r="H2520" t="s">
        <v>30</v>
      </c>
      <c r="I2520">
        <v>0</v>
      </c>
      <c r="J2520" t="s">
        <v>40</v>
      </c>
      <c r="K2520">
        <v>-200</v>
      </c>
      <c r="L2520" s="1">
        <v>2086</v>
      </c>
      <c r="M2520" t="s">
        <v>27</v>
      </c>
      <c r="N2520" t="s">
        <v>27</v>
      </c>
      <c r="O2520" t="s">
        <v>27</v>
      </c>
      <c r="P2520">
        <v>0</v>
      </c>
      <c r="Q2520" t="s">
        <v>44</v>
      </c>
      <c r="R2520">
        <v>3</v>
      </c>
      <c r="S2520" t="s">
        <v>36</v>
      </c>
      <c r="T2520">
        <v>4</v>
      </c>
      <c r="U2520">
        <v>2</v>
      </c>
      <c r="V2520">
        <v>3</v>
      </c>
      <c r="W2520">
        <v>1</v>
      </c>
      <c r="X2520">
        <v>707</v>
      </c>
      <c r="Y2520">
        <v>-50</v>
      </c>
      <c r="Z2520" t="s">
        <v>35</v>
      </c>
      <c r="AA2520">
        <v>100</v>
      </c>
      <c r="AB2520" t="str">
        <f t="shared" si="39"/>
        <v>30-39</v>
      </c>
    </row>
    <row r="2521" spans="1:28" x14ac:dyDescent="0.3">
      <c r="A2521">
        <v>27</v>
      </c>
      <c r="B2521" t="s">
        <v>27</v>
      </c>
      <c r="C2521" t="s">
        <v>38</v>
      </c>
      <c r="D2521">
        <v>0</v>
      </c>
      <c r="E2521" t="s">
        <v>37</v>
      </c>
      <c r="F2521">
        <v>0</v>
      </c>
      <c r="G2521">
        <v>0</v>
      </c>
      <c r="H2521" t="s">
        <v>30</v>
      </c>
      <c r="I2521">
        <v>0</v>
      </c>
      <c r="J2521" t="s">
        <v>31</v>
      </c>
      <c r="K2521">
        <v>0</v>
      </c>
      <c r="L2521" s="1">
        <v>2100</v>
      </c>
      <c r="M2521" t="s">
        <v>27</v>
      </c>
      <c r="N2521" t="s">
        <v>36</v>
      </c>
      <c r="O2521" t="s">
        <v>27</v>
      </c>
      <c r="P2521">
        <v>50</v>
      </c>
      <c r="Q2521" t="s">
        <v>34</v>
      </c>
      <c r="R2521">
        <v>15</v>
      </c>
      <c r="S2521" t="s">
        <v>27</v>
      </c>
      <c r="T2521">
        <v>5</v>
      </c>
      <c r="U2521">
        <v>2</v>
      </c>
      <c r="V2521">
        <v>1</v>
      </c>
      <c r="W2521">
        <v>99</v>
      </c>
      <c r="X2521">
        <v>781</v>
      </c>
      <c r="Y2521">
        <v>-50</v>
      </c>
      <c r="Z2521" t="s">
        <v>33</v>
      </c>
      <c r="AA2521">
        <v>50</v>
      </c>
      <c r="AB2521" t="str">
        <f t="shared" si="39"/>
        <v>20-29</v>
      </c>
    </row>
    <row r="2522" spans="1:28" x14ac:dyDescent="0.3">
      <c r="A2522">
        <v>42</v>
      </c>
      <c r="B2522" t="s">
        <v>27</v>
      </c>
      <c r="C2522" t="s">
        <v>28</v>
      </c>
      <c r="D2522">
        <v>86</v>
      </c>
      <c r="E2522" t="s">
        <v>29</v>
      </c>
      <c r="F2522">
        <v>50</v>
      </c>
      <c r="G2522">
        <v>0</v>
      </c>
      <c r="H2522" t="s">
        <v>39</v>
      </c>
      <c r="I2522">
        <v>0</v>
      </c>
      <c r="J2522" t="s">
        <v>40</v>
      </c>
      <c r="K2522">
        <v>-200</v>
      </c>
      <c r="L2522" s="1">
        <v>2036</v>
      </c>
      <c r="M2522" t="s">
        <v>27</v>
      </c>
      <c r="N2522" t="s">
        <v>36</v>
      </c>
      <c r="O2522" t="s">
        <v>36</v>
      </c>
      <c r="P2522">
        <v>100</v>
      </c>
      <c r="Q2522" t="s">
        <v>34</v>
      </c>
      <c r="R2522">
        <v>14</v>
      </c>
      <c r="S2522" t="s">
        <v>36</v>
      </c>
      <c r="T2522">
        <v>4</v>
      </c>
      <c r="U2522">
        <v>2</v>
      </c>
      <c r="V2522">
        <v>3</v>
      </c>
      <c r="W2522">
        <v>2</v>
      </c>
      <c r="X2522">
        <v>784</v>
      </c>
      <c r="Y2522">
        <v>-50</v>
      </c>
      <c r="Z2522" t="s">
        <v>35</v>
      </c>
      <c r="AA2522">
        <v>100</v>
      </c>
      <c r="AB2522" t="str">
        <f t="shared" si="39"/>
        <v>40-49</v>
      </c>
    </row>
    <row r="2523" spans="1:28" x14ac:dyDescent="0.3">
      <c r="A2523">
        <v>84</v>
      </c>
      <c r="B2523" t="s">
        <v>36</v>
      </c>
      <c r="C2523" t="s">
        <v>38</v>
      </c>
      <c r="D2523">
        <v>0</v>
      </c>
      <c r="E2523" t="s">
        <v>29</v>
      </c>
      <c r="F2523">
        <v>50</v>
      </c>
      <c r="G2523">
        <v>1</v>
      </c>
      <c r="H2523" t="s">
        <v>30</v>
      </c>
      <c r="I2523">
        <v>50</v>
      </c>
      <c r="J2523" t="s">
        <v>40</v>
      </c>
      <c r="K2523">
        <v>-200</v>
      </c>
      <c r="L2523" s="1">
        <v>2100</v>
      </c>
      <c r="M2523" t="s">
        <v>27</v>
      </c>
      <c r="N2523" t="s">
        <v>36</v>
      </c>
      <c r="O2523" t="s">
        <v>27</v>
      </c>
      <c r="P2523">
        <v>50</v>
      </c>
      <c r="Q2523" t="s">
        <v>32</v>
      </c>
      <c r="R2523">
        <v>13</v>
      </c>
      <c r="S2523" t="s">
        <v>27</v>
      </c>
      <c r="T2523">
        <v>5</v>
      </c>
      <c r="U2523">
        <v>1</v>
      </c>
      <c r="V2523">
        <v>2</v>
      </c>
      <c r="W2523">
        <v>99</v>
      </c>
      <c r="X2523">
        <v>653</v>
      </c>
      <c r="Y2523">
        <v>50</v>
      </c>
      <c r="Z2523" t="s">
        <v>33</v>
      </c>
      <c r="AA2523">
        <v>50</v>
      </c>
      <c r="AB2523" t="str">
        <f t="shared" si="39"/>
        <v>80-89</v>
      </c>
    </row>
    <row r="2524" spans="1:28" x14ac:dyDescent="0.3">
      <c r="A2524">
        <v>45</v>
      </c>
      <c r="B2524" t="s">
        <v>27</v>
      </c>
      <c r="C2524" t="s">
        <v>45</v>
      </c>
      <c r="D2524">
        <v>0</v>
      </c>
      <c r="E2524" t="s">
        <v>42</v>
      </c>
      <c r="F2524">
        <v>100</v>
      </c>
      <c r="G2524">
        <v>0</v>
      </c>
      <c r="H2524" t="s">
        <v>30</v>
      </c>
      <c r="I2524">
        <v>0</v>
      </c>
      <c r="J2524" t="s">
        <v>31</v>
      </c>
      <c r="K2524">
        <v>0</v>
      </c>
      <c r="L2524" s="1">
        <v>2300</v>
      </c>
      <c r="M2524" t="s">
        <v>27</v>
      </c>
      <c r="N2524" t="s">
        <v>27</v>
      </c>
      <c r="O2524" t="s">
        <v>27</v>
      </c>
      <c r="P2524">
        <v>0</v>
      </c>
      <c r="Q2524" t="s">
        <v>44</v>
      </c>
      <c r="R2524">
        <v>15</v>
      </c>
      <c r="S2524" t="s">
        <v>36</v>
      </c>
      <c r="T2524">
        <v>6</v>
      </c>
      <c r="U2524">
        <v>0</v>
      </c>
      <c r="V2524">
        <v>3</v>
      </c>
      <c r="W2524">
        <v>8</v>
      </c>
      <c r="X2524">
        <v>748</v>
      </c>
      <c r="Y2524">
        <v>-50</v>
      </c>
      <c r="Z2524" t="s">
        <v>35</v>
      </c>
      <c r="AA2524">
        <v>100</v>
      </c>
      <c r="AB2524" t="str">
        <f t="shared" si="39"/>
        <v>40-49</v>
      </c>
    </row>
    <row r="2525" spans="1:28" x14ac:dyDescent="0.3">
      <c r="A2525">
        <v>35</v>
      </c>
      <c r="B2525" t="s">
        <v>27</v>
      </c>
      <c r="C2525" t="s">
        <v>28</v>
      </c>
      <c r="D2525">
        <v>86</v>
      </c>
      <c r="E2525" t="s">
        <v>29</v>
      </c>
      <c r="F2525">
        <v>50</v>
      </c>
      <c r="G2525">
        <v>0</v>
      </c>
      <c r="H2525" t="s">
        <v>30</v>
      </c>
      <c r="I2525">
        <v>0</v>
      </c>
      <c r="J2525" t="s">
        <v>31</v>
      </c>
      <c r="K2525">
        <v>0</v>
      </c>
      <c r="L2525" s="1">
        <v>2336</v>
      </c>
      <c r="M2525" t="s">
        <v>27</v>
      </c>
      <c r="N2525" t="s">
        <v>27</v>
      </c>
      <c r="O2525" t="s">
        <v>27</v>
      </c>
      <c r="P2525">
        <v>0</v>
      </c>
      <c r="Q2525" t="s">
        <v>32</v>
      </c>
      <c r="R2525">
        <v>7</v>
      </c>
      <c r="S2525" t="s">
        <v>27</v>
      </c>
      <c r="T2525">
        <v>6</v>
      </c>
      <c r="U2525">
        <v>2</v>
      </c>
      <c r="V2525">
        <v>1</v>
      </c>
      <c r="W2525">
        <v>99</v>
      </c>
      <c r="X2525">
        <v>740</v>
      </c>
      <c r="Y2525">
        <v>-50</v>
      </c>
      <c r="Z2525" t="s">
        <v>35</v>
      </c>
      <c r="AA2525">
        <v>100</v>
      </c>
      <c r="AB2525" t="str">
        <f t="shared" si="39"/>
        <v>30-39</v>
      </c>
    </row>
    <row r="2526" spans="1:28" x14ac:dyDescent="0.3">
      <c r="A2526">
        <v>53</v>
      </c>
      <c r="B2526" t="s">
        <v>27</v>
      </c>
      <c r="C2526" t="s">
        <v>28</v>
      </c>
      <c r="D2526">
        <v>86</v>
      </c>
      <c r="E2526" t="s">
        <v>37</v>
      </c>
      <c r="F2526">
        <v>0</v>
      </c>
      <c r="G2526">
        <v>1</v>
      </c>
      <c r="H2526" t="s">
        <v>39</v>
      </c>
      <c r="I2526">
        <v>100</v>
      </c>
      <c r="J2526" t="s">
        <v>31</v>
      </c>
      <c r="K2526">
        <v>0</v>
      </c>
      <c r="L2526" s="1">
        <v>2386</v>
      </c>
      <c r="M2526" t="s">
        <v>27</v>
      </c>
      <c r="N2526" t="s">
        <v>27</v>
      </c>
      <c r="O2526" t="s">
        <v>27</v>
      </c>
      <c r="P2526">
        <v>0</v>
      </c>
      <c r="Q2526" t="s">
        <v>34</v>
      </c>
      <c r="R2526">
        <v>3</v>
      </c>
      <c r="S2526" t="s">
        <v>36</v>
      </c>
      <c r="T2526">
        <v>7</v>
      </c>
      <c r="U2526">
        <v>0</v>
      </c>
      <c r="V2526">
        <v>2</v>
      </c>
      <c r="W2526">
        <v>1</v>
      </c>
      <c r="X2526">
        <v>807</v>
      </c>
      <c r="Y2526">
        <v>-50</v>
      </c>
      <c r="Z2526" t="s">
        <v>35</v>
      </c>
      <c r="AA2526">
        <v>100</v>
      </c>
      <c r="AB2526" t="str">
        <f t="shared" si="39"/>
        <v>50-59</v>
      </c>
    </row>
    <row r="2527" spans="1:28" x14ac:dyDescent="0.3">
      <c r="A2527">
        <v>47</v>
      </c>
      <c r="B2527" t="s">
        <v>27</v>
      </c>
      <c r="C2527" t="s">
        <v>28</v>
      </c>
      <c r="D2527">
        <v>86</v>
      </c>
      <c r="E2527" t="s">
        <v>29</v>
      </c>
      <c r="F2527">
        <v>50</v>
      </c>
      <c r="G2527">
        <v>2</v>
      </c>
      <c r="H2527" t="s">
        <v>39</v>
      </c>
      <c r="I2527">
        <v>200</v>
      </c>
      <c r="J2527" t="s">
        <v>31</v>
      </c>
      <c r="K2527">
        <v>0</v>
      </c>
      <c r="L2527" s="1">
        <v>2436</v>
      </c>
      <c r="M2527" t="s">
        <v>27</v>
      </c>
      <c r="N2527" t="s">
        <v>36</v>
      </c>
      <c r="O2527" t="s">
        <v>27</v>
      </c>
      <c r="P2527">
        <v>50</v>
      </c>
      <c r="Q2527" t="s">
        <v>34</v>
      </c>
      <c r="R2527">
        <v>24</v>
      </c>
      <c r="S2527" t="s">
        <v>36</v>
      </c>
      <c r="T2527">
        <v>5</v>
      </c>
      <c r="U2527">
        <v>3</v>
      </c>
      <c r="V2527">
        <v>1</v>
      </c>
      <c r="W2527">
        <v>14</v>
      </c>
      <c r="X2527">
        <v>757</v>
      </c>
      <c r="Y2527">
        <v>-50</v>
      </c>
      <c r="Z2527" t="s">
        <v>33</v>
      </c>
      <c r="AA2527">
        <v>50</v>
      </c>
      <c r="AB2527" t="str">
        <f t="shared" si="39"/>
        <v>40-49</v>
      </c>
    </row>
    <row r="2528" spans="1:28" x14ac:dyDescent="0.3">
      <c r="A2528">
        <v>46</v>
      </c>
      <c r="B2528" t="s">
        <v>27</v>
      </c>
      <c r="C2528" t="s">
        <v>28</v>
      </c>
      <c r="D2528">
        <v>86</v>
      </c>
      <c r="E2528" t="s">
        <v>29</v>
      </c>
      <c r="F2528">
        <v>50</v>
      </c>
      <c r="G2528">
        <v>0</v>
      </c>
      <c r="H2528" t="s">
        <v>30</v>
      </c>
      <c r="I2528">
        <v>0</v>
      </c>
      <c r="J2528" t="s">
        <v>31</v>
      </c>
      <c r="K2528">
        <v>0</v>
      </c>
      <c r="L2528" s="1">
        <v>2286</v>
      </c>
      <c r="M2528" t="s">
        <v>27</v>
      </c>
      <c r="N2528" t="s">
        <v>27</v>
      </c>
      <c r="O2528" t="s">
        <v>27</v>
      </c>
      <c r="P2528">
        <v>0</v>
      </c>
      <c r="Q2528" t="s">
        <v>34</v>
      </c>
      <c r="R2528">
        <v>30</v>
      </c>
      <c r="S2528" t="s">
        <v>27</v>
      </c>
      <c r="T2528">
        <v>6</v>
      </c>
      <c r="U2528">
        <v>5</v>
      </c>
      <c r="V2528">
        <v>2</v>
      </c>
      <c r="W2528">
        <v>99</v>
      </c>
      <c r="X2528">
        <v>746</v>
      </c>
      <c r="Y2528">
        <v>-50</v>
      </c>
      <c r="Z2528" t="s">
        <v>33</v>
      </c>
      <c r="AA2528">
        <v>50</v>
      </c>
      <c r="AB2528" t="str">
        <f t="shared" si="39"/>
        <v>40-49</v>
      </c>
    </row>
    <row r="2529" spans="1:28" x14ac:dyDescent="0.3">
      <c r="A2529">
        <v>49</v>
      </c>
      <c r="B2529" t="s">
        <v>27</v>
      </c>
      <c r="C2529" t="s">
        <v>28</v>
      </c>
      <c r="D2529">
        <v>86</v>
      </c>
      <c r="E2529" t="s">
        <v>37</v>
      </c>
      <c r="F2529">
        <v>0</v>
      </c>
      <c r="G2529">
        <v>1</v>
      </c>
      <c r="H2529" t="s">
        <v>43</v>
      </c>
      <c r="I2529">
        <v>200</v>
      </c>
      <c r="J2529" t="s">
        <v>40</v>
      </c>
      <c r="K2529">
        <v>-200</v>
      </c>
      <c r="L2529" s="1">
        <v>2286</v>
      </c>
      <c r="M2529" t="s">
        <v>27</v>
      </c>
      <c r="N2529" t="s">
        <v>27</v>
      </c>
      <c r="O2529" t="s">
        <v>27</v>
      </c>
      <c r="P2529">
        <v>0</v>
      </c>
      <c r="Q2529" t="s">
        <v>34</v>
      </c>
      <c r="R2529">
        <v>2</v>
      </c>
      <c r="S2529" t="s">
        <v>36</v>
      </c>
      <c r="T2529">
        <v>5</v>
      </c>
      <c r="U2529">
        <v>3</v>
      </c>
      <c r="V2529">
        <v>1</v>
      </c>
      <c r="W2529">
        <v>1</v>
      </c>
      <c r="X2529">
        <v>740</v>
      </c>
      <c r="Y2529">
        <v>-50</v>
      </c>
      <c r="Z2529" t="s">
        <v>35</v>
      </c>
      <c r="AA2529">
        <v>100</v>
      </c>
      <c r="AB2529" t="str">
        <f t="shared" si="39"/>
        <v>40-49</v>
      </c>
    </row>
    <row r="2530" spans="1:28" x14ac:dyDescent="0.3">
      <c r="A2530">
        <v>70</v>
      </c>
      <c r="B2530" t="s">
        <v>36</v>
      </c>
      <c r="C2530" t="s">
        <v>46</v>
      </c>
      <c r="D2530">
        <v>0</v>
      </c>
      <c r="E2530" t="s">
        <v>29</v>
      </c>
      <c r="F2530">
        <v>50</v>
      </c>
      <c r="G2530">
        <v>2</v>
      </c>
      <c r="H2530" t="s">
        <v>43</v>
      </c>
      <c r="I2530">
        <v>400</v>
      </c>
      <c r="J2530" t="s">
        <v>31</v>
      </c>
      <c r="K2530">
        <v>0</v>
      </c>
      <c r="L2530" s="1">
        <v>2750</v>
      </c>
      <c r="M2530" t="s">
        <v>27</v>
      </c>
      <c r="N2530" t="s">
        <v>27</v>
      </c>
      <c r="O2530" t="s">
        <v>27</v>
      </c>
      <c r="P2530">
        <v>0</v>
      </c>
      <c r="Q2530" t="s">
        <v>34</v>
      </c>
      <c r="R2530">
        <v>5</v>
      </c>
      <c r="S2530" t="s">
        <v>36</v>
      </c>
      <c r="T2530">
        <v>3</v>
      </c>
      <c r="U2530">
        <v>4</v>
      </c>
      <c r="V2530">
        <v>1</v>
      </c>
      <c r="W2530">
        <v>1</v>
      </c>
      <c r="X2530">
        <v>658</v>
      </c>
      <c r="Y2530">
        <v>50</v>
      </c>
      <c r="Z2530" t="s">
        <v>35</v>
      </c>
      <c r="AA2530">
        <v>100</v>
      </c>
      <c r="AB2530" t="str">
        <f t="shared" si="39"/>
        <v>70-79</v>
      </c>
    </row>
    <row r="2531" spans="1:28" x14ac:dyDescent="0.3">
      <c r="A2531">
        <v>23</v>
      </c>
      <c r="B2531" t="s">
        <v>27</v>
      </c>
      <c r="C2531" t="s">
        <v>45</v>
      </c>
      <c r="D2531">
        <v>0</v>
      </c>
      <c r="E2531" t="s">
        <v>29</v>
      </c>
      <c r="F2531">
        <v>50</v>
      </c>
      <c r="G2531">
        <v>1</v>
      </c>
      <c r="H2531" t="s">
        <v>39</v>
      </c>
      <c r="I2531">
        <v>100</v>
      </c>
      <c r="J2531" t="s">
        <v>31</v>
      </c>
      <c r="K2531">
        <v>0</v>
      </c>
      <c r="L2531" s="1">
        <v>2400</v>
      </c>
      <c r="M2531" t="s">
        <v>27</v>
      </c>
      <c r="N2531" t="s">
        <v>27</v>
      </c>
      <c r="O2531" t="s">
        <v>27</v>
      </c>
      <c r="P2531">
        <v>0</v>
      </c>
      <c r="Q2531" t="s">
        <v>34</v>
      </c>
      <c r="R2531">
        <v>4</v>
      </c>
      <c r="S2531" t="s">
        <v>27</v>
      </c>
      <c r="T2531">
        <v>5</v>
      </c>
      <c r="U2531">
        <v>7</v>
      </c>
      <c r="V2531">
        <v>2</v>
      </c>
      <c r="W2531">
        <v>99</v>
      </c>
      <c r="X2531">
        <v>670</v>
      </c>
      <c r="Y2531">
        <v>50</v>
      </c>
      <c r="Z2531" t="s">
        <v>33</v>
      </c>
      <c r="AA2531">
        <v>50</v>
      </c>
      <c r="AB2531" t="str">
        <f t="shared" si="39"/>
        <v>20-29</v>
      </c>
    </row>
    <row r="2532" spans="1:28" x14ac:dyDescent="0.3">
      <c r="A2532">
        <v>47</v>
      </c>
      <c r="B2532" t="s">
        <v>27</v>
      </c>
      <c r="C2532" t="s">
        <v>28</v>
      </c>
      <c r="D2532">
        <v>86</v>
      </c>
      <c r="E2532" t="s">
        <v>42</v>
      </c>
      <c r="F2532">
        <v>100</v>
      </c>
      <c r="G2532">
        <v>0</v>
      </c>
      <c r="H2532" t="s">
        <v>39</v>
      </c>
      <c r="I2532">
        <v>0</v>
      </c>
      <c r="J2532" t="s">
        <v>31</v>
      </c>
      <c r="K2532">
        <v>0</v>
      </c>
      <c r="L2532" s="1">
        <v>2336</v>
      </c>
      <c r="M2532" t="s">
        <v>27</v>
      </c>
      <c r="N2532" t="s">
        <v>27</v>
      </c>
      <c r="O2532" t="s">
        <v>27</v>
      </c>
      <c r="P2532">
        <v>0</v>
      </c>
      <c r="Q2532" t="s">
        <v>32</v>
      </c>
      <c r="R2532">
        <v>4</v>
      </c>
      <c r="S2532" t="s">
        <v>36</v>
      </c>
      <c r="T2532">
        <v>4</v>
      </c>
      <c r="U2532">
        <v>2</v>
      </c>
      <c r="V2532">
        <v>1</v>
      </c>
      <c r="W2532">
        <v>1</v>
      </c>
      <c r="X2532">
        <v>735</v>
      </c>
      <c r="Y2532">
        <v>-50</v>
      </c>
      <c r="Z2532" t="s">
        <v>33</v>
      </c>
      <c r="AA2532">
        <v>50</v>
      </c>
      <c r="AB2532" t="str">
        <f t="shared" si="39"/>
        <v>40-49</v>
      </c>
    </row>
    <row r="2533" spans="1:28" x14ac:dyDescent="0.3">
      <c r="A2533">
        <v>26</v>
      </c>
      <c r="B2533" t="s">
        <v>27</v>
      </c>
      <c r="C2533" t="s">
        <v>38</v>
      </c>
      <c r="D2533">
        <v>0</v>
      </c>
      <c r="E2533" t="s">
        <v>29</v>
      </c>
      <c r="F2533">
        <v>50</v>
      </c>
      <c r="G2533">
        <v>1</v>
      </c>
      <c r="H2533" t="s">
        <v>39</v>
      </c>
      <c r="I2533">
        <v>100</v>
      </c>
      <c r="J2533" t="s">
        <v>31</v>
      </c>
      <c r="K2533">
        <v>0</v>
      </c>
      <c r="L2533" s="1">
        <v>2300</v>
      </c>
      <c r="M2533" t="s">
        <v>27</v>
      </c>
      <c r="N2533" t="s">
        <v>36</v>
      </c>
      <c r="O2533" t="s">
        <v>27</v>
      </c>
      <c r="P2533">
        <v>50</v>
      </c>
      <c r="Q2533" t="s">
        <v>32</v>
      </c>
      <c r="R2533">
        <v>2</v>
      </c>
      <c r="S2533" t="s">
        <v>27</v>
      </c>
      <c r="T2533">
        <v>7</v>
      </c>
      <c r="U2533">
        <v>1</v>
      </c>
      <c r="V2533">
        <v>2</v>
      </c>
      <c r="W2533">
        <v>99</v>
      </c>
      <c r="X2533">
        <v>724</v>
      </c>
      <c r="Y2533">
        <v>-50</v>
      </c>
      <c r="Z2533" t="s">
        <v>35</v>
      </c>
      <c r="AA2533">
        <v>100</v>
      </c>
      <c r="AB2533" t="str">
        <f t="shared" si="39"/>
        <v>20-29</v>
      </c>
    </row>
    <row r="2534" spans="1:28" x14ac:dyDescent="0.3">
      <c r="A2534">
        <v>48</v>
      </c>
      <c r="B2534" t="s">
        <v>27</v>
      </c>
      <c r="C2534" t="s">
        <v>38</v>
      </c>
      <c r="D2534">
        <v>0</v>
      </c>
      <c r="E2534" t="s">
        <v>37</v>
      </c>
      <c r="F2534">
        <v>0</v>
      </c>
      <c r="G2534">
        <v>0</v>
      </c>
      <c r="H2534" t="s">
        <v>30</v>
      </c>
      <c r="I2534">
        <v>0</v>
      </c>
      <c r="J2534" t="s">
        <v>31</v>
      </c>
      <c r="K2534">
        <v>0</v>
      </c>
      <c r="L2534" s="1">
        <v>2100</v>
      </c>
      <c r="M2534" t="s">
        <v>27</v>
      </c>
      <c r="N2534" t="s">
        <v>36</v>
      </c>
      <c r="O2534" t="s">
        <v>27</v>
      </c>
      <c r="P2534">
        <v>50</v>
      </c>
      <c r="Q2534" t="s">
        <v>32</v>
      </c>
      <c r="R2534">
        <v>30</v>
      </c>
      <c r="S2534" t="s">
        <v>27</v>
      </c>
      <c r="T2534">
        <v>4</v>
      </c>
      <c r="U2534">
        <v>3</v>
      </c>
      <c r="V2534">
        <v>1</v>
      </c>
      <c r="W2534">
        <v>99</v>
      </c>
      <c r="X2534">
        <v>711</v>
      </c>
      <c r="Y2534">
        <v>-50</v>
      </c>
      <c r="Z2534" t="s">
        <v>33</v>
      </c>
      <c r="AA2534">
        <v>50</v>
      </c>
      <c r="AB2534" t="str">
        <f t="shared" si="39"/>
        <v>40-49</v>
      </c>
    </row>
    <row r="2535" spans="1:28" x14ac:dyDescent="0.3">
      <c r="A2535">
        <v>26</v>
      </c>
      <c r="B2535" t="s">
        <v>27</v>
      </c>
      <c r="C2535" t="s">
        <v>38</v>
      </c>
      <c r="D2535">
        <v>0</v>
      </c>
      <c r="E2535" t="s">
        <v>29</v>
      </c>
      <c r="F2535">
        <v>50</v>
      </c>
      <c r="G2535">
        <v>0</v>
      </c>
      <c r="H2535" t="s">
        <v>30</v>
      </c>
      <c r="I2535">
        <v>0</v>
      </c>
      <c r="J2535" t="s">
        <v>31</v>
      </c>
      <c r="K2535">
        <v>0</v>
      </c>
      <c r="L2535" s="1">
        <v>2150</v>
      </c>
      <c r="M2535" t="s">
        <v>27</v>
      </c>
      <c r="N2535" t="s">
        <v>36</v>
      </c>
      <c r="O2535" t="s">
        <v>27</v>
      </c>
      <c r="P2535">
        <v>50</v>
      </c>
      <c r="Q2535" t="s">
        <v>34</v>
      </c>
      <c r="R2535">
        <v>11</v>
      </c>
      <c r="S2535" t="s">
        <v>36</v>
      </c>
      <c r="T2535">
        <v>6</v>
      </c>
      <c r="U2535">
        <v>1</v>
      </c>
      <c r="V2535">
        <v>3</v>
      </c>
      <c r="W2535">
        <v>14</v>
      </c>
      <c r="X2535">
        <v>703</v>
      </c>
      <c r="Y2535">
        <v>-50</v>
      </c>
      <c r="Z2535" t="s">
        <v>33</v>
      </c>
      <c r="AA2535">
        <v>50</v>
      </c>
      <c r="AB2535" t="str">
        <f t="shared" si="39"/>
        <v>20-29</v>
      </c>
    </row>
    <row r="2536" spans="1:28" x14ac:dyDescent="0.3">
      <c r="A2536">
        <v>33</v>
      </c>
      <c r="B2536" t="s">
        <v>27</v>
      </c>
      <c r="C2536" t="s">
        <v>28</v>
      </c>
      <c r="D2536">
        <v>86</v>
      </c>
      <c r="E2536" t="s">
        <v>29</v>
      </c>
      <c r="F2536">
        <v>50</v>
      </c>
      <c r="G2536">
        <v>0</v>
      </c>
      <c r="H2536" t="s">
        <v>30</v>
      </c>
      <c r="I2536">
        <v>0</v>
      </c>
      <c r="J2536" t="s">
        <v>31</v>
      </c>
      <c r="K2536">
        <v>0</v>
      </c>
      <c r="L2536" s="1">
        <v>2336</v>
      </c>
      <c r="M2536" t="s">
        <v>27</v>
      </c>
      <c r="N2536" t="s">
        <v>27</v>
      </c>
      <c r="O2536" t="s">
        <v>27</v>
      </c>
      <c r="P2536">
        <v>0</v>
      </c>
      <c r="Q2536" t="s">
        <v>34</v>
      </c>
      <c r="R2536">
        <v>17</v>
      </c>
      <c r="S2536" t="s">
        <v>27</v>
      </c>
      <c r="T2536">
        <v>7</v>
      </c>
      <c r="U2536">
        <v>3</v>
      </c>
      <c r="V2536">
        <v>2</v>
      </c>
      <c r="W2536">
        <v>99</v>
      </c>
      <c r="X2536">
        <v>732</v>
      </c>
      <c r="Y2536">
        <v>-50</v>
      </c>
      <c r="Z2536" t="s">
        <v>35</v>
      </c>
      <c r="AA2536">
        <v>100</v>
      </c>
      <c r="AB2536" t="str">
        <f t="shared" si="39"/>
        <v>30-39</v>
      </c>
    </row>
    <row r="2537" spans="1:28" x14ac:dyDescent="0.3">
      <c r="A2537">
        <v>35</v>
      </c>
      <c r="B2537" t="s">
        <v>27</v>
      </c>
      <c r="C2537" t="s">
        <v>28</v>
      </c>
      <c r="D2537">
        <v>86</v>
      </c>
      <c r="E2537" t="s">
        <v>29</v>
      </c>
      <c r="F2537">
        <v>50</v>
      </c>
      <c r="G2537">
        <v>1</v>
      </c>
      <c r="H2537" t="s">
        <v>30</v>
      </c>
      <c r="I2537">
        <v>50</v>
      </c>
      <c r="J2537" t="s">
        <v>31</v>
      </c>
      <c r="K2537">
        <v>0</v>
      </c>
      <c r="L2537" s="1">
        <v>2486</v>
      </c>
      <c r="M2537" t="s">
        <v>27</v>
      </c>
      <c r="N2537" t="s">
        <v>27</v>
      </c>
      <c r="O2537" t="s">
        <v>27</v>
      </c>
      <c r="P2537">
        <v>0</v>
      </c>
      <c r="Q2537" t="s">
        <v>32</v>
      </c>
      <c r="R2537">
        <v>12</v>
      </c>
      <c r="S2537" t="s">
        <v>27</v>
      </c>
      <c r="T2537">
        <v>4</v>
      </c>
      <c r="U2537">
        <v>0</v>
      </c>
      <c r="V2537">
        <v>3</v>
      </c>
      <c r="W2537">
        <v>99</v>
      </c>
      <c r="X2537">
        <v>673</v>
      </c>
      <c r="Y2537">
        <v>50</v>
      </c>
      <c r="Z2537" t="s">
        <v>35</v>
      </c>
      <c r="AA2537">
        <v>100</v>
      </c>
      <c r="AB2537" t="str">
        <f t="shared" si="39"/>
        <v>30-39</v>
      </c>
    </row>
    <row r="2538" spans="1:28" x14ac:dyDescent="0.3">
      <c r="A2538">
        <v>54</v>
      </c>
      <c r="B2538" t="s">
        <v>27</v>
      </c>
      <c r="C2538" t="s">
        <v>28</v>
      </c>
      <c r="D2538">
        <v>86</v>
      </c>
      <c r="E2538" t="s">
        <v>29</v>
      </c>
      <c r="F2538">
        <v>50</v>
      </c>
      <c r="G2538">
        <v>1</v>
      </c>
      <c r="H2538" t="s">
        <v>39</v>
      </c>
      <c r="I2538">
        <v>100</v>
      </c>
      <c r="J2538" t="s">
        <v>31</v>
      </c>
      <c r="K2538">
        <v>0</v>
      </c>
      <c r="L2538" s="1">
        <v>2336</v>
      </c>
      <c r="M2538" t="s">
        <v>27</v>
      </c>
      <c r="N2538" t="s">
        <v>27</v>
      </c>
      <c r="O2538" t="s">
        <v>27</v>
      </c>
      <c r="P2538">
        <v>0</v>
      </c>
      <c r="Q2538" t="s">
        <v>34</v>
      </c>
      <c r="R2538">
        <v>21</v>
      </c>
      <c r="S2538" t="s">
        <v>27</v>
      </c>
      <c r="T2538">
        <v>4</v>
      </c>
      <c r="U2538">
        <v>1</v>
      </c>
      <c r="V2538">
        <v>2</v>
      </c>
      <c r="W2538">
        <v>99</v>
      </c>
      <c r="X2538">
        <v>720</v>
      </c>
      <c r="Y2538">
        <v>-50</v>
      </c>
      <c r="Z2538" t="s">
        <v>41</v>
      </c>
      <c r="AA2538">
        <v>0</v>
      </c>
      <c r="AB2538" t="str">
        <f t="shared" si="39"/>
        <v>50-59</v>
      </c>
    </row>
    <row r="2539" spans="1:28" x14ac:dyDescent="0.3">
      <c r="A2539">
        <v>53</v>
      </c>
      <c r="B2539" t="s">
        <v>27</v>
      </c>
      <c r="C2539" t="s">
        <v>28</v>
      </c>
      <c r="D2539">
        <v>86</v>
      </c>
      <c r="E2539" t="s">
        <v>37</v>
      </c>
      <c r="F2539">
        <v>0</v>
      </c>
      <c r="G2539">
        <v>0</v>
      </c>
      <c r="H2539" t="s">
        <v>30</v>
      </c>
      <c r="I2539">
        <v>0</v>
      </c>
      <c r="J2539" t="s">
        <v>31</v>
      </c>
      <c r="K2539">
        <v>0</v>
      </c>
      <c r="L2539" s="1">
        <v>2236</v>
      </c>
      <c r="M2539" t="s">
        <v>27</v>
      </c>
      <c r="N2539" t="s">
        <v>27</v>
      </c>
      <c r="O2539" t="s">
        <v>27</v>
      </c>
      <c r="P2539">
        <v>0</v>
      </c>
      <c r="Q2539" t="s">
        <v>34</v>
      </c>
      <c r="R2539">
        <v>19</v>
      </c>
      <c r="S2539" t="s">
        <v>27</v>
      </c>
      <c r="T2539">
        <v>7</v>
      </c>
      <c r="U2539">
        <v>3</v>
      </c>
      <c r="V2539">
        <v>2</v>
      </c>
      <c r="W2539">
        <v>99</v>
      </c>
      <c r="X2539">
        <v>788</v>
      </c>
      <c r="Y2539">
        <v>-50</v>
      </c>
      <c r="Z2539" t="s">
        <v>33</v>
      </c>
      <c r="AA2539">
        <v>50</v>
      </c>
      <c r="AB2539" t="str">
        <f t="shared" si="39"/>
        <v>50-59</v>
      </c>
    </row>
    <row r="2540" spans="1:28" x14ac:dyDescent="0.3">
      <c r="A2540">
        <v>21</v>
      </c>
      <c r="B2540" t="s">
        <v>27</v>
      </c>
      <c r="C2540" t="s">
        <v>38</v>
      </c>
      <c r="D2540">
        <v>0</v>
      </c>
      <c r="E2540" t="s">
        <v>29</v>
      </c>
      <c r="F2540">
        <v>50</v>
      </c>
      <c r="G2540">
        <v>0</v>
      </c>
      <c r="H2540" t="s">
        <v>30</v>
      </c>
      <c r="I2540">
        <v>0</v>
      </c>
      <c r="J2540" t="s">
        <v>31</v>
      </c>
      <c r="K2540">
        <v>0</v>
      </c>
      <c r="L2540" s="1">
        <v>2150</v>
      </c>
      <c r="M2540" t="s">
        <v>36</v>
      </c>
      <c r="N2540" t="s">
        <v>27</v>
      </c>
      <c r="O2540" t="s">
        <v>27</v>
      </c>
      <c r="P2540">
        <v>50</v>
      </c>
      <c r="Q2540" t="s">
        <v>34</v>
      </c>
      <c r="R2540">
        <v>13</v>
      </c>
      <c r="S2540" t="s">
        <v>36</v>
      </c>
      <c r="T2540">
        <v>1</v>
      </c>
      <c r="U2540">
        <v>0</v>
      </c>
      <c r="V2540">
        <v>1</v>
      </c>
      <c r="W2540">
        <v>2</v>
      </c>
      <c r="X2540">
        <v>747</v>
      </c>
      <c r="Y2540">
        <v>-50</v>
      </c>
      <c r="Z2540" t="s">
        <v>33</v>
      </c>
      <c r="AA2540">
        <v>50</v>
      </c>
      <c r="AB2540" t="str">
        <f t="shared" si="39"/>
        <v>20-29</v>
      </c>
    </row>
    <row r="2541" spans="1:28" x14ac:dyDescent="0.3">
      <c r="A2541">
        <v>40</v>
      </c>
      <c r="B2541" t="s">
        <v>27</v>
      </c>
      <c r="C2541" t="s">
        <v>38</v>
      </c>
      <c r="D2541">
        <v>0</v>
      </c>
      <c r="E2541" t="s">
        <v>37</v>
      </c>
      <c r="F2541">
        <v>0</v>
      </c>
      <c r="G2541">
        <v>0</v>
      </c>
      <c r="H2541" t="s">
        <v>30</v>
      </c>
      <c r="I2541">
        <v>0</v>
      </c>
      <c r="J2541" t="s">
        <v>31</v>
      </c>
      <c r="K2541">
        <v>0</v>
      </c>
      <c r="L2541" s="1">
        <v>2200</v>
      </c>
      <c r="M2541" t="s">
        <v>27</v>
      </c>
      <c r="N2541" t="s">
        <v>36</v>
      </c>
      <c r="O2541" t="s">
        <v>27</v>
      </c>
      <c r="P2541">
        <v>50</v>
      </c>
      <c r="Q2541" t="s">
        <v>32</v>
      </c>
      <c r="R2541">
        <v>19</v>
      </c>
      <c r="S2541" t="s">
        <v>27</v>
      </c>
      <c r="T2541">
        <v>10</v>
      </c>
      <c r="U2541">
        <v>0</v>
      </c>
      <c r="V2541">
        <v>2</v>
      </c>
      <c r="W2541">
        <v>99</v>
      </c>
      <c r="X2541">
        <v>670</v>
      </c>
      <c r="Y2541">
        <v>50</v>
      </c>
      <c r="Z2541" t="s">
        <v>33</v>
      </c>
      <c r="AA2541">
        <v>50</v>
      </c>
      <c r="AB2541" t="str">
        <f t="shared" si="39"/>
        <v>40-49</v>
      </c>
    </row>
    <row r="2542" spans="1:28" x14ac:dyDescent="0.3">
      <c r="A2542">
        <v>29</v>
      </c>
      <c r="B2542" t="s">
        <v>27</v>
      </c>
      <c r="C2542" t="s">
        <v>28</v>
      </c>
      <c r="D2542">
        <v>86</v>
      </c>
      <c r="E2542" t="s">
        <v>37</v>
      </c>
      <c r="F2542">
        <v>0</v>
      </c>
      <c r="G2542">
        <v>0</v>
      </c>
      <c r="H2542" t="s">
        <v>30</v>
      </c>
      <c r="I2542">
        <v>0</v>
      </c>
      <c r="J2542" t="s">
        <v>31</v>
      </c>
      <c r="K2542">
        <v>0</v>
      </c>
      <c r="L2542" s="1">
        <v>2286</v>
      </c>
      <c r="M2542" t="s">
        <v>27</v>
      </c>
      <c r="N2542" t="s">
        <v>36</v>
      </c>
      <c r="O2542" t="s">
        <v>27</v>
      </c>
      <c r="P2542">
        <v>50</v>
      </c>
      <c r="Q2542" t="s">
        <v>32</v>
      </c>
      <c r="R2542">
        <v>20</v>
      </c>
      <c r="S2542" t="s">
        <v>27</v>
      </c>
      <c r="T2542">
        <v>9</v>
      </c>
      <c r="U2542">
        <v>1</v>
      </c>
      <c r="V2542">
        <v>2</v>
      </c>
      <c r="W2542">
        <v>99</v>
      </c>
      <c r="X2542">
        <v>695</v>
      </c>
      <c r="Y2542">
        <v>50</v>
      </c>
      <c r="Z2542" t="s">
        <v>33</v>
      </c>
      <c r="AA2542">
        <v>50</v>
      </c>
      <c r="AB2542" t="str">
        <f t="shared" si="39"/>
        <v>20-29</v>
      </c>
    </row>
    <row r="2543" spans="1:28" x14ac:dyDescent="0.3">
      <c r="A2543">
        <v>21</v>
      </c>
      <c r="B2543" t="s">
        <v>27</v>
      </c>
      <c r="C2543" t="s">
        <v>28</v>
      </c>
      <c r="D2543">
        <v>86</v>
      </c>
      <c r="E2543" t="s">
        <v>37</v>
      </c>
      <c r="F2543">
        <v>0</v>
      </c>
      <c r="G2543">
        <v>1</v>
      </c>
      <c r="H2543" t="s">
        <v>30</v>
      </c>
      <c r="I2543">
        <v>50</v>
      </c>
      <c r="J2543" t="s">
        <v>31</v>
      </c>
      <c r="K2543">
        <v>0</v>
      </c>
      <c r="L2543" s="1">
        <v>2336</v>
      </c>
      <c r="M2543" t="s">
        <v>27</v>
      </c>
      <c r="N2543" t="s">
        <v>27</v>
      </c>
      <c r="O2543" t="s">
        <v>27</v>
      </c>
      <c r="P2543">
        <v>0</v>
      </c>
      <c r="Q2543" t="s">
        <v>32</v>
      </c>
      <c r="R2543">
        <v>21</v>
      </c>
      <c r="S2543" t="s">
        <v>36</v>
      </c>
      <c r="T2543">
        <v>4</v>
      </c>
      <c r="U2543">
        <v>2</v>
      </c>
      <c r="V2543">
        <v>2</v>
      </c>
      <c r="W2543">
        <v>6</v>
      </c>
      <c r="X2543">
        <v>740</v>
      </c>
      <c r="Y2543">
        <v>-50</v>
      </c>
      <c r="Z2543" t="s">
        <v>35</v>
      </c>
      <c r="AA2543">
        <v>100</v>
      </c>
      <c r="AB2543" t="str">
        <f t="shared" si="39"/>
        <v>20-29</v>
      </c>
    </row>
    <row r="2544" spans="1:28" x14ac:dyDescent="0.3">
      <c r="A2544">
        <v>36</v>
      </c>
      <c r="B2544" t="s">
        <v>27</v>
      </c>
      <c r="C2544" t="s">
        <v>45</v>
      </c>
      <c r="D2544">
        <v>0</v>
      </c>
      <c r="E2544" t="s">
        <v>37</v>
      </c>
      <c r="F2544">
        <v>0</v>
      </c>
      <c r="G2544">
        <v>0</v>
      </c>
      <c r="H2544" t="s">
        <v>39</v>
      </c>
      <c r="I2544">
        <v>0</v>
      </c>
      <c r="J2544" t="s">
        <v>31</v>
      </c>
      <c r="K2544">
        <v>0</v>
      </c>
      <c r="L2544" s="1">
        <v>2100</v>
      </c>
      <c r="M2544" t="s">
        <v>36</v>
      </c>
      <c r="N2544" t="s">
        <v>27</v>
      </c>
      <c r="O2544" t="s">
        <v>36</v>
      </c>
      <c r="P2544">
        <v>100</v>
      </c>
      <c r="Q2544" t="s">
        <v>34</v>
      </c>
      <c r="R2544">
        <v>24</v>
      </c>
      <c r="S2544" t="s">
        <v>36</v>
      </c>
      <c r="T2544">
        <v>5</v>
      </c>
      <c r="U2544">
        <v>3</v>
      </c>
      <c r="V2544">
        <v>3</v>
      </c>
      <c r="W2544">
        <v>6</v>
      </c>
      <c r="X2544">
        <v>764</v>
      </c>
      <c r="Y2544">
        <v>-50</v>
      </c>
      <c r="Z2544" t="s">
        <v>35</v>
      </c>
      <c r="AA2544">
        <v>100</v>
      </c>
      <c r="AB2544" t="str">
        <f t="shared" si="39"/>
        <v>30-39</v>
      </c>
    </row>
    <row r="2545" spans="1:28" x14ac:dyDescent="0.3">
      <c r="A2545">
        <v>35</v>
      </c>
      <c r="B2545" t="s">
        <v>27</v>
      </c>
      <c r="C2545" t="s">
        <v>38</v>
      </c>
      <c r="D2545">
        <v>0</v>
      </c>
      <c r="E2545" t="s">
        <v>42</v>
      </c>
      <c r="F2545">
        <v>100</v>
      </c>
      <c r="G2545">
        <v>0</v>
      </c>
      <c r="H2545" t="s">
        <v>43</v>
      </c>
      <c r="I2545">
        <v>0</v>
      </c>
      <c r="J2545" t="s">
        <v>31</v>
      </c>
      <c r="K2545">
        <v>0</v>
      </c>
      <c r="L2545" s="1">
        <v>2350</v>
      </c>
      <c r="M2545" t="s">
        <v>27</v>
      </c>
      <c r="N2545" t="s">
        <v>27</v>
      </c>
      <c r="O2545" t="s">
        <v>27</v>
      </c>
      <c r="P2545">
        <v>0</v>
      </c>
      <c r="Q2545" t="s">
        <v>34</v>
      </c>
      <c r="R2545">
        <v>5</v>
      </c>
      <c r="S2545" t="s">
        <v>27</v>
      </c>
      <c r="T2545">
        <v>6</v>
      </c>
      <c r="U2545">
        <v>0</v>
      </c>
      <c r="V2545">
        <v>3</v>
      </c>
      <c r="W2545">
        <v>99</v>
      </c>
      <c r="X2545">
        <v>648</v>
      </c>
      <c r="Y2545">
        <v>50</v>
      </c>
      <c r="Z2545" t="s">
        <v>33</v>
      </c>
      <c r="AA2545">
        <v>50</v>
      </c>
      <c r="AB2545" t="str">
        <f t="shared" si="39"/>
        <v>30-39</v>
      </c>
    </row>
    <row r="2546" spans="1:28" x14ac:dyDescent="0.3">
      <c r="A2546">
        <v>76</v>
      </c>
      <c r="B2546" t="s">
        <v>36</v>
      </c>
      <c r="C2546" t="s">
        <v>46</v>
      </c>
      <c r="D2546">
        <v>0</v>
      </c>
      <c r="E2546" t="s">
        <v>37</v>
      </c>
      <c r="F2546">
        <v>0</v>
      </c>
      <c r="G2546">
        <v>0</v>
      </c>
      <c r="H2546" t="s">
        <v>43</v>
      </c>
      <c r="I2546">
        <v>0</v>
      </c>
      <c r="J2546" t="s">
        <v>31</v>
      </c>
      <c r="K2546">
        <v>0</v>
      </c>
      <c r="L2546" s="1">
        <v>2000</v>
      </c>
      <c r="M2546" t="s">
        <v>36</v>
      </c>
      <c r="N2546" t="s">
        <v>36</v>
      </c>
      <c r="O2546" t="s">
        <v>27</v>
      </c>
      <c r="P2546">
        <v>100</v>
      </c>
      <c r="Q2546" t="s">
        <v>44</v>
      </c>
      <c r="R2546">
        <v>8</v>
      </c>
      <c r="S2546" t="s">
        <v>36</v>
      </c>
      <c r="T2546">
        <v>7</v>
      </c>
      <c r="U2546">
        <v>1</v>
      </c>
      <c r="V2546">
        <v>2</v>
      </c>
      <c r="W2546">
        <v>11</v>
      </c>
      <c r="X2546">
        <v>815</v>
      </c>
      <c r="Y2546">
        <v>-50</v>
      </c>
      <c r="Z2546" t="s">
        <v>41</v>
      </c>
      <c r="AA2546">
        <v>0</v>
      </c>
      <c r="AB2546" t="str">
        <f t="shared" si="39"/>
        <v>70-79</v>
      </c>
    </row>
    <row r="2547" spans="1:28" x14ac:dyDescent="0.3">
      <c r="A2547">
        <v>46</v>
      </c>
      <c r="B2547" t="s">
        <v>27</v>
      </c>
      <c r="C2547" t="s">
        <v>28</v>
      </c>
      <c r="D2547">
        <v>86</v>
      </c>
      <c r="E2547" t="s">
        <v>42</v>
      </c>
      <c r="F2547">
        <v>100</v>
      </c>
      <c r="G2547">
        <v>0</v>
      </c>
      <c r="H2547" t="s">
        <v>30</v>
      </c>
      <c r="I2547">
        <v>0</v>
      </c>
      <c r="J2547" t="s">
        <v>31</v>
      </c>
      <c r="K2547">
        <v>0</v>
      </c>
      <c r="L2547" s="1">
        <v>2436</v>
      </c>
      <c r="M2547" t="s">
        <v>27</v>
      </c>
      <c r="N2547" t="s">
        <v>36</v>
      </c>
      <c r="O2547" t="s">
        <v>27</v>
      </c>
      <c r="P2547">
        <v>50</v>
      </c>
      <c r="Q2547" t="s">
        <v>32</v>
      </c>
      <c r="R2547">
        <v>2</v>
      </c>
      <c r="S2547" t="s">
        <v>27</v>
      </c>
      <c r="T2547">
        <v>6</v>
      </c>
      <c r="U2547">
        <v>2</v>
      </c>
      <c r="V2547">
        <v>2</v>
      </c>
      <c r="W2547">
        <v>99</v>
      </c>
      <c r="X2547">
        <v>641</v>
      </c>
      <c r="Y2547">
        <v>50</v>
      </c>
      <c r="Z2547" t="s">
        <v>35</v>
      </c>
      <c r="AA2547">
        <v>100</v>
      </c>
      <c r="AB2547" t="str">
        <f t="shared" si="39"/>
        <v>40-49</v>
      </c>
    </row>
    <row r="2548" spans="1:28" x14ac:dyDescent="0.3">
      <c r="A2548">
        <v>19</v>
      </c>
      <c r="B2548" t="s">
        <v>27</v>
      </c>
      <c r="C2548" t="s">
        <v>38</v>
      </c>
      <c r="D2548">
        <v>0</v>
      </c>
      <c r="E2548" t="s">
        <v>42</v>
      </c>
      <c r="F2548">
        <v>100</v>
      </c>
      <c r="G2548">
        <v>1</v>
      </c>
      <c r="H2548" t="s">
        <v>43</v>
      </c>
      <c r="I2548">
        <v>200</v>
      </c>
      <c r="J2548" t="s">
        <v>40</v>
      </c>
      <c r="K2548">
        <v>-200</v>
      </c>
      <c r="L2548" s="1">
        <v>2300</v>
      </c>
      <c r="M2548" t="s">
        <v>27</v>
      </c>
      <c r="N2548" t="s">
        <v>27</v>
      </c>
      <c r="O2548" t="s">
        <v>27</v>
      </c>
      <c r="P2548">
        <v>0</v>
      </c>
      <c r="Q2548" t="s">
        <v>32</v>
      </c>
      <c r="R2548">
        <v>11</v>
      </c>
      <c r="S2548" t="s">
        <v>36</v>
      </c>
      <c r="T2548">
        <v>5</v>
      </c>
      <c r="U2548">
        <v>2</v>
      </c>
      <c r="V2548">
        <v>3</v>
      </c>
      <c r="W2548">
        <v>9</v>
      </c>
      <c r="X2548">
        <v>689</v>
      </c>
      <c r="Y2548">
        <v>50</v>
      </c>
      <c r="Z2548" t="s">
        <v>41</v>
      </c>
      <c r="AA2548">
        <v>0</v>
      </c>
      <c r="AB2548" t="str">
        <f t="shared" si="39"/>
        <v>10-19</v>
      </c>
    </row>
    <row r="2549" spans="1:28" x14ac:dyDescent="0.3">
      <c r="A2549">
        <v>31</v>
      </c>
      <c r="B2549" t="s">
        <v>27</v>
      </c>
      <c r="C2549" t="s">
        <v>38</v>
      </c>
      <c r="D2549">
        <v>0</v>
      </c>
      <c r="E2549" t="s">
        <v>42</v>
      </c>
      <c r="F2549">
        <v>100</v>
      </c>
      <c r="G2549">
        <v>0</v>
      </c>
      <c r="H2549" t="s">
        <v>30</v>
      </c>
      <c r="I2549">
        <v>0</v>
      </c>
      <c r="J2549" t="s">
        <v>40</v>
      </c>
      <c r="K2549">
        <v>-200</v>
      </c>
      <c r="L2549" s="1">
        <v>2000</v>
      </c>
      <c r="M2549" t="s">
        <v>27</v>
      </c>
      <c r="N2549" t="s">
        <v>36</v>
      </c>
      <c r="O2549" t="s">
        <v>27</v>
      </c>
      <c r="P2549">
        <v>50</v>
      </c>
      <c r="Q2549" t="s">
        <v>32</v>
      </c>
      <c r="R2549">
        <v>20</v>
      </c>
      <c r="S2549" t="s">
        <v>36</v>
      </c>
      <c r="T2549">
        <v>3</v>
      </c>
      <c r="U2549">
        <v>2</v>
      </c>
      <c r="V2549">
        <v>3</v>
      </c>
      <c r="W2549">
        <v>3</v>
      </c>
      <c r="X2549">
        <v>757</v>
      </c>
      <c r="Y2549">
        <v>-50</v>
      </c>
      <c r="Z2549" t="s">
        <v>33</v>
      </c>
      <c r="AA2549">
        <v>50</v>
      </c>
      <c r="AB2549" t="str">
        <f t="shared" si="39"/>
        <v>30-39</v>
      </c>
    </row>
    <row r="2550" spans="1:28" x14ac:dyDescent="0.3">
      <c r="A2550">
        <v>55</v>
      </c>
      <c r="B2550" t="s">
        <v>36</v>
      </c>
      <c r="C2550" t="s">
        <v>46</v>
      </c>
      <c r="D2550">
        <v>0</v>
      </c>
      <c r="E2550" t="s">
        <v>29</v>
      </c>
      <c r="F2550">
        <v>50</v>
      </c>
      <c r="G2550">
        <v>0</v>
      </c>
      <c r="H2550" t="s">
        <v>30</v>
      </c>
      <c r="I2550">
        <v>0</v>
      </c>
      <c r="J2550" t="s">
        <v>31</v>
      </c>
      <c r="K2550">
        <v>0</v>
      </c>
      <c r="L2550" s="1">
        <v>2350</v>
      </c>
      <c r="M2550" t="s">
        <v>27</v>
      </c>
      <c r="N2550" t="s">
        <v>27</v>
      </c>
      <c r="O2550" t="s">
        <v>27</v>
      </c>
      <c r="P2550">
        <v>0</v>
      </c>
      <c r="Q2550" t="s">
        <v>44</v>
      </c>
      <c r="R2550">
        <v>24</v>
      </c>
      <c r="S2550" t="s">
        <v>27</v>
      </c>
      <c r="T2550">
        <v>5</v>
      </c>
      <c r="U2550">
        <v>1</v>
      </c>
      <c r="V2550">
        <v>3</v>
      </c>
      <c r="W2550">
        <v>99</v>
      </c>
      <c r="X2550">
        <v>679</v>
      </c>
      <c r="Y2550">
        <v>50</v>
      </c>
      <c r="Z2550" t="s">
        <v>35</v>
      </c>
      <c r="AA2550">
        <v>100</v>
      </c>
      <c r="AB2550" t="str">
        <f t="shared" si="39"/>
        <v>50-59</v>
      </c>
    </row>
    <row r="2551" spans="1:28" x14ac:dyDescent="0.3">
      <c r="A2551">
        <v>71</v>
      </c>
      <c r="B2551" t="s">
        <v>36</v>
      </c>
      <c r="C2551" t="s">
        <v>28</v>
      </c>
      <c r="D2551">
        <v>86</v>
      </c>
      <c r="E2551" t="s">
        <v>29</v>
      </c>
      <c r="F2551">
        <v>50</v>
      </c>
      <c r="G2551">
        <v>0</v>
      </c>
      <c r="H2551" t="s">
        <v>30</v>
      </c>
      <c r="I2551">
        <v>0</v>
      </c>
      <c r="J2551" t="s">
        <v>40</v>
      </c>
      <c r="K2551">
        <v>-200</v>
      </c>
      <c r="L2551" s="1">
        <v>2136</v>
      </c>
      <c r="M2551" t="s">
        <v>27</v>
      </c>
      <c r="N2551" t="s">
        <v>27</v>
      </c>
      <c r="O2551" t="s">
        <v>27</v>
      </c>
      <c r="P2551">
        <v>0</v>
      </c>
      <c r="Q2551" t="s">
        <v>34</v>
      </c>
      <c r="R2551">
        <v>16</v>
      </c>
      <c r="S2551" t="s">
        <v>27</v>
      </c>
      <c r="T2551">
        <v>5</v>
      </c>
      <c r="U2551">
        <v>2</v>
      </c>
      <c r="V2551">
        <v>2</v>
      </c>
      <c r="W2551">
        <v>99</v>
      </c>
      <c r="X2551">
        <v>701</v>
      </c>
      <c r="Y2551">
        <v>-50</v>
      </c>
      <c r="Z2551" t="s">
        <v>35</v>
      </c>
      <c r="AA2551">
        <v>100</v>
      </c>
      <c r="AB2551" t="str">
        <f t="shared" si="39"/>
        <v>70-79</v>
      </c>
    </row>
    <row r="2552" spans="1:28" x14ac:dyDescent="0.3">
      <c r="A2552">
        <v>18</v>
      </c>
      <c r="B2552" t="s">
        <v>27</v>
      </c>
      <c r="C2552" t="s">
        <v>28</v>
      </c>
      <c r="D2552">
        <v>86</v>
      </c>
      <c r="E2552" t="s">
        <v>29</v>
      </c>
      <c r="F2552">
        <v>50</v>
      </c>
      <c r="G2552">
        <v>0</v>
      </c>
      <c r="H2552" t="s">
        <v>39</v>
      </c>
      <c r="I2552">
        <v>0</v>
      </c>
      <c r="J2552" t="s">
        <v>31</v>
      </c>
      <c r="K2552">
        <v>0</v>
      </c>
      <c r="L2552" s="1">
        <v>2236</v>
      </c>
      <c r="M2552" t="s">
        <v>27</v>
      </c>
      <c r="N2552" t="s">
        <v>27</v>
      </c>
      <c r="O2552" t="s">
        <v>36</v>
      </c>
      <c r="P2552">
        <v>50</v>
      </c>
      <c r="Q2552" t="s">
        <v>34</v>
      </c>
      <c r="R2552">
        <v>30</v>
      </c>
      <c r="S2552" t="s">
        <v>36</v>
      </c>
      <c r="T2552">
        <v>4</v>
      </c>
      <c r="U2552">
        <v>2</v>
      </c>
      <c r="V2552">
        <v>2</v>
      </c>
      <c r="W2552">
        <v>4</v>
      </c>
      <c r="X2552">
        <v>742</v>
      </c>
      <c r="Y2552">
        <v>-50</v>
      </c>
      <c r="Z2552" t="s">
        <v>33</v>
      </c>
      <c r="AA2552">
        <v>50</v>
      </c>
      <c r="AB2552" t="str">
        <f t="shared" si="39"/>
        <v>10-19</v>
      </c>
    </row>
    <row r="2553" spans="1:28" x14ac:dyDescent="0.3">
      <c r="A2553">
        <v>18</v>
      </c>
      <c r="B2553" t="s">
        <v>27</v>
      </c>
      <c r="C2553" t="s">
        <v>28</v>
      </c>
      <c r="D2553">
        <v>86</v>
      </c>
      <c r="E2553" t="s">
        <v>42</v>
      </c>
      <c r="F2553">
        <v>100</v>
      </c>
      <c r="G2553">
        <v>1</v>
      </c>
      <c r="H2553" t="s">
        <v>30</v>
      </c>
      <c r="I2553">
        <v>50</v>
      </c>
      <c r="J2553" t="s">
        <v>31</v>
      </c>
      <c r="K2553">
        <v>0</v>
      </c>
      <c r="L2553" s="1">
        <v>2336</v>
      </c>
      <c r="M2553" t="s">
        <v>27</v>
      </c>
      <c r="N2553" t="s">
        <v>27</v>
      </c>
      <c r="O2553" t="s">
        <v>27</v>
      </c>
      <c r="P2553">
        <v>0</v>
      </c>
      <c r="Q2553" t="s">
        <v>34</v>
      </c>
      <c r="R2553">
        <v>2</v>
      </c>
      <c r="S2553" t="s">
        <v>36</v>
      </c>
      <c r="T2553">
        <v>3</v>
      </c>
      <c r="U2553">
        <v>3</v>
      </c>
      <c r="V2553">
        <v>2</v>
      </c>
      <c r="W2553">
        <v>7</v>
      </c>
      <c r="X2553">
        <v>717</v>
      </c>
      <c r="Y2553">
        <v>-50</v>
      </c>
      <c r="Z2553" t="s">
        <v>41</v>
      </c>
      <c r="AA2553">
        <v>0</v>
      </c>
      <c r="AB2553" t="str">
        <f t="shared" si="39"/>
        <v>10-19</v>
      </c>
    </row>
    <row r="2554" spans="1:28" x14ac:dyDescent="0.3">
      <c r="A2554">
        <v>68</v>
      </c>
      <c r="B2554" t="s">
        <v>36</v>
      </c>
      <c r="C2554" t="s">
        <v>46</v>
      </c>
      <c r="D2554">
        <v>0</v>
      </c>
      <c r="E2554" t="s">
        <v>29</v>
      </c>
      <c r="F2554">
        <v>50</v>
      </c>
      <c r="G2554">
        <v>0</v>
      </c>
      <c r="H2554" t="s">
        <v>30</v>
      </c>
      <c r="I2554">
        <v>0</v>
      </c>
      <c r="J2554" t="s">
        <v>31</v>
      </c>
      <c r="K2554">
        <v>0</v>
      </c>
      <c r="L2554" s="1">
        <v>2200</v>
      </c>
      <c r="M2554" t="s">
        <v>27</v>
      </c>
      <c r="N2554" t="s">
        <v>27</v>
      </c>
      <c r="O2554" t="s">
        <v>27</v>
      </c>
      <c r="P2554">
        <v>0</v>
      </c>
      <c r="Q2554" t="s">
        <v>44</v>
      </c>
      <c r="R2554">
        <v>26</v>
      </c>
      <c r="S2554" t="s">
        <v>36</v>
      </c>
      <c r="T2554">
        <v>3</v>
      </c>
      <c r="U2554">
        <v>4</v>
      </c>
      <c r="V2554">
        <v>3</v>
      </c>
      <c r="W2554">
        <v>4</v>
      </c>
      <c r="X2554">
        <v>749</v>
      </c>
      <c r="Y2554">
        <v>-50</v>
      </c>
      <c r="Z2554" t="s">
        <v>33</v>
      </c>
      <c r="AA2554">
        <v>50</v>
      </c>
      <c r="AB2554" t="str">
        <f t="shared" si="39"/>
        <v>60-69</v>
      </c>
    </row>
    <row r="2555" spans="1:28" x14ac:dyDescent="0.3">
      <c r="A2555">
        <v>45</v>
      </c>
      <c r="B2555" t="s">
        <v>27</v>
      </c>
      <c r="C2555" t="s">
        <v>45</v>
      </c>
      <c r="D2555">
        <v>0</v>
      </c>
      <c r="E2555" t="s">
        <v>29</v>
      </c>
      <c r="F2555">
        <v>50</v>
      </c>
      <c r="G2555">
        <v>1</v>
      </c>
      <c r="H2555" t="s">
        <v>39</v>
      </c>
      <c r="I2555">
        <v>100</v>
      </c>
      <c r="J2555" t="s">
        <v>31</v>
      </c>
      <c r="K2555">
        <v>0</v>
      </c>
      <c r="L2555" s="1">
        <v>2350</v>
      </c>
      <c r="M2555" t="s">
        <v>36</v>
      </c>
      <c r="N2555" t="s">
        <v>27</v>
      </c>
      <c r="O2555" t="s">
        <v>27</v>
      </c>
      <c r="P2555">
        <v>50</v>
      </c>
      <c r="Q2555" t="s">
        <v>34</v>
      </c>
      <c r="R2555">
        <v>17</v>
      </c>
      <c r="S2555" t="s">
        <v>36</v>
      </c>
      <c r="T2555">
        <v>9</v>
      </c>
      <c r="U2555">
        <v>3</v>
      </c>
      <c r="V2555">
        <v>3</v>
      </c>
      <c r="W2555">
        <v>1</v>
      </c>
      <c r="X2555">
        <v>699</v>
      </c>
      <c r="Y2555">
        <v>50</v>
      </c>
      <c r="Z2555" t="s">
        <v>33</v>
      </c>
      <c r="AA2555">
        <v>50</v>
      </c>
      <c r="AB2555" t="str">
        <f t="shared" si="39"/>
        <v>40-49</v>
      </c>
    </row>
    <row r="2556" spans="1:28" x14ac:dyDescent="0.3">
      <c r="A2556">
        <v>26</v>
      </c>
      <c r="B2556" t="s">
        <v>27</v>
      </c>
      <c r="C2556" t="s">
        <v>45</v>
      </c>
      <c r="D2556">
        <v>0</v>
      </c>
      <c r="E2556" t="s">
        <v>37</v>
      </c>
      <c r="F2556">
        <v>0</v>
      </c>
      <c r="G2556">
        <v>2</v>
      </c>
      <c r="H2556" t="s">
        <v>30</v>
      </c>
      <c r="I2556">
        <v>100</v>
      </c>
      <c r="J2556" t="s">
        <v>40</v>
      </c>
      <c r="K2556">
        <v>-200</v>
      </c>
      <c r="L2556" s="1">
        <v>2100</v>
      </c>
      <c r="M2556" t="s">
        <v>27</v>
      </c>
      <c r="N2556" t="s">
        <v>27</v>
      </c>
      <c r="O2556" t="s">
        <v>27</v>
      </c>
      <c r="P2556">
        <v>0</v>
      </c>
      <c r="Q2556" t="s">
        <v>34</v>
      </c>
      <c r="R2556">
        <v>28</v>
      </c>
      <c r="S2556" t="s">
        <v>27</v>
      </c>
      <c r="T2556">
        <v>4</v>
      </c>
      <c r="U2556">
        <v>1</v>
      </c>
      <c r="V2556">
        <v>1</v>
      </c>
      <c r="W2556">
        <v>99</v>
      </c>
      <c r="X2556">
        <v>705</v>
      </c>
      <c r="Y2556">
        <v>-50</v>
      </c>
      <c r="Z2556" t="s">
        <v>35</v>
      </c>
      <c r="AA2556">
        <v>100</v>
      </c>
      <c r="AB2556" t="str">
        <f t="shared" si="39"/>
        <v>20-29</v>
      </c>
    </row>
    <row r="2557" spans="1:28" x14ac:dyDescent="0.3">
      <c r="A2557">
        <v>48</v>
      </c>
      <c r="B2557" t="s">
        <v>27</v>
      </c>
      <c r="C2557" t="s">
        <v>45</v>
      </c>
      <c r="D2557">
        <v>0</v>
      </c>
      <c r="E2557" t="s">
        <v>29</v>
      </c>
      <c r="F2557">
        <v>50</v>
      </c>
      <c r="G2557">
        <v>0</v>
      </c>
      <c r="H2557" t="s">
        <v>30</v>
      </c>
      <c r="I2557">
        <v>0</v>
      </c>
      <c r="J2557" t="s">
        <v>31</v>
      </c>
      <c r="K2557">
        <v>0</v>
      </c>
      <c r="L2557" s="1">
        <v>2250</v>
      </c>
      <c r="M2557" t="s">
        <v>27</v>
      </c>
      <c r="N2557" t="s">
        <v>27</v>
      </c>
      <c r="O2557" t="s">
        <v>36</v>
      </c>
      <c r="P2557">
        <v>50</v>
      </c>
      <c r="Q2557" t="s">
        <v>32</v>
      </c>
      <c r="R2557">
        <v>23</v>
      </c>
      <c r="S2557" t="s">
        <v>27</v>
      </c>
      <c r="T2557">
        <v>5</v>
      </c>
      <c r="U2557">
        <v>1</v>
      </c>
      <c r="V2557">
        <v>1</v>
      </c>
      <c r="W2557">
        <v>99</v>
      </c>
      <c r="X2557">
        <v>685</v>
      </c>
      <c r="Y2557">
        <v>50</v>
      </c>
      <c r="Z2557" t="s">
        <v>33</v>
      </c>
      <c r="AA2557">
        <v>50</v>
      </c>
      <c r="AB2557" t="str">
        <f t="shared" si="39"/>
        <v>40-49</v>
      </c>
    </row>
    <row r="2558" spans="1:28" x14ac:dyDescent="0.3">
      <c r="A2558">
        <v>18</v>
      </c>
      <c r="B2558" t="s">
        <v>27</v>
      </c>
      <c r="C2558" t="s">
        <v>28</v>
      </c>
      <c r="D2558">
        <v>86</v>
      </c>
      <c r="E2558" t="s">
        <v>29</v>
      </c>
      <c r="F2558">
        <v>50</v>
      </c>
      <c r="G2558">
        <v>0</v>
      </c>
      <c r="H2558" t="s">
        <v>30</v>
      </c>
      <c r="I2558">
        <v>0</v>
      </c>
      <c r="J2558" t="s">
        <v>31</v>
      </c>
      <c r="K2558">
        <v>0</v>
      </c>
      <c r="L2558" s="1">
        <v>2286</v>
      </c>
      <c r="M2558" t="s">
        <v>27</v>
      </c>
      <c r="N2558" t="s">
        <v>27</v>
      </c>
      <c r="O2558" t="s">
        <v>36</v>
      </c>
      <c r="P2558">
        <v>50</v>
      </c>
      <c r="Q2558" t="s">
        <v>44</v>
      </c>
      <c r="R2558">
        <v>17</v>
      </c>
      <c r="S2558" t="s">
        <v>36</v>
      </c>
      <c r="T2558">
        <v>4</v>
      </c>
      <c r="U2558">
        <v>4</v>
      </c>
      <c r="V2558">
        <v>3</v>
      </c>
      <c r="W2558">
        <v>9</v>
      </c>
      <c r="X2558">
        <v>727</v>
      </c>
      <c r="Y2558">
        <v>-50</v>
      </c>
      <c r="Z2558" t="s">
        <v>35</v>
      </c>
      <c r="AA2558">
        <v>100</v>
      </c>
      <c r="AB2558" t="str">
        <f t="shared" si="39"/>
        <v>10-19</v>
      </c>
    </row>
    <row r="2559" spans="1:28" x14ac:dyDescent="0.3">
      <c r="A2559">
        <v>40</v>
      </c>
      <c r="B2559" t="s">
        <v>27</v>
      </c>
      <c r="C2559" t="s">
        <v>28</v>
      </c>
      <c r="D2559">
        <v>86</v>
      </c>
      <c r="E2559" t="s">
        <v>29</v>
      </c>
      <c r="F2559">
        <v>50</v>
      </c>
      <c r="G2559">
        <v>0</v>
      </c>
      <c r="H2559" t="s">
        <v>39</v>
      </c>
      <c r="I2559">
        <v>0</v>
      </c>
      <c r="J2559" t="s">
        <v>40</v>
      </c>
      <c r="K2559">
        <v>-200</v>
      </c>
      <c r="L2559" s="1">
        <v>2136</v>
      </c>
      <c r="M2559" t="s">
        <v>27</v>
      </c>
      <c r="N2559" t="s">
        <v>27</v>
      </c>
      <c r="O2559" t="s">
        <v>27</v>
      </c>
      <c r="P2559">
        <v>0</v>
      </c>
      <c r="Q2559" t="s">
        <v>34</v>
      </c>
      <c r="R2559">
        <v>11</v>
      </c>
      <c r="S2559" t="s">
        <v>36</v>
      </c>
      <c r="T2559">
        <v>11</v>
      </c>
      <c r="U2559">
        <v>2</v>
      </c>
      <c r="V2559">
        <v>2</v>
      </c>
      <c r="W2559">
        <v>9</v>
      </c>
      <c r="X2559">
        <v>686</v>
      </c>
      <c r="Y2559">
        <v>50</v>
      </c>
      <c r="Z2559" t="s">
        <v>41</v>
      </c>
      <c r="AA2559">
        <v>0</v>
      </c>
      <c r="AB2559" t="str">
        <f t="shared" si="39"/>
        <v>40-49</v>
      </c>
    </row>
    <row r="2560" spans="1:28" x14ac:dyDescent="0.3">
      <c r="A2560">
        <v>44</v>
      </c>
      <c r="B2560" t="s">
        <v>27</v>
      </c>
      <c r="C2560" t="s">
        <v>28</v>
      </c>
      <c r="D2560">
        <v>86</v>
      </c>
      <c r="E2560" t="s">
        <v>29</v>
      </c>
      <c r="F2560">
        <v>50</v>
      </c>
      <c r="G2560">
        <v>0</v>
      </c>
      <c r="H2560" t="s">
        <v>30</v>
      </c>
      <c r="I2560">
        <v>0</v>
      </c>
      <c r="J2560" t="s">
        <v>40</v>
      </c>
      <c r="K2560">
        <v>-200</v>
      </c>
      <c r="L2560" s="1">
        <v>2036</v>
      </c>
      <c r="M2560" t="s">
        <v>27</v>
      </c>
      <c r="N2560" t="s">
        <v>27</v>
      </c>
      <c r="O2560" t="s">
        <v>36</v>
      </c>
      <c r="P2560">
        <v>50</v>
      </c>
      <c r="Q2560" t="s">
        <v>32</v>
      </c>
      <c r="R2560">
        <v>24</v>
      </c>
      <c r="S2560" t="s">
        <v>27</v>
      </c>
      <c r="T2560">
        <v>6</v>
      </c>
      <c r="U2560">
        <v>1</v>
      </c>
      <c r="V2560">
        <v>3</v>
      </c>
      <c r="W2560">
        <v>99</v>
      </c>
      <c r="X2560">
        <v>732</v>
      </c>
      <c r="Y2560">
        <v>-50</v>
      </c>
      <c r="Z2560" t="s">
        <v>33</v>
      </c>
      <c r="AA2560">
        <v>50</v>
      </c>
      <c r="AB2560" t="str">
        <f t="shared" si="39"/>
        <v>40-49</v>
      </c>
    </row>
    <row r="2561" spans="1:28" x14ac:dyDescent="0.3">
      <c r="A2561">
        <v>53</v>
      </c>
      <c r="B2561" t="s">
        <v>27</v>
      </c>
      <c r="C2561" t="s">
        <v>28</v>
      </c>
      <c r="D2561">
        <v>86</v>
      </c>
      <c r="E2561" t="s">
        <v>29</v>
      </c>
      <c r="F2561">
        <v>50</v>
      </c>
      <c r="G2561">
        <v>1</v>
      </c>
      <c r="H2561" t="s">
        <v>39</v>
      </c>
      <c r="I2561">
        <v>100</v>
      </c>
      <c r="J2561" t="s">
        <v>40</v>
      </c>
      <c r="K2561">
        <v>-200</v>
      </c>
      <c r="L2561" s="1">
        <v>2236</v>
      </c>
      <c r="M2561" t="s">
        <v>27</v>
      </c>
      <c r="N2561" t="s">
        <v>27</v>
      </c>
      <c r="O2561" t="s">
        <v>27</v>
      </c>
      <c r="P2561">
        <v>0</v>
      </c>
      <c r="Q2561" t="s">
        <v>44</v>
      </c>
      <c r="R2561">
        <v>23</v>
      </c>
      <c r="S2561" t="s">
        <v>36</v>
      </c>
      <c r="T2561">
        <v>5</v>
      </c>
      <c r="U2561">
        <v>2</v>
      </c>
      <c r="V2561">
        <v>2</v>
      </c>
      <c r="W2561">
        <v>10</v>
      </c>
      <c r="X2561">
        <v>678</v>
      </c>
      <c r="Y2561">
        <v>50</v>
      </c>
      <c r="Z2561" t="s">
        <v>41</v>
      </c>
      <c r="AA2561">
        <v>0</v>
      </c>
      <c r="AB2561" t="str">
        <f t="shared" si="39"/>
        <v>50-59</v>
      </c>
    </row>
    <row r="2562" spans="1:28" x14ac:dyDescent="0.3">
      <c r="A2562">
        <v>24</v>
      </c>
      <c r="B2562" t="s">
        <v>27</v>
      </c>
      <c r="C2562" t="s">
        <v>46</v>
      </c>
      <c r="D2562">
        <v>0</v>
      </c>
      <c r="E2562" t="s">
        <v>29</v>
      </c>
      <c r="F2562">
        <v>50</v>
      </c>
      <c r="G2562">
        <v>0</v>
      </c>
      <c r="H2562" t="s">
        <v>39</v>
      </c>
      <c r="I2562">
        <v>0</v>
      </c>
      <c r="J2562" t="s">
        <v>31</v>
      </c>
      <c r="K2562">
        <v>0</v>
      </c>
      <c r="L2562" s="1">
        <v>2150</v>
      </c>
      <c r="M2562" t="s">
        <v>27</v>
      </c>
      <c r="N2562" t="s">
        <v>36</v>
      </c>
      <c r="O2562" t="s">
        <v>27</v>
      </c>
      <c r="P2562">
        <v>50</v>
      </c>
      <c r="Q2562" t="s">
        <v>34</v>
      </c>
      <c r="R2562">
        <v>10</v>
      </c>
      <c r="S2562" t="s">
        <v>36</v>
      </c>
      <c r="T2562">
        <v>5</v>
      </c>
      <c r="U2562">
        <v>3</v>
      </c>
      <c r="V2562">
        <v>1</v>
      </c>
      <c r="W2562">
        <v>13</v>
      </c>
      <c r="X2562">
        <v>793</v>
      </c>
      <c r="Y2562">
        <v>-50</v>
      </c>
      <c r="Z2562" t="s">
        <v>33</v>
      </c>
      <c r="AA2562">
        <v>50</v>
      </c>
      <c r="AB2562" t="str">
        <f t="shared" ref="AB2562:AB2625" si="40">FLOOR(A2562,10) &amp; "-" &amp; (FLOOR(A2562,10)+9)</f>
        <v>20-29</v>
      </c>
    </row>
    <row r="2563" spans="1:28" x14ac:dyDescent="0.3">
      <c r="A2563">
        <v>41</v>
      </c>
      <c r="B2563" t="s">
        <v>27</v>
      </c>
      <c r="C2563" t="s">
        <v>46</v>
      </c>
      <c r="D2563">
        <v>0</v>
      </c>
      <c r="E2563" t="s">
        <v>29</v>
      </c>
      <c r="F2563">
        <v>50</v>
      </c>
      <c r="G2563">
        <v>1</v>
      </c>
      <c r="H2563" t="s">
        <v>43</v>
      </c>
      <c r="I2563">
        <v>200</v>
      </c>
      <c r="J2563" t="s">
        <v>40</v>
      </c>
      <c r="K2563">
        <v>-200</v>
      </c>
      <c r="L2563" s="1">
        <v>2250</v>
      </c>
      <c r="M2563" t="s">
        <v>27</v>
      </c>
      <c r="N2563" t="s">
        <v>27</v>
      </c>
      <c r="O2563" t="s">
        <v>27</v>
      </c>
      <c r="P2563">
        <v>0</v>
      </c>
      <c r="Q2563" t="s">
        <v>34</v>
      </c>
      <c r="R2563">
        <v>20</v>
      </c>
      <c r="S2563" t="s">
        <v>27</v>
      </c>
      <c r="T2563">
        <v>2</v>
      </c>
      <c r="U2563">
        <v>3</v>
      </c>
      <c r="V2563">
        <v>3</v>
      </c>
      <c r="W2563">
        <v>99</v>
      </c>
      <c r="X2563">
        <v>739</v>
      </c>
      <c r="Y2563">
        <v>-50</v>
      </c>
      <c r="Z2563" t="s">
        <v>35</v>
      </c>
      <c r="AA2563">
        <v>100</v>
      </c>
      <c r="AB2563" t="str">
        <f t="shared" si="40"/>
        <v>40-49</v>
      </c>
    </row>
    <row r="2564" spans="1:28" x14ac:dyDescent="0.3">
      <c r="A2564">
        <v>26</v>
      </c>
      <c r="B2564" t="s">
        <v>27</v>
      </c>
      <c r="C2564" t="s">
        <v>28</v>
      </c>
      <c r="D2564">
        <v>86</v>
      </c>
      <c r="E2564" t="s">
        <v>29</v>
      </c>
      <c r="F2564">
        <v>50</v>
      </c>
      <c r="G2564">
        <v>0</v>
      </c>
      <c r="H2564" t="s">
        <v>30</v>
      </c>
      <c r="I2564">
        <v>0</v>
      </c>
      <c r="J2564" t="s">
        <v>40</v>
      </c>
      <c r="K2564">
        <v>-200</v>
      </c>
      <c r="L2564" s="1">
        <v>2036</v>
      </c>
      <c r="M2564" t="s">
        <v>27</v>
      </c>
      <c r="N2564" t="s">
        <v>27</v>
      </c>
      <c r="O2564" t="s">
        <v>27</v>
      </c>
      <c r="P2564">
        <v>0</v>
      </c>
      <c r="Q2564" t="s">
        <v>34</v>
      </c>
      <c r="R2564">
        <v>15</v>
      </c>
      <c r="S2564" t="s">
        <v>27</v>
      </c>
      <c r="T2564">
        <v>1</v>
      </c>
      <c r="U2564">
        <v>3</v>
      </c>
      <c r="V2564">
        <v>2</v>
      </c>
      <c r="W2564">
        <v>99</v>
      </c>
      <c r="X2564">
        <v>705</v>
      </c>
      <c r="Y2564">
        <v>-50</v>
      </c>
      <c r="Z2564" t="s">
        <v>41</v>
      </c>
      <c r="AA2564">
        <v>0</v>
      </c>
      <c r="AB2564" t="str">
        <f t="shared" si="40"/>
        <v>20-29</v>
      </c>
    </row>
    <row r="2565" spans="1:28" x14ac:dyDescent="0.3">
      <c r="A2565">
        <v>43</v>
      </c>
      <c r="B2565" t="s">
        <v>27</v>
      </c>
      <c r="C2565" t="s">
        <v>38</v>
      </c>
      <c r="D2565">
        <v>0</v>
      </c>
      <c r="E2565" t="s">
        <v>29</v>
      </c>
      <c r="F2565">
        <v>50</v>
      </c>
      <c r="G2565">
        <v>2</v>
      </c>
      <c r="H2565" t="s">
        <v>30</v>
      </c>
      <c r="I2565">
        <v>100</v>
      </c>
      <c r="J2565" t="s">
        <v>31</v>
      </c>
      <c r="K2565">
        <v>0</v>
      </c>
      <c r="L2565" s="1">
        <v>2350</v>
      </c>
      <c r="M2565" t="s">
        <v>27</v>
      </c>
      <c r="N2565" t="s">
        <v>27</v>
      </c>
      <c r="O2565" t="s">
        <v>27</v>
      </c>
      <c r="P2565">
        <v>0</v>
      </c>
      <c r="Q2565" t="s">
        <v>32</v>
      </c>
      <c r="R2565">
        <v>13</v>
      </c>
      <c r="S2565" t="s">
        <v>36</v>
      </c>
      <c r="T2565">
        <v>4</v>
      </c>
      <c r="U2565">
        <v>3</v>
      </c>
      <c r="V2565">
        <v>3</v>
      </c>
      <c r="W2565">
        <v>11</v>
      </c>
      <c r="X2565">
        <v>673</v>
      </c>
      <c r="Y2565">
        <v>50</v>
      </c>
      <c r="Z2565" t="s">
        <v>41</v>
      </c>
      <c r="AA2565">
        <v>0</v>
      </c>
      <c r="AB2565" t="str">
        <f t="shared" si="40"/>
        <v>40-49</v>
      </c>
    </row>
    <row r="2566" spans="1:28" x14ac:dyDescent="0.3">
      <c r="A2566">
        <v>26</v>
      </c>
      <c r="B2566" t="s">
        <v>27</v>
      </c>
      <c r="C2566" t="s">
        <v>45</v>
      </c>
      <c r="D2566">
        <v>0</v>
      </c>
      <c r="E2566" t="s">
        <v>37</v>
      </c>
      <c r="F2566">
        <v>0</v>
      </c>
      <c r="G2566">
        <v>0</v>
      </c>
      <c r="H2566" t="s">
        <v>30</v>
      </c>
      <c r="I2566">
        <v>0</v>
      </c>
      <c r="J2566" t="s">
        <v>31</v>
      </c>
      <c r="K2566">
        <v>0</v>
      </c>
      <c r="L2566" s="1">
        <v>2200</v>
      </c>
      <c r="M2566" t="s">
        <v>27</v>
      </c>
      <c r="N2566" t="s">
        <v>27</v>
      </c>
      <c r="O2566" t="s">
        <v>27</v>
      </c>
      <c r="P2566">
        <v>0</v>
      </c>
      <c r="Q2566" t="s">
        <v>34</v>
      </c>
      <c r="R2566">
        <v>26</v>
      </c>
      <c r="S2566" t="s">
        <v>27</v>
      </c>
      <c r="T2566">
        <v>5</v>
      </c>
      <c r="U2566">
        <v>1</v>
      </c>
      <c r="V2566">
        <v>2</v>
      </c>
      <c r="W2566">
        <v>99</v>
      </c>
      <c r="X2566">
        <v>776</v>
      </c>
      <c r="Y2566">
        <v>-50</v>
      </c>
      <c r="Z2566" t="s">
        <v>35</v>
      </c>
      <c r="AA2566">
        <v>100</v>
      </c>
      <c r="AB2566" t="str">
        <f t="shared" si="40"/>
        <v>20-29</v>
      </c>
    </row>
    <row r="2567" spans="1:28" x14ac:dyDescent="0.3">
      <c r="A2567">
        <v>33</v>
      </c>
      <c r="B2567" t="s">
        <v>27</v>
      </c>
      <c r="C2567" t="s">
        <v>28</v>
      </c>
      <c r="D2567">
        <v>86</v>
      </c>
      <c r="E2567" t="s">
        <v>29</v>
      </c>
      <c r="F2567">
        <v>50</v>
      </c>
      <c r="G2567">
        <v>1</v>
      </c>
      <c r="H2567" t="s">
        <v>30</v>
      </c>
      <c r="I2567">
        <v>50</v>
      </c>
      <c r="J2567" t="s">
        <v>40</v>
      </c>
      <c r="K2567">
        <v>-200</v>
      </c>
      <c r="L2567" s="1">
        <v>2186</v>
      </c>
      <c r="M2567" t="s">
        <v>27</v>
      </c>
      <c r="N2567" t="s">
        <v>27</v>
      </c>
      <c r="O2567" t="s">
        <v>27</v>
      </c>
      <c r="P2567">
        <v>0</v>
      </c>
      <c r="Q2567" t="s">
        <v>32</v>
      </c>
      <c r="R2567">
        <v>30</v>
      </c>
      <c r="S2567" t="s">
        <v>36</v>
      </c>
      <c r="T2567">
        <v>2</v>
      </c>
      <c r="U2567">
        <v>0</v>
      </c>
      <c r="V2567">
        <v>1</v>
      </c>
      <c r="W2567">
        <v>11</v>
      </c>
      <c r="X2567">
        <v>746</v>
      </c>
      <c r="Y2567">
        <v>-50</v>
      </c>
      <c r="Z2567" t="s">
        <v>35</v>
      </c>
      <c r="AA2567">
        <v>100</v>
      </c>
      <c r="AB2567" t="str">
        <f t="shared" si="40"/>
        <v>30-39</v>
      </c>
    </row>
    <row r="2568" spans="1:28" x14ac:dyDescent="0.3">
      <c r="A2568">
        <v>25</v>
      </c>
      <c r="B2568" t="s">
        <v>27</v>
      </c>
      <c r="C2568" t="s">
        <v>28</v>
      </c>
      <c r="D2568">
        <v>86</v>
      </c>
      <c r="E2568" t="s">
        <v>37</v>
      </c>
      <c r="F2568">
        <v>0</v>
      </c>
      <c r="G2568">
        <v>0</v>
      </c>
      <c r="H2568" t="s">
        <v>39</v>
      </c>
      <c r="I2568">
        <v>0</v>
      </c>
      <c r="J2568" t="s">
        <v>40</v>
      </c>
      <c r="K2568">
        <v>-200</v>
      </c>
      <c r="L2568" s="1">
        <v>1936</v>
      </c>
      <c r="M2568" t="s">
        <v>27</v>
      </c>
      <c r="N2568" t="s">
        <v>27</v>
      </c>
      <c r="O2568" t="s">
        <v>36</v>
      </c>
      <c r="P2568">
        <v>50</v>
      </c>
      <c r="Q2568" t="s">
        <v>34</v>
      </c>
      <c r="R2568">
        <v>20</v>
      </c>
      <c r="S2568" t="s">
        <v>27</v>
      </c>
      <c r="T2568">
        <v>8</v>
      </c>
      <c r="U2568">
        <v>2</v>
      </c>
      <c r="V2568">
        <v>3</v>
      </c>
      <c r="W2568">
        <v>99</v>
      </c>
      <c r="X2568">
        <v>701</v>
      </c>
      <c r="Y2568">
        <v>-50</v>
      </c>
      <c r="Z2568" t="s">
        <v>41</v>
      </c>
      <c r="AA2568">
        <v>0</v>
      </c>
      <c r="AB2568" t="str">
        <f t="shared" si="40"/>
        <v>20-29</v>
      </c>
    </row>
    <row r="2569" spans="1:28" x14ac:dyDescent="0.3">
      <c r="A2569">
        <v>49</v>
      </c>
      <c r="B2569" t="s">
        <v>27</v>
      </c>
      <c r="C2569" t="s">
        <v>28</v>
      </c>
      <c r="D2569">
        <v>86</v>
      </c>
      <c r="E2569" t="s">
        <v>37</v>
      </c>
      <c r="F2569">
        <v>0</v>
      </c>
      <c r="G2569">
        <v>0</v>
      </c>
      <c r="H2569" t="s">
        <v>43</v>
      </c>
      <c r="I2569">
        <v>0</v>
      </c>
      <c r="J2569" t="s">
        <v>31</v>
      </c>
      <c r="K2569">
        <v>0</v>
      </c>
      <c r="L2569" s="1">
        <v>2286</v>
      </c>
      <c r="M2569" t="s">
        <v>27</v>
      </c>
      <c r="N2569" t="s">
        <v>27</v>
      </c>
      <c r="O2569" t="s">
        <v>27</v>
      </c>
      <c r="P2569">
        <v>0</v>
      </c>
      <c r="Q2569" t="s">
        <v>32</v>
      </c>
      <c r="R2569">
        <v>8</v>
      </c>
      <c r="S2569" t="s">
        <v>36</v>
      </c>
      <c r="T2569">
        <v>5</v>
      </c>
      <c r="U2569">
        <v>1</v>
      </c>
      <c r="V2569">
        <v>3</v>
      </c>
      <c r="W2569">
        <v>9</v>
      </c>
      <c r="X2569">
        <v>681</v>
      </c>
      <c r="Y2569">
        <v>50</v>
      </c>
      <c r="Z2569" t="s">
        <v>41</v>
      </c>
      <c r="AA2569">
        <v>0</v>
      </c>
      <c r="AB2569" t="str">
        <f t="shared" si="40"/>
        <v>40-49</v>
      </c>
    </row>
    <row r="2570" spans="1:28" x14ac:dyDescent="0.3">
      <c r="A2570">
        <v>52</v>
      </c>
      <c r="B2570" t="s">
        <v>27</v>
      </c>
      <c r="C2570" t="s">
        <v>28</v>
      </c>
      <c r="D2570">
        <v>86</v>
      </c>
      <c r="E2570" t="s">
        <v>42</v>
      </c>
      <c r="F2570">
        <v>100</v>
      </c>
      <c r="G2570">
        <v>2</v>
      </c>
      <c r="H2570" t="s">
        <v>43</v>
      </c>
      <c r="I2570">
        <v>400</v>
      </c>
      <c r="J2570" t="s">
        <v>40</v>
      </c>
      <c r="K2570">
        <v>-200</v>
      </c>
      <c r="L2570" s="1">
        <v>2536</v>
      </c>
      <c r="M2570" t="s">
        <v>27</v>
      </c>
      <c r="N2570" t="s">
        <v>36</v>
      </c>
      <c r="O2570" t="s">
        <v>27</v>
      </c>
      <c r="P2570">
        <v>50</v>
      </c>
      <c r="Q2570" t="s">
        <v>32</v>
      </c>
      <c r="R2570">
        <v>26</v>
      </c>
      <c r="S2570" t="s">
        <v>36</v>
      </c>
      <c r="T2570">
        <v>2</v>
      </c>
      <c r="U2570">
        <v>2</v>
      </c>
      <c r="V2570">
        <v>1</v>
      </c>
      <c r="W2570">
        <v>10</v>
      </c>
      <c r="X2570">
        <v>801</v>
      </c>
      <c r="Y2570">
        <v>-50</v>
      </c>
      <c r="Z2570" t="s">
        <v>35</v>
      </c>
      <c r="AA2570">
        <v>100</v>
      </c>
      <c r="AB2570" t="str">
        <f t="shared" si="40"/>
        <v>50-59</v>
      </c>
    </row>
    <row r="2571" spans="1:28" x14ac:dyDescent="0.3">
      <c r="A2571">
        <v>36</v>
      </c>
      <c r="B2571" t="s">
        <v>27</v>
      </c>
      <c r="C2571" t="s">
        <v>38</v>
      </c>
      <c r="D2571">
        <v>0</v>
      </c>
      <c r="E2571" t="s">
        <v>37</v>
      </c>
      <c r="F2571">
        <v>0</v>
      </c>
      <c r="G2571">
        <v>1</v>
      </c>
      <c r="H2571" t="s">
        <v>30</v>
      </c>
      <c r="I2571">
        <v>50</v>
      </c>
      <c r="J2571" t="s">
        <v>31</v>
      </c>
      <c r="K2571">
        <v>0</v>
      </c>
      <c r="L2571" s="1">
        <v>2250</v>
      </c>
      <c r="M2571" t="s">
        <v>27</v>
      </c>
      <c r="N2571" t="s">
        <v>27</v>
      </c>
      <c r="O2571" t="s">
        <v>27</v>
      </c>
      <c r="P2571">
        <v>0</v>
      </c>
      <c r="Q2571" t="s">
        <v>32</v>
      </c>
      <c r="R2571">
        <v>11</v>
      </c>
      <c r="S2571" t="s">
        <v>27</v>
      </c>
      <c r="T2571">
        <v>8</v>
      </c>
      <c r="U2571">
        <v>1</v>
      </c>
      <c r="V2571">
        <v>3</v>
      </c>
      <c r="W2571">
        <v>99</v>
      </c>
      <c r="X2571">
        <v>786</v>
      </c>
      <c r="Y2571">
        <v>-50</v>
      </c>
      <c r="Z2571" t="s">
        <v>35</v>
      </c>
      <c r="AA2571">
        <v>100</v>
      </c>
      <c r="AB2571" t="str">
        <f t="shared" si="40"/>
        <v>30-39</v>
      </c>
    </row>
    <row r="2572" spans="1:28" x14ac:dyDescent="0.3">
      <c r="A2572">
        <v>40</v>
      </c>
      <c r="B2572" t="s">
        <v>27</v>
      </c>
      <c r="C2572" t="s">
        <v>28</v>
      </c>
      <c r="D2572">
        <v>86</v>
      </c>
      <c r="E2572" t="s">
        <v>37</v>
      </c>
      <c r="F2572">
        <v>0</v>
      </c>
      <c r="G2572">
        <v>2</v>
      </c>
      <c r="H2572" t="s">
        <v>30</v>
      </c>
      <c r="I2572">
        <v>100</v>
      </c>
      <c r="J2572" t="s">
        <v>40</v>
      </c>
      <c r="K2572">
        <v>-200</v>
      </c>
      <c r="L2572" s="1">
        <v>2286</v>
      </c>
      <c r="M2572" t="s">
        <v>27</v>
      </c>
      <c r="N2572" t="s">
        <v>27</v>
      </c>
      <c r="O2572" t="s">
        <v>27</v>
      </c>
      <c r="P2572">
        <v>0</v>
      </c>
      <c r="Q2572" t="s">
        <v>34</v>
      </c>
      <c r="R2572">
        <v>20</v>
      </c>
      <c r="S2572" t="s">
        <v>36</v>
      </c>
      <c r="T2572">
        <v>10</v>
      </c>
      <c r="U2572">
        <v>0</v>
      </c>
      <c r="V2572">
        <v>3</v>
      </c>
      <c r="W2572">
        <v>12</v>
      </c>
      <c r="X2572">
        <v>683</v>
      </c>
      <c r="Y2572">
        <v>50</v>
      </c>
      <c r="Z2572" t="s">
        <v>35</v>
      </c>
      <c r="AA2572">
        <v>100</v>
      </c>
      <c r="AB2572" t="str">
        <f t="shared" si="40"/>
        <v>40-49</v>
      </c>
    </row>
    <row r="2573" spans="1:28" x14ac:dyDescent="0.3">
      <c r="A2573">
        <v>18</v>
      </c>
      <c r="B2573" t="s">
        <v>27</v>
      </c>
      <c r="C2573" t="s">
        <v>28</v>
      </c>
      <c r="D2573">
        <v>86</v>
      </c>
      <c r="E2573" t="s">
        <v>29</v>
      </c>
      <c r="F2573">
        <v>50</v>
      </c>
      <c r="G2573">
        <v>0</v>
      </c>
      <c r="H2573" t="s">
        <v>30</v>
      </c>
      <c r="I2573">
        <v>0</v>
      </c>
      <c r="J2573" t="s">
        <v>40</v>
      </c>
      <c r="K2573">
        <v>-200</v>
      </c>
      <c r="L2573" s="1">
        <v>2186</v>
      </c>
      <c r="M2573" t="s">
        <v>36</v>
      </c>
      <c r="N2573" t="s">
        <v>27</v>
      </c>
      <c r="O2573" t="s">
        <v>27</v>
      </c>
      <c r="P2573">
        <v>50</v>
      </c>
      <c r="Q2573" t="s">
        <v>32</v>
      </c>
      <c r="R2573">
        <v>14</v>
      </c>
      <c r="S2573" t="s">
        <v>27</v>
      </c>
      <c r="T2573">
        <v>9</v>
      </c>
      <c r="U2573">
        <v>3</v>
      </c>
      <c r="V2573">
        <v>3</v>
      </c>
      <c r="W2573">
        <v>99</v>
      </c>
      <c r="X2573">
        <v>647</v>
      </c>
      <c r="Y2573">
        <v>50</v>
      </c>
      <c r="Z2573" t="s">
        <v>35</v>
      </c>
      <c r="AA2573">
        <v>100</v>
      </c>
      <c r="AB2573" t="str">
        <f t="shared" si="40"/>
        <v>10-19</v>
      </c>
    </row>
    <row r="2574" spans="1:28" x14ac:dyDescent="0.3">
      <c r="A2574">
        <v>35</v>
      </c>
      <c r="B2574" t="s">
        <v>27</v>
      </c>
      <c r="C2574" t="s">
        <v>45</v>
      </c>
      <c r="D2574">
        <v>0</v>
      </c>
      <c r="E2574" t="s">
        <v>29</v>
      </c>
      <c r="F2574">
        <v>50</v>
      </c>
      <c r="G2574">
        <v>1</v>
      </c>
      <c r="H2574" t="s">
        <v>30</v>
      </c>
      <c r="I2574">
        <v>50</v>
      </c>
      <c r="J2574" t="s">
        <v>40</v>
      </c>
      <c r="K2574">
        <v>-200</v>
      </c>
      <c r="L2574" s="1">
        <v>2200</v>
      </c>
      <c r="M2574" t="s">
        <v>27</v>
      </c>
      <c r="N2574" t="s">
        <v>27</v>
      </c>
      <c r="O2574" t="s">
        <v>27</v>
      </c>
      <c r="P2574">
        <v>0</v>
      </c>
      <c r="Q2574" t="s">
        <v>34</v>
      </c>
      <c r="R2574">
        <v>11</v>
      </c>
      <c r="S2574" t="s">
        <v>36</v>
      </c>
      <c r="T2574">
        <v>7</v>
      </c>
      <c r="U2574">
        <v>1</v>
      </c>
      <c r="V2574">
        <v>1</v>
      </c>
      <c r="W2574">
        <v>9</v>
      </c>
      <c r="X2574">
        <v>694</v>
      </c>
      <c r="Y2574">
        <v>50</v>
      </c>
      <c r="Z2574" t="s">
        <v>35</v>
      </c>
      <c r="AA2574">
        <v>100</v>
      </c>
      <c r="AB2574" t="str">
        <f t="shared" si="40"/>
        <v>30-39</v>
      </c>
    </row>
    <row r="2575" spans="1:28" x14ac:dyDescent="0.3">
      <c r="A2575">
        <v>39</v>
      </c>
      <c r="B2575" t="s">
        <v>27</v>
      </c>
      <c r="C2575" t="s">
        <v>38</v>
      </c>
      <c r="D2575">
        <v>0</v>
      </c>
      <c r="E2575" t="s">
        <v>29</v>
      </c>
      <c r="F2575">
        <v>50</v>
      </c>
      <c r="G2575">
        <v>0</v>
      </c>
      <c r="H2575" t="s">
        <v>43</v>
      </c>
      <c r="I2575">
        <v>0</v>
      </c>
      <c r="J2575" t="s">
        <v>40</v>
      </c>
      <c r="K2575">
        <v>-200</v>
      </c>
      <c r="L2575" s="1">
        <v>2100</v>
      </c>
      <c r="M2575" t="s">
        <v>27</v>
      </c>
      <c r="N2575" t="s">
        <v>27</v>
      </c>
      <c r="O2575" t="s">
        <v>27</v>
      </c>
      <c r="P2575">
        <v>0</v>
      </c>
      <c r="Q2575" t="s">
        <v>32</v>
      </c>
      <c r="R2575">
        <v>28</v>
      </c>
      <c r="S2575" t="s">
        <v>27</v>
      </c>
      <c r="T2575">
        <v>3</v>
      </c>
      <c r="U2575">
        <v>0</v>
      </c>
      <c r="V2575">
        <v>2</v>
      </c>
      <c r="W2575">
        <v>99</v>
      </c>
      <c r="X2575">
        <v>639</v>
      </c>
      <c r="Y2575">
        <v>50</v>
      </c>
      <c r="Z2575" t="s">
        <v>33</v>
      </c>
      <c r="AA2575">
        <v>50</v>
      </c>
      <c r="AB2575" t="str">
        <f t="shared" si="40"/>
        <v>30-39</v>
      </c>
    </row>
    <row r="2576" spans="1:28" x14ac:dyDescent="0.3">
      <c r="A2576">
        <v>79</v>
      </c>
      <c r="B2576" t="s">
        <v>36</v>
      </c>
      <c r="C2576" t="s">
        <v>28</v>
      </c>
      <c r="D2576">
        <v>86</v>
      </c>
      <c r="E2576" t="s">
        <v>29</v>
      </c>
      <c r="F2576">
        <v>50</v>
      </c>
      <c r="G2576">
        <v>0</v>
      </c>
      <c r="H2576" t="s">
        <v>30</v>
      </c>
      <c r="I2576">
        <v>0</v>
      </c>
      <c r="J2576" t="s">
        <v>31</v>
      </c>
      <c r="K2576">
        <v>0</v>
      </c>
      <c r="L2576" s="1">
        <v>2286</v>
      </c>
      <c r="M2576" t="s">
        <v>27</v>
      </c>
      <c r="N2576" t="s">
        <v>27</v>
      </c>
      <c r="O2576" t="s">
        <v>27</v>
      </c>
      <c r="P2576">
        <v>0</v>
      </c>
      <c r="Q2576" t="s">
        <v>34</v>
      </c>
      <c r="R2576">
        <v>11</v>
      </c>
      <c r="S2576" t="s">
        <v>27</v>
      </c>
      <c r="T2576">
        <v>7</v>
      </c>
      <c r="U2576">
        <v>3</v>
      </c>
      <c r="V2576">
        <v>1</v>
      </c>
      <c r="W2576">
        <v>99</v>
      </c>
      <c r="X2576">
        <v>726</v>
      </c>
      <c r="Y2576">
        <v>-50</v>
      </c>
      <c r="Z2576" t="s">
        <v>33</v>
      </c>
      <c r="AA2576">
        <v>50</v>
      </c>
      <c r="AB2576" t="str">
        <f t="shared" si="40"/>
        <v>70-79</v>
      </c>
    </row>
    <row r="2577" spans="1:28" x14ac:dyDescent="0.3">
      <c r="A2577">
        <v>23</v>
      </c>
      <c r="B2577" t="s">
        <v>27</v>
      </c>
      <c r="C2577" t="s">
        <v>45</v>
      </c>
      <c r="D2577">
        <v>0</v>
      </c>
      <c r="E2577" t="s">
        <v>42</v>
      </c>
      <c r="F2577">
        <v>100</v>
      </c>
      <c r="G2577">
        <v>0</v>
      </c>
      <c r="H2577" t="s">
        <v>30</v>
      </c>
      <c r="I2577">
        <v>0</v>
      </c>
      <c r="J2577" t="s">
        <v>31</v>
      </c>
      <c r="K2577">
        <v>0</v>
      </c>
      <c r="L2577" s="1">
        <v>2200</v>
      </c>
      <c r="M2577" t="s">
        <v>27</v>
      </c>
      <c r="N2577" t="s">
        <v>27</v>
      </c>
      <c r="O2577" t="s">
        <v>27</v>
      </c>
      <c r="P2577">
        <v>0</v>
      </c>
      <c r="Q2577" t="s">
        <v>32</v>
      </c>
      <c r="R2577">
        <v>9</v>
      </c>
      <c r="S2577" t="s">
        <v>27</v>
      </c>
      <c r="T2577">
        <v>6</v>
      </c>
      <c r="U2577">
        <v>1</v>
      </c>
      <c r="V2577">
        <v>3</v>
      </c>
      <c r="W2577">
        <v>99</v>
      </c>
      <c r="X2577">
        <v>709</v>
      </c>
      <c r="Y2577">
        <v>-50</v>
      </c>
      <c r="Z2577" t="s">
        <v>41</v>
      </c>
      <c r="AA2577">
        <v>0</v>
      </c>
      <c r="AB2577" t="str">
        <f t="shared" si="40"/>
        <v>20-29</v>
      </c>
    </row>
    <row r="2578" spans="1:28" x14ac:dyDescent="0.3">
      <c r="A2578">
        <v>61</v>
      </c>
      <c r="B2578" t="s">
        <v>36</v>
      </c>
      <c r="C2578" t="s">
        <v>28</v>
      </c>
      <c r="D2578">
        <v>86</v>
      </c>
      <c r="E2578" t="s">
        <v>37</v>
      </c>
      <c r="F2578">
        <v>0</v>
      </c>
      <c r="G2578">
        <v>0</v>
      </c>
      <c r="H2578" t="s">
        <v>30</v>
      </c>
      <c r="I2578">
        <v>0</v>
      </c>
      <c r="J2578" t="s">
        <v>31</v>
      </c>
      <c r="K2578">
        <v>0</v>
      </c>
      <c r="L2578" s="1">
        <v>2286</v>
      </c>
      <c r="M2578" t="s">
        <v>27</v>
      </c>
      <c r="N2578" t="s">
        <v>27</v>
      </c>
      <c r="O2578" t="s">
        <v>27</v>
      </c>
      <c r="P2578">
        <v>0</v>
      </c>
      <c r="Q2578" t="s">
        <v>34</v>
      </c>
      <c r="R2578">
        <v>4</v>
      </c>
      <c r="S2578" t="s">
        <v>36</v>
      </c>
      <c r="T2578">
        <v>6</v>
      </c>
      <c r="U2578">
        <v>1</v>
      </c>
      <c r="V2578">
        <v>2</v>
      </c>
      <c r="W2578">
        <v>1</v>
      </c>
      <c r="X2578">
        <v>668</v>
      </c>
      <c r="Y2578">
        <v>50</v>
      </c>
      <c r="Z2578" t="s">
        <v>41</v>
      </c>
      <c r="AA2578">
        <v>0</v>
      </c>
      <c r="AB2578" t="str">
        <f t="shared" si="40"/>
        <v>60-69</v>
      </c>
    </row>
    <row r="2579" spans="1:28" x14ac:dyDescent="0.3">
      <c r="A2579">
        <v>54</v>
      </c>
      <c r="B2579" t="s">
        <v>27</v>
      </c>
      <c r="C2579" t="s">
        <v>28</v>
      </c>
      <c r="D2579">
        <v>86</v>
      </c>
      <c r="E2579" t="s">
        <v>37</v>
      </c>
      <c r="F2579">
        <v>0</v>
      </c>
      <c r="G2579">
        <v>2</v>
      </c>
      <c r="H2579" t="s">
        <v>30</v>
      </c>
      <c r="I2579">
        <v>100</v>
      </c>
      <c r="J2579" t="s">
        <v>31</v>
      </c>
      <c r="K2579">
        <v>0</v>
      </c>
      <c r="L2579" s="1">
        <v>2336</v>
      </c>
      <c r="M2579" t="s">
        <v>36</v>
      </c>
      <c r="N2579" t="s">
        <v>27</v>
      </c>
      <c r="O2579" t="s">
        <v>27</v>
      </c>
      <c r="P2579">
        <v>50</v>
      </c>
      <c r="Q2579" t="s">
        <v>34</v>
      </c>
      <c r="R2579">
        <v>27</v>
      </c>
      <c r="S2579" t="s">
        <v>36</v>
      </c>
      <c r="T2579">
        <v>6</v>
      </c>
      <c r="U2579">
        <v>2</v>
      </c>
      <c r="V2579">
        <v>3</v>
      </c>
      <c r="W2579">
        <v>11</v>
      </c>
      <c r="X2579">
        <v>741</v>
      </c>
      <c r="Y2579">
        <v>-50</v>
      </c>
      <c r="Z2579" t="s">
        <v>35</v>
      </c>
      <c r="AA2579">
        <v>100</v>
      </c>
      <c r="AB2579" t="str">
        <f t="shared" si="40"/>
        <v>50-59</v>
      </c>
    </row>
    <row r="2580" spans="1:28" x14ac:dyDescent="0.3">
      <c r="A2580">
        <v>44</v>
      </c>
      <c r="B2580" t="s">
        <v>27</v>
      </c>
      <c r="C2580" t="s">
        <v>46</v>
      </c>
      <c r="D2580">
        <v>0</v>
      </c>
      <c r="E2580" t="s">
        <v>42</v>
      </c>
      <c r="F2580">
        <v>100</v>
      </c>
      <c r="G2580">
        <v>1</v>
      </c>
      <c r="H2580" t="s">
        <v>30</v>
      </c>
      <c r="I2580">
        <v>50</v>
      </c>
      <c r="J2580" t="s">
        <v>31</v>
      </c>
      <c r="K2580">
        <v>0</v>
      </c>
      <c r="L2580" s="1">
        <v>2250</v>
      </c>
      <c r="M2580" t="s">
        <v>27</v>
      </c>
      <c r="N2580" t="s">
        <v>36</v>
      </c>
      <c r="O2580" t="s">
        <v>27</v>
      </c>
      <c r="P2580">
        <v>50</v>
      </c>
      <c r="Q2580" t="s">
        <v>34</v>
      </c>
      <c r="R2580">
        <v>6</v>
      </c>
      <c r="S2580" t="s">
        <v>27</v>
      </c>
      <c r="T2580">
        <v>4</v>
      </c>
      <c r="U2580">
        <v>1</v>
      </c>
      <c r="V2580">
        <v>2</v>
      </c>
      <c r="W2580">
        <v>99</v>
      </c>
      <c r="X2580">
        <v>732</v>
      </c>
      <c r="Y2580">
        <v>-50</v>
      </c>
      <c r="Z2580" t="s">
        <v>33</v>
      </c>
      <c r="AA2580">
        <v>50</v>
      </c>
      <c r="AB2580" t="str">
        <f t="shared" si="40"/>
        <v>40-49</v>
      </c>
    </row>
    <row r="2581" spans="1:28" x14ac:dyDescent="0.3">
      <c r="A2581">
        <v>66</v>
      </c>
      <c r="B2581" t="s">
        <v>36</v>
      </c>
      <c r="C2581" t="s">
        <v>28</v>
      </c>
      <c r="D2581">
        <v>86</v>
      </c>
      <c r="E2581" t="s">
        <v>37</v>
      </c>
      <c r="F2581">
        <v>0</v>
      </c>
      <c r="G2581">
        <v>0</v>
      </c>
      <c r="H2581" t="s">
        <v>39</v>
      </c>
      <c r="I2581">
        <v>0</v>
      </c>
      <c r="J2581" t="s">
        <v>40</v>
      </c>
      <c r="K2581">
        <v>-200</v>
      </c>
      <c r="L2581" s="1">
        <v>2036</v>
      </c>
      <c r="M2581" t="s">
        <v>27</v>
      </c>
      <c r="N2581" t="s">
        <v>27</v>
      </c>
      <c r="O2581" t="s">
        <v>27</v>
      </c>
      <c r="P2581">
        <v>0</v>
      </c>
      <c r="Q2581" t="s">
        <v>34</v>
      </c>
      <c r="R2581">
        <v>28</v>
      </c>
      <c r="S2581" t="s">
        <v>27</v>
      </c>
      <c r="T2581">
        <v>7</v>
      </c>
      <c r="U2581">
        <v>3</v>
      </c>
      <c r="V2581">
        <v>2</v>
      </c>
      <c r="W2581">
        <v>99</v>
      </c>
      <c r="X2581">
        <v>763</v>
      </c>
      <c r="Y2581">
        <v>-50</v>
      </c>
      <c r="Z2581" t="s">
        <v>33</v>
      </c>
      <c r="AA2581">
        <v>50</v>
      </c>
      <c r="AB2581" t="str">
        <f t="shared" si="40"/>
        <v>60-69</v>
      </c>
    </row>
    <row r="2582" spans="1:28" x14ac:dyDescent="0.3">
      <c r="A2582">
        <v>45</v>
      </c>
      <c r="B2582" t="s">
        <v>27</v>
      </c>
      <c r="C2582" t="s">
        <v>38</v>
      </c>
      <c r="D2582">
        <v>0</v>
      </c>
      <c r="E2582" t="s">
        <v>37</v>
      </c>
      <c r="F2582">
        <v>0</v>
      </c>
      <c r="G2582">
        <v>0</v>
      </c>
      <c r="H2582" t="s">
        <v>30</v>
      </c>
      <c r="I2582">
        <v>0</v>
      </c>
      <c r="J2582" t="s">
        <v>31</v>
      </c>
      <c r="K2582">
        <v>0</v>
      </c>
      <c r="L2582" s="1">
        <v>2150</v>
      </c>
      <c r="M2582" t="s">
        <v>27</v>
      </c>
      <c r="N2582" t="s">
        <v>27</v>
      </c>
      <c r="O2582" t="s">
        <v>27</v>
      </c>
      <c r="P2582">
        <v>0</v>
      </c>
      <c r="Q2582" t="s">
        <v>34</v>
      </c>
      <c r="R2582">
        <v>13</v>
      </c>
      <c r="S2582" t="s">
        <v>36</v>
      </c>
      <c r="T2582">
        <v>4</v>
      </c>
      <c r="U2582">
        <v>3</v>
      </c>
      <c r="V2582">
        <v>1</v>
      </c>
      <c r="W2582">
        <v>12</v>
      </c>
      <c r="X2582">
        <v>707</v>
      </c>
      <c r="Y2582">
        <v>-50</v>
      </c>
      <c r="Z2582" t="s">
        <v>33</v>
      </c>
      <c r="AA2582">
        <v>50</v>
      </c>
      <c r="AB2582" t="str">
        <f t="shared" si="40"/>
        <v>40-49</v>
      </c>
    </row>
    <row r="2583" spans="1:28" x14ac:dyDescent="0.3">
      <c r="A2583">
        <v>45</v>
      </c>
      <c r="B2583" t="s">
        <v>27</v>
      </c>
      <c r="C2583" t="s">
        <v>28</v>
      </c>
      <c r="D2583">
        <v>86</v>
      </c>
      <c r="E2583" t="s">
        <v>42</v>
      </c>
      <c r="F2583">
        <v>100</v>
      </c>
      <c r="G2583">
        <v>0</v>
      </c>
      <c r="H2583" t="s">
        <v>30</v>
      </c>
      <c r="I2583">
        <v>0</v>
      </c>
      <c r="J2583" t="s">
        <v>31</v>
      </c>
      <c r="K2583">
        <v>0</v>
      </c>
      <c r="L2583" s="1">
        <v>2236</v>
      </c>
      <c r="M2583" t="s">
        <v>27</v>
      </c>
      <c r="N2583" t="s">
        <v>36</v>
      </c>
      <c r="O2583" t="s">
        <v>36</v>
      </c>
      <c r="P2583">
        <v>100</v>
      </c>
      <c r="Q2583" t="s">
        <v>32</v>
      </c>
      <c r="R2583">
        <v>13</v>
      </c>
      <c r="S2583" t="s">
        <v>27</v>
      </c>
      <c r="T2583">
        <v>6</v>
      </c>
      <c r="U2583">
        <v>2</v>
      </c>
      <c r="V2583">
        <v>1</v>
      </c>
      <c r="W2583">
        <v>99</v>
      </c>
      <c r="X2583">
        <v>743</v>
      </c>
      <c r="Y2583">
        <v>-50</v>
      </c>
      <c r="Z2583" t="s">
        <v>33</v>
      </c>
      <c r="AA2583">
        <v>50</v>
      </c>
      <c r="AB2583" t="str">
        <f t="shared" si="40"/>
        <v>40-49</v>
      </c>
    </row>
    <row r="2584" spans="1:28" x14ac:dyDescent="0.3">
      <c r="A2584">
        <v>39</v>
      </c>
      <c r="B2584" t="s">
        <v>27</v>
      </c>
      <c r="C2584" t="s">
        <v>28</v>
      </c>
      <c r="D2584">
        <v>86</v>
      </c>
      <c r="E2584" t="s">
        <v>29</v>
      </c>
      <c r="F2584">
        <v>50</v>
      </c>
      <c r="G2584">
        <v>0</v>
      </c>
      <c r="H2584" t="s">
        <v>30</v>
      </c>
      <c r="I2584">
        <v>0</v>
      </c>
      <c r="J2584" t="s">
        <v>40</v>
      </c>
      <c r="K2584">
        <v>-200</v>
      </c>
      <c r="L2584" s="1">
        <v>2036</v>
      </c>
      <c r="M2584" t="s">
        <v>27</v>
      </c>
      <c r="N2584" t="s">
        <v>36</v>
      </c>
      <c r="O2584" t="s">
        <v>27</v>
      </c>
      <c r="P2584">
        <v>50</v>
      </c>
      <c r="Q2584" t="s">
        <v>34</v>
      </c>
      <c r="R2584">
        <v>23</v>
      </c>
      <c r="S2584" t="s">
        <v>36</v>
      </c>
      <c r="T2584">
        <v>4</v>
      </c>
      <c r="U2584">
        <v>0</v>
      </c>
      <c r="V2584">
        <v>2</v>
      </c>
      <c r="W2584">
        <v>8</v>
      </c>
      <c r="X2584">
        <v>806</v>
      </c>
      <c r="Y2584">
        <v>-50</v>
      </c>
      <c r="Z2584" t="s">
        <v>33</v>
      </c>
      <c r="AA2584">
        <v>50</v>
      </c>
      <c r="AB2584" t="str">
        <f t="shared" si="40"/>
        <v>30-39</v>
      </c>
    </row>
    <row r="2585" spans="1:28" x14ac:dyDescent="0.3">
      <c r="A2585">
        <v>58</v>
      </c>
      <c r="B2585" t="s">
        <v>36</v>
      </c>
      <c r="C2585" t="s">
        <v>38</v>
      </c>
      <c r="D2585">
        <v>0</v>
      </c>
      <c r="E2585" t="s">
        <v>29</v>
      </c>
      <c r="F2585">
        <v>50</v>
      </c>
      <c r="G2585">
        <v>0</v>
      </c>
      <c r="H2585" t="s">
        <v>30</v>
      </c>
      <c r="I2585">
        <v>0</v>
      </c>
      <c r="J2585" t="s">
        <v>31</v>
      </c>
      <c r="K2585">
        <v>0</v>
      </c>
      <c r="L2585" s="1">
        <v>2300</v>
      </c>
      <c r="M2585" t="s">
        <v>27</v>
      </c>
      <c r="N2585" t="s">
        <v>27</v>
      </c>
      <c r="O2585" t="s">
        <v>27</v>
      </c>
      <c r="P2585">
        <v>0</v>
      </c>
      <c r="Q2585" t="s">
        <v>34</v>
      </c>
      <c r="R2585">
        <v>15</v>
      </c>
      <c r="S2585" t="s">
        <v>36</v>
      </c>
      <c r="T2585">
        <v>4</v>
      </c>
      <c r="U2585">
        <v>3</v>
      </c>
      <c r="V2585">
        <v>3</v>
      </c>
      <c r="W2585">
        <v>1</v>
      </c>
      <c r="X2585">
        <v>588</v>
      </c>
      <c r="Y2585">
        <v>50</v>
      </c>
      <c r="Z2585" t="s">
        <v>33</v>
      </c>
      <c r="AA2585">
        <v>50</v>
      </c>
      <c r="AB2585" t="str">
        <f t="shared" si="40"/>
        <v>50-59</v>
      </c>
    </row>
    <row r="2586" spans="1:28" x14ac:dyDescent="0.3">
      <c r="A2586">
        <v>56</v>
      </c>
      <c r="B2586" t="s">
        <v>36</v>
      </c>
      <c r="C2586" t="s">
        <v>28</v>
      </c>
      <c r="D2586">
        <v>86</v>
      </c>
      <c r="E2586" t="s">
        <v>37</v>
      </c>
      <c r="F2586">
        <v>0</v>
      </c>
      <c r="G2586">
        <v>0</v>
      </c>
      <c r="H2586" t="s">
        <v>30</v>
      </c>
      <c r="I2586">
        <v>0</v>
      </c>
      <c r="J2586" t="s">
        <v>40</v>
      </c>
      <c r="K2586">
        <v>-200</v>
      </c>
      <c r="L2586" s="1">
        <v>2036</v>
      </c>
      <c r="M2586" t="s">
        <v>27</v>
      </c>
      <c r="N2586" t="s">
        <v>36</v>
      </c>
      <c r="O2586" t="s">
        <v>27</v>
      </c>
      <c r="P2586">
        <v>50</v>
      </c>
      <c r="Q2586" t="s">
        <v>34</v>
      </c>
      <c r="R2586">
        <v>11</v>
      </c>
      <c r="S2586" t="s">
        <v>27</v>
      </c>
      <c r="T2586">
        <v>4</v>
      </c>
      <c r="U2586">
        <v>2</v>
      </c>
      <c r="V2586">
        <v>2</v>
      </c>
      <c r="W2586">
        <v>99</v>
      </c>
      <c r="X2586">
        <v>758</v>
      </c>
      <c r="Y2586">
        <v>-50</v>
      </c>
      <c r="Z2586" t="s">
        <v>35</v>
      </c>
      <c r="AA2586">
        <v>100</v>
      </c>
      <c r="AB2586" t="str">
        <f t="shared" si="40"/>
        <v>50-59</v>
      </c>
    </row>
    <row r="2587" spans="1:28" x14ac:dyDescent="0.3">
      <c r="A2587">
        <v>30</v>
      </c>
      <c r="B2587" t="s">
        <v>27</v>
      </c>
      <c r="C2587" t="s">
        <v>38</v>
      </c>
      <c r="D2587">
        <v>0</v>
      </c>
      <c r="E2587" t="s">
        <v>37</v>
      </c>
      <c r="F2587">
        <v>0</v>
      </c>
      <c r="G2587">
        <v>0</v>
      </c>
      <c r="H2587" t="s">
        <v>30</v>
      </c>
      <c r="I2587">
        <v>0</v>
      </c>
      <c r="J2587" t="s">
        <v>31</v>
      </c>
      <c r="K2587">
        <v>0</v>
      </c>
      <c r="L2587" s="1">
        <v>2300</v>
      </c>
      <c r="M2587" t="s">
        <v>27</v>
      </c>
      <c r="N2587" t="s">
        <v>27</v>
      </c>
      <c r="O2587" t="s">
        <v>27</v>
      </c>
      <c r="P2587">
        <v>0</v>
      </c>
      <c r="Q2587" t="s">
        <v>34</v>
      </c>
      <c r="R2587">
        <v>23</v>
      </c>
      <c r="S2587" t="s">
        <v>27</v>
      </c>
      <c r="T2587">
        <v>6</v>
      </c>
      <c r="U2587">
        <v>2</v>
      </c>
      <c r="V2587">
        <v>3</v>
      </c>
      <c r="W2587">
        <v>99</v>
      </c>
      <c r="X2587">
        <v>615</v>
      </c>
      <c r="Y2587">
        <v>50</v>
      </c>
      <c r="Z2587" t="s">
        <v>35</v>
      </c>
      <c r="AA2587">
        <v>100</v>
      </c>
      <c r="AB2587" t="str">
        <f t="shared" si="40"/>
        <v>30-39</v>
      </c>
    </row>
    <row r="2588" spans="1:28" x14ac:dyDescent="0.3">
      <c r="A2588">
        <v>20</v>
      </c>
      <c r="B2588" t="s">
        <v>27</v>
      </c>
      <c r="C2588" t="s">
        <v>38</v>
      </c>
      <c r="D2588">
        <v>0</v>
      </c>
      <c r="E2588" t="s">
        <v>42</v>
      </c>
      <c r="F2588">
        <v>100</v>
      </c>
      <c r="G2588">
        <v>0</v>
      </c>
      <c r="H2588" t="s">
        <v>30</v>
      </c>
      <c r="I2588">
        <v>0</v>
      </c>
      <c r="J2588" t="s">
        <v>31</v>
      </c>
      <c r="K2588">
        <v>0</v>
      </c>
      <c r="L2588" s="1">
        <v>2250</v>
      </c>
      <c r="M2588" t="s">
        <v>27</v>
      </c>
      <c r="N2588" t="s">
        <v>36</v>
      </c>
      <c r="O2588" t="s">
        <v>27</v>
      </c>
      <c r="P2588">
        <v>50</v>
      </c>
      <c r="Q2588" t="s">
        <v>32</v>
      </c>
      <c r="R2588">
        <v>21</v>
      </c>
      <c r="S2588" t="s">
        <v>36</v>
      </c>
      <c r="T2588">
        <v>7</v>
      </c>
      <c r="U2588">
        <v>3</v>
      </c>
      <c r="V2588">
        <v>1</v>
      </c>
      <c r="W2588">
        <v>6</v>
      </c>
      <c r="X2588">
        <v>718</v>
      </c>
      <c r="Y2588">
        <v>-50</v>
      </c>
      <c r="Z2588" t="s">
        <v>35</v>
      </c>
      <c r="AA2588">
        <v>100</v>
      </c>
      <c r="AB2588" t="str">
        <f t="shared" si="40"/>
        <v>20-29</v>
      </c>
    </row>
    <row r="2589" spans="1:28" x14ac:dyDescent="0.3">
      <c r="A2589">
        <v>36</v>
      </c>
      <c r="B2589" t="s">
        <v>27</v>
      </c>
      <c r="C2589" t="s">
        <v>45</v>
      </c>
      <c r="D2589">
        <v>0</v>
      </c>
      <c r="E2589" t="s">
        <v>29</v>
      </c>
      <c r="F2589">
        <v>50</v>
      </c>
      <c r="G2589">
        <v>0</v>
      </c>
      <c r="H2589" t="s">
        <v>30</v>
      </c>
      <c r="I2589">
        <v>0</v>
      </c>
      <c r="J2589" t="s">
        <v>31</v>
      </c>
      <c r="K2589">
        <v>0</v>
      </c>
      <c r="L2589" s="1">
        <v>2350</v>
      </c>
      <c r="M2589" t="s">
        <v>27</v>
      </c>
      <c r="N2589" t="s">
        <v>27</v>
      </c>
      <c r="O2589" t="s">
        <v>27</v>
      </c>
      <c r="P2589">
        <v>0</v>
      </c>
      <c r="Q2589" t="s">
        <v>34</v>
      </c>
      <c r="R2589">
        <v>7</v>
      </c>
      <c r="S2589" t="s">
        <v>36</v>
      </c>
      <c r="T2589">
        <v>5</v>
      </c>
      <c r="U2589">
        <v>3</v>
      </c>
      <c r="V2589">
        <v>2</v>
      </c>
      <c r="W2589">
        <v>10</v>
      </c>
      <c r="X2589">
        <v>639</v>
      </c>
      <c r="Y2589">
        <v>50</v>
      </c>
      <c r="Z2589" t="s">
        <v>35</v>
      </c>
      <c r="AA2589">
        <v>100</v>
      </c>
      <c r="AB2589" t="str">
        <f t="shared" si="40"/>
        <v>30-39</v>
      </c>
    </row>
    <row r="2590" spans="1:28" x14ac:dyDescent="0.3">
      <c r="A2590">
        <v>27</v>
      </c>
      <c r="B2590" t="s">
        <v>27</v>
      </c>
      <c r="C2590" t="s">
        <v>38</v>
      </c>
      <c r="D2590">
        <v>0</v>
      </c>
      <c r="E2590" t="s">
        <v>37</v>
      </c>
      <c r="F2590">
        <v>0</v>
      </c>
      <c r="G2590">
        <v>1</v>
      </c>
      <c r="H2590" t="s">
        <v>43</v>
      </c>
      <c r="I2590">
        <v>200</v>
      </c>
      <c r="J2590" t="s">
        <v>40</v>
      </c>
      <c r="K2590">
        <v>-200</v>
      </c>
      <c r="L2590" s="1">
        <v>2100</v>
      </c>
      <c r="M2590" t="s">
        <v>27</v>
      </c>
      <c r="N2590" t="s">
        <v>36</v>
      </c>
      <c r="O2590" t="s">
        <v>36</v>
      </c>
      <c r="P2590">
        <v>100</v>
      </c>
      <c r="Q2590" t="s">
        <v>34</v>
      </c>
      <c r="R2590">
        <v>24</v>
      </c>
      <c r="S2590" t="s">
        <v>36</v>
      </c>
      <c r="T2590">
        <v>3</v>
      </c>
      <c r="U2590">
        <v>0</v>
      </c>
      <c r="V2590">
        <v>1</v>
      </c>
      <c r="W2590">
        <v>10</v>
      </c>
      <c r="X2590">
        <v>619</v>
      </c>
      <c r="Y2590">
        <v>50</v>
      </c>
      <c r="Z2590" t="s">
        <v>41</v>
      </c>
      <c r="AA2590">
        <v>0</v>
      </c>
      <c r="AB2590" t="str">
        <f t="shared" si="40"/>
        <v>20-29</v>
      </c>
    </row>
    <row r="2591" spans="1:28" x14ac:dyDescent="0.3">
      <c r="A2591">
        <v>39</v>
      </c>
      <c r="B2591" t="s">
        <v>27</v>
      </c>
      <c r="C2591" t="s">
        <v>28</v>
      </c>
      <c r="D2591">
        <v>86</v>
      </c>
      <c r="E2591" t="s">
        <v>37</v>
      </c>
      <c r="F2591">
        <v>0</v>
      </c>
      <c r="G2591">
        <v>0</v>
      </c>
      <c r="H2591" t="s">
        <v>30</v>
      </c>
      <c r="I2591">
        <v>0</v>
      </c>
      <c r="J2591" t="s">
        <v>31</v>
      </c>
      <c r="K2591">
        <v>0</v>
      </c>
      <c r="L2591" s="1">
        <v>2386</v>
      </c>
      <c r="M2591" t="s">
        <v>27</v>
      </c>
      <c r="N2591" t="s">
        <v>27</v>
      </c>
      <c r="O2591" t="s">
        <v>27</v>
      </c>
      <c r="P2591">
        <v>0</v>
      </c>
      <c r="Q2591" t="s">
        <v>34</v>
      </c>
      <c r="R2591">
        <v>11</v>
      </c>
      <c r="S2591" t="s">
        <v>36</v>
      </c>
      <c r="T2591">
        <v>4</v>
      </c>
      <c r="U2591">
        <v>0</v>
      </c>
      <c r="V2591">
        <v>2</v>
      </c>
      <c r="W2591">
        <v>3</v>
      </c>
      <c r="X2591">
        <v>638</v>
      </c>
      <c r="Y2591">
        <v>50</v>
      </c>
      <c r="Z2591" t="s">
        <v>35</v>
      </c>
      <c r="AA2591">
        <v>100</v>
      </c>
      <c r="AB2591" t="str">
        <f t="shared" si="40"/>
        <v>30-39</v>
      </c>
    </row>
    <row r="2592" spans="1:28" x14ac:dyDescent="0.3">
      <c r="A2592">
        <v>58</v>
      </c>
      <c r="B2592" t="s">
        <v>36</v>
      </c>
      <c r="C2592" t="s">
        <v>46</v>
      </c>
      <c r="D2592">
        <v>0</v>
      </c>
      <c r="E2592" t="s">
        <v>42</v>
      </c>
      <c r="F2592">
        <v>100</v>
      </c>
      <c r="G2592">
        <v>0</v>
      </c>
      <c r="H2592" t="s">
        <v>30</v>
      </c>
      <c r="I2592">
        <v>0</v>
      </c>
      <c r="J2592" t="s">
        <v>40</v>
      </c>
      <c r="K2592">
        <v>-200</v>
      </c>
      <c r="L2592" s="1">
        <v>2150</v>
      </c>
      <c r="M2592" t="s">
        <v>36</v>
      </c>
      <c r="N2592" t="s">
        <v>27</v>
      </c>
      <c r="O2592" t="s">
        <v>27</v>
      </c>
      <c r="P2592">
        <v>50</v>
      </c>
      <c r="Q2592" t="s">
        <v>34</v>
      </c>
      <c r="R2592">
        <v>13</v>
      </c>
      <c r="S2592" t="s">
        <v>36</v>
      </c>
      <c r="T2592">
        <v>5</v>
      </c>
      <c r="U2592">
        <v>0</v>
      </c>
      <c r="V2592">
        <v>3</v>
      </c>
      <c r="W2592">
        <v>13</v>
      </c>
      <c r="X2592">
        <v>691</v>
      </c>
      <c r="Y2592">
        <v>50</v>
      </c>
      <c r="Z2592" t="s">
        <v>35</v>
      </c>
      <c r="AA2592">
        <v>100</v>
      </c>
      <c r="AB2592" t="str">
        <f t="shared" si="40"/>
        <v>50-59</v>
      </c>
    </row>
    <row r="2593" spans="1:28" x14ac:dyDescent="0.3">
      <c r="A2593">
        <v>33</v>
      </c>
      <c r="B2593" t="s">
        <v>27</v>
      </c>
      <c r="C2593" t="s">
        <v>38</v>
      </c>
      <c r="D2593">
        <v>0</v>
      </c>
      <c r="E2593" t="s">
        <v>29</v>
      </c>
      <c r="F2593">
        <v>50</v>
      </c>
      <c r="G2593">
        <v>1</v>
      </c>
      <c r="H2593" t="s">
        <v>30</v>
      </c>
      <c r="I2593">
        <v>50</v>
      </c>
      <c r="J2593" t="s">
        <v>40</v>
      </c>
      <c r="K2593">
        <v>-200</v>
      </c>
      <c r="L2593" s="1">
        <v>2100</v>
      </c>
      <c r="M2593" t="s">
        <v>27</v>
      </c>
      <c r="N2593" t="s">
        <v>36</v>
      </c>
      <c r="O2593" t="s">
        <v>27</v>
      </c>
      <c r="P2593">
        <v>50</v>
      </c>
      <c r="Q2593" t="s">
        <v>34</v>
      </c>
      <c r="R2593">
        <v>26</v>
      </c>
      <c r="S2593" t="s">
        <v>36</v>
      </c>
      <c r="T2593">
        <v>3</v>
      </c>
      <c r="U2593">
        <v>2</v>
      </c>
      <c r="V2593">
        <v>2</v>
      </c>
      <c r="W2593">
        <v>8</v>
      </c>
      <c r="X2593">
        <v>662</v>
      </c>
      <c r="Y2593">
        <v>50</v>
      </c>
      <c r="Z2593" t="s">
        <v>33</v>
      </c>
      <c r="AA2593">
        <v>50</v>
      </c>
      <c r="AB2593" t="str">
        <f t="shared" si="40"/>
        <v>30-39</v>
      </c>
    </row>
    <row r="2594" spans="1:28" x14ac:dyDescent="0.3">
      <c r="A2594">
        <v>39</v>
      </c>
      <c r="B2594" t="s">
        <v>27</v>
      </c>
      <c r="C2594" t="s">
        <v>38</v>
      </c>
      <c r="D2594">
        <v>0</v>
      </c>
      <c r="E2594" t="s">
        <v>37</v>
      </c>
      <c r="F2594">
        <v>0</v>
      </c>
      <c r="G2594">
        <v>0</v>
      </c>
      <c r="H2594" t="s">
        <v>39</v>
      </c>
      <c r="I2594">
        <v>0</v>
      </c>
      <c r="J2594" t="s">
        <v>40</v>
      </c>
      <c r="K2594">
        <v>-200</v>
      </c>
      <c r="L2594" s="1">
        <v>1850</v>
      </c>
      <c r="M2594" t="s">
        <v>27</v>
      </c>
      <c r="N2594" t="s">
        <v>36</v>
      </c>
      <c r="O2594" t="s">
        <v>27</v>
      </c>
      <c r="P2594">
        <v>50</v>
      </c>
      <c r="Q2594" t="s">
        <v>34</v>
      </c>
      <c r="R2594">
        <v>16</v>
      </c>
      <c r="S2594" t="s">
        <v>27</v>
      </c>
      <c r="T2594">
        <v>3</v>
      </c>
      <c r="U2594">
        <v>4</v>
      </c>
      <c r="V2594">
        <v>1</v>
      </c>
      <c r="W2594">
        <v>99</v>
      </c>
      <c r="X2594">
        <v>730</v>
      </c>
      <c r="Y2594">
        <v>-50</v>
      </c>
      <c r="Z2594" t="s">
        <v>41</v>
      </c>
      <c r="AA2594">
        <v>0</v>
      </c>
      <c r="AB2594" t="str">
        <f t="shared" si="40"/>
        <v>30-39</v>
      </c>
    </row>
    <row r="2595" spans="1:28" x14ac:dyDescent="0.3">
      <c r="A2595">
        <v>40</v>
      </c>
      <c r="B2595" t="s">
        <v>27</v>
      </c>
      <c r="C2595" t="s">
        <v>46</v>
      </c>
      <c r="D2595">
        <v>0</v>
      </c>
      <c r="E2595" t="s">
        <v>29</v>
      </c>
      <c r="F2595">
        <v>50</v>
      </c>
      <c r="G2595">
        <v>0</v>
      </c>
      <c r="H2595" t="s">
        <v>30</v>
      </c>
      <c r="I2595">
        <v>0</v>
      </c>
      <c r="J2595" t="s">
        <v>40</v>
      </c>
      <c r="K2595">
        <v>-200</v>
      </c>
      <c r="L2595" s="1">
        <v>1950</v>
      </c>
      <c r="M2595" t="s">
        <v>36</v>
      </c>
      <c r="N2595" t="s">
        <v>27</v>
      </c>
      <c r="O2595" t="s">
        <v>27</v>
      </c>
      <c r="P2595">
        <v>50</v>
      </c>
      <c r="Q2595" t="s">
        <v>34</v>
      </c>
      <c r="R2595">
        <v>10</v>
      </c>
      <c r="S2595" t="s">
        <v>36</v>
      </c>
      <c r="T2595">
        <v>6</v>
      </c>
      <c r="U2595">
        <v>1</v>
      </c>
      <c r="V2595">
        <v>1</v>
      </c>
      <c r="W2595">
        <v>8</v>
      </c>
      <c r="X2595">
        <v>716</v>
      </c>
      <c r="Y2595">
        <v>-50</v>
      </c>
      <c r="Z2595" t="s">
        <v>33</v>
      </c>
      <c r="AA2595">
        <v>50</v>
      </c>
      <c r="AB2595" t="str">
        <f t="shared" si="40"/>
        <v>40-49</v>
      </c>
    </row>
    <row r="2596" spans="1:28" x14ac:dyDescent="0.3">
      <c r="A2596">
        <v>52</v>
      </c>
      <c r="B2596" t="s">
        <v>27</v>
      </c>
      <c r="C2596" t="s">
        <v>38</v>
      </c>
      <c r="D2596">
        <v>0</v>
      </c>
      <c r="E2596" t="s">
        <v>29</v>
      </c>
      <c r="F2596">
        <v>50</v>
      </c>
      <c r="G2596">
        <v>2</v>
      </c>
      <c r="H2596" t="s">
        <v>30</v>
      </c>
      <c r="I2596">
        <v>100</v>
      </c>
      <c r="J2596" t="s">
        <v>40</v>
      </c>
      <c r="K2596">
        <v>-200</v>
      </c>
      <c r="L2596" s="1">
        <v>2250</v>
      </c>
      <c r="M2596" t="s">
        <v>27</v>
      </c>
      <c r="N2596" t="s">
        <v>27</v>
      </c>
      <c r="O2596" t="s">
        <v>27</v>
      </c>
      <c r="P2596">
        <v>0</v>
      </c>
      <c r="Q2596" t="s">
        <v>34</v>
      </c>
      <c r="R2596">
        <v>20</v>
      </c>
      <c r="S2596" t="s">
        <v>27</v>
      </c>
      <c r="T2596">
        <v>4</v>
      </c>
      <c r="U2596">
        <v>0</v>
      </c>
      <c r="V2596">
        <v>1</v>
      </c>
      <c r="W2596">
        <v>99</v>
      </c>
      <c r="X2596">
        <v>662</v>
      </c>
      <c r="Y2596">
        <v>50</v>
      </c>
      <c r="Z2596" t="s">
        <v>35</v>
      </c>
      <c r="AA2596">
        <v>100</v>
      </c>
      <c r="AB2596" t="str">
        <f t="shared" si="40"/>
        <v>50-59</v>
      </c>
    </row>
    <row r="2597" spans="1:28" x14ac:dyDescent="0.3">
      <c r="A2597">
        <v>18</v>
      </c>
      <c r="B2597" t="s">
        <v>27</v>
      </c>
      <c r="C2597" t="s">
        <v>28</v>
      </c>
      <c r="D2597">
        <v>86</v>
      </c>
      <c r="E2597" t="s">
        <v>29</v>
      </c>
      <c r="F2597">
        <v>50</v>
      </c>
      <c r="G2597">
        <v>1</v>
      </c>
      <c r="H2597" t="s">
        <v>30</v>
      </c>
      <c r="I2597">
        <v>50</v>
      </c>
      <c r="J2597" t="s">
        <v>31</v>
      </c>
      <c r="K2597">
        <v>0</v>
      </c>
      <c r="L2597" s="1">
        <v>2436</v>
      </c>
      <c r="M2597" t="s">
        <v>27</v>
      </c>
      <c r="N2597" t="s">
        <v>27</v>
      </c>
      <c r="O2597" t="s">
        <v>27</v>
      </c>
      <c r="P2597">
        <v>0</v>
      </c>
      <c r="Q2597" t="s">
        <v>32</v>
      </c>
      <c r="R2597">
        <v>30</v>
      </c>
      <c r="S2597" t="s">
        <v>27</v>
      </c>
      <c r="T2597">
        <v>3</v>
      </c>
      <c r="U2597">
        <v>3</v>
      </c>
      <c r="V2597">
        <v>2</v>
      </c>
      <c r="W2597">
        <v>99</v>
      </c>
      <c r="X2597">
        <v>699</v>
      </c>
      <c r="Y2597">
        <v>50</v>
      </c>
      <c r="Z2597" t="s">
        <v>33</v>
      </c>
      <c r="AA2597">
        <v>50</v>
      </c>
      <c r="AB2597" t="str">
        <f t="shared" si="40"/>
        <v>10-19</v>
      </c>
    </row>
    <row r="2598" spans="1:28" x14ac:dyDescent="0.3">
      <c r="A2598">
        <v>30</v>
      </c>
      <c r="B2598" t="s">
        <v>27</v>
      </c>
      <c r="C2598" t="s">
        <v>38</v>
      </c>
      <c r="D2598">
        <v>0</v>
      </c>
      <c r="E2598" t="s">
        <v>42</v>
      </c>
      <c r="F2598">
        <v>100</v>
      </c>
      <c r="G2598">
        <v>0</v>
      </c>
      <c r="H2598" t="s">
        <v>30</v>
      </c>
      <c r="I2598">
        <v>0</v>
      </c>
      <c r="J2598" t="s">
        <v>31</v>
      </c>
      <c r="K2598">
        <v>0</v>
      </c>
      <c r="L2598" s="1">
        <v>2200</v>
      </c>
      <c r="M2598" t="s">
        <v>36</v>
      </c>
      <c r="N2598" t="s">
        <v>36</v>
      </c>
      <c r="O2598" t="s">
        <v>27</v>
      </c>
      <c r="P2598">
        <v>100</v>
      </c>
      <c r="Q2598" t="s">
        <v>32</v>
      </c>
      <c r="R2598">
        <v>27</v>
      </c>
      <c r="S2598" t="s">
        <v>36</v>
      </c>
      <c r="T2598">
        <v>8</v>
      </c>
      <c r="U2598">
        <v>1</v>
      </c>
      <c r="V2598">
        <v>2</v>
      </c>
      <c r="W2598">
        <v>5</v>
      </c>
      <c r="X2598">
        <v>649</v>
      </c>
      <c r="Y2598">
        <v>50</v>
      </c>
      <c r="Z2598" t="s">
        <v>41</v>
      </c>
      <c r="AA2598">
        <v>0</v>
      </c>
      <c r="AB2598" t="str">
        <f t="shared" si="40"/>
        <v>30-39</v>
      </c>
    </row>
    <row r="2599" spans="1:28" x14ac:dyDescent="0.3">
      <c r="A2599">
        <v>43</v>
      </c>
      <c r="B2599" t="s">
        <v>27</v>
      </c>
      <c r="C2599" t="s">
        <v>28</v>
      </c>
      <c r="D2599">
        <v>86</v>
      </c>
      <c r="E2599" t="s">
        <v>37</v>
      </c>
      <c r="F2599">
        <v>0</v>
      </c>
      <c r="G2599">
        <v>0</v>
      </c>
      <c r="H2599" t="s">
        <v>30</v>
      </c>
      <c r="I2599">
        <v>0</v>
      </c>
      <c r="J2599" t="s">
        <v>31</v>
      </c>
      <c r="K2599">
        <v>0</v>
      </c>
      <c r="L2599" s="1">
        <v>2236</v>
      </c>
      <c r="M2599" t="s">
        <v>36</v>
      </c>
      <c r="N2599" t="s">
        <v>27</v>
      </c>
      <c r="O2599" t="s">
        <v>27</v>
      </c>
      <c r="P2599">
        <v>50</v>
      </c>
      <c r="Q2599" t="s">
        <v>32</v>
      </c>
      <c r="R2599">
        <v>29</v>
      </c>
      <c r="S2599" t="s">
        <v>27</v>
      </c>
      <c r="T2599">
        <v>6</v>
      </c>
      <c r="U2599">
        <v>1</v>
      </c>
      <c r="V2599">
        <v>1</v>
      </c>
      <c r="W2599">
        <v>99</v>
      </c>
      <c r="X2599">
        <v>774</v>
      </c>
      <c r="Y2599">
        <v>-50</v>
      </c>
      <c r="Z2599" t="s">
        <v>35</v>
      </c>
      <c r="AA2599">
        <v>100</v>
      </c>
      <c r="AB2599" t="str">
        <f t="shared" si="40"/>
        <v>40-49</v>
      </c>
    </row>
    <row r="2600" spans="1:28" x14ac:dyDescent="0.3">
      <c r="A2600">
        <v>58</v>
      </c>
      <c r="B2600" t="s">
        <v>36</v>
      </c>
      <c r="C2600" t="s">
        <v>28</v>
      </c>
      <c r="D2600">
        <v>86</v>
      </c>
      <c r="E2600" t="s">
        <v>29</v>
      </c>
      <c r="F2600">
        <v>50</v>
      </c>
      <c r="G2600">
        <v>0</v>
      </c>
      <c r="H2600" t="s">
        <v>30</v>
      </c>
      <c r="I2600">
        <v>0</v>
      </c>
      <c r="J2600" t="s">
        <v>31</v>
      </c>
      <c r="K2600">
        <v>0</v>
      </c>
      <c r="L2600" s="1">
        <v>2236</v>
      </c>
      <c r="M2600" t="s">
        <v>27</v>
      </c>
      <c r="N2600" t="s">
        <v>27</v>
      </c>
      <c r="O2600" t="s">
        <v>27</v>
      </c>
      <c r="P2600">
        <v>0</v>
      </c>
      <c r="Q2600" t="s">
        <v>32</v>
      </c>
      <c r="R2600">
        <v>30</v>
      </c>
      <c r="S2600" t="s">
        <v>36</v>
      </c>
      <c r="T2600">
        <v>7</v>
      </c>
      <c r="U2600">
        <v>4</v>
      </c>
      <c r="V2600">
        <v>1</v>
      </c>
      <c r="W2600">
        <v>8</v>
      </c>
      <c r="X2600">
        <v>748</v>
      </c>
      <c r="Y2600">
        <v>-50</v>
      </c>
      <c r="Z2600" t="s">
        <v>41</v>
      </c>
      <c r="AA2600">
        <v>0</v>
      </c>
      <c r="AB2600" t="str">
        <f t="shared" si="40"/>
        <v>50-59</v>
      </c>
    </row>
    <row r="2601" spans="1:28" x14ac:dyDescent="0.3">
      <c r="A2601">
        <v>32</v>
      </c>
      <c r="B2601" t="s">
        <v>27</v>
      </c>
      <c r="C2601" t="s">
        <v>38</v>
      </c>
      <c r="D2601">
        <v>0</v>
      </c>
      <c r="E2601" t="s">
        <v>42</v>
      </c>
      <c r="F2601">
        <v>100</v>
      </c>
      <c r="G2601">
        <v>2</v>
      </c>
      <c r="H2601" t="s">
        <v>30</v>
      </c>
      <c r="I2601">
        <v>100</v>
      </c>
      <c r="J2601" t="s">
        <v>40</v>
      </c>
      <c r="K2601">
        <v>-200</v>
      </c>
      <c r="L2601" s="1">
        <v>2150</v>
      </c>
      <c r="M2601" t="s">
        <v>27</v>
      </c>
      <c r="N2601" t="s">
        <v>36</v>
      </c>
      <c r="O2601" t="s">
        <v>27</v>
      </c>
      <c r="P2601">
        <v>50</v>
      </c>
      <c r="Q2601" t="s">
        <v>34</v>
      </c>
      <c r="R2601">
        <v>4</v>
      </c>
      <c r="S2601" t="s">
        <v>36</v>
      </c>
      <c r="T2601">
        <v>8</v>
      </c>
      <c r="U2601">
        <v>1</v>
      </c>
      <c r="V2601">
        <v>1</v>
      </c>
      <c r="W2601">
        <v>13</v>
      </c>
      <c r="X2601">
        <v>667</v>
      </c>
      <c r="Y2601">
        <v>50</v>
      </c>
      <c r="Z2601" t="s">
        <v>41</v>
      </c>
      <c r="AA2601">
        <v>0</v>
      </c>
      <c r="AB2601" t="str">
        <f t="shared" si="40"/>
        <v>30-39</v>
      </c>
    </row>
    <row r="2602" spans="1:28" x14ac:dyDescent="0.3">
      <c r="A2602">
        <v>18</v>
      </c>
      <c r="B2602" t="s">
        <v>27</v>
      </c>
      <c r="C2602" t="s">
        <v>28</v>
      </c>
      <c r="D2602">
        <v>86</v>
      </c>
      <c r="E2602" t="s">
        <v>29</v>
      </c>
      <c r="F2602">
        <v>50</v>
      </c>
      <c r="G2602">
        <v>0</v>
      </c>
      <c r="H2602" t="s">
        <v>43</v>
      </c>
      <c r="I2602">
        <v>0</v>
      </c>
      <c r="J2602" t="s">
        <v>40</v>
      </c>
      <c r="K2602">
        <v>-200</v>
      </c>
      <c r="L2602" s="1">
        <v>2136</v>
      </c>
      <c r="M2602" t="s">
        <v>27</v>
      </c>
      <c r="N2602" t="s">
        <v>27</v>
      </c>
      <c r="O2602" t="s">
        <v>27</v>
      </c>
      <c r="P2602">
        <v>0</v>
      </c>
      <c r="Q2602" t="s">
        <v>34</v>
      </c>
      <c r="R2602">
        <v>18</v>
      </c>
      <c r="S2602" t="s">
        <v>36</v>
      </c>
      <c r="T2602">
        <v>5</v>
      </c>
      <c r="U2602">
        <v>1</v>
      </c>
      <c r="V2602">
        <v>3</v>
      </c>
      <c r="W2602">
        <v>9</v>
      </c>
      <c r="X2602">
        <v>743</v>
      </c>
      <c r="Y2602">
        <v>-50</v>
      </c>
      <c r="Z2602" t="s">
        <v>35</v>
      </c>
      <c r="AA2602">
        <v>100</v>
      </c>
      <c r="AB2602" t="str">
        <f t="shared" si="40"/>
        <v>10-19</v>
      </c>
    </row>
    <row r="2603" spans="1:28" x14ac:dyDescent="0.3">
      <c r="A2603">
        <v>49</v>
      </c>
      <c r="B2603" t="s">
        <v>27</v>
      </c>
      <c r="C2603" t="s">
        <v>28</v>
      </c>
      <c r="D2603">
        <v>86</v>
      </c>
      <c r="E2603" t="s">
        <v>42</v>
      </c>
      <c r="F2603">
        <v>100</v>
      </c>
      <c r="G2603">
        <v>0</v>
      </c>
      <c r="H2603" t="s">
        <v>43</v>
      </c>
      <c r="I2603">
        <v>0</v>
      </c>
      <c r="J2603" t="s">
        <v>31</v>
      </c>
      <c r="K2603">
        <v>0</v>
      </c>
      <c r="L2603" s="1">
        <v>2436</v>
      </c>
      <c r="M2603" t="s">
        <v>27</v>
      </c>
      <c r="N2603" t="s">
        <v>36</v>
      </c>
      <c r="O2603" t="s">
        <v>27</v>
      </c>
      <c r="P2603">
        <v>50</v>
      </c>
      <c r="Q2603" t="s">
        <v>34</v>
      </c>
      <c r="R2603">
        <v>18</v>
      </c>
      <c r="S2603" t="s">
        <v>36</v>
      </c>
      <c r="T2603">
        <v>4</v>
      </c>
      <c r="U2603">
        <v>4</v>
      </c>
      <c r="V2603">
        <v>1</v>
      </c>
      <c r="W2603">
        <v>6</v>
      </c>
      <c r="X2603">
        <v>621</v>
      </c>
      <c r="Y2603">
        <v>50</v>
      </c>
      <c r="Z2603" t="s">
        <v>35</v>
      </c>
      <c r="AA2603">
        <v>100</v>
      </c>
      <c r="AB2603" t="str">
        <f t="shared" si="40"/>
        <v>40-49</v>
      </c>
    </row>
    <row r="2604" spans="1:28" x14ac:dyDescent="0.3">
      <c r="A2604">
        <v>30</v>
      </c>
      <c r="B2604" t="s">
        <v>27</v>
      </c>
      <c r="C2604" t="s">
        <v>28</v>
      </c>
      <c r="D2604">
        <v>86</v>
      </c>
      <c r="E2604" t="s">
        <v>42</v>
      </c>
      <c r="F2604">
        <v>100</v>
      </c>
      <c r="G2604">
        <v>0</v>
      </c>
      <c r="H2604" t="s">
        <v>39</v>
      </c>
      <c r="I2604">
        <v>0</v>
      </c>
      <c r="J2604" t="s">
        <v>31</v>
      </c>
      <c r="K2604">
        <v>0</v>
      </c>
      <c r="L2604" s="1">
        <v>2186</v>
      </c>
      <c r="M2604" t="s">
        <v>36</v>
      </c>
      <c r="N2604" t="s">
        <v>36</v>
      </c>
      <c r="O2604" t="s">
        <v>27</v>
      </c>
      <c r="P2604">
        <v>100</v>
      </c>
      <c r="Q2604" t="s">
        <v>34</v>
      </c>
      <c r="R2604">
        <v>27</v>
      </c>
      <c r="S2604" t="s">
        <v>36</v>
      </c>
      <c r="T2604">
        <v>8</v>
      </c>
      <c r="U2604">
        <v>1</v>
      </c>
      <c r="V2604">
        <v>2</v>
      </c>
      <c r="W2604">
        <v>7</v>
      </c>
      <c r="X2604">
        <v>743</v>
      </c>
      <c r="Y2604">
        <v>-50</v>
      </c>
      <c r="Z2604" t="s">
        <v>41</v>
      </c>
      <c r="AA2604">
        <v>0</v>
      </c>
      <c r="AB2604" t="str">
        <f t="shared" si="40"/>
        <v>30-39</v>
      </c>
    </row>
    <row r="2605" spans="1:28" x14ac:dyDescent="0.3">
      <c r="A2605">
        <v>22</v>
      </c>
      <c r="B2605" t="s">
        <v>27</v>
      </c>
      <c r="C2605" t="s">
        <v>38</v>
      </c>
      <c r="D2605">
        <v>0</v>
      </c>
      <c r="E2605" t="s">
        <v>29</v>
      </c>
      <c r="F2605">
        <v>50</v>
      </c>
      <c r="G2605">
        <v>2</v>
      </c>
      <c r="H2605" t="s">
        <v>39</v>
      </c>
      <c r="I2605">
        <v>200</v>
      </c>
      <c r="J2605" t="s">
        <v>31</v>
      </c>
      <c r="K2605">
        <v>0</v>
      </c>
      <c r="L2605" s="1">
        <v>2550</v>
      </c>
      <c r="M2605" t="s">
        <v>27</v>
      </c>
      <c r="N2605" t="s">
        <v>27</v>
      </c>
      <c r="O2605" t="s">
        <v>27</v>
      </c>
      <c r="P2605">
        <v>0</v>
      </c>
      <c r="Q2605" t="s">
        <v>34</v>
      </c>
      <c r="R2605">
        <v>14</v>
      </c>
      <c r="S2605" t="s">
        <v>36</v>
      </c>
      <c r="T2605">
        <v>8</v>
      </c>
      <c r="U2605">
        <v>4</v>
      </c>
      <c r="V2605">
        <v>1</v>
      </c>
      <c r="W2605">
        <v>13</v>
      </c>
      <c r="X2605">
        <v>690</v>
      </c>
      <c r="Y2605">
        <v>50</v>
      </c>
      <c r="Z2605" t="s">
        <v>35</v>
      </c>
      <c r="AA2605">
        <v>100</v>
      </c>
      <c r="AB2605" t="str">
        <f t="shared" si="40"/>
        <v>20-29</v>
      </c>
    </row>
    <row r="2606" spans="1:28" x14ac:dyDescent="0.3">
      <c r="A2606">
        <v>30</v>
      </c>
      <c r="B2606" t="s">
        <v>27</v>
      </c>
      <c r="C2606" t="s">
        <v>28</v>
      </c>
      <c r="D2606">
        <v>86</v>
      </c>
      <c r="E2606" t="s">
        <v>29</v>
      </c>
      <c r="F2606">
        <v>50</v>
      </c>
      <c r="G2606">
        <v>0</v>
      </c>
      <c r="H2606" t="s">
        <v>30</v>
      </c>
      <c r="I2606">
        <v>0</v>
      </c>
      <c r="J2606" t="s">
        <v>31</v>
      </c>
      <c r="K2606">
        <v>0</v>
      </c>
      <c r="L2606" s="1">
        <v>2286</v>
      </c>
      <c r="M2606" t="s">
        <v>27</v>
      </c>
      <c r="N2606" t="s">
        <v>27</v>
      </c>
      <c r="O2606" t="s">
        <v>36</v>
      </c>
      <c r="P2606">
        <v>50</v>
      </c>
      <c r="Q2606" t="s">
        <v>44</v>
      </c>
      <c r="R2606">
        <v>26</v>
      </c>
      <c r="S2606" t="s">
        <v>36</v>
      </c>
      <c r="T2606">
        <v>6</v>
      </c>
      <c r="U2606">
        <v>1</v>
      </c>
      <c r="V2606">
        <v>3</v>
      </c>
      <c r="W2606">
        <v>14</v>
      </c>
      <c r="X2606">
        <v>759</v>
      </c>
      <c r="Y2606">
        <v>-50</v>
      </c>
      <c r="Z2606" t="s">
        <v>35</v>
      </c>
      <c r="AA2606">
        <v>100</v>
      </c>
      <c r="AB2606" t="str">
        <f t="shared" si="40"/>
        <v>30-39</v>
      </c>
    </row>
    <row r="2607" spans="1:28" x14ac:dyDescent="0.3">
      <c r="A2607">
        <v>37</v>
      </c>
      <c r="B2607" t="s">
        <v>27</v>
      </c>
      <c r="C2607" t="s">
        <v>38</v>
      </c>
      <c r="D2607">
        <v>0</v>
      </c>
      <c r="E2607" t="s">
        <v>37</v>
      </c>
      <c r="F2607">
        <v>0</v>
      </c>
      <c r="G2607">
        <v>1</v>
      </c>
      <c r="H2607" t="s">
        <v>30</v>
      </c>
      <c r="I2607">
        <v>50</v>
      </c>
      <c r="J2607" t="s">
        <v>40</v>
      </c>
      <c r="K2607">
        <v>-200</v>
      </c>
      <c r="L2607" s="1">
        <v>1900</v>
      </c>
      <c r="M2607" t="s">
        <v>36</v>
      </c>
      <c r="N2607" t="s">
        <v>27</v>
      </c>
      <c r="O2607" t="s">
        <v>27</v>
      </c>
      <c r="P2607">
        <v>50</v>
      </c>
      <c r="Q2607" t="s">
        <v>32</v>
      </c>
      <c r="R2607">
        <v>28</v>
      </c>
      <c r="S2607" t="s">
        <v>36</v>
      </c>
      <c r="T2607">
        <v>2</v>
      </c>
      <c r="U2607">
        <v>1</v>
      </c>
      <c r="V2607">
        <v>2</v>
      </c>
      <c r="W2607">
        <v>14</v>
      </c>
      <c r="X2607">
        <v>712</v>
      </c>
      <c r="Y2607">
        <v>-50</v>
      </c>
      <c r="Z2607" t="s">
        <v>41</v>
      </c>
      <c r="AA2607">
        <v>0</v>
      </c>
      <c r="AB2607" t="str">
        <f t="shared" si="40"/>
        <v>30-39</v>
      </c>
    </row>
    <row r="2608" spans="1:28" x14ac:dyDescent="0.3">
      <c r="A2608">
        <v>30</v>
      </c>
      <c r="B2608" t="s">
        <v>27</v>
      </c>
      <c r="C2608" t="s">
        <v>28</v>
      </c>
      <c r="D2608">
        <v>86</v>
      </c>
      <c r="E2608" t="s">
        <v>29</v>
      </c>
      <c r="F2608">
        <v>50</v>
      </c>
      <c r="G2608">
        <v>1</v>
      </c>
      <c r="H2608" t="s">
        <v>30</v>
      </c>
      <c r="I2608">
        <v>50</v>
      </c>
      <c r="J2608" t="s">
        <v>31</v>
      </c>
      <c r="K2608">
        <v>0</v>
      </c>
      <c r="L2608" s="1">
        <v>2486</v>
      </c>
      <c r="M2608" t="s">
        <v>27</v>
      </c>
      <c r="N2608" t="s">
        <v>27</v>
      </c>
      <c r="O2608" t="s">
        <v>27</v>
      </c>
      <c r="P2608">
        <v>0</v>
      </c>
      <c r="Q2608" t="s">
        <v>34</v>
      </c>
      <c r="R2608">
        <v>12</v>
      </c>
      <c r="S2608" t="s">
        <v>36</v>
      </c>
      <c r="T2608">
        <v>5</v>
      </c>
      <c r="U2608">
        <v>2</v>
      </c>
      <c r="V2608">
        <v>2</v>
      </c>
      <c r="W2608">
        <v>12</v>
      </c>
      <c r="X2608">
        <v>691</v>
      </c>
      <c r="Y2608">
        <v>50</v>
      </c>
      <c r="Z2608" t="s">
        <v>35</v>
      </c>
      <c r="AA2608">
        <v>100</v>
      </c>
      <c r="AB2608" t="str">
        <f t="shared" si="40"/>
        <v>30-39</v>
      </c>
    </row>
    <row r="2609" spans="1:28" x14ac:dyDescent="0.3">
      <c r="A2609">
        <v>18</v>
      </c>
      <c r="B2609" t="s">
        <v>27</v>
      </c>
      <c r="C2609" t="s">
        <v>28</v>
      </c>
      <c r="D2609">
        <v>86</v>
      </c>
      <c r="E2609" t="s">
        <v>29</v>
      </c>
      <c r="F2609">
        <v>50</v>
      </c>
      <c r="G2609">
        <v>0</v>
      </c>
      <c r="H2609" t="s">
        <v>30</v>
      </c>
      <c r="I2609">
        <v>0</v>
      </c>
      <c r="J2609" t="s">
        <v>31</v>
      </c>
      <c r="K2609">
        <v>0</v>
      </c>
      <c r="L2609" s="1">
        <v>2436</v>
      </c>
      <c r="M2609" t="s">
        <v>27</v>
      </c>
      <c r="N2609" t="s">
        <v>27</v>
      </c>
      <c r="O2609" t="s">
        <v>27</v>
      </c>
      <c r="P2609">
        <v>0</v>
      </c>
      <c r="Q2609" t="s">
        <v>34</v>
      </c>
      <c r="R2609">
        <v>28</v>
      </c>
      <c r="S2609" t="s">
        <v>36</v>
      </c>
      <c r="T2609">
        <v>6</v>
      </c>
      <c r="U2609">
        <v>1</v>
      </c>
      <c r="V2609">
        <v>1</v>
      </c>
      <c r="W2609">
        <v>12</v>
      </c>
      <c r="X2609">
        <v>696</v>
      </c>
      <c r="Y2609">
        <v>50</v>
      </c>
      <c r="Z2609" t="s">
        <v>35</v>
      </c>
      <c r="AA2609">
        <v>100</v>
      </c>
      <c r="AB2609" t="str">
        <f t="shared" si="40"/>
        <v>10-19</v>
      </c>
    </row>
    <row r="2610" spans="1:28" x14ac:dyDescent="0.3">
      <c r="A2610">
        <v>53</v>
      </c>
      <c r="B2610" t="s">
        <v>27</v>
      </c>
      <c r="C2610" t="s">
        <v>28</v>
      </c>
      <c r="D2610">
        <v>86</v>
      </c>
      <c r="E2610" t="s">
        <v>29</v>
      </c>
      <c r="F2610">
        <v>50</v>
      </c>
      <c r="G2610">
        <v>0</v>
      </c>
      <c r="H2610" t="s">
        <v>30</v>
      </c>
      <c r="I2610">
        <v>0</v>
      </c>
      <c r="J2610" t="s">
        <v>31</v>
      </c>
      <c r="K2610">
        <v>0</v>
      </c>
      <c r="L2610" s="1">
        <v>2286</v>
      </c>
      <c r="M2610" t="s">
        <v>27</v>
      </c>
      <c r="N2610" t="s">
        <v>27</v>
      </c>
      <c r="O2610" t="s">
        <v>27</v>
      </c>
      <c r="P2610">
        <v>0</v>
      </c>
      <c r="Q2610" t="s">
        <v>34</v>
      </c>
      <c r="R2610">
        <v>8</v>
      </c>
      <c r="S2610" t="s">
        <v>27</v>
      </c>
      <c r="T2610">
        <v>4</v>
      </c>
      <c r="U2610">
        <v>3</v>
      </c>
      <c r="V2610">
        <v>3</v>
      </c>
      <c r="W2610">
        <v>99</v>
      </c>
      <c r="X2610">
        <v>773</v>
      </c>
      <c r="Y2610">
        <v>-50</v>
      </c>
      <c r="Z2610" t="s">
        <v>33</v>
      </c>
      <c r="AA2610">
        <v>50</v>
      </c>
      <c r="AB2610" t="str">
        <f t="shared" si="40"/>
        <v>50-59</v>
      </c>
    </row>
    <row r="2611" spans="1:28" x14ac:dyDescent="0.3">
      <c r="A2611">
        <v>59</v>
      </c>
      <c r="B2611" t="s">
        <v>36</v>
      </c>
      <c r="C2611" t="s">
        <v>38</v>
      </c>
      <c r="D2611">
        <v>0</v>
      </c>
      <c r="E2611" t="s">
        <v>29</v>
      </c>
      <c r="F2611">
        <v>50</v>
      </c>
      <c r="G2611">
        <v>0</v>
      </c>
      <c r="H2611" t="s">
        <v>39</v>
      </c>
      <c r="I2611">
        <v>0</v>
      </c>
      <c r="J2611" t="s">
        <v>40</v>
      </c>
      <c r="K2611">
        <v>-200</v>
      </c>
      <c r="L2611" s="1">
        <v>1900</v>
      </c>
      <c r="M2611" t="s">
        <v>36</v>
      </c>
      <c r="N2611" t="s">
        <v>36</v>
      </c>
      <c r="O2611" t="s">
        <v>36</v>
      </c>
      <c r="P2611">
        <v>150</v>
      </c>
      <c r="Q2611" t="s">
        <v>34</v>
      </c>
      <c r="R2611">
        <v>25</v>
      </c>
      <c r="S2611" t="s">
        <v>27</v>
      </c>
      <c r="T2611">
        <v>6</v>
      </c>
      <c r="U2611">
        <v>1</v>
      </c>
      <c r="V2611">
        <v>3</v>
      </c>
      <c r="W2611">
        <v>99</v>
      </c>
      <c r="X2611">
        <v>665</v>
      </c>
      <c r="Y2611">
        <v>50</v>
      </c>
      <c r="Z2611" t="s">
        <v>41</v>
      </c>
      <c r="AA2611">
        <v>0</v>
      </c>
      <c r="AB2611" t="str">
        <f t="shared" si="40"/>
        <v>50-59</v>
      </c>
    </row>
    <row r="2612" spans="1:28" x14ac:dyDescent="0.3">
      <c r="A2612">
        <v>49</v>
      </c>
      <c r="B2612" t="s">
        <v>27</v>
      </c>
      <c r="C2612" t="s">
        <v>28</v>
      </c>
      <c r="D2612">
        <v>86</v>
      </c>
      <c r="E2612" t="s">
        <v>29</v>
      </c>
      <c r="F2612">
        <v>50</v>
      </c>
      <c r="G2612">
        <v>1</v>
      </c>
      <c r="H2612" t="s">
        <v>30</v>
      </c>
      <c r="I2612">
        <v>50</v>
      </c>
      <c r="J2612" t="s">
        <v>40</v>
      </c>
      <c r="K2612">
        <v>-200</v>
      </c>
      <c r="L2612" s="1">
        <v>2036</v>
      </c>
      <c r="M2612" t="s">
        <v>36</v>
      </c>
      <c r="N2612" t="s">
        <v>27</v>
      </c>
      <c r="O2612" t="s">
        <v>27</v>
      </c>
      <c r="P2612">
        <v>50</v>
      </c>
      <c r="Q2612" t="s">
        <v>34</v>
      </c>
      <c r="R2612">
        <v>11</v>
      </c>
      <c r="S2612" t="s">
        <v>36</v>
      </c>
      <c r="T2612">
        <v>3</v>
      </c>
      <c r="U2612">
        <v>2</v>
      </c>
      <c r="V2612">
        <v>3</v>
      </c>
      <c r="W2612">
        <v>7</v>
      </c>
      <c r="X2612">
        <v>804</v>
      </c>
      <c r="Y2612">
        <v>-50</v>
      </c>
      <c r="Z2612" t="s">
        <v>41</v>
      </c>
      <c r="AA2612">
        <v>0</v>
      </c>
      <c r="AB2612" t="str">
        <f t="shared" si="40"/>
        <v>40-49</v>
      </c>
    </row>
    <row r="2613" spans="1:28" x14ac:dyDescent="0.3">
      <c r="A2613">
        <v>22</v>
      </c>
      <c r="B2613" t="s">
        <v>27</v>
      </c>
      <c r="C2613" t="s">
        <v>45</v>
      </c>
      <c r="D2613">
        <v>0</v>
      </c>
      <c r="E2613" t="s">
        <v>42</v>
      </c>
      <c r="F2613">
        <v>100</v>
      </c>
      <c r="G2613">
        <v>1</v>
      </c>
      <c r="H2613" t="s">
        <v>30</v>
      </c>
      <c r="I2613">
        <v>50</v>
      </c>
      <c r="J2613" t="s">
        <v>31</v>
      </c>
      <c r="K2613">
        <v>0</v>
      </c>
      <c r="L2613" s="1">
        <v>2350</v>
      </c>
      <c r="M2613" t="s">
        <v>27</v>
      </c>
      <c r="N2613" t="s">
        <v>27</v>
      </c>
      <c r="O2613" t="s">
        <v>27</v>
      </c>
      <c r="P2613">
        <v>0</v>
      </c>
      <c r="Q2613" t="s">
        <v>32</v>
      </c>
      <c r="R2613">
        <v>26</v>
      </c>
      <c r="S2613" t="s">
        <v>36</v>
      </c>
      <c r="T2613">
        <v>9</v>
      </c>
      <c r="U2613">
        <v>2</v>
      </c>
      <c r="V2613">
        <v>3</v>
      </c>
      <c r="W2613">
        <v>7</v>
      </c>
      <c r="X2613">
        <v>696</v>
      </c>
      <c r="Y2613">
        <v>50</v>
      </c>
      <c r="Z2613" t="s">
        <v>41</v>
      </c>
      <c r="AA2613">
        <v>0</v>
      </c>
      <c r="AB2613" t="str">
        <f t="shared" si="40"/>
        <v>20-29</v>
      </c>
    </row>
    <row r="2614" spans="1:28" x14ac:dyDescent="0.3">
      <c r="A2614">
        <v>36</v>
      </c>
      <c r="B2614" t="s">
        <v>27</v>
      </c>
      <c r="C2614" t="s">
        <v>45</v>
      </c>
      <c r="D2614">
        <v>0</v>
      </c>
      <c r="E2614" t="s">
        <v>37</v>
      </c>
      <c r="F2614">
        <v>0</v>
      </c>
      <c r="G2614">
        <v>0</v>
      </c>
      <c r="H2614" t="s">
        <v>30</v>
      </c>
      <c r="I2614">
        <v>0</v>
      </c>
      <c r="J2614" t="s">
        <v>31</v>
      </c>
      <c r="K2614">
        <v>0</v>
      </c>
      <c r="L2614" s="1">
        <v>2200</v>
      </c>
      <c r="M2614" t="s">
        <v>27</v>
      </c>
      <c r="N2614" t="s">
        <v>27</v>
      </c>
      <c r="O2614" t="s">
        <v>27</v>
      </c>
      <c r="P2614">
        <v>0</v>
      </c>
      <c r="Q2614" t="s">
        <v>34</v>
      </c>
      <c r="R2614">
        <v>9</v>
      </c>
      <c r="S2614" t="s">
        <v>27</v>
      </c>
      <c r="T2614">
        <v>4</v>
      </c>
      <c r="U2614">
        <v>3</v>
      </c>
      <c r="V2614">
        <v>1</v>
      </c>
      <c r="W2614">
        <v>99</v>
      </c>
      <c r="X2614">
        <v>766</v>
      </c>
      <c r="Y2614">
        <v>-50</v>
      </c>
      <c r="Z2614" t="s">
        <v>35</v>
      </c>
      <c r="AA2614">
        <v>100</v>
      </c>
      <c r="AB2614" t="str">
        <f t="shared" si="40"/>
        <v>30-39</v>
      </c>
    </row>
    <row r="2615" spans="1:28" x14ac:dyDescent="0.3">
      <c r="A2615">
        <v>39</v>
      </c>
      <c r="B2615" t="s">
        <v>27</v>
      </c>
      <c r="C2615" t="s">
        <v>46</v>
      </c>
      <c r="D2615">
        <v>0</v>
      </c>
      <c r="E2615" t="s">
        <v>29</v>
      </c>
      <c r="F2615">
        <v>50</v>
      </c>
      <c r="G2615">
        <v>2</v>
      </c>
      <c r="H2615" t="s">
        <v>30</v>
      </c>
      <c r="I2615">
        <v>100</v>
      </c>
      <c r="J2615" t="s">
        <v>31</v>
      </c>
      <c r="K2615">
        <v>0</v>
      </c>
      <c r="L2615" s="1">
        <v>2350</v>
      </c>
      <c r="M2615" t="s">
        <v>27</v>
      </c>
      <c r="N2615" t="s">
        <v>27</v>
      </c>
      <c r="O2615" t="s">
        <v>27</v>
      </c>
      <c r="P2615">
        <v>0</v>
      </c>
      <c r="Q2615" t="s">
        <v>34</v>
      </c>
      <c r="R2615">
        <v>28</v>
      </c>
      <c r="S2615" t="s">
        <v>27</v>
      </c>
      <c r="T2615">
        <v>8</v>
      </c>
      <c r="U2615">
        <v>1</v>
      </c>
      <c r="V2615">
        <v>3</v>
      </c>
      <c r="W2615">
        <v>99</v>
      </c>
      <c r="X2615">
        <v>653</v>
      </c>
      <c r="Y2615">
        <v>50</v>
      </c>
      <c r="Z2615" t="s">
        <v>41</v>
      </c>
      <c r="AA2615">
        <v>0</v>
      </c>
      <c r="AB2615" t="str">
        <f t="shared" si="40"/>
        <v>30-39</v>
      </c>
    </row>
    <row r="2616" spans="1:28" x14ac:dyDescent="0.3">
      <c r="A2616">
        <v>48</v>
      </c>
      <c r="B2616" t="s">
        <v>27</v>
      </c>
      <c r="C2616" t="s">
        <v>45</v>
      </c>
      <c r="D2616">
        <v>0</v>
      </c>
      <c r="E2616" t="s">
        <v>42</v>
      </c>
      <c r="F2616">
        <v>100</v>
      </c>
      <c r="G2616">
        <v>2</v>
      </c>
      <c r="H2616" t="s">
        <v>39</v>
      </c>
      <c r="I2616">
        <v>200</v>
      </c>
      <c r="J2616" t="s">
        <v>40</v>
      </c>
      <c r="K2616">
        <v>-200</v>
      </c>
      <c r="L2616" s="1">
        <v>2200</v>
      </c>
      <c r="M2616" t="s">
        <v>27</v>
      </c>
      <c r="N2616" t="s">
        <v>36</v>
      </c>
      <c r="O2616" t="s">
        <v>27</v>
      </c>
      <c r="P2616">
        <v>50</v>
      </c>
      <c r="Q2616" t="s">
        <v>34</v>
      </c>
      <c r="R2616">
        <v>19</v>
      </c>
      <c r="S2616" t="s">
        <v>36</v>
      </c>
      <c r="T2616">
        <v>5</v>
      </c>
      <c r="U2616">
        <v>1</v>
      </c>
      <c r="V2616">
        <v>3</v>
      </c>
      <c r="W2616">
        <v>14</v>
      </c>
      <c r="X2616">
        <v>800</v>
      </c>
      <c r="Y2616">
        <v>-50</v>
      </c>
      <c r="Z2616" t="s">
        <v>33</v>
      </c>
      <c r="AA2616">
        <v>50</v>
      </c>
      <c r="AB2616" t="str">
        <f t="shared" si="40"/>
        <v>40-49</v>
      </c>
    </row>
    <row r="2617" spans="1:28" x14ac:dyDescent="0.3">
      <c r="A2617">
        <v>50</v>
      </c>
      <c r="B2617" t="s">
        <v>27</v>
      </c>
      <c r="C2617" t="s">
        <v>28</v>
      </c>
      <c r="D2617">
        <v>86</v>
      </c>
      <c r="E2617" t="s">
        <v>29</v>
      </c>
      <c r="F2617">
        <v>50</v>
      </c>
      <c r="G2617">
        <v>0</v>
      </c>
      <c r="H2617" t="s">
        <v>30</v>
      </c>
      <c r="I2617">
        <v>0</v>
      </c>
      <c r="J2617" t="s">
        <v>31</v>
      </c>
      <c r="K2617">
        <v>0</v>
      </c>
      <c r="L2617" s="1">
        <v>2236</v>
      </c>
      <c r="M2617" t="s">
        <v>27</v>
      </c>
      <c r="N2617" t="s">
        <v>27</v>
      </c>
      <c r="O2617" t="s">
        <v>27</v>
      </c>
      <c r="P2617">
        <v>0</v>
      </c>
      <c r="Q2617" t="s">
        <v>34</v>
      </c>
      <c r="R2617">
        <v>16</v>
      </c>
      <c r="S2617" t="s">
        <v>27</v>
      </c>
      <c r="T2617">
        <v>6</v>
      </c>
      <c r="U2617">
        <v>3</v>
      </c>
      <c r="V2617">
        <v>1</v>
      </c>
      <c r="W2617">
        <v>99</v>
      </c>
      <c r="X2617">
        <v>791</v>
      </c>
      <c r="Y2617">
        <v>-50</v>
      </c>
      <c r="Z2617" t="s">
        <v>41</v>
      </c>
      <c r="AA2617">
        <v>0</v>
      </c>
      <c r="AB2617" t="str">
        <f t="shared" si="40"/>
        <v>50-59</v>
      </c>
    </row>
    <row r="2618" spans="1:28" x14ac:dyDescent="0.3">
      <c r="A2618">
        <v>28</v>
      </c>
      <c r="B2618" t="s">
        <v>27</v>
      </c>
      <c r="C2618" t="s">
        <v>38</v>
      </c>
      <c r="D2618">
        <v>0</v>
      </c>
      <c r="E2618" t="s">
        <v>29</v>
      </c>
      <c r="F2618">
        <v>50</v>
      </c>
      <c r="G2618">
        <v>1</v>
      </c>
      <c r="H2618" t="s">
        <v>43</v>
      </c>
      <c r="I2618">
        <v>200</v>
      </c>
      <c r="J2618" t="s">
        <v>40</v>
      </c>
      <c r="K2618">
        <v>-200</v>
      </c>
      <c r="L2618" s="1">
        <v>2200</v>
      </c>
      <c r="M2618" t="s">
        <v>27</v>
      </c>
      <c r="N2618" t="s">
        <v>27</v>
      </c>
      <c r="O2618" t="s">
        <v>27</v>
      </c>
      <c r="P2618">
        <v>0</v>
      </c>
      <c r="Q2618" t="s">
        <v>34</v>
      </c>
      <c r="R2618">
        <v>17</v>
      </c>
      <c r="S2618" t="s">
        <v>27</v>
      </c>
      <c r="T2618">
        <v>6</v>
      </c>
      <c r="U2618">
        <v>0</v>
      </c>
      <c r="V2618">
        <v>2</v>
      </c>
      <c r="W2618">
        <v>99</v>
      </c>
      <c r="X2618">
        <v>745</v>
      </c>
      <c r="Y2618">
        <v>-50</v>
      </c>
      <c r="Z2618" t="s">
        <v>33</v>
      </c>
      <c r="AA2618">
        <v>50</v>
      </c>
      <c r="AB2618" t="str">
        <f t="shared" si="40"/>
        <v>20-29</v>
      </c>
    </row>
    <row r="2619" spans="1:28" x14ac:dyDescent="0.3">
      <c r="A2619">
        <v>41</v>
      </c>
      <c r="B2619" t="s">
        <v>27</v>
      </c>
      <c r="C2619" t="s">
        <v>38</v>
      </c>
      <c r="D2619">
        <v>0</v>
      </c>
      <c r="E2619" t="s">
        <v>29</v>
      </c>
      <c r="F2619">
        <v>50</v>
      </c>
      <c r="G2619">
        <v>1</v>
      </c>
      <c r="H2619" t="s">
        <v>30</v>
      </c>
      <c r="I2619">
        <v>50</v>
      </c>
      <c r="J2619" t="s">
        <v>40</v>
      </c>
      <c r="K2619">
        <v>-200</v>
      </c>
      <c r="L2619" s="1">
        <v>2100</v>
      </c>
      <c r="M2619" t="s">
        <v>27</v>
      </c>
      <c r="N2619" t="s">
        <v>27</v>
      </c>
      <c r="O2619" t="s">
        <v>27</v>
      </c>
      <c r="P2619">
        <v>0</v>
      </c>
      <c r="Q2619" t="s">
        <v>34</v>
      </c>
      <c r="R2619">
        <v>10</v>
      </c>
      <c r="S2619" t="s">
        <v>36</v>
      </c>
      <c r="T2619">
        <v>3</v>
      </c>
      <c r="U2619">
        <v>0</v>
      </c>
      <c r="V2619">
        <v>3</v>
      </c>
      <c r="W2619">
        <v>2</v>
      </c>
      <c r="X2619">
        <v>657</v>
      </c>
      <c r="Y2619">
        <v>50</v>
      </c>
      <c r="Z2619" t="s">
        <v>41</v>
      </c>
      <c r="AA2619">
        <v>0</v>
      </c>
      <c r="AB2619" t="str">
        <f t="shared" si="40"/>
        <v>40-49</v>
      </c>
    </row>
    <row r="2620" spans="1:28" x14ac:dyDescent="0.3">
      <c r="A2620">
        <v>46</v>
      </c>
      <c r="B2620" t="s">
        <v>27</v>
      </c>
      <c r="C2620" t="s">
        <v>38</v>
      </c>
      <c r="D2620">
        <v>0</v>
      </c>
      <c r="E2620" t="s">
        <v>37</v>
      </c>
      <c r="F2620">
        <v>0</v>
      </c>
      <c r="G2620">
        <v>1</v>
      </c>
      <c r="H2620" t="s">
        <v>43</v>
      </c>
      <c r="I2620">
        <v>200</v>
      </c>
      <c r="J2620" t="s">
        <v>31</v>
      </c>
      <c r="K2620">
        <v>0</v>
      </c>
      <c r="L2620" s="1">
        <v>2350</v>
      </c>
      <c r="M2620" t="s">
        <v>27</v>
      </c>
      <c r="N2620" t="s">
        <v>27</v>
      </c>
      <c r="O2620" t="s">
        <v>27</v>
      </c>
      <c r="P2620">
        <v>0</v>
      </c>
      <c r="Q2620" t="s">
        <v>34</v>
      </c>
      <c r="R2620">
        <v>2</v>
      </c>
      <c r="S2620" t="s">
        <v>27</v>
      </c>
      <c r="T2620">
        <v>5</v>
      </c>
      <c r="U2620">
        <v>0</v>
      </c>
      <c r="V2620">
        <v>2</v>
      </c>
      <c r="W2620">
        <v>99</v>
      </c>
      <c r="X2620">
        <v>725</v>
      </c>
      <c r="Y2620">
        <v>-50</v>
      </c>
      <c r="Z2620" t="s">
        <v>33</v>
      </c>
      <c r="AA2620">
        <v>50</v>
      </c>
      <c r="AB2620" t="str">
        <f t="shared" si="40"/>
        <v>40-49</v>
      </c>
    </row>
    <row r="2621" spans="1:28" x14ac:dyDescent="0.3">
      <c r="A2621">
        <v>61</v>
      </c>
      <c r="B2621" t="s">
        <v>36</v>
      </c>
      <c r="C2621" t="s">
        <v>46</v>
      </c>
      <c r="D2621">
        <v>0</v>
      </c>
      <c r="E2621" t="s">
        <v>29</v>
      </c>
      <c r="F2621">
        <v>50</v>
      </c>
      <c r="G2621">
        <v>0</v>
      </c>
      <c r="H2621" t="s">
        <v>30</v>
      </c>
      <c r="I2621">
        <v>0</v>
      </c>
      <c r="J2621" t="s">
        <v>31</v>
      </c>
      <c r="K2621">
        <v>0</v>
      </c>
      <c r="L2621" s="1">
        <v>2300</v>
      </c>
      <c r="M2621" t="s">
        <v>27</v>
      </c>
      <c r="N2621" t="s">
        <v>36</v>
      </c>
      <c r="O2621" t="s">
        <v>27</v>
      </c>
      <c r="P2621">
        <v>50</v>
      </c>
      <c r="Q2621" t="s">
        <v>34</v>
      </c>
      <c r="R2621">
        <v>24</v>
      </c>
      <c r="S2621" t="s">
        <v>36</v>
      </c>
      <c r="T2621">
        <v>4</v>
      </c>
      <c r="U2621">
        <v>2</v>
      </c>
      <c r="V2621">
        <v>3</v>
      </c>
      <c r="W2621">
        <v>3</v>
      </c>
      <c r="X2621">
        <v>676</v>
      </c>
      <c r="Y2621">
        <v>50</v>
      </c>
      <c r="Z2621" t="s">
        <v>35</v>
      </c>
      <c r="AA2621">
        <v>100</v>
      </c>
      <c r="AB2621" t="str">
        <f t="shared" si="40"/>
        <v>60-69</v>
      </c>
    </row>
    <row r="2622" spans="1:28" x14ac:dyDescent="0.3">
      <c r="A2622">
        <v>50</v>
      </c>
      <c r="B2622" t="s">
        <v>27</v>
      </c>
      <c r="C2622" t="s">
        <v>38</v>
      </c>
      <c r="D2622">
        <v>0</v>
      </c>
      <c r="E2622" t="s">
        <v>29</v>
      </c>
      <c r="F2622">
        <v>50</v>
      </c>
      <c r="G2622">
        <v>1</v>
      </c>
      <c r="H2622" t="s">
        <v>30</v>
      </c>
      <c r="I2622">
        <v>50</v>
      </c>
      <c r="J2622" t="s">
        <v>40</v>
      </c>
      <c r="K2622">
        <v>-200</v>
      </c>
      <c r="L2622" s="1">
        <v>1950</v>
      </c>
      <c r="M2622" t="s">
        <v>27</v>
      </c>
      <c r="N2622" t="s">
        <v>36</v>
      </c>
      <c r="O2622" t="s">
        <v>27</v>
      </c>
      <c r="P2622">
        <v>50</v>
      </c>
      <c r="Q2622" t="s">
        <v>34</v>
      </c>
      <c r="R2622">
        <v>29</v>
      </c>
      <c r="S2622" t="s">
        <v>27</v>
      </c>
      <c r="T2622">
        <v>4</v>
      </c>
      <c r="U2622">
        <v>3</v>
      </c>
      <c r="V2622">
        <v>1</v>
      </c>
      <c r="W2622">
        <v>99</v>
      </c>
      <c r="X2622">
        <v>802</v>
      </c>
      <c r="Y2622">
        <v>-50</v>
      </c>
      <c r="Z2622" t="s">
        <v>41</v>
      </c>
      <c r="AA2622">
        <v>0</v>
      </c>
      <c r="AB2622" t="str">
        <f t="shared" si="40"/>
        <v>50-59</v>
      </c>
    </row>
    <row r="2623" spans="1:28" x14ac:dyDescent="0.3">
      <c r="A2623">
        <v>51</v>
      </c>
      <c r="B2623" t="s">
        <v>27</v>
      </c>
      <c r="C2623" t="s">
        <v>45</v>
      </c>
      <c r="D2623">
        <v>0</v>
      </c>
      <c r="E2623" t="s">
        <v>29</v>
      </c>
      <c r="F2623">
        <v>50</v>
      </c>
      <c r="G2623">
        <v>0</v>
      </c>
      <c r="H2623" t="s">
        <v>43</v>
      </c>
      <c r="I2623">
        <v>0</v>
      </c>
      <c r="J2623" t="s">
        <v>40</v>
      </c>
      <c r="K2623">
        <v>-200</v>
      </c>
      <c r="L2623" s="1">
        <v>1950</v>
      </c>
      <c r="M2623" t="s">
        <v>36</v>
      </c>
      <c r="N2623" t="s">
        <v>27</v>
      </c>
      <c r="O2623" t="s">
        <v>27</v>
      </c>
      <c r="P2623">
        <v>50</v>
      </c>
      <c r="Q2623" t="s">
        <v>34</v>
      </c>
      <c r="R2623">
        <v>19</v>
      </c>
      <c r="S2623" t="s">
        <v>27</v>
      </c>
      <c r="T2623">
        <v>7</v>
      </c>
      <c r="U2623">
        <v>1</v>
      </c>
      <c r="V2623">
        <v>2</v>
      </c>
      <c r="W2623">
        <v>99</v>
      </c>
      <c r="X2623">
        <v>727</v>
      </c>
      <c r="Y2623">
        <v>-50</v>
      </c>
      <c r="Z2623" t="s">
        <v>33</v>
      </c>
      <c r="AA2623">
        <v>50</v>
      </c>
      <c r="AB2623" t="str">
        <f t="shared" si="40"/>
        <v>50-59</v>
      </c>
    </row>
    <row r="2624" spans="1:28" x14ac:dyDescent="0.3">
      <c r="A2624">
        <v>41</v>
      </c>
      <c r="B2624" t="s">
        <v>27</v>
      </c>
      <c r="C2624" t="s">
        <v>28</v>
      </c>
      <c r="D2624">
        <v>86</v>
      </c>
      <c r="E2624" t="s">
        <v>37</v>
      </c>
      <c r="F2624">
        <v>0</v>
      </c>
      <c r="G2624">
        <v>0</v>
      </c>
      <c r="H2624" t="s">
        <v>30</v>
      </c>
      <c r="I2624">
        <v>0</v>
      </c>
      <c r="J2624" t="s">
        <v>31</v>
      </c>
      <c r="K2624">
        <v>0</v>
      </c>
      <c r="L2624" s="1">
        <v>2086</v>
      </c>
      <c r="M2624" t="s">
        <v>36</v>
      </c>
      <c r="N2624" t="s">
        <v>36</v>
      </c>
      <c r="O2624" t="s">
        <v>27</v>
      </c>
      <c r="P2624">
        <v>100</v>
      </c>
      <c r="Q2624" t="s">
        <v>34</v>
      </c>
      <c r="R2624">
        <v>13</v>
      </c>
      <c r="S2624" t="s">
        <v>36</v>
      </c>
      <c r="T2624">
        <v>5</v>
      </c>
      <c r="U2624">
        <v>3</v>
      </c>
      <c r="V2624">
        <v>1</v>
      </c>
      <c r="W2624">
        <v>13</v>
      </c>
      <c r="X2624">
        <v>748</v>
      </c>
      <c r="Y2624">
        <v>-50</v>
      </c>
      <c r="Z2624" t="s">
        <v>41</v>
      </c>
      <c r="AA2624">
        <v>0</v>
      </c>
      <c r="AB2624" t="str">
        <f t="shared" si="40"/>
        <v>40-49</v>
      </c>
    </row>
    <row r="2625" spans="1:28" x14ac:dyDescent="0.3">
      <c r="A2625">
        <v>61</v>
      </c>
      <c r="B2625" t="s">
        <v>36</v>
      </c>
      <c r="C2625" t="s">
        <v>46</v>
      </c>
      <c r="D2625">
        <v>0</v>
      </c>
      <c r="E2625" t="s">
        <v>29</v>
      </c>
      <c r="F2625">
        <v>50</v>
      </c>
      <c r="G2625">
        <v>0</v>
      </c>
      <c r="H2625" t="s">
        <v>30</v>
      </c>
      <c r="I2625">
        <v>0</v>
      </c>
      <c r="J2625" t="s">
        <v>40</v>
      </c>
      <c r="K2625">
        <v>-200</v>
      </c>
      <c r="L2625" s="1">
        <v>1900</v>
      </c>
      <c r="M2625" t="s">
        <v>27</v>
      </c>
      <c r="N2625" t="s">
        <v>27</v>
      </c>
      <c r="O2625" t="s">
        <v>36</v>
      </c>
      <c r="P2625">
        <v>50</v>
      </c>
      <c r="Q2625" t="s">
        <v>34</v>
      </c>
      <c r="R2625">
        <v>28</v>
      </c>
      <c r="S2625" t="s">
        <v>27</v>
      </c>
      <c r="T2625">
        <v>5</v>
      </c>
      <c r="U2625">
        <v>3</v>
      </c>
      <c r="V2625">
        <v>2</v>
      </c>
      <c r="W2625">
        <v>99</v>
      </c>
      <c r="X2625">
        <v>715</v>
      </c>
      <c r="Y2625">
        <v>-50</v>
      </c>
      <c r="Z2625" t="s">
        <v>41</v>
      </c>
      <c r="AA2625">
        <v>0</v>
      </c>
      <c r="AB2625" t="str">
        <f t="shared" si="40"/>
        <v>60-69</v>
      </c>
    </row>
    <row r="2626" spans="1:28" x14ac:dyDescent="0.3">
      <c r="A2626">
        <v>46</v>
      </c>
      <c r="B2626" t="s">
        <v>27</v>
      </c>
      <c r="C2626" t="s">
        <v>38</v>
      </c>
      <c r="D2626">
        <v>0</v>
      </c>
      <c r="E2626" t="s">
        <v>29</v>
      </c>
      <c r="F2626">
        <v>50</v>
      </c>
      <c r="G2626">
        <v>1</v>
      </c>
      <c r="H2626" t="s">
        <v>30</v>
      </c>
      <c r="I2626">
        <v>50</v>
      </c>
      <c r="J2626" t="s">
        <v>40</v>
      </c>
      <c r="K2626">
        <v>-200</v>
      </c>
      <c r="L2626" s="1">
        <v>2000</v>
      </c>
      <c r="M2626" t="s">
        <v>27</v>
      </c>
      <c r="N2626" t="s">
        <v>27</v>
      </c>
      <c r="O2626" t="s">
        <v>36</v>
      </c>
      <c r="P2626">
        <v>50</v>
      </c>
      <c r="Q2626" t="s">
        <v>34</v>
      </c>
      <c r="R2626">
        <v>18</v>
      </c>
      <c r="S2626" t="s">
        <v>27</v>
      </c>
      <c r="T2626">
        <v>7</v>
      </c>
      <c r="U2626">
        <v>1</v>
      </c>
      <c r="V2626">
        <v>3</v>
      </c>
      <c r="W2626">
        <v>99</v>
      </c>
      <c r="X2626">
        <v>786</v>
      </c>
      <c r="Y2626">
        <v>-50</v>
      </c>
      <c r="Z2626" t="s">
        <v>33</v>
      </c>
      <c r="AA2626">
        <v>50</v>
      </c>
      <c r="AB2626" t="str">
        <f t="shared" ref="AB2626:AB2689" si="41">FLOOR(A2626,10) &amp; "-" &amp; (FLOOR(A2626,10)+9)</f>
        <v>40-49</v>
      </c>
    </row>
    <row r="2627" spans="1:28" x14ac:dyDescent="0.3">
      <c r="A2627">
        <v>27</v>
      </c>
      <c r="B2627" t="s">
        <v>27</v>
      </c>
      <c r="C2627" t="s">
        <v>38</v>
      </c>
      <c r="D2627">
        <v>0</v>
      </c>
      <c r="E2627" t="s">
        <v>29</v>
      </c>
      <c r="F2627">
        <v>50</v>
      </c>
      <c r="G2627">
        <v>1</v>
      </c>
      <c r="H2627" t="s">
        <v>30</v>
      </c>
      <c r="I2627">
        <v>50</v>
      </c>
      <c r="J2627" t="s">
        <v>31</v>
      </c>
      <c r="K2627">
        <v>0</v>
      </c>
      <c r="L2627" s="1">
        <v>2200</v>
      </c>
      <c r="M2627" t="s">
        <v>27</v>
      </c>
      <c r="N2627" t="s">
        <v>36</v>
      </c>
      <c r="O2627" t="s">
        <v>27</v>
      </c>
      <c r="P2627">
        <v>50</v>
      </c>
      <c r="Q2627" t="s">
        <v>32</v>
      </c>
      <c r="R2627">
        <v>4</v>
      </c>
      <c r="S2627" t="s">
        <v>27</v>
      </c>
      <c r="T2627">
        <v>4</v>
      </c>
      <c r="U2627">
        <v>2</v>
      </c>
      <c r="V2627">
        <v>2</v>
      </c>
      <c r="W2627">
        <v>99</v>
      </c>
      <c r="X2627">
        <v>715</v>
      </c>
      <c r="Y2627">
        <v>-50</v>
      </c>
      <c r="Z2627" t="s">
        <v>33</v>
      </c>
      <c r="AA2627">
        <v>50</v>
      </c>
      <c r="AB2627" t="str">
        <f t="shared" si="41"/>
        <v>20-29</v>
      </c>
    </row>
    <row r="2628" spans="1:28" x14ac:dyDescent="0.3">
      <c r="A2628">
        <v>61</v>
      </c>
      <c r="B2628" t="s">
        <v>36</v>
      </c>
      <c r="C2628" t="s">
        <v>28</v>
      </c>
      <c r="D2628">
        <v>86</v>
      </c>
      <c r="E2628" t="s">
        <v>37</v>
      </c>
      <c r="F2628">
        <v>0</v>
      </c>
      <c r="G2628">
        <v>1</v>
      </c>
      <c r="H2628" t="s">
        <v>30</v>
      </c>
      <c r="I2628">
        <v>50</v>
      </c>
      <c r="J2628" t="s">
        <v>31</v>
      </c>
      <c r="K2628">
        <v>0</v>
      </c>
      <c r="L2628" s="1">
        <v>2336</v>
      </c>
      <c r="M2628" t="s">
        <v>27</v>
      </c>
      <c r="N2628" t="s">
        <v>27</v>
      </c>
      <c r="O2628" t="s">
        <v>27</v>
      </c>
      <c r="P2628">
        <v>0</v>
      </c>
      <c r="Q2628" t="s">
        <v>34</v>
      </c>
      <c r="R2628">
        <v>5</v>
      </c>
      <c r="S2628" t="s">
        <v>36</v>
      </c>
      <c r="T2628">
        <v>4</v>
      </c>
      <c r="U2628">
        <v>3</v>
      </c>
      <c r="V2628">
        <v>1</v>
      </c>
      <c r="W2628">
        <v>1</v>
      </c>
      <c r="X2628">
        <v>680</v>
      </c>
      <c r="Y2628">
        <v>50</v>
      </c>
      <c r="Z2628" t="s">
        <v>41</v>
      </c>
      <c r="AA2628">
        <v>0</v>
      </c>
      <c r="AB2628" t="str">
        <f t="shared" si="41"/>
        <v>60-69</v>
      </c>
    </row>
    <row r="2629" spans="1:28" x14ac:dyDescent="0.3">
      <c r="A2629">
        <v>50</v>
      </c>
      <c r="B2629" t="s">
        <v>27</v>
      </c>
      <c r="C2629" t="s">
        <v>38</v>
      </c>
      <c r="D2629">
        <v>0</v>
      </c>
      <c r="E2629" t="s">
        <v>42</v>
      </c>
      <c r="F2629">
        <v>100</v>
      </c>
      <c r="G2629">
        <v>0</v>
      </c>
      <c r="H2629" t="s">
        <v>30</v>
      </c>
      <c r="I2629">
        <v>0</v>
      </c>
      <c r="J2629" t="s">
        <v>31</v>
      </c>
      <c r="K2629">
        <v>0</v>
      </c>
      <c r="L2629" s="1">
        <v>2150</v>
      </c>
      <c r="M2629" t="s">
        <v>27</v>
      </c>
      <c r="N2629" t="s">
        <v>36</v>
      </c>
      <c r="O2629" t="s">
        <v>27</v>
      </c>
      <c r="P2629">
        <v>50</v>
      </c>
      <c r="Q2629" t="s">
        <v>34</v>
      </c>
      <c r="R2629">
        <v>18</v>
      </c>
      <c r="S2629" t="s">
        <v>36</v>
      </c>
      <c r="T2629">
        <v>7</v>
      </c>
      <c r="U2629">
        <v>3</v>
      </c>
      <c r="V2629">
        <v>1</v>
      </c>
      <c r="W2629">
        <v>7</v>
      </c>
      <c r="X2629">
        <v>766</v>
      </c>
      <c r="Y2629">
        <v>-50</v>
      </c>
      <c r="Z2629" t="s">
        <v>41</v>
      </c>
      <c r="AA2629">
        <v>0</v>
      </c>
      <c r="AB2629" t="str">
        <f t="shared" si="41"/>
        <v>50-59</v>
      </c>
    </row>
    <row r="2630" spans="1:28" x14ac:dyDescent="0.3">
      <c r="A2630">
        <v>33</v>
      </c>
      <c r="B2630" t="s">
        <v>27</v>
      </c>
      <c r="C2630" t="s">
        <v>45</v>
      </c>
      <c r="D2630">
        <v>0</v>
      </c>
      <c r="E2630" t="s">
        <v>42</v>
      </c>
      <c r="F2630">
        <v>100</v>
      </c>
      <c r="G2630">
        <v>1</v>
      </c>
      <c r="H2630" t="s">
        <v>30</v>
      </c>
      <c r="I2630">
        <v>50</v>
      </c>
      <c r="J2630" t="s">
        <v>31</v>
      </c>
      <c r="K2630">
        <v>0</v>
      </c>
      <c r="L2630" s="1">
        <v>2400</v>
      </c>
      <c r="M2630" t="s">
        <v>27</v>
      </c>
      <c r="N2630" t="s">
        <v>36</v>
      </c>
      <c r="O2630" t="s">
        <v>27</v>
      </c>
      <c r="P2630">
        <v>50</v>
      </c>
      <c r="Q2630" t="s">
        <v>34</v>
      </c>
      <c r="R2630">
        <v>30</v>
      </c>
      <c r="S2630" t="s">
        <v>36</v>
      </c>
      <c r="T2630">
        <v>8</v>
      </c>
      <c r="U2630">
        <v>1</v>
      </c>
      <c r="V2630">
        <v>2</v>
      </c>
      <c r="W2630">
        <v>3</v>
      </c>
      <c r="X2630">
        <v>667</v>
      </c>
      <c r="Y2630">
        <v>50</v>
      </c>
      <c r="Z2630" t="s">
        <v>35</v>
      </c>
      <c r="AA2630">
        <v>100</v>
      </c>
      <c r="AB2630" t="str">
        <f t="shared" si="41"/>
        <v>30-39</v>
      </c>
    </row>
    <row r="2631" spans="1:28" x14ac:dyDescent="0.3">
      <c r="A2631">
        <v>32</v>
      </c>
      <c r="B2631" t="s">
        <v>27</v>
      </c>
      <c r="C2631" t="s">
        <v>28</v>
      </c>
      <c r="D2631">
        <v>86</v>
      </c>
      <c r="E2631" t="s">
        <v>37</v>
      </c>
      <c r="F2631">
        <v>0</v>
      </c>
      <c r="G2631">
        <v>1</v>
      </c>
      <c r="H2631" t="s">
        <v>43</v>
      </c>
      <c r="I2631">
        <v>200</v>
      </c>
      <c r="J2631" t="s">
        <v>40</v>
      </c>
      <c r="K2631">
        <v>-200</v>
      </c>
      <c r="L2631" s="1">
        <v>2136</v>
      </c>
      <c r="M2631" t="s">
        <v>27</v>
      </c>
      <c r="N2631" t="s">
        <v>36</v>
      </c>
      <c r="O2631" t="s">
        <v>36</v>
      </c>
      <c r="P2631">
        <v>100</v>
      </c>
      <c r="Q2631" t="s">
        <v>34</v>
      </c>
      <c r="R2631">
        <v>16</v>
      </c>
      <c r="S2631" t="s">
        <v>27</v>
      </c>
      <c r="T2631">
        <v>6</v>
      </c>
      <c r="U2631">
        <v>1</v>
      </c>
      <c r="V2631">
        <v>2</v>
      </c>
      <c r="W2631">
        <v>99</v>
      </c>
      <c r="X2631">
        <v>728</v>
      </c>
      <c r="Y2631">
        <v>-50</v>
      </c>
      <c r="Z2631" t="s">
        <v>33</v>
      </c>
      <c r="AA2631">
        <v>50</v>
      </c>
      <c r="AB2631" t="str">
        <f t="shared" si="41"/>
        <v>30-39</v>
      </c>
    </row>
    <row r="2632" spans="1:28" x14ac:dyDescent="0.3">
      <c r="A2632">
        <v>44</v>
      </c>
      <c r="B2632" t="s">
        <v>27</v>
      </c>
      <c r="C2632" t="s">
        <v>38</v>
      </c>
      <c r="D2632">
        <v>0</v>
      </c>
      <c r="E2632" t="s">
        <v>29</v>
      </c>
      <c r="F2632">
        <v>50</v>
      </c>
      <c r="G2632">
        <v>0</v>
      </c>
      <c r="H2632" t="s">
        <v>39</v>
      </c>
      <c r="I2632">
        <v>0</v>
      </c>
      <c r="J2632" t="s">
        <v>31</v>
      </c>
      <c r="K2632">
        <v>0</v>
      </c>
      <c r="L2632" s="1">
        <v>2250</v>
      </c>
      <c r="M2632" t="s">
        <v>27</v>
      </c>
      <c r="N2632" t="s">
        <v>27</v>
      </c>
      <c r="O2632" t="s">
        <v>27</v>
      </c>
      <c r="P2632">
        <v>0</v>
      </c>
      <c r="Q2632" t="s">
        <v>32</v>
      </c>
      <c r="R2632">
        <v>3</v>
      </c>
      <c r="S2632" t="s">
        <v>27</v>
      </c>
      <c r="T2632">
        <v>6</v>
      </c>
      <c r="U2632">
        <v>2</v>
      </c>
      <c r="V2632">
        <v>2</v>
      </c>
      <c r="W2632">
        <v>99</v>
      </c>
      <c r="X2632">
        <v>715</v>
      </c>
      <c r="Y2632">
        <v>-50</v>
      </c>
      <c r="Z2632" t="s">
        <v>35</v>
      </c>
      <c r="AA2632">
        <v>100</v>
      </c>
      <c r="AB2632" t="str">
        <f t="shared" si="41"/>
        <v>40-49</v>
      </c>
    </row>
    <row r="2633" spans="1:28" x14ac:dyDescent="0.3">
      <c r="A2633">
        <v>46</v>
      </c>
      <c r="B2633" t="s">
        <v>27</v>
      </c>
      <c r="C2633" t="s">
        <v>28</v>
      </c>
      <c r="D2633">
        <v>86</v>
      </c>
      <c r="E2633" t="s">
        <v>29</v>
      </c>
      <c r="F2633">
        <v>50</v>
      </c>
      <c r="G2633">
        <v>2</v>
      </c>
      <c r="H2633" t="s">
        <v>30</v>
      </c>
      <c r="I2633">
        <v>100</v>
      </c>
      <c r="J2633" t="s">
        <v>40</v>
      </c>
      <c r="K2633">
        <v>-200</v>
      </c>
      <c r="L2633" s="1">
        <v>2286</v>
      </c>
      <c r="M2633" t="s">
        <v>27</v>
      </c>
      <c r="N2633" t="s">
        <v>27</v>
      </c>
      <c r="O2633" t="s">
        <v>27</v>
      </c>
      <c r="P2633">
        <v>0</v>
      </c>
      <c r="Q2633" t="s">
        <v>44</v>
      </c>
      <c r="R2633">
        <v>6</v>
      </c>
      <c r="S2633" t="s">
        <v>27</v>
      </c>
      <c r="T2633">
        <v>3</v>
      </c>
      <c r="U2633">
        <v>5</v>
      </c>
      <c r="V2633">
        <v>2</v>
      </c>
      <c r="W2633">
        <v>99</v>
      </c>
      <c r="X2633">
        <v>687</v>
      </c>
      <c r="Y2633">
        <v>50</v>
      </c>
      <c r="Z2633" t="s">
        <v>33</v>
      </c>
      <c r="AA2633">
        <v>50</v>
      </c>
      <c r="AB2633" t="str">
        <f t="shared" si="41"/>
        <v>40-49</v>
      </c>
    </row>
    <row r="2634" spans="1:28" x14ac:dyDescent="0.3">
      <c r="A2634">
        <v>42</v>
      </c>
      <c r="B2634" t="s">
        <v>27</v>
      </c>
      <c r="C2634" t="s">
        <v>45</v>
      </c>
      <c r="D2634">
        <v>0</v>
      </c>
      <c r="E2634" t="s">
        <v>29</v>
      </c>
      <c r="F2634">
        <v>50</v>
      </c>
      <c r="G2634">
        <v>1</v>
      </c>
      <c r="H2634" t="s">
        <v>39</v>
      </c>
      <c r="I2634">
        <v>100</v>
      </c>
      <c r="J2634" t="s">
        <v>31</v>
      </c>
      <c r="K2634">
        <v>0</v>
      </c>
      <c r="L2634" s="1">
        <v>2200</v>
      </c>
      <c r="M2634" t="s">
        <v>36</v>
      </c>
      <c r="N2634" t="s">
        <v>36</v>
      </c>
      <c r="O2634" t="s">
        <v>27</v>
      </c>
      <c r="P2634">
        <v>100</v>
      </c>
      <c r="Q2634" t="s">
        <v>34</v>
      </c>
      <c r="R2634">
        <v>1</v>
      </c>
      <c r="S2634" t="s">
        <v>36</v>
      </c>
      <c r="T2634">
        <v>5</v>
      </c>
      <c r="U2634">
        <v>1</v>
      </c>
      <c r="V2634">
        <v>2</v>
      </c>
      <c r="W2634">
        <v>2</v>
      </c>
      <c r="X2634">
        <v>730</v>
      </c>
      <c r="Y2634">
        <v>-50</v>
      </c>
      <c r="Z2634" t="s">
        <v>33</v>
      </c>
      <c r="AA2634">
        <v>50</v>
      </c>
      <c r="AB2634" t="str">
        <f t="shared" si="41"/>
        <v>40-49</v>
      </c>
    </row>
    <row r="2635" spans="1:28" x14ac:dyDescent="0.3">
      <c r="A2635">
        <v>44</v>
      </c>
      <c r="B2635" t="s">
        <v>27</v>
      </c>
      <c r="C2635" t="s">
        <v>28</v>
      </c>
      <c r="D2635">
        <v>86</v>
      </c>
      <c r="E2635" t="s">
        <v>37</v>
      </c>
      <c r="F2635">
        <v>0</v>
      </c>
      <c r="G2635">
        <v>0</v>
      </c>
      <c r="H2635" t="s">
        <v>30</v>
      </c>
      <c r="I2635">
        <v>0</v>
      </c>
      <c r="J2635" t="s">
        <v>40</v>
      </c>
      <c r="K2635">
        <v>-200</v>
      </c>
      <c r="L2635" s="1">
        <v>1986</v>
      </c>
      <c r="M2635" t="s">
        <v>27</v>
      </c>
      <c r="N2635" t="s">
        <v>27</v>
      </c>
      <c r="O2635" t="s">
        <v>27</v>
      </c>
      <c r="P2635">
        <v>0</v>
      </c>
      <c r="Q2635" t="s">
        <v>32</v>
      </c>
      <c r="R2635">
        <v>28</v>
      </c>
      <c r="S2635" t="s">
        <v>27</v>
      </c>
      <c r="T2635">
        <v>2</v>
      </c>
      <c r="U2635">
        <v>2</v>
      </c>
      <c r="V2635">
        <v>1</v>
      </c>
      <c r="W2635">
        <v>99</v>
      </c>
      <c r="X2635">
        <v>713</v>
      </c>
      <c r="Y2635">
        <v>-50</v>
      </c>
      <c r="Z2635" t="s">
        <v>41</v>
      </c>
      <c r="AA2635">
        <v>0</v>
      </c>
      <c r="AB2635" t="str">
        <f t="shared" si="41"/>
        <v>40-49</v>
      </c>
    </row>
    <row r="2636" spans="1:28" x14ac:dyDescent="0.3">
      <c r="A2636">
        <v>65</v>
      </c>
      <c r="B2636" t="s">
        <v>36</v>
      </c>
      <c r="C2636" t="s">
        <v>28</v>
      </c>
      <c r="D2636">
        <v>86</v>
      </c>
      <c r="E2636" t="s">
        <v>29</v>
      </c>
      <c r="F2636">
        <v>50</v>
      </c>
      <c r="G2636">
        <v>0</v>
      </c>
      <c r="H2636" t="s">
        <v>30</v>
      </c>
      <c r="I2636">
        <v>0</v>
      </c>
      <c r="J2636" t="s">
        <v>31</v>
      </c>
      <c r="K2636">
        <v>0</v>
      </c>
      <c r="L2636" s="1">
        <v>2236</v>
      </c>
      <c r="M2636" t="s">
        <v>36</v>
      </c>
      <c r="N2636" t="s">
        <v>27</v>
      </c>
      <c r="O2636" t="s">
        <v>27</v>
      </c>
      <c r="P2636">
        <v>50</v>
      </c>
      <c r="Q2636" t="s">
        <v>32</v>
      </c>
      <c r="R2636">
        <v>16</v>
      </c>
      <c r="S2636" t="s">
        <v>27</v>
      </c>
      <c r="T2636">
        <v>3</v>
      </c>
      <c r="U2636">
        <v>2</v>
      </c>
      <c r="V2636">
        <v>3</v>
      </c>
      <c r="W2636">
        <v>99</v>
      </c>
      <c r="X2636">
        <v>738</v>
      </c>
      <c r="Y2636">
        <v>-50</v>
      </c>
      <c r="Z2636" t="s">
        <v>33</v>
      </c>
      <c r="AA2636">
        <v>50</v>
      </c>
      <c r="AB2636" t="str">
        <f t="shared" si="41"/>
        <v>60-69</v>
      </c>
    </row>
    <row r="2637" spans="1:28" x14ac:dyDescent="0.3">
      <c r="A2637">
        <v>56</v>
      </c>
      <c r="B2637" t="s">
        <v>36</v>
      </c>
      <c r="C2637" t="s">
        <v>28</v>
      </c>
      <c r="D2637">
        <v>86</v>
      </c>
      <c r="E2637" t="s">
        <v>42</v>
      </c>
      <c r="F2637">
        <v>100</v>
      </c>
      <c r="G2637">
        <v>1</v>
      </c>
      <c r="H2637" t="s">
        <v>39</v>
      </c>
      <c r="I2637">
        <v>100</v>
      </c>
      <c r="J2637" t="s">
        <v>31</v>
      </c>
      <c r="K2637">
        <v>0</v>
      </c>
      <c r="L2637" s="1">
        <v>2586</v>
      </c>
      <c r="M2637" t="s">
        <v>27</v>
      </c>
      <c r="N2637" t="s">
        <v>27</v>
      </c>
      <c r="O2637" t="s">
        <v>27</v>
      </c>
      <c r="P2637">
        <v>0</v>
      </c>
      <c r="Q2637" t="s">
        <v>32</v>
      </c>
      <c r="R2637">
        <v>12</v>
      </c>
      <c r="S2637" t="s">
        <v>27</v>
      </c>
      <c r="T2637">
        <v>6</v>
      </c>
      <c r="U2637">
        <v>2</v>
      </c>
      <c r="V2637">
        <v>2</v>
      </c>
      <c r="W2637">
        <v>99</v>
      </c>
      <c r="X2637">
        <v>641</v>
      </c>
      <c r="Y2637">
        <v>50</v>
      </c>
      <c r="Z2637" t="s">
        <v>35</v>
      </c>
      <c r="AA2637">
        <v>100</v>
      </c>
      <c r="AB2637" t="str">
        <f t="shared" si="41"/>
        <v>50-59</v>
      </c>
    </row>
    <row r="2638" spans="1:28" x14ac:dyDescent="0.3">
      <c r="A2638">
        <v>42</v>
      </c>
      <c r="B2638" t="s">
        <v>27</v>
      </c>
      <c r="C2638" t="s">
        <v>38</v>
      </c>
      <c r="D2638">
        <v>0</v>
      </c>
      <c r="E2638" t="s">
        <v>37</v>
      </c>
      <c r="F2638">
        <v>0</v>
      </c>
      <c r="G2638">
        <v>0</v>
      </c>
      <c r="H2638" t="s">
        <v>30</v>
      </c>
      <c r="I2638">
        <v>0</v>
      </c>
      <c r="J2638" t="s">
        <v>31</v>
      </c>
      <c r="K2638">
        <v>0</v>
      </c>
      <c r="L2638" s="1">
        <v>2250</v>
      </c>
      <c r="M2638" t="s">
        <v>36</v>
      </c>
      <c r="N2638" t="s">
        <v>27</v>
      </c>
      <c r="O2638" t="s">
        <v>27</v>
      </c>
      <c r="P2638">
        <v>50</v>
      </c>
      <c r="Q2638" t="s">
        <v>34</v>
      </c>
      <c r="R2638">
        <v>2</v>
      </c>
      <c r="S2638" t="s">
        <v>27</v>
      </c>
      <c r="T2638">
        <v>10</v>
      </c>
      <c r="U2638">
        <v>1</v>
      </c>
      <c r="V2638">
        <v>3</v>
      </c>
      <c r="W2638">
        <v>99</v>
      </c>
      <c r="X2638">
        <v>672</v>
      </c>
      <c r="Y2638">
        <v>50</v>
      </c>
      <c r="Z2638" t="s">
        <v>35</v>
      </c>
      <c r="AA2638">
        <v>100</v>
      </c>
      <c r="AB2638" t="str">
        <f t="shared" si="41"/>
        <v>40-49</v>
      </c>
    </row>
    <row r="2639" spans="1:28" x14ac:dyDescent="0.3">
      <c r="A2639">
        <v>54</v>
      </c>
      <c r="B2639" t="s">
        <v>27</v>
      </c>
      <c r="C2639" t="s">
        <v>28</v>
      </c>
      <c r="D2639">
        <v>86</v>
      </c>
      <c r="E2639" t="s">
        <v>29</v>
      </c>
      <c r="F2639">
        <v>50</v>
      </c>
      <c r="G2639">
        <v>1</v>
      </c>
      <c r="H2639" t="s">
        <v>30</v>
      </c>
      <c r="I2639">
        <v>50</v>
      </c>
      <c r="J2639" t="s">
        <v>31</v>
      </c>
      <c r="K2639">
        <v>0</v>
      </c>
      <c r="L2639" s="1">
        <v>2286</v>
      </c>
      <c r="M2639" t="s">
        <v>36</v>
      </c>
      <c r="N2639" t="s">
        <v>36</v>
      </c>
      <c r="O2639" t="s">
        <v>27</v>
      </c>
      <c r="P2639">
        <v>100</v>
      </c>
      <c r="Q2639" t="s">
        <v>32</v>
      </c>
      <c r="R2639">
        <v>23</v>
      </c>
      <c r="S2639" t="s">
        <v>27</v>
      </c>
      <c r="T2639">
        <v>7</v>
      </c>
      <c r="U2639">
        <v>2</v>
      </c>
      <c r="V2639">
        <v>3</v>
      </c>
      <c r="W2639">
        <v>99</v>
      </c>
      <c r="X2639">
        <v>719</v>
      </c>
      <c r="Y2639">
        <v>-50</v>
      </c>
      <c r="Z2639" t="s">
        <v>35</v>
      </c>
      <c r="AA2639">
        <v>100</v>
      </c>
      <c r="AB2639" t="str">
        <f t="shared" si="41"/>
        <v>50-59</v>
      </c>
    </row>
    <row r="2640" spans="1:28" x14ac:dyDescent="0.3">
      <c r="A2640">
        <v>24</v>
      </c>
      <c r="B2640" t="s">
        <v>27</v>
      </c>
      <c r="C2640" t="s">
        <v>38</v>
      </c>
      <c r="D2640">
        <v>0</v>
      </c>
      <c r="E2640" t="s">
        <v>29</v>
      </c>
      <c r="F2640">
        <v>50</v>
      </c>
      <c r="G2640">
        <v>0</v>
      </c>
      <c r="H2640" t="s">
        <v>39</v>
      </c>
      <c r="I2640">
        <v>0</v>
      </c>
      <c r="J2640" t="s">
        <v>31</v>
      </c>
      <c r="K2640">
        <v>0</v>
      </c>
      <c r="L2640" s="1">
        <v>2350</v>
      </c>
      <c r="M2640" t="s">
        <v>27</v>
      </c>
      <c r="N2640" t="s">
        <v>27</v>
      </c>
      <c r="O2640" t="s">
        <v>27</v>
      </c>
      <c r="P2640">
        <v>0</v>
      </c>
      <c r="Q2640" t="s">
        <v>34</v>
      </c>
      <c r="R2640">
        <v>2</v>
      </c>
      <c r="S2640" t="s">
        <v>27</v>
      </c>
      <c r="T2640">
        <v>3</v>
      </c>
      <c r="U2640">
        <v>2</v>
      </c>
      <c r="V2640">
        <v>2</v>
      </c>
      <c r="W2640">
        <v>99</v>
      </c>
      <c r="X2640">
        <v>682</v>
      </c>
      <c r="Y2640">
        <v>50</v>
      </c>
      <c r="Z2640" t="s">
        <v>35</v>
      </c>
      <c r="AA2640">
        <v>100</v>
      </c>
      <c r="AB2640" t="str">
        <f t="shared" si="41"/>
        <v>20-29</v>
      </c>
    </row>
    <row r="2641" spans="1:28" x14ac:dyDescent="0.3">
      <c r="A2641">
        <v>45</v>
      </c>
      <c r="B2641" t="s">
        <v>27</v>
      </c>
      <c r="C2641" t="s">
        <v>45</v>
      </c>
      <c r="D2641">
        <v>0</v>
      </c>
      <c r="E2641" t="s">
        <v>37</v>
      </c>
      <c r="F2641">
        <v>0</v>
      </c>
      <c r="G2641">
        <v>0</v>
      </c>
      <c r="H2641" t="s">
        <v>43</v>
      </c>
      <c r="I2641">
        <v>0</v>
      </c>
      <c r="J2641" t="s">
        <v>40</v>
      </c>
      <c r="K2641">
        <v>-200</v>
      </c>
      <c r="L2641" s="1">
        <v>1950</v>
      </c>
      <c r="M2641" t="s">
        <v>36</v>
      </c>
      <c r="N2641" t="s">
        <v>27</v>
      </c>
      <c r="O2641" t="s">
        <v>27</v>
      </c>
      <c r="P2641">
        <v>50</v>
      </c>
      <c r="Q2641" t="s">
        <v>44</v>
      </c>
      <c r="R2641">
        <v>5</v>
      </c>
      <c r="S2641" t="s">
        <v>27</v>
      </c>
      <c r="T2641">
        <v>5</v>
      </c>
      <c r="U2641">
        <v>2</v>
      </c>
      <c r="V2641">
        <v>1</v>
      </c>
      <c r="W2641">
        <v>99</v>
      </c>
      <c r="X2641">
        <v>714</v>
      </c>
      <c r="Y2641">
        <v>-50</v>
      </c>
      <c r="Z2641" t="s">
        <v>35</v>
      </c>
      <c r="AA2641">
        <v>100</v>
      </c>
      <c r="AB2641" t="str">
        <f t="shared" si="41"/>
        <v>40-49</v>
      </c>
    </row>
    <row r="2642" spans="1:28" x14ac:dyDescent="0.3">
      <c r="A2642">
        <v>67</v>
      </c>
      <c r="B2642" t="s">
        <v>36</v>
      </c>
      <c r="C2642" t="s">
        <v>46</v>
      </c>
      <c r="D2642">
        <v>0</v>
      </c>
      <c r="E2642" t="s">
        <v>29</v>
      </c>
      <c r="F2642">
        <v>50</v>
      </c>
      <c r="G2642">
        <v>0</v>
      </c>
      <c r="H2642" t="s">
        <v>30</v>
      </c>
      <c r="I2642">
        <v>0</v>
      </c>
      <c r="J2642" t="s">
        <v>40</v>
      </c>
      <c r="K2642">
        <v>-200</v>
      </c>
      <c r="L2642" s="1">
        <v>2150</v>
      </c>
      <c r="M2642" t="s">
        <v>27</v>
      </c>
      <c r="N2642" t="s">
        <v>27</v>
      </c>
      <c r="O2642" t="s">
        <v>27</v>
      </c>
      <c r="P2642">
        <v>0</v>
      </c>
      <c r="Q2642" t="s">
        <v>32</v>
      </c>
      <c r="R2642">
        <v>28</v>
      </c>
      <c r="S2642" t="s">
        <v>27</v>
      </c>
      <c r="T2642">
        <v>6</v>
      </c>
      <c r="U2642">
        <v>6</v>
      </c>
      <c r="V2642">
        <v>1</v>
      </c>
      <c r="W2642">
        <v>99</v>
      </c>
      <c r="X2642">
        <v>698</v>
      </c>
      <c r="Y2642">
        <v>50</v>
      </c>
      <c r="Z2642" t="s">
        <v>35</v>
      </c>
      <c r="AA2642">
        <v>100</v>
      </c>
      <c r="AB2642" t="str">
        <f t="shared" si="41"/>
        <v>60-69</v>
      </c>
    </row>
    <row r="2643" spans="1:28" x14ac:dyDescent="0.3">
      <c r="A2643">
        <v>36</v>
      </c>
      <c r="B2643" t="s">
        <v>27</v>
      </c>
      <c r="C2643" t="s">
        <v>28</v>
      </c>
      <c r="D2643">
        <v>86</v>
      </c>
      <c r="E2643" t="s">
        <v>29</v>
      </c>
      <c r="F2643">
        <v>50</v>
      </c>
      <c r="G2643">
        <v>0</v>
      </c>
      <c r="H2643" t="s">
        <v>30</v>
      </c>
      <c r="I2643">
        <v>0</v>
      </c>
      <c r="J2643" t="s">
        <v>31</v>
      </c>
      <c r="K2643">
        <v>0</v>
      </c>
      <c r="L2643" s="1">
        <v>2236</v>
      </c>
      <c r="M2643" t="s">
        <v>27</v>
      </c>
      <c r="N2643" t="s">
        <v>36</v>
      </c>
      <c r="O2643" t="s">
        <v>27</v>
      </c>
      <c r="P2643">
        <v>50</v>
      </c>
      <c r="Q2643" t="s">
        <v>34</v>
      </c>
      <c r="R2643">
        <v>20</v>
      </c>
      <c r="S2643" t="s">
        <v>27</v>
      </c>
      <c r="T2643">
        <v>5</v>
      </c>
      <c r="U2643">
        <v>1</v>
      </c>
      <c r="V2643">
        <v>3</v>
      </c>
      <c r="W2643">
        <v>99</v>
      </c>
      <c r="X2643">
        <v>739</v>
      </c>
      <c r="Y2643">
        <v>-50</v>
      </c>
      <c r="Z2643" t="s">
        <v>33</v>
      </c>
      <c r="AA2643">
        <v>50</v>
      </c>
      <c r="AB2643" t="str">
        <f t="shared" si="41"/>
        <v>30-39</v>
      </c>
    </row>
    <row r="2644" spans="1:28" x14ac:dyDescent="0.3">
      <c r="A2644">
        <v>27</v>
      </c>
      <c r="B2644" t="s">
        <v>27</v>
      </c>
      <c r="C2644" t="s">
        <v>45</v>
      </c>
      <c r="D2644">
        <v>0</v>
      </c>
      <c r="E2644" t="s">
        <v>29</v>
      </c>
      <c r="F2644">
        <v>50</v>
      </c>
      <c r="G2644">
        <v>0</v>
      </c>
      <c r="H2644" t="s">
        <v>30</v>
      </c>
      <c r="I2644">
        <v>0</v>
      </c>
      <c r="J2644" t="s">
        <v>31</v>
      </c>
      <c r="K2644">
        <v>0</v>
      </c>
      <c r="L2644" s="1">
        <v>2150</v>
      </c>
      <c r="M2644" t="s">
        <v>36</v>
      </c>
      <c r="N2644" t="s">
        <v>36</v>
      </c>
      <c r="O2644" t="s">
        <v>27</v>
      </c>
      <c r="P2644">
        <v>100</v>
      </c>
      <c r="Q2644" t="s">
        <v>32</v>
      </c>
      <c r="R2644">
        <v>28</v>
      </c>
      <c r="S2644" t="s">
        <v>36</v>
      </c>
      <c r="T2644">
        <v>2</v>
      </c>
      <c r="U2644">
        <v>3</v>
      </c>
      <c r="V2644">
        <v>3</v>
      </c>
      <c r="W2644">
        <v>4</v>
      </c>
      <c r="X2644">
        <v>756</v>
      </c>
      <c r="Y2644">
        <v>-50</v>
      </c>
      <c r="Z2644" t="s">
        <v>35</v>
      </c>
      <c r="AA2644">
        <v>100</v>
      </c>
      <c r="AB2644" t="str">
        <f t="shared" si="41"/>
        <v>20-29</v>
      </c>
    </row>
    <row r="2645" spans="1:28" x14ac:dyDescent="0.3">
      <c r="A2645">
        <v>30</v>
      </c>
      <c r="B2645" t="s">
        <v>27</v>
      </c>
      <c r="C2645" t="s">
        <v>38</v>
      </c>
      <c r="D2645">
        <v>0</v>
      </c>
      <c r="E2645" t="s">
        <v>29</v>
      </c>
      <c r="F2645">
        <v>50</v>
      </c>
      <c r="G2645">
        <v>0</v>
      </c>
      <c r="H2645" t="s">
        <v>30</v>
      </c>
      <c r="I2645">
        <v>0</v>
      </c>
      <c r="J2645" t="s">
        <v>31</v>
      </c>
      <c r="K2645">
        <v>0</v>
      </c>
      <c r="L2645" s="1">
        <v>2200</v>
      </c>
      <c r="M2645" t="s">
        <v>27</v>
      </c>
      <c r="N2645" t="s">
        <v>27</v>
      </c>
      <c r="O2645" t="s">
        <v>27</v>
      </c>
      <c r="P2645">
        <v>0</v>
      </c>
      <c r="Q2645" t="s">
        <v>44</v>
      </c>
      <c r="R2645">
        <v>1</v>
      </c>
      <c r="S2645" t="s">
        <v>27</v>
      </c>
      <c r="T2645">
        <v>6</v>
      </c>
      <c r="U2645">
        <v>2</v>
      </c>
      <c r="V2645">
        <v>1</v>
      </c>
      <c r="W2645">
        <v>99</v>
      </c>
      <c r="X2645">
        <v>731</v>
      </c>
      <c r="Y2645">
        <v>-50</v>
      </c>
      <c r="Z2645" t="s">
        <v>33</v>
      </c>
      <c r="AA2645">
        <v>50</v>
      </c>
      <c r="AB2645" t="str">
        <f t="shared" si="41"/>
        <v>30-39</v>
      </c>
    </row>
    <row r="2646" spans="1:28" x14ac:dyDescent="0.3">
      <c r="A2646">
        <v>23</v>
      </c>
      <c r="B2646" t="s">
        <v>27</v>
      </c>
      <c r="C2646" t="s">
        <v>28</v>
      </c>
      <c r="D2646">
        <v>86</v>
      </c>
      <c r="E2646" t="s">
        <v>37</v>
      </c>
      <c r="F2646">
        <v>0</v>
      </c>
      <c r="G2646">
        <v>0</v>
      </c>
      <c r="H2646" t="s">
        <v>39</v>
      </c>
      <c r="I2646">
        <v>0</v>
      </c>
      <c r="J2646" t="s">
        <v>31</v>
      </c>
      <c r="K2646">
        <v>0</v>
      </c>
      <c r="L2646" s="1">
        <v>2136</v>
      </c>
      <c r="M2646" t="s">
        <v>36</v>
      </c>
      <c r="N2646" t="s">
        <v>27</v>
      </c>
      <c r="O2646" t="s">
        <v>36</v>
      </c>
      <c r="P2646">
        <v>100</v>
      </c>
      <c r="Q2646" t="s">
        <v>34</v>
      </c>
      <c r="R2646">
        <v>28</v>
      </c>
      <c r="S2646" t="s">
        <v>36</v>
      </c>
      <c r="T2646">
        <v>11</v>
      </c>
      <c r="U2646">
        <v>1</v>
      </c>
      <c r="V2646">
        <v>3</v>
      </c>
      <c r="W2646">
        <v>14</v>
      </c>
      <c r="X2646">
        <v>801</v>
      </c>
      <c r="Y2646">
        <v>-50</v>
      </c>
      <c r="Z2646" t="s">
        <v>33</v>
      </c>
      <c r="AA2646">
        <v>50</v>
      </c>
      <c r="AB2646" t="str">
        <f t="shared" si="41"/>
        <v>20-29</v>
      </c>
    </row>
    <row r="2647" spans="1:28" x14ac:dyDescent="0.3">
      <c r="A2647">
        <v>28</v>
      </c>
      <c r="B2647" t="s">
        <v>27</v>
      </c>
      <c r="C2647" t="s">
        <v>28</v>
      </c>
      <c r="D2647">
        <v>86</v>
      </c>
      <c r="E2647" t="s">
        <v>42</v>
      </c>
      <c r="F2647">
        <v>100</v>
      </c>
      <c r="G2647">
        <v>2</v>
      </c>
      <c r="H2647" t="s">
        <v>39</v>
      </c>
      <c r="I2647">
        <v>200</v>
      </c>
      <c r="J2647" t="s">
        <v>40</v>
      </c>
      <c r="K2647">
        <v>-200</v>
      </c>
      <c r="L2647" s="1">
        <v>2336</v>
      </c>
      <c r="M2647" t="s">
        <v>36</v>
      </c>
      <c r="N2647" t="s">
        <v>27</v>
      </c>
      <c r="O2647" t="s">
        <v>27</v>
      </c>
      <c r="P2647">
        <v>50</v>
      </c>
      <c r="Q2647" t="s">
        <v>34</v>
      </c>
      <c r="R2647">
        <v>5</v>
      </c>
      <c r="S2647" t="s">
        <v>36</v>
      </c>
      <c r="T2647">
        <v>11</v>
      </c>
      <c r="U2647">
        <v>1</v>
      </c>
      <c r="V2647">
        <v>2</v>
      </c>
      <c r="W2647">
        <v>11</v>
      </c>
      <c r="X2647">
        <v>668</v>
      </c>
      <c r="Y2647">
        <v>50</v>
      </c>
      <c r="Z2647" t="s">
        <v>41</v>
      </c>
      <c r="AA2647">
        <v>0</v>
      </c>
      <c r="AB2647" t="str">
        <f t="shared" si="41"/>
        <v>20-29</v>
      </c>
    </row>
    <row r="2648" spans="1:28" x14ac:dyDescent="0.3">
      <c r="A2648">
        <v>34</v>
      </c>
      <c r="B2648" t="s">
        <v>27</v>
      </c>
      <c r="C2648" t="s">
        <v>28</v>
      </c>
      <c r="D2648">
        <v>86</v>
      </c>
      <c r="E2648" t="s">
        <v>29</v>
      </c>
      <c r="F2648">
        <v>50</v>
      </c>
      <c r="G2648">
        <v>0</v>
      </c>
      <c r="H2648" t="s">
        <v>43</v>
      </c>
      <c r="I2648">
        <v>0</v>
      </c>
      <c r="J2648" t="s">
        <v>40</v>
      </c>
      <c r="K2648">
        <v>-200</v>
      </c>
      <c r="L2648" s="1">
        <v>2036</v>
      </c>
      <c r="M2648" t="s">
        <v>36</v>
      </c>
      <c r="N2648" t="s">
        <v>27</v>
      </c>
      <c r="O2648" t="s">
        <v>27</v>
      </c>
      <c r="P2648">
        <v>50</v>
      </c>
      <c r="Q2648" t="s">
        <v>44</v>
      </c>
      <c r="R2648">
        <v>4</v>
      </c>
      <c r="S2648" t="s">
        <v>36</v>
      </c>
      <c r="T2648">
        <v>5</v>
      </c>
      <c r="U2648">
        <v>0</v>
      </c>
      <c r="V2648">
        <v>1</v>
      </c>
      <c r="W2648">
        <v>14</v>
      </c>
      <c r="X2648">
        <v>809</v>
      </c>
      <c r="Y2648">
        <v>-50</v>
      </c>
      <c r="Z2648" t="s">
        <v>33</v>
      </c>
      <c r="AA2648">
        <v>50</v>
      </c>
      <c r="AB2648" t="str">
        <f t="shared" si="41"/>
        <v>30-39</v>
      </c>
    </row>
    <row r="2649" spans="1:28" x14ac:dyDescent="0.3">
      <c r="A2649">
        <v>18</v>
      </c>
      <c r="B2649" t="s">
        <v>27</v>
      </c>
      <c r="C2649" t="s">
        <v>38</v>
      </c>
      <c r="D2649">
        <v>0</v>
      </c>
      <c r="E2649" t="s">
        <v>29</v>
      </c>
      <c r="F2649">
        <v>50</v>
      </c>
      <c r="G2649">
        <v>0</v>
      </c>
      <c r="H2649" t="s">
        <v>39</v>
      </c>
      <c r="I2649">
        <v>0</v>
      </c>
      <c r="J2649" t="s">
        <v>40</v>
      </c>
      <c r="K2649">
        <v>-200</v>
      </c>
      <c r="L2649" s="1">
        <v>2000</v>
      </c>
      <c r="M2649" t="s">
        <v>36</v>
      </c>
      <c r="N2649" t="s">
        <v>27</v>
      </c>
      <c r="O2649" t="s">
        <v>27</v>
      </c>
      <c r="P2649">
        <v>50</v>
      </c>
      <c r="Q2649" t="s">
        <v>34</v>
      </c>
      <c r="R2649">
        <v>24</v>
      </c>
      <c r="S2649" t="s">
        <v>36</v>
      </c>
      <c r="T2649">
        <v>5</v>
      </c>
      <c r="U2649">
        <v>2</v>
      </c>
      <c r="V2649">
        <v>2</v>
      </c>
      <c r="W2649">
        <v>4</v>
      </c>
      <c r="X2649">
        <v>695</v>
      </c>
      <c r="Y2649">
        <v>50</v>
      </c>
      <c r="Z2649" t="s">
        <v>41</v>
      </c>
      <c r="AA2649">
        <v>0</v>
      </c>
      <c r="AB2649" t="str">
        <f t="shared" si="41"/>
        <v>10-19</v>
      </c>
    </row>
    <row r="2650" spans="1:28" x14ac:dyDescent="0.3">
      <c r="A2650">
        <v>40</v>
      </c>
      <c r="B2650" t="s">
        <v>27</v>
      </c>
      <c r="C2650" t="s">
        <v>28</v>
      </c>
      <c r="D2650">
        <v>86</v>
      </c>
      <c r="E2650" t="s">
        <v>42</v>
      </c>
      <c r="F2650">
        <v>100</v>
      </c>
      <c r="G2650">
        <v>1</v>
      </c>
      <c r="H2650" t="s">
        <v>30</v>
      </c>
      <c r="I2650">
        <v>50</v>
      </c>
      <c r="J2650" t="s">
        <v>40</v>
      </c>
      <c r="K2650">
        <v>-200</v>
      </c>
      <c r="L2650" s="1">
        <v>2286</v>
      </c>
      <c r="M2650" t="s">
        <v>27</v>
      </c>
      <c r="N2650" t="s">
        <v>27</v>
      </c>
      <c r="O2650" t="s">
        <v>27</v>
      </c>
      <c r="P2650">
        <v>0</v>
      </c>
      <c r="Q2650" t="s">
        <v>32</v>
      </c>
      <c r="R2650">
        <v>29</v>
      </c>
      <c r="S2650" t="s">
        <v>27</v>
      </c>
      <c r="T2650">
        <v>11</v>
      </c>
      <c r="U2650">
        <v>2</v>
      </c>
      <c r="V2650">
        <v>2</v>
      </c>
      <c r="W2650">
        <v>99</v>
      </c>
      <c r="X2650">
        <v>650</v>
      </c>
      <c r="Y2650">
        <v>50</v>
      </c>
      <c r="Z2650" t="s">
        <v>33</v>
      </c>
      <c r="AA2650">
        <v>50</v>
      </c>
      <c r="AB2650" t="str">
        <f t="shared" si="41"/>
        <v>40-49</v>
      </c>
    </row>
    <row r="2651" spans="1:28" x14ac:dyDescent="0.3">
      <c r="A2651">
        <v>53</v>
      </c>
      <c r="B2651" t="s">
        <v>27</v>
      </c>
      <c r="C2651" t="s">
        <v>28</v>
      </c>
      <c r="D2651">
        <v>86</v>
      </c>
      <c r="E2651" t="s">
        <v>29</v>
      </c>
      <c r="F2651">
        <v>50</v>
      </c>
      <c r="G2651">
        <v>0</v>
      </c>
      <c r="H2651" t="s">
        <v>30</v>
      </c>
      <c r="I2651">
        <v>0</v>
      </c>
      <c r="J2651" t="s">
        <v>31</v>
      </c>
      <c r="K2651">
        <v>0</v>
      </c>
      <c r="L2651" s="1">
        <v>2386</v>
      </c>
      <c r="M2651" t="s">
        <v>27</v>
      </c>
      <c r="N2651" t="s">
        <v>27</v>
      </c>
      <c r="O2651" t="s">
        <v>27</v>
      </c>
      <c r="P2651">
        <v>0</v>
      </c>
      <c r="Q2651" t="s">
        <v>34</v>
      </c>
      <c r="R2651">
        <v>2</v>
      </c>
      <c r="S2651" t="s">
        <v>27</v>
      </c>
      <c r="T2651">
        <v>9</v>
      </c>
      <c r="U2651">
        <v>1</v>
      </c>
      <c r="V2651">
        <v>1</v>
      </c>
      <c r="W2651">
        <v>99</v>
      </c>
      <c r="X2651">
        <v>652</v>
      </c>
      <c r="Y2651">
        <v>50</v>
      </c>
      <c r="Z2651" t="s">
        <v>33</v>
      </c>
      <c r="AA2651">
        <v>50</v>
      </c>
      <c r="AB2651" t="str">
        <f t="shared" si="41"/>
        <v>50-59</v>
      </c>
    </row>
    <row r="2652" spans="1:28" x14ac:dyDescent="0.3">
      <c r="A2652">
        <v>26</v>
      </c>
      <c r="B2652" t="s">
        <v>27</v>
      </c>
      <c r="C2652" t="s">
        <v>38</v>
      </c>
      <c r="D2652">
        <v>0</v>
      </c>
      <c r="E2652" t="s">
        <v>29</v>
      </c>
      <c r="F2652">
        <v>50</v>
      </c>
      <c r="G2652">
        <v>0</v>
      </c>
      <c r="H2652" t="s">
        <v>30</v>
      </c>
      <c r="I2652">
        <v>0</v>
      </c>
      <c r="J2652" t="s">
        <v>40</v>
      </c>
      <c r="K2652">
        <v>-200</v>
      </c>
      <c r="L2652" s="1">
        <v>1950</v>
      </c>
      <c r="M2652" t="s">
        <v>27</v>
      </c>
      <c r="N2652" t="s">
        <v>36</v>
      </c>
      <c r="O2652" t="s">
        <v>27</v>
      </c>
      <c r="P2652">
        <v>50</v>
      </c>
      <c r="Q2652" t="s">
        <v>34</v>
      </c>
      <c r="R2652">
        <v>15</v>
      </c>
      <c r="S2652" t="s">
        <v>36</v>
      </c>
      <c r="T2652">
        <v>4</v>
      </c>
      <c r="U2652">
        <v>4</v>
      </c>
      <c r="V2652">
        <v>1</v>
      </c>
      <c r="W2652">
        <v>10</v>
      </c>
      <c r="X2652">
        <v>723</v>
      </c>
      <c r="Y2652">
        <v>-50</v>
      </c>
      <c r="Z2652" t="s">
        <v>33</v>
      </c>
      <c r="AA2652">
        <v>50</v>
      </c>
      <c r="AB2652" t="str">
        <f t="shared" si="41"/>
        <v>20-29</v>
      </c>
    </row>
    <row r="2653" spans="1:28" x14ac:dyDescent="0.3">
      <c r="A2653">
        <v>62</v>
      </c>
      <c r="B2653" t="s">
        <v>36</v>
      </c>
      <c r="C2653" t="s">
        <v>38</v>
      </c>
      <c r="D2653">
        <v>0</v>
      </c>
      <c r="E2653" t="s">
        <v>29</v>
      </c>
      <c r="F2653">
        <v>50</v>
      </c>
      <c r="G2653">
        <v>1</v>
      </c>
      <c r="H2653" t="s">
        <v>30</v>
      </c>
      <c r="I2653">
        <v>50</v>
      </c>
      <c r="J2653" t="s">
        <v>31</v>
      </c>
      <c r="K2653">
        <v>0</v>
      </c>
      <c r="L2653" s="1">
        <v>2300</v>
      </c>
      <c r="M2653" t="s">
        <v>27</v>
      </c>
      <c r="N2653" t="s">
        <v>27</v>
      </c>
      <c r="O2653" t="s">
        <v>27</v>
      </c>
      <c r="P2653">
        <v>0</v>
      </c>
      <c r="Q2653" t="s">
        <v>34</v>
      </c>
      <c r="R2653">
        <v>5</v>
      </c>
      <c r="S2653" t="s">
        <v>36</v>
      </c>
      <c r="T2653">
        <v>6</v>
      </c>
      <c r="U2653">
        <v>2</v>
      </c>
      <c r="V2653">
        <v>2</v>
      </c>
      <c r="W2653">
        <v>3</v>
      </c>
      <c r="X2653">
        <v>641</v>
      </c>
      <c r="Y2653">
        <v>50</v>
      </c>
      <c r="Z2653" t="s">
        <v>41</v>
      </c>
      <c r="AA2653">
        <v>0</v>
      </c>
      <c r="AB2653" t="str">
        <f t="shared" si="41"/>
        <v>60-69</v>
      </c>
    </row>
    <row r="2654" spans="1:28" x14ac:dyDescent="0.3">
      <c r="A2654">
        <v>47</v>
      </c>
      <c r="B2654" t="s">
        <v>27</v>
      </c>
      <c r="C2654" t="s">
        <v>38</v>
      </c>
      <c r="D2654">
        <v>0</v>
      </c>
      <c r="E2654" t="s">
        <v>29</v>
      </c>
      <c r="F2654">
        <v>50</v>
      </c>
      <c r="G2654">
        <v>0</v>
      </c>
      <c r="H2654" t="s">
        <v>30</v>
      </c>
      <c r="I2654">
        <v>0</v>
      </c>
      <c r="J2654" t="s">
        <v>40</v>
      </c>
      <c r="K2654">
        <v>-200</v>
      </c>
      <c r="L2654" s="1">
        <v>1950</v>
      </c>
      <c r="M2654" t="s">
        <v>36</v>
      </c>
      <c r="N2654" t="s">
        <v>27</v>
      </c>
      <c r="O2654" t="s">
        <v>27</v>
      </c>
      <c r="P2654">
        <v>50</v>
      </c>
      <c r="Q2654" t="s">
        <v>32</v>
      </c>
      <c r="R2654">
        <v>28</v>
      </c>
      <c r="S2654" t="s">
        <v>36</v>
      </c>
      <c r="T2654">
        <v>3</v>
      </c>
      <c r="U2654">
        <v>2</v>
      </c>
      <c r="V2654">
        <v>3</v>
      </c>
      <c r="W2654">
        <v>10</v>
      </c>
      <c r="X2654">
        <v>783</v>
      </c>
      <c r="Y2654">
        <v>-50</v>
      </c>
      <c r="Z2654" t="s">
        <v>33</v>
      </c>
      <c r="AA2654">
        <v>50</v>
      </c>
      <c r="AB2654" t="str">
        <f t="shared" si="41"/>
        <v>40-49</v>
      </c>
    </row>
    <row r="2655" spans="1:28" x14ac:dyDescent="0.3">
      <c r="A2655">
        <v>55</v>
      </c>
      <c r="B2655" t="s">
        <v>36</v>
      </c>
      <c r="C2655" t="s">
        <v>38</v>
      </c>
      <c r="D2655">
        <v>0</v>
      </c>
      <c r="E2655" t="s">
        <v>42</v>
      </c>
      <c r="F2655">
        <v>100</v>
      </c>
      <c r="G2655">
        <v>0</v>
      </c>
      <c r="H2655" t="s">
        <v>30</v>
      </c>
      <c r="I2655">
        <v>0</v>
      </c>
      <c r="J2655" t="s">
        <v>40</v>
      </c>
      <c r="K2655">
        <v>-200</v>
      </c>
      <c r="L2655" s="1">
        <v>2100</v>
      </c>
      <c r="M2655" t="s">
        <v>27</v>
      </c>
      <c r="N2655" t="s">
        <v>36</v>
      </c>
      <c r="O2655" t="s">
        <v>36</v>
      </c>
      <c r="P2655">
        <v>100</v>
      </c>
      <c r="Q2655" t="s">
        <v>34</v>
      </c>
      <c r="R2655">
        <v>27</v>
      </c>
      <c r="S2655" t="s">
        <v>36</v>
      </c>
      <c r="T2655">
        <v>3</v>
      </c>
      <c r="U2655">
        <v>1</v>
      </c>
      <c r="V2655">
        <v>2</v>
      </c>
      <c r="W2655">
        <v>11</v>
      </c>
      <c r="X2655">
        <v>643</v>
      </c>
      <c r="Y2655">
        <v>50</v>
      </c>
      <c r="Z2655" t="s">
        <v>35</v>
      </c>
      <c r="AA2655">
        <v>100</v>
      </c>
      <c r="AB2655" t="str">
        <f t="shared" si="41"/>
        <v>50-59</v>
      </c>
    </row>
    <row r="2656" spans="1:28" x14ac:dyDescent="0.3">
      <c r="A2656">
        <v>30</v>
      </c>
      <c r="B2656" t="s">
        <v>27</v>
      </c>
      <c r="C2656" t="s">
        <v>28</v>
      </c>
      <c r="D2656">
        <v>86</v>
      </c>
      <c r="E2656" t="s">
        <v>29</v>
      </c>
      <c r="F2656">
        <v>50</v>
      </c>
      <c r="G2656">
        <v>1</v>
      </c>
      <c r="H2656" t="s">
        <v>30</v>
      </c>
      <c r="I2656">
        <v>50</v>
      </c>
      <c r="J2656" t="s">
        <v>40</v>
      </c>
      <c r="K2656">
        <v>-200</v>
      </c>
      <c r="L2656" s="1">
        <v>2086</v>
      </c>
      <c r="M2656" t="s">
        <v>27</v>
      </c>
      <c r="N2656" t="s">
        <v>27</v>
      </c>
      <c r="O2656" t="s">
        <v>27</v>
      </c>
      <c r="P2656">
        <v>0</v>
      </c>
      <c r="Q2656" t="s">
        <v>34</v>
      </c>
      <c r="R2656">
        <v>26</v>
      </c>
      <c r="S2656" t="s">
        <v>27</v>
      </c>
      <c r="T2656">
        <v>8</v>
      </c>
      <c r="U2656">
        <v>3</v>
      </c>
      <c r="V2656">
        <v>2</v>
      </c>
      <c r="W2656">
        <v>99</v>
      </c>
      <c r="X2656">
        <v>743</v>
      </c>
      <c r="Y2656">
        <v>-50</v>
      </c>
      <c r="Z2656" t="s">
        <v>41</v>
      </c>
      <c r="AA2656">
        <v>0</v>
      </c>
      <c r="AB2656" t="str">
        <f t="shared" si="41"/>
        <v>30-39</v>
      </c>
    </row>
    <row r="2657" spans="1:28" x14ac:dyDescent="0.3">
      <c r="A2657">
        <v>52</v>
      </c>
      <c r="B2657" t="s">
        <v>27</v>
      </c>
      <c r="C2657" t="s">
        <v>46</v>
      </c>
      <c r="D2657">
        <v>0</v>
      </c>
      <c r="E2657" t="s">
        <v>29</v>
      </c>
      <c r="F2657">
        <v>50</v>
      </c>
      <c r="G2657">
        <v>2</v>
      </c>
      <c r="H2657" t="s">
        <v>39</v>
      </c>
      <c r="I2657">
        <v>200</v>
      </c>
      <c r="J2657" t="s">
        <v>31</v>
      </c>
      <c r="K2657">
        <v>0</v>
      </c>
      <c r="L2657" s="1">
        <v>2300</v>
      </c>
      <c r="M2657" t="s">
        <v>27</v>
      </c>
      <c r="N2657" t="s">
        <v>36</v>
      </c>
      <c r="O2657" t="s">
        <v>27</v>
      </c>
      <c r="P2657">
        <v>50</v>
      </c>
      <c r="Q2657" t="s">
        <v>32</v>
      </c>
      <c r="R2657">
        <v>14</v>
      </c>
      <c r="S2657" t="s">
        <v>36</v>
      </c>
      <c r="T2657">
        <v>5</v>
      </c>
      <c r="U2657">
        <v>3</v>
      </c>
      <c r="V2657">
        <v>3</v>
      </c>
      <c r="W2657">
        <v>6</v>
      </c>
      <c r="X2657">
        <v>711</v>
      </c>
      <c r="Y2657">
        <v>-50</v>
      </c>
      <c r="Z2657" t="s">
        <v>41</v>
      </c>
      <c r="AA2657">
        <v>0</v>
      </c>
      <c r="AB2657" t="str">
        <f t="shared" si="41"/>
        <v>50-59</v>
      </c>
    </row>
    <row r="2658" spans="1:28" x14ac:dyDescent="0.3">
      <c r="A2658">
        <v>23</v>
      </c>
      <c r="B2658" t="s">
        <v>27</v>
      </c>
      <c r="C2658" t="s">
        <v>28</v>
      </c>
      <c r="D2658">
        <v>86</v>
      </c>
      <c r="E2658" t="s">
        <v>29</v>
      </c>
      <c r="F2658">
        <v>50</v>
      </c>
      <c r="G2658">
        <v>1</v>
      </c>
      <c r="H2658" t="s">
        <v>30</v>
      </c>
      <c r="I2658">
        <v>50</v>
      </c>
      <c r="J2658" t="s">
        <v>40</v>
      </c>
      <c r="K2658">
        <v>-200</v>
      </c>
      <c r="L2658" s="1">
        <v>2086</v>
      </c>
      <c r="M2658" t="s">
        <v>27</v>
      </c>
      <c r="N2658" t="s">
        <v>27</v>
      </c>
      <c r="O2658" t="s">
        <v>36</v>
      </c>
      <c r="P2658">
        <v>50</v>
      </c>
      <c r="Q2658" t="s">
        <v>34</v>
      </c>
      <c r="R2658">
        <v>9</v>
      </c>
      <c r="S2658" t="s">
        <v>36</v>
      </c>
      <c r="T2658">
        <v>5</v>
      </c>
      <c r="U2658">
        <v>2</v>
      </c>
      <c r="V2658">
        <v>2</v>
      </c>
      <c r="W2658">
        <v>13</v>
      </c>
      <c r="X2658">
        <v>729</v>
      </c>
      <c r="Y2658">
        <v>-50</v>
      </c>
      <c r="Z2658" t="s">
        <v>33</v>
      </c>
      <c r="AA2658">
        <v>50</v>
      </c>
      <c r="AB2658" t="str">
        <f t="shared" si="41"/>
        <v>20-29</v>
      </c>
    </row>
    <row r="2659" spans="1:28" x14ac:dyDescent="0.3">
      <c r="A2659">
        <v>53</v>
      </c>
      <c r="B2659" t="s">
        <v>27</v>
      </c>
      <c r="C2659" t="s">
        <v>38</v>
      </c>
      <c r="D2659">
        <v>0</v>
      </c>
      <c r="E2659" t="s">
        <v>29</v>
      </c>
      <c r="F2659">
        <v>50</v>
      </c>
      <c r="G2659">
        <v>0</v>
      </c>
      <c r="H2659" t="s">
        <v>39</v>
      </c>
      <c r="I2659">
        <v>0</v>
      </c>
      <c r="J2659" t="s">
        <v>31</v>
      </c>
      <c r="K2659">
        <v>0</v>
      </c>
      <c r="L2659" s="1">
        <v>2200</v>
      </c>
      <c r="M2659" t="s">
        <v>27</v>
      </c>
      <c r="N2659" t="s">
        <v>27</v>
      </c>
      <c r="O2659" t="s">
        <v>27</v>
      </c>
      <c r="P2659">
        <v>0</v>
      </c>
      <c r="Q2659" t="s">
        <v>44</v>
      </c>
      <c r="R2659">
        <v>9</v>
      </c>
      <c r="S2659" t="s">
        <v>27</v>
      </c>
      <c r="T2659">
        <v>3</v>
      </c>
      <c r="U2659">
        <v>2</v>
      </c>
      <c r="V2659">
        <v>3</v>
      </c>
      <c r="W2659">
        <v>99</v>
      </c>
      <c r="X2659">
        <v>777</v>
      </c>
      <c r="Y2659">
        <v>-50</v>
      </c>
      <c r="Z2659" t="s">
        <v>33</v>
      </c>
      <c r="AA2659">
        <v>50</v>
      </c>
      <c r="AB2659" t="str">
        <f t="shared" si="41"/>
        <v>50-59</v>
      </c>
    </row>
    <row r="2660" spans="1:28" x14ac:dyDescent="0.3">
      <c r="A2660">
        <v>42</v>
      </c>
      <c r="B2660" t="s">
        <v>27</v>
      </c>
      <c r="C2660" t="s">
        <v>38</v>
      </c>
      <c r="D2660">
        <v>0</v>
      </c>
      <c r="E2660" t="s">
        <v>29</v>
      </c>
      <c r="F2660">
        <v>50</v>
      </c>
      <c r="G2660">
        <v>1</v>
      </c>
      <c r="H2660" t="s">
        <v>30</v>
      </c>
      <c r="I2660">
        <v>50</v>
      </c>
      <c r="J2660" t="s">
        <v>40</v>
      </c>
      <c r="K2660">
        <v>-200</v>
      </c>
      <c r="L2660" s="1">
        <v>2100</v>
      </c>
      <c r="M2660" t="s">
        <v>27</v>
      </c>
      <c r="N2660" t="s">
        <v>27</v>
      </c>
      <c r="O2660" t="s">
        <v>27</v>
      </c>
      <c r="P2660">
        <v>0</v>
      </c>
      <c r="Q2660" t="s">
        <v>34</v>
      </c>
      <c r="R2660">
        <v>11</v>
      </c>
      <c r="S2660" t="s">
        <v>27</v>
      </c>
      <c r="T2660">
        <v>3</v>
      </c>
      <c r="U2660">
        <v>1</v>
      </c>
      <c r="V2660">
        <v>3</v>
      </c>
      <c r="W2660">
        <v>99</v>
      </c>
      <c r="X2660">
        <v>751</v>
      </c>
      <c r="Y2660">
        <v>-50</v>
      </c>
      <c r="Z2660" t="s">
        <v>35</v>
      </c>
      <c r="AA2660">
        <v>100</v>
      </c>
      <c r="AB2660" t="str">
        <f t="shared" si="41"/>
        <v>40-49</v>
      </c>
    </row>
    <row r="2661" spans="1:28" x14ac:dyDescent="0.3">
      <c r="A2661">
        <v>48</v>
      </c>
      <c r="B2661" t="s">
        <v>27</v>
      </c>
      <c r="C2661" t="s">
        <v>28</v>
      </c>
      <c r="D2661">
        <v>86</v>
      </c>
      <c r="E2661" t="s">
        <v>29</v>
      </c>
      <c r="F2661">
        <v>50</v>
      </c>
      <c r="G2661">
        <v>0</v>
      </c>
      <c r="H2661" t="s">
        <v>39</v>
      </c>
      <c r="I2661">
        <v>0</v>
      </c>
      <c r="J2661" t="s">
        <v>40</v>
      </c>
      <c r="K2661">
        <v>-200</v>
      </c>
      <c r="L2661" s="1">
        <v>2136</v>
      </c>
      <c r="M2661" t="s">
        <v>27</v>
      </c>
      <c r="N2661" t="s">
        <v>27</v>
      </c>
      <c r="O2661" t="s">
        <v>27</v>
      </c>
      <c r="P2661">
        <v>0</v>
      </c>
      <c r="Q2661" t="s">
        <v>32</v>
      </c>
      <c r="R2661">
        <v>19</v>
      </c>
      <c r="S2661" t="s">
        <v>36</v>
      </c>
      <c r="T2661">
        <v>4</v>
      </c>
      <c r="U2661">
        <v>1</v>
      </c>
      <c r="V2661">
        <v>1</v>
      </c>
      <c r="W2661">
        <v>13</v>
      </c>
      <c r="X2661">
        <v>715</v>
      </c>
      <c r="Y2661">
        <v>-50</v>
      </c>
      <c r="Z2661" t="s">
        <v>35</v>
      </c>
      <c r="AA2661">
        <v>100</v>
      </c>
      <c r="AB2661" t="str">
        <f t="shared" si="41"/>
        <v>40-49</v>
      </c>
    </row>
    <row r="2662" spans="1:28" x14ac:dyDescent="0.3">
      <c r="A2662">
        <v>22</v>
      </c>
      <c r="B2662" t="s">
        <v>27</v>
      </c>
      <c r="C2662" t="s">
        <v>45</v>
      </c>
      <c r="D2662">
        <v>0</v>
      </c>
      <c r="E2662" t="s">
        <v>29</v>
      </c>
      <c r="F2662">
        <v>50</v>
      </c>
      <c r="G2662">
        <v>2</v>
      </c>
      <c r="H2662" t="s">
        <v>30</v>
      </c>
      <c r="I2662">
        <v>100</v>
      </c>
      <c r="J2662" t="s">
        <v>31</v>
      </c>
      <c r="K2662">
        <v>0</v>
      </c>
      <c r="L2662" s="1">
        <v>2300</v>
      </c>
      <c r="M2662" t="s">
        <v>27</v>
      </c>
      <c r="N2662" t="s">
        <v>27</v>
      </c>
      <c r="O2662" t="s">
        <v>27</v>
      </c>
      <c r="P2662">
        <v>0</v>
      </c>
      <c r="Q2662" t="s">
        <v>34</v>
      </c>
      <c r="R2662">
        <v>10</v>
      </c>
      <c r="S2662" t="s">
        <v>27</v>
      </c>
      <c r="T2662">
        <v>3</v>
      </c>
      <c r="U2662">
        <v>0</v>
      </c>
      <c r="V2662">
        <v>1</v>
      </c>
      <c r="W2662">
        <v>99</v>
      </c>
      <c r="X2662">
        <v>716</v>
      </c>
      <c r="Y2662">
        <v>-50</v>
      </c>
      <c r="Z2662" t="s">
        <v>33</v>
      </c>
      <c r="AA2662">
        <v>50</v>
      </c>
      <c r="AB2662" t="str">
        <f t="shared" si="41"/>
        <v>20-29</v>
      </c>
    </row>
    <row r="2663" spans="1:28" x14ac:dyDescent="0.3">
      <c r="A2663">
        <v>26</v>
      </c>
      <c r="B2663" t="s">
        <v>27</v>
      </c>
      <c r="C2663" t="s">
        <v>28</v>
      </c>
      <c r="D2663">
        <v>86</v>
      </c>
      <c r="E2663" t="s">
        <v>29</v>
      </c>
      <c r="F2663">
        <v>50</v>
      </c>
      <c r="G2663">
        <v>0</v>
      </c>
      <c r="H2663" t="s">
        <v>39</v>
      </c>
      <c r="I2663">
        <v>0</v>
      </c>
      <c r="J2663" t="s">
        <v>40</v>
      </c>
      <c r="K2663">
        <v>-200</v>
      </c>
      <c r="L2663" s="1">
        <v>1986</v>
      </c>
      <c r="M2663" t="s">
        <v>27</v>
      </c>
      <c r="N2663" t="s">
        <v>36</v>
      </c>
      <c r="O2663" t="s">
        <v>27</v>
      </c>
      <c r="P2663">
        <v>50</v>
      </c>
      <c r="Q2663" t="s">
        <v>34</v>
      </c>
      <c r="R2663">
        <v>20</v>
      </c>
      <c r="S2663" t="s">
        <v>36</v>
      </c>
      <c r="T2663">
        <v>8</v>
      </c>
      <c r="U2663">
        <v>3</v>
      </c>
      <c r="V2663">
        <v>3</v>
      </c>
      <c r="W2663">
        <v>8</v>
      </c>
      <c r="X2663">
        <v>713</v>
      </c>
      <c r="Y2663">
        <v>-50</v>
      </c>
      <c r="Z2663" t="s">
        <v>41</v>
      </c>
      <c r="AA2663">
        <v>0</v>
      </c>
      <c r="AB2663" t="str">
        <f t="shared" si="41"/>
        <v>20-29</v>
      </c>
    </row>
    <row r="2664" spans="1:28" x14ac:dyDescent="0.3">
      <c r="A2664">
        <v>48</v>
      </c>
      <c r="B2664" t="s">
        <v>27</v>
      </c>
      <c r="C2664" t="s">
        <v>28</v>
      </c>
      <c r="D2664">
        <v>86</v>
      </c>
      <c r="E2664" t="s">
        <v>29</v>
      </c>
      <c r="F2664">
        <v>50</v>
      </c>
      <c r="G2664">
        <v>0</v>
      </c>
      <c r="H2664" t="s">
        <v>30</v>
      </c>
      <c r="I2664">
        <v>0</v>
      </c>
      <c r="J2664" t="s">
        <v>31</v>
      </c>
      <c r="K2664">
        <v>0</v>
      </c>
      <c r="L2664" s="1">
        <v>2236</v>
      </c>
      <c r="M2664" t="s">
        <v>36</v>
      </c>
      <c r="N2664" t="s">
        <v>36</v>
      </c>
      <c r="O2664" t="s">
        <v>27</v>
      </c>
      <c r="P2664">
        <v>100</v>
      </c>
      <c r="Q2664" t="s">
        <v>32</v>
      </c>
      <c r="R2664">
        <v>10</v>
      </c>
      <c r="S2664" t="s">
        <v>27</v>
      </c>
      <c r="T2664">
        <v>6</v>
      </c>
      <c r="U2664">
        <v>1</v>
      </c>
      <c r="V2664">
        <v>3</v>
      </c>
      <c r="W2664">
        <v>99</v>
      </c>
      <c r="X2664">
        <v>713</v>
      </c>
      <c r="Y2664">
        <v>-50</v>
      </c>
      <c r="Z2664" t="s">
        <v>35</v>
      </c>
      <c r="AA2664">
        <v>100</v>
      </c>
      <c r="AB2664" t="str">
        <f t="shared" si="41"/>
        <v>40-49</v>
      </c>
    </row>
    <row r="2665" spans="1:28" x14ac:dyDescent="0.3">
      <c r="A2665">
        <v>25</v>
      </c>
      <c r="B2665" t="s">
        <v>27</v>
      </c>
      <c r="C2665" t="s">
        <v>45</v>
      </c>
      <c r="D2665">
        <v>0</v>
      </c>
      <c r="E2665" t="s">
        <v>29</v>
      </c>
      <c r="F2665">
        <v>50</v>
      </c>
      <c r="G2665">
        <v>1</v>
      </c>
      <c r="H2665" t="s">
        <v>30</v>
      </c>
      <c r="I2665">
        <v>50</v>
      </c>
      <c r="J2665" t="s">
        <v>31</v>
      </c>
      <c r="K2665">
        <v>0</v>
      </c>
      <c r="L2665" s="1">
        <v>2200</v>
      </c>
      <c r="M2665" t="s">
        <v>27</v>
      </c>
      <c r="N2665" t="s">
        <v>27</v>
      </c>
      <c r="O2665" t="s">
        <v>27</v>
      </c>
      <c r="P2665">
        <v>0</v>
      </c>
      <c r="Q2665" t="s">
        <v>34</v>
      </c>
      <c r="R2665">
        <v>17</v>
      </c>
      <c r="S2665" t="s">
        <v>27</v>
      </c>
      <c r="T2665">
        <v>11</v>
      </c>
      <c r="U2665">
        <v>2</v>
      </c>
      <c r="V2665">
        <v>1</v>
      </c>
      <c r="W2665">
        <v>99</v>
      </c>
      <c r="X2665">
        <v>753</v>
      </c>
      <c r="Y2665">
        <v>-50</v>
      </c>
      <c r="Z2665" t="s">
        <v>41</v>
      </c>
      <c r="AA2665">
        <v>0</v>
      </c>
      <c r="AB2665" t="str">
        <f t="shared" si="41"/>
        <v>20-29</v>
      </c>
    </row>
    <row r="2666" spans="1:28" x14ac:dyDescent="0.3">
      <c r="A2666">
        <v>46</v>
      </c>
      <c r="B2666" t="s">
        <v>27</v>
      </c>
      <c r="C2666" t="s">
        <v>38</v>
      </c>
      <c r="D2666">
        <v>0</v>
      </c>
      <c r="E2666" t="s">
        <v>42</v>
      </c>
      <c r="F2666">
        <v>100</v>
      </c>
      <c r="G2666">
        <v>1</v>
      </c>
      <c r="H2666" t="s">
        <v>30</v>
      </c>
      <c r="I2666">
        <v>50</v>
      </c>
      <c r="J2666" t="s">
        <v>31</v>
      </c>
      <c r="K2666">
        <v>0</v>
      </c>
      <c r="L2666" s="1">
        <v>2300</v>
      </c>
      <c r="M2666" t="s">
        <v>27</v>
      </c>
      <c r="N2666" t="s">
        <v>36</v>
      </c>
      <c r="O2666" t="s">
        <v>27</v>
      </c>
      <c r="P2666">
        <v>50</v>
      </c>
      <c r="Q2666" t="s">
        <v>34</v>
      </c>
      <c r="R2666">
        <v>18</v>
      </c>
      <c r="S2666" t="s">
        <v>36</v>
      </c>
      <c r="T2666">
        <v>5</v>
      </c>
      <c r="U2666">
        <v>3</v>
      </c>
      <c r="V2666">
        <v>2</v>
      </c>
      <c r="W2666">
        <v>13</v>
      </c>
      <c r="X2666">
        <v>720</v>
      </c>
      <c r="Y2666">
        <v>-50</v>
      </c>
      <c r="Z2666" t="s">
        <v>35</v>
      </c>
      <c r="AA2666">
        <v>100</v>
      </c>
      <c r="AB2666" t="str">
        <f t="shared" si="41"/>
        <v>40-49</v>
      </c>
    </row>
    <row r="2667" spans="1:28" x14ac:dyDescent="0.3">
      <c r="A2667">
        <v>19</v>
      </c>
      <c r="B2667" t="s">
        <v>27</v>
      </c>
      <c r="C2667" t="s">
        <v>38</v>
      </c>
      <c r="D2667">
        <v>0</v>
      </c>
      <c r="E2667" t="s">
        <v>29</v>
      </c>
      <c r="F2667">
        <v>50</v>
      </c>
      <c r="G2667">
        <v>0</v>
      </c>
      <c r="H2667" t="s">
        <v>30</v>
      </c>
      <c r="I2667">
        <v>0</v>
      </c>
      <c r="J2667" t="s">
        <v>31</v>
      </c>
      <c r="K2667">
        <v>0</v>
      </c>
      <c r="L2667" s="1">
        <v>2350</v>
      </c>
      <c r="M2667" t="s">
        <v>27</v>
      </c>
      <c r="N2667" t="s">
        <v>27</v>
      </c>
      <c r="O2667" t="s">
        <v>27</v>
      </c>
      <c r="P2667">
        <v>0</v>
      </c>
      <c r="Q2667" t="s">
        <v>34</v>
      </c>
      <c r="R2667">
        <v>28</v>
      </c>
      <c r="S2667" t="s">
        <v>27</v>
      </c>
      <c r="T2667">
        <v>5</v>
      </c>
      <c r="U2667">
        <v>0</v>
      </c>
      <c r="V2667">
        <v>3</v>
      </c>
      <c r="W2667">
        <v>99</v>
      </c>
      <c r="X2667">
        <v>689</v>
      </c>
      <c r="Y2667">
        <v>50</v>
      </c>
      <c r="Z2667" t="s">
        <v>35</v>
      </c>
      <c r="AA2667">
        <v>100</v>
      </c>
      <c r="AB2667" t="str">
        <f t="shared" si="41"/>
        <v>10-19</v>
      </c>
    </row>
    <row r="2668" spans="1:28" x14ac:dyDescent="0.3">
      <c r="A2668">
        <v>52</v>
      </c>
      <c r="B2668" t="s">
        <v>27</v>
      </c>
      <c r="C2668" t="s">
        <v>38</v>
      </c>
      <c r="D2668">
        <v>0</v>
      </c>
      <c r="E2668" t="s">
        <v>29</v>
      </c>
      <c r="F2668">
        <v>50</v>
      </c>
      <c r="G2668">
        <v>0</v>
      </c>
      <c r="H2668" t="s">
        <v>39</v>
      </c>
      <c r="I2668">
        <v>0</v>
      </c>
      <c r="J2668" t="s">
        <v>31</v>
      </c>
      <c r="K2668">
        <v>0</v>
      </c>
      <c r="L2668" s="1">
        <v>2150</v>
      </c>
      <c r="M2668" t="s">
        <v>36</v>
      </c>
      <c r="N2668" t="s">
        <v>36</v>
      </c>
      <c r="O2668" t="s">
        <v>27</v>
      </c>
      <c r="P2668">
        <v>100</v>
      </c>
      <c r="Q2668" t="s">
        <v>34</v>
      </c>
      <c r="R2668">
        <v>28</v>
      </c>
      <c r="S2668" t="s">
        <v>36</v>
      </c>
      <c r="T2668">
        <v>6</v>
      </c>
      <c r="U2668">
        <v>0</v>
      </c>
      <c r="V2668">
        <v>3</v>
      </c>
      <c r="W2668">
        <v>7</v>
      </c>
      <c r="X2668">
        <v>753</v>
      </c>
      <c r="Y2668">
        <v>-50</v>
      </c>
      <c r="Z2668" t="s">
        <v>35</v>
      </c>
      <c r="AA2668">
        <v>100</v>
      </c>
      <c r="AB2668" t="str">
        <f t="shared" si="41"/>
        <v>50-59</v>
      </c>
    </row>
    <row r="2669" spans="1:28" x14ac:dyDescent="0.3">
      <c r="A2669">
        <v>21</v>
      </c>
      <c r="B2669" t="s">
        <v>27</v>
      </c>
      <c r="C2669" t="s">
        <v>46</v>
      </c>
      <c r="D2669">
        <v>0</v>
      </c>
      <c r="E2669" t="s">
        <v>37</v>
      </c>
      <c r="F2669">
        <v>0</v>
      </c>
      <c r="G2669">
        <v>0</v>
      </c>
      <c r="H2669" t="s">
        <v>39</v>
      </c>
      <c r="I2669">
        <v>0</v>
      </c>
      <c r="J2669" t="s">
        <v>31</v>
      </c>
      <c r="K2669">
        <v>0</v>
      </c>
      <c r="L2669" s="1">
        <v>2050</v>
      </c>
      <c r="M2669" t="s">
        <v>27</v>
      </c>
      <c r="N2669" t="s">
        <v>36</v>
      </c>
      <c r="O2669" t="s">
        <v>27</v>
      </c>
      <c r="P2669">
        <v>50</v>
      </c>
      <c r="Q2669" t="s">
        <v>34</v>
      </c>
      <c r="R2669">
        <v>22</v>
      </c>
      <c r="S2669" t="s">
        <v>27</v>
      </c>
      <c r="T2669">
        <v>4</v>
      </c>
      <c r="U2669">
        <v>3</v>
      </c>
      <c r="V2669">
        <v>1</v>
      </c>
      <c r="W2669">
        <v>99</v>
      </c>
      <c r="X2669">
        <v>757</v>
      </c>
      <c r="Y2669">
        <v>-50</v>
      </c>
      <c r="Z2669" t="s">
        <v>41</v>
      </c>
      <c r="AA2669">
        <v>0</v>
      </c>
      <c r="AB2669" t="str">
        <f t="shared" si="41"/>
        <v>20-29</v>
      </c>
    </row>
    <row r="2670" spans="1:28" x14ac:dyDescent="0.3">
      <c r="A2670">
        <v>48</v>
      </c>
      <c r="B2670" t="s">
        <v>27</v>
      </c>
      <c r="C2670" t="s">
        <v>28</v>
      </c>
      <c r="D2670">
        <v>86</v>
      </c>
      <c r="E2670" t="s">
        <v>37</v>
      </c>
      <c r="F2670">
        <v>0</v>
      </c>
      <c r="G2670">
        <v>1</v>
      </c>
      <c r="H2670" t="s">
        <v>30</v>
      </c>
      <c r="I2670">
        <v>50</v>
      </c>
      <c r="J2670" t="s">
        <v>31</v>
      </c>
      <c r="K2670">
        <v>0</v>
      </c>
      <c r="L2670" s="1">
        <v>2436</v>
      </c>
      <c r="M2670" t="s">
        <v>27</v>
      </c>
      <c r="N2670" t="s">
        <v>27</v>
      </c>
      <c r="O2670" t="s">
        <v>27</v>
      </c>
      <c r="P2670">
        <v>0</v>
      </c>
      <c r="Q2670" t="s">
        <v>44</v>
      </c>
      <c r="R2670">
        <v>25</v>
      </c>
      <c r="S2670" t="s">
        <v>27</v>
      </c>
      <c r="T2670">
        <v>4</v>
      </c>
      <c r="U2670">
        <v>3</v>
      </c>
      <c r="V2670">
        <v>1</v>
      </c>
      <c r="W2670">
        <v>99</v>
      </c>
      <c r="X2670">
        <v>643</v>
      </c>
      <c r="Y2670">
        <v>50</v>
      </c>
      <c r="Z2670" t="s">
        <v>35</v>
      </c>
      <c r="AA2670">
        <v>100</v>
      </c>
      <c r="AB2670" t="str">
        <f t="shared" si="41"/>
        <v>40-49</v>
      </c>
    </row>
    <row r="2671" spans="1:28" x14ac:dyDescent="0.3">
      <c r="A2671">
        <v>49</v>
      </c>
      <c r="B2671" t="s">
        <v>27</v>
      </c>
      <c r="C2671" t="s">
        <v>28</v>
      </c>
      <c r="D2671">
        <v>86</v>
      </c>
      <c r="E2671" t="s">
        <v>29</v>
      </c>
      <c r="F2671">
        <v>50</v>
      </c>
      <c r="G2671">
        <v>0</v>
      </c>
      <c r="H2671" t="s">
        <v>30</v>
      </c>
      <c r="I2671">
        <v>0</v>
      </c>
      <c r="J2671" t="s">
        <v>40</v>
      </c>
      <c r="K2671">
        <v>-200</v>
      </c>
      <c r="L2671" s="1">
        <v>2186</v>
      </c>
      <c r="M2671" t="s">
        <v>27</v>
      </c>
      <c r="N2671" t="s">
        <v>27</v>
      </c>
      <c r="O2671" t="s">
        <v>27</v>
      </c>
      <c r="P2671">
        <v>0</v>
      </c>
      <c r="Q2671" t="s">
        <v>34</v>
      </c>
      <c r="R2671">
        <v>15</v>
      </c>
      <c r="S2671" t="s">
        <v>36</v>
      </c>
      <c r="T2671">
        <v>1</v>
      </c>
      <c r="U2671">
        <v>2</v>
      </c>
      <c r="V2671">
        <v>3</v>
      </c>
      <c r="W2671">
        <v>12</v>
      </c>
      <c r="X2671">
        <v>614</v>
      </c>
      <c r="Y2671">
        <v>50</v>
      </c>
      <c r="Z2671" t="s">
        <v>33</v>
      </c>
      <c r="AA2671">
        <v>50</v>
      </c>
      <c r="AB2671" t="str">
        <f t="shared" si="41"/>
        <v>40-49</v>
      </c>
    </row>
    <row r="2672" spans="1:28" x14ac:dyDescent="0.3">
      <c r="A2672">
        <v>29</v>
      </c>
      <c r="B2672" t="s">
        <v>27</v>
      </c>
      <c r="C2672" t="s">
        <v>28</v>
      </c>
      <c r="D2672">
        <v>86</v>
      </c>
      <c r="E2672" t="s">
        <v>29</v>
      </c>
      <c r="F2672">
        <v>50</v>
      </c>
      <c r="G2672">
        <v>0</v>
      </c>
      <c r="H2672" t="s">
        <v>39</v>
      </c>
      <c r="I2672">
        <v>0</v>
      </c>
      <c r="J2672" t="s">
        <v>40</v>
      </c>
      <c r="K2672">
        <v>-200</v>
      </c>
      <c r="L2672" s="1">
        <v>2136</v>
      </c>
      <c r="M2672" t="s">
        <v>27</v>
      </c>
      <c r="N2672" t="s">
        <v>27</v>
      </c>
      <c r="O2672" t="s">
        <v>27</v>
      </c>
      <c r="P2672">
        <v>0</v>
      </c>
      <c r="Q2672" t="s">
        <v>32</v>
      </c>
      <c r="R2672">
        <v>15</v>
      </c>
      <c r="S2672" t="s">
        <v>36</v>
      </c>
      <c r="T2672">
        <v>1</v>
      </c>
      <c r="U2672">
        <v>2</v>
      </c>
      <c r="V2672">
        <v>3</v>
      </c>
      <c r="W2672">
        <v>13</v>
      </c>
      <c r="X2672">
        <v>751</v>
      </c>
      <c r="Y2672">
        <v>-50</v>
      </c>
      <c r="Z2672" t="s">
        <v>35</v>
      </c>
      <c r="AA2672">
        <v>100</v>
      </c>
      <c r="AB2672" t="str">
        <f t="shared" si="41"/>
        <v>20-29</v>
      </c>
    </row>
    <row r="2673" spans="1:28" x14ac:dyDescent="0.3">
      <c r="A2673">
        <v>48</v>
      </c>
      <c r="B2673" t="s">
        <v>27</v>
      </c>
      <c r="C2673" t="s">
        <v>28</v>
      </c>
      <c r="D2673">
        <v>86</v>
      </c>
      <c r="E2673" t="s">
        <v>42</v>
      </c>
      <c r="F2673">
        <v>100</v>
      </c>
      <c r="G2673">
        <v>1</v>
      </c>
      <c r="H2673" t="s">
        <v>30</v>
      </c>
      <c r="I2673">
        <v>50</v>
      </c>
      <c r="J2673" t="s">
        <v>40</v>
      </c>
      <c r="K2673">
        <v>-200</v>
      </c>
      <c r="L2673" s="1">
        <v>2086</v>
      </c>
      <c r="M2673" t="s">
        <v>36</v>
      </c>
      <c r="N2673" t="s">
        <v>36</v>
      </c>
      <c r="O2673" t="s">
        <v>36</v>
      </c>
      <c r="P2673">
        <v>150</v>
      </c>
      <c r="Q2673" t="s">
        <v>34</v>
      </c>
      <c r="R2673">
        <v>6</v>
      </c>
      <c r="S2673" t="s">
        <v>36</v>
      </c>
      <c r="T2673">
        <v>1</v>
      </c>
      <c r="U2673">
        <v>3</v>
      </c>
      <c r="V2673">
        <v>3</v>
      </c>
      <c r="W2673">
        <v>7</v>
      </c>
      <c r="X2673">
        <v>725</v>
      </c>
      <c r="Y2673">
        <v>-50</v>
      </c>
      <c r="Z2673" t="s">
        <v>35</v>
      </c>
      <c r="AA2673">
        <v>100</v>
      </c>
      <c r="AB2673" t="str">
        <f t="shared" si="41"/>
        <v>40-49</v>
      </c>
    </row>
    <row r="2674" spans="1:28" x14ac:dyDescent="0.3">
      <c r="A2674">
        <v>43</v>
      </c>
      <c r="B2674" t="s">
        <v>27</v>
      </c>
      <c r="C2674" t="s">
        <v>38</v>
      </c>
      <c r="D2674">
        <v>0</v>
      </c>
      <c r="E2674" t="s">
        <v>37</v>
      </c>
      <c r="F2674">
        <v>0</v>
      </c>
      <c r="G2674">
        <v>1</v>
      </c>
      <c r="H2674" t="s">
        <v>30</v>
      </c>
      <c r="I2674">
        <v>50</v>
      </c>
      <c r="J2674" t="s">
        <v>40</v>
      </c>
      <c r="K2674">
        <v>-200</v>
      </c>
      <c r="L2674" s="1">
        <v>2000</v>
      </c>
      <c r="M2674" t="s">
        <v>36</v>
      </c>
      <c r="N2674" t="s">
        <v>27</v>
      </c>
      <c r="O2674" t="s">
        <v>27</v>
      </c>
      <c r="P2674">
        <v>50</v>
      </c>
      <c r="Q2674" t="s">
        <v>44</v>
      </c>
      <c r="R2674">
        <v>15</v>
      </c>
      <c r="S2674" t="s">
        <v>36</v>
      </c>
      <c r="T2674">
        <v>4</v>
      </c>
      <c r="U2674">
        <v>3</v>
      </c>
      <c r="V2674">
        <v>3</v>
      </c>
      <c r="W2674">
        <v>4</v>
      </c>
      <c r="X2674">
        <v>684</v>
      </c>
      <c r="Y2674">
        <v>50</v>
      </c>
      <c r="Z2674" t="s">
        <v>41</v>
      </c>
      <c r="AA2674">
        <v>0</v>
      </c>
      <c r="AB2674" t="str">
        <f t="shared" si="41"/>
        <v>40-49</v>
      </c>
    </row>
    <row r="2675" spans="1:28" x14ac:dyDescent="0.3">
      <c r="A2675">
        <v>31</v>
      </c>
      <c r="B2675" t="s">
        <v>27</v>
      </c>
      <c r="C2675" t="s">
        <v>28</v>
      </c>
      <c r="D2675">
        <v>86</v>
      </c>
      <c r="E2675" t="s">
        <v>37</v>
      </c>
      <c r="F2675">
        <v>0</v>
      </c>
      <c r="G2675">
        <v>0</v>
      </c>
      <c r="H2675" t="s">
        <v>30</v>
      </c>
      <c r="I2675">
        <v>0</v>
      </c>
      <c r="J2675" t="s">
        <v>40</v>
      </c>
      <c r="K2675">
        <v>-200</v>
      </c>
      <c r="L2675" s="1">
        <v>2036</v>
      </c>
      <c r="M2675" t="s">
        <v>27</v>
      </c>
      <c r="N2675" t="s">
        <v>27</v>
      </c>
      <c r="O2675" t="s">
        <v>27</v>
      </c>
      <c r="P2675">
        <v>0</v>
      </c>
      <c r="Q2675" t="s">
        <v>34</v>
      </c>
      <c r="R2675">
        <v>13</v>
      </c>
      <c r="S2675" t="s">
        <v>36</v>
      </c>
      <c r="T2675">
        <v>3</v>
      </c>
      <c r="U2675">
        <v>1</v>
      </c>
      <c r="V2675">
        <v>1</v>
      </c>
      <c r="W2675">
        <v>2</v>
      </c>
      <c r="X2675">
        <v>772</v>
      </c>
      <c r="Y2675">
        <v>-50</v>
      </c>
      <c r="Z2675" t="s">
        <v>33</v>
      </c>
      <c r="AA2675">
        <v>50</v>
      </c>
      <c r="AB2675" t="str">
        <f t="shared" si="41"/>
        <v>30-39</v>
      </c>
    </row>
    <row r="2676" spans="1:28" x14ac:dyDescent="0.3">
      <c r="A2676">
        <v>24</v>
      </c>
      <c r="B2676" t="s">
        <v>27</v>
      </c>
      <c r="C2676" t="s">
        <v>28</v>
      </c>
      <c r="D2676">
        <v>86</v>
      </c>
      <c r="E2676" t="s">
        <v>42</v>
      </c>
      <c r="F2676">
        <v>100</v>
      </c>
      <c r="G2676">
        <v>0</v>
      </c>
      <c r="H2676" t="s">
        <v>30</v>
      </c>
      <c r="I2676">
        <v>0</v>
      </c>
      <c r="J2676" t="s">
        <v>31</v>
      </c>
      <c r="K2676">
        <v>0</v>
      </c>
      <c r="L2676" s="1">
        <v>2386</v>
      </c>
      <c r="M2676" t="s">
        <v>27</v>
      </c>
      <c r="N2676" t="s">
        <v>27</v>
      </c>
      <c r="O2676" t="s">
        <v>27</v>
      </c>
      <c r="P2676">
        <v>0</v>
      </c>
      <c r="Q2676" t="s">
        <v>34</v>
      </c>
      <c r="R2676">
        <v>1</v>
      </c>
      <c r="S2676" t="s">
        <v>27</v>
      </c>
      <c r="T2676">
        <v>6</v>
      </c>
      <c r="U2676">
        <v>2</v>
      </c>
      <c r="V2676">
        <v>3</v>
      </c>
      <c r="W2676">
        <v>99</v>
      </c>
      <c r="X2676">
        <v>729</v>
      </c>
      <c r="Y2676">
        <v>-50</v>
      </c>
      <c r="Z2676" t="s">
        <v>35</v>
      </c>
      <c r="AA2676">
        <v>100</v>
      </c>
      <c r="AB2676" t="str">
        <f t="shared" si="41"/>
        <v>20-29</v>
      </c>
    </row>
    <row r="2677" spans="1:28" x14ac:dyDescent="0.3">
      <c r="A2677">
        <v>18</v>
      </c>
      <c r="B2677" t="s">
        <v>27</v>
      </c>
      <c r="C2677" t="s">
        <v>28</v>
      </c>
      <c r="D2677">
        <v>86</v>
      </c>
      <c r="E2677" t="s">
        <v>29</v>
      </c>
      <c r="F2677">
        <v>50</v>
      </c>
      <c r="G2677">
        <v>0</v>
      </c>
      <c r="H2677" t="s">
        <v>30</v>
      </c>
      <c r="I2677">
        <v>0</v>
      </c>
      <c r="J2677" t="s">
        <v>31</v>
      </c>
      <c r="K2677">
        <v>0</v>
      </c>
      <c r="L2677" s="1">
        <v>2386</v>
      </c>
      <c r="M2677" t="s">
        <v>27</v>
      </c>
      <c r="N2677" t="s">
        <v>27</v>
      </c>
      <c r="O2677" t="s">
        <v>27</v>
      </c>
      <c r="P2677">
        <v>0</v>
      </c>
      <c r="Q2677" t="s">
        <v>34</v>
      </c>
      <c r="R2677">
        <v>5</v>
      </c>
      <c r="S2677" t="s">
        <v>36</v>
      </c>
      <c r="T2677">
        <v>4</v>
      </c>
      <c r="U2677">
        <v>1</v>
      </c>
      <c r="V2677">
        <v>1</v>
      </c>
      <c r="W2677">
        <v>8</v>
      </c>
      <c r="X2677">
        <v>685</v>
      </c>
      <c r="Y2677">
        <v>50</v>
      </c>
      <c r="Z2677" t="s">
        <v>33</v>
      </c>
      <c r="AA2677">
        <v>50</v>
      </c>
      <c r="AB2677" t="str">
        <f t="shared" si="41"/>
        <v>10-19</v>
      </c>
    </row>
    <row r="2678" spans="1:28" x14ac:dyDescent="0.3">
      <c r="A2678">
        <v>45</v>
      </c>
      <c r="B2678" t="s">
        <v>27</v>
      </c>
      <c r="C2678" t="s">
        <v>38</v>
      </c>
      <c r="D2678">
        <v>0</v>
      </c>
      <c r="E2678" t="s">
        <v>29</v>
      </c>
      <c r="F2678">
        <v>50</v>
      </c>
      <c r="G2678">
        <v>0</v>
      </c>
      <c r="H2678" t="s">
        <v>30</v>
      </c>
      <c r="I2678">
        <v>0</v>
      </c>
      <c r="J2678" t="s">
        <v>31</v>
      </c>
      <c r="K2678">
        <v>0</v>
      </c>
      <c r="L2678" s="1">
        <v>2300</v>
      </c>
      <c r="M2678" t="s">
        <v>36</v>
      </c>
      <c r="N2678" t="s">
        <v>27</v>
      </c>
      <c r="O2678" t="s">
        <v>27</v>
      </c>
      <c r="P2678">
        <v>50</v>
      </c>
      <c r="Q2678" t="s">
        <v>32</v>
      </c>
      <c r="R2678">
        <v>15</v>
      </c>
      <c r="S2678" t="s">
        <v>27</v>
      </c>
      <c r="T2678">
        <v>7</v>
      </c>
      <c r="U2678">
        <v>1</v>
      </c>
      <c r="V2678">
        <v>2</v>
      </c>
      <c r="W2678">
        <v>99</v>
      </c>
      <c r="X2678">
        <v>676</v>
      </c>
      <c r="Y2678">
        <v>50</v>
      </c>
      <c r="Z2678" t="s">
        <v>35</v>
      </c>
      <c r="AA2678">
        <v>100</v>
      </c>
      <c r="AB2678" t="str">
        <f t="shared" si="41"/>
        <v>40-49</v>
      </c>
    </row>
    <row r="2679" spans="1:28" x14ac:dyDescent="0.3">
      <c r="A2679">
        <v>18</v>
      </c>
      <c r="B2679" t="s">
        <v>27</v>
      </c>
      <c r="C2679" t="s">
        <v>38</v>
      </c>
      <c r="D2679">
        <v>0</v>
      </c>
      <c r="E2679" t="s">
        <v>29</v>
      </c>
      <c r="F2679">
        <v>50</v>
      </c>
      <c r="G2679">
        <v>1</v>
      </c>
      <c r="H2679" t="s">
        <v>30</v>
      </c>
      <c r="I2679">
        <v>50</v>
      </c>
      <c r="J2679" t="s">
        <v>40</v>
      </c>
      <c r="K2679">
        <v>-200</v>
      </c>
      <c r="L2679" s="1">
        <v>2000</v>
      </c>
      <c r="M2679" t="s">
        <v>27</v>
      </c>
      <c r="N2679" t="s">
        <v>36</v>
      </c>
      <c r="O2679" t="s">
        <v>27</v>
      </c>
      <c r="P2679">
        <v>50</v>
      </c>
      <c r="Q2679" t="s">
        <v>34</v>
      </c>
      <c r="R2679">
        <v>4</v>
      </c>
      <c r="S2679" t="s">
        <v>36</v>
      </c>
      <c r="T2679">
        <v>4</v>
      </c>
      <c r="U2679">
        <v>1</v>
      </c>
      <c r="V2679">
        <v>2</v>
      </c>
      <c r="W2679">
        <v>6</v>
      </c>
      <c r="X2679">
        <v>752</v>
      </c>
      <c r="Y2679">
        <v>-50</v>
      </c>
      <c r="Z2679" t="s">
        <v>33</v>
      </c>
      <c r="AA2679">
        <v>50</v>
      </c>
      <c r="AB2679" t="str">
        <f t="shared" si="41"/>
        <v>10-19</v>
      </c>
    </row>
    <row r="2680" spans="1:28" x14ac:dyDescent="0.3">
      <c r="A2680">
        <v>41</v>
      </c>
      <c r="B2680" t="s">
        <v>27</v>
      </c>
      <c r="C2680" t="s">
        <v>28</v>
      </c>
      <c r="D2680">
        <v>86</v>
      </c>
      <c r="E2680" t="s">
        <v>37</v>
      </c>
      <c r="F2680">
        <v>0</v>
      </c>
      <c r="G2680">
        <v>0</v>
      </c>
      <c r="H2680" t="s">
        <v>30</v>
      </c>
      <c r="I2680">
        <v>0</v>
      </c>
      <c r="J2680" t="s">
        <v>40</v>
      </c>
      <c r="K2680">
        <v>-200</v>
      </c>
      <c r="L2680" s="1">
        <v>2136</v>
      </c>
      <c r="M2680" t="s">
        <v>27</v>
      </c>
      <c r="N2680" t="s">
        <v>36</v>
      </c>
      <c r="O2680" t="s">
        <v>27</v>
      </c>
      <c r="P2680">
        <v>50</v>
      </c>
      <c r="Q2680" t="s">
        <v>32</v>
      </c>
      <c r="R2680">
        <v>6</v>
      </c>
      <c r="S2680" t="s">
        <v>36</v>
      </c>
      <c r="T2680">
        <v>5</v>
      </c>
      <c r="U2680">
        <v>2</v>
      </c>
      <c r="V2680">
        <v>3</v>
      </c>
      <c r="W2680">
        <v>4</v>
      </c>
      <c r="X2680">
        <v>580</v>
      </c>
      <c r="Y2680">
        <v>50</v>
      </c>
      <c r="Z2680" t="s">
        <v>35</v>
      </c>
      <c r="AA2680">
        <v>100</v>
      </c>
      <c r="AB2680" t="str">
        <f t="shared" si="41"/>
        <v>40-49</v>
      </c>
    </row>
    <row r="2681" spans="1:28" x14ac:dyDescent="0.3">
      <c r="A2681">
        <v>36</v>
      </c>
      <c r="B2681" t="s">
        <v>27</v>
      </c>
      <c r="C2681" t="s">
        <v>38</v>
      </c>
      <c r="D2681">
        <v>0</v>
      </c>
      <c r="E2681" t="s">
        <v>29</v>
      </c>
      <c r="F2681">
        <v>50</v>
      </c>
      <c r="G2681">
        <v>0</v>
      </c>
      <c r="H2681" t="s">
        <v>30</v>
      </c>
      <c r="I2681">
        <v>0</v>
      </c>
      <c r="J2681" t="s">
        <v>31</v>
      </c>
      <c r="K2681">
        <v>0</v>
      </c>
      <c r="L2681" s="1">
        <v>2300</v>
      </c>
      <c r="M2681" t="s">
        <v>27</v>
      </c>
      <c r="N2681" t="s">
        <v>27</v>
      </c>
      <c r="O2681" t="s">
        <v>27</v>
      </c>
      <c r="P2681">
        <v>0</v>
      </c>
      <c r="Q2681" t="s">
        <v>32</v>
      </c>
      <c r="R2681">
        <v>12</v>
      </c>
      <c r="S2681" t="s">
        <v>36</v>
      </c>
      <c r="T2681">
        <v>4</v>
      </c>
      <c r="U2681">
        <v>1</v>
      </c>
      <c r="V2681">
        <v>1</v>
      </c>
      <c r="W2681">
        <v>4</v>
      </c>
      <c r="X2681">
        <v>684</v>
      </c>
      <c r="Y2681">
        <v>50</v>
      </c>
      <c r="Z2681" t="s">
        <v>33</v>
      </c>
      <c r="AA2681">
        <v>50</v>
      </c>
      <c r="AB2681" t="str">
        <f t="shared" si="41"/>
        <v>30-39</v>
      </c>
    </row>
    <row r="2682" spans="1:28" x14ac:dyDescent="0.3">
      <c r="A2682">
        <v>50</v>
      </c>
      <c r="B2682" t="s">
        <v>27</v>
      </c>
      <c r="C2682" t="s">
        <v>28</v>
      </c>
      <c r="D2682">
        <v>86</v>
      </c>
      <c r="E2682" t="s">
        <v>37</v>
      </c>
      <c r="F2682">
        <v>0</v>
      </c>
      <c r="G2682">
        <v>1</v>
      </c>
      <c r="H2682" t="s">
        <v>39</v>
      </c>
      <c r="I2682">
        <v>100</v>
      </c>
      <c r="J2682" t="s">
        <v>31</v>
      </c>
      <c r="K2682">
        <v>0</v>
      </c>
      <c r="L2682" s="1">
        <v>2436</v>
      </c>
      <c r="M2682" t="s">
        <v>27</v>
      </c>
      <c r="N2682" t="s">
        <v>36</v>
      </c>
      <c r="O2682" t="s">
        <v>27</v>
      </c>
      <c r="P2682">
        <v>50</v>
      </c>
      <c r="Q2682" t="s">
        <v>34</v>
      </c>
      <c r="R2682">
        <v>14</v>
      </c>
      <c r="S2682" t="s">
        <v>36</v>
      </c>
      <c r="T2682">
        <v>4</v>
      </c>
      <c r="U2682">
        <v>2</v>
      </c>
      <c r="V2682">
        <v>2</v>
      </c>
      <c r="W2682">
        <v>7</v>
      </c>
      <c r="X2682">
        <v>690</v>
      </c>
      <c r="Y2682">
        <v>50</v>
      </c>
      <c r="Z2682" t="s">
        <v>35</v>
      </c>
      <c r="AA2682">
        <v>100</v>
      </c>
      <c r="AB2682" t="str">
        <f t="shared" si="41"/>
        <v>50-59</v>
      </c>
    </row>
    <row r="2683" spans="1:28" x14ac:dyDescent="0.3">
      <c r="A2683">
        <v>35</v>
      </c>
      <c r="B2683" t="s">
        <v>27</v>
      </c>
      <c r="C2683" t="s">
        <v>38</v>
      </c>
      <c r="D2683">
        <v>0</v>
      </c>
      <c r="E2683" t="s">
        <v>42</v>
      </c>
      <c r="F2683">
        <v>100</v>
      </c>
      <c r="G2683">
        <v>1</v>
      </c>
      <c r="H2683" t="s">
        <v>30</v>
      </c>
      <c r="I2683">
        <v>50</v>
      </c>
      <c r="J2683" t="s">
        <v>31</v>
      </c>
      <c r="K2683">
        <v>0</v>
      </c>
      <c r="L2683" s="1">
        <v>2400</v>
      </c>
      <c r="M2683" t="s">
        <v>36</v>
      </c>
      <c r="N2683" t="s">
        <v>27</v>
      </c>
      <c r="O2683" t="s">
        <v>27</v>
      </c>
      <c r="P2683">
        <v>50</v>
      </c>
      <c r="Q2683" t="s">
        <v>32</v>
      </c>
      <c r="R2683">
        <v>20</v>
      </c>
      <c r="S2683" t="s">
        <v>36</v>
      </c>
      <c r="T2683">
        <v>8</v>
      </c>
      <c r="U2683">
        <v>0</v>
      </c>
      <c r="V2683">
        <v>3</v>
      </c>
      <c r="W2683">
        <v>9</v>
      </c>
      <c r="X2683">
        <v>674</v>
      </c>
      <c r="Y2683">
        <v>50</v>
      </c>
      <c r="Z2683" t="s">
        <v>35</v>
      </c>
      <c r="AA2683">
        <v>100</v>
      </c>
      <c r="AB2683" t="str">
        <f t="shared" si="41"/>
        <v>30-39</v>
      </c>
    </row>
    <row r="2684" spans="1:28" x14ac:dyDescent="0.3">
      <c r="A2684">
        <v>35</v>
      </c>
      <c r="B2684" t="s">
        <v>27</v>
      </c>
      <c r="C2684" t="s">
        <v>28</v>
      </c>
      <c r="D2684">
        <v>86</v>
      </c>
      <c r="E2684" t="s">
        <v>29</v>
      </c>
      <c r="F2684">
        <v>50</v>
      </c>
      <c r="G2684">
        <v>1</v>
      </c>
      <c r="H2684" t="s">
        <v>30</v>
      </c>
      <c r="I2684">
        <v>50</v>
      </c>
      <c r="J2684" t="s">
        <v>40</v>
      </c>
      <c r="K2684">
        <v>-200</v>
      </c>
      <c r="L2684" s="1">
        <v>2086</v>
      </c>
      <c r="M2684" t="s">
        <v>27</v>
      </c>
      <c r="N2684" t="s">
        <v>27</v>
      </c>
      <c r="O2684" t="s">
        <v>36</v>
      </c>
      <c r="P2684">
        <v>50</v>
      </c>
      <c r="Q2684" t="s">
        <v>34</v>
      </c>
      <c r="R2684">
        <v>16</v>
      </c>
      <c r="S2684" t="s">
        <v>27</v>
      </c>
      <c r="T2684">
        <v>6</v>
      </c>
      <c r="U2684">
        <v>2</v>
      </c>
      <c r="V2684">
        <v>3</v>
      </c>
      <c r="W2684">
        <v>99</v>
      </c>
      <c r="X2684">
        <v>701</v>
      </c>
      <c r="Y2684">
        <v>-50</v>
      </c>
      <c r="Z2684" t="s">
        <v>33</v>
      </c>
      <c r="AA2684">
        <v>50</v>
      </c>
      <c r="AB2684" t="str">
        <f t="shared" si="41"/>
        <v>30-39</v>
      </c>
    </row>
    <row r="2685" spans="1:28" x14ac:dyDescent="0.3">
      <c r="A2685">
        <v>50</v>
      </c>
      <c r="B2685" t="s">
        <v>27</v>
      </c>
      <c r="C2685" t="s">
        <v>28</v>
      </c>
      <c r="D2685">
        <v>86</v>
      </c>
      <c r="E2685" t="s">
        <v>29</v>
      </c>
      <c r="F2685">
        <v>50</v>
      </c>
      <c r="G2685">
        <v>0</v>
      </c>
      <c r="H2685" t="s">
        <v>39</v>
      </c>
      <c r="I2685">
        <v>0</v>
      </c>
      <c r="J2685" t="s">
        <v>31</v>
      </c>
      <c r="K2685">
        <v>0</v>
      </c>
      <c r="L2685" s="1">
        <v>2336</v>
      </c>
      <c r="M2685" t="s">
        <v>27</v>
      </c>
      <c r="N2685" t="s">
        <v>27</v>
      </c>
      <c r="O2685" t="s">
        <v>27</v>
      </c>
      <c r="P2685">
        <v>0</v>
      </c>
      <c r="Q2685" t="s">
        <v>34</v>
      </c>
      <c r="R2685">
        <v>8</v>
      </c>
      <c r="S2685" t="s">
        <v>27</v>
      </c>
      <c r="T2685">
        <v>6</v>
      </c>
      <c r="U2685">
        <v>4</v>
      </c>
      <c r="V2685">
        <v>2</v>
      </c>
      <c r="W2685">
        <v>99</v>
      </c>
      <c r="X2685">
        <v>708</v>
      </c>
      <c r="Y2685">
        <v>-50</v>
      </c>
      <c r="Z2685" t="s">
        <v>35</v>
      </c>
      <c r="AA2685">
        <v>100</v>
      </c>
      <c r="AB2685" t="str">
        <f t="shared" si="41"/>
        <v>50-59</v>
      </c>
    </row>
    <row r="2686" spans="1:28" x14ac:dyDescent="0.3">
      <c r="A2686">
        <v>45</v>
      </c>
      <c r="B2686" t="s">
        <v>27</v>
      </c>
      <c r="C2686" t="s">
        <v>38</v>
      </c>
      <c r="D2686">
        <v>0</v>
      </c>
      <c r="E2686" t="s">
        <v>29</v>
      </c>
      <c r="F2686">
        <v>50</v>
      </c>
      <c r="G2686">
        <v>0</v>
      </c>
      <c r="H2686" t="s">
        <v>30</v>
      </c>
      <c r="I2686">
        <v>0</v>
      </c>
      <c r="J2686" t="s">
        <v>31</v>
      </c>
      <c r="K2686">
        <v>0</v>
      </c>
      <c r="L2686" s="1">
        <v>2200</v>
      </c>
      <c r="M2686" t="s">
        <v>27</v>
      </c>
      <c r="N2686" t="s">
        <v>27</v>
      </c>
      <c r="O2686" t="s">
        <v>27</v>
      </c>
      <c r="P2686">
        <v>0</v>
      </c>
      <c r="Q2686" t="s">
        <v>34</v>
      </c>
      <c r="R2686">
        <v>24</v>
      </c>
      <c r="S2686" t="s">
        <v>36</v>
      </c>
      <c r="T2686">
        <v>7</v>
      </c>
      <c r="U2686">
        <v>1</v>
      </c>
      <c r="V2686">
        <v>1</v>
      </c>
      <c r="W2686">
        <v>14</v>
      </c>
      <c r="X2686">
        <v>753</v>
      </c>
      <c r="Y2686">
        <v>-50</v>
      </c>
      <c r="Z2686" t="s">
        <v>33</v>
      </c>
      <c r="AA2686">
        <v>50</v>
      </c>
      <c r="AB2686" t="str">
        <f t="shared" si="41"/>
        <v>40-49</v>
      </c>
    </row>
    <row r="2687" spans="1:28" x14ac:dyDescent="0.3">
      <c r="A2687">
        <v>44</v>
      </c>
      <c r="B2687" t="s">
        <v>27</v>
      </c>
      <c r="C2687" t="s">
        <v>45</v>
      </c>
      <c r="D2687">
        <v>0</v>
      </c>
      <c r="E2687" t="s">
        <v>29</v>
      </c>
      <c r="F2687">
        <v>50</v>
      </c>
      <c r="G2687">
        <v>1</v>
      </c>
      <c r="H2687" t="s">
        <v>39</v>
      </c>
      <c r="I2687">
        <v>100</v>
      </c>
      <c r="J2687" t="s">
        <v>31</v>
      </c>
      <c r="K2687">
        <v>0</v>
      </c>
      <c r="L2687" s="1">
        <v>2250</v>
      </c>
      <c r="M2687" t="s">
        <v>36</v>
      </c>
      <c r="N2687" t="s">
        <v>36</v>
      </c>
      <c r="O2687" t="s">
        <v>27</v>
      </c>
      <c r="P2687">
        <v>100</v>
      </c>
      <c r="Q2687" t="s">
        <v>32</v>
      </c>
      <c r="R2687">
        <v>11</v>
      </c>
      <c r="S2687" t="s">
        <v>36</v>
      </c>
      <c r="T2687">
        <v>4</v>
      </c>
      <c r="U2687">
        <v>2</v>
      </c>
      <c r="V2687">
        <v>3</v>
      </c>
      <c r="W2687">
        <v>14</v>
      </c>
      <c r="X2687">
        <v>705</v>
      </c>
      <c r="Y2687">
        <v>-50</v>
      </c>
      <c r="Z2687" t="s">
        <v>35</v>
      </c>
      <c r="AA2687">
        <v>100</v>
      </c>
      <c r="AB2687" t="str">
        <f t="shared" si="41"/>
        <v>40-49</v>
      </c>
    </row>
    <row r="2688" spans="1:28" x14ac:dyDescent="0.3">
      <c r="A2688">
        <v>47</v>
      </c>
      <c r="B2688" t="s">
        <v>27</v>
      </c>
      <c r="C2688" t="s">
        <v>28</v>
      </c>
      <c r="D2688">
        <v>86</v>
      </c>
      <c r="E2688" t="s">
        <v>29</v>
      </c>
      <c r="F2688">
        <v>50</v>
      </c>
      <c r="G2688">
        <v>0</v>
      </c>
      <c r="H2688" t="s">
        <v>43</v>
      </c>
      <c r="I2688">
        <v>0</v>
      </c>
      <c r="J2688" t="s">
        <v>40</v>
      </c>
      <c r="K2688">
        <v>-200</v>
      </c>
      <c r="L2688" s="1">
        <v>2136</v>
      </c>
      <c r="M2688" t="s">
        <v>27</v>
      </c>
      <c r="N2688" t="s">
        <v>27</v>
      </c>
      <c r="O2688" t="s">
        <v>27</v>
      </c>
      <c r="P2688">
        <v>0</v>
      </c>
      <c r="Q2688" t="s">
        <v>34</v>
      </c>
      <c r="R2688">
        <v>23</v>
      </c>
      <c r="S2688" t="s">
        <v>36</v>
      </c>
      <c r="T2688">
        <v>3</v>
      </c>
      <c r="U2688">
        <v>3</v>
      </c>
      <c r="V2688">
        <v>1</v>
      </c>
      <c r="W2688">
        <v>7</v>
      </c>
      <c r="X2688">
        <v>778</v>
      </c>
      <c r="Y2688">
        <v>-50</v>
      </c>
      <c r="Z2688" t="s">
        <v>35</v>
      </c>
      <c r="AA2688">
        <v>100</v>
      </c>
      <c r="AB2688" t="str">
        <f t="shared" si="41"/>
        <v>40-49</v>
      </c>
    </row>
    <row r="2689" spans="1:28" x14ac:dyDescent="0.3">
      <c r="A2689">
        <v>18</v>
      </c>
      <c r="B2689" t="s">
        <v>27</v>
      </c>
      <c r="C2689" t="s">
        <v>38</v>
      </c>
      <c r="D2689">
        <v>0</v>
      </c>
      <c r="E2689" t="s">
        <v>29</v>
      </c>
      <c r="F2689">
        <v>50</v>
      </c>
      <c r="G2689">
        <v>0</v>
      </c>
      <c r="H2689" t="s">
        <v>43</v>
      </c>
      <c r="I2689">
        <v>0</v>
      </c>
      <c r="J2689" t="s">
        <v>31</v>
      </c>
      <c r="K2689">
        <v>0</v>
      </c>
      <c r="L2689" s="1">
        <v>2200</v>
      </c>
      <c r="M2689" t="s">
        <v>27</v>
      </c>
      <c r="N2689" t="s">
        <v>27</v>
      </c>
      <c r="O2689" t="s">
        <v>27</v>
      </c>
      <c r="P2689">
        <v>0</v>
      </c>
      <c r="Q2689" t="s">
        <v>34</v>
      </c>
      <c r="R2689">
        <v>26</v>
      </c>
      <c r="S2689" t="s">
        <v>36</v>
      </c>
      <c r="T2689">
        <v>6</v>
      </c>
      <c r="U2689">
        <v>1</v>
      </c>
      <c r="V2689">
        <v>3</v>
      </c>
      <c r="W2689">
        <v>7</v>
      </c>
      <c r="X2689">
        <v>703</v>
      </c>
      <c r="Y2689">
        <v>-50</v>
      </c>
      <c r="Z2689" t="s">
        <v>33</v>
      </c>
      <c r="AA2689">
        <v>50</v>
      </c>
      <c r="AB2689" t="str">
        <f t="shared" si="41"/>
        <v>10-19</v>
      </c>
    </row>
    <row r="2690" spans="1:28" x14ac:dyDescent="0.3">
      <c r="A2690">
        <v>51</v>
      </c>
      <c r="B2690" t="s">
        <v>27</v>
      </c>
      <c r="C2690" t="s">
        <v>38</v>
      </c>
      <c r="D2690">
        <v>0</v>
      </c>
      <c r="E2690" t="s">
        <v>29</v>
      </c>
      <c r="F2690">
        <v>50</v>
      </c>
      <c r="G2690">
        <v>0</v>
      </c>
      <c r="H2690" t="s">
        <v>30</v>
      </c>
      <c r="I2690">
        <v>0</v>
      </c>
      <c r="J2690" t="s">
        <v>40</v>
      </c>
      <c r="K2690">
        <v>-200</v>
      </c>
      <c r="L2690" s="1">
        <v>2050</v>
      </c>
      <c r="M2690" t="s">
        <v>27</v>
      </c>
      <c r="N2690" t="s">
        <v>27</v>
      </c>
      <c r="O2690" t="s">
        <v>27</v>
      </c>
      <c r="P2690">
        <v>0</v>
      </c>
      <c r="Q2690" t="s">
        <v>32</v>
      </c>
      <c r="R2690">
        <v>29</v>
      </c>
      <c r="S2690" t="s">
        <v>36</v>
      </c>
      <c r="T2690">
        <v>8</v>
      </c>
      <c r="U2690">
        <v>1</v>
      </c>
      <c r="V2690">
        <v>1</v>
      </c>
      <c r="W2690">
        <v>1</v>
      </c>
      <c r="X2690">
        <v>701</v>
      </c>
      <c r="Y2690">
        <v>-50</v>
      </c>
      <c r="Z2690" t="s">
        <v>35</v>
      </c>
      <c r="AA2690">
        <v>100</v>
      </c>
      <c r="AB2690" t="str">
        <f t="shared" ref="AB2690:AB2753" si="42">FLOOR(A2690,10) &amp; "-" &amp; (FLOOR(A2690,10)+9)</f>
        <v>50-59</v>
      </c>
    </row>
    <row r="2691" spans="1:28" x14ac:dyDescent="0.3">
      <c r="A2691">
        <v>49</v>
      </c>
      <c r="B2691" t="s">
        <v>27</v>
      </c>
      <c r="C2691" t="s">
        <v>45</v>
      </c>
      <c r="D2691">
        <v>0</v>
      </c>
      <c r="E2691" t="s">
        <v>37</v>
      </c>
      <c r="F2691">
        <v>0</v>
      </c>
      <c r="G2691">
        <v>0</v>
      </c>
      <c r="H2691" t="s">
        <v>30</v>
      </c>
      <c r="I2691">
        <v>0</v>
      </c>
      <c r="J2691" t="s">
        <v>40</v>
      </c>
      <c r="K2691">
        <v>-200</v>
      </c>
      <c r="L2691" s="1">
        <v>2000</v>
      </c>
      <c r="M2691" t="s">
        <v>27</v>
      </c>
      <c r="N2691" t="s">
        <v>27</v>
      </c>
      <c r="O2691" t="s">
        <v>27</v>
      </c>
      <c r="P2691">
        <v>0</v>
      </c>
      <c r="Q2691" t="s">
        <v>32</v>
      </c>
      <c r="R2691">
        <v>2</v>
      </c>
      <c r="S2691" t="s">
        <v>36</v>
      </c>
      <c r="T2691">
        <v>5</v>
      </c>
      <c r="U2691">
        <v>1</v>
      </c>
      <c r="V2691">
        <v>3</v>
      </c>
      <c r="W2691">
        <v>4</v>
      </c>
      <c r="X2691">
        <v>769</v>
      </c>
      <c r="Y2691">
        <v>-50</v>
      </c>
      <c r="Z2691" t="s">
        <v>35</v>
      </c>
      <c r="AA2691">
        <v>100</v>
      </c>
      <c r="AB2691" t="str">
        <f t="shared" si="42"/>
        <v>40-49</v>
      </c>
    </row>
    <row r="2692" spans="1:28" x14ac:dyDescent="0.3">
      <c r="A2692">
        <v>24</v>
      </c>
      <c r="B2692" t="s">
        <v>27</v>
      </c>
      <c r="C2692" t="s">
        <v>28</v>
      </c>
      <c r="D2692">
        <v>86</v>
      </c>
      <c r="E2692" t="s">
        <v>29</v>
      </c>
      <c r="F2692">
        <v>50</v>
      </c>
      <c r="G2692">
        <v>1</v>
      </c>
      <c r="H2692" t="s">
        <v>39</v>
      </c>
      <c r="I2692">
        <v>100</v>
      </c>
      <c r="J2692" t="s">
        <v>31</v>
      </c>
      <c r="K2692">
        <v>0</v>
      </c>
      <c r="L2692" s="1">
        <v>2386</v>
      </c>
      <c r="M2692" t="s">
        <v>27</v>
      </c>
      <c r="N2692" t="s">
        <v>36</v>
      </c>
      <c r="O2692" t="s">
        <v>27</v>
      </c>
      <c r="P2692">
        <v>50</v>
      </c>
      <c r="Q2692" t="s">
        <v>34</v>
      </c>
      <c r="R2692">
        <v>24</v>
      </c>
      <c r="S2692" t="s">
        <v>27</v>
      </c>
      <c r="T2692">
        <v>1</v>
      </c>
      <c r="U2692">
        <v>1</v>
      </c>
      <c r="V2692">
        <v>2</v>
      </c>
      <c r="W2692">
        <v>99</v>
      </c>
      <c r="X2692">
        <v>767</v>
      </c>
      <c r="Y2692">
        <v>-50</v>
      </c>
      <c r="Z2692" t="s">
        <v>35</v>
      </c>
      <c r="AA2692">
        <v>100</v>
      </c>
      <c r="AB2692" t="str">
        <f t="shared" si="42"/>
        <v>20-29</v>
      </c>
    </row>
    <row r="2693" spans="1:28" x14ac:dyDescent="0.3">
      <c r="A2693">
        <v>36</v>
      </c>
      <c r="B2693" t="s">
        <v>27</v>
      </c>
      <c r="C2693" t="s">
        <v>28</v>
      </c>
      <c r="D2693">
        <v>86</v>
      </c>
      <c r="E2693" t="s">
        <v>29</v>
      </c>
      <c r="F2693">
        <v>50</v>
      </c>
      <c r="G2693">
        <v>0</v>
      </c>
      <c r="H2693" t="s">
        <v>30</v>
      </c>
      <c r="I2693">
        <v>0</v>
      </c>
      <c r="J2693" t="s">
        <v>31</v>
      </c>
      <c r="K2693">
        <v>0</v>
      </c>
      <c r="L2693" s="1">
        <v>2286</v>
      </c>
      <c r="M2693" t="s">
        <v>27</v>
      </c>
      <c r="N2693" t="s">
        <v>36</v>
      </c>
      <c r="O2693" t="s">
        <v>27</v>
      </c>
      <c r="P2693">
        <v>50</v>
      </c>
      <c r="Q2693" t="s">
        <v>34</v>
      </c>
      <c r="R2693">
        <v>18</v>
      </c>
      <c r="S2693" t="s">
        <v>27</v>
      </c>
      <c r="T2693">
        <v>3</v>
      </c>
      <c r="U2693">
        <v>5</v>
      </c>
      <c r="V2693">
        <v>2</v>
      </c>
      <c r="W2693">
        <v>99</v>
      </c>
      <c r="X2693">
        <v>732</v>
      </c>
      <c r="Y2693">
        <v>-50</v>
      </c>
      <c r="Z2693" t="s">
        <v>35</v>
      </c>
      <c r="AA2693">
        <v>100</v>
      </c>
      <c r="AB2693" t="str">
        <f t="shared" si="42"/>
        <v>30-39</v>
      </c>
    </row>
    <row r="2694" spans="1:28" x14ac:dyDescent="0.3">
      <c r="A2694">
        <v>39</v>
      </c>
      <c r="B2694" t="s">
        <v>27</v>
      </c>
      <c r="C2694" t="s">
        <v>46</v>
      </c>
      <c r="D2694">
        <v>0</v>
      </c>
      <c r="E2694" t="s">
        <v>29</v>
      </c>
      <c r="F2694">
        <v>50</v>
      </c>
      <c r="G2694">
        <v>0</v>
      </c>
      <c r="H2694" t="s">
        <v>30</v>
      </c>
      <c r="I2694">
        <v>0</v>
      </c>
      <c r="J2694" t="s">
        <v>40</v>
      </c>
      <c r="K2694">
        <v>-200</v>
      </c>
      <c r="L2694" s="1">
        <v>1900</v>
      </c>
      <c r="M2694" t="s">
        <v>36</v>
      </c>
      <c r="N2694" t="s">
        <v>36</v>
      </c>
      <c r="O2694" t="s">
        <v>36</v>
      </c>
      <c r="P2694">
        <v>150</v>
      </c>
      <c r="Q2694" t="s">
        <v>34</v>
      </c>
      <c r="R2694">
        <v>1</v>
      </c>
      <c r="S2694" t="s">
        <v>36</v>
      </c>
      <c r="T2694">
        <v>8</v>
      </c>
      <c r="U2694">
        <v>1</v>
      </c>
      <c r="V2694">
        <v>1</v>
      </c>
      <c r="W2694">
        <v>4</v>
      </c>
      <c r="X2694">
        <v>716</v>
      </c>
      <c r="Y2694">
        <v>-50</v>
      </c>
      <c r="Z2694" t="s">
        <v>35</v>
      </c>
      <c r="AA2694">
        <v>100</v>
      </c>
      <c r="AB2694" t="str">
        <f t="shared" si="42"/>
        <v>30-39</v>
      </c>
    </row>
    <row r="2695" spans="1:28" x14ac:dyDescent="0.3">
      <c r="A2695">
        <v>37</v>
      </c>
      <c r="B2695" t="s">
        <v>27</v>
      </c>
      <c r="C2695" t="s">
        <v>28</v>
      </c>
      <c r="D2695">
        <v>86</v>
      </c>
      <c r="E2695" t="s">
        <v>29</v>
      </c>
      <c r="F2695">
        <v>50</v>
      </c>
      <c r="G2695">
        <v>1</v>
      </c>
      <c r="H2695" t="s">
        <v>30</v>
      </c>
      <c r="I2695">
        <v>50</v>
      </c>
      <c r="J2695" t="s">
        <v>31</v>
      </c>
      <c r="K2695">
        <v>0</v>
      </c>
      <c r="L2695" s="1">
        <v>2286</v>
      </c>
      <c r="M2695" t="s">
        <v>27</v>
      </c>
      <c r="N2695" t="s">
        <v>27</v>
      </c>
      <c r="O2695" t="s">
        <v>27</v>
      </c>
      <c r="P2695">
        <v>0</v>
      </c>
      <c r="Q2695" t="s">
        <v>34</v>
      </c>
      <c r="R2695">
        <v>25</v>
      </c>
      <c r="S2695" t="s">
        <v>36</v>
      </c>
      <c r="T2695">
        <v>3</v>
      </c>
      <c r="U2695">
        <v>0</v>
      </c>
      <c r="V2695">
        <v>1</v>
      </c>
      <c r="W2695">
        <v>4</v>
      </c>
      <c r="X2695">
        <v>717</v>
      </c>
      <c r="Y2695">
        <v>-50</v>
      </c>
      <c r="Z2695" t="s">
        <v>41</v>
      </c>
      <c r="AA2695">
        <v>0</v>
      </c>
      <c r="AB2695" t="str">
        <f t="shared" si="42"/>
        <v>30-39</v>
      </c>
    </row>
    <row r="2696" spans="1:28" x14ac:dyDescent="0.3">
      <c r="A2696">
        <v>45</v>
      </c>
      <c r="B2696" t="s">
        <v>27</v>
      </c>
      <c r="C2696" t="s">
        <v>28</v>
      </c>
      <c r="D2696">
        <v>86</v>
      </c>
      <c r="E2696" t="s">
        <v>42</v>
      </c>
      <c r="F2696">
        <v>100</v>
      </c>
      <c r="G2696">
        <v>0</v>
      </c>
      <c r="H2696" t="s">
        <v>39</v>
      </c>
      <c r="I2696">
        <v>0</v>
      </c>
      <c r="J2696" t="s">
        <v>31</v>
      </c>
      <c r="K2696">
        <v>0</v>
      </c>
      <c r="L2696" s="1">
        <v>2486</v>
      </c>
      <c r="M2696" t="s">
        <v>27</v>
      </c>
      <c r="N2696" t="s">
        <v>27</v>
      </c>
      <c r="O2696" t="s">
        <v>27</v>
      </c>
      <c r="P2696">
        <v>0</v>
      </c>
      <c r="Q2696" t="s">
        <v>34</v>
      </c>
      <c r="R2696">
        <v>14</v>
      </c>
      <c r="S2696" t="s">
        <v>27</v>
      </c>
      <c r="T2696">
        <v>5</v>
      </c>
      <c r="U2696">
        <v>5</v>
      </c>
      <c r="V2696">
        <v>3</v>
      </c>
      <c r="W2696">
        <v>99</v>
      </c>
      <c r="X2696">
        <v>613</v>
      </c>
      <c r="Y2696">
        <v>50</v>
      </c>
      <c r="Z2696" t="s">
        <v>35</v>
      </c>
      <c r="AA2696">
        <v>100</v>
      </c>
      <c r="AB2696" t="str">
        <f t="shared" si="42"/>
        <v>40-49</v>
      </c>
    </row>
    <row r="2697" spans="1:28" x14ac:dyDescent="0.3">
      <c r="A2697">
        <v>61</v>
      </c>
      <c r="B2697" t="s">
        <v>36</v>
      </c>
      <c r="C2697" t="s">
        <v>28</v>
      </c>
      <c r="D2697">
        <v>86</v>
      </c>
      <c r="E2697" t="s">
        <v>42</v>
      </c>
      <c r="F2697">
        <v>100</v>
      </c>
      <c r="G2697">
        <v>0</v>
      </c>
      <c r="H2697" t="s">
        <v>30</v>
      </c>
      <c r="I2697">
        <v>0</v>
      </c>
      <c r="J2697" t="s">
        <v>31</v>
      </c>
      <c r="K2697">
        <v>0</v>
      </c>
      <c r="L2697" s="1">
        <v>2386</v>
      </c>
      <c r="M2697" t="s">
        <v>36</v>
      </c>
      <c r="N2697" t="s">
        <v>27</v>
      </c>
      <c r="O2697" t="s">
        <v>27</v>
      </c>
      <c r="P2697">
        <v>50</v>
      </c>
      <c r="Q2697" t="s">
        <v>34</v>
      </c>
      <c r="R2697">
        <v>21</v>
      </c>
      <c r="S2697" t="s">
        <v>36</v>
      </c>
      <c r="T2697">
        <v>6</v>
      </c>
      <c r="U2697">
        <v>4</v>
      </c>
      <c r="V2697">
        <v>2</v>
      </c>
      <c r="W2697">
        <v>10</v>
      </c>
      <c r="X2697">
        <v>644</v>
      </c>
      <c r="Y2697">
        <v>50</v>
      </c>
      <c r="Z2697" t="s">
        <v>33</v>
      </c>
      <c r="AA2697">
        <v>50</v>
      </c>
      <c r="AB2697" t="str">
        <f t="shared" si="42"/>
        <v>60-69</v>
      </c>
    </row>
    <row r="2698" spans="1:28" x14ac:dyDescent="0.3">
      <c r="A2698">
        <v>56</v>
      </c>
      <c r="B2698" t="s">
        <v>36</v>
      </c>
      <c r="C2698" t="s">
        <v>46</v>
      </c>
      <c r="D2698">
        <v>0</v>
      </c>
      <c r="E2698" t="s">
        <v>29</v>
      </c>
      <c r="F2698">
        <v>50</v>
      </c>
      <c r="G2698">
        <v>1</v>
      </c>
      <c r="H2698" t="s">
        <v>30</v>
      </c>
      <c r="I2698">
        <v>50</v>
      </c>
      <c r="J2698" t="s">
        <v>31</v>
      </c>
      <c r="K2698">
        <v>0</v>
      </c>
      <c r="L2698" s="1">
        <v>2300</v>
      </c>
      <c r="M2698" t="s">
        <v>36</v>
      </c>
      <c r="N2698" t="s">
        <v>27</v>
      </c>
      <c r="O2698" t="s">
        <v>27</v>
      </c>
      <c r="P2698">
        <v>50</v>
      </c>
      <c r="Q2698" t="s">
        <v>34</v>
      </c>
      <c r="R2698">
        <v>22</v>
      </c>
      <c r="S2698" t="s">
        <v>27</v>
      </c>
      <c r="T2698">
        <v>5</v>
      </c>
      <c r="U2698">
        <v>0</v>
      </c>
      <c r="V2698">
        <v>2</v>
      </c>
      <c r="W2698">
        <v>99</v>
      </c>
      <c r="X2698">
        <v>676</v>
      </c>
      <c r="Y2698">
        <v>50</v>
      </c>
      <c r="Z2698" t="s">
        <v>33</v>
      </c>
      <c r="AA2698">
        <v>50</v>
      </c>
      <c r="AB2698" t="str">
        <f t="shared" si="42"/>
        <v>50-59</v>
      </c>
    </row>
    <row r="2699" spans="1:28" x14ac:dyDescent="0.3">
      <c r="A2699">
        <v>20</v>
      </c>
      <c r="B2699" t="s">
        <v>27</v>
      </c>
      <c r="C2699" t="s">
        <v>28</v>
      </c>
      <c r="D2699">
        <v>86</v>
      </c>
      <c r="E2699" t="s">
        <v>42</v>
      </c>
      <c r="F2699">
        <v>100</v>
      </c>
      <c r="G2699">
        <v>0</v>
      </c>
      <c r="H2699" t="s">
        <v>30</v>
      </c>
      <c r="I2699">
        <v>0</v>
      </c>
      <c r="J2699" t="s">
        <v>40</v>
      </c>
      <c r="K2699">
        <v>-200</v>
      </c>
      <c r="L2699" s="1">
        <v>2236</v>
      </c>
      <c r="M2699" t="s">
        <v>27</v>
      </c>
      <c r="N2699" t="s">
        <v>36</v>
      </c>
      <c r="O2699" t="s">
        <v>27</v>
      </c>
      <c r="P2699">
        <v>50</v>
      </c>
      <c r="Q2699" t="s">
        <v>34</v>
      </c>
      <c r="R2699">
        <v>1</v>
      </c>
      <c r="S2699" t="s">
        <v>27</v>
      </c>
      <c r="T2699">
        <v>3</v>
      </c>
      <c r="U2699">
        <v>1</v>
      </c>
      <c r="V2699">
        <v>1</v>
      </c>
      <c r="W2699">
        <v>99</v>
      </c>
      <c r="X2699">
        <v>632</v>
      </c>
      <c r="Y2699">
        <v>50</v>
      </c>
      <c r="Z2699" t="s">
        <v>35</v>
      </c>
      <c r="AA2699">
        <v>100</v>
      </c>
      <c r="AB2699" t="str">
        <f t="shared" si="42"/>
        <v>20-29</v>
      </c>
    </row>
    <row r="2700" spans="1:28" x14ac:dyDescent="0.3">
      <c r="A2700">
        <v>49</v>
      </c>
      <c r="B2700" t="s">
        <v>27</v>
      </c>
      <c r="C2700" t="s">
        <v>46</v>
      </c>
      <c r="D2700">
        <v>0</v>
      </c>
      <c r="E2700" t="s">
        <v>29</v>
      </c>
      <c r="F2700">
        <v>50</v>
      </c>
      <c r="G2700">
        <v>0</v>
      </c>
      <c r="H2700" t="s">
        <v>30</v>
      </c>
      <c r="I2700">
        <v>0</v>
      </c>
      <c r="J2700" t="s">
        <v>31</v>
      </c>
      <c r="K2700">
        <v>0</v>
      </c>
      <c r="L2700" s="1">
        <v>2250</v>
      </c>
      <c r="M2700" t="s">
        <v>27</v>
      </c>
      <c r="N2700" t="s">
        <v>27</v>
      </c>
      <c r="O2700" t="s">
        <v>27</v>
      </c>
      <c r="P2700">
        <v>0</v>
      </c>
      <c r="Q2700" t="s">
        <v>32</v>
      </c>
      <c r="R2700">
        <v>1</v>
      </c>
      <c r="S2700" t="s">
        <v>27</v>
      </c>
      <c r="T2700">
        <v>4</v>
      </c>
      <c r="U2700">
        <v>1</v>
      </c>
      <c r="V2700">
        <v>3</v>
      </c>
      <c r="W2700">
        <v>99</v>
      </c>
      <c r="X2700">
        <v>769</v>
      </c>
      <c r="Y2700">
        <v>-50</v>
      </c>
      <c r="Z2700" t="s">
        <v>35</v>
      </c>
      <c r="AA2700">
        <v>100</v>
      </c>
      <c r="AB2700" t="str">
        <f t="shared" si="42"/>
        <v>40-49</v>
      </c>
    </row>
    <row r="2701" spans="1:28" x14ac:dyDescent="0.3">
      <c r="A2701">
        <v>59</v>
      </c>
      <c r="B2701" t="s">
        <v>36</v>
      </c>
      <c r="C2701" t="s">
        <v>28</v>
      </c>
      <c r="D2701">
        <v>86</v>
      </c>
      <c r="E2701" t="s">
        <v>37</v>
      </c>
      <c r="F2701">
        <v>0</v>
      </c>
      <c r="G2701">
        <v>1</v>
      </c>
      <c r="H2701" t="s">
        <v>30</v>
      </c>
      <c r="I2701">
        <v>50</v>
      </c>
      <c r="J2701" t="s">
        <v>40</v>
      </c>
      <c r="K2701">
        <v>-200</v>
      </c>
      <c r="L2701" s="1">
        <v>2236</v>
      </c>
      <c r="M2701" t="s">
        <v>27</v>
      </c>
      <c r="N2701" t="s">
        <v>27</v>
      </c>
      <c r="O2701" t="s">
        <v>27</v>
      </c>
      <c r="P2701">
        <v>0</v>
      </c>
      <c r="Q2701" t="s">
        <v>32</v>
      </c>
      <c r="R2701">
        <v>8</v>
      </c>
      <c r="S2701" t="s">
        <v>27</v>
      </c>
      <c r="T2701">
        <v>2</v>
      </c>
      <c r="U2701">
        <v>4</v>
      </c>
      <c r="V2701">
        <v>2</v>
      </c>
      <c r="W2701">
        <v>99</v>
      </c>
      <c r="X2701">
        <v>664</v>
      </c>
      <c r="Y2701">
        <v>50</v>
      </c>
      <c r="Z2701" t="s">
        <v>35</v>
      </c>
      <c r="AA2701">
        <v>100</v>
      </c>
      <c r="AB2701" t="str">
        <f t="shared" si="42"/>
        <v>50-59</v>
      </c>
    </row>
    <row r="2702" spans="1:28" x14ac:dyDescent="0.3">
      <c r="A2702">
        <v>45</v>
      </c>
      <c r="B2702" t="s">
        <v>27</v>
      </c>
      <c r="C2702" t="s">
        <v>28</v>
      </c>
      <c r="D2702">
        <v>86</v>
      </c>
      <c r="E2702" t="s">
        <v>42</v>
      </c>
      <c r="F2702">
        <v>100</v>
      </c>
      <c r="G2702">
        <v>0</v>
      </c>
      <c r="H2702" t="s">
        <v>30</v>
      </c>
      <c r="I2702">
        <v>0</v>
      </c>
      <c r="J2702" t="s">
        <v>31</v>
      </c>
      <c r="K2702">
        <v>0</v>
      </c>
      <c r="L2702" s="1">
        <v>2286</v>
      </c>
      <c r="M2702" t="s">
        <v>27</v>
      </c>
      <c r="N2702" t="s">
        <v>27</v>
      </c>
      <c r="O2702" t="s">
        <v>27</v>
      </c>
      <c r="P2702">
        <v>0</v>
      </c>
      <c r="Q2702" t="s">
        <v>34</v>
      </c>
      <c r="R2702">
        <v>30</v>
      </c>
      <c r="S2702" t="s">
        <v>36</v>
      </c>
      <c r="T2702">
        <v>4</v>
      </c>
      <c r="U2702">
        <v>0</v>
      </c>
      <c r="V2702">
        <v>3</v>
      </c>
      <c r="W2702">
        <v>13</v>
      </c>
      <c r="X2702">
        <v>735</v>
      </c>
      <c r="Y2702">
        <v>-50</v>
      </c>
      <c r="Z2702" t="s">
        <v>41</v>
      </c>
      <c r="AA2702">
        <v>0</v>
      </c>
      <c r="AB2702" t="str">
        <f t="shared" si="42"/>
        <v>40-49</v>
      </c>
    </row>
    <row r="2703" spans="1:28" x14ac:dyDescent="0.3">
      <c r="A2703">
        <v>56</v>
      </c>
      <c r="B2703" t="s">
        <v>36</v>
      </c>
      <c r="C2703" t="s">
        <v>28</v>
      </c>
      <c r="D2703">
        <v>86</v>
      </c>
      <c r="E2703" t="s">
        <v>37</v>
      </c>
      <c r="F2703">
        <v>0</v>
      </c>
      <c r="G2703">
        <v>0</v>
      </c>
      <c r="H2703" t="s">
        <v>30</v>
      </c>
      <c r="I2703">
        <v>0</v>
      </c>
      <c r="J2703" t="s">
        <v>40</v>
      </c>
      <c r="K2703">
        <v>-200</v>
      </c>
      <c r="L2703" s="1">
        <v>1936</v>
      </c>
      <c r="M2703" t="s">
        <v>36</v>
      </c>
      <c r="N2703" t="s">
        <v>36</v>
      </c>
      <c r="O2703" t="s">
        <v>27</v>
      </c>
      <c r="P2703">
        <v>100</v>
      </c>
      <c r="Q2703" t="s">
        <v>34</v>
      </c>
      <c r="R2703">
        <v>14</v>
      </c>
      <c r="S2703" t="s">
        <v>27</v>
      </c>
      <c r="T2703">
        <v>5</v>
      </c>
      <c r="U2703">
        <v>1</v>
      </c>
      <c r="V2703">
        <v>2</v>
      </c>
      <c r="W2703">
        <v>99</v>
      </c>
      <c r="X2703">
        <v>748</v>
      </c>
      <c r="Y2703">
        <v>-50</v>
      </c>
      <c r="Z2703" t="s">
        <v>33</v>
      </c>
      <c r="AA2703">
        <v>50</v>
      </c>
      <c r="AB2703" t="str">
        <f t="shared" si="42"/>
        <v>50-59</v>
      </c>
    </row>
    <row r="2704" spans="1:28" x14ac:dyDescent="0.3">
      <c r="A2704">
        <v>70</v>
      </c>
      <c r="B2704" t="s">
        <v>36</v>
      </c>
      <c r="C2704" t="s">
        <v>28</v>
      </c>
      <c r="D2704">
        <v>86</v>
      </c>
      <c r="E2704" t="s">
        <v>42</v>
      </c>
      <c r="F2704">
        <v>100</v>
      </c>
      <c r="G2704">
        <v>1</v>
      </c>
      <c r="H2704" t="s">
        <v>30</v>
      </c>
      <c r="I2704">
        <v>50</v>
      </c>
      <c r="J2704" t="s">
        <v>31</v>
      </c>
      <c r="K2704">
        <v>0</v>
      </c>
      <c r="L2704" s="1">
        <v>2386</v>
      </c>
      <c r="M2704" t="s">
        <v>27</v>
      </c>
      <c r="N2704" t="s">
        <v>27</v>
      </c>
      <c r="O2704" t="s">
        <v>27</v>
      </c>
      <c r="P2704">
        <v>0</v>
      </c>
      <c r="Q2704" t="s">
        <v>34</v>
      </c>
      <c r="R2704">
        <v>13</v>
      </c>
      <c r="S2704" t="s">
        <v>27</v>
      </c>
      <c r="T2704">
        <v>1</v>
      </c>
      <c r="U2704">
        <v>2</v>
      </c>
      <c r="V2704">
        <v>1</v>
      </c>
      <c r="W2704">
        <v>99</v>
      </c>
      <c r="X2704">
        <v>788</v>
      </c>
      <c r="Y2704">
        <v>-50</v>
      </c>
      <c r="Z2704" t="s">
        <v>33</v>
      </c>
      <c r="AA2704">
        <v>50</v>
      </c>
      <c r="AB2704" t="str">
        <f t="shared" si="42"/>
        <v>70-79</v>
      </c>
    </row>
    <row r="2705" spans="1:28" x14ac:dyDescent="0.3">
      <c r="A2705">
        <v>55</v>
      </c>
      <c r="B2705" t="s">
        <v>36</v>
      </c>
      <c r="C2705" t="s">
        <v>38</v>
      </c>
      <c r="D2705">
        <v>0</v>
      </c>
      <c r="E2705" t="s">
        <v>29</v>
      </c>
      <c r="F2705">
        <v>50</v>
      </c>
      <c r="G2705">
        <v>1</v>
      </c>
      <c r="H2705" t="s">
        <v>39</v>
      </c>
      <c r="I2705">
        <v>100</v>
      </c>
      <c r="J2705" t="s">
        <v>31</v>
      </c>
      <c r="K2705">
        <v>0</v>
      </c>
      <c r="L2705" s="1">
        <v>2450</v>
      </c>
      <c r="M2705" t="s">
        <v>27</v>
      </c>
      <c r="N2705" t="s">
        <v>27</v>
      </c>
      <c r="O2705" t="s">
        <v>27</v>
      </c>
      <c r="P2705">
        <v>0</v>
      </c>
      <c r="Q2705" t="s">
        <v>44</v>
      </c>
      <c r="R2705">
        <v>26</v>
      </c>
      <c r="S2705" t="s">
        <v>36</v>
      </c>
      <c r="T2705">
        <v>6</v>
      </c>
      <c r="U2705">
        <v>3</v>
      </c>
      <c r="V2705">
        <v>3</v>
      </c>
      <c r="W2705">
        <v>2</v>
      </c>
      <c r="X2705">
        <v>640</v>
      </c>
      <c r="Y2705">
        <v>50</v>
      </c>
      <c r="Z2705" t="s">
        <v>35</v>
      </c>
      <c r="AA2705">
        <v>100</v>
      </c>
      <c r="AB2705" t="str">
        <f t="shared" si="42"/>
        <v>50-59</v>
      </c>
    </row>
    <row r="2706" spans="1:28" x14ac:dyDescent="0.3">
      <c r="A2706">
        <v>43</v>
      </c>
      <c r="B2706" t="s">
        <v>27</v>
      </c>
      <c r="C2706" t="s">
        <v>38</v>
      </c>
      <c r="D2706">
        <v>0</v>
      </c>
      <c r="E2706" t="s">
        <v>29</v>
      </c>
      <c r="F2706">
        <v>50</v>
      </c>
      <c r="G2706">
        <v>1</v>
      </c>
      <c r="H2706" t="s">
        <v>30</v>
      </c>
      <c r="I2706">
        <v>50</v>
      </c>
      <c r="J2706" t="s">
        <v>31</v>
      </c>
      <c r="K2706">
        <v>0</v>
      </c>
      <c r="L2706" s="1">
        <v>2250</v>
      </c>
      <c r="M2706" t="s">
        <v>36</v>
      </c>
      <c r="N2706" t="s">
        <v>27</v>
      </c>
      <c r="O2706" t="s">
        <v>27</v>
      </c>
      <c r="P2706">
        <v>50</v>
      </c>
      <c r="Q2706" t="s">
        <v>32</v>
      </c>
      <c r="R2706">
        <v>27</v>
      </c>
      <c r="S2706" t="s">
        <v>27</v>
      </c>
      <c r="T2706">
        <v>5</v>
      </c>
      <c r="U2706">
        <v>0</v>
      </c>
      <c r="V2706">
        <v>3</v>
      </c>
      <c r="W2706">
        <v>99</v>
      </c>
      <c r="X2706">
        <v>805</v>
      </c>
      <c r="Y2706">
        <v>-50</v>
      </c>
      <c r="Z2706" t="s">
        <v>35</v>
      </c>
      <c r="AA2706">
        <v>100</v>
      </c>
      <c r="AB2706" t="str">
        <f t="shared" si="42"/>
        <v>40-49</v>
      </c>
    </row>
    <row r="2707" spans="1:28" x14ac:dyDescent="0.3">
      <c r="A2707">
        <v>55</v>
      </c>
      <c r="B2707" t="s">
        <v>36</v>
      </c>
      <c r="C2707" t="s">
        <v>28</v>
      </c>
      <c r="D2707">
        <v>86</v>
      </c>
      <c r="E2707" t="s">
        <v>37</v>
      </c>
      <c r="F2707">
        <v>0</v>
      </c>
      <c r="G2707">
        <v>0</v>
      </c>
      <c r="H2707" t="s">
        <v>43</v>
      </c>
      <c r="I2707">
        <v>0</v>
      </c>
      <c r="J2707" t="s">
        <v>40</v>
      </c>
      <c r="K2707">
        <v>-200</v>
      </c>
      <c r="L2707" s="1">
        <v>2086</v>
      </c>
      <c r="M2707" t="s">
        <v>27</v>
      </c>
      <c r="N2707" t="s">
        <v>36</v>
      </c>
      <c r="O2707" t="s">
        <v>27</v>
      </c>
      <c r="P2707">
        <v>50</v>
      </c>
      <c r="Q2707" t="s">
        <v>34</v>
      </c>
      <c r="R2707">
        <v>10</v>
      </c>
      <c r="S2707" t="s">
        <v>36</v>
      </c>
      <c r="T2707">
        <v>8</v>
      </c>
      <c r="U2707">
        <v>6</v>
      </c>
      <c r="V2707">
        <v>1</v>
      </c>
      <c r="W2707">
        <v>7</v>
      </c>
      <c r="X2707">
        <v>696</v>
      </c>
      <c r="Y2707">
        <v>50</v>
      </c>
      <c r="Z2707" t="s">
        <v>33</v>
      </c>
      <c r="AA2707">
        <v>50</v>
      </c>
      <c r="AB2707" t="str">
        <f t="shared" si="42"/>
        <v>50-59</v>
      </c>
    </row>
    <row r="2708" spans="1:28" x14ac:dyDescent="0.3">
      <c r="A2708">
        <v>42</v>
      </c>
      <c r="B2708" t="s">
        <v>27</v>
      </c>
      <c r="C2708" t="s">
        <v>28</v>
      </c>
      <c r="D2708">
        <v>86</v>
      </c>
      <c r="E2708" t="s">
        <v>42</v>
      </c>
      <c r="F2708">
        <v>100</v>
      </c>
      <c r="G2708">
        <v>3</v>
      </c>
      <c r="H2708" t="s">
        <v>30</v>
      </c>
      <c r="I2708">
        <v>150</v>
      </c>
      <c r="J2708" t="s">
        <v>40</v>
      </c>
      <c r="K2708">
        <v>-200</v>
      </c>
      <c r="L2708" s="1">
        <v>2286</v>
      </c>
      <c r="M2708" t="s">
        <v>27</v>
      </c>
      <c r="N2708" t="s">
        <v>36</v>
      </c>
      <c r="O2708" t="s">
        <v>27</v>
      </c>
      <c r="P2708">
        <v>50</v>
      </c>
      <c r="Q2708" t="s">
        <v>34</v>
      </c>
      <c r="R2708">
        <v>5</v>
      </c>
      <c r="S2708" t="s">
        <v>36</v>
      </c>
      <c r="T2708">
        <v>8</v>
      </c>
      <c r="U2708">
        <v>3</v>
      </c>
      <c r="V2708">
        <v>1</v>
      </c>
      <c r="W2708">
        <v>5</v>
      </c>
      <c r="X2708">
        <v>718</v>
      </c>
      <c r="Y2708">
        <v>-50</v>
      </c>
      <c r="Z2708" t="s">
        <v>35</v>
      </c>
      <c r="AA2708">
        <v>100</v>
      </c>
      <c r="AB2708" t="str">
        <f t="shared" si="42"/>
        <v>40-49</v>
      </c>
    </row>
    <row r="2709" spans="1:28" x14ac:dyDescent="0.3">
      <c r="A2709">
        <v>40</v>
      </c>
      <c r="B2709" t="s">
        <v>27</v>
      </c>
      <c r="C2709" t="s">
        <v>38</v>
      </c>
      <c r="D2709">
        <v>0</v>
      </c>
      <c r="E2709" t="s">
        <v>29</v>
      </c>
      <c r="F2709">
        <v>50</v>
      </c>
      <c r="G2709">
        <v>1</v>
      </c>
      <c r="H2709" t="s">
        <v>30</v>
      </c>
      <c r="I2709">
        <v>50</v>
      </c>
      <c r="J2709" t="s">
        <v>40</v>
      </c>
      <c r="K2709">
        <v>-200</v>
      </c>
      <c r="L2709" s="1">
        <v>2200</v>
      </c>
      <c r="M2709" t="s">
        <v>27</v>
      </c>
      <c r="N2709" t="s">
        <v>27</v>
      </c>
      <c r="O2709" t="s">
        <v>27</v>
      </c>
      <c r="P2709">
        <v>0</v>
      </c>
      <c r="Q2709" t="s">
        <v>34</v>
      </c>
      <c r="R2709">
        <v>18</v>
      </c>
      <c r="S2709" t="s">
        <v>27</v>
      </c>
      <c r="T2709">
        <v>6</v>
      </c>
      <c r="U2709">
        <v>2</v>
      </c>
      <c r="V2709">
        <v>1</v>
      </c>
      <c r="W2709">
        <v>99</v>
      </c>
      <c r="X2709">
        <v>697</v>
      </c>
      <c r="Y2709">
        <v>50</v>
      </c>
      <c r="Z2709" t="s">
        <v>35</v>
      </c>
      <c r="AA2709">
        <v>100</v>
      </c>
      <c r="AB2709" t="str">
        <f t="shared" si="42"/>
        <v>40-49</v>
      </c>
    </row>
    <row r="2710" spans="1:28" x14ac:dyDescent="0.3">
      <c r="A2710">
        <v>34</v>
      </c>
      <c r="B2710" t="s">
        <v>27</v>
      </c>
      <c r="C2710" t="s">
        <v>46</v>
      </c>
      <c r="D2710">
        <v>0</v>
      </c>
      <c r="E2710" t="s">
        <v>42</v>
      </c>
      <c r="F2710">
        <v>100</v>
      </c>
      <c r="G2710">
        <v>0</v>
      </c>
      <c r="H2710" t="s">
        <v>39</v>
      </c>
      <c r="I2710">
        <v>0</v>
      </c>
      <c r="J2710" t="s">
        <v>40</v>
      </c>
      <c r="K2710">
        <v>-200</v>
      </c>
      <c r="L2710" s="1">
        <v>2000</v>
      </c>
      <c r="M2710" t="s">
        <v>36</v>
      </c>
      <c r="N2710" t="s">
        <v>27</v>
      </c>
      <c r="O2710" t="s">
        <v>27</v>
      </c>
      <c r="P2710">
        <v>50</v>
      </c>
      <c r="Q2710" t="s">
        <v>32</v>
      </c>
      <c r="R2710">
        <v>7</v>
      </c>
      <c r="S2710" t="s">
        <v>36</v>
      </c>
      <c r="T2710">
        <v>6</v>
      </c>
      <c r="U2710">
        <v>0</v>
      </c>
      <c r="V2710">
        <v>2</v>
      </c>
      <c r="W2710">
        <v>9</v>
      </c>
      <c r="X2710">
        <v>783</v>
      </c>
      <c r="Y2710">
        <v>-50</v>
      </c>
      <c r="Z2710" t="s">
        <v>33</v>
      </c>
      <c r="AA2710">
        <v>50</v>
      </c>
      <c r="AB2710" t="str">
        <f t="shared" si="42"/>
        <v>30-39</v>
      </c>
    </row>
    <row r="2711" spans="1:28" x14ac:dyDescent="0.3">
      <c r="A2711">
        <v>63</v>
      </c>
      <c r="B2711" t="s">
        <v>36</v>
      </c>
      <c r="C2711" t="s">
        <v>38</v>
      </c>
      <c r="D2711">
        <v>0</v>
      </c>
      <c r="E2711" t="s">
        <v>29</v>
      </c>
      <c r="F2711">
        <v>50</v>
      </c>
      <c r="G2711">
        <v>0</v>
      </c>
      <c r="H2711" t="s">
        <v>39</v>
      </c>
      <c r="I2711">
        <v>0</v>
      </c>
      <c r="J2711" t="s">
        <v>31</v>
      </c>
      <c r="K2711">
        <v>0</v>
      </c>
      <c r="L2711" s="1">
        <v>2300</v>
      </c>
      <c r="M2711" t="s">
        <v>27</v>
      </c>
      <c r="N2711" t="s">
        <v>27</v>
      </c>
      <c r="O2711" t="s">
        <v>36</v>
      </c>
      <c r="P2711">
        <v>50</v>
      </c>
      <c r="Q2711" t="s">
        <v>34</v>
      </c>
      <c r="R2711">
        <v>17</v>
      </c>
      <c r="S2711" t="s">
        <v>27</v>
      </c>
      <c r="T2711">
        <v>5</v>
      </c>
      <c r="U2711">
        <v>1</v>
      </c>
      <c r="V2711">
        <v>2</v>
      </c>
      <c r="W2711">
        <v>99</v>
      </c>
      <c r="X2711">
        <v>698</v>
      </c>
      <c r="Y2711">
        <v>50</v>
      </c>
      <c r="Z2711" t="s">
        <v>35</v>
      </c>
      <c r="AA2711">
        <v>100</v>
      </c>
      <c r="AB2711" t="str">
        <f t="shared" si="42"/>
        <v>60-69</v>
      </c>
    </row>
    <row r="2712" spans="1:28" x14ac:dyDescent="0.3">
      <c r="A2712">
        <v>27</v>
      </c>
      <c r="B2712" t="s">
        <v>27</v>
      </c>
      <c r="C2712" t="s">
        <v>46</v>
      </c>
      <c r="D2712">
        <v>0</v>
      </c>
      <c r="E2712" t="s">
        <v>37</v>
      </c>
      <c r="F2712">
        <v>0</v>
      </c>
      <c r="G2712">
        <v>0</v>
      </c>
      <c r="H2712" t="s">
        <v>30</v>
      </c>
      <c r="I2712">
        <v>0</v>
      </c>
      <c r="J2712" t="s">
        <v>31</v>
      </c>
      <c r="K2712">
        <v>0</v>
      </c>
      <c r="L2712" s="1">
        <v>2200</v>
      </c>
      <c r="M2712" t="s">
        <v>27</v>
      </c>
      <c r="N2712" t="s">
        <v>27</v>
      </c>
      <c r="O2712" t="s">
        <v>27</v>
      </c>
      <c r="P2712">
        <v>0</v>
      </c>
      <c r="Q2712" t="s">
        <v>32</v>
      </c>
      <c r="R2712">
        <v>11</v>
      </c>
      <c r="S2712" t="s">
        <v>27</v>
      </c>
      <c r="T2712">
        <v>3</v>
      </c>
      <c r="U2712">
        <v>1</v>
      </c>
      <c r="V2712">
        <v>3</v>
      </c>
      <c r="W2712">
        <v>99</v>
      </c>
      <c r="X2712">
        <v>639</v>
      </c>
      <c r="Y2712">
        <v>50</v>
      </c>
      <c r="Z2712" t="s">
        <v>41</v>
      </c>
      <c r="AA2712">
        <v>0</v>
      </c>
      <c r="AB2712" t="str">
        <f t="shared" si="42"/>
        <v>20-29</v>
      </c>
    </row>
    <row r="2713" spans="1:28" x14ac:dyDescent="0.3">
      <c r="A2713">
        <v>62</v>
      </c>
      <c r="B2713" t="s">
        <v>36</v>
      </c>
      <c r="C2713" t="s">
        <v>28</v>
      </c>
      <c r="D2713">
        <v>86</v>
      </c>
      <c r="E2713" t="s">
        <v>37</v>
      </c>
      <c r="F2713">
        <v>0</v>
      </c>
      <c r="G2713">
        <v>1</v>
      </c>
      <c r="H2713" t="s">
        <v>30</v>
      </c>
      <c r="I2713">
        <v>50</v>
      </c>
      <c r="J2713" t="s">
        <v>40</v>
      </c>
      <c r="K2713">
        <v>-200</v>
      </c>
      <c r="L2713" s="1">
        <v>2086</v>
      </c>
      <c r="M2713" t="s">
        <v>27</v>
      </c>
      <c r="N2713" t="s">
        <v>36</v>
      </c>
      <c r="O2713" t="s">
        <v>27</v>
      </c>
      <c r="P2713">
        <v>50</v>
      </c>
      <c r="Q2713" t="s">
        <v>34</v>
      </c>
      <c r="R2713">
        <v>4</v>
      </c>
      <c r="S2713" t="s">
        <v>36</v>
      </c>
      <c r="T2713">
        <v>4</v>
      </c>
      <c r="U2713">
        <v>1</v>
      </c>
      <c r="V2713">
        <v>1</v>
      </c>
      <c r="W2713">
        <v>3</v>
      </c>
      <c r="X2713">
        <v>755</v>
      </c>
      <c r="Y2713">
        <v>-50</v>
      </c>
      <c r="Z2713" t="s">
        <v>35</v>
      </c>
      <c r="AA2713">
        <v>100</v>
      </c>
      <c r="AB2713" t="str">
        <f t="shared" si="42"/>
        <v>60-69</v>
      </c>
    </row>
    <row r="2714" spans="1:28" x14ac:dyDescent="0.3">
      <c r="A2714">
        <v>47</v>
      </c>
      <c r="B2714" t="s">
        <v>27</v>
      </c>
      <c r="C2714" t="s">
        <v>46</v>
      </c>
      <c r="D2714">
        <v>0</v>
      </c>
      <c r="E2714" t="s">
        <v>37</v>
      </c>
      <c r="F2714">
        <v>0</v>
      </c>
      <c r="G2714">
        <v>0</v>
      </c>
      <c r="H2714" t="s">
        <v>30</v>
      </c>
      <c r="I2714">
        <v>0</v>
      </c>
      <c r="J2714" t="s">
        <v>31</v>
      </c>
      <c r="K2714">
        <v>0</v>
      </c>
      <c r="L2714" s="1">
        <v>2200</v>
      </c>
      <c r="M2714" t="s">
        <v>27</v>
      </c>
      <c r="N2714" t="s">
        <v>36</v>
      </c>
      <c r="O2714" t="s">
        <v>36</v>
      </c>
      <c r="P2714">
        <v>100</v>
      </c>
      <c r="Q2714" t="s">
        <v>34</v>
      </c>
      <c r="R2714">
        <v>1</v>
      </c>
      <c r="S2714" t="s">
        <v>36</v>
      </c>
      <c r="T2714">
        <v>7</v>
      </c>
      <c r="U2714">
        <v>1</v>
      </c>
      <c r="V2714">
        <v>1</v>
      </c>
      <c r="W2714">
        <v>14</v>
      </c>
      <c r="X2714">
        <v>681</v>
      </c>
      <c r="Y2714">
        <v>50</v>
      </c>
      <c r="Z2714" t="s">
        <v>35</v>
      </c>
      <c r="AA2714">
        <v>100</v>
      </c>
      <c r="AB2714" t="str">
        <f t="shared" si="42"/>
        <v>40-49</v>
      </c>
    </row>
    <row r="2715" spans="1:28" x14ac:dyDescent="0.3">
      <c r="A2715">
        <v>19</v>
      </c>
      <c r="B2715" t="s">
        <v>27</v>
      </c>
      <c r="C2715" t="s">
        <v>28</v>
      </c>
      <c r="D2715">
        <v>86</v>
      </c>
      <c r="E2715" t="s">
        <v>29</v>
      </c>
      <c r="F2715">
        <v>50</v>
      </c>
      <c r="G2715">
        <v>2</v>
      </c>
      <c r="H2715" t="s">
        <v>30</v>
      </c>
      <c r="I2715">
        <v>100</v>
      </c>
      <c r="J2715" t="s">
        <v>31</v>
      </c>
      <c r="K2715">
        <v>0</v>
      </c>
      <c r="L2715" s="1">
        <v>2436</v>
      </c>
      <c r="M2715" t="s">
        <v>27</v>
      </c>
      <c r="N2715" t="s">
        <v>27</v>
      </c>
      <c r="O2715" t="s">
        <v>27</v>
      </c>
      <c r="P2715">
        <v>0</v>
      </c>
      <c r="Q2715" t="s">
        <v>34</v>
      </c>
      <c r="R2715">
        <v>30</v>
      </c>
      <c r="S2715" t="s">
        <v>27</v>
      </c>
      <c r="T2715">
        <v>2</v>
      </c>
      <c r="U2715">
        <v>4</v>
      </c>
      <c r="V2715">
        <v>3</v>
      </c>
      <c r="W2715">
        <v>99</v>
      </c>
      <c r="X2715">
        <v>750</v>
      </c>
      <c r="Y2715">
        <v>-50</v>
      </c>
      <c r="Z2715" t="s">
        <v>35</v>
      </c>
      <c r="AA2715">
        <v>100</v>
      </c>
      <c r="AB2715" t="str">
        <f t="shared" si="42"/>
        <v>10-19</v>
      </c>
    </row>
    <row r="2716" spans="1:28" x14ac:dyDescent="0.3">
      <c r="A2716">
        <v>45</v>
      </c>
      <c r="B2716" t="s">
        <v>27</v>
      </c>
      <c r="C2716" t="s">
        <v>28</v>
      </c>
      <c r="D2716">
        <v>86</v>
      </c>
      <c r="E2716" t="s">
        <v>37</v>
      </c>
      <c r="F2716">
        <v>0</v>
      </c>
      <c r="G2716">
        <v>1</v>
      </c>
      <c r="H2716" t="s">
        <v>30</v>
      </c>
      <c r="I2716">
        <v>50</v>
      </c>
      <c r="J2716" t="s">
        <v>40</v>
      </c>
      <c r="K2716">
        <v>-200</v>
      </c>
      <c r="L2716" s="1">
        <v>2086</v>
      </c>
      <c r="M2716" t="s">
        <v>27</v>
      </c>
      <c r="N2716" t="s">
        <v>27</v>
      </c>
      <c r="O2716" t="s">
        <v>36</v>
      </c>
      <c r="P2716">
        <v>50</v>
      </c>
      <c r="Q2716" t="s">
        <v>32</v>
      </c>
      <c r="R2716">
        <v>16</v>
      </c>
      <c r="S2716" t="s">
        <v>27</v>
      </c>
      <c r="T2716">
        <v>1</v>
      </c>
      <c r="U2716">
        <v>4</v>
      </c>
      <c r="V2716">
        <v>1</v>
      </c>
      <c r="W2716">
        <v>99</v>
      </c>
      <c r="X2716">
        <v>747</v>
      </c>
      <c r="Y2716">
        <v>-50</v>
      </c>
      <c r="Z2716" t="s">
        <v>35</v>
      </c>
      <c r="AA2716">
        <v>100</v>
      </c>
      <c r="AB2716" t="str">
        <f t="shared" si="42"/>
        <v>40-49</v>
      </c>
    </row>
    <row r="2717" spans="1:28" x14ac:dyDescent="0.3">
      <c r="A2717">
        <v>18</v>
      </c>
      <c r="B2717" t="s">
        <v>27</v>
      </c>
      <c r="C2717" t="s">
        <v>28</v>
      </c>
      <c r="D2717">
        <v>86</v>
      </c>
      <c r="E2717" t="s">
        <v>29</v>
      </c>
      <c r="F2717">
        <v>50</v>
      </c>
      <c r="G2717">
        <v>1</v>
      </c>
      <c r="H2717" t="s">
        <v>30</v>
      </c>
      <c r="I2717">
        <v>50</v>
      </c>
      <c r="J2717" t="s">
        <v>40</v>
      </c>
      <c r="K2717">
        <v>-200</v>
      </c>
      <c r="L2717" s="1">
        <v>2036</v>
      </c>
      <c r="M2717" t="s">
        <v>27</v>
      </c>
      <c r="N2717" t="s">
        <v>36</v>
      </c>
      <c r="O2717" t="s">
        <v>36</v>
      </c>
      <c r="P2717">
        <v>100</v>
      </c>
      <c r="Q2717" t="s">
        <v>34</v>
      </c>
      <c r="R2717">
        <v>24</v>
      </c>
      <c r="S2717" t="s">
        <v>36</v>
      </c>
      <c r="T2717">
        <v>8</v>
      </c>
      <c r="U2717">
        <v>1</v>
      </c>
      <c r="V2717">
        <v>2</v>
      </c>
      <c r="W2717">
        <v>2</v>
      </c>
      <c r="X2717">
        <v>708</v>
      </c>
      <c r="Y2717">
        <v>-50</v>
      </c>
      <c r="Z2717" t="s">
        <v>33</v>
      </c>
      <c r="AA2717">
        <v>50</v>
      </c>
      <c r="AB2717" t="str">
        <f t="shared" si="42"/>
        <v>10-19</v>
      </c>
    </row>
    <row r="2718" spans="1:28" x14ac:dyDescent="0.3">
      <c r="A2718">
        <v>49</v>
      </c>
      <c r="B2718" t="s">
        <v>27</v>
      </c>
      <c r="C2718" t="s">
        <v>45</v>
      </c>
      <c r="D2718">
        <v>0</v>
      </c>
      <c r="E2718" t="s">
        <v>42</v>
      </c>
      <c r="F2718">
        <v>100</v>
      </c>
      <c r="G2718">
        <v>1</v>
      </c>
      <c r="H2718" t="s">
        <v>39</v>
      </c>
      <c r="I2718">
        <v>100</v>
      </c>
      <c r="J2718" t="s">
        <v>31</v>
      </c>
      <c r="K2718">
        <v>0</v>
      </c>
      <c r="L2718" s="1">
        <v>2400</v>
      </c>
      <c r="M2718" t="s">
        <v>36</v>
      </c>
      <c r="N2718" t="s">
        <v>27</v>
      </c>
      <c r="O2718" t="s">
        <v>27</v>
      </c>
      <c r="P2718">
        <v>50</v>
      </c>
      <c r="Q2718" t="s">
        <v>32</v>
      </c>
      <c r="R2718">
        <v>15</v>
      </c>
      <c r="S2718" t="s">
        <v>36</v>
      </c>
      <c r="T2718">
        <v>4</v>
      </c>
      <c r="U2718">
        <v>0</v>
      </c>
      <c r="V2718">
        <v>2</v>
      </c>
      <c r="W2718">
        <v>5</v>
      </c>
      <c r="X2718">
        <v>615</v>
      </c>
      <c r="Y2718">
        <v>50</v>
      </c>
      <c r="Z2718" t="s">
        <v>33</v>
      </c>
      <c r="AA2718">
        <v>50</v>
      </c>
      <c r="AB2718" t="str">
        <f t="shared" si="42"/>
        <v>40-49</v>
      </c>
    </row>
    <row r="2719" spans="1:28" x14ac:dyDescent="0.3">
      <c r="A2719">
        <v>53</v>
      </c>
      <c r="B2719" t="s">
        <v>27</v>
      </c>
      <c r="C2719" t="s">
        <v>38</v>
      </c>
      <c r="D2719">
        <v>0</v>
      </c>
      <c r="E2719" t="s">
        <v>37</v>
      </c>
      <c r="F2719">
        <v>0</v>
      </c>
      <c r="G2719">
        <v>1</v>
      </c>
      <c r="H2719" t="s">
        <v>30</v>
      </c>
      <c r="I2719">
        <v>50</v>
      </c>
      <c r="J2719" t="s">
        <v>40</v>
      </c>
      <c r="K2719">
        <v>-200</v>
      </c>
      <c r="L2719" s="1">
        <v>1900</v>
      </c>
      <c r="M2719" t="s">
        <v>36</v>
      </c>
      <c r="N2719" t="s">
        <v>27</v>
      </c>
      <c r="O2719" t="s">
        <v>27</v>
      </c>
      <c r="P2719">
        <v>50</v>
      </c>
      <c r="Q2719" t="s">
        <v>34</v>
      </c>
      <c r="R2719">
        <v>21</v>
      </c>
      <c r="S2719" t="s">
        <v>27</v>
      </c>
      <c r="T2719">
        <v>3</v>
      </c>
      <c r="U2719">
        <v>9</v>
      </c>
      <c r="V2719">
        <v>3</v>
      </c>
      <c r="W2719">
        <v>99</v>
      </c>
      <c r="X2719">
        <v>728</v>
      </c>
      <c r="Y2719">
        <v>-50</v>
      </c>
      <c r="Z2719" t="s">
        <v>41</v>
      </c>
      <c r="AA2719">
        <v>0</v>
      </c>
      <c r="AB2719" t="str">
        <f t="shared" si="42"/>
        <v>50-59</v>
      </c>
    </row>
    <row r="2720" spans="1:28" x14ac:dyDescent="0.3">
      <c r="A2720">
        <v>31</v>
      </c>
      <c r="B2720" t="s">
        <v>27</v>
      </c>
      <c r="C2720" t="s">
        <v>28</v>
      </c>
      <c r="D2720">
        <v>86</v>
      </c>
      <c r="E2720" t="s">
        <v>29</v>
      </c>
      <c r="F2720">
        <v>50</v>
      </c>
      <c r="G2720">
        <v>0</v>
      </c>
      <c r="H2720" t="s">
        <v>30</v>
      </c>
      <c r="I2720">
        <v>0</v>
      </c>
      <c r="J2720" t="s">
        <v>31</v>
      </c>
      <c r="K2720">
        <v>0</v>
      </c>
      <c r="L2720" s="1">
        <v>2436</v>
      </c>
      <c r="M2720" t="s">
        <v>27</v>
      </c>
      <c r="N2720" t="s">
        <v>27</v>
      </c>
      <c r="O2720" t="s">
        <v>27</v>
      </c>
      <c r="P2720">
        <v>0</v>
      </c>
      <c r="Q2720" t="s">
        <v>32</v>
      </c>
      <c r="R2720">
        <v>29</v>
      </c>
      <c r="S2720" t="s">
        <v>27</v>
      </c>
      <c r="T2720">
        <v>5</v>
      </c>
      <c r="U2720">
        <v>1</v>
      </c>
      <c r="V2720">
        <v>2</v>
      </c>
      <c r="W2720">
        <v>99</v>
      </c>
      <c r="X2720">
        <v>688</v>
      </c>
      <c r="Y2720">
        <v>50</v>
      </c>
      <c r="Z2720" t="s">
        <v>35</v>
      </c>
      <c r="AA2720">
        <v>100</v>
      </c>
      <c r="AB2720" t="str">
        <f t="shared" si="42"/>
        <v>30-39</v>
      </c>
    </row>
    <row r="2721" spans="1:28" x14ac:dyDescent="0.3">
      <c r="A2721">
        <v>41</v>
      </c>
      <c r="B2721" t="s">
        <v>27</v>
      </c>
      <c r="C2721" t="s">
        <v>28</v>
      </c>
      <c r="D2721">
        <v>86</v>
      </c>
      <c r="E2721" t="s">
        <v>42</v>
      </c>
      <c r="F2721">
        <v>100</v>
      </c>
      <c r="G2721">
        <v>2</v>
      </c>
      <c r="H2721" t="s">
        <v>30</v>
      </c>
      <c r="I2721">
        <v>100</v>
      </c>
      <c r="J2721" t="s">
        <v>40</v>
      </c>
      <c r="K2721">
        <v>-200</v>
      </c>
      <c r="L2721" s="1">
        <v>2136</v>
      </c>
      <c r="M2721" t="s">
        <v>36</v>
      </c>
      <c r="N2721" t="s">
        <v>27</v>
      </c>
      <c r="O2721" t="s">
        <v>27</v>
      </c>
      <c r="P2721">
        <v>50</v>
      </c>
      <c r="Q2721" t="s">
        <v>34</v>
      </c>
      <c r="R2721">
        <v>18</v>
      </c>
      <c r="S2721" t="s">
        <v>36</v>
      </c>
      <c r="T2721">
        <v>6</v>
      </c>
      <c r="U2721">
        <v>2</v>
      </c>
      <c r="V2721">
        <v>2</v>
      </c>
      <c r="W2721">
        <v>2</v>
      </c>
      <c r="X2721">
        <v>740</v>
      </c>
      <c r="Y2721">
        <v>-50</v>
      </c>
      <c r="Z2721" t="s">
        <v>41</v>
      </c>
      <c r="AA2721">
        <v>0</v>
      </c>
      <c r="AB2721" t="str">
        <f t="shared" si="42"/>
        <v>40-49</v>
      </c>
    </row>
    <row r="2722" spans="1:28" x14ac:dyDescent="0.3">
      <c r="A2722">
        <v>69</v>
      </c>
      <c r="B2722" t="s">
        <v>36</v>
      </c>
      <c r="C2722" t="s">
        <v>28</v>
      </c>
      <c r="D2722">
        <v>86</v>
      </c>
      <c r="E2722" t="s">
        <v>42</v>
      </c>
      <c r="F2722">
        <v>100</v>
      </c>
      <c r="G2722">
        <v>0</v>
      </c>
      <c r="H2722" t="s">
        <v>30</v>
      </c>
      <c r="I2722">
        <v>0</v>
      </c>
      <c r="J2722" t="s">
        <v>31</v>
      </c>
      <c r="K2722">
        <v>0</v>
      </c>
      <c r="L2722" s="1">
        <v>2236</v>
      </c>
      <c r="M2722" t="s">
        <v>36</v>
      </c>
      <c r="N2722" t="s">
        <v>36</v>
      </c>
      <c r="O2722" t="s">
        <v>27</v>
      </c>
      <c r="P2722">
        <v>100</v>
      </c>
      <c r="Q2722" t="s">
        <v>34</v>
      </c>
      <c r="R2722">
        <v>15</v>
      </c>
      <c r="S2722" t="s">
        <v>27</v>
      </c>
      <c r="T2722">
        <v>5</v>
      </c>
      <c r="U2722">
        <v>1</v>
      </c>
      <c r="V2722">
        <v>3</v>
      </c>
      <c r="W2722">
        <v>99</v>
      </c>
      <c r="X2722">
        <v>721</v>
      </c>
      <c r="Y2722">
        <v>-50</v>
      </c>
      <c r="Z2722" t="s">
        <v>33</v>
      </c>
      <c r="AA2722">
        <v>50</v>
      </c>
      <c r="AB2722" t="str">
        <f t="shared" si="42"/>
        <v>60-69</v>
      </c>
    </row>
    <row r="2723" spans="1:28" x14ac:dyDescent="0.3">
      <c r="A2723">
        <v>32</v>
      </c>
      <c r="B2723" t="s">
        <v>27</v>
      </c>
      <c r="C2723" t="s">
        <v>46</v>
      </c>
      <c r="D2723">
        <v>0</v>
      </c>
      <c r="E2723" t="s">
        <v>29</v>
      </c>
      <c r="F2723">
        <v>50</v>
      </c>
      <c r="G2723">
        <v>0</v>
      </c>
      <c r="H2723" t="s">
        <v>39</v>
      </c>
      <c r="I2723">
        <v>0</v>
      </c>
      <c r="J2723" t="s">
        <v>40</v>
      </c>
      <c r="K2723">
        <v>-200</v>
      </c>
      <c r="L2723" s="1">
        <v>2000</v>
      </c>
      <c r="M2723" t="s">
        <v>27</v>
      </c>
      <c r="N2723" t="s">
        <v>27</v>
      </c>
      <c r="O2723" t="s">
        <v>27</v>
      </c>
      <c r="P2723">
        <v>0</v>
      </c>
      <c r="Q2723" t="s">
        <v>32</v>
      </c>
      <c r="R2723">
        <v>30</v>
      </c>
      <c r="S2723" t="s">
        <v>36</v>
      </c>
      <c r="T2723">
        <v>7</v>
      </c>
      <c r="U2723">
        <v>1</v>
      </c>
      <c r="V2723">
        <v>1</v>
      </c>
      <c r="W2723">
        <v>3</v>
      </c>
      <c r="X2723">
        <v>739</v>
      </c>
      <c r="Y2723">
        <v>-50</v>
      </c>
      <c r="Z2723" t="s">
        <v>33</v>
      </c>
      <c r="AA2723">
        <v>50</v>
      </c>
      <c r="AB2723" t="str">
        <f t="shared" si="42"/>
        <v>30-39</v>
      </c>
    </row>
    <row r="2724" spans="1:28" x14ac:dyDescent="0.3">
      <c r="A2724">
        <v>24</v>
      </c>
      <c r="B2724" t="s">
        <v>27</v>
      </c>
      <c r="C2724" t="s">
        <v>28</v>
      </c>
      <c r="D2724">
        <v>86</v>
      </c>
      <c r="E2724" t="s">
        <v>29</v>
      </c>
      <c r="F2724">
        <v>50</v>
      </c>
      <c r="G2724">
        <v>0</v>
      </c>
      <c r="H2724" t="s">
        <v>39</v>
      </c>
      <c r="I2724">
        <v>0</v>
      </c>
      <c r="J2724" t="s">
        <v>40</v>
      </c>
      <c r="K2724">
        <v>-200</v>
      </c>
      <c r="L2724" s="1">
        <v>2136</v>
      </c>
      <c r="M2724" t="s">
        <v>27</v>
      </c>
      <c r="N2724" t="s">
        <v>27</v>
      </c>
      <c r="O2724" t="s">
        <v>27</v>
      </c>
      <c r="P2724">
        <v>0</v>
      </c>
      <c r="Q2724" t="s">
        <v>34</v>
      </c>
      <c r="R2724">
        <v>28</v>
      </c>
      <c r="S2724" t="s">
        <v>27</v>
      </c>
      <c r="T2724">
        <v>9</v>
      </c>
      <c r="U2724">
        <v>5</v>
      </c>
      <c r="V2724">
        <v>2</v>
      </c>
      <c r="W2724">
        <v>99</v>
      </c>
      <c r="X2724">
        <v>719</v>
      </c>
      <c r="Y2724">
        <v>-50</v>
      </c>
      <c r="Z2724" t="s">
        <v>35</v>
      </c>
      <c r="AA2724">
        <v>100</v>
      </c>
      <c r="AB2724" t="str">
        <f t="shared" si="42"/>
        <v>20-29</v>
      </c>
    </row>
    <row r="2725" spans="1:28" x14ac:dyDescent="0.3">
      <c r="A2725">
        <v>62</v>
      </c>
      <c r="B2725" t="s">
        <v>36</v>
      </c>
      <c r="C2725" t="s">
        <v>46</v>
      </c>
      <c r="D2725">
        <v>0</v>
      </c>
      <c r="E2725" t="s">
        <v>29</v>
      </c>
      <c r="F2725">
        <v>50</v>
      </c>
      <c r="G2725">
        <v>0</v>
      </c>
      <c r="H2725" t="s">
        <v>43</v>
      </c>
      <c r="I2725">
        <v>0</v>
      </c>
      <c r="J2725" t="s">
        <v>40</v>
      </c>
      <c r="K2725">
        <v>-200</v>
      </c>
      <c r="L2725" s="1">
        <v>2150</v>
      </c>
      <c r="M2725" t="s">
        <v>27</v>
      </c>
      <c r="N2725" t="s">
        <v>27</v>
      </c>
      <c r="O2725" t="s">
        <v>27</v>
      </c>
      <c r="P2725">
        <v>0</v>
      </c>
      <c r="Q2725" t="s">
        <v>34</v>
      </c>
      <c r="R2725">
        <v>20</v>
      </c>
      <c r="S2725" t="s">
        <v>27</v>
      </c>
      <c r="T2725">
        <v>5</v>
      </c>
      <c r="U2725">
        <v>1</v>
      </c>
      <c r="V2725">
        <v>1</v>
      </c>
      <c r="W2725">
        <v>99</v>
      </c>
      <c r="X2725">
        <v>653</v>
      </c>
      <c r="Y2725">
        <v>50</v>
      </c>
      <c r="Z2725" t="s">
        <v>35</v>
      </c>
      <c r="AA2725">
        <v>100</v>
      </c>
      <c r="AB2725" t="str">
        <f t="shared" si="42"/>
        <v>60-69</v>
      </c>
    </row>
    <row r="2726" spans="1:28" x14ac:dyDescent="0.3">
      <c r="A2726">
        <v>69</v>
      </c>
      <c r="B2726" t="s">
        <v>36</v>
      </c>
      <c r="C2726" t="s">
        <v>28</v>
      </c>
      <c r="D2726">
        <v>86</v>
      </c>
      <c r="E2726" t="s">
        <v>37</v>
      </c>
      <c r="F2726">
        <v>0</v>
      </c>
      <c r="G2726">
        <v>0</v>
      </c>
      <c r="H2726" t="s">
        <v>39</v>
      </c>
      <c r="I2726">
        <v>0</v>
      </c>
      <c r="J2726" t="s">
        <v>40</v>
      </c>
      <c r="K2726">
        <v>-200</v>
      </c>
      <c r="L2726" s="1">
        <v>2086</v>
      </c>
      <c r="M2726" t="s">
        <v>27</v>
      </c>
      <c r="N2726" t="s">
        <v>27</v>
      </c>
      <c r="O2726" t="s">
        <v>27</v>
      </c>
      <c r="P2726">
        <v>0</v>
      </c>
      <c r="Q2726" t="s">
        <v>32</v>
      </c>
      <c r="R2726">
        <v>18</v>
      </c>
      <c r="S2726" t="s">
        <v>27</v>
      </c>
      <c r="T2726">
        <v>5</v>
      </c>
      <c r="U2726">
        <v>0</v>
      </c>
      <c r="V2726">
        <v>3</v>
      </c>
      <c r="W2726">
        <v>99</v>
      </c>
      <c r="X2726">
        <v>730</v>
      </c>
      <c r="Y2726">
        <v>-50</v>
      </c>
      <c r="Z2726" t="s">
        <v>35</v>
      </c>
      <c r="AA2726">
        <v>100</v>
      </c>
      <c r="AB2726" t="str">
        <f t="shared" si="42"/>
        <v>60-69</v>
      </c>
    </row>
    <row r="2727" spans="1:28" x14ac:dyDescent="0.3">
      <c r="A2727">
        <v>40</v>
      </c>
      <c r="B2727" t="s">
        <v>27</v>
      </c>
      <c r="C2727" t="s">
        <v>46</v>
      </c>
      <c r="D2727">
        <v>0</v>
      </c>
      <c r="E2727" t="s">
        <v>37</v>
      </c>
      <c r="F2727">
        <v>0</v>
      </c>
      <c r="G2727">
        <v>1</v>
      </c>
      <c r="H2727" t="s">
        <v>30</v>
      </c>
      <c r="I2727">
        <v>50</v>
      </c>
      <c r="J2727" t="s">
        <v>31</v>
      </c>
      <c r="K2727">
        <v>0</v>
      </c>
      <c r="L2727" s="1">
        <v>2250</v>
      </c>
      <c r="M2727" t="s">
        <v>36</v>
      </c>
      <c r="N2727" t="s">
        <v>36</v>
      </c>
      <c r="O2727" t="s">
        <v>27</v>
      </c>
      <c r="P2727">
        <v>100</v>
      </c>
      <c r="Q2727" t="s">
        <v>34</v>
      </c>
      <c r="R2727">
        <v>8</v>
      </c>
      <c r="S2727" t="s">
        <v>27</v>
      </c>
      <c r="T2727">
        <v>6</v>
      </c>
      <c r="U2727">
        <v>2</v>
      </c>
      <c r="V2727">
        <v>1</v>
      </c>
      <c r="W2727">
        <v>99</v>
      </c>
      <c r="X2727">
        <v>682</v>
      </c>
      <c r="Y2727">
        <v>50</v>
      </c>
      <c r="Z2727" t="s">
        <v>35</v>
      </c>
      <c r="AA2727">
        <v>100</v>
      </c>
      <c r="AB2727" t="str">
        <f t="shared" si="42"/>
        <v>40-49</v>
      </c>
    </row>
    <row r="2728" spans="1:28" x14ac:dyDescent="0.3">
      <c r="A2728">
        <v>55</v>
      </c>
      <c r="B2728" t="s">
        <v>36</v>
      </c>
      <c r="C2728" t="s">
        <v>45</v>
      </c>
      <c r="D2728">
        <v>0</v>
      </c>
      <c r="E2728" t="s">
        <v>37</v>
      </c>
      <c r="F2728">
        <v>0</v>
      </c>
      <c r="G2728">
        <v>1</v>
      </c>
      <c r="H2728" t="s">
        <v>39</v>
      </c>
      <c r="I2728">
        <v>100</v>
      </c>
      <c r="J2728" t="s">
        <v>31</v>
      </c>
      <c r="K2728">
        <v>0</v>
      </c>
      <c r="L2728" s="1">
        <v>2250</v>
      </c>
      <c r="M2728" t="s">
        <v>36</v>
      </c>
      <c r="N2728" t="s">
        <v>27</v>
      </c>
      <c r="O2728" t="s">
        <v>27</v>
      </c>
      <c r="P2728">
        <v>50</v>
      </c>
      <c r="Q2728" t="s">
        <v>34</v>
      </c>
      <c r="R2728">
        <v>22</v>
      </c>
      <c r="S2728" t="s">
        <v>27</v>
      </c>
      <c r="T2728">
        <v>3</v>
      </c>
      <c r="U2728">
        <v>3</v>
      </c>
      <c r="V2728">
        <v>1</v>
      </c>
      <c r="W2728">
        <v>99</v>
      </c>
      <c r="X2728">
        <v>672</v>
      </c>
      <c r="Y2728">
        <v>50</v>
      </c>
      <c r="Z2728" t="s">
        <v>41</v>
      </c>
      <c r="AA2728">
        <v>0</v>
      </c>
      <c r="AB2728" t="str">
        <f t="shared" si="42"/>
        <v>50-59</v>
      </c>
    </row>
    <row r="2729" spans="1:28" x14ac:dyDescent="0.3">
      <c r="A2729">
        <v>60</v>
      </c>
      <c r="B2729" t="s">
        <v>36</v>
      </c>
      <c r="C2729" t="s">
        <v>28</v>
      </c>
      <c r="D2729">
        <v>86</v>
      </c>
      <c r="E2729" t="s">
        <v>29</v>
      </c>
      <c r="F2729">
        <v>50</v>
      </c>
      <c r="G2729">
        <v>0</v>
      </c>
      <c r="H2729" t="s">
        <v>30</v>
      </c>
      <c r="I2729">
        <v>0</v>
      </c>
      <c r="J2729" t="s">
        <v>31</v>
      </c>
      <c r="K2729">
        <v>0</v>
      </c>
      <c r="L2729" s="1">
        <v>2336</v>
      </c>
      <c r="M2729" t="s">
        <v>27</v>
      </c>
      <c r="N2729" t="s">
        <v>27</v>
      </c>
      <c r="O2729" t="s">
        <v>27</v>
      </c>
      <c r="P2729">
        <v>0</v>
      </c>
      <c r="Q2729" t="s">
        <v>32</v>
      </c>
      <c r="R2729">
        <v>9</v>
      </c>
      <c r="S2729" t="s">
        <v>27</v>
      </c>
      <c r="T2729">
        <v>8</v>
      </c>
      <c r="U2729">
        <v>0</v>
      </c>
      <c r="V2729">
        <v>1</v>
      </c>
      <c r="W2729">
        <v>99</v>
      </c>
      <c r="X2729">
        <v>711</v>
      </c>
      <c r="Y2729">
        <v>-50</v>
      </c>
      <c r="Z2729" t="s">
        <v>35</v>
      </c>
      <c r="AA2729">
        <v>100</v>
      </c>
      <c r="AB2729" t="str">
        <f t="shared" si="42"/>
        <v>60-69</v>
      </c>
    </row>
    <row r="2730" spans="1:28" x14ac:dyDescent="0.3">
      <c r="A2730">
        <v>28</v>
      </c>
      <c r="B2730" t="s">
        <v>27</v>
      </c>
      <c r="C2730" t="s">
        <v>28</v>
      </c>
      <c r="D2730">
        <v>86</v>
      </c>
      <c r="E2730" t="s">
        <v>37</v>
      </c>
      <c r="F2730">
        <v>0</v>
      </c>
      <c r="G2730">
        <v>0</v>
      </c>
      <c r="H2730" t="s">
        <v>30</v>
      </c>
      <c r="I2730">
        <v>0</v>
      </c>
      <c r="J2730" t="s">
        <v>31</v>
      </c>
      <c r="K2730">
        <v>0</v>
      </c>
      <c r="L2730" s="1">
        <v>2286</v>
      </c>
      <c r="M2730" t="s">
        <v>27</v>
      </c>
      <c r="N2730" t="s">
        <v>27</v>
      </c>
      <c r="O2730" t="s">
        <v>27</v>
      </c>
      <c r="P2730">
        <v>0</v>
      </c>
      <c r="Q2730" t="s">
        <v>32</v>
      </c>
      <c r="R2730">
        <v>27</v>
      </c>
      <c r="S2730" t="s">
        <v>27</v>
      </c>
      <c r="T2730">
        <v>5</v>
      </c>
      <c r="U2730">
        <v>3</v>
      </c>
      <c r="V2730">
        <v>3</v>
      </c>
      <c r="W2730">
        <v>99</v>
      </c>
      <c r="X2730">
        <v>722</v>
      </c>
      <c r="Y2730">
        <v>-50</v>
      </c>
      <c r="Z2730" t="s">
        <v>35</v>
      </c>
      <c r="AA2730">
        <v>100</v>
      </c>
      <c r="AB2730" t="str">
        <f t="shared" si="42"/>
        <v>20-29</v>
      </c>
    </row>
    <row r="2731" spans="1:28" x14ac:dyDescent="0.3">
      <c r="A2731">
        <v>32</v>
      </c>
      <c r="B2731" t="s">
        <v>27</v>
      </c>
      <c r="C2731" t="s">
        <v>46</v>
      </c>
      <c r="D2731">
        <v>0</v>
      </c>
      <c r="E2731" t="s">
        <v>37</v>
      </c>
      <c r="F2731">
        <v>0</v>
      </c>
      <c r="G2731">
        <v>1</v>
      </c>
      <c r="H2731" t="s">
        <v>30</v>
      </c>
      <c r="I2731">
        <v>50</v>
      </c>
      <c r="J2731" t="s">
        <v>40</v>
      </c>
      <c r="K2731">
        <v>-200</v>
      </c>
      <c r="L2731" s="1">
        <v>2050</v>
      </c>
      <c r="M2731" t="s">
        <v>27</v>
      </c>
      <c r="N2731" t="s">
        <v>27</v>
      </c>
      <c r="O2731" t="s">
        <v>27</v>
      </c>
      <c r="P2731">
        <v>0</v>
      </c>
      <c r="Q2731" t="s">
        <v>34</v>
      </c>
      <c r="R2731">
        <v>14</v>
      </c>
      <c r="S2731" t="s">
        <v>36</v>
      </c>
      <c r="T2731">
        <v>6</v>
      </c>
      <c r="U2731">
        <v>2</v>
      </c>
      <c r="V2731">
        <v>1</v>
      </c>
      <c r="W2731">
        <v>1</v>
      </c>
      <c r="X2731">
        <v>762</v>
      </c>
      <c r="Y2731">
        <v>-50</v>
      </c>
      <c r="Z2731" t="s">
        <v>35</v>
      </c>
      <c r="AA2731">
        <v>100</v>
      </c>
      <c r="AB2731" t="str">
        <f t="shared" si="42"/>
        <v>30-39</v>
      </c>
    </row>
    <row r="2732" spans="1:28" x14ac:dyDescent="0.3">
      <c r="A2732">
        <v>58</v>
      </c>
      <c r="B2732" t="s">
        <v>36</v>
      </c>
      <c r="C2732" t="s">
        <v>38</v>
      </c>
      <c r="D2732">
        <v>0</v>
      </c>
      <c r="E2732" t="s">
        <v>29</v>
      </c>
      <c r="F2732">
        <v>50</v>
      </c>
      <c r="G2732">
        <v>0</v>
      </c>
      <c r="H2732" t="s">
        <v>30</v>
      </c>
      <c r="I2732">
        <v>0</v>
      </c>
      <c r="J2732" t="s">
        <v>31</v>
      </c>
      <c r="K2732">
        <v>0</v>
      </c>
      <c r="L2732" s="1">
        <v>2200</v>
      </c>
      <c r="M2732" t="s">
        <v>27</v>
      </c>
      <c r="N2732" t="s">
        <v>27</v>
      </c>
      <c r="O2732" t="s">
        <v>27</v>
      </c>
      <c r="P2732">
        <v>0</v>
      </c>
      <c r="Q2732" t="s">
        <v>44</v>
      </c>
      <c r="R2732">
        <v>12</v>
      </c>
      <c r="S2732" t="s">
        <v>36</v>
      </c>
      <c r="T2732">
        <v>6</v>
      </c>
      <c r="U2732">
        <v>3</v>
      </c>
      <c r="V2732">
        <v>2</v>
      </c>
      <c r="W2732">
        <v>10</v>
      </c>
      <c r="X2732">
        <v>717</v>
      </c>
      <c r="Y2732">
        <v>-50</v>
      </c>
      <c r="Z2732" t="s">
        <v>33</v>
      </c>
      <c r="AA2732">
        <v>50</v>
      </c>
      <c r="AB2732" t="str">
        <f t="shared" si="42"/>
        <v>50-59</v>
      </c>
    </row>
    <row r="2733" spans="1:28" x14ac:dyDescent="0.3">
      <c r="A2733">
        <v>65</v>
      </c>
      <c r="B2733" t="s">
        <v>36</v>
      </c>
      <c r="C2733" t="s">
        <v>38</v>
      </c>
      <c r="D2733">
        <v>0</v>
      </c>
      <c r="E2733" t="s">
        <v>29</v>
      </c>
      <c r="F2733">
        <v>50</v>
      </c>
      <c r="G2733">
        <v>0</v>
      </c>
      <c r="H2733" t="s">
        <v>30</v>
      </c>
      <c r="I2733">
        <v>0</v>
      </c>
      <c r="J2733" t="s">
        <v>31</v>
      </c>
      <c r="K2733">
        <v>0</v>
      </c>
      <c r="L2733" s="1">
        <v>2250</v>
      </c>
      <c r="M2733" t="s">
        <v>27</v>
      </c>
      <c r="N2733" t="s">
        <v>27</v>
      </c>
      <c r="O2733" t="s">
        <v>27</v>
      </c>
      <c r="P2733">
        <v>0</v>
      </c>
      <c r="Q2733" t="s">
        <v>32</v>
      </c>
      <c r="R2733">
        <v>6</v>
      </c>
      <c r="S2733" t="s">
        <v>27</v>
      </c>
      <c r="T2733">
        <v>6</v>
      </c>
      <c r="U2733">
        <v>2</v>
      </c>
      <c r="V2733">
        <v>2</v>
      </c>
      <c r="W2733">
        <v>99</v>
      </c>
      <c r="X2733">
        <v>731</v>
      </c>
      <c r="Y2733">
        <v>-50</v>
      </c>
      <c r="Z2733" t="s">
        <v>35</v>
      </c>
      <c r="AA2733">
        <v>100</v>
      </c>
      <c r="AB2733" t="str">
        <f t="shared" si="42"/>
        <v>60-69</v>
      </c>
    </row>
    <row r="2734" spans="1:28" x14ac:dyDescent="0.3">
      <c r="A2734">
        <v>48</v>
      </c>
      <c r="B2734" t="s">
        <v>27</v>
      </c>
      <c r="C2734" t="s">
        <v>38</v>
      </c>
      <c r="D2734">
        <v>0</v>
      </c>
      <c r="E2734" t="s">
        <v>29</v>
      </c>
      <c r="F2734">
        <v>50</v>
      </c>
      <c r="G2734">
        <v>0</v>
      </c>
      <c r="H2734" t="s">
        <v>39</v>
      </c>
      <c r="I2734">
        <v>0</v>
      </c>
      <c r="J2734" t="s">
        <v>31</v>
      </c>
      <c r="K2734">
        <v>0</v>
      </c>
      <c r="L2734" s="1">
        <v>2100</v>
      </c>
      <c r="M2734" t="s">
        <v>27</v>
      </c>
      <c r="N2734" t="s">
        <v>36</v>
      </c>
      <c r="O2734" t="s">
        <v>27</v>
      </c>
      <c r="P2734">
        <v>50</v>
      </c>
      <c r="Q2734" t="s">
        <v>34</v>
      </c>
      <c r="R2734">
        <v>2</v>
      </c>
      <c r="S2734" t="s">
        <v>36</v>
      </c>
      <c r="T2734">
        <v>5</v>
      </c>
      <c r="U2734">
        <v>1</v>
      </c>
      <c r="V2734">
        <v>3</v>
      </c>
      <c r="W2734">
        <v>14</v>
      </c>
      <c r="X2734">
        <v>776</v>
      </c>
      <c r="Y2734">
        <v>-50</v>
      </c>
      <c r="Z2734" t="s">
        <v>41</v>
      </c>
      <c r="AA2734">
        <v>0</v>
      </c>
      <c r="AB2734" t="str">
        <f t="shared" si="42"/>
        <v>40-49</v>
      </c>
    </row>
    <row r="2735" spans="1:28" x14ac:dyDescent="0.3">
      <c r="A2735">
        <v>26</v>
      </c>
      <c r="B2735" t="s">
        <v>27</v>
      </c>
      <c r="C2735" t="s">
        <v>28</v>
      </c>
      <c r="D2735">
        <v>86</v>
      </c>
      <c r="E2735" t="s">
        <v>42</v>
      </c>
      <c r="F2735">
        <v>100</v>
      </c>
      <c r="G2735">
        <v>2</v>
      </c>
      <c r="H2735" t="s">
        <v>30</v>
      </c>
      <c r="I2735">
        <v>100</v>
      </c>
      <c r="J2735" t="s">
        <v>31</v>
      </c>
      <c r="K2735">
        <v>0</v>
      </c>
      <c r="L2735" s="1">
        <v>2536</v>
      </c>
      <c r="M2735" t="s">
        <v>27</v>
      </c>
      <c r="N2735" t="s">
        <v>27</v>
      </c>
      <c r="O2735" t="s">
        <v>27</v>
      </c>
      <c r="P2735">
        <v>0</v>
      </c>
      <c r="Q2735" t="s">
        <v>34</v>
      </c>
      <c r="R2735">
        <v>3</v>
      </c>
      <c r="S2735" t="s">
        <v>36</v>
      </c>
      <c r="T2735">
        <v>8</v>
      </c>
      <c r="U2735">
        <v>0</v>
      </c>
      <c r="V2735">
        <v>1</v>
      </c>
      <c r="W2735">
        <v>7</v>
      </c>
      <c r="X2735">
        <v>693</v>
      </c>
      <c r="Y2735">
        <v>50</v>
      </c>
      <c r="Z2735" t="s">
        <v>33</v>
      </c>
      <c r="AA2735">
        <v>50</v>
      </c>
      <c r="AB2735" t="str">
        <f t="shared" si="42"/>
        <v>20-29</v>
      </c>
    </row>
    <row r="2736" spans="1:28" x14ac:dyDescent="0.3">
      <c r="A2736">
        <v>69</v>
      </c>
      <c r="B2736" t="s">
        <v>36</v>
      </c>
      <c r="C2736" t="s">
        <v>46</v>
      </c>
      <c r="D2736">
        <v>0</v>
      </c>
      <c r="E2736" t="s">
        <v>29</v>
      </c>
      <c r="F2736">
        <v>50</v>
      </c>
      <c r="G2736">
        <v>0</v>
      </c>
      <c r="H2736" t="s">
        <v>39</v>
      </c>
      <c r="I2736">
        <v>0</v>
      </c>
      <c r="J2736" t="s">
        <v>40</v>
      </c>
      <c r="K2736">
        <v>-200</v>
      </c>
      <c r="L2736" s="1">
        <v>2000</v>
      </c>
      <c r="M2736" t="s">
        <v>27</v>
      </c>
      <c r="N2736" t="s">
        <v>36</v>
      </c>
      <c r="O2736" t="s">
        <v>27</v>
      </c>
      <c r="P2736">
        <v>50</v>
      </c>
      <c r="Q2736" t="s">
        <v>34</v>
      </c>
      <c r="R2736">
        <v>18</v>
      </c>
      <c r="S2736" t="s">
        <v>36</v>
      </c>
      <c r="T2736">
        <v>6</v>
      </c>
      <c r="U2736">
        <v>1</v>
      </c>
      <c r="V2736">
        <v>2</v>
      </c>
      <c r="W2736">
        <v>8</v>
      </c>
      <c r="X2736">
        <v>734</v>
      </c>
      <c r="Y2736">
        <v>-50</v>
      </c>
      <c r="Z2736" t="s">
        <v>35</v>
      </c>
      <c r="AA2736">
        <v>100</v>
      </c>
      <c r="AB2736" t="str">
        <f t="shared" si="42"/>
        <v>60-69</v>
      </c>
    </row>
    <row r="2737" spans="1:28" x14ac:dyDescent="0.3">
      <c r="A2737">
        <v>32</v>
      </c>
      <c r="B2737" t="s">
        <v>27</v>
      </c>
      <c r="C2737" t="s">
        <v>28</v>
      </c>
      <c r="D2737">
        <v>86</v>
      </c>
      <c r="E2737" t="s">
        <v>29</v>
      </c>
      <c r="F2737">
        <v>50</v>
      </c>
      <c r="G2737">
        <v>0</v>
      </c>
      <c r="H2737" t="s">
        <v>43</v>
      </c>
      <c r="I2737">
        <v>0</v>
      </c>
      <c r="J2737" t="s">
        <v>40</v>
      </c>
      <c r="K2737">
        <v>-200</v>
      </c>
      <c r="L2737" s="1">
        <v>1986</v>
      </c>
      <c r="M2737" t="s">
        <v>36</v>
      </c>
      <c r="N2737" t="s">
        <v>27</v>
      </c>
      <c r="O2737" t="s">
        <v>27</v>
      </c>
      <c r="P2737">
        <v>50</v>
      </c>
      <c r="Q2737" t="s">
        <v>34</v>
      </c>
      <c r="R2737">
        <v>19</v>
      </c>
      <c r="S2737" t="s">
        <v>27</v>
      </c>
      <c r="T2737">
        <v>7</v>
      </c>
      <c r="U2737">
        <v>2</v>
      </c>
      <c r="V2737">
        <v>3</v>
      </c>
      <c r="W2737">
        <v>99</v>
      </c>
      <c r="X2737">
        <v>749</v>
      </c>
      <c r="Y2737">
        <v>-50</v>
      </c>
      <c r="Z2737" t="s">
        <v>41</v>
      </c>
      <c r="AA2737">
        <v>0</v>
      </c>
      <c r="AB2737" t="str">
        <f t="shared" si="42"/>
        <v>30-39</v>
      </c>
    </row>
    <row r="2738" spans="1:28" x14ac:dyDescent="0.3">
      <c r="A2738">
        <v>34</v>
      </c>
      <c r="B2738" t="s">
        <v>27</v>
      </c>
      <c r="C2738" t="s">
        <v>45</v>
      </c>
      <c r="D2738">
        <v>0</v>
      </c>
      <c r="E2738" t="s">
        <v>42</v>
      </c>
      <c r="F2738">
        <v>100</v>
      </c>
      <c r="G2738">
        <v>0</v>
      </c>
      <c r="H2738" t="s">
        <v>43</v>
      </c>
      <c r="I2738">
        <v>0</v>
      </c>
      <c r="J2738" t="s">
        <v>40</v>
      </c>
      <c r="K2738">
        <v>-200</v>
      </c>
      <c r="L2738" s="1">
        <v>2000</v>
      </c>
      <c r="M2738" t="s">
        <v>27</v>
      </c>
      <c r="N2738" t="s">
        <v>36</v>
      </c>
      <c r="O2738" t="s">
        <v>27</v>
      </c>
      <c r="P2738">
        <v>50</v>
      </c>
      <c r="Q2738" t="s">
        <v>32</v>
      </c>
      <c r="R2738">
        <v>19</v>
      </c>
      <c r="S2738" t="s">
        <v>27</v>
      </c>
      <c r="T2738">
        <v>2</v>
      </c>
      <c r="U2738">
        <v>4</v>
      </c>
      <c r="V2738">
        <v>3</v>
      </c>
      <c r="W2738">
        <v>99</v>
      </c>
      <c r="X2738">
        <v>726</v>
      </c>
      <c r="Y2738">
        <v>-50</v>
      </c>
      <c r="Z2738" t="s">
        <v>33</v>
      </c>
      <c r="AA2738">
        <v>50</v>
      </c>
      <c r="AB2738" t="str">
        <f t="shared" si="42"/>
        <v>30-39</v>
      </c>
    </row>
    <row r="2739" spans="1:28" x14ac:dyDescent="0.3">
      <c r="A2739">
        <v>45</v>
      </c>
      <c r="B2739" t="s">
        <v>27</v>
      </c>
      <c r="C2739" t="s">
        <v>28</v>
      </c>
      <c r="D2739">
        <v>86</v>
      </c>
      <c r="E2739" t="s">
        <v>42</v>
      </c>
      <c r="F2739">
        <v>100</v>
      </c>
      <c r="G2739">
        <v>0</v>
      </c>
      <c r="H2739" t="s">
        <v>43</v>
      </c>
      <c r="I2739">
        <v>0</v>
      </c>
      <c r="J2739" t="s">
        <v>31</v>
      </c>
      <c r="K2739">
        <v>0</v>
      </c>
      <c r="L2739" s="1">
        <v>2386</v>
      </c>
      <c r="M2739" t="s">
        <v>27</v>
      </c>
      <c r="N2739" t="s">
        <v>27</v>
      </c>
      <c r="O2739" t="s">
        <v>27</v>
      </c>
      <c r="P2739">
        <v>0</v>
      </c>
      <c r="Q2739" t="s">
        <v>34</v>
      </c>
      <c r="R2739">
        <v>9</v>
      </c>
      <c r="S2739" t="s">
        <v>36</v>
      </c>
      <c r="T2739">
        <v>5</v>
      </c>
      <c r="U2739">
        <v>4</v>
      </c>
      <c r="V2739">
        <v>3</v>
      </c>
      <c r="W2739">
        <v>1</v>
      </c>
      <c r="X2739">
        <v>689</v>
      </c>
      <c r="Y2739">
        <v>50</v>
      </c>
      <c r="Z2739" t="s">
        <v>41</v>
      </c>
      <c r="AA2739">
        <v>0</v>
      </c>
      <c r="AB2739" t="str">
        <f t="shared" si="42"/>
        <v>40-49</v>
      </c>
    </row>
    <row r="2740" spans="1:28" x14ac:dyDescent="0.3">
      <c r="A2740">
        <v>63</v>
      </c>
      <c r="B2740" t="s">
        <v>36</v>
      </c>
      <c r="C2740" t="s">
        <v>38</v>
      </c>
      <c r="D2740">
        <v>0</v>
      </c>
      <c r="E2740" t="s">
        <v>29</v>
      </c>
      <c r="F2740">
        <v>50</v>
      </c>
      <c r="G2740">
        <v>0</v>
      </c>
      <c r="H2740" t="s">
        <v>39</v>
      </c>
      <c r="I2740">
        <v>0</v>
      </c>
      <c r="J2740" t="s">
        <v>40</v>
      </c>
      <c r="K2740">
        <v>-200</v>
      </c>
      <c r="L2740" s="1">
        <v>2000</v>
      </c>
      <c r="M2740" t="s">
        <v>36</v>
      </c>
      <c r="N2740" t="s">
        <v>27</v>
      </c>
      <c r="O2740" t="s">
        <v>27</v>
      </c>
      <c r="P2740">
        <v>50</v>
      </c>
      <c r="Q2740" t="s">
        <v>32</v>
      </c>
      <c r="R2740">
        <v>13</v>
      </c>
      <c r="S2740" t="s">
        <v>36</v>
      </c>
      <c r="T2740">
        <v>3</v>
      </c>
      <c r="U2740">
        <v>2</v>
      </c>
      <c r="V2740">
        <v>1</v>
      </c>
      <c r="W2740">
        <v>10</v>
      </c>
      <c r="X2740">
        <v>715</v>
      </c>
      <c r="Y2740">
        <v>-50</v>
      </c>
      <c r="Z2740" t="s">
        <v>35</v>
      </c>
      <c r="AA2740">
        <v>100</v>
      </c>
      <c r="AB2740" t="str">
        <f t="shared" si="42"/>
        <v>60-69</v>
      </c>
    </row>
    <row r="2741" spans="1:28" x14ac:dyDescent="0.3">
      <c r="A2741">
        <v>52</v>
      </c>
      <c r="B2741" t="s">
        <v>27</v>
      </c>
      <c r="C2741" t="s">
        <v>28</v>
      </c>
      <c r="D2741">
        <v>86</v>
      </c>
      <c r="E2741" t="s">
        <v>37</v>
      </c>
      <c r="F2741">
        <v>0</v>
      </c>
      <c r="G2741">
        <v>0</v>
      </c>
      <c r="H2741" t="s">
        <v>30</v>
      </c>
      <c r="I2741">
        <v>0</v>
      </c>
      <c r="J2741" t="s">
        <v>31</v>
      </c>
      <c r="K2741">
        <v>0</v>
      </c>
      <c r="L2741" s="1">
        <v>2286</v>
      </c>
      <c r="M2741" t="s">
        <v>36</v>
      </c>
      <c r="N2741" t="s">
        <v>36</v>
      </c>
      <c r="O2741" t="s">
        <v>27</v>
      </c>
      <c r="P2741">
        <v>100</v>
      </c>
      <c r="Q2741" t="s">
        <v>32</v>
      </c>
      <c r="R2741">
        <v>8</v>
      </c>
      <c r="S2741" t="s">
        <v>36</v>
      </c>
      <c r="T2741">
        <v>6</v>
      </c>
      <c r="U2741">
        <v>2</v>
      </c>
      <c r="V2741">
        <v>1</v>
      </c>
      <c r="W2741">
        <v>6</v>
      </c>
      <c r="X2741">
        <v>665</v>
      </c>
      <c r="Y2741">
        <v>50</v>
      </c>
      <c r="Z2741" t="s">
        <v>35</v>
      </c>
      <c r="AA2741">
        <v>100</v>
      </c>
      <c r="AB2741" t="str">
        <f t="shared" si="42"/>
        <v>50-59</v>
      </c>
    </row>
    <row r="2742" spans="1:28" x14ac:dyDescent="0.3">
      <c r="A2742">
        <v>46</v>
      </c>
      <c r="B2742" t="s">
        <v>27</v>
      </c>
      <c r="C2742" t="s">
        <v>28</v>
      </c>
      <c r="D2742">
        <v>86</v>
      </c>
      <c r="E2742" t="s">
        <v>37</v>
      </c>
      <c r="F2742">
        <v>0</v>
      </c>
      <c r="G2742">
        <v>0</v>
      </c>
      <c r="H2742" t="s">
        <v>30</v>
      </c>
      <c r="I2742">
        <v>0</v>
      </c>
      <c r="J2742" t="s">
        <v>40</v>
      </c>
      <c r="K2742">
        <v>-200</v>
      </c>
      <c r="L2742" s="1">
        <v>2086</v>
      </c>
      <c r="M2742" t="s">
        <v>27</v>
      </c>
      <c r="N2742" t="s">
        <v>27</v>
      </c>
      <c r="O2742" t="s">
        <v>27</v>
      </c>
      <c r="P2742">
        <v>0</v>
      </c>
      <c r="Q2742" t="s">
        <v>44</v>
      </c>
      <c r="R2742">
        <v>5</v>
      </c>
      <c r="S2742" t="s">
        <v>36</v>
      </c>
      <c r="T2742">
        <v>3</v>
      </c>
      <c r="U2742">
        <v>2</v>
      </c>
      <c r="V2742">
        <v>2</v>
      </c>
      <c r="W2742">
        <v>11</v>
      </c>
      <c r="X2742">
        <v>831</v>
      </c>
      <c r="Y2742">
        <v>-50</v>
      </c>
      <c r="Z2742" t="s">
        <v>35</v>
      </c>
      <c r="AA2742">
        <v>100</v>
      </c>
      <c r="AB2742" t="str">
        <f t="shared" si="42"/>
        <v>40-49</v>
      </c>
    </row>
    <row r="2743" spans="1:28" x14ac:dyDescent="0.3">
      <c r="A2743">
        <v>46</v>
      </c>
      <c r="B2743" t="s">
        <v>27</v>
      </c>
      <c r="C2743" t="s">
        <v>28</v>
      </c>
      <c r="D2743">
        <v>86</v>
      </c>
      <c r="E2743" t="s">
        <v>29</v>
      </c>
      <c r="F2743">
        <v>50</v>
      </c>
      <c r="G2743">
        <v>0</v>
      </c>
      <c r="H2743" t="s">
        <v>39</v>
      </c>
      <c r="I2743">
        <v>0</v>
      </c>
      <c r="J2743" t="s">
        <v>31</v>
      </c>
      <c r="K2743">
        <v>0</v>
      </c>
      <c r="L2743" s="1">
        <v>2336</v>
      </c>
      <c r="M2743" t="s">
        <v>27</v>
      </c>
      <c r="N2743" t="s">
        <v>27</v>
      </c>
      <c r="O2743" t="s">
        <v>27</v>
      </c>
      <c r="P2743">
        <v>0</v>
      </c>
      <c r="Q2743" t="s">
        <v>34</v>
      </c>
      <c r="R2743">
        <v>15</v>
      </c>
      <c r="S2743" t="s">
        <v>36</v>
      </c>
      <c r="T2743">
        <v>5</v>
      </c>
      <c r="U2743">
        <v>3</v>
      </c>
      <c r="V2743">
        <v>1</v>
      </c>
      <c r="W2743">
        <v>14</v>
      </c>
      <c r="X2743">
        <v>818</v>
      </c>
      <c r="Y2743">
        <v>-50</v>
      </c>
      <c r="Z2743" t="s">
        <v>35</v>
      </c>
      <c r="AA2743">
        <v>100</v>
      </c>
      <c r="AB2743" t="str">
        <f t="shared" si="42"/>
        <v>40-49</v>
      </c>
    </row>
    <row r="2744" spans="1:28" x14ac:dyDescent="0.3">
      <c r="A2744">
        <v>40</v>
      </c>
      <c r="B2744" t="s">
        <v>27</v>
      </c>
      <c r="C2744" t="s">
        <v>38</v>
      </c>
      <c r="D2744">
        <v>0</v>
      </c>
      <c r="E2744" t="s">
        <v>29</v>
      </c>
      <c r="F2744">
        <v>50</v>
      </c>
      <c r="G2744">
        <v>0</v>
      </c>
      <c r="H2744" t="s">
        <v>39</v>
      </c>
      <c r="I2744">
        <v>0</v>
      </c>
      <c r="J2744" t="s">
        <v>31</v>
      </c>
      <c r="K2744">
        <v>0</v>
      </c>
      <c r="L2744" s="1">
        <v>2200</v>
      </c>
      <c r="M2744" t="s">
        <v>27</v>
      </c>
      <c r="N2744" t="s">
        <v>27</v>
      </c>
      <c r="O2744" t="s">
        <v>36</v>
      </c>
      <c r="P2744">
        <v>50</v>
      </c>
      <c r="Q2744" t="s">
        <v>32</v>
      </c>
      <c r="R2744">
        <v>7</v>
      </c>
      <c r="S2744" t="s">
        <v>27</v>
      </c>
      <c r="T2744">
        <v>2</v>
      </c>
      <c r="U2744">
        <v>5</v>
      </c>
      <c r="V2744">
        <v>2</v>
      </c>
      <c r="W2744">
        <v>99</v>
      </c>
      <c r="X2744">
        <v>766</v>
      </c>
      <c r="Y2744">
        <v>-50</v>
      </c>
      <c r="Z2744" t="s">
        <v>35</v>
      </c>
      <c r="AA2744">
        <v>100</v>
      </c>
      <c r="AB2744" t="str">
        <f t="shared" si="42"/>
        <v>40-49</v>
      </c>
    </row>
    <row r="2745" spans="1:28" x14ac:dyDescent="0.3">
      <c r="A2745">
        <v>48</v>
      </c>
      <c r="B2745" t="s">
        <v>27</v>
      </c>
      <c r="C2745" t="s">
        <v>38</v>
      </c>
      <c r="D2745">
        <v>0</v>
      </c>
      <c r="E2745" t="s">
        <v>29</v>
      </c>
      <c r="F2745">
        <v>50</v>
      </c>
      <c r="G2745">
        <v>0</v>
      </c>
      <c r="H2745" t="s">
        <v>43</v>
      </c>
      <c r="I2745">
        <v>0</v>
      </c>
      <c r="J2745" t="s">
        <v>31</v>
      </c>
      <c r="K2745">
        <v>0</v>
      </c>
      <c r="L2745" s="1">
        <v>2300</v>
      </c>
      <c r="M2745" t="s">
        <v>36</v>
      </c>
      <c r="N2745" t="s">
        <v>27</v>
      </c>
      <c r="O2745" t="s">
        <v>27</v>
      </c>
      <c r="P2745">
        <v>50</v>
      </c>
      <c r="Q2745" t="s">
        <v>44</v>
      </c>
      <c r="R2745">
        <v>4</v>
      </c>
      <c r="S2745" t="s">
        <v>36</v>
      </c>
      <c r="T2745">
        <v>4</v>
      </c>
      <c r="U2745">
        <v>1</v>
      </c>
      <c r="V2745">
        <v>3</v>
      </c>
      <c r="W2745">
        <v>3</v>
      </c>
      <c r="X2745">
        <v>646</v>
      </c>
      <c r="Y2745">
        <v>50</v>
      </c>
      <c r="Z2745" t="s">
        <v>35</v>
      </c>
      <c r="AA2745">
        <v>100</v>
      </c>
      <c r="AB2745" t="str">
        <f t="shared" si="42"/>
        <v>40-49</v>
      </c>
    </row>
    <row r="2746" spans="1:28" x14ac:dyDescent="0.3">
      <c r="A2746">
        <v>18</v>
      </c>
      <c r="B2746" t="s">
        <v>27</v>
      </c>
      <c r="C2746" t="s">
        <v>28</v>
      </c>
      <c r="D2746">
        <v>86</v>
      </c>
      <c r="E2746" t="s">
        <v>42</v>
      </c>
      <c r="F2746">
        <v>100</v>
      </c>
      <c r="G2746">
        <v>1</v>
      </c>
      <c r="H2746" t="s">
        <v>39</v>
      </c>
      <c r="I2746">
        <v>100</v>
      </c>
      <c r="J2746" t="s">
        <v>40</v>
      </c>
      <c r="K2746">
        <v>-200</v>
      </c>
      <c r="L2746" s="1">
        <v>2136</v>
      </c>
      <c r="M2746" t="s">
        <v>36</v>
      </c>
      <c r="N2746" t="s">
        <v>27</v>
      </c>
      <c r="O2746" t="s">
        <v>36</v>
      </c>
      <c r="P2746">
        <v>100</v>
      </c>
      <c r="Q2746" t="s">
        <v>34</v>
      </c>
      <c r="R2746">
        <v>24</v>
      </c>
      <c r="S2746" t="s">
        <v>36</v>
      </c>
      <c r="T2746">
        <v>6</v>
      </c>
      <c r="U2746">
        <v>1</v>
      </c>
      <c r="V2746">
        <v>1</v>
      </c>
      <c r="W2746">
        <v>13</v>
      </c>
      <c r="X2746">
        <v>739</v>
      </c>
      <c r="Y2746">
        <v>-50</v>
      </c>
      <c r="Z2746" t="s">
        <v>33</v>
      </c>
      <c r="AA2746">
        <v>50</v>
      </c>
      <c r="AB2746" t="str">
        <f t="shared" si="42"/>
        <v>10-19</v>
      </c>
    </row>
    <row r="2747" spans="1:28" x14ac:dyDescent="0.3">
      <c r="A2747">
        <v>35</v>
      </c>
      <c r="B2747" t="s">
        <v>27</v>
      </c>
      <c r="C2747" t="s">
        <v>28</v>
      </c>
      <c r="D2747">
        <v>86</v>
      </c>
      <c r="E2747" t="s">
        <v>42</v>
      </c>
      <c r="F2747">
        <v>100</v>
      </c>
      <c r="G2747">
        <v>0</v>
      </c>
      <c r="H2747" t="s">
        <v>30</v>
      </c>
      <c r="I2747">
        <v>0</v>
      </c>
      <c r="J2747" t="s">
        <v>40</v>
      </c>
      <c r="K2747">
        <v>-200</v>
      </c>
      <c r="L2747" s="1">
        <v>2086</v>
      </c>
      <c r="M2747" t="s">
        <v>27</v>
      </c>
      <c r="N2747" t="s">
        <v>36</v>
      </c>
      <c r="O2747" t="s">
        <v>27</v>
      </c>
      <c r="P2747">
        <v>50</v>
      </c>
      <c r="Q2747" t="s">
        <v>34</v>
      </c>
      <c r="R2747">
        <v>5</v>
      </c>
      <c r="S2747" t="s">
        <v>36</v>
      </c>
      <c r="T2747">
        <v>4</v>
      </c>
      <c r="U2747">
        <v>2</v>
      </c>
      <c r="V2747">
        <v>2</v>
      </c>
      <c r="W2747">
        <v>14</v>
      </c>
      <c r="X2747">
        <v>735</v>
      </c>
      <c r="Y2747">
        <v>-50</v>
      </c>
      <c r="Z2747" t="s">
        <v>33</v>
      </c>
      <c r="AA2747">
        <v>50</v>
      </c>
      <c r="AB2747" t="str">
        <f t="shared" si="42"/>
        <v>30-39</v>
      </c>
    </row>
    <row r="2748" spans="1:28" x14ac:dyDescent="0.3">
      <c r="A2748">
        <v>43</v>
      </c>
      <c r="B2748" t="s">
        <v>27</v>
      </c>
      <c r="C2748" t="s">
        <v>38</v>
      </c>
      <c r="D2748">
        <v>0</v>
      </c>
      <c r="E2748" t="s">
        <v>37</v>
      </c>
      <c r="F2748">
        <v>0</v>
      </c>
      <c r="G2748">
        <v>2</v>
      </c>
      <c r="H2748" t="s">
        <v>43</v>
      </c>
      <c r="I2748">
        <v>400</v>
      </c>
      <c r="J2748" t="s">
        <v>31</v>
      </c>
      <c r="K2748">
        <v>0</v>
      </c>
      <c r="L2748" s="1">
        <v>2550</v>
      </c>
      <c r="M2748" t="s">
        <v>27</v>
      </c>
      <c r="N2748" t="s">
        <v>27</v>
      </c>
      <c r="O2748" t="s">
        <v>27</v>
      </c>
      <c r="P2748">
        <v>0</v>
      </c>
      <c r="Q2748" t="s">
        <v>34</v>
      </c>
      <c r="R2748">
        <v>12</v>
      </c>
      <c r="S2748" t="s">
        <v>27</v>
      </c>
      <c r="T2748">
        <v>3</v>
      </c>
      <c r="U2748">
        <v>2</v>
      </c>
      <c r="V2748">
        <v>2</v>
      </c>
      <c r="W2748">
        <v>99</v>
      </c>
      <c r="X2748">
        <v>732</v>
      </c>
      <c r="Y2748">
        <v>-50</v>
      </c>
      <c r="Z2748" t="s">
        <v>33</v>
      </c>
      <c r="AA2748">
        <v>50</v>
      </c>
      <c r="AB2748" t="str">
        <f t="shared" si="42"/>
        <v>40-49</v>
      </c>
    </row>
    <row r="2749" spans="1:28" x14ac:dyDescent="0.3">
      <c r="A2749">
        <v>22</v>
      </c>
      <c r="B2749" t="s">
        <v>27</v>
      </c>
      <c r="C2749" t="s">
        <v>38</v>
      </c>
      <c r="D2749">
        <v>0</v>
      </c>
      <c r="E2749" t="s">
        <v>29</v>
      </c>
      <c r="F2749">
        <v>50</v>
      </c>
      <c r="G2749">
        <v>0</v>
      </c>
      <c r="H2749" t="s">
        <v>43</v>
      </c>
      <c r="I2749">
        <v>0</v>
      </c>
      <c r="J2749" t="s">
        <v>31</v>
      </c>
      <c r="K2749">
        <v>0</v>
      </c>
      <c r="L2749" s="1">
        <v>2250</v>
      </c>
      <c r="M2749" t="s">
        <v>27</v>
      </c>
      <c r="N2749" t="s">
        <v>27</v>
      </c>
      <c r="O2749" t="s">
        <v>27</v>
      </c>
      <c r="P2749">
        <v>0</v>
      </c>
      <c r="Q2749" t="s">
        <v>34</v>
      </c>
      <c r="R2749">
        <v>14</v>
      </c>
      <c r="S2749" t="s">
        <v>36</v>
      </c>
      <c r="T2749">
        <v>0</v>
      </c>
      <c r="U2749">
        <v>0</v>
      </c>
      <c r="V2749">
        <v>2</v>
      </c>
      <c r="W2749">
        <v>6</v>
      </c>
      <c r="X2749">
        <v>829</v>
      </c>
      <c r="Y2749">
        <v>-50</v>
      </c>
      <c r="Z2749" t="s">
        <v>35</v>
      </c>
      <c r="AA2749">
        <v>100</v>
      </c>
      <c r="AB2749" t="str">
        <f t="shared" si="42"/>
        <v>20-29</v>
      </c>
    </row>
    <row r="2750" spans="1:28" x14ac:dyDescent="0.3">
      <c r="A2750">
        <v>45</v>
      </c>
      <c r="B2750" t="s">
        <v>27</v>
      </c>
      <c r="C2750" t="s">
        <v>28</v>
      </c>
      <c r="D2750">
        <v>86</v>
      </c>
      <c r="E2750" t="s">
        <v>37</v>
      </c>
      <c r="F2750">
        <v>0</v>
      </c>
      <c r="G2750">
        <v>2</v>
      </c>
      <c r="H2750" t="s">
        <v>30</v>
      </c>
      <c r="I2750">
        <v>100</v>
      </c>
      <c r="J2750" t="s">
        <v>40</v>
      </c>
      <c r="K2750">
        <v>-200</v>
      </c>
      <c r="L2750" s="1">
        <v>2286</v>
      </c>
      <c r="M2750" t="s">
        <v>27</v>
      </c>
      <c r="N2750" t="s">
        <v>27</v>
      </c>
      <c r="O2750" t="s">
        <v>27</v>
      </c>
      <c r="P2750">
        <v>0</v>
      </c>
      <c r="Q2750" t="s">
        <v>34</v>
      </c>
      <c r="R2750">
        <v>12</v>
      </c>
      <c r="S2750" t="s">
        <v>27</v>
      </c>
      <c r="T2750">
        <v>2</v>
      </c>
      <c r="U2750">
        <v>3</v>
      </c>
      <c r="V2750">
        <v>3</v>
      </c>
      <c r="W2750">
        <v>99</v>
      </c>
      <c r="X2750">
        <v>631</v>
      </c>
      <c r="Y2750">
        <v>50</v>
      </c>
      <c r="Z2750" t="s">
        <v>35</v>
      </c>
      <c r="AA2750">
        <v>100</v>
      </c>
      <c r="AB2750" t="str">
        <f t="shared" si="42"/>
        <v>40-49</v>
      </c>
    </row>
    <row r="2751" spans="1:28" x14ac:dyDescent="0.3">
      <c r="A2751">
        <v>36</v>
      </c>
      <c r="B2751" t="s">
        <v>27</v>
      </c>
      <c r="C2751" t="s">
        <v>28</v>
      </c>
      <c r="D2751">
        <v>86</v>
      </c>
      <c r="E2751" t="s">
        <v>37</v>
      </c>
      <c r="F2751">
        <v>0</v>
      </c>
      <c r="G2751">
        <v>0</v>
      </c>
      <c r="H2751" t="s">
        <v>30</v>
      </c>
      <c r="I2751">
        <v>0</v>
      </c>
      <c r="J2751" t="s">
        <v>31</v>
      </c>
      <c r="K2751">
        <v>0</v>
      </c>
      <c r="L2751" s="1">
        <v>2286</v>
      </c>
      <c r="M2751" t="s">
        <v>27</v>
      </c>
      <c r="N2751" t="s">
        <v>27</v>
      </c>
      <c r="O2751" t="s">
        <v>27</v>
      </c>
      <c r="P2751">
        <v>0</v>
      </c>
      <c r="Q2751" t="s">
        <v>44</v>
      </c>
      <c r="R2751">
        <v>11</v>
      </c>
      <c r="S2751" t="s">
        <v>36</v>
      </c>
      <c r="T2751">
        <v>1</v>
      </c>
      <c r="U2751">
        <v>2</v>
      </c>
      <c r="V2751">
        <v>3</v>
      </c>
      <c r="W2751">
        <v>4</v>
      </c>
      <c r="X2751">
        <v>704</v>
      </c>
      <c r="Y2751">
        <v>-50</v>
      </c>
      <c r="Z2751" t="s">
        <v>35</v>
      </c>
      <c r="AA2751">
        <v>100</v>
      </c>
      <c r="AB2751" t="str">
        <f t="shared" si="42"/>
        <v>30-39</v>
      </c>
    </row>
    <row r="2752" spans="1:28" x14ac:dyDescent="0.3">
      <c r="A2752">
        <v>66</v>
      </c>
      <c r="B2752" t="s">
        <v>36</v>
      </c>
      <c r="C2752" t="s">
        <v>28</v>
      </c>
      <c r="D2752">
        <v>86</v>
      </c>
      <c r="E2752" t="s">
        <v>42</v>
      </c>
      <c r="F2752">
        <v>100</v>
      </c>
      <c r="G2752">
        <v>1</v>
      </c>
      <c r="H2752" t="s">
        <v>39</v>
      </c>
      <c r="I2752">
        <v>100</v>
      </c>
      <c r="J2752" t="s">
        <v>40</v>
      </c>
      <c r="K2752">
        <v>-200</v>
      </c>
      <c r="L2752" s="1">
        <v>2336</v>
      </c>
      <c r="M2752" t="s">
        <v>27</v>
      </c>
      <c r="N2752" t="s">
        <v>27</v>
      </c>
      <c r="O2752" t="s">
        <v>27</v>
      </c>
      <c r="P2752">
        <v>0</v>
      </c>
      <c r="Q2752" t="s">
        <v>32</v>
      </c>
      <c r="R2752">
        <v>28</v>
      </c>
      <c r="S2752" t="s">
        <v>36</v>
      </c>
      <c r="T2752">
        <v>4</v>
      </c>
      <c r="U2752">
        <v>1</v>
      </c>
      <c r="V2752">
        <v>3</v>
      </c>
      <c r="W2752">
        <v>7</v>
      </c>
      <c r="X2752">
        <v>680</v>
      </c>
      <c r="Y2752">
        <v>50</v>
      </c>
      <c r="Z2752" t="s">
        <v>33</v>
      </c>
      <c r="AA2752">
        <v>50</v>
      </c>
      <c r="AB2752" t="str">
        <f t="shared" si="42"/>
        <v>60-69</v>
      </c>
    </row>
    <row r="2753" spans="1:28" x14ac:dyDescent="0.3">
      <c r="A2753">
        <v>63</v>
      </c>
      <c r="B2753" t="s">
        <v>36</v>
      </c>
      <c r="C2753" t="s">
        <v>28</v>
      </c>
      <c r="D2753">
        <v>86</v>
      </c>
      <c r="E2753" t="s">
        <v>29</v>
      </c>
      <c r="F2753">
        <v>50</v>
      </c>
      <c r="G2753">
        <v>1</v>
      </c>
      <c r="H2753" t="s">
        <v>30</v>
      </c>
      <c r="I2753">
        <v>50</v>
      </c>
      <c r="J2753" t="s">
        <v>31</v>
      </c>
      <c r="K2753">
        <v>0</v>
      </c>
      <c r="L2753" s="1">
        <v>2386</v>
      </c>
      <c r="M2753" t="s">
        <v>27</v>
      </c>
      <c r="N2753" t="s">
        <v>27</v>
      </c>
      <c r="O2753" t="s">
        <v>27</v>
      </c>
      <c r="P2753">
        <v>0</v>
      </c>
      <c r="Q2753" t="s">
        <v>34</v>
      </c>
      <c r="R2753">
        <v>10</v>
      </c>
      <c r="S2753" t="s">
        <v>27</v>
      </c>
      <c r="T2753">
        <v>3</v>
      </c>
      <c r="U2753">
        <v>3</v>
      </c>
      <c r="V2753">
        <v>1</v>
      </c>
      <c r="W2753">
        <v>99</v>
      </c>
      <c r="X2753">
        <v>691</v>
      </c>
      <c r="Y2753">
        <v>50</v>
      </c>
      <c r="Z2753" t="s">
        <v>41</v>
      </c>
      <c r="AA2753">
        <v>0</v>
      </c>
      <c r="AB2753" t="str">
        <f t="shared" si="42"/>
        <v>60-69</v>
      </c>
    </row>
    <row r="2754" spans="1:28" x14ac:dyDescent="0.3">
      <c r="A2754">
        <v>33</v>
      </c>
      <c r="B2754" t="s">
        <v>27</v>
      </c>
      <c r="C2754" t="s">
        <v>28</v>
      </c>
      <c r="D2754">
        <v>86</v>
      </c>
      <c r="E2754" t="s">
        <v>29</v>
      </c>
      <c r="F2754">
        <v>50</v>
      </c>
      <c r="G2754">
        <v>1</v>
      </c>
      <c r="H2754" t="s">
        <v>39</v>
      </c>
      <c r="I2754">
        <v>100</v>
      </c>
      <c r="J2754" t="s">
        <v>31</v>
      </c>
      <c r="K2754">
        <v>0</v>
      </c>
      <c r="L2754" s="1">
        <v>2386</v>
      </c>
      <c r="M2754" t="s">
        <v>27</v>
      </c>
      <c r="N2754" t="s">
        <v>27</v>
      </c>
      <c r="O2754" t="s">
        <v>36</v>
      </c>
      <c r="P2754">
        <v>50</v>
      </c>
      <c r="Q2754" t="s">
        <v>34</v>
      </c>
      <c r="R2754">
        <v>14</v>
      </c>
      <c r="S2754" t="s">
        <v>27</v>
      </c>
      <c r="T2754">
        <v>3</v>
      </c>
      <c r="U2754">
        <v>2</v>
      </c>
      <c r="V2754">
        <v>1</v>
      </c>
      <c r="W2754">
        <v>99</v>
      </c>
      <c r="X2754">
        <v>797</v>
      </c>
      <c r="Y2754">
        <v>-50</v>
      </c>
      <c r="Z2754" t="s">
        <v>35</v>
      </c>
      <c r="AA2754">
        <v>100</v>
      </c>
      <c r="AB2754" t="str">
        <f t="shared" ref="AB2754:AB2817" si="43">FLOOR(A2754,10) &amp; "-" &amp; (FLOOR(A2754,10)+9)</f>
        <v>30-39</v>
      </c>
    </row>
    <row r="2755" spans="1:28" x14ac:dyDescent="0.3">
      <c r="A2755">
        <v>37</v>
      </c>
      <c r="B2755" t="s">
        <v>27</v>
      </c>
      <c r="C2755" t="s">
        <v>38</v>
      </c>
      <c r="D2755">
        <v>0</v>
      </c>
      <c r="E2755" t="s">
        <v>29</v>
      </c>
      <c r="F2755">
        <v>50</v>
      </c>
      <c r="G2755">
        <v>0</v>
      </c>
      <c r="H2755" t="s">
        <v>30</v>
      </c>
      <c r="I2755">
        <v>0</v>
      </c>
      <c r="J2755" t="s">
        <v>31</v>
      </c>
      <c r="K2755">
        <v>0</v>
      </c>
      <c r="L2755" s="1">
        <v>2300</v>
      </c>
      <c r="M2755" t="s">
        <v>36</v>
      </c>
      <c r="N2755" t="s">
        <v>27</v>
      </c>
      <c r="O2755" t="s">
        <v>27</v>
      </c>
      <c r="P2755">
        <v>50</v>
      </c>
      <c r="Q2755" t="s">
        <v>32</v>
      </c>
      <c r="R2755">
        <v>10</v>
      </c>
      <c r="S2755" t="s">
        <v>27</v>
      </c>
      <c r="T2755">
        <v>6</v>
      </c>
      <c r="U2755">
        <v>2</v>
      </c>
      <c r="V2755">
        <v>3</v>
      </c>
      <c r="W2755">
        <v>99</v>
      </c>
      <c r="X2755">
        <v>658</v>
      </c>
      <c r="Y2755">
        <v>50</v>
      </c>
      <c r="Z2755" t="s">
        <v>35</v>
      </c>
      <c r="AA2755">
        <v>100</v>
      </c>
      <c r="AB2755" t="str">
        <f t="shared" si="43"/>
        <v>30-39</v>
      </c>
    </row>
    <row r="2756" spans="1:28" x14ac:dyDescent="0.3">
      <c r="A2756">
        <v>38</v>
      </c>
      <c r="B2756" t="s">
        <v>27</v>
      </c>
      <c r="C2756" t="s">
        <v>28</v>
      </c>
      <c r="D2756">
        <v>86</v>
      </c>
      <c r="E2756" t="s">
        <v>29</v>
      </c>
      <c r="F2756">
        <v>50</v>
      </c>
      <c r="G2756">
        <v>1</v>
      </c>
      <c r="H2756" t="s">
        <v>30</v>
      </c>
      <c r="I2756">
        <v>50</v>
      </c>
      <c r="J2756" t="s">
        <v>31</v>
      </c>
      <c r="K2756">
        <v>0</v>
      </c>
      <c r="L2756" s="1">
        <v>2286</v>
      </c>
      <c r="M2756" t="s">
        <v>36</v>
      </c>
      <c r="N2756" t="s">
        <v>27</v>
      </c>
      <c r="O2756" t="s">
        <v>27</v>
      </c>
      <c r="P2756">
        <v>50</v>
      </c>
      <c r="Q2756" t="s">
        <v>34</v>
      </c>
      <c r="R2756">
        <v>3</v>
      </c>
      <c r="S2756" t="s">
        <v>36</v>
      </c>
      <c r="T2756">
        <v>5</v>
      </c>
      <c r="U2756">
        <v>2</v>
      </c>
      <c r="V2756">
        <v>2</v>
      </c>
      <c r="W2756">
        <v>13</v>
      </c>
      <c r="X2756">
        <v>758</v>
      </c>
      <c r="Y2756">
        <v>-50</v>
      </c>
      <c r="Z2756" t="s">
        <v>33</v>
      </c>
      <c r="AA2756">
        <v>50</v>
      </c>
      <c r="AB2756" t="str">
        <f t="shared" si="43"/>
        <v>30-39</v>
      </c>
    </row>
    <row r="2757" spans="1:28" x14ac:dyDescent="0.3">
      <c r="A2757">
        <v>33</v>
      </c>
      <c r="B2757" t="s">
        <v>27</v>
      </c>
      <c r="C2757" t="s">
        <v>38</v>
      </c>
      <c r="D2757">
        <v>0</v>
      </c>
      <c r="E2757" t="s">
        <v>37</v>
      </c>
      <c r="F2757">
        <v>0</v>
      </c>
      <c r="G2757">
        <v>0</v>
      </c>
      <c r="H2757" t="s">
        <v>30</v>
      </c>
      <c r="I2757">
        <v>0</v>
      </c>
      <c r="J2757" t="s">
        <v>40</v>
      </c>
      <c r="K2757">
        <v>-200</v>
      </c>
      <c r="L2757" s="1">
        <v>1950</v>
      </c>
      <c r="M2757" t="s">
        <v>36</v>
      </c>
      <c r="N2757" t="s">
        <v>27</v>
      </c>
      <c r="O2757" t="s">
        <v>27</v>
      </c>
      <c r="P2757">
        <v>50</v>
      </c>
      <c r="Q2757" t="s">
        <v>34</v>
      </c>
      <c r="R2757">
        <v>17</v>
      </c>
      <c r="S2757" t="s">
        <v>27</v>
      </c>
      <c r="T2757">
        <v>7</v>
      </c>
      <c r="U2757">
        <v>1</v>
      </c>
      <c r="V2757">
        <v>1</v>
      </c>
      <c r="W2757">
        <v>99</v>
      </c>
      <c r="X2757">
        <v>744</v>
      </c>
      <c r="Y2757">
        <v>-50</v>
      </c>
      <c r="Z2757" t="s">
        <v>35</v>
      </c>
      <c r="AA2757">
        <v>100</v>
      </c>
      <c r="AB2757" t="str">
        <f t="shared" si="43"/>
        <v>30-39</v>
      </c>
    </row>
    <row r="2758" spans="1:28" x14ac:dyDescent="0.3">
      <c r="A2758">
        <v>42</v>
      </c>
      <c r="B2758" t="s">
        <v>27</v>
      </c>
      <c r="C2758" t="s">
        <v>45</v>
      </c>
      <c r="D2758">
        <v>0</v>
      </c>
      <c r="E2758" t="s">
        <v>37</v>
      </c>
      <c r="F2758">
        <v>0</v>
      </c>
      <c r="G2758">
        <v>1</v>
      </c>
      <c r="H2758" t="s">
        <v>30</v>
      </c>
      <c r="I2758">
        <v>50</v>
      </c>
      <c r="J2758" t="s">
        <v>31</v>
      </c>
      <c r="K2758">
        <v>0</v>
      </c>
      <c r="L2758" s="1">
        <v>2250</v>
      </c>
      <c r="M2758" t="s">
        <v>36</v>
      </c>
      <c r="N2758" t="s">
        <v>36</v>
      </c>
      <c r="O2758" t="s">
        <v>27</v>
      </c>
      <c r="P2758">
        <v>100</v>
      </c>
      <c r="Q2758" t="s">
        <v>44</v>
      </c>
      <c r="R2758">
        <v>19</v>
      </c>
      <c r="S2758" t="s">
        <v>27</v>
      </c>
      <c r="T2758">
        <v>8</v>
      </c>
      <c r="U2758">
        <v>1</v>
      </c>
      <c r="V2758">
        <v>3</v>
      </c>
      <c r="W2758">
        <v>99</v>
      </c>
      <c r="X2758">
        <v>679</v>
      </c>
      <c r="Y2758">
        <v>50</v>
      </c>
      <c r="Z2758" t="s">
        <v>35</v>
      </c>
      <c r="AA2758">
        <v>100</v>
      </c>
      <c r="AB2758" t="str">
        <f t="shared" si="43"/>
        <v>40-49</v>
      </c>
    </row>
    <row r="2759" spans="1:28" x14ac:dyDescent="0.3">
      <c r="A2759">
        <v>28</v>
      </c>
      <c r="B2759" t="s">
        <v>27</v>
      </c>
      <c r="C2759" t="s">
        <v>38</v>
      </c>
      <c r="D2759">
        <v>0</v>
      </c>
      <c r="E2759" t="s">
        <v>37</v>
      </c>
      <c r="F2759">
        <v>0</v>
      </c>
      <c r="G2759">
        <v>0</v>
      </c>
      <c r="H2759" t="s">
        <v>30</v>
      </c>
      <c r="I2759">
        <v>0</v>
      </c>
      <c r="J2759" t="s">
        <v>31</v>
      </c>
      <c r="K2759">
        <v>0</v>
      </c>
      <c r="L2759" s="1">
        <v>2250</v>
      </c>
      <c r="M2759" t="s">
        <v>27</v>
      </c>
      <c r="N2759" t="s">
        <v>36</v>
      </c>
      <c r="O2759" t="s">
        <v>27</v>
      </c>
      <c r="P2759">
        <v>50</v>
      </c>
      <c r="Q2759" t="s">
        <v>34</v>
      </c>
      <c r="R2759">
        <v>19</v>
      </c>
      <c r="S2759" t="s">
        <v>36</v>
      </c>
      <c r="T2759">
        <v>3</v>
      </c>
      <c r="U2759">
        <v>1</v>
      </c>
      <c r="V2759">
        <v>3</v>
      </c>
      <c r="W2759">
        <v>3</v>
      </c>
      <c r="X2759">
        <v>652</v>
      </c>
      <c r="Y2759">
        <v>50</v>
      </c>
      <c r="Z2759" t="s">
        <v>35</v>
      </c>
      <c r="AA2759">
        <v>100</v>
      </c>
      <c r="AB2759" t="str">
        <f t="shared" si="43"/>
        <v>20-29</v>
      </c>
    </row>
    <row r="2760" spans="1:28" x14ac:dyDescent="0.3">
      <c r="A2760">
        <v>23</v>
      </c>
      <c r="B2760" t="s">
        <v>27</v>
      </c>
      <c r="C2760" t="s">
        <v>38</v>
      </c>
      <c r="D2760">
        <v>0</v>
      </c>
      <c r="E2760" t="s">
        <v>42</v>
      </c>
      <c r="F2760">
        <v>100</v>
      </c>
      <c r="G2760">
        <v>0</v>
      </c>
      <c r="H2760" t="s">
        <v>30</v>
      </c>
      <c r="I2760">
        <v>0</v>
      </c>
      <c r="J2760" t="s">
        <v>31</v>
      </c>
      <c r="K2760">
        <v>0</v>
      </c>
      <c r="L2760" s="1">
        <v>2200</v>
      </c>
      <c r="M2760" t="s">
        <v>36</v>
      </c>
      <c r="N2760" t="s">
        <v>27</v>
      </c>
      <c r="O2760" t="s">
        <v>27</v>
      </c>
      <c r="P2760">
        <v>50</v>
      </c>
      <c r="Q2760" t="s">
        <v>34</v>
      </c>
      <c r="R2760">
        <v>5</v>
      </c>
      <c r="S2760" t="s">
        <v>36</v>
      </c>
      <c r="T2760">
        <v>4</v>
      </c>
      <c r="U2760">
        <v>2</v>
      </c>
      <c r="V2760">
        <v>1</v>
      </c>
      <c r="W2760">
        <v>5</v>
      </c>
      <c r="X2760">
        <v>719</v>
      </c>
      <c r="Y2760">
        <v>-50</v>
      </c>
      <c r="Z2760" t="s">
        <v>33</v>
      </c>
      <c r="AA2760">
        <v>50</v>
      </c>
      <c r="AB2760" t="str">
        <f t="shared" si="43"/>
        <v>20-29</v>
      </c>
    </row>
    <row r="2761" spans="1:28" x14ac:dyDescent="0.3">
      <c r="A2761">
        <v>49</v>
      </c>
      <c r="B2761" t="s">
        <v>27</v>
      </c>
      <c r="C2761" t="s">
        <v>28</v>
      </c>
      <c r="D2761">
        <v>86</v>
      </c>
      <c r="E2761" t="s">
        <v>42</v>
      </c>
      <c r="F2761">
        <v>100</v>
      </c>
      <c r="G2761">
        <v>1</v>
      </c>
      <c r="H2761" t="s">
        <v>43</v>
      </c>
      <c r="I2761">
        <v>200</v>
      </c>
      <c r="J2761" t="s">
        <v>31</v>
      </c>
      <c r="K2761">
        <v>0</v>
      </c>
      <c r="L2761" s="1">
        <v>2536</v>
      </c>
      <c r="M2761" t="s">
        <v>27</v>
      </c>
      <c r="N2761" t="s">
        <v>27</v>
      </c>
      <c r="O2761" t="s">
        <v>27</v>
      </c>
      <c r="P2761">
        <v>0</v>
      </c>
      <c r="Q2761" t="s">
        <v>34</v>
      </c>
      <c r="R2761">
        <v>5</v>
      </c>
      <c r="S2761" t="s">
        <v>27</v>
      </c>
      <c r="T2761">
        <v>6</v>
      </c>
      <c r="U2761">
        <v>1</v>
      </c>
      <c r="V2761">
        <v>3</v>
      </c>
      <c r="W2761">
        <v>99</v>
      </c>
      <c r="X2761">
        <v>758</v>
      </c>
      <c r="Y2761">
        <v>-50</v>
      </c>
      <c r="Z2761" t="s">
        <v>33</v>
      </c>
      <c r="AA2761">
        <v>50</v>
      </c>
      <c r="AB2761" t="str">
        <f t="shared" si="43"/>
        <v>40-49</v>
      </c>
    </row>
    <row r="2762" spans="1:28" x14ac:dyDescent="0.3">
      <c r="A2762">
        <v>49</v>
      </c>
      <c r="B2762" t="s">
        <v>27</v>
      </c>
      <c r="C2762" t="s">
        <v>46</v>
      </c>
      <c r="D2762">
        <v>0</v>
      </c>
      <c r="E2762" t="s">
        <v>42</v>
      </c>
      <c r="F2762">
        <v>100</v>
      </c>
      <c r="G2762">
        <v>1</v>
      </c>
      <c r="H2762" t="s">
        <v>30</v>
      </c>
      <c r="I2762">
        <v>50</v>
      </c>
      <c r="J2762" t="s">
        <v>40</v>
      </c>
      <c r="K2762">
        <v>-200</v>
      </c>
      <c r="L2762" s="1">
        <v>2150</v>
      </c>
      <c r="M2762" t="s">
        <v>36</v>
      </c>
      <c r="N2762" t="s">
        <v>27</v>
      </c>
      <c r="O2762" t="s">
        <v>27</v>
      </c>
      <c r="P2762">
        <v>50</v>
      </c>
      <c r="Q2762" t="s">
        <v>34</v>
      </c>
      <c r="R2762">
        <v>23</v>
      </c>
      <c r="S2762" t="s">
        <v>27</v>
      </c>
      <c r="T2762">
        <v>3</v>
      </c>
      <c r="U2762">
        <v>2</v>
      </c>
      <c r="V2762">
        <v>1</v>
      </c>
      <c r="W2762">
        <v>99</v>
      </c>
      <c r="X2762">
        <v>659</v>
      </c>
      <c r="Y2762">
        <v>50</v>
      </c>
      <c r="Z2762" t="s">
        <v>33</v>
      </c>
      <c r="AA2762">
        <v>50</v>
      </c>
      <c r="AB2762" t="str">
        <f t="shared" si="43"/>
        <v>40-49</v>
      </c>
    </row>
    <row r="2763" spans="1:28" x14ac:dyDescent="0.3">
      <c r="A2763">
        <v>27</v>
      </c>
      <c r="B2763" t="s">
        <v>27</v>
      </c>
      <c r="C2763" t="s">
        <v>28</v>
      </c>
      <c r="D2763">
        <v>86</v>
      </c>
      <c r="E2763" t="s">
        <v>29</v>
      </c>
      <c r="F2763">
        <v>50</v>
      </c>
      <c r="G2763">
        <v>0</v>
      </c>
      <c r="H2763" t="s">
        <v>30</v>
      </c>
      <c r="I2763">
        <v>0</v>
      </c>
      <c r="J2763" t="s">
        <v>40</v>
      </c>
      <c r="K2763">
        <v>-200</v>
      </c>
      <c r="L2763" s="1">
        <v>2036</v>
      </c>
      <c r="M2763" t="s">
        <v>27</v>
      </c>
      <c r="N2763" t="s">
        <v>36</v>
      </c>
      <c r="O2763" t="s">
        <v>27</v>
      </c>
      <c r="P2763">
        <v>50</v>
      </c>
      <c r="Q2763" t="s">
        <v>32</v>
      </c>
      <c r="R2763">
        <v>3</v>
      </c>
      <c r="S2763" t="s">
        <v>27</v>
      </c>
      <c r="T2763">
        <v>0</v>
      </c>
      <c r="U2763">
        <v>1</v>
      </c>
      <c r="V2763">
        <v>3</v>
      </c>
      <c r="W2763">
        <v>99</v>
      </c>
      <c r="X2763">
        <v>715</v>
      </c>
      <c r="Y2763">
        <v>-50</v>
      </c>
      <c r="Z2763" t="s">
        <v>33</v>
      </c>
      <c r="AA2763">
        <v>50</v>
      </c>
      <c r="AB2763" t="str">
        <f t="shared" si="43"/>
        <v>20-29</v>
      </c>
    </row>
    <row r="2764" spans="1:28" x14ac:dyDescent="0.3">
      <c r="A2764">
        <v>53</v>
      </c>
      <c r="B2764" t="s">
        <v>27</v>
      </c>
      <c r="C2764" t="s">
        <v>38</v>
      </c>
      <c r="D2764">
        <v>0</v>
      </c>
      <c r="E2764" t="s">
        <v>29</v>
      </c>
      <c r="F2764">
        <v>50</v>
      </c>
      <c r="G2764">
        <v>0</v>
      </c>
      <c r="H2764" t="s">
        <v>39</v>
      </c>
      <c r="I2764">
        <v>0</v>
      </c>
      <c r="J2764" t="s">
        <v>31</v>
      </c>
      <c r="K2764">
        <v>0</v>
      </c>
      <c r="L2764" s="1">
        <v>2300</v>
      </c>
      <c r="M2764" t="s">
        <v>27</v>
      </c>
      <c r="N2764" t="s">
        <v>27</v>
      </c>
      <c r="O2764" t="s">
        <v>36</v>
      </c>
      <c r="P2764">
        <v>50</v>
      </c>
      <c r="Q2764" t="s">
        <v>34</v>
      </c>
      <c r="R2764">
        <v>8</v>
      </c>
      <c r="S2764" t="s">
        <v>36</v>
      </c>
      <c r="T2764">
        <v>2</v>
      </c>
      <c r="U2764">
        <v>2</v>
      </c>
      <c r="V2764">
        <v>2</v>
      </c>
      <c r="W2764">
        <v>9</v>
      </c>
      <c r="X2764">
        <v>676</v>
      </c>
      <c r="Y2764">
        <v>50</v>
      </c>
      <c r="Z2764" t="s">
        <v>35</v>
      </c>
      <c r="AA2764">
        <v>100</v>
      </c>
      <c r="AB2764" t="str">
        <f t="shared" si="43"/>
        <v>50-59</v>
      </c>
    </row>
    <row r="2765" spans="1:28" x14ac:dyDescent="0.3">
      <c r="A2765">
        <v>30</v>
      </c>
      <c r="B2765" t="s">
        <v>27</v>
      </c>
      <c r="C2765" t="s">
        <v>45</v>
      </c>
      <c r="D2765">
        <v>0</v>
      </c>
      <c r="E2765" t="s">
        <v>29</v>
      </c>
      <c r="F2765">
        <v>50</v>
      </c>
      <c r="G2765">
        <v>2</v>
      </c>
      <c r="H2765" t="s">
        <v>30</v>
      </c>
      <c r="I2765">
        <v>100</v>
      </c>
      <c r="J2765" t="s">
        <v>31</v>
      </c>
      <c r="K2765">
        <v>0</v>
      </c>
      <c r="L2765" s="1">
        <v>2400</v>
      </c>
      <c r="M2765" t="s">
        <v>27</v>
      </c>
      <c r="N2765" t="s">
        <v>27</v>
      </c>
      <c r="O2765" t="s">
        <v>27</v>
      </c>
      <c r="P2765">
        <v>0</v>
      </c>
      <c r="Q2765" t="s">
        <v>34</v>
      </c>
      <c r="R2765">
        <v>18</v>
      </c>
      <c r="S2765" t="s">
        <v>36</v>
      </c>
      <c r="T2765">
        <v>5</v>
      </c>
      <c r="U2765">
        <v>2</v>
      </c>
      <c r="V2765">
        <v>2</v>
      </c>
      <c r="W2765">
        <v>9</v>
      </c>
      <c r="X2765">
        <v>687</v>
      </c>
      <c r="Y2765">
        <v>50</v>
      </c>
      <c r="Z2765" t="s">
        <v>33</v>
      </c>
      <c r="AA2765">
        <v>50</v>
      </c>
      <c r="AB2765" t="str">
        <f t="shared" si="43"/>
        <v>30-39</v>
      </c>
    </row>
    <row r="2766" spans="1:28" x14ac:dyDescent="0.3">
      <c r="A2766">
        <v>43</v>
      </c>
      <c r="B2766" t="s">
        <v>27</v>
      </c>
      <c r="C2766" t="s">
        <v>38</v>
      </c>
      <c r="D2766">
        <v>0</v>
      </c>
      <c r="E2766" t="s">
        <v>29</v>
      </c>
      <c r="F2766">
        <v>50</v>
      </c>
      <c r="G2766">
        <v>1</v>
      </c>
      <c r="H2766" t="s">
        <v>39</v>
      </c>
      <c r="I2766">
        <v>100</v>
      </c>
      <c r="J2766" t="s">
        <v>31</v>
      </c>
      <c r="K2766">
        <v>0</v>
      </c>
      <c r="L2766" s="1">
        <v>2300</v>
      </c>
      <c r="M2766" t="s">
        <v>27</v>
      </c>
      <c r="N2766" t="s">
        <v>36</v>
      </c>
      <c r="O2766" t="s">
        <v>27</v>
      </c>
      <c r="P2766">
        <v>50</v>
      </c>
      <c r="Q2766" t="s">
        <v>34</v>
      </c>
      <c r="R2766">
        <v>27</v>
      </c>
      <c r="S2766" t="s">
        <v>27</v>
      </c>
      <c r="T2766">
        <v>4</v>
      </c>
      <c r="U2766">
        <v>0</v>
      </c>
      <c r="V2766">
        <v>1</v>
      </c>
      <c r="W2766">
        <v>99</v>
      </c>
      <c r="X2766">
        <v>768</v>
      </c>
      <c r="Y2766">
        <v>-50</v>
      </c>
      <c r="Z2766" t="s">
        <v>35</v>
      </c>
      <c r="AA2766">
        <v>100</v>
      </c>
      <c r="AB2766" t="str">
        <f t="shared" si="43"/>
        <v>40-49</v>
      </c>
    </row>
    <row r="2767" spans="1:28" x14ac:dyDescent="0.3">
      <c r="A2767">
        <v>52</v>
      </c>
      <c r="B2767" t="s">
        <v>27</v>
      </c>
      <c r="C2767" t="s">
        <v>38</v>
      </c>
      <c r="D2767">
        <v>0</v>
      </c>
      <c r="E2767" t="s">
        <v>37</v>
      </c>
      <c r="F2767">
        <v>0</v>
      </c>
      <c r="G2767">
        <v>0</v>
      </c>
      <c r="H2767" t="s">
        <v>30</v>
      </c>
      <c r="I2767">
        <v>0</v>
      </c>
      <c r="J2767" t="s">
        <v>40</v>
      </c>
      <c r="K2767">
        <v>-200</v>
      </c>
      <c r="L2767" s="1">
        <v>1850</v>
      </c>
      <c r="M2767" t="s">
        <v>27</v>
      </c>
      <c r="N2767" t="s">
        <v>36</v>
      </c>
      <c r="O2767" t="s">
        <v>27</v>
      </c>
      <c r="P2767">
        <v>50</v>
      </c>
      <c r="Q2767" t="s">
        <v>34</v>
      </c>
      <c r="R2767">
        <v>26</v>
      </c>
      <c r="S2767" t="s">
        <v>36</v>
      </c>
      <c r="T2767">
        <v>6</v>
      </c>
      <c r="U2767">
        <v>2</v>
      </c>
      <c r="V2767">
        <v>3</v>
      </c>
      <c r="W2767">
        <v>13</v>
      </c>
      <c r="X2767">
        <v>709</v>
      </c>
      <c r="Y2767">
        <v>-50</v>
      </c>
      <c r="Z2767" t="s">
        <v>41</v>
      </c>
      <c r="AA2767">
        <v>0</v>
      </c>
      <c r="AB2767" t="str">
        <f t="shared" si="43"/>
        <v>50-59</v>
      </c>
    </row>
    <row r="2768" spans="1:28" x14ac:dyDescent="0.3">
      <c r="A2768">
        <v>39</v>
      </c>
      <c r="B2768" t="s">
        <v>27</v>
      </c>
      <c r="C2768" t="s">
        <v>28</v>
      </c>
      <c r="D2768">
        <v>86</v>
      </c>
      <c r="E2768" t="s">
        <v>37</v>
      </c>
      <c r="F2768">
        <v>0</v>
      </c>
      <c r="G2768">
        <v>1</v>
      </c>
      <c r="H2768" t="s">
        <v>39</v>
      </c>
      <c r="I2768">
        <v>100</v>
      </c>
      <c r="J2768" t="s">
        <v>40</v>
      </c>
      <c r="K2768">
        <v>-200</v>
      </c>
      <c r="L2768" s="1">
        <v>2086</v>
      </c>
      <c r="M2768" t="s">
        <v>27</v>
      </c>
      <c r="N2768" t="s">
        <v>27</v>
      </c>
      <c r="O2768" t="s">
        <v>27</v>
      </c>
      <c r="P2768">
        <v>0</v>
      </c>
      <c r="Q2768" t="s">
        <v>44</v>
      </c>
      <c r="R2768">
        <v>25</v>
      </c>
      <c r="S2768" t="s">
        <v>36</v>
      </c>
      <c r="T2768">
        <v>3</v>
      </c>
      <c r="U2768">
        <v>3</v>
      </c>
      <c r="V2768">
        <v>1</v>
      </c>
      <c r="W2768">
        <v>6</v>
      </c>
      <c r="X2768">
        <v>790</v>
      </c>
      <c r="Y2768">
        <v>-50</v>
      </c>
      <c r="Z2768" t="s">
        <v>41</v>
      </c>
      <c r="AA2768">
        <v>0</v>
      </c>
      <c r="AB2768" t="str">
        <f t="shared" si="43"/>
        <v>30-39</v>
      </c>
    </row>
    <row r="2769" spans="1:28" x14ac:dyDescent="0.3">
      <c r="A2769">
        <v>46</v>
      </c>
      <c r="B2769" t="s">
        <v>27</v>
      </c>
      <c r="C2769" t="s">
        <v>28</v>
      </c>
      <c r="D2769">
        <v>86</v>
      </c>
      <c r="E2769" t="s">
        <v>42</v>
      </c>
      <c r="F2769">
        <v>100</v>
      </c>
      <c r="G2769">
        <v>0</v>
      </c>
      <c r="H2769" t="s">
        <v>30</v>
      </c>
      <c r="I2769">
        <v>0</v>
      </c>
      <c r="J2769" t="s">
        <v>31</v>
      </c>
      <c r="K2769">
        <v>0</v>
      </c>
      <c r="L2769" s="1">
        <v>2436</v>
      </c>
      <c r="M2769" t="s">
        <v>36</v>
      </c>
      <c r="N2769" t="s">
        <v>27</v>
      </c>
      <c r="O2769" t="s">
        <v>27</v>
      </c>
      <c r="P2769">
        <v>50</v>
      </c>
      <c r="Q2769" t="s">
        <v>34</v>
      </c>
      <c r="R2769">
        <v>13</v>
      </c>
      <c r="S2769" t="s">
        <v>36</v>
      </c>
      <c r="T2769">
        <v>12</v>
      </c>
      <c r="U2769">
        <v>2</v>
      </c>
      <c r="V2769">
        <v>3</v>
      </c>
      <c r="W2769">
        <v>1</v>
      </c>
      <c r="X2769">
        <v>692</v>
      </c>
      <c r="Y2769">
        <v>50</v>
      </c>
      <c r="Z2769" t="s">
        <v>35</v>
      </c>
      <c r="AA2769">
        <v>100</v>
      </c>
      <c r="AB2769" t="str">
        <f t="shared" si="43"/>
        <v>40-49</v>
      </c>
    </row>
    <row r="2770" spans="1:28" x14ac:dyDescent="0.3">
      <c r="A2770">
        <v>32</v>
      </c>
      <c r="B2770" t="s">
        <v>27</v>
      </c>
      <c r="C2770" t="s">
        <v>38</v>
      </c>
      <c r="D2770">
        <v>0</v>
      </c>
      <c r="E2770" t="s">
        <v>37</v>
      </c>
      <c r="F2770">
        <v>0</v>
      </c>
      <c r="G2770">
        <v>1</v>
      </c>
      <c r="H2770" t="s">
        <v>43</v>
      </c>
      <c r="I2770">
        <v>200</v>
      </c>
      <c r="J2770" t="s">
        <v>31</v>
      </c>
      <c r="K2770">
        <v>0</v>
      </c>
      <c r="L2770" s="1">
        <v>2500</v>
      </c>
      <c r="M2770" t="s">
        <v>27</v>
      </c>
      <c r="N2770" t="s">
        <v>27</v>
      </c>
      <c r="O2770" t="s">
        <v>27</v>
      </c>
      <c r="P2770">
        <v>0</v>
      </c>
      <c r="Q2770" t="s">
        <v>32</v>
      </c>
      <c r="R2770">
        <v>28</v>
      </c>
      <c r="S2770" t="s">
        <v>27</v>
      </c>
      <c r="T2770">
        <v>7</v>
      </c>
      <c r="U2770">
        <v>2</v>
      </c>
      <c r="V2770">
        <v>1</v>
      </c>
      <c r="W2770">
        <v>99</v>
      </c>
      <c r="X2770">
        <v>678</v>
      </c>
      <c r="Y2770">
        <v>50</v>
      </c>
      <c r="Z2770" t="s">
        <v>35</v>
      </c>
      <c r="AA2770">
        <v>100</v>
      </c>
      <c r="AB2770" t="str">
        <f t="shared" si="43"/>
        <v>30-39</v>
      </c>
    </row>
    <row r="2771" spans="1:28" x14ac:dyDescent="0.3">
      <c r="A2771">
        <v>37</v>
      </c>
      <c r="B2771" t="s">
        <v>27</v>
      </c>
      <c r="C2771" t="s">
        <v>28</v>
      </c>
      <c r="D2771">
        <v>86</v>
      </c>
      <c r="E2771" t="s">
        <v>29</v>
      </c>
      <c r="F2771">
        <v>50</v>
      </c>
      <c r="G2771">
        <v>0</v>
      </c>
      <c r="H2771" t="s">
        <v>30</v>
      </c>
      <c r="I2771">
        <v>0</v>
      </c>
      <c r="J2771" t="s">
        <v>31</v>
      </c>
      <c r="K2771">
        <v>0</v>
      </c>
      <c r="L2771" s="1">
        <v>2286</v>
      </c>
      <c r="M2771" t="s">
        <v>27</v>
      </c>
      <c r="N2771" t="s">
        <v>36</v>
      </c>
      <c r="O2771" t="s">
        <v>27</v>
      </c>
      <c r="P2771">
        <v>50</v>
      </c>
      <c r="Q2771" t="s">
        <v>34</v>
      </c>
      <c r="R2771">
        <v>16</v>
      </c>
      <c r="S2771" t="s">
        <v>36</v>
      </c>
      <c r="T2771">
        <v>6</v>
      </c>
      <c r="U2771">
        <v>0</v>
      </c>
      <c r="V2771">
        <v>3</v>
      </c>
      <c r="W2771">
        <v>8</v>
      </c>
      <c r="X2771">
        <v>761</v>
      </c>
      <c r="Y2771">
        <v>-50</v>
      </c>
      <c r="Z2771" t="s">
        <v>35</v>
      </c>
      <c r="AA2771">
        <v>100</v>
      </c>
      <c r="AB2771" t="str">
        <f t="shared" si="43"/>
        <v>30-39</v>
      </c>
    </row>
    <row r="2772" spans="1:28" x14ac:dyDescent="0.3">
      <c r="A2772">
        <v>36</v>
      </c>
      <c r="B2772" t="s">
        <v>27</v>
      </c>
      <c r="C2772" t="s">
        <v>38</v>
      </c>
      <c r="D2772">
        <v>0</v>
      </c>
      <c r="E2772" t="s">
        <v>29</v>
      </c>
      <c r="F2772">
        <v>50</v>
      </c>
      <c r="G2772">
        <v>0</v>
      </c>
      <c r="H2772" t="s">
        <v>30</v>
      </c>
      <c r="I2772">
        <v>0</v>
      </c>
      <c r="J2772" t="s">
        <v>31</v>
      </c>
      <c r="K2772">
        <v>0</v>
      </c>
      <c r="L2772" s="1">
        <v>2350</v>
      </c>
      <c r="M2772" t="s">
        <v>27</v>
      </c>
      <c r="N2772" t="s">
        <v>27</v>
      </c>
      <c r="O2772" t="s">
        <v>27</v>
      </c>
      <c r="P2772">
        <v>0</v>
      </c>
      <c r="Q2772" t="s">
        <v>34</v>
      </c>
      <c r="R2772">
        <v>18</v>
      </c>
      <c r="S2772" t="s">
        <v>36</v>
      </c>
      <c r="T2772">
        <v>6</v>
      </c>
      <c r="U2772">
        <v>1</v>
      </c>
      <c r="V2772">
        <v>2</v>
      </c>
      <c r="W2772">
        <v>8</v>
      </c>
      <c r="X2772">
        <v>697</v>
      </c>
      <c r="Y2772">
        <v>50</v>
      </c>
      <c r="Z2772" t="s">
        <v>35</v>
      </c>
      <c r="AA2772">
        <v>100</v>
      </c>
      <c r="AB2772" t="str">
        <f t="shared" si="43"/>
        <v>30-39</v>
      </c>
    </row>
    <row r="2773" spans="1:28" x14ac:dyDescent="0.3">
      <c r="A2773">
        <v>28</v>
      </c>
      <c r="B2773" t="s">
        <v>27</v>
      </c>
      <c r="C2773" t="s">
        <v>28</v>
      </c>
      <c r="D2773">
        <v>86</v>
      </c>
      <c r="E2773" t="s">
        <v>37</v>
      </c>
      <c r="F2773">
        <v>0</v>
      </c>
      <c r="G2773">
        <v>1</v>
      </c>
      <c r="H2773" t="s">
        <v>43</v>
      </c>
      <c r="I2773">
        <v>200</v>
      </c>
      <c r="J2773" t="s">
        <v>31</v>
      </c>
      <c r="K2773">
        <v>0</v>
      </c>
      <c r="L2773" s="1">
        <v>2536</v>
      </c>
      <c r="M2773" t="s">
        <v>27</v>
      </c>
      <c r="N2773" t="s">
        <v>36</v>
      </c>
      <c r="O2773" t="s">
        <v>27</v>
      </c>
      <c r="P2773">
        <v>50</v>
      </c>
      <c r="Q2773" t="s">
        <v>34</v>
      </c>
      <c r="R2773">
        <v>22</v>
      </c>
      <c r="S2773" t="s">
        <v>36</v>
      </c>
      <c r="T2773">
        <v>2</v>
      </c>
      <c r="U2773">
        <v>4</v>
      </c>
      <c r="V2773">
        <v>1</v>
      </c>
      <c r="W2773">
        <v>13</v>
      </c>
      <c r="X2773">
        <v>648</v>
      </c>
      <c r="Y2773">
        <v>50</v>
      </c>
      <c r="Z2773" t="s">
        <v>35</v>
      </c>
      <c r="AA2773">
        <v>100</v>
      </c>
      <c r="AB2773" t="str">
        <f t="shared" si="43"/>
        <v>20-29</v>
      </c>
    </row>
    <row r="2774" spans="1:28" x14ac:dyDescent="0.3">
      <c r="A2774">
        <v>37</v>
      </c>
      <c r="B2774" t="s">
        <v>27</v>
      </c>
      <c r="C2774" t="s">
        <v>46</v>
      </c>
      <c r="D2774">
        <v>0</v>
      </c>
      <c r="E2774" t="s">
        <v>42</v>
      </c>
      <c r="F2774">
        <v>100</v>
      </c>
      <c r="G2774">
        <v>1</v>
      </c>
      <c r="H2774" t="s">
        <v>39</v>
      </c>
      <c r="I2774">
        <v>100</v>
      </c>
      <c r="J2774" t="s">
        <v>40</v>
      </c>
      <c r="K2774">
        <v>-200</v>
      </c>
      <c r="L2774" s="1">
        <v>2100</v>
      </c>
      <c r="M2774" t="s">
        <v>27</v>
      </c>
      <c r="N2774" t="s">
        <v>36</v>
      </c>
      <c r="O2774" t="s">
        <v>27</v>
      </c>
      <c r="P2774">
        <v>50</v>
      </c>
      <c r="Q2774" t="s">
        <v>44</v>
      </c>
      <c r="R2774">
        <v>16</v>
      </c>
      <c r="S2774" t="s">
        <v>36</v>
      </c>
      <c r="T2774">
        <v>2</v>
      </c>
      <c r="U2774">
        <v>6</v>
      </c>
      <c r="V2774">
        <v>3</v>
      </c>
      <c r="W2774">
        <v>2</v>
      </c>
      <c r="X2774">
        <v>778</v>
      </c>
      <c r="Y2774">
        <v>-50</v>
      </c>
      <c r="Z2774" t="s">
        <v>33</v>
      </c>
      <c r="AA2774">
        <v>50</v>
      </c>
      <c r="AB2774" t="str">
        <f t="shared" si="43"/>
        <v>30-39</v>
      </c>
    </row>
    <row r="2775" spans="1:28" x14ac:dyDescent="0.3">
      <c r="A2775">
        <v>18</v>
      </c>
      <c r="B2775" t="s">
        <v>27</v>
      </c>
      <c r="C2775" t="s">
        <v>28</v>
      </c>
      <c r="D2775">
        <v>86</v>
      </c>
      <c r="E2775" t="s">
        <v>29</v>
      </c>
      <c r="F2775">
        <v>50</v>
      </c>
      <c r="G2775">
        <v>1</v>
      </c>
      <c r="H2775" t="s">
        <v>39</v>
      </c>
      <c r="I2775">
        <v>100</v>
      </c>
      <c r="J2775" t="s">
        <v>31</v>
      </c>
      <c r="K2775">
        <v>0</v>
      </c>
      <c r="L2775" s="1">
        <v>2336</v>
      </c>
      <c r="M2775" t="s">
        <v>36</v>
      </c>
      <c r="N2775" t="s">
        <v>36</v>
      </c>
      <c r="O2775" t="s">
        <v>27</v>
      </c>
      <c r="P2775">
        <v>100</v>
      </c>
      <c r="Q2775" t="s">
        <v>34</v>
      </c>
      <c r="R2775">
        <v>8</v>
      </c>
      <c r="S2775" t="s">
        <v>36</v>
      </c>
      <c r="T2775">
        <v>4</v>
      </c>
      <c r="U2775">
        <v>1</v>
      </c>
      <c r="V2775">
        <v>2</v>
      </c>
      <c r="W2775">
        <v>13</v>
      </c>
      <c r="X2775">
        <v>630</v>
      </c>
      <c r="Y2775">
        <v>50</v>
      </c>
      <c r="Z2775" t="s">
        <v>41</v>
      </c>
      <c r="AA2775">
        <v>0</v>
      </c>
      <c r="AB2775" t="str">
        <f t="shared" si="43"/>
        <v>10-19</v>
      </c>
    </row>
    <row r="2776" spans="1:28" x14ac:dyDescent="0.3">
      <c r="A2776">
        <v>32</v>
      </c>
      <c r="B2776" t="s">
        <v>27</v>
      </c>
      <c r="C2776" t="s">
        <v>38</v>
      </c>
      <c r="D2776">
        <v>0</v>
      </c>
      <c r="E2776" t="s">
        <v>29</v>
      </c>
      <c r="F2776">
        <v>50</v>
      </c>
      <c r="G2776">
        <v>1</v>
      </c>
      <c r="H2776" t="s">
        <v>30</v>
      </c>
      <c r="I2776">
        <v>50</v>
      </c>
      <c r="J2776" t="s">
        <v>40</v>
      </c>
      <c r="K2776">
        <v>-200</v>
      </c>
      <c r="L2776" s="1">
        <v>2100</v>
      </c>
      <c r="M2776" t="s">
        <v>27</v>
      </c>
      <c r="N2776" t="s">
        <v>27</v>
      </c>
      <c r="O2776" t="s">
        <v>27</v>
      </c>
      <c r="P2776">
        <v>0</v>
      </c>
      <c r="Q2776" t="s">
        <v>34</v>
      </c>
      <c r="R2776">
        <v>18</v>
      </c>
      <c r="S2776" t="s">
        <v>36</v>
      </c>
      <c r="T2776">
        <v>4</v>
      </c>
      <c r="U2776">
        <v>5</v>
      </c>
      <c r="V2776">
        <v>3</v>
      </c>
      <c r="W2776">
        <v>11</v>
      </c>
      <c r="X2776">
        <v>701</v>
      </c>
      <c r="Y2776">
        <v>-50</v>
      </c>
      <c r="Z2776" t="s">
        <v>35</v>
      </c>
      <c r="AA2776">
        <v>100</v>
      </c>
      <c r="AB2776" t="str">
        <f t="shared" si="43"/>
        <v>30-39</v>
      </c>
    </row>
    <row r="2777" spans="1:28" x14ac:dyDescent="0.3">
      <c r="A2777">
        <v>35</v>
      </c>
      <c r="B2777" t="s">
        <v>27</v>
      </c>
      <c r="C2777" t="s">
        <v>38</v>
      </c>
      <c r="D2777">
        <v>0</v>
      </c>
      <c r="E2777" t="s">
        <v>37</v>
      </c>
      <c r="F2777">
        <v>0</v>
      </c>
      <c r="G2777">
        <v>2</v>
      </c>
      <c r="H2777" t="s">
        <v>30</v>
      </c>
      <c r="I2777">
        <v>100</v>
      </c>
      <c r="J2777" t="s">
        <v>31</v>
      </c>
      <c r="K2777">
        <v>0</v>
      </c>
      <c r="L2777" s="1">
        <v>2350</v>
      </c>
      <c r="M2777" t="s">
        <v>27</v>
      </c>
      <c r="N2777" t="s">
        <v>36</v>
      </c>
      <c r="O2777" t="s">
        <v>27</v>
      </c>
      <c r="P2777">
        <v>50</v>
      </c>
      <c r="Q2777" t="s">
        <v>34</v>
      </c>
      <c r="R2777">
        <v>1</v>
      </c>
      <c r="S2777" t="s">
        <v>27</v>
      </c>
      <c r="T2777">
        <v>7</v>
      </c>
      <c r="U2777">
        <v>1</v>
      </c>
      <c r="V2777">
        <v>3</v>
      </c>
      <c r="W2777">
        <v>99</v>
      </c>
      <c r="X2777">
        <v>694</v>
      </c>
      <c r="Y2777">
        <v>50</v>
      </c>
      <c r="Z2777" t="s">
        <v>35</v>
      </c>
      <c r="AA2777">
        <v>100</v>
      </c>
      <c r="AB2777" t="str">
        <f t="shared" si="43"/>
        <v>30-39</v>
      </c>
    </row>
    <row r="2778" spans="1:28" x14ac:dyDescent="0.3">
      <c r="A2778">
        <v>36</v>
      </c>
      <c r="B2778" t="s">
        <v>27</v>
      </c>
      <c r="C2778" t="s">
        <v>28</v>
      </c>
      <c r="D2778">
        <v>86</v>
      </c>
      <c r="E2778" t="s">
        <v>37</v>
      </c>
      <c r="F2778">
        <v>0</v>
      </c>
      <c r="G2778">
        <v>0</v>
      </c>
      <c r="H2778" t="s">
        <v>30</v>
      </c>
      <c r="I2778">
        <v>0</v>
      </c>
      <c r="J2778" t="s">
        <v>31</v>
      </c>
      <c r="K2778">
        <v>0</v>
      </c>
      <c r="L2778" s="1">
        <v>2386</v>
      </c>
      <c r="M2778" t="s">
        <v>27</v>
      </c>
      <c r="N2778" t="s">
        <v>27</v>
      </c>
      <c r="O2778" t="s">
        <v>27</v>
      </c>
      <c r="P2778">
        <v>0</v>
      </c>
      <c r="Q2778" t="s">
        <v>34</v>
      </c>
      <c r="R2778">
        <v>13</v>
      </c>
      <c r="S2778" t="s">
        <v>27</v>
      </c>
      <c r="T2778">
        <v>5</v>
      </c>
      <c r="U2778">
        <v>3</v>
      </c>
      <c r="V2778">
        <v>3</v>
      </c>
      <c r="W2778">
        <v>99</v>
      </c>
      <c r="X2778">
        <v>634</v>
      </c>
      <c r="Y2778">
        <v>50</v>
      </c>
      <c r="Z2778" t="s">
        <v>35</v>
      </c>
      <c r="AA2778">
        <v>100</v>
      </c>
      <c r="AB2778" t="str">
        <f t="shared" si="43"/>
        <v>30-39</v>
      </c>
    </row>
    <row r="2779" spans="1:28" x14ac:dyDescent="0.3">
      <c r="A2779">
        <v>36</v>
      </c>
      <c r="B2779" t="s">
        <v>27</v>
      </c>
      <c r="C2779" t="s">
        <v>28</v>
      </c>
      <c r="D2779">
        <v>86</v>
      </c>
      <c r="E2779" t="s">
        <v>29</v>
      </c>
      <c r="F2779">
        <v>50</v>
      </c>
      <c r="G2779">
        <v>0</v>
      </c>
      <c r="H2779" t="s">
        <v>30</v>
      </c>
      <c r="I2779">
        <v>0</v>
      </c>
      <c r="J2779" t="s">
        <v>31</v>
      </c>
      <c r="K2779">
        <v>0</v>
      </c>
      <c r="L2779" s="1">
        <v>2286</v>
      </c>
      <c r="M2779" t="s">
        <v>27</v>
      </c>
      <c r="N2779" t="s">
        <v>36</v>
      </c>
      <c r="O2779" t="s">
        <v>27</v>
      </c>
      <c r="P2779">
        <v>50</v>
      </c>
      <c r="Q2779" t="s">
        <v>32</v>
      </c>
      <c r="R2779">
        <v>14</v>
      </c>
      <c r="S2779" t="s">
        <v>27</v>
      </c>
      <c r="T2779">
        <v>4</v>
      </c>
      <c r="U2779">
        <v>2</v>
      </c>
      <c r="V2779">
        <v>1</v>
      </c>
      <c r="W2779">
        <v>99</v>
      </c>
      <c r="X2779">
        <v>681</v>
      </c>
      <c r="Y2779">
        <v>50</v>
      </c>
      <c r="Z2779" t="s">
        <v>41</v>
      </c>
      <c r="AA2779">
        <v>0</v>
      </c>
      <c r="AB2779" t="str">
        <f t="shared" si="43"/>
        <v>30-39</v>
      </c>
    </row>
    <row r="2780" spans="1:28" x14ac:dyDescent="0.3">
      <c r="A2780">
        <v>39</v>
      </c>
      <c r="B2780" t="s">
        <v>27</v>
      </c>
      <c r="C2780" t="s">
        <v>28</v>
      </c>
      <c r="D2780">
        <v>86</v>
      </c>
      <c r="E2780" t="s">
        <v>42</v>
      </c>
      <c r="F2780">
        <v>100</v>
      </c>
      <c r="G2780">
        <v>1</v>
      </c>
      <c r="H2780" t="s">
        <v>30</v>
      </c>
      <c r="I2780">
        <v>50</v>
      </c>
      <c r="J2780" t="s">
        <v>31</v>
      </c>
      <c r="K2780">
        <v>0</v>
      </c>
      <c r="L2780" s="1">
        <v>2436</v>
      </c>
      <c r="M2780" t="s">
        <v>27</v>
      </c>
      <c r="N2780" t="s">
        <v>27</v>
      </c>
      <c r="O2780" t="s">
        <v>27</v>
      </c>
      <c r="P2780">
        <v>0</v>
      </c>
      <c r="Q2780" t="s">
        <v>34</v>
      </c>
      <c r="R2780">
        <v>13</v>
      </c>
      <c r="S2780" t="s">
        <v>36</v>
      </c>
      <c r="T2780">
        <v>4</v>
      </c>
      <c r="U2780">
        <v>1</v>
      </c>
      <c r="V2780">
        <v>3</v>
      </c>
      <c r="W2780">
        <v>1</v>
      </c>
      <c r="X2780">
        <v>778</v>
      </c>
      <c r="Y2780">
        <v>-50</v>
      </c>
      <c r="Z2780" t="s">
        <v>35</v>
      </c>
      <c r="AA2780">
        <v>100</v>
      </c>
      <c r="AB2780" t="str">
        <f t="shared" si="43"/>
        <v>30-39</v>
      </c>
    </row>
    <row r="2781" spans="1:28" x14ac:dyDescent="0.3">
      <c r="A2781">
        <v>47</v>
      </c>
      <c r="B2781" t="s">
        <v>27</v>
      </c>
      <c r="C2781" t="s">
        <v>28</v>
      </c>
      <c r="D2781">
        <v>86</v>
      </c>
      <c r="E2781" t="s">
        <v>42</v>
      </c>
      <c r="F2781">
        <v>100</v>
      </c>
      <c r="G2781">
        <v>0</v>
      </c>
      <c r="H2781" t="s">
        <v>43</v>
      </c>
      <c r="I2781">
        <v>0</v>
      </c>
      <c r="J2781" t="s">
        <v>40</v>
      </c>
      <c r="K2781">
        <v>-200</v>
      </c>
      <c r="L2781" s="1">
        <v>2136</v>
      </c>
      <c r="M2781" t="s">
        <v>27</v>
      </c>
      <c r="N2781" t="s">
        <v>36</v>
      </c>
      <c r="O2781" t="s">
        <v>27</v>
      </c>
      <c r="P2781">
        <v>50</v>
      </c>
      <c r="Q2781" t="s">
        <v>34</v>
      </c>
      <c r="R2781">
        <v>6</v>
      </c>
      <c r="S2781" t="s">
        <v>27</v>
      </c>
      <c r="T2781">
        <v>4</v>
      </c>
      <c r="U2781">
        <v>4</v>
      </c>
      <c r="V2781">
        <v>1</v>
      </c>
      <c r="W2781">
        <v>99</v>
      </c>
      <c r="X2781">
        <v>745</v>
      </c>
      <c r="Y2781">
        <v>-50</v>
      </c>
      <c r="Z2781" t="s">
        <v>35</v>
      </c>
      <c r="AA2781">
        <v>100</v>
      </c>
      <c r="AB2781" t="str">
        <f t="shared" si="43"/>
        <v>40-49</v>
      </c>
    </row>
    <row r="2782" spans="1:28" x14ac:dyDescent="0.3">
      <c r="A2782">
        <v>53</v>
      </c>
      <c r="B2782" t="s">
        <v>27</v>
      </c>
      <c r="C2782" t="s">
        <v>28</v>
      </c>
      <c r="D2782">
        <v>86</v>
      </c>
      <c r="E2782" t="s">
        <v>29</v>
      </c>
      <c r="F2782">
        <v>50</v>
      </c>
      <c r="G2782">
        <v>1</v>
      </c>
      <c r="H2782" t="s">
        <v>30</v>
      </c>
      <c r="I2782">
        <v>50</v>
      </c>
      <c r="J2782" t="s">
        <v>40</v>
      </c>
      <c r="K2782">
        <v>-200</v>
      </c>
      <c r="L2782" s="1">
        <v>2236</v>
      </c>
      <c r="M2782" t="s">
        <v>27</v>
      </c>
      <c r="N2782" t="s">
        <v>27</v>
      </c>
      <c r="O2782" t="s">
        <v>27</v>
      </c>
      <c r="P2782">
        <v>0</v>
      </c>
      <c r="Q2782" t="s">
        <v>34</v>
      </c>
      <c r="R2782">
        <v>30</v>
      </c>
      <c r="S2782" t="s">
        <v>27</v>
      </c>
      <c r="T2782">
        <v>3</v>
      </c>
      <c r="U2782">
        <v>1</v>
      </c>
      <c r="V2782">
        <v>2</v>
      </c>
      <c r="W2782">
        <v>99</v>
      </c>
      <c r="X2782">
        <v>641</v>
      </c>
      <c r="Y2782">
        <v>50</v>
      </c>
      <c r="Z2782" t="s">
        <v>33</v>
      </c>
      <c r="AA2782">
        <v>50</v>
      </c>
      <c r="AB2782" t="str">
        <f t="shared" si="43"/>
        <v>50-59</v>
      </c>
    </row>
    <row r="2783" spans="1:28" x14ac:dyDescent="0.3">
      <c r="A2783">
        <v>30</v>
      </c>
      <c r="B2783" t="s">
        <v>27</v>
      </c>
      <c r="C2783" t="s">
        <v>28</v>
      </c>
      <c r="D2783">
        <v>86</v>
      </c>
      <c r="E2783" t="s">
        <v>42</v>
      </c>
      <c r="F2783">
        <v>100</v>
      </c>
      <c r="G2783">
        <v>0</v>
      </c>
      <c r="H2783" t="s">
        <v>30</v>
      </c>
      <c r="I2783">
        <v>0</v>
      </c>
      <c r="J2783" t="s">
        <v>31</v>
      </c>
      <c r="K2783">
        <v>0</v>
      </c>
      <c r="L2783" s="1">
        <v>2486</v>
      </c>
      <c r="M2783" t="s">
        <v>27</v>
      </c>
      <c r="N2783" t="s">
        <v>27</v>
      </c>
      <c r="O2783" t="s">
        <v>27</v>
      </c>
      <c r="P2783">
        <v>0</v>
      </c>
      <c r="Q2783" t="s">
        <v>32</v>
      </c>
      <c r="R2783">
        <v>21</v>
      </c>
      <c r="S2783" t="s">
        <v>27</v>
      </c>
      <c r="T2783">
        <v>6</v>
      </c>
      <c r="U2783">
        <v>0</v>
      </c>
      <c r="V2783">
        <v>1</v>
      </c>
      <c r="W2783">
        <v>99</v>
      </c>
      <c r="X2783">
        <v>622</v>
      </c>
      <c r="Y2783">
        <v>50</v>
      </c>
      <c r="Z2783" t="s">
        <v>35</v>
      </c>
      <c r="AA2783">
        <v>100</v>
      </c>
      <c r="AB2783" t="str">
        <f t="shared" si="43"/>
        <v>30-39</v>
      </c>
    </row>
    <row r="2784" spans="1:28" x14ac:dyDescent="0.3">
      <c r="A2784">
        <v>21</v>
      </c>
      <c r="B2784" t="s">
        <v>27</v>
      </c>
      <c r="C2784" t="s">
        <v>38</v>
      </c>
      <c r="D2784">
        <v>0</v>
      </c>
      <c r="E2784" t="s">
        <v>37</v>
      </c>
      <c r="F2784">
        <v>0</v>
      </c>
      <c r="G2784">
        <v>0</v>
      </c>
      <c r="H2784" t="s">
        <v>30</v>
      </c>
      <c r="I2784">
        <v>0</v>
      </c>
      <c r="J2784" t="s">
        <v>31</v>
      </c>
      <c r="K2784">
        <v>0</v>
      </c>
      <c r="L2784" s="1">
        <v>2150</v>
      </c>
      <c r="M2784" t="s">
        <v>27</v>
      </c>
      <c r="N2784" t="s">
        <v>36</v>
      </c>
      <c r="O2784" t="s">
        <v>27</v>
      </c>
      <c r="P2784">
        <v>50</v>
      </c>
      <c r="Q2784" t="s">
        <v>34</v>
      </c>
      <c r="R2784">
        <v>10</v>
      </c>
      <c r="S2784" t="s">
        <v>27</v>
      </c>
      <c r="T2784">
        <v>8</v>
      </c>
      <c r="U2784">
        <v>0</v>
      </c>
      <c r="V2784">
        <v>1</v>
      </c>
      <c r="W2784">
        <v>99</v>
      </c>
      <c r="X2784">
        <v>719</v>
      </c>
      <c r="Y2784">
        <v>-50</v>
      </c>
      <c r="Z2784" t="s">
        <v>35</v>
      </c>
      <c r="AA2784">
        <v>100</v>
      </c>
      <c r="AB2784" t="str">
        <f t="shared" si="43"/>
        <v>20-29</v>
      </c>
    </row>
    <row r="2785" spans="1:28" x14ac:dyDescent="0.3">
      <c r="A2785">
        <v>24</v>
      </c>
      <c r="B2785" t="s">
        <v>27</v>
      </c>
      <c r="C2785" t="s">
        <v>28</v>
      </c>
      <c r="D2785">
        <v>86</v>
      </c>
      <c r="E2785" t="s">
        <v>29</v>
      </c>
      <c r="F2785">
        <v>50</v>
      </c>
      <c r="G2785">
        <v>0</v>
      </c>
      <c r="H2785" t="s">
        <v>39</v>
      </c>
      <c r="I2785">
        <v>0</v>
      </c>
      <c r="J2785" t="s">
        <v>40</v>
      </c>
      <c r="K2785">
        <v>-200</v>
      </c>
      <c r="L2785" s="1">
        <v>2036</v>
      </c>
      <c r="M2785" t="s">
        <v>36</v>
      </c>
      <c r="N2785" t="s">
        <v>27</v>
      </c>
      <c r="O2785" t="s">
        <v>27</v>
      </c>
      <c r="P2785">
        <v>50</v>
      </c>
      <c r="Q2785" t="s">
        <v>34</v>
      </c>
      <c r="R2785">
        <v>13</v>
      </c>
      <c r="S2785" t="s">
        <v>27</v>
      </c>
      <c r="T2785">
        <v>3</v>
      </c>
      <c r="U2785">
        <v>0</v>
      </c>
      <c r="V2785">
        <v>2</v>
      </c>
      <c r="W2785">
        <v>99</v>
      </c>
      <c r="X2785">
        <v>719</v>
      </c>
      <c r="Y2785">
        <v>-50</v>
      </c>
      <c r="Z2785" t="s">
        <v>33</v>
      </c>
      <c r="AA2785">
        <v>50</v>
      </c>
      <c r="AB2785" t="str">
        <f t="shared" si="43"/>
        <v>20-29</v>
      </c>
    </row>
    <row r="2786" spans="1:28" x14ac:dyDescent="0.3">
      <c r="A2786">
        <v>32</v>
      </c>
      <c r="B2786" t="s">
        <v>27</v>
      </c>
      <c r="C2786" t="s">
        <v>45</v>
      </c>
      <c r="D2786">
        <v>0</v>
      </c>
      <c r="E2786" t="s">
        <v>37</v>
      </c>
      <c r="F2786">
        <v>0</v>
      </c>
      <c r="G2786">
        <v>0</v>
      </c>
      <c r="H2786" t="s">
        <v>30</v>
      </c>
      <c r="I2786">
        <v>0</v>
      </c>
      <c r="J2786" t="s">
        <v>40</v>
      </c>
      <c r="K2786">
        <v>-200</v>
      </c>
      <c r="L2786" s="1">
        <v>2050</v>
      </c>
      <c r="M2786" t="s">
        <v>27</v>
      </c>
      <c r="N2786" t="s">
        <v>27</v>
      </c>
      <c r="O2786" t="s">
        <v>27</v>
      </c>
      <c r="P2786">
        <v>0</v>
      </c>
      <c r="Q2786" t="s">
        <v>34</v>
      </c>
      <c r="R2786">
        <v>13</v>
      </c>
      <c r="S2786" t="s">
        <v>27</v>
      </c>
      <c r="T2786">
        <v>6</v>
      </c>
      <c r="U2786">
        <v>2</v>
      </c>
      <c r="V2786">
        <v>2</v>
      </c>
      <c r="W2786">
        <v>99</v>
      </c>
      <c r="X2786">
        <v>638</v>
      </c>
      <c r="Y2786">
        <v>50</v>
      </c>
      <c r="Z2786" t="s">
        <v>33</v>
      </c>
      <c r="AA2786">
        <v>50</v>
      </c>
      <c r="AB2786" t="str">
        <f t="shared" si="43"/>
        <v>30-39</v>
      </c>
    </row>
    <row r="2787" spans="1:28" x14ac:dyDescent="0.3">
      <c r="A2787">
        <v>34</v>
      </c>
      <c r="B2787" t="s">
        <v>27</v>
      </c>
      <c r="C2787" t="s">
        <v>38</v>
      </c>
      <c r="D2787">
        <v>0</v>
      </c>
      <c r="E2787" t="s">
        <v>37</v>
      </c>
      <c r="F2787">
        <v>0</v>
      </c>
      <c r="G2787">
        <v>0</v>
      </c>
      <c r="H2787" t="s">
        <v>30</v>
      </c>
      <c r="I2787">
        <v>0</v>
      </c>
      <c r="J2787" t="s">
        <v>40</v>
      </c>
      <c r="K2787">
        <v>-200</v>
      </c>
      <c r="L2787" s="1">
        <v>1950</v>
      </c>
      <c r="M2787" t="s">
        <v>27</v>
      </c>
      <c r="N2787" t="s">
        <v>27</v>
      </c>
      <c r="O2787" t="s">
        <v>27</v>
      </c>
      <c r="P2787">
        <v>0</v>
      </c>
      <c r="Q2787" t="s">
        <v>34</v>
      </c>
      <c r="R2787">
        <v>4</v>
      </c>
      <c r="S2787" t="s">
        <v>36</v>
      </c>
      <c r="T2787">
        <v>5</v>
      </c>
      <c r="U2787">
        <v>3</v>
      </c>
      <c r="V2787">
        <v>2</v>
      </c>
      <c r="W2787">
        <v>13</v>
      </c>
      <c r="X2787">
        <v>757</v>
      </c>
      <c r="Y2787">
        <v>-50</v>
      </c>
      <c r="Z2787" t="s">
        <v>33</v>
      </c>
      <c r="AA2787">
        <v>50</v>
      </c>
      <c r="AB2787" t="str">
        <f t="shared" si="43"/>
        <v>30-39</v>
      </c>
    </row>
    <row r="2788" spans="1:28" x14ac:dyDescent="0.3">
      <c r="A2788">
        <v>28</v>
      </c>
      <c r="B2788" t="s">
        <v>27</v>
      </c>
      <c r="C2788" t="s">
        <v>28</v>
      </c>
      <c r="D2788">
        <v>86</v>
      </c>
      <c r="E2788" t="s">
        <v>42</v>
      </c>
      <c r="F2788">
        <v>100</v>
      </c>
      <c r="G2788">
        <v>1</v>
      </c>
      <c r="H2788" t="s">
        <v>39</v>
      </c>
      <c r="I2788">
        <v>100</v>
      </c>
      <c r="J2788" t="s">
        <v>31</v>
      </c>
      <c r="K2788">
        <v>0</v>
      </c>
      <c r="L2788" s="1">
        <v>2386</v>
      </c>
      <c r="M2788" t="s">
        <v>27</v>
      </c>
      <c r="N2788" t="s">
        <v>27</v>
      </c>
      <c r="O2788" t="s">
        <v>27</v>
      </c>
      <c r="P2788">
        <v>0</v>
      </c>
      <c r="Q2788" t="s">
        <v>34</v>
      </c>
      <c r="R2788">
        <v>8</v>
      </c>
      <c r="S2788" t="s">
        <v>36</v>
      </c>
      <c r="T2788">
        <v>1</v>
      </c>
      <c r="U2788">
        <v>1</v>
      </c>
      <c r="V2788">
        <v>3</v>
      </c>
      <c r="W2788">
        <v>1</v>
      </c>
      <c r="X2788">
        <v>752</v>
      </c>
      <c r="Y2788">
        <v>-50</v>
      </c>
      <c r="Z2788" t="s">
        <v>41</v>
      </c>
      <c r="AA2788">
        <v>0</v>
      </c>
      <c r="AB2788" t="str">
        <f t="shared" si="43"/>
        <v>20-29</v>
      </c>
    </row>
    <row r="2789" spans="1:28" x14ac:dyDescent="0.3">
      <c r="A2789">
        <v>20</v>
      </c>
      <c r="B2789" t="s">
        <v>27</v>
      </c>
      <c r="C2789" t="s">
        <v>28</v>
      </c>
      <c r="D2789">
        <v>86</v>
      </c>
      <c r="E2789" t="s">
        <v>29</v>
      </c>
      <c r="F2789">
        <v>50</v>
      </c>
      <c r="G2789">
        <v>0</v>
      </c>
      <c r="H2789" t="s">
        <v>30</v>
      </c>
      <c r="I2789">
        <v>0</v>
      </c>
      <c r="J2789" t="s">
        <v>31</v>
      </c>
      <c r="K2789">
        <v>0</v>
      </c>
      <c r="L2789" s="1">
        <v>2286</v>
      </c>
      <c r="M2789" t="s">
        <v>27</v>
      </c>
      <c r="N2789" t="s">
        <v>27</v>
      </c>
      <c r="O2789" t="s">
        <v>27</v>
      </c>
      <c r="P2789">
        <v>0</v>
      </c>
      <c r="Q2789" t="s">
        <v>32</v>
      </c>
      <c r="R2789">
        <v>26</v>
      </c>
      <c r="S2789" t="s">
        <v>36</v>
      </c>
      <c r="T2789">
        <v>5</v>
      </c>
      <c r="U2789">
        <v>0</v>
      </c>
      <c r="V2789">
        <v>1</v>
      </c>
      <c r="W2789">
        <v>3</v>
      </c>
      <c r="X2789">
        <v>773</v>
      </c>
      <c r="Y2789">
        <v>-50</v>
      </c>
      <c r="Z2789" t="s">
        <v>33</v>
      </c>
      <c r="AA2789">
        <v>50</v>
      </c>
      <c r="AB2789" t="str">
        <f t="shared" si="43"/>
        <v>20-29</v>
      </c>
    </row>
    <row r="2790" spans="1:28" x14ac:dyDescent="0.3">
      <c r="A2790">
        <v>33</v>
      </c>
      <c r="B2790" t="s">
        <v>27</v>
      </c>
      <c r="C2790" t="s">
        <v>46</v>
      </c>
      <c r="D2790">
        <v>0</v>
      </c>
      <c r="E2790" t="s">
        <v>29</v>
      </c>
      <c r="F2790">
        <v>50</v>
      </c>
      <c r="G2790">
        <v>0</v>
      </c>
      <c r="H2790" t="s">
        <v>30</v>
      </c>
      <c r="I2790">
        <v>0</v>
      </c>
      <c r="J2790" t="s">
        <v>40</v>
      </c>
      <c r="K2790">
        <v>-200</v>
      </c>
      <c r="L2790" s="1">
        <v>2100</v>
      </c>
      <c r="M2790" t="s">
        <v>27</v>
      </c>
      <c r="N2790" t="s">
        <v>36</v>
      </c>
      <c r="O2790" t="s">
        <v>27</v>
      </c>
      <c r="P2790">
        <v>50</v>
      </c>
      <c r="Q2790" t="s">
        <v>34</v>
      </c>
      <c r="R2790">
        <v>10</v>
      </c>
      <c r="S2790" t="s">
        <v>36</v>
      </c>
      <c r="T2790">
        <v>6</v>
      </c>
      <c r="U2790">
        <v>1</v>
      </c>
      <c r="V2790">
        <v>2</v>
      </c>
      <c r="W2790">
        <v>7</v>
      </c>
      <c r="X2790">
        <v>695</v>
      </c>
      <c r="Y2790">
        <v>50</v>
      </c>
      <c r="Z2790" t="s">
        <v>35</v>
      </c>
      <c r="AA2790">
        <v>100</v>
      </c>
      <c r="AB2790" t="str">
        <f t="shared" si="43"/>
        <v>30-39</v>
      </c>
    </row>
    <row r="2791" spans="1:28" x14ac:dyDescent="0.3">
      <c r="A2791">
        <v>42</v>
      </c>
      <c r="B2791" t="s">
        <v>27</v>
      </c>
      <c r="C2791" t="s">
        <v>28</v>
      </c>
      <c r="D2791">
        <v>86</v>
      </c>
      <c r="E2791" t="s">
        <v>29</v>
      </c>
      <c r="F2791">
        <v>50</v>
      </c>
      <c r="G2791">
        <v>1</v>
      </c>
      <c r="H2791" t="s">
        <v>30</v>
      </c>
      <c r="I2791">
        <v>50</v>
      </c>
      <c r="J2791" t="s">
        <v>40</v>
      </c>
      <c r="K2791">
        <v>-200</v>
      </c>
      <c r="L2791" s="1">
        <v>2286</v>
      </c>
      <c r="M2791" t="s">
        <v>27</v>
      </c>
      <c r="N2791" t="s">
        <v>27</v>
      </c>
      <c r="O2791" t="s">
        <v>27</v>
      </c>
      <c r="P2791">
        <v>0</v>
      </c>
      <c r="Q2791" t="s">
        <v>32</v>
      </c>
      <c r="R2791">
        <v>6</v>
      </c>
      <c r="S2791" t="s">
        <v>36</v>
      </c>
      <c r="T2791">
        <v>6</v>
      </c>
      <c r="U2791">
        <v>2</v>
      </c>
      <c r="V2791">
        <v>1</v>
      </c>
      <c r="W2791">
        <v>5</v>
      </c>
      <c r="X2791">
        <v>688</v>
      </c>
      <c r="Y2791">
        <v>50</v>
      </c>
      <c r="Z2791" t="s">
        <v>35</v>
      </c>
      <c r="AA2791">
        <v>100</v>
      </c>
      <c r="AB2791" t="str">
        <f t="shared" si="43"/>
        <v>40-49</v>
      </c>
    </row>
    <row r="2792" spans="1:28" x14ac:dyDescent="0.3">
      <c r="A2792">
        <v>48</v>
      </c>
      <c r="B2792" t="s">
        <v>27</v>
      </c>
      <c r="C2792" t="s">
        <v>38</v>
      </c>
      <c r="D2792">
        <v>0</v>
      </c>
      <c r="E2792" t="s">
        <v>29</v>
      </c>
      <c r="F2792">
        <v>50</v>
      </c>
      <c r="G2792">
        <v>1</v>
      </c>
      <c r="H2792" t="s">
        <v>30</v>
      </c>
      <c r="I2792">
        <v>50</v>
      </c>
      <c r="J2792" t="s">
        <v>31</v>
      </c>
      <c r="K2792">
        <v>0</v>
      </c>
      <c r="L2792" s="1">
        <v>2350</v>
      </c>
      <c r="M2792" t="s">
        <v>36</v>
      </c>
      <c r="N2792" t="s">
        <v>27</v>
      </c>
      <c r="O2792" t="s">
        <v>27</v>
      </c>
      <c r="P2792">
        <v>50</v>
      </c>
      <c r="Q2792" t="s">
        <v>44</v>
      </c>
      <c r="R2792">
        <v>14</v>
      </c>
      <c r="S2792" t="s">
        <v>36</v>
      </c>
      <c r="T2792">
        <v>3</v>
      </c>
      <c r="U2792">
        <v>1</v>
      </c>
      <c r="V2792">
        <v>1</v>
      </c>
      <c r="W2792">
        <v>1</v>
      </c>
      <c r="X2792">
        <v>689</v>
      </c>
      <c r="Y2792">
        <v>50</v>
      </c>
      <c r="Z2792" t="s">
        <v>35</v>
      </c>
      <c r="AA2792">
        <v>100</v>
      </c>
      <c r="AB2792" t="str">
        <f t="shared" si="43"/>
        <v>40-49</v>
      </c>
    </row>
    <row r="2793" spans="1:28" x14ac:dyDescent="0.3">
      <c r="A2793">
        <v>31</v>
      </c>
      <c r="B2793" t="s">
        <v>27</v>
      </c>
      <c r="C2793" t="s">
        <v>38</v>
      </c>
      <c r="D2793">
        <v>0</v>
      </c>
      <c r="E2793" t="s">
        <v>42</v>
      </c>
      <c r="F2793">
        <v>100</v>
      </c>
      <c r="G2793">
        <v>0</v>
      </c>
      <c r="H2793" t="s">
        <v>30</v>
      </c>
      <c r="I2793">
        <v>0</v>
      </c>
      <c r="J2793" t="s">
        <v>31</v>
      </c>
      <c r="K2793">
        <v>0</v>
      </c>
      <c r="L2793" s="1">
        <v>2400</v>
      </c>
      <c r="M2793" t="s">
        <v>27</v>
      </c>
      <c r="N2793" t="s">
        <v>27</v>
      </c>
      <c r="O2793" t="s">
        <v>27</v>
      </c>
      <c r="P2793">
        <v>0</v>
      </c>
      <c r="Q2793" t="s">
        <v>34</v>
      </c>
      <c r="R2793">
        <v>5</v>
      </c>
      <c r="S2793" t="s">
        <v>36</v>
      </c>
      <c r="T2793">
        <v>2</v>
      </c>
      <c r="U2793">
        <v>2</v>
      </c>
      <c r="V2793">
        <v>1</v>
      </c>
      <c r="W2793">
        <v>11</v>
      </c>
      <c r="X2793">
        <v>636</v>
      </c>
      <c r="Y2793">
        <v>50</v>
      </c>
      <c r="Z2793" t="s">
        <v>35</v>
      </c>
      <c r="AA2793">
        <v>100</v>
      </c>
      <c r="AB2793" t="str">
        <f t="shared" si="43"/>
        <v>30-39</v>
      </c>
    </row>
    <row r="2794" spans="1:28" x14ac:dyDescent="0.3">
      <c r="A2794">
        <v>33</v>
      </c>
      <c r="B2794" t="s">
        <v>27</v>
      </c>
      <c r="C2794" t="s">
        <v>28</v>
      </c>
      <c r="D2794">
        <v>86</v>
      </c>
      <c r="E2794" t="s">
        <v>29</v>
      </c>
      <c r="F2794">
        <v>50</v>
      </c>
      <c r="G2794">
        <v>1</v>
      </c>
      <c r="H2794" t="s">
        <v>30</v>
      </c>
      <c r="I2794">
        <v>50</v>
      </c>
      <c r="J2794" t="s">
        <v>31</v>
      </c>
      <c r="K2794">
        <v>0</v>
      </c>
      <c r="L2794" s="1">
        <v>2336</v>
      </c>
      <c r="M2794" t="s">
        <v>27</v>
      </c>
      <c r="N2794" t="s">
        <v>27</v>
      </c>
      <c r="O2794" t="s">
        <v>27</v>
      </c>
      <c r="P2794">
        <v>0</v>
      </c>
      <c r="Q2794" t="s">
        <v>34</v>
      </c>
      <c r="R2794">
        <v>15</v>
      </c>
      <c r="S2794" t="s">
        <v>36</v>
      </c>
      <c r="T2794">
        <v>2</v>
      </c>
      <c r="U2794">
        <v>0</v>
      </c>
      <c r="V2794">
        <v>1</v>
      </c>
      <c r="W2794">
        <v>1</v>
      </c>
      <c r="X2794">
        <v>746</v>
      </c>
      <c r="Y2794">
        <v>-50</v>
      </c>
      <c r="Z2794" t="s">
        <v>33</v>
      </c>
      <c r="AA2794">
        <v>50</v>
      </c>
      <c r="AB2794" t="str">
        <f t="shared" si="43"/>
        <v>30-39</v>
      </c>
    </row>
    <row r="2795" spans="1:28" x14ac:dyDescent="0.3">
      <c r="A2795">
        <v>26</v>
      </c>
      <c r="B2795" t="s">
        <v>27</v>
      </c>
      <c r="C2795" t="s">
        <v>46</v>
      </c>
      <c r="D2795">
        <v>0</v>
      </c>
      <c r="E2795" t="s">
        <v>29</v>
      </c>
      <c r="F2795">
        <v>50</v>
      </c>
      <c r="G2795">
        <v>2</v>
      </c>
      <c r="H2795" t="s">
        <v>30</v>
      </c>
      <c r="I2795">
        <v>100</v>
      </c>
      <c r="J2795" t="s">
        <v>40</v>
      </c>
      <c r="K2795">
        <v>-200</v>
      </c>
      <c r="L2795" s="1">
        <v>2150</v>
      </c>
      <c r="M2795" t="s">
        <v>27</v>
      </c>
      <c r="N2795" t="s">
        <v>36</v>
      </c>
      <c r="O2795" t="s">
        <v>27</v>
      </c>
      <c r="P2795">
        <v>50</v>
      </c>
      <c r="Q2795" t="s">
        <v>34</v>
      </c>
      <c r="R2795">
        <v>27</v>
      </c>
      <c r="S2795" t="s">
        <v>36</v>
      </c>
      <c r="T2795">
        <v>7</v>
      </c>
      <c r="U2795">
        <v>3</v>
      </c>
      <c r="V2795">
        <v>3</v>
      </c>
      <c r="W2795">
        <v>4</v>
      </c>
      <c r="X2795">
        <v>625</v>
      </c>
      <c r="Y2795">
        <v>50</v>
      </c>
      <c r="Z2795" t="s">
        <v>33</v>
      </c>
      <c r="AA2795">
        <v>50</v>
      </c>
      <c r="AB2795" t="str">
        <f t="shared" si="43"/>
        <v>20-29</v>
      </c>
    </row>
    <row r="2796" spans="1:28" x14ac:dyDescent="0.3">
      <c r="A2796">
        <v>39</v>
      </c>
      <c r="B2796" t="s">
        <v>27</v>
      </c>
      <c r="C2796" t="s">
        <v>28</v>
      </c>
      <c r="D2796">
        <v>86</v>
      </c>
      <c r="E2796" t="s">
        <v>37</v>
      </c>
      <c r="F2796">
        <v>0</v>
      </c>
      <c r="G2796">
        <v>1</v>
      </c>
      <c r="H2796" t="s">
        <v>30</v>
      </c>
      <c r="I2796">
        <v>50</v>
      </c>
      <c r="J2796" t="s">
        <v>31</v>
      </c>
      <c r="K2796">
        <v>0</v>
      </c>
      <c r="L2796" s="1">
        <v>2186</v>
      </c>
      <c r="M2796" t="s">
        <v>27</v>
      </c>
      <c r="N2796" t="s">
        <v>27</v>
      </c>
      <c r="O2796" t="s">
        <v>36</v>
      </c>
      <c r="P2796">
        <v>50</v>
      </c>
      <c r="Q2796" t="s">
        <v>44</v>
      </c>
      <c r="R2796">
        <v>21</v>
      </c>
      <c r="S2796" t="s">
        <v>27</v>
      </c>
      <c r="T2796">
        <v>8</v>
      </c>
      <c r="U2796">
        <v>1</v>
      </c>
      <c r="V2796">
        <v>1</v>
      </c>
      <c r="W2796">
        <v>99</v>
      </c>
      <c r="X2796">
        <v>713</v>
      </c>
      <c r="Y2796">
        <v>-50</v>
      </c>
      <c r="Z2796" t="s">
        <v>41</v>
      </c>
      <c r="AA2796">
        <v>0</v>
      </c>
      <c r="AB2796" t="str">
        <f t="shared" si="43"/>
        <v>30-39</v>
      </c>
    </row>
    <row r="2797" spans="1:28" x14ac:dyDescent="0.3">
      <c r="A2797">
        <v>27</v>
      </c>
      <c r="B2797" t="s">
        <v>27</v>
      </c>
      <c r="C2797" t="s">
        <v>28</v>
      </c>
      <c r="D2797">
        <v>86</v>
      </c>
      <c r="E2797" t="s">
        <v>37</v>
      </c>
      <c r="F2797">
        <v>0</v>
      </c>
      <c r="G2797">
        <v>1</v>
      </c>
      <c r="H2797" t="s">
        <v>30</v>
      </c>
      <c r="I2797">
        <v>50</v>
      </c>
      <c r="J2797" t="s">
        <v>40</v>
      </c>
      <c r="K2797">
        <v>-200</v>
      </c>
      <c r="L2797" s="1">
        <v>2086</v>
      </c>
      <c r="M2797" t="s">
        <v>27</v>
      </c>
      <c r="N2797" t="s">
        <v>27</v>
      </c>
      <c r="O2797" t="s">
        <v>27</v>
      </c>
      <c r="P2797">
        <v>0</v>
      </c>
      <c r="Q2797" t="s">
        <v>34</v>
      </c>
      <c r="R2797">
        <v>26</v>
      </c>
      <c r="S2797" t="s">
        <v>27</v>
      </c>
      <c r="T2797">
        <v>4</v>
      </c>
      <c r="U2797">
        <v>3</v>
      </c>
      <c r="V2797">
        <v>1</v>
      </c>
      <c r="W2797">
        <v>99</v>
      </c>
      <c r="X2797">
        <v>728</v>
      </c>
      <c r="Y2797">
        <v>-50</v>
      </c>
      <c r="Z2797" t="s">
        <v>33</v>
      </c>
      <c r="AA2797">
        <v>50</v>
      </c>
      <c r="AB2797" t="str">
        <f t="shared" si="43"/>
        <v>20-29</v>
      </c>
    </row>
    <row r="2798" spans="1:28" x14ac:dyDescent="0.3">
      <c r="A2798">
        <v>48</v>
      </c>
      <c r="B2798" t="s">
        <v>27</v>
      </c>
      <c r="C2798" t="s">
        <v>46</v>
      </c>
      <c r="D2798">
        <v>0</v>
      </c>
      <c r="E2798" t="s">
        <v>29</v>
      </c>
      <c r="F2798">
        <v>50</v>
      </c>
      <c r="G2798">
        <v>0</v>
      </c>
      <c r="H2798" t="s">
        <v>30</v>
      </c>
      <c r="I2798">
        <v>0</v>
      </c>
      <c r="J2798" t="s">
        <v>40</v>
      </c>
      <c r="K2798">
        <v>-200</v>
      </c>
      <c r="L2798" s="1">
        <v>1950</v>
      </c>
      <c r="M2798" t="s">
        <v>27</v>
      </c>
      <c r="N2798" t="s">
        <v>27</v>
      </c>
      <c r="O2798" t="s">
        <v>36</v>
      </c>
      <c r="P2798">
        <v>50</v>
      </c>
      <c r="Q2798" t="s">
        <v>34</v>
      </c>
      <c r="R2798">
        <v>7</v>
      </c>
      <c r="S2798" t="s">
        <v>36</v>
      </c>
      <c r="T2798">
        <v>5</v>
      </c>
      <c r="U2798">
        <v>5</v>
      </c>
      <c r="V2798">
        <v>1</v>
      </c>
      <c r="W2798">
        <v>7</v>
      </c>
      <c r="X2798">
        <v>795</v>
      </c>
      <c r="Y2798">
        <v>-50</v>
      </c>
      <c r="Z2798" t="s">
        <v>33</v>
      </c>
      <c r="AA2798">
        <v>50</v>
      </c>
      <c r="AB2798" t="str">
        <f t="shared" si="43"/>
        <v>40-49</v>
      </c>
    </row>
    <row r="2799" spans="1:28" x14ac:dyDescent="0.3">
      <c r="A2799">
        <v>18</v>
      </c>
      <c r="B2799" t="s">
        <v>27</v>
      </c>
      <c r="C2799" t="s">
        <v>38</v>
      </c>
      <c r="D2799">
        <v>0</v>
      </c>
      <c r="E2799" t="s">
        <v>42</v>
      </c>
      <c r="F2799">
        <v>100</v>
      </c>
      <c r="G2799">
        <v>0</v>
      </c>
      <c r="H2799" t="s">
        <v>30</v>
      </c>
      <c r="I2799">
        <v>0</v>
      </c>
      <c r="J2799" t="s">
        <v>31</v>
      </c>
      <c r="K2799">
        <v>0</v>
      </c>
      <c r="L2799" s="1">
        <v>2150</v>
      </c>
      <c r="M2799" t="s">
        <v>27</v>
      </c>
      <c r="N2799" t="s">
        <v>36</v>
      </c>
      <c r="O2799" t="s">
        <v>27</v>
      </c>
      <c r="P2799">
        <v>50</v>
      </c>
      <c r="Q2799" t="s">
        <v>34</v>
      </c>
      <c r="R2799">
        <v>24</v>
      </c>
      <c r="S2799" t="s">
        <v>36</v>
      </c>
      <c r="T2799">
        <v>4</v>
      </c>
      <c r="U2799">
        <v>1</v>
      </c>
      <c r="V2799">
        <v>2</v>
      </c>
      <c r="W2799">
        <v>3</v>
      </c>
      <c r="X2799">
        <v>739</v>
      </c>
      <c r="Y2799">
        <v>-50</v>
      </c>
      <c r="Z2799" t="s">
        <v>41</v>
      </c>
      <c r="AA2799">
        <v>0</v>
      </c>
      <c r="AB2799" t="str">
        <f t="shared" si="43"/>
        <v>10-19</v>
      </c>
    </row>
    <row r="2800" spans="1:28" x14ac:dyDescent="0.3">
      <c r="A2800">
        <v>34</v>
      </c>
      <c r="B2800" t="s">
        <v>27</v>
      </c>
      <c r="C2800" t="s">
        <v>46</v>
      </c>
      <c r="D2800">
        <v>0</v>
      </c>
      <c r="E2800" t="s">
        <v>37</v>
      </c>
      <c r="F2800">
        <v>0</v>
      </c>
      <c r="G2800">
        <v>1</v>
      </c>
      <c r="H2800" t="s">
        <v>30</v>
      </c>
      <c r="I2800">
        <v>50</v>
      </c>
      <c r="J2800" t="s">
        <v>31</v>
      </c>
      <c r="K2800">
        <v>0</v>
      </c>
      <c r="L2800" s="1">
        <v>2250</v>
      </c>
      <c r="M2800" t="s">
        <v>27</v>
      </c>
      <c r="N2800" t="s">
        <v>27</v>
      </c>
      <c r="O2800" t="s">
        <v>27</v>
      </c>
      <c r="P2800">
        <v>0</v>
      </c>
      <c r="Q2800" t="s">
        <v>44</v>
      </c>
      <c r="R2800">
        <v>2</v>
      </c>
      <c r="S2800" t="s">
        <v>36</v>
      </c>
      <c r="T2800">
        <v>6</v>
      </c>
      <c r="U2800">
        <v>4</v>
      </c>
      <c r="V2800">
        <v>2</v>
      </c>
      <c r="W2800">
        <v>4</v>
      </c>
      <c r="X2800">
        <v>711</v>
      </c>
      <c r="Y2800">
        <v>-50</v>
      </c>
      <c r="Z2800" t="s">
        <v>35</v>
      </c>
      <c r="AA2800">
        <v>100</v>
      </c>
      <c r="AB2800" t="str">
        <f t="shared" si="43"/>
        <v>30-39</v>
      </c>
    </row>
    <row r="2801" spans="1:28" x14ac:dyDescent="0.3">
      <c r="A2801">
        <v>44</v>
      </c>
      <c r="B2801" t="s">
        <v>27</v>
      </c>
      <c r="C2801" t="s">
        <v>38</v>
      </c>
      <c r="D2801">
        <v>0</v>
      </c>
      <c r="E2801" t="s">
        <v>37</v>
      </c>
      <c r="F2801">
        <v>0</v>
      </c>
      <c r="G2801">
        <v>0</v>
      </c>
      <c r="H2801" t="s">
        <v>30</v>
      </c>
      <c r="I2801">
        <v>0</v>
      </c>
      <c r="J2801" t="s">
        <v>40</v>
      </c>
      <c r="K2801">
        <v>-200</v>
      </c>
      <c r="L2801" s="1">
        <v>1950</v>
      </c>
      <c r="M2801" t="s">
        <v>27</v>
      </c>
      <c r="N2801" t="s">
        <v>36</v>
      </c>
      <c r="O2801" t="s">
        <v>36</v>
      </c>
      <c r="P2801">
        <v>100</v>
      </c>
      <c r="Q2801" t="s">
        <v>34</v>
      </c>
      <c r="R2801">
        <v>8</v>
      </c>
      <c r="S2801" t="s">
        <v>27</v>
      </c>
      <c r="T2801">
        <v>7</v>
      </c>
      <c r="U2801">
        <v>3</v>
      </c>
      <c r="V2801">
        <v>1</v>
      </c>
      <c r="W2801">
        <v>99</v>
      </c>
      <c r="X2801">
        <v>679</v>
      </c>
      <c r="Y2801">
        <v>50</v>
      </c>
      <c r="Z2801" t="s">
        <v>33</v>
      </c>
      <c r="AA2801">
        <v>50</v>
      </c>
      <c r="AB2801" t="str">
        <f t="shared" si="43"/>
        <v>40-49</v>
      </c>
    </row>
    <row r="2802" spans="1:28" x14ac:dyDescent="0.3">
      <c r="A2802">
        <v>42</v>
      </c>
      <c r="B2802" t="s">
        <v>27</v>
      </c>
      <c r="C2802" t="s">
        <v>38</v>
      </c>
      <c r="D2802">
        <v>0</v>
      </c>
      <c r="E2802" t="s">
        <v>29</v>
      </c>
      <c r="F2802">
        <v>50</v>
      </c>
      <c r="G2802">
        <v>0</v>
      </c>
      <c r="H2802" t="s">
        <v>43</v>
      </c>
      <c r="I2802">
        <v>0</v>
      </c>
      <c r="J2802" t="s">
        <v>31</v>
      </c>
      <c r="K2802">
        <v>0</v>
      </c>
      <c r="L2802" s="1">
        <v>2200</v>
      </c>
      <c r="M2802" t="s">
        <v>27</v>
      </c>
      <c r="N2802" t="s">
        <v>36</v>
      </c>
      <c r="O2802" t="s">
        <v>27</v>
      </c>
      <c r="P2802">
        <v>50</v>
      </c>
      <c r="Q2802" t="s">
        <v>34</v>
      </c>
      <c r="R2802">
        <v>20</v>
      </c>
      <c r="S2802" t="s">
        <v>36</v>
      </c>
      <c r="T2802">
        <v>2</v>
      </c>
      <c r="U2802">
        <v>4</v>
      </c>
      <c r="V2802">
        <v>2</v>
      </c>
      <c r="W2802">
        <v>2</v>
      </c>
      <c r="X2802">
        <v>778</v>
      </c>
      <c r="Y2802">
        <v>-50</v>
      </c>
      <c r="Z2802" t="s">
        <v>35</v>
      </c>
      <c r="AA2802">
        <v>100</v>
      </c>
      <c r="AB2802" t="str">
        <f t="shared" si="43"/>
        <v>40-49</v>
      </c>
    </row>
    <row r="2803" spans="1:28" x14ac:dyDescent="0.3">
      <c r="A2803">
        <v>80</v>
      </c>
      <c r="B2803" t="s">
        <v>36</v>
      </c>
      <c r="C2803" t="s">
        <v>46</v>
      </c>
      <c r="D2803">
        <v>0</v>
      </c>
      <c r="E2803" t="s">
        <v>29</v>
      </c>
      <c r="F2803">
        <v>50</v>
      </c>
      <c r="G2803">
        <v>1</v>
      </c>
      <c r="H2803" t="s">
        <v>30</v>
      </c>
      <c r="I2803">
        <v>50</v>
      </c>
      <c r="J2803" t="s">
        <v>40</v>
      </c>
      <c r="K2803">
        <v>-200</v>
      </c>
      <c r="L2803" s="1">
        <v>2000</v>
      </c>
      <c r="M2803" t="s">
        <v>27</v>
      </c>
      <c r="N2803" t="s">
        <v>36</v>
      </c>
      <c r="O2803" t="s">
        <v>27</v>
      </c>
      <c r="P2803">
        <v>50</v>
      </c>
      <c r="Q2803" t="s">
        <v>34</v>
      </c>
      <c r="R2803">
        <v>7</v>
      </c>
      <c r="S2803" t="s">
        <v>36</v>
      </c>
      <c r="T2803">
        <v>6</v>
      </c>
      <c r="U2803">
        <v>1</v>
      </c>
      <c r="V2803">
        <v>3</v>
      </c>
      <c r="W2803">
        <v>13</v>
      </c>
      <c r="X2803">
        <v>716</v>
      </c>
      <c r="Y2803">
        <v>-50</v>
      </c>
      <c r="Z2803" t="s">
        <v>33</v>
      </c>
      <c r="AA2803">
        <v>50</v>
      </c>
      <c r="AB2803" t="str">
        <f t="shared" si="43"/>
        <v>80-89</v>
      </c>
    </row>
    <row r="2804" spans="1:28" x14ac:dyDescent="0.3">
      <c r="A2804">
        <v>45</v>
      </c>
      <c r="B2804" t="s">
        <v>27</v>
      </c>
      <c r="C2804" t="s">
        <v>28</v>
      </c>
      <c r="D2804">
        <v>86</v>
      </c>
      <c r="E2804" t="s">
        <v>42</v>
      </c>
      <c r="F2804">
        <v>100</v>
      </c>
      <c r="G2804">
        <v>0</v>
      </c>
      <c r="H2804" t="s">
        <v>39</v>
      </c>
      <c r="I2804">
        <v>0</v>
      </c>
      <c r="J2804" t="s">
        <v>31</v>
      </c>
      <c r="K2804">
        <v>0</v>
      </c>
      <c r="L2804" s="1">
        <v>2286</v>
      </c>
      <c r="M2804" t="s">
        <v>27</v>
      </c>
      <c r="N2804" t="s">
        <v>36</v>
      </c>
      <c r="O2804" t="s">
        <v>36</v>
      </c>
      <c r="P2804">
        <v>100</v>
      </c>
      <c r="Q2804" t="s">
        <v>34</v>
      </c>
      <c r="R2804">
        <v>17</v>
      </c>
      <c r="S2804" t="s">
        <v>36</v>
      </c>
      <c r="T2804">
        <v>3</v>
      </c>
      <c r="U2804">
        <v>4</v>
      </c>
      <c r="V2804">
        <v>3</v>
      </c>
      <c r="W2804">
        <v>1</v>
      </c>
      <c r="X2804">
        <v>663</v>
      </c>
      <c r="Y2804">
        <v>50</v>
      </c>
      <c r="Z2804" t="s">
        <v>41</v>
      </c>
      <c r="AA2804">
        <v>0</v>
      </c>
      <c r="AB2804" t="str">
        <f t="shared" si="43"/>
        <v>40-49</v>
      </c>
    </row>
    <row r="2805" spans="1:28" x14ac:dyDescent="0.3">
      <c r="A2805">
        <v>24</v>
      </c>
      <c r="B2805" t="s">
        <v>27</v>
      </c>
      <c r="C2805" t="s">
        <v>38</v>
      </c>
      <c r="D2805">
        <v>0</v>
      </c>
      <c r="E2805" t="s">
        <v>29</v>
      </c>
      <c r="F2805">
        <v>50</v>
      </c>
      <c r="G2805">
        <v>1</v>
      </c>
      <c r="H2805" t="s">
        <v>39</v>
      </c>
      <c r="I2805">
        <v>100</v>
      </c>
      <c r="J2805" t="s">
        <v>40</v>
      </c>
      <c r="K2805">
        <v>-200</v>
      </c>
      <c r="L2805" s="1">
        <v>2150</v>
      </c>
      <c r="M2805" t="s">
        <v>27</v>
      </c>
      <c r="N2805" t="s">
        <v>27</v>
      </c>
      <c r="O2805" t="s">
        <v>27</v>
      </c>
      <c r="P2805">
        <v>0</v>
      </c>
      <c r="Q2805" t="s">
        <v>32</v>
      </c>
      <c r="R2805">
        <v>21</v>
      </c>
      <c r="S2805" t="s">
        <v>36</v>
      </c>
      <c r="T2805">
        <v>3</v>
      </c>
      <c r="U2805">
        <v>1</v>
      </c>
      <c r="V2805">
        <v>1</v>
      </c>
      <c r="W2805">
        <v>11</v>
      </c>
      <c r="X2805">
        <v>809</v>
      </c>
      <c r="Y2805">
        <v>-50</v>
      </c>
      <c r="Z2805" t="s">
        <v>35</v>
      </c>
      <c r="AA2805">
        <v>100</v>
      </c>
      <c r="AB2805" t="str">
        <f t="shared" si="43"/>
        <v>20-29</v>
      </c>
    </row>
    <row r="2806" spans="1:28" x14ac:dyDescent="0.3">
      <c r="A2806">
        <v>38</v>
      </c>
      <c r="B2806" t="s">
        <v>27</v>
      </c>
      <c r="C2806" t="s">
        <v>38</v>
      </c>
      <c r="D2806">
        <v>0</v>
      </c>
      <c r="E2806" t="s">
        <v>29</v>
      </c>
      <c r="F2806">
        <v>50</v>
      </c>
      <c r="G2806">
        <v>0</v>
      </c>
      <c r="H2806" t="s">
        <v>30</v>
      </c>
      <c r="I2806">
        <v>0</v>
      </c>
      <c r="J2806" t="s">
        <v>40</v>
      </c>
      <c r="K2806">
        <v>-200</v>
      </c>
      <c r="L2806" s="1">
        <v>2150</v>
      </c>
      <c r="M2806" t="s">
        <v>27</v>
      </c>
      <c r="N2806" t="s">
        <v>27</v>
      </c>
      <c r="O2806" t="s">
        <v>27</v>
      </c>
      <c r="P2806">
        <v>0</v>
      </c>
      <c r="Q2806" t="s">
        <v>34</v>
      </c>
      <c r="R2806">
        <v>1</v>
      </c>
      <c r="S2806" t="s">
        <v>27</v>
      </c>
      <c r="T2806">
        <v>4</v>
      </c>
      <c r="U2806">
        <v>1</v>
      </c>
      <c r="V2806">
        <v>3</v>
      </c>
      <c r="W2806">
        <v>99</v>
      </c>
      <c r="X2806">
        <v>650</v>
      </c>
      <c r="Y2806">
        <v>50</v>
      </c>
      <c r="Z2806" t="s">
        <v>35</v>
      </c>
      <c r="AA2806">
        <v>100</v>
      </c>
      <c r="AB2806" t="str">
        <f t="shared" si="43"/>
        <v>30-39</v>
      </c>
    </row>
    <row r="2807" spans="1:28" x14ac:dyDescent="0.3">
      <c r="A2807">
        <v>18</v>
      </c>
      <c r="B2807" t="s">
        <v>27</v>
      </c>
      <c r="C2807" t="s">
        <v>28</v>
      </c>
      <c r="D2807">
        <v>86</v>
      </c>
      <c r="E2807" t="s">
        <v>29</v>
      </c>
      <c r="F2807">
        <v>50</v>
      </c>
      <c r="G2807">
        <v>0</v>
      </c>
      <c r="H2807" t="s">
        <v>39</v>
      </c>
      <c r="I2807">
        <v>0</v>
      </c>
      <c r="J2807" t="s">
        <v>31</v>
      </c>
      <c r="K2807">
        <v>0</v>
      </c>
      <c r="L2807" s="1">
        <v>2186</v>
      </c>
      <c r="M2807" t="s">
        <v>36</v>
      </c>
      <c r="N2807" t="s">
        <v>27</v>
      </c>
      <c r="O2807" t="s">
        <v>27</v>
      </c>
      <c r="P2807">
        <v>50</v>
      </c>
      <c r="Q2807" t="s">
        <v>44</v>
      </c>
      <c r="R2807">
        <v>6</v>
      </c>
      <c r="S2807" t="s">
        <v>36</v>
      </c>
      <c r="T2807">
        <v>7</v>
      </c>
      <c r="U2807">
        <v>3</v>
      </c>
      <c r="V2807">
        <v>3</v>
      </c>
      <c r="W2807">
        <v>2</v>
      </c>
      <c r="X2807">
        <v>721</v>
      </c>
      <c r="Y2807">
        <v>-50</v>
      </c>
      <c r="Z2807" t="s">
        <v>41</v>
      </c>
      <c r="AA2807">
        <v>0</v>
      </c>
      <c r="AB2807" t="str">
        <f t="shared" si="43"/>
        <v>10-19</v>
      </c>
    </row>
    <row r="2808" spans="1:28" x14ac:dyDescent="0.3">
      <c r="A2808">
        <v>38</v>
      </c>
      <c r="B2808" t="s">
        <v>27</v>
      </c>
      <c r="C2808" t="s">
        <v>38</v>
      </c>
      <c r="D2808">
        <v>0</v>
      </c>
      <c r="E2808" t="s">
        <v>29</v>
      </c>
      <c r="F2808">
        <v>50</v>
      </c>
      <c r="G2808">
        <v>0</v>
      </c>
      <c r="H2808" t="s">
        <v>30</v>
      </c>
      <c r="I2808">
        <v>0</v>
      </c>
      <c r="J2808" t="s">
        <v>31</v>
      </c>
      <c r="K2808">
        <v>0</v>
      </c>
      <c r="L2808" s="1">
        <v>2250</v>
      </c>
      <c r="M2808" t="s">
        <v>27</v>
      </c>
      <c r="N2808" t="s">
        <v>27</v>
      </c>
      <c r="O2808" t="s">
        <v>27</v>
      </c>
      <c r="P2808">
        <v>0</v>
      </c>
      <c r="Q2808" t="s">
        <v>34</v>
      </c>
      <c r="R2808">
        <v>8</v>
      </c>
      <c r="S2808" t="s">
        <v>27</v>
      </c>
      <c r="T2808">
        <v>6</v>
      </c>
      <c r="U2808">
        <v>2</v>
      </c>
      <c r="V2808">
        <v>3</v>
      </c>
      <c r="W2808">
        <v>99</v>
      </c>
      <c r="X2808">
        <v>728</v>
      </c>
      <c r="Y2808">
        <v>-50</v>
      </c>
      <c r="Z2808" t="s">
        <v>35</v>
      </c>
      <c r="AA2808">
        <v>100</v>
      </c>
      <c r="AB2808" t="str">
        <f t="shared" si="43"/>
        <v>30-39</v>
      </c>
    </row>
    <row r="2809" spans="1:28" x14ac:dyDescent="0.3">
      <c r="A2809">
        <v>27</v>
      </c>
      <c r="B2809" t="s">
        <v>27</v>
      </c>
      <c r="C2809" t="s">
        <v>28</v>
      </c>
      <c r="D2809">
        <v>86</v>
      </c>
      <c r="E2809" t="s">
        <v>29</v>
      </c>
      <c r="F2809">
        <v>50</v>
      </c>
      <c r="G2809">
        <v>0</v>
      </c>
      <c r="H2809" t="s">
        <v>30</v>
      </c>
      <c r="I2809">
        <v>0</v>
      </c>
      <c r="J2809" t="s">
        <v>31</v>
      </c>
      <c r="K2809">
        <v>0</v>
      </c>
      <c r="L2809" s="1">
        <v>2436</v>
      </c>
      <c r="M2809" t="s">
        <v>27</v>
      </c>
      <c r="N2809" t="s">
        <v>27</v>
      </c>
      <c r="O2809" t="s">
        <v>27</v>
      </c>
      <c r="P2809">
        <v>0</v>
      </c>
      <c r="Q2809" t="s">
        <v>44</v>
      </c>
      <c r="R2809">
        <v>21</v>
      </c>
      <c r="S2809" t="s">
        <v>36</v>
      </c>
      <c r="T2809">
        <v>3</v>
      </c>
      <c r="U2809">
        <v>1</v>
      </c>
      <c r="V2809">
        <v>1</v>
      </c>
      <c r="W2809">
        <v>7</v>
      </c>
      <c r="X2809">
        <v>568</v>
      </c>
      <c r="Y2809">
        <v>50</v>
      </c>
      <c r="Z2809" t="s">
        <v>35</v>
      </c>
      <c r="AA2809">
        <v>100</v>
      </c>
      <c r="AB2809" t="str">
        <f t="shared" si="43"/>
        <v>20-29</v>
      </c>
    </row>
    <row r="2810" spans="1:28" x14ac:dyDescent="0.3">
      <c r="A2810">
        <v>53</v>
      </c>
      <c r="B2810" t="s">
        <v>27</v>
      </c>
      <c r="C2810" t="s">
        <v>38</v>
      </c>
      <c r="D2810">
        <v>0</v>
      </c>
      <c r="E2810" t="s">
        <v>42</v>
      </c>
      <c r="F2810">
        <v>100</v>
      </c>
      <c r="G2810">
        <v>0</v>
      </c>
      <c r="H2810" t="s">
        <v>43</v>
      </c>
      <c r="I2810">
        <v>0</v>
      </c>
      <c r="J2810" t="s">
        <v>31</v>
      </c>
      <c r="K2810">
        <v>0</v>
      </c>
      <c r="L2810" s="1">
        <v>2200</v>
      </c>
      <c r="M2810" t="s">
        <v>27</v>
      </c>
      <c r="N2810" t="s">
        <v>27</v>
      </c>
      <c r="O2810" t="s">
        <v>27</v>
      </c>
      <c r="P2810">
        <v>0</v>
      </c>
      <c r="Q2810" t="s">
        <v>34</v>
      </c>
      <c r="R2810">
        <v>4</v>
      </c>
      <c r="S2810" t="s">
        <v>36</v>
      </c>
      <c r="T2810">
        <v>5</v>
      </c>
      <c r="U2810">
        <v>1</v>
      </c>
      <c r="V2810">
        <v>3</v>
      </c>
      <c r="W2810">
        <v>13</v>
      </c>
      <c r="X2810">
        <v>741</v>
      </c>
      <c r="Y2810">
        <v>-50</v>
      </c>
      <c r="Z2810" t="s">
        <v>41</v>
      </c>
      <c r="AA2810">
        <v>0</v>
      </c>
      <c r="AB2810" t="str">
        <f t="shared" si="43"/>
        <v>50-59</v>
      </c>
    </row>
    <row r="2811" spans="1:28" x14ac:dyDescent="0.3">
      <c r="A2811">
        <v>31</v>
      </c>
      <c r="B2811" t="s">
        <v>27</v>
      </c>
      <c r="C2811" t="s">
        <v>38</v>
      </c>
      <c r="D2811">
        <v>0</v>
      </c>
      <c r="E2811" t="s">
        <v>29</v>
      </c>
      <c r="F2811">
        <v>50</v>
      </c>
      <c r="G2811">
        <v>0</v>
      </c>
      <c r="H2811" t="s">
        <v>30</v>
      </c>
      <c r="I2811">
        <v>0</v>
      </c>
      <c r="J2811" t="s">
        <v>31</v>
      </c>
      <c r="K2811">
        <v>0</v>
      </c>
      <c r="L2811" s="1">
        <v>2350</v>
      </c>
      <c r="M2811" t="s">
        <v>27</v>
      </c>
      <c r="N2811" t="s">
        <v>27</v>
      </c>
      <c r="O2811" t="s">
        <v>27</v>
      </c>
      <c r="P2811">
        <v>0</v>
      </c>
      <c r="Q2811" t="s">
        <v>34</v>
      </c>
      <c r="R2811">
        <v>30</v>
      </c>
      <c r="S2811" t="s">
        <v>36</v>
      </c>
      <c r="T2811">
        <v>4</v>
      </c>
      <c r="U2811">
        <v>2</v>
      </c>
      <c r="V2811">
        <v>2</v>
      </c>
      <c r="W2811">
        <v>6</v>
      </c>
      <c r="X2811">
        <v>657</v>
      </c>
      <c r="Y2811">
        <v>50</v>
      </c>
      <c r="Z2811" t="s">
        <v>35</v>
      </c>
      <c r="AA2811">
        <v>100</v>
      </c>
      <c r="AB2811" t="str">
        <f t="shared" si="43"/>
        <v>30-39</v>
      </c>
    </row>
    <row r="2812" spans="1:28" x14ac:dyDescent="0.3">
      <c r="A2812">
        <v>38</v>
      </c>
      <c r="B2812" t="s">
        <v>27</v>
      </c>
      <c r="C2812" t="s">
        <v>45</v>
      </c>
      <c r="D2812">
        <v>0</v>
      </c>
      <c r="E2812" t="s">
        <v>37</v>
      </c>
      <c r="F2812">
        <v>0</v>
      </c>
      <c r="G2812">
        <v>1</v>
      </c>
      <c r="H2812" t="s">
        <v>30</v>
      </c>
      <c r="I2812">
        <v>50</v>
      </c>
      <c r="J2812" t="s">
        <v>31</v>
      </c>
      <c r="K2812">
        <v>0</v>
      </c>
      <c r="L2812" s="1">
        <v>2250</v>
      </c>
      <c r="M2812" t="s">
        <v>27</v>
      </c>
      <c r="N2812" t="s">
        <v>27</v>
      </c>
      <c r="O2812" t="s">
        <v>27</v>
      </c>
      <c r="P2812">
        <v>0</v>
      </c>
      <c r="Q2812" t="s">
        <v>34</v>
      </c>
      <c r="R2812">
        <v>25</v>
      </c>
      <c r="S2812" t="s">
        <v>27</v>
      </c>
      <c r="T2812">
        <v>5</v>
      </c>
      <c r="U2812">
        <v>2</v>
      </c>
      <c r="V2812">
        <v>3</v>
      </c>
      <c r="W2812">
        <v>99</v>
      </c>
      <c r="X2812">
        <v>704</v>
      </c>
      <c r="Y2812">
        <v>-50</v>
      </c>
      <c r="Z2812" t="s">
        <v>35</v>
      </c>
      <c r="AA2812">
        <v>100</v>
      </c>
      <c r="AB2812" t="str">
        <f t="shared" si="43"/>
        <v>30-39</v>
      </c>
    </row>
    <row r="2813" spans="1:28" x14ac:dyDescent="0.3">
      <c r="A2813">
        <v>30</v>
      </c>
      <c r="B2813" t="s">
        <v>27</v>
      </c>
      <c r="C2813" t="s">
        <v>28</v>
      </c>
      <c r="D2813">
        <v>86</v>
      </c>
      <c r="E2813" t="s">
        <v>29</v>
      </c>
      <c r="F2813">
        <v>50</v>
      </c>
      <c r="G2813">
        <v>0</v>
      </c>
      <c r="H2813" t="s">
        <v>30</v>
      </c>
      <c r="I2813">
        <v>0</v>
      </c>
      <c r="J2813" t="s">
        <v>40</v>
      </c>
      <c r="K2813">
        <v>-200</v>
      </c>
      <c r="L2813" s="1">
        <v>2086</v>
      </c>
      <c r="M2813" t="s">
        <v>27</v>
      </c>
      <c r="N2813" t="s">
        <v>36</v>
      </c>
      <c r="O2813" t="s">
        <v>27</v>
      </c>
      <c r="P2813">
        <v>50</v>
      </c>
      <c r="Q2813" t="s">
        <v>34</v>
      </c>
      <c r="R2813">
        <v>19</v>
      </c>
      <c r="S2813" t="s">
        <v>27</v>
      </c>
      <c r="T2813">
        <v>5</v>
      </c>
      <c r="U2813">
        <v>2</v>
      </c>
      <c r="V2813">
        <v>1</v>
      </c>
      <c r="W2813">
        <v>99</v>
      </c>
      <c r="X2813">
        <v>730</v>
      </c>
      <c r="Y2813">
        <v>-50</v>
      </c>
      <c r="Z2813" t="s">
        <v>35</v>
      </c>
      <c r="AA2813">
        <v>100</v>
      </c>
      <c r="AB2813" t="str">
        <f t="shared" si="43"/>
        <v>30-39</v>
      </c>
    </row>
    <row r="2814" spans="1:28" x14ac:dyDescent="0.3">
      <c r="A2814">
        <v>66</v>
      </c>
      <c r="B2814" t="s">
        <v>36</v>
      </c>
      <c r="C2814" t="s">
        <v>38</v>
      </c>
      <c r="D2814">
        <v>0</v>
      </c>
      <c r="E2814" t="s">
        <v>37</v>
      </c>
      <c r="F2814">
        <v>0</v>
      </c>
      <c r="G2814">
        <v>0</v>
      </c>
      <c r="H2814" t="s">
        <v>39</v>
      </c>
      <c r="I2814">
        <v>0</v>
      </c>
      <c r="J2814" t="s">
        <v>31</v>
      </c>
      <c r="K2814">
        <v>0</v>
      </c>
      <c r="L2814" s="1">
        <v>2200</v>
      </c>
      <c r="M2814" t="s">
        <v>27</v>
      </c>
      <c r="N2814" t="s">
        <v>27</v>
      </c>
      <c r="O2814" t="s">
        <v>27</v>
      </c>
      <c r="P2814">
        <v>0</v>
      </c>
      <c r="Q2814" t="s">
        <v>32</v>
      </c>
      <c r="R2814">
        <v>29</v>
      </c>
      <c r="S2814" t="s">
        <v>27</v>
      </c>
      <c r="T2814">
        <v>3</v>
      </c>
      <c r="U2814">
        <v>0</v>
      </c>
      <c r="V2814">
        <v>1</v>
      </c>
      <c r="W2814">
        <v>99</v>
      </c>
      <c r="X2814">
        <v>738</v>
      </c>
      <c r="Y2814">
        <v>-50</v>
      </c>
      <c r="Z2814" t="s">
        <v>35</v>
      </c>
      <c r="AA2814">
        <v>100</v>
      </c>
      <c r="AB2814" t="str">
        <f t="shared" si="43"/>
        <v>60-69</v>
      </c>
    </row>
    <row r="2815" spans="1:28" x14ac:dyDescent="0.3">
      <c r="A2815">
        <v>35</v>
      </c>
      <c r="B2815" t="s">
        <v>27</v>
      </c>
      <c r="C2815" t="s">
        <v>28</v>
      </c>
      <c r="D2815">
        <v>86</v>
      </c>
      <c r="E2815" t="s">
        <v>29</v>
      </c>
      <c r="F2815">
        <v>50</v>
      </c>
      <c r="G2815">
        <v>0</v>
      </c>
      <c r="H2815" t="s">
        <v>30</v>
      </c>
      <c r="I2815">
        <v>0</v>
      </c>
      <c r="J2815" t="s">
        <v>40</v>
      </c>
      <c r="K2815">
        <v>-200</v>
      </c>
      <c r="L2815" s="1">
        <v>2086</v>
      </c>
      <c r="M2815" t="s">
        <v>27</v>
      </c>
      <c r="N2815" t="s">
        <v>27</v>
      </c>
      <c r="O2815" t="s">
        <v>27</v>
      </c>
      <c r="P2815">
        <v>0</v>
      </c>
      <c r="Q2815" t="s">
        <v>34</v>
      </c>
      <c r="R2815">
        <v>5</v>
      </c>
      <c r="S2815" t="s">
        <v>36</v>
      </c>
      <c r="T2815">
        <v>2</v>
      </c>
      <c r="U2815">
        <v>2</v>
      </c>
      <c r="V2815">
        <v>1</v>
      </c>
      <c r="W2815">
        <v>5</v>
      </c>
      <c r="X2815">
        <v>775</v>
      </c>
      <c r="Y2815">
        <v>-50</v>
      </c>
      <c r="Z2815" t="s">
        <v>33</v>
      </c>
      <c r="AA2815">
        <v>50</v>
      </c>
      <c r="AB2815" t="str">
        <f t="shared" si="43"/>
        <v>30-39</v>
      </c>
    </row>
    <row r="2816" spans="1:28" x14ac:dyDescent="0.3">
      <c r="A2816">
        <v>67</v>
      </c>
      <c r="B2816" t="s">
        <v>36</v>
      </c>
      <c r="C2816" t="s">
        <v>38</v>
      </c>
      <c r="D2816">
        <v>0</v>
      </c>
      <c r="E2816" t="s">
        <v>29</v>
      </c>
      <c r="F2816">
        <v>50</v>
      </c>
      <c r="G2816">
        <v>1</v>
      </c>
      <c r="H2816" t="s">
        <v>43</v>
      </c>
      <c r="I2816">
        <v>200</v>
      </c>
      <c r="J2816" t="s">
        <v>31</v>
      </c>
      <c r="K2816">
        <v>0</v>
      </c>
      <c r="L2816" s="1">
        <v>2400</v>
      </c>
      <c r="M2816" t="s">
        <v>27</v>
      </c>
      <c r="N2816" t="s">
        <v>27</v>
      </c>
      <c r="O2816" t="s">
        <v>27</v>
      </c>
      <c r="P2816">
        <v>0</v>
      </c>
      <c r="Q2816" t="s">
        <v>32</v>
      </c>
      <c r="R2816">
        <v>20</v>
      </c>
      <c r="S2816" t="s">
        <v>36</v>
      </c>
      <c r="T2816">
        <v>4</v>
      </c>
      <c r="U2816">
        <v>2</v>
      </c>
      <c r="V2816">
        <v>1</v>
      </c>
      <c r="W2816">
        <v>8</v>
      </c>
      <c r="X2816">
        <v>759</v>
      </c>
      <c r="Y2816">
        <v>-50</v>
      </c>
      <c r="Z2816" t="s">
        <v>33</v>
      </c>
      <c r="AA2816">
        <v>50</v>
      </c>
      <c r="AB2816" t="str">
        <f t="shared" si="43"/>
        <v>60-69</v>
      </c>
    </row>
    <row r="2817" spans="1:28" x14ac:dyDescent="0.3">
      <c r="A2817">
        <v>52</v>
      </c>
      <c r="B2817" t="s">
        <v>27</v>
      </c>
      <c r="C2817" t="s">
        <v>38</v>
      </c>
      <c r="D2817">
        <v>0</v>
      </c>
      <c r="E2817" t="s">
        <v>42</v>
      </c>
      <c r="F2817">
        <v>100</v>
      </c>
      <c r="G2817">
        <v>0</v>
      </c>
      <c r="H2817" t="s">
        <v>30</v>
      </c>
      <c r="I2817">
        <v>0</v>
      </c>
      <c r="J2817" t="s">
        <v>31</v>
      </c>
      <c r="K2817">
        <v>0</v>
      </c>
      <c r="L2817" s="1">
        <v>2150</v>
      </c>
      <c r="M2817" t="s">
        <v>27</v>
      </c>
      <c r="N2817" t="s">
        <v>36</v>
      </c>
      <c r="O2817" t="s">
        <v>27</v>
      </c>
      <c r="P2817">
        <v>50</v>
      </c>
      <c r="Q2817" t="s">
        <v>34</v>
      </c>
      <c r="R2817">
        <v>13</v>
      </c>
      <c r="S2817" t="s">
        <v>27</v>
      </c>
      <c r="T2817">
        <v>5</v>
      </c>
      <c r="U2817">
        <v>1</v>
      </c>
      <c r="V2817">
        <v>3</v>
      </c>
      <c r="W2817">
        <v>99</v>
      </c>
      <c r="X2817">
        <v>726</v>
      </c>
      <c r="Y2817">
        <v>-50</v>
      </c>
      <c r="Z2817" t="s">
        <v>41</v>
      </c>
      <c r="AA2817">
        <v>0</v>
      </c>
      <c r="AB2817" t="str">
        <f t="shared" si="43"/>
        <v>50-59</v>
      </c>
    </row>
    <row r="2818" spans="1:28" x14ac:dyDescent="0.3">
      <c r="A2818">
        <v>47</v>
      </c>
      <c r="B2818" t="s">
        <v>27</v>
      </c>
      <c r="C2818" t="s">
        <v>38</v>
      </c>
      <c r="D2818">
        <v>0</v>
      </c>
      <c r="E2818" t="s">
        <v>29</v>
      </c>
      <c r="F2818">
        <v>50</v>
      </c>
      <c r="G2818">
        <v>2</v>
      </c>
      <c r="H2818" t="s">
        <v>30</v>
      </c>
      <c r="I2818">
        <v>100</v>
      </c>
      <c r="J2818" t="s">
        <v>31</v>
      </c>
      <c r="K2818">
        <v>0</v>
      </c>
      <c r="L2818" s="1">
        <v>2450</v>
      </c>
      <c r="M2818" t="s">
        <v>27</v>
      </c>
      <c r="N2818" t="s">
        <v>27</v>
      </c>
      <c r="O2818" t="s">
        <v>27</v>
      </c>
      <c r="P2818">
        <v>0</v>
      </c>
      <c r="Q2818" t="s">
        <v>34</v>
      </c>
      <c r="R2818">
        <v>12</v>
      </c>
      <c r="S2818" t="s">
        <v>27</v>
      </c>
      <c r="T2818">
        <v>5</v>
      </c>
      <c r="U2818">
        <v>1</v>
      </c>
      <c r="V2818">
        <v>3</v>
      </c>
      <c r="W2818">
        <v>99</v>
      </c>
      <c r="X2818">
        <v>678</v>
      </c>
      <c r="Y2818">
        <v>50</v>
      </c>
      <c r="Z2818" t="s">
        <v>35</v>
      </c>
      <c r="AA2818">
        <v>100</v>
      </c>
      <c r="AB2818" t="str">
        <f t="shared" ref="AB2818:AB2881" si="44">FLOOR(A2818,10) &amp; "-" &amp; (FLOOR(A2818,10)+9)</f>
        <v>40-49</v>
      </c>
    </row>
    <row r="2819" spans="1:28" x14ac:dyDescent="0.3">
      <c r="A2819">
        <v>45</v>
      </c>
      <c r="B2819" t="s">
        <v>27</v>
      </c>
      <c r="C2819" t="s">
        <v>46</v>
      </c>
      <c r="D2819">
        <v>0</v>
      </c>
      <c r="E2819" t="s">
        <v>29</v>
      </c>
      <c r="F2819">
        <v>50</v>
      </c>
      <c r="G2819">
        <v>1</v>
      </c>
      <c r="H2819" t="s">
        <v>30</v>
      </c>
      <c r="I2819">
        <v>50</v>
      </c>
      <c r="J2819" t="s">
        <v>40</v>
      </c>
      <c r="K2819">
        <v>-200</v>
      </c>
      <c r="L2819" s="1">
        <v>2050</v>
      </c>
      <c r="M2819" t="s">
        <v>36</v>
      </c>
      <c r="N2819" t="s">
        <v>27</v>
      </c>
      <c r="O2819" t="s">
        <v>27</v>
      </c>
      <c r="P2819">
        <v>50</v>
      </c>
      <c r="Q2819" t="s">
        <v>32</v>
      </c>
      <c r="R2819">
        <v>21</v>
      </c>
      <c r="S2819" t="s">
        <v>36</v>
      </c>
      <c r="T2819">
        <v>5</v>
      </c>
      <c r="U2819">
        <v>1</v>
      </c>
      <c r="V2819">
        <v>3</v>
      </c>
      <c r="W2819">
        <v>13</v>
      </c>
      <c r="X2819">
        <v>715</v>
      </c>
      <c r="Y2819">
        <v>-50</v>
      </c>
      <c r="Z2819" t="s">
        <v>35</v>
      </c>
      <c r="AA2819">
        <v>100</v>
      </c>
      <c r="AB2819" t="str">
        <f t="shared" si="44"/>
        <v>40-49</v>
      </c>
    </row>
    <row r="2820" spans="1:28" x14ac:dyDescent="0.3">
      <c r="A2820">
        <v>45</v>
      </c>
      <c r="B2820" t="s">
        <v>27</v>
      </c>
      <c r="C2820" t="s">
        <v>46</v>
      </c>
      <c r="D2820">
        <v>0</v>
      </c>
      <c r="E2820" t="s">
        <v>29</v>
      </c>
      <c r="F2820">
        <v>50</v>
      </c>
      <c r="G2820">
        <v>2</v>
      </c>
      <c r="H2820" t="s">
        <v>30</v>
      </c>
      <c r="I2820">
        <v>100</v>
      </c>
      <c r="J2820" t="s">
        <v>40</v>
      </c>
      <c r="K2820">
        <v>-200</v>
      </c>
      <c r="L2820" s="1">
        <v>2100</v>
      </c>
      <c r="M2820" t="s">
        <v>27</v>
      </c>
      <c r="N2820" t="s">
        <v>27</v>
      </c>
      <c r="O2820" t="s">
        <v>36</v>
      </c>
      <c r="P2820">
        <v>50</v>
      </c>
      <c r="Q2820" t="s">
        <v>34</v>
      </c>
      <c r="R2820">
        <v>13</v>
      </c>
      <c r="S2820" t="s">
        <v>36</v>
      </c>
      <c r="T2820">
        <v>4</v>
      </c>
      <c r="U2820">
        <v>0</v>
      </c>
      <c r="V2820">
        <v>3</v>
      </c>
      <c r="W2820">
        <v>2</v>
      </c>
      <c r="X2820">
        <v>766</v>
      </c>
      <c r="Y2820">
        <v>-50</v>
      </c>
      <c r="Z2820" t="s">
        <v>35</v>
      </c>
      <c r="AA2820">
        <v>100</v>
      </c>
      <c r="AB2820" t="str">
        <f t="shared" si="44"/>
        <v>40-49</v>
      </c>
    </row>
    <row r="2821" spans="1:28" x14ac:dyDescent="0.3">
      <c r="A2821">
        <v>18</v>
      </c>
      <c r="B2821" t="s">
        <v>27</v>
      </c>
      <c r="C2821" t="s">
        <v>28</v>
      </c>
      <c r="D2821">
        <v>86</v>
      </c>
      <c r="E2821" t="s">
        <v>29</v>
      </c>
      <c r="F2821">
        <v>50</v>
      </c>
      <c r="G2821">
        <v>1</v>
      </c>
      <c r="H2821" t="s">
        <v>39</v>
      </c>
      <c r="I2821">
        <v>100</v>
      </c>
      <c r="J2821" t="s">
        <v>31</v>
      </c>
      <c r="K2821">
        <v>0</v>
      </c>
      <c r="L2821" s="1">
        <v>2436</v>
      </c>
      <c r="M2821" t="s">
        <v>27</v>
      </c>
      <c r="N2821" t="s">
        <v>27</v>
      </c>
      <c r="O2821" t="s">
        <v>27</v>
      </c>
      <c r="P2821">
        <v>0</v>
      </c>
      <c r="Q2821" t="s">
        <v>34</v>
      </c>
      <c r="R2821">
        <v>22</v>
      </c>
      <c r="S2821" t="s">
        <v>27</v>
      </c>
      <c r="T2821">
        <v>6</v>
      </c>
      <c r="U2821">
        <v>2</v>
      </c>
      <c r="V2821">
        <v>2</v>
      </c>
      <c r="W2821">
        <v>99</v>
      </c>
      <c r="X2821">
        <v>766</v>
      </c>
      <c r="Y2821">
        <v>-50</v>
      </c>
      <c r="Z2821" t="s">
        <v>35</v>
      </c>
      <c r="AA2821">
        <v>100</v>
      </c>
      <c r="AB2821" t="str">
        <f t="shared" si="44"/>
        <v>10-19</v>
      </c>
    </row>
    <row r="2822" spans="1:28" x14ac:dyDescent="0.3">
      <c r="A2822">
        <v>35</v>
      </c>
      <c r="B2822" t="s">
        <v>27</v>
      </c>
      <c r="C2822" t="s">
        <v>28</v>
      </c>
      <c r="D2822">
        <v>86</v>
      </c>
      <c r="E2822" t="s">
        <v>37</v>
      </c>
      <c r="F2822">
        <v>0</v>
      </c>
      <c r="G2822">
        <v>1</v>
      </c>
      <c r="H2822" t="s">
        <v>30</v>
      </c>
      <c r="I2822">
        <v>50</v>
      </c>
      <c r="J2822" t="s">
        <v>31</v>
      </c>
      <c r="K2822">
        <v>0</v>
      </c>
      <c r="L2822" s="1">
        <v>2436</v>
      </c>
      <c r="M2822" t="s">
        <v>27</v>
      </c>
      <c r="N2822" t="s">
        <v>27</v>
      </c>
      <c r="O2822" t="s">
        <v>27</v>
      </c>
      <c r="P2822">
        <v>0</v>
      </c>
      <c r="Q2822" t="s">
        <v>32</v>
      </c>
      <c r="R2822">
        <v>30</v>
      </c>
      <c r="S2822" t="s">
        <v>27</v>
      </c>
      <c r="T2822">
        <v>4</v>
      </c>
      <c r="U2822">
        <v>2</v>
      </c>
      <c r="V2822">
        <v>3</v>
      </c>
      <c r="W2822">
        <v>99</v>
      </c>
      <c r="X2822">
        <v>647</v>
      </c>
      <c r="Y2822">
        <v>50</v>
      </c>
      <c r="Z2822" t="s">
        <v>35</v>
      </c>
      <c r="AA2822">
        <v>100</v>
      </c>
      <c r="AB2822" t="str">
        <f t="shared" si="44"/>
        <v>30-39</v>
      </c>
    </row>
    <row r="2823" spans="1:28" x14ac:dyDescent="0.3">
      <c r="A2823">
        <v>52</v>
      </c>
      <c r="B2823" t="s">
        <v>27</v>
      </c>
      <c r="C2823" t="s">
        <v>38</v>
      </c>
      <c r="D2823">
        <v>0</v>
      </c>
      <c r="E2823" t="s">
        <v>42</v>
      </c>
      <c r="F2823">
        <v>100</v>
      </c>
      <c r="G2823">
        <v>0</v>
      </c>
      <c r="H2823" t="s">
        <v>30</v>
      </c>
      <c r="I2823">
        <v>0</v>
      </c>
      <c r="J2823" t="s">
        <v>31</v>
      </c>
      <c r="K2823">
        <v>0</v>
      </c>
      <c r="L2823" s="1">
        <v>2200</v>
      </c>
      <c r="M2823" t="s">
        <v>27</v>
      </c>
      <c r="N2823" t="s">
        <v>36</v>
      </c>
      <c r="O2823" t="s">
        <v>27</v>
      </c>
      <c r="P2823">
        <v>50</v>
      </c>
      <c r="Q2823" t="s">
        <v>32</v>
      </c>
      <c r="R2823">
        <v>19</v>
      </c>
      <c r="S2823" t="s">
        <v>27</v>
      </c>
      <c r="T2823">
        <v>5</v>
      </c>
      <c r="U2823">
        <v>4</v>
      </c>
      <c r="V2823">
        <v>1</v>
      </c>
      <c r="W2823">
        <v>99</v>
      </c>
      <c r="X2823">
        <v>779</v>
      </c>
      <c r="Y2823">
        <v>-50</v>
      </c>
      <c r="Z2823" t="s">
        <v>33</v>
      </c>
      <c r="AA2823">
        <v>50</v>
      </c>
      <c r="AB2823" t="str">
        <f t="shared" si="44"/>
        <v>50-59</v>
      </c>
    </row>
    <row r="2824" spans="1:28" x14ac:dyDescent="0.3">
      <c r="A2824">
        <v>39</v>
      </c>
      <c r="B2824" t="s">
        <v>27</v>
      </c>
      <c r="C2824" t="s">
        <v>28</v>
      </c>
      <c r="D2824">
        <v>86</v>
      </c>
      <c r="E2824" t="s">
        <v>37</v>
      </c>
      <c r="F2824">
        <v>0</v>
      </c>
      <c r="G2824">
        <v>0</v>
      </c>
      <c r="H2824" t="s">
        <v>30</v>
      </c>
      <c r="I2824">
        <v>0</v>
      </c>
      <c r="J2824" t="s">
        <v>31</v>
      </c>
      <c r="K2824">
        <v>0</v>
      </c>
      <c r="L2824" s="1">
        <v>2286</v>
      </c>
      <c r="M2824" t="s">
        <v>27</v>
      </c>
      <c r="N2824" t="s">
        <v>27</v>
      </c>
      <c r="O2824" t="s">
        <v>27</v>
      </c>
      <c r="P2824">
        <v>0</v>
      </c>
      <c r="Q2824" t="s">
        <v>32</v>
      </c>
      <c r="R2824">
        <v>2</v>
      </c>
      <c r="S2824" t="s">
        <v>36</v>
      </c>
      <c r="T2824">
        <v>4</v>
      </c>
      <c r="U2824">
        <v>2</v>
      </c>
      <c r="V2824">
        <v>1</v>
      </c>
      <c r="W2824">
        <v>7</v>
      </c>
      <c r="X2824">
        <v>766</v>
      </c>
      <c r="Y2824">
        <v>-50</v>
      </c>
      <c r="Z2824" t="s">
        <v>35</v>
      </c>
      <c r="AA2824">
        <v>100</v>
      </c>
      <c r="AB2824" t="str">
        <f t="shared" si="44"/>
        <v>30-39</v>
      </c>
    </row>
    <row r="2825" spans="1:28" x14ac:dyDescent="0.3">
      <c r="A2825">
        <v>18</v>
      </c>
      <c r="B2825" t="s">
        <v>27</v>
      </c>
      <c r="C2825" t="s">
        <v>28</v>
      </c>
      <c r="D2825">
        <v>86</v>
      </c>
      <c r="E2825" t="s">
        <v>29</v>
      </c>
      <c r="F2825">
        <v>50</v>
      </c>
      <c r="G2825">
        <v>0</v>
      </c>
      <c r="H2825" t="s">
        <v>30</v>
      </c>
      <c r="I2825">
        <v>0</v>
      </c>
      <c r="J2825" t="s">
        <v>31</v>
      </c>
      <c r="K2825">
        <v>0</v>
      </c>
      <c r="L2825" s="1">
        <v>2336</v>
      </c>
      <c r="M2825" t="s">
        <v>27</v>
      </c>
      <c r="N2825" t="s">
        <v>27</v>
      </c>
      <c r="O2825" t="s">
        <v>27</v>
      </c>
      <c r="P2825">
        <v>0</v>
      </c>
      <c r="Q2825" t="s">
        <v>34</v>
      </c>
      <c r="R2825">
        <v>13</v>
      </c>
      <c r="S2825" t="s">
        <v>36</v>
      </c>
      <c r="T2825">
        <v>7</v>
      </c>
      <c r="U2825">
        <v>2</v>
      </c>
      <c r="V2825">
        <v>1</v>
      </c>
      <c r="W2825">
        <v>4</v>
      </c>
      <c r="X2825">
        <v>731</v>
      </c>
      <c r="Y2825">
        <v>-50</v>
      </c>
      <c r="Z2825" t="s">
        <v>35</v>
      </c>
      <c r="AA2825">
        <v>100</v>
      </c>
      <c r="AB2825" t="str">
        <f t="shared" si="44"/>
        <v>10-19</v>
      </c>
    </row>
    <row r="2826" spans="1:28" x14ac:dyDescent="0.3">
      <c r="A2826">
        <v>39</v>
      </c>
      <c r="B2826" t="s">
        <v>27</v>
      </c>
      <c r="C2826" t="s">
        <v>38</v>
      </c>
      <c r="D2826">
        <v>0</v>
      </c>
      <c r="E2826" t="s">
        <v>29</v>
      </c>
      <c r="F2826">
        <v>50</v>
      </c>
      <c r="G2826">
        <v>0</v>
      </c>
      <c r="H2826" t="s">
        <v>30</v>
      </c>
      <c r="I2826">
        <v>0</v>
      </c>
      <c r="J2826" t="s">
        <v>31</v>
      </c>
      <c r="K2826">
        <v>0</v>
      </c>
      <c r="L2826" s="1">
        <v>2200</v>
      </c>
      <c r="M2826" t="s">
        <v>27</v>
      </c>
      <c r="N2826" t="s">
        <v>27</v>
      </c>
      <c r="O2826" t="s">
        <v>27</v>
      </c>
      <c r="P2826">
        <v>0</v>
      </c>
      <c r="Q2826" t="s">
        <v>34</v>
      </c>
      <c r="R2826">
        <v>8</v>
      </c>
      <c r="S2826" t="s">
        <v>27</v>
      </c>
      <c r="T2826">
        <v>10</v>
      </c>
      <c r="U2826">
        <v>2</v>
      </c>
      <c r="V2826">
        <v>3</v>
      </c>
      <c r="W2826">
        <v>99</v>
      </c>
      <c r="X2826">
        <v>713</v>
      </c>
      <c r="Y2826">
        <v>-50</v>
      </c>
      <c r="Z2826" t="s">
        <v>33</v>
      </c>
      <c r="AA2826">
        <v>50</v>
      </c>
      <c r="AB2826" t="str">
        <f t="shared" si="44"/>
        <v>30-39</v>
      </c>
    </row>
    <row r="2827" spans="1:28" x14ac:dyDescent="0.3">
      <c r="A2827">
        <v>65</v>
      </c>
      <c r="B2827" t="s">
        <v>36</v>
      </c>
      <c r="C2827" t="s">
        <v>28</v>
      </c>
      <c r="D2827">
        <v>86</v>
      </c>
      <c r="E2827" t="s">
        <v>29</v>
      </c>
      <c r="F2827">
        <v>50</v>
      </c>
      <c r="G2827">
        <v>0</v>
      </c>
      <c r="H2827" t="s">
        <v>39</v>
      </c>
      <c r="I2827">
        <v>0</v>
      </c>
      <c r="J2827" t="s">
        <v>31</v>
      </c>
      <c r="K2827">
        <v>0</v>
      </c>
      <c r="L2827" s="1">
        <v>2386</v>
      </c>
      <c r="M2827" t="s">
        <v>36</v>
      </c>
      <c r="N2827" t="s">
        <v>27</v>
      </c>
      <c r="O2827" t="s">
        <v>27</v>
      </c>
      <c r="P2827">
        <v>50</v>
      </c>
      <c r="Q2827" t="s">
        <v>34</v>
      </c>
      <c r="R2827">
        <v>16</v>
      </c>
      <c r="S2827" t="s">
        <v>27</v>
      </c>
      <c r="T2827">
        <v>6</v>
      </c>
      <c r="U2827">
        <v>1</v>
      </c>
      <c r="V2827">
        <v>2</v>
      </c>
      <c r="W2827">
        <v>99</v>
      </c>
      <c r="X2827">
        <v>675</v>
      </c>
      <c r="Y2827">
        <v>50</v>
      </c>
      <c r="Z2827" t="s">
        <v>35</v>
      </c>
      <c r="AA2827">
        <v>100</v>
      </c>
      <c r="AB2827" t="str">
        <f t="shared" si="44"/>
        <v>60-69</v>
      </c>
    </row>
    <row r="2828" spans="1:28" x14ac:dyDescent="0.3">
      <c r="A2828">
        <v>58</v>
      </c>
      <c r="B2828" t="s">
        <v>36</v>
      </c>
      <c r="C2828" t="s">
        <v>28</v>
      </c>
      <c r="D2828">
        <v>86</v>
      </c>
      <c r="E2828" t="s">
        <v>29</v>
      </c>
      <c r="F2828">
        <v>50</v>
      </c>
      <c r="G2828">
        <v>1</v>
      </c>
      <c r="H2828" t="s">
        <v>39</v>
      </c>
      <c r="I2828">
        <v>100</v>
      </c>
      <c r="J2828" t="s">
        <v>40</v>
      </c>
      <c r="K2828">
        <v>-200</v>
      </c>
      <c r="L2828" s="1">
        <v>2136</v>
      </c>
      <c r="M2828" t="s">
        <v>27</v>
      </c>
      <c r="N2828" t="s">
        <v>36</v>
      </c>
      <c r="O2828" t="s">
        <v>27</v>
      </c>
      <c r="P2828">
        <v>50</v>
      </c>
      <c r="Q2828" t="s">
        <v>44</v>
      </c>
      <c r="R2828">
        <v>14</v>
      </c>
      <c r="S2828" t="s">
        <v>36</v>
      </c>
      <c r="T2828">
        <v>5</v>
      </c>
      <c r="U2828">
        <v>3</v>
      </c>
      <c r="V2828">
        <v>3</v>
      </c>
      <c r="W2828">
        <v>10</v>
      </c>
      <c r="X2828">
        <v>702</v>
      </c>
      <c r="Y2828">
        <v>-50</v>
      </c>
      <c r="Z2828" t="s">
        <v>33</v>
      </c>
      <c r="AA2828">
        <v>50</v>
      </c>
      <c r="AB2828" t="str">
        <f t="shared" si="44"/>
        <v>50-59</v>
      </c>
    </row>
    <row r="2829" spans="1:28" x14ac:dyDescent="0.3">
      <c r="A2829">
        <v>39</v>
      </c>
      <c r="B2829" t="s">
        <v>27</v>
      </c>
      <c r="C2829" t="s">
        <v>46</v>
      </c>
      <c r="D2829">
        <v>0</v>
      </c>
      <c r="E2829" t="s">
        <v>42</v>
      </c>
      <c r="F2829">
        <v>100</v>
      </c>
      <c r="G2829">
        <v>0</v>
      </c>
      <c r="H2829" t="s">
        <v>30</v>
      </c>
      <c r="I2829">
        <v>0</v>
      </c>
      <c r="J2829" t="s">
        <v>31</v>
      </c>
      <c r="K2829">
        <v>0</v>
      </c>
      <c r="L2829" s="1">
        <v>2300</v>
      </c>
      <c r="M2829" t="s">
        <v>27</v>
      </c>
      <c r="N2829" t="s">
        <v>36</v>
      </c>
      <c r="O2829" t="s">
        <v>27</v>
      </c>
      <c r="P2829">
        <v>50</v>
      </c>
      <c r="Q2829" t="s">
        <v>44</v>
      </c>
      <c r="R2829">
        <v>21</v>
      </c>
      <c r="S2829" t="s">
        <v>27</v>
      </c>
      <c r="T2829">
        <v>4</v>
      </c>
      <c r="U2829">
        <v>3</v>
      </c>
      <c r="V2829">
        <v>3</v>
      </c>
      <c r="W2829">
        <v>99</v>
      </c>
      <c r="X2829">
        <v>664</v>
      </c>
      <c r="Y2829">
        <v>50</v>
      </c>
      <c r="Z2829" t="s">
        <v>33</v>
      </c>
      <c r="AA2829">
        <v>50</v>
      </c>
      <c r="AB2829" t="str">
        <f t="shared" si="44"/>
        <v>30-39</v>
      </c>
    </row>
    <row r="2830" spans="1:28" x14ac:dyDescent="0.3">
      <c r="A2830">
        <v>54</v>
      </c>
      <c r="B2830" t="s">
        <v>27</v>
      </c>
      <c r="C2830" t="s">
        <v>28</v>
      </c>
      <c r="D2830">
        <v>86</v>
      </c>
      <c r="E2830" t="s">
        <v>29</v>
      </c>
      <c r="F2830">
        <v>50</v>
      </c>
      <c r="G2830">
        <v>1</v>
      </c>
      <c r="H2830" t="s">
        <v>30</v>
      </c>
      <c r="I2830">
        <v>50</v>
      </c>
      <c r="J2830" t="s">
        <v>31</v>
      </c>
      <c r="K2830">
        <v>0</v>
      </c>
      <c r="L2830" s="1">
        <v>2486</v>
      </c>
      <c r="M2830" t="s">
        <v>27</v>
      </c>
      <c r="N2830" t="s">
        <v>27</v>
      </c>
      <c r="O2830" t="s">
        <v>27</v>
      </c>
      <c r="P2830">
        <v>0</v>
      </c>
      <c r="Q2830" t="s">
        <v>34</v>
      </c>
      <c r="R2830">
        <v>1</v>
      </c>
      <c r="S2830" t="s">
        <v>27</v>
      </c>
      <c r="T2830">
        <v>4</v>
      </c>
      <c r="U2830">
        <v>3</v>
      </c>
      <c r="V2830">
        <v>3</v>
      </c>
      <c r="W2830">
        <v>99</v>
      </c>
      <c r="X2830">
        <v>590</v>
      </c>
      <c r="Y2830">
        <v>50</v>
      </c>
      <c r="Z2830" t="s">
        <v>35</v>
      </c>
      <c r="AA2830">
        <v>100</v>
      </c>
      <c r="AB2830" t="str">
        <f t="shared" si="44"/>
        <v>50-59</v>
      </c>
    </row>
    <row r="2831" spans="1:28" x14ac:dyDescent="0.3">
      <c r="A2831">
        <v>34</v>
      </c>
      <c r="B2831" t="s">
        <v>27</v>
      </c>
      <c r="C2831" t="s">
        <v>28</v>
      </c>
      <c r="D2831">
        <v>86</v>
      </c>
      <c r="E2831" t="s">
        <v>29</v>
      </c>
      <c r="F2831">
        <v>50</v>
      </c>
      <c r="G2831">
        <v>1</v>
      </c>
      <c r="H2831" t="s">
        <v>39</v>
      </c>
      <c r="I2831">
        <v>100</v>
      </c>
      <c r="J2831" t="s">
        <v>31</v>
      </c>
      <c r="K2831">
        <v>0</v>
      </c>
      <c r="L2831" s="1">
        <v>2436</v>
      </c>
      <c r="M2831" t="s">
        <v>27</v>
      </c>
      <c r="N2831" t="s">
        <v>27</v>
      </c>
      <c r="O2831" t="s">
        <v>27</v>
      </c>
      <c r="P2831">
        <v>0</v>
      </c>
      <c r="Q2831" t="s">
        <v>44</v>
      </c>
      <c r="R2831">
        <v>4</v>
      </c>
      <c r="S2831" t="s">
        <v>27</v>
      </c>
      <c r="T2831">
        <v>4</v>
      </c>
      <c r="U2831">
        <v>3</v>
      </c>
      <c r="V2831">
        <v>3</v>
      </c>
      <c r="W2831">
        <v>99</v>
      </c>
      <c r="X2831">
        <v>703</v>
      </c>
      <c r="Y2831">
        <v>-50</v>
      </c>
      <c r="Z2831" t="s">
        <v>35</v>
      </c>
      <c r="AA2831">
        <v>100</v>
      </c>
      <c r="AB2831" t="str">
        <f t="shared" si="44"/>
        <v>30-39</v>
      </c>
    </row>
    <row r="2832" spans="1:28" x14ac:dyDescent="0.3">
      <c r="A2832">
        <v>18</v>
      </c>
      <c r="B2832" t="s">
        <v>27</v>
      </c>
      <c r="C2832" t="s">
        <v>28</v>
      </c>
      <c r="D2832">
        <v>86</v>
      </c>
      <c r="E2832" t="s">
        <v>29</v>
      </c>
      <c r="F2832">
        <v>50</v>
      </c>
      <c r="G2832">
        <v>1</v>
      </c>
      <c r="H2832" t="s">
        <v>30</v>
      </c>
      <c r="I2832">
        <v>50</v>
      </c>
      <c r="J2832" t="s">
        <v>40</v>
      </c>
      <c r="K2832">
        <v>-200</v>
      </c>
      <c r="L2832" s="1">
        <v>2036</v>
      </c>
      <c r="M2832" t="s">
        <v>36</v>
      </c>
      <c r="N2832" t="s">
        <v>27</v>
      </c>
      <c r="O2832" t="s">
        <v>36</v>
      </c>
      <c r="P2832">
        <v>100</v>
      </c>
      <c r="Q2832" t="s">
        <v>32</v>
      </c>
      <c r="R2832">
        <v>21</v>
      </c>
      <c r="S2832" t="s">
        <v>36</v>
      </c>
      <c r="T2832">
        <v>5</v>
      </c>
      <c r="U2832">
        <v>2</v>
      </c>
      <c r="V2832">
        <v>2</v>
      </c>
      <c r="W2832">
        <v>11</v>
      </c>
      <c r="X2832">
        <v>704</v>
      </c>
      <c r="Y2832">
        <v>-50</v>
      </c>
      <c r="Z2832" t="s">
        <v>33</v>
      </c>
      <c r="AA2832">
        <v>50</v>
      </c>
      <c r="AB2832" t="str">
        <f t="shared" si="44"/>
        <v>10-19</v>
      </c>
    </row>
    <row r="2833" spans="1:28" x14ac:dyDescent="0.3">
      <c r="A2833">
        <v>26</v>
      </c>
      <c r="B2833" t="s">
        <v>27</v>
      </c>
      <c r="C2833" t="s">
        <v>46</v>
      </c>
      <c r="D2833">
        <v>0</v>
      </c>
      <c r="E2833" t="s">
        <v>42</v>
      </c>
      <c r="F2833">
        <v>100</v>
      </c>
      <c r="G2833">
        <v>0</v>
      </c>
      <c r="H2833" t="s">
        <v>30</v>
      </c>
      <c r="I2833">
        <v>0</v>
      </c>
      <c r="J2833" t="s">
        <v>31</v>
      </c>
      <c r="K2833">
        <v>0</v>
      </c>
      <c r="L2833" s="1">
        <v>2250</v>
      </c>
      <c r="M2833" t="s">
        <v>27</v>
      </c>
      <c r="N2833" t="s">
        <v>36</v>
      </c>
      <c r="O2833" t="s">
        <v>27</v>
      </c>
      <c r="P2833">
        <v>50</v>
      </c>
      <c r="Q2833" t="s">
        <v>32</v>
      </c>
      <c r="R2833">
        <v>27</v>
      </c>
      <c r="S2833" t="s">
        <v>36</v>
      </c>
      <c r="T2833">
        <v>7</v>
      </c>
      <c r="U2833">
        <v>3</v>
      </c>
      <c r="V2833">
        <v>1</v>
      </c>
      <c r="W2833">
        <v>11</v>
      </c>
      <c r="X2833">
        <v>789</v>
      </c>
      <c r="Y2833">
        <v>-50</v>
      </c>
      <c r="Z2833" t="s">
        <v>35</v>
      </c>
      <c r="AA2833">
        <v>100</v>
      </c>
      <c r="AB2833" t="str">
        <f t="shared" si="44"/>
        <v>20-29</v>
      </c>
    </row>
    <row r="2834" spans="1:28" x14ac:dyDescent="0.3">
      <c r="A2834">
        <v>63</v>
      </c>
      <c r="B2834" t="s">
        <v>36</v>
      </c>
      <c r="C2834" t="s">
        <v>45</v>
      </c>
      <c r="D2834">
        <v>0</v>
      </c>
      <c r="E2834" t="s">
        <v>42</v>
      </c>
      <c r="F2834">
        <v>100</v>
      </c>
      <c r="G2834">
        <v>0</v>
      </c>
      <c r="H2834" t="s">
        <v>30</v>
      </c>
      <c r="I2834">
        <v>0</v>
      </c>
      <c r="J2834" t="s">
        <v>31</v>
      </c>
      <c r="K2834">
        <v>0</v>
      </c>
      <c r="L2834" s="1">
        <v>2250</v>
      </c>
      <c r="M2834" t="s">
        <v>27</v>
      </c>
      <c r="N2834" t="s">
        <v>27</v>
      </c>
      <c r="O2834" t="s">
        <v>27</v>
      </c>
      <c r="P2834">
        <v>0</v>
      </c>
      <c r="Q2834" t="s">
        <v>34</v>
      </c>
      <c r="R2834">
        <v>6</v>
      </c>
      <c r="S2834" t="s">
        <v>36</v>
      </c>
      <c r="T2834">
        <v>6</v>
      </c>
      <c r="U2834">
        <v>3</v>
      </c>
      <c r="V2834">
        <v>2</v>
      </c>
      <c r="W2834">
        <v>10</v>
      </c>
      <c r="X2834">
        <v>739</v>
      </c>
      <c r="Y2834">
        <v>-50</v>
      </c>
      <c r="Z2834" t="s">
        <v>33</v>
      </c>
      <c r="AA2834">
        <v>50</v>
      </c>
      <c r="AB2834" t="str">
        <f t="shared" si="44"/>
        <v>60-69</v>
      </c>
    </row>
    <row r="2835" spans="1:28" x14ac:dyDescent="0.3">
      <c r="A2835">
        <v>35</v>
      </c>
      <c r="B2835" t="s">
        <v>27</v>
      </c>
      <c r="C2835" t="s">
        <v>38</v>
      </c>
      <c r="D2835">
        <v>0</v>
      </c>
      <c r="E2835" t="s">
        <v>42</v>
      </c>
      <c r="F2835">
        <v>100</v>
      </c>
      <c r="G2835">
        <v>2</v>
      </c>
      <c r="H2835" t="s">
        <v>30</v>
      </c>
      <c r="I2835">
        <v>100</v>
      </c>
      <c r="J2835" t="s">
        <v>31</v>
      </c>
      <c r="K2835">
        <v>0</v>
      </c>
      <c r="L2835" s="1">
        <v>2400</v>
      </c>
      <c r="M2835" t="s">
        <v>27</v>
      </c>
      <c r="N2835" t="s">
        <v>27</v>
      </c>
      <c r="O2835" t="s">
        <v>27</v>
      </c>
      <c r="P2835">
        <v>0</v>
      </c>
      <c r="Q2835" t="s">
        <v>34</v>
      </c>
      <c r="R2835">
        <v>5</v>
      </c>
      <c r="S2835" t="s">
        <v>27</v>
      </c>
      <c r="T2835">
        <v>4</v>
      </c>
      <c r="U2835">
        <v>2</v>
      </c>
      <c r="V2835">
        <v>1</v>
      </c>
      <c r="W2835">
        <v>99</v>
      </c>
      <c r="X2835">
        <v>652</v>
      </c>
      <c r="Y2835">
        <v>50</v>
      </c>
      <c r="Z2835" t="s">
        <v>41</v>
      </c>
      <c r="AA2835">
        <v>0</v>
      </c>
      <c r="AB2835" t="str">
        <f t="shared" si="44"/>
        <v>30-39</v>
      </c>
    </row>
    <row r="2836" spans="1:28" x14ac:dyDescent="0.3">
      <c r="A2836">
        <v>36</v>
      </c>
      <c r="B2836" t="s">
        <v>27</v>
      </c>
      <c r="C2836" t="s">
        <v>28</v>
      </c>
      <c r="D2836">
        <v>86</v>
      </c>
      <c r="E2836" t="s">
        <v>29</v>
      </c>
      <c r="F2836">
        <v>50</v>
      </c>
      <c r="G2836">
        <v>0</v>
      </c>
      <c r="H2836" t="s">
        <v>30</v>
      </c>
      <c r="I2836">
        <v>0</v>
      </c>
      <c r="J2836" t="s">
        <v>31</v>
      </c>
      <c r="K2836">
        <v>0</v>
      </c>
      <c r="L2836" s="1">
        <v>2336</v>
      </c>
      <c r="M2836" t="s">
        <v>27</v>
      </c>
      <c r="N2836" t="s">
        <v>27</v>
      </c>
      <c r="O2836" t="s">
        <v>27</v>
      </c>
      <c r="P2836">
        <v>0</v>
      </c>
      <c r="Q2836" t="s">
        <v>32</v>
      </c>
      <c r="R2836">
        <v>16</v>
      </c>
      <c r="S2836" t="s">
        <v>36</v>
      </c>
      <c r="T2836">
        <v>12</v>
      </c>
      <c r="U2836">
        <v>2</v>
      </c>
      <c r="V2836">
        <v>3</v>
      </c>
      <c r="W2836">
        <v>1</v>
      </c>
      <c r="X2836">
        <v>720</v>
      </c>
      <c r="Y2836">
        <v>-50</v>
      </c>
      <c r="Z2836" t="s">
        <v>35</v>
      </c>
      <c r="AA2836">
        <v>100</v>
      </c>
      <c r="AB2836" t="str">
        <f t="shared" si="44"/>
        <v>30-39</v>
      </c>
    </row>
    <row r="2837" spans="1:28" x14ac:dyDescent="0.3">
      <c r="A2837">
        <v>35</v>
      </c>
      <c r="B2837" t="s">
        <v>27</v>
      </c>
      <c r="C2837" t="s">
        <v>45</v>
      </c>
      <c r="D2837">
        <v>0</v>
      </c>
      <c r="E2837" t="s">
        <v>37</v>
      </c>
      <c r="F2837">
        <v>0</v>
      </c>
      <c r="G2837">
        <v>2</v>
      </c>
      <c r="H2837" t="s">
        <v>30</v>
      </c>
      <c r="I2837">
        <v>100</v>
      </c>
      <c r="J2837" t="s">
        <v>31</v>
      </c>
      <c r="K2837">
        <v>0</v>
      </c>
      <c r="L2837" s="1">
        <v>2400</v>
      </c>
      <c r="M2837" t="s">
        <v>27</v>
      </c>
      <c r="N2837" t="s">
        <v>27</v>
      </c>
      <c r="O2837" t="s">
        <v>27</v>
      </c>
      <c r="P2837">
        <v>0</v>
      </c>
      <c r="Q2837" t="s">
        <v>34</v>
      </c>
      <c r="R2837">
        <v>30</v>
      </c>
      <c r="S2837" t="s">
        <v>27</v>
      </c>
      <c r="T2837">
        <v>4</v>
      </c>
      <c r="U2837">
        <v>1</v>
      </c>
      <c r="V2837">
        <v>2</v>
      </c>
      <c r="W2837">
        <v>99</v>
      </c>
      <c r="X2837">
        <v>660</v>
      </c>
      <c r="Y2837">
        <v>50</v>
      </c>
      <c r="Z2837" t="s">
        <v>35</v>
      </c>
      <c r="AA2837">
        <v>100</v>
      </c>
      <c r="AB2837" t="str">
        <f t="shared" si="44"/>
        <v>30-39</v>
      </c>
    </row>
    <row r="2838" spans="1:28" x14ac:dyDescent="0.3">
      <c r="A2838">
        <v>68</v>
      </c>
      <c r="B2838" t="s">
        <v>36</v>
      </c>
      <c r="C2838" t="s">
        <v>38</v>
      </c>
      <c r="D2838">
        <v>0</v>
      </c>
      <c r="E2838" t="s">
        <v>29</v>
      </c>
      <c r="F2838">
        <v>50</v>
      </c>
      <c r="G2838">
        <v>1</v>
      </c>
      <c r="H2838" t="s">
        <v>43</v>
      </c>
      <c r="I2838">
        <v>200</v>
      </c>
      <c r="J2838" t="s">
        <v>40</v>
      </c>
      <c r="K2838">
        <v>-200</v>
      </c>
      <c r="L2838" s="1">
        <v>2250</v>
      </c>
      <c r="M2838" t="s">
        <v>27</v>
      </c>
      <c r="N2838" t="s">
        <v>27</v>
      </c>
      <c r="O2838" t="s">
        <v>27</v>
      </c>
      <c r="P2838">
        <v>0</v>
      </c>
      <c r="Q2838" t="s">
        <v>32</v>
      </c>
      <c r="R2838">
        <v>28</v>
      </c>
      <c r="S2838" t="s">
        <v>36</v>
      </c>
      <c r="T2838">
        <v>2</v>
      </c>
      <c r="U2838">
        <v>2</v>
      </c>
      <c r="V2838">
        <v>1</v>
      </c>
      <c r="W2838">
        <v>8</v>
      </c>
      <c r="X2838">
        <v>730</v>
      </c>
      <c r="Y2838">
        <v>-50</v>
      </c>
      <c r="Z2838" t="s">
        <v>35</v>
      </c>
      <c r="AA2838">
        <v>100</v>
      </c>
      <c r="AB2838" t="str">
        <f t="shared" si="44"/>
        <v>60-69</v>
      </c>
    </row>
    <row r="2839" spans="1:28" x14ac:dyDescent="0.3">
      <c r="A2839">
        <v>64</v>
      </c>
      <c r="B2839" t="s">
        <v>36</v>
      </c>
      <c r="C2839" t="s">
        <v>46</v>
      </c>
      <c r="D2839">
        <v>0</v>
      </c>
      <c r="E2839" t="s">
        <v>29</v>
      </c>
      <c r="F2839">
        <v>50</v>
      </c>
      <c r="G2839">
        <v>2</v>
      </c>
      <c r="H2839" t="s">
        <v>30</v>
      </c>
      <c r="I2839">
        <v>100</v>
      </c>
      <c r="J2839" t="s">
        <v>31</v>
      </c>
      <c r="K2839">
        <v>0</v>
      </c>
      <c r="L2839" s="1">
        <v>2350</v>
      </c>
      <c r="M2839" t="s">
        <v>36</v>
      </c>
      <c r="N2839" t="s">
        <v>36</v>
      </c>
      <c r="O2839" t="s">
        <v>27</v>
      </c>
      <c r="P2839">
        <v>100</v>
      </c>
      <c r="Q2839" t="s">
        <v>34</v>
      </c>
      <c r="R2839">
        <v>5</v>
      </c>
      <c r="S2839" t="s">
        <v>27</v>
      </c>
      <c r="T2839">
        <v>6</v>
      </c>
      <c r="U2839">
        <v>0</v>
      </c>
      <c r="V2839">
        <v>1</v>
      </c>
      <c r="W2839">
        <v>99</v>
      </c>
      <c r="X2839">
        <v>671</v>
      </c>
      <c r="Y2839">
        <v>50</v>
      </c>
      <c r="Z2839" t="s">
        <v>35</v>
      </c>
      <c r="AA2839">
        <v>100</v>
      </c>
      <c r="AB2839" t="str">
        <f t="shared" si="44"/>
        <v>60-69</v>
      </c>
    </row>
    <row r="2840" spans="1:28" x14ac:dyDescent="0.3">
      <c r="A2840">
        <v>73</v>
      </c>
      <c r="B2840" t="s">
        <v>36</v>
      </c>
      <c r="C2840" t="s">
        <v>38</v>
      </c>
      <c r="D2840">
        <v>0</v>
      </c>
      <c r="E2840" t="s">
        <v>29</v>
      </c>
      <c r="F2840">
        <v>50</v>
      </c>
      <c r="G2840">
        <v>0</v>
      </c>
      <c r="H2840" t="s">
        <v>30</v>
      </c>
      <c r="I2840">
        <v>0</v>
      </c>
      <c r="J2840" t="s">
        <v>40</v>
      </c>
      <c r="K2840">
        <v>-200</v>
      </c>
      <c r="L2840" s="1">
        <v>1950</v>
      </c>
      <c r="M2840" t="s">
        <v>27</v>
      </c>
      <c r="N2840" t="s">
        <v>27</v>
      </c>
      <c r="O2840" t="s">
        <v>27</v>
      </c>
      <c r="P2840">
        <v>0</v>
      </c>
      <c r="Q2840" t="s">
        <v>34</v>
      </c>
      <c r="R2840">
        <v>9</v>
      </c>
      <c r="S2840" t="s">
        <v>27</v>
      </c>
      <c r="T2840">
        <v>6</v>
      </c>
      <c r="U2840">
        <v>1</v>
      </c>
      <c r="V2840">
        <v>2</v>
      </c>
      <c r="W2840">
        <v>99</v>
      </c>
      <c r="X2840">
        <v>706</v>
      </c>
      <c r="Y2840">
        <v>-50</v>
      </c>
      <c r="Z2840" t="s">
        <v>41</v>
      </c>
      <c r="AA2840">
        <v>0</v>
      </c>
      <c r="AB2840" t="str">
        <f t="shared" si="44"/>
        <v>70-79</v>
      </c>
    </row>
    <row r="2841" spans="1:28" x14ac:dyDescent="0.3">
      <c r="A2841">
        <v>37</v>
      </c>
      <c r="B2841" t="s">
        <v>27</v>
      </c>
      <c r="C2841" t="s">
        <v>28</v>
      </c>
      <c r="D2841">
        <v>86</v>
      </c>
      <c r="E2841" t="s">
        <v>37</v>
      </c>
      <c r="F2841">
        <v>0</v>
      </c>
      <c r="G2841">
        <v>1</v>
      </c>
      <c r="H2841" t="s">
        <v>30</v>
      </c>
      <c r="I2841">
        <v>50</v>
      </c>
      <c r="J2841" t="s">
        <v>31</v>
      </c>
      <c r="K2841">
        <v>0</v>
      </c>
      <c r="L2841" s="1">
        <v>2286</v>
      </c>
      <c r="M2841" t="s">
        <v>27</v>
      </c>
      <c r="N2841" t="s">
        <v>36</v>
      </c>
      <c r="O2841" t="s">
        <v>27</v>
      </c>
      <c r="P2841">
        <v>50</v>
      </c>
      <c r="Q2841" t="s">
        <v>34</v>
      </c>
      <c r="R2841">
        <v>12</v>
      </c>
      <c r="S2841" t="s">
        <v>36</v>
      </c>
      <c r="T2841">
        <v>8</v>
      </c>
      <c r="U2841">
        <v>1</v>
      </c>
      <c r="V2841">
        <v>2</v>
      </c>
      <c r="W2841">
        <v>4</v>
      </c>
      <c r="X2841">
        <v>662</v>
      </c>
      <c r="Y2841">
        <v>50</v>
      </c>
      <c r="Z2841" t="s">
        <v>41</v>
      </c>
      <c r="AA2841">
        <v>0</v>
      </c>
      <c r="AB2841" t="str">
        <f t="shared" si="44"/>
        <v>30-39</v>
      </c>
    </row>
    <row r="2842" spans="1:28" x14ac:dyDescent="0.3">
      <c r="A2842">
        <v>44</v>
      </c>
      <c r="B2842" t="s">
        <v>27</v>
      </c>
      <c r="C2842" t="s">
        <v>28</v>
      </c>
      <c r="D2842">
        <v>86</v>
      </c>
      <c r="E2842" t="s">
        <v>42</v>
      </c>
      <c r="F2842">
        <v>100</v>
      </c>
      <c r="G2842">
        <v>2</v>
      </c>
      <c r="H2842" t="s">
        <v>30</v>
      </c>
      <c r="I2842">
        <v>100</v>
      </c>
      <c r="J2842" t="s">
        <v>31</v>
      </c>
      <c r="K2842">
        <v>0</v>
      </c>
      <c r="L2842" s="1">
        <v>2286</v>
      </c>
      <c r="M2842" t="s">
        <v>36</v>
      </c>
      <c r="N2842" t="s">
        <v>36</v>
      </c>
      <c r="O2842" t="s">
        <v>27</v>
      </c>
      <c r="P2842">
        <v>100</v>
      </c>
      <c r="Q2842" t="s">
        <v>44</v>
      </c>
      <c r="R2842">
        <v>26</v>
      </c>
      <c r="S2842" t="s">
        <v>36</v>
      </c>
      <c r="T2842">
        <v>3</v>
      </c>
      <c r="U2842">
        <v>3</v>
      </c>
      <c r="V2842">
        <v>3</v>
      </c>
      <c r="W2842">
        <v>7</v>
      </c>
      <c r="X2842">
        <v>770</v>
      </c>
      <c r="Y2842">
        <v>-50</v>
      </c>
      <c r="Z2842" t="s">
        <v>41</v>
      </c>
      <c r="AA2842">
        <v>0</v>
      </c>
      <c r="AB2842" t="str">
        <f t="shared" si="44"/>
        <v>40-49</v>
      </c>
    </row>
    <row r="2843" spans="1:28" x14ac:dyDescent="0.3">
      <c r="A2843">
        <v>18</v>
      </c>
      <c r="B2843" t="s">
        <v>27</v>
      </c>
      <c r="C2843" t="s">
        <v>28</v>
      </c>
      <c r="D2843">
        <v>86</v>
      </c>
      <c r="E2843" t="s">
        <v>42</v>
      </c>
      <c r="F2843">
        <v>100</v>
      </c>
      <c r="G2843">
        <v>1</v>
      </c>
      <c r="H2843" t="s">
        <v>39</v>
      </c>
      <c r="I2843">
        <v>100</v>
      </c>
      <c r="J2843" t="s">
        <v>31</v>
      </c>
      <c r="K2843">
        <v>0</v>
      </c>
      <c r="L2843" s="1">
        <v>2436</v>
      </c>
      <c r="M2843" t="s">
        <v>36</v>
      </c>
      <c r="N2843" t="s">
        <v>27</v>
      </c>
      <c r="O2843" t="s">
        <v>27</v>
      </c>
      <c r="P2843">
        <v>50</v>
      </c>
      <c r="Q2843" t="s">
        <v>34</v>
      </c>
      <c r="R2843">
        <v>9</v>
      </c>
      <c r="S2843" t="s">
        <v>27</v>
      </c>
      <c r="T2843">
        <v>1</v>
      </c>
      <c r="U2843">
        <v>3</v>
      </c>
      <c r="V2843">
        <v>2</v>
      </c>
      <c r="W2843">
        <v>99</v>
      </c>
      <c r="X2843">
        <v>715</v>
      </c>
      <c r="Y2843">
        <v>-50</v>
      </c>
      <c r="Z2843" t="s">
        <v>35</v>
      </c>
      <c r="AA2843">
        <v>100</v>
      </c>
      <c r="AB2843" t="str">
        <f t="shared" si="44"/>
        <v>10-19</v>
      </c>
    </row>
    <row r="2844" spans="1:28" x14ac:dyDescent="0.3">
      <c r="A2844">
        <v>62</v>
      </c>
      <c r="B2844" t="s">
        <v>36</v>
      </c>
      <c r="C2844" t="s">
        <v>28</v>
      </c>
      <c r="D2844">
        <v>86</v>
      </c>
      <c r="E2844" t="s">
        <v>29</v>
      </c>
      <c r="F2844">
        <v>50</v>
      </c>
      <c r="G2844">
        <v>3</v>
      </c>
      <c r="H2844" t="s">
        <v>39</v>
      </c>
      <c r="I2844">
        <v>300</v>
      </c>
      <c r="J2844" t="s">
        <v>31</v>
      </c>
      <c r="K2844">
        <v>0</v>
      </c>
      <c r="L2844" s="1">
        <v>2636</v>
      </c>
      <c r="M2844" t="s">
        <v>27</v>
      </c>
      <c r="N2844" t="s">
        <v>27</v>
      </c>
      <c r="O2844" t="s">
        <v>27</v>
      </c>
      <c r="P2844">
        <v>0</v>
      </c>
      <c r="Q2844" t="s">
        <v>32</v>
      </c>
      <c r="R2844">
        <v>11</v>
      </c>
      <c r="S2844" t="s">
        <v>27</v>
      </c>
      <c r="T2844">
        <v>3</v>
      </c>
      <c r="U2844">
        <v>3</v>
      </c>
      <c r="V2844">
        <v>3</v>
      </c>
      <c r="W2844">
        <v>99</v>
      </c>
      <c r="X2844">
        <v>725</v>
      </c>
      <c r="Y2844">
        <v>-50</v>
      </c>
      <c r="Z2844" t="s">
        <v>35</v>
      </c>
      <c r="AA2844">
        <v>100</v>
      </c>
      <c r="AB2844" t="str">
        <f t="shared" si="44"/>
        <v>60-69</v>
      </c>
    </row>
    <row r="2845" spans="1:28" x14ac:dyDescent="0.3">
      <c r="A2845">
        <v>22</v>
      </c>
      <c r="B2845" t="s">
        <v>27</v>
      </c>
      <c r="C2845" t="s">
        <v>38</v>
      </c>
      <c r="D2845">
        <v>0</v>
      </c>
      <c r="E2845" t="s">
        <v>37</v>
      </c>
      <c r="F2845">
        <v>0</v>
      </c>
      <c r="G2845">
        <v>0</v>
      </c>
      <c r="H2845" t="s">
        <v>30</v>
      </c>
      <c r="I2845">
        <v>0</v>
      </c>
      <c r="J2845" t="s">
        <v>31</v>
      </c>
      <c r="K2845">
        <v>0</v>
      </c>
      <c r="L2845" s="1">
        <v>2200</v>
      </c>
      <c r="M2845" t="s">
        <v>27</v>
      </c>
      <c r="N2845" t="s">
        <v>36</v>
      </c>
      <c r="O2845" t="s">
        <v>27</v>
      </c>
      <c r="P2845">
        <v>50</v>
      </c>
      <c r="Q2845" t="s">
        <v>34</v>
      </c>
      <c r="R2845">
        <v>6</v>
      </c>
      <c r="S2845" t="s">
        <v>36</v>
      </c>
      <c r="T2845">
        <v>5</v>
      </c>
      <c r="U2845">
        <v>1</v>
      </c>
      <c r="V2845">
        <v>2</v>
      </c>
      <c r="W2845">
        <v>6</v>
      </c>
      <c r="X2845">
        <v>693</v>
      </c>
      <c r="Y2845">
        <v>50</v>
      </c>
      <c r="Z2845" t="s">
        <v>33</v>
      </c>
      <c r="AA2845">
        <v>50</v>
      </c>
      <c r="AB2845" t="str">
        <f t="shared" si="44"/>
        <v>20-29</v>
      </c>
    </row>
    <row r="2846" spans="1:28" x14ac:dyDescent="0.3">
      <c r="A2846">
        <v>43</v>
      </c>
      <c r="B2846" t="s">
        <v>27</v>
      </c>
      <c r="C2846" t="s">
        <v>46</v>
      </c>
      <c r="D2846">
        <v>0</v>
      </c>
      <c r="E2846" t="s">
        <v>29</v>
      </c>
      <c r="F2846">
        <v>50</v>
      </c>
      <c r="G2846">
        <v>0</v>
      </c>
      <c r="H2846" t="s">
        <v>30</v>
      </c>
      <c r="I2846">
        <v>0</v>
      </c>
      <c r="J2846" t="s">
        <v>40</v>
      </c>
      <c r="K2846">
        <v>-200</v>
      </c>
      <c r="L2846" s="1">
        <v>2000</v>
      </c>
      <c r="M2846" t="s">
        <v>27</v>
      </c>
      <c r="N2846" t="s">
        <v>27</v>
      </c>
      <c r="O2846" t="s">
        <v>36</v>
      </c>
      <c r="P2846">
        <v>50</v>
      </c>
      <c r="Q2846" t="s">
        <v>32</v>
      </c>
      <c r="R2846">
        <v>20</v>
      </c>
      <c r="S2846" t="s">
        <v>27</v>
      </c>
      <c r="T2846">
        <v>7</v>
      </c>
      <c r="U2846">
        <v>4</v>
      </c>
      <c r="V2846">
        <v>1</v>
      </c>
      <c r="W2846">
        <v>99</v>
      </c>
      <c r="X2846">
        <v>759</v>
      </c>
      <c r="Y2846">
        <v>-50</v>
      </c>
      <c r="Z2846" t="s">
        <v>35</v>
      </c>
      <c r="AA2846">
        <v>100</v>
      </c>
      <c r="AB2846" t="str">
        <f t="shared" si="44"/>
        <v>40-49</v>
      </c>
    </row>
    <row r="2847" spans="1:28" x14ac:dyDescent="0.3">
      <c r="A2847">
        <v>23</v>
      </c>
      <c r="B2847" t="s">
        <v>27</v>
      </c>
      <c r="C2847" t="s">
        <v>38</v>
      </c>
      <c r="D2847">
        <v>0</v>
      </c>
      <c r="E2847" t="s">
        <v>42</v>
      </c>
      <c r="F2847">
        <v>100</v>
      </c>
      <c r="G2847">
        <v>0</v>
      </c>
      <c r="H2847" t="s">
        <v>30</v>
      </c>
      <c r="I2847">
        <v>0</v>
      </c>
      <c r="J2847" t="s">
        <v>31</v>
      </c>
      <c r="K2847">
        <v>0</v>
      </c>
      <c r="L2847" s="1">
        <v>2350</v>
      </c>
      <c r="M2847" t="s">
        <v>27</v>
      </c>
      <c r="N2847" t="s">
        <v>27</v>
      </c>
      <c r="O2847" t="s">
        <v>36</v>
      </c>
      <c r="P2847">
        <v>50</v>
      </c>
      <c r="Q2847" t="s">
        <v>34</v>
      </c>
      <c r="R2847">
        <v>27</v>
      </c>
      <c r="S2847" t="s">
        <v>27</v>
      </c>
      <c r="T2847">
        <v>5</v>
      </c>
      <c r="U2847">
        <v>0</v>
      </c>
      <c r="V2847">
        <v>1</v>
      </c>
      <c r="W2847">
        <v>99</v>
      </c>
      <c r="X2847">
        <v>690</v>
      </c>
      <c r="Y2847">
        <v>50</v>
      </c>
      <c r="Z2847" t="s">
        <v>35</v>
      </c>
      <c r="AA2847">
        <v>100</v>
      </c>
      <c r="AB2847" t="str">
        <f t="shared" si="44"/>
        <v>20-29</v>
      </c>
    </row>
    <row r="2848" spans="1:28" x14ac:dyDescent="0.3">
      <c r="A2848">
        <v>31</v>
      </c>
      <c r="B2848" t="s">
        <v>27</v>
      </c>
      <c r="C2848" t="s">
        <v>28</v>
      </c>
      <c r="D2848">
        <v>86</v>
      </c>
      <c r="E2848" t="s">
        <v>29</v>
      </c>
      <c r="F2848">
        <v>50</v>
      </c>
      <c r="G2848">
        <v>0</v>
      </c>
      <c r="H2848" t="s">
        <v>39</v>
      </c>
      <c r="I2848">
        <v>0</v>
      </c>
      <c r="J2848" t="s">
        <v>31</v>
      </c>
      <c r="K2848">
        <v>0</v>
      </c>
      <c r="L2848" s="1">
        <v>2386</v>
      </c>
      <c r="M2848" t="s">
        <v>27</v>
      </c>
      <c r="N2848" t="s">
        <v>36</v>
      </c>
      <c r="O2848" t="s">
        <v>27</v>
      </c>
      <c r="P2848">
        <v>50</v>
      </c>
      <c r="Q2848" t="s">
        <v>44</v>
      </c>
      <c r="R2848">
        <v>29</v>
      </c>
      <c r="S2848" t="s">
        <v>27</v>
      </c>
      <c r="T2848">
        <v>5</v>
      </c>
      <c r="U2848">
        <v>0</v>
      </c>
      <c r="V2848">
        <v>2</v>
      </c>
      <c r="W2848">
        <v>99</v>
      </c>
      <c r="X2848">
        <v>656</v>
      </c>
      <c r="Y2848">
        <v>50</v>
      </c>
      <c r="Z2848" t="s">
        <v>35</v>
      </c>
      <c r="AA2848">
        <v>100</v>
      </c>
      <c r="AB2848" t="str">
        <f t="shared" si="44"/>
        <v>30-39</v>
      </c>
    </row>
    <row r="2849" spans="1:28" x14ac:dyDescent="0.3">
      <c r="A2849">
        <v>27</v>
      </c>
      <c r="B2849" t="s">
        <v>27</v>
      </c>
      <c r="C2849" t="s">
        <v>28</v>
      </c>
      <c r="D2849">
        <v>86</v>
      </c>
      <c r="E2849" t="s">
        <v>42</v>
      </c>
      <c r="F2849">
        <v>100</v>
      </c>
      <c r="G2849">
        <v>1</v>
      </c>
      <c r="H2849" t="s">
        <v>39</v>
      </c>
      <c r="I2849">
        <v>100</v>
      </c>
      <c r="J2849" t="s">
        <v>31</v>
      </c>
      <c r="K2849">
        <v>0</v>
      </c>
      <c r="L2849" s="1">
        <v>2486</v>
      </c>
      <c r="M2849" t="s">
        <v>27</v>
      </c>
      <c r="N2849" t="s">
        <v>27</v>
      </c>
      <c r="O2849" t="s">
        <v>27</v>
      </c>
      <c r="P2849">
        <v>0</v>
      </c>
      <c r="Q2849" t="s">
        <v>32</v>
      </c>
      <c r="R2849">
        <v>9</v>
      </c>
      <c r="S2849" t="s">
        <v>27</v>
      </c>
      <c r="T2849">
        <v>3</v>
      </c>
      <c r="U2849">
        <v>2</v>
      </c>
      <c r="V2849">
        <v>2</v>
      </c>
      <c r="W2849">
        <v>99</v>
      </c>
      <c r="X2849">
        <v>798</v>
      </c>
      <c r="Y2849">
        <v>-50</v>
      </c>
      <c r="Z2849" t="s">
        <v>35</v>
      </c>
      <c r="AA2849">
        <v>100</v>
      </c>
      <c r="AB2849" t="str">
        <f t="shared" si="44"/>
        <v>20-29</v>
      </c>
    </row>
    <row r="2850" spans="1:28" x14ac:dyDescent="0.3">
      <c r="A2850">
        <v>30</v>
      </c>
      <c r="B2850" t="s">
        <v>27</v>
      </c>
      <c r="C2850" t="s">
        <v>28</v>
      </c>
      <c r="D2850">
        <v>86</v>
      </c>
      <c r="E2850" t="s">
        <v>42</v>
      </c>
      <c r="F2850">
        <v>100</v>
      </c>
      <c r="G2850">
        <v>0</v>
      </c>
      <c r="H2850" t="s">
        <v>30</v>
      </c>
      <c r="I2850">
        <v>0</v>
      </c>
      <c r="J2850" t="s">
        <v>31</v>
      </c>
      <c r="K2850">
        <v>0</v>
      </c>
      <c r="L2850" s="1">
        <v>2436</v>
      </c>
      <c r="M2850" t="s">
        <v>36</v>
      </c>
      <c r="N2850" t="s">
        <v>27</v>
      </c>
      <c r="O2850" t="s">
        <v>27</v>
      </c>
      <c r="P2850">
        <v>50</v>
      </c>
      <c r="Q2850" t="s">
        <v>32</v>
      </c>
      <c r="R2850">
        <v>8</v>
      </c>
      <c r="S2850" t="s">
        <v>27</v>
      </c>
      <c r="T2850">
        <v>4</v>
      </c>
      <c r="U2850">
        <v>1</v>
      </c>
      <c r="V2850">
        <v>3</v>
      </c>
      <c r="W2850">
        <v>99</v>
      </c>
      <c r="X2850">
        <v>686</v>
      </c>
      <c r="Y2850">
        <v>50</v>
      </c>
      <c r="Z2850" t="s">
        <v>35</v>
      </c>
      <c r="AA2850">
        <v>100</v>
      </c>
      <c r="AB2850" t="str">
        <f t="shared" si="44"/>
        <v>30-39</v>
      </c>
    </row>
    <row r="2851" spans="1:28" x14ac:dyDescent="0.3">
      <c r="A2851">
        <v>31</v>
      </c>
      <c r="B2851" t="s">
        <v>27</v>
      </c>
      <c r="C2851" t="s">
        <v>28</v>
      </c>
      <c r="D2851">
        <v>86</v>
      </c>
      <c r="E2851" t="s">
        <v>37</v>
      </c>
      <c r="F2851">
        <v>0</v>
      </c>
      <c r="G2851">
        <v>0</v>
      </c>
      <c r="H2851" t="s">
        <v>43</v>
      </c>
      <c r="I2851">
        <v>0</v>
      </c>
      <c r="J2851" t="s">
        <v>31</v>
      </c>
      <c r="K2851">
        <v>0</v>
      </c>
      <c r="L2851" s="1">
        <v>2186</v>
      </c>
      <c r="M2851" t="s">
        <v>27</v>
      </c>
      <c r="N2851" t="s">
        <v>27</v>
      </c>
      <c r="O2851" t="s">
        <v>27</v>
      </c>
      <c r="P2851">
        <v>0</v>
      </c>
      <c r="Q2851" t="s">
        <v>44</v>
      </c>
      <c r="R2851">
        <v>16</v>
      </c>
      <c r="S2851" t="s">
        <v>36</v>
      </c>
      <c r="T2851">
        <v>9</v>
      </c>
      <c r="U2851">
        <v>0</v>
      </c>
      <c r="V2851">
        <v>1</v>
      </c>
      <c r="W2851">
        <v>5</v>
      </c>
      <c r="X2851">
        <v>731</v>
      </c>
      <c r="Y2851">
        <v>-50</v>
      </c>
      <c r="Z2851" t="s">
        <v>41</v>
      </c>
      <c r="AA2851">
        <v>0</v>
      </c>
      <c r="AB2851" t="str">
        <f t="shared" si="44"/>
        <v>30-39</v>
      </c>
    </row>
    <row r="2852" spans="1:28" x14ac:dyDescent="0.3">
      <c r="A2852">
        <v>31</v>
      </c>
      <c r="B2852" t="s">
        <v>27</v>
      </c>
      <c r="C2852" t="s">
        <v>28</v>
      </c>
      <c r="D2852">
        <v>86</v>
      </c>
      <c r="E2852" t="s">
        <v>29</v>
      </c>
      <c r="F2852">
        <v>50</v>
      </c>
      <c r="G2852">
        <v>0</v>
      </c>
      <c r="H2852" t="s">
        <v>30</v>
      </c>
      <c r="I2852">
        <v>0</v>
      </c>
      <c r="J2852" t="s">
        <v>31</v>
      </c>
      <c r="K2852">
        <v>0</v>
      </c>
      <c r="L2852" s="1">
        <v>2336</v>
      </c>
      <c r="M2852" t="s">
        <v>27</v>
      </c>
      <c r="N2852" t="s">
        <v>36</v>
      </c>
      <c r="O2852" t="s">
        <v>27</v>
      </c>
      <c r="P2852">
        <v>50</v>
      </c>
      <c r="Q2852" t="s">
        <v>34</v>
      </c>
      <c r="R2852">
        <v>7</v>
      </c>
      <c r="S2852" t="s">
        <v>36</v>
      </c>
      <c r="T2852">
        <v>6</v>
      </c>
      <c r="U2852">
        <v>2</v>
      </c>
      <c r="V2852">
        <v>3</v>
      </c>
      <c r="W2852">
        <v>5</v>
      </c>
      <c r="X2852">
        <v>617</v>
      </c>
      <c r="Y2852">
        <v>50</v>
      </c>
      <c r="Z2852" t="s">
        <v>33</v>
      </c>
      <c r="AA2852">
        <v>50</v>
      </c>
      <c r="AB2852" t="str">
        <f t="shared" si="44"/>
        <v>30-39</v>
      </c>
    </row>
    <row r="2853" spans="1:28" x14ac:dyDescent="0.3">
      <c r="A2853">
        <v>52</v>
      </c>
      <c r="B2853" t="s">
        <v>27</v>
      </c>
      <c r="C2853" t="s">
        <v>38</v>
      </c>
      <c r="D2853">
        <v>0</v>
      </c>
      <c r="E2853" t="s">
        <v>29</v>
      </c>
      <c r="F2853">
        <v>50</v>
      </c>
      <c r="G2853">
        <v>1</v>
      </c>
      <c r="H2853" t="s">
        <v>30</v>
      </c>
      <c r="I2853">
        <v>50</v>
      </c>
      <c r="J2853" t="s">
        <v>40</v>
      </c>
      <c r="K2853">
        <v>-200</v>
      </c>
      <c r="L2853" s="1">
        <v>2050</v>
      </c>
      <c r="M2853" t="s">
        <v>27</v>
      </c>
      <c r="N2853" t="s">
        <v>27</v>
      </c>
      <c r="O2853" t="s">
        <v>27</v>
      </c>
      <c r="P2853">
        <v>0</v>
      </c>
      <c r="Q2853" t="s">
        <v>34</v>
      </c>
      <c r="R2853">
        <v>21</v>
      </c>
      <c r="S2853" t="s">
        <v>36</v>
      </c>
      <c r="T2853">
        <v>7</v>
      </c>
      <c r="U2853">
        <v>1</v>
      </c>
      <c r="V2853">
        <v>2</v>
      </c>
      <c r="W2853">
        <v>4</v>
      </c>
      <c r="X2853">
        <v>723</v>
      </c>
      <c r="Y2853">
        <v>-50</v>
      </c>
      <c r="Z2853" t="s">
        <v>33</v>
      </c>
      <c r="AA2853">
        <v>50</v>
      </c>
      <c r="AB2853" t="str">
        <f t="shared" si="44"/>
        <v>50-59</v>
      </c>
    </row>
    <row r="2854" spans="1:28" x14ac:dyDescent="0.3">
      <c r="A2854">
        <v>23</v>
      </c>
      <c r="B2854" t="s">
        <v>27</v>
      </c>
      <c r="C2854" t="s">
        <v>28</v>
      </c>
      <c r="D2854">
        <v>86</v>
      </c>
      <c r="E2854" t="s">
        <v>29</v>
      </c>
      <c r="F2854">
        <v>50</v>
      </c>
      <c r="G2854">
        <v>0</v>
      </c>
      <c r="H2854" t="s">
        <v>30</v>
      </c>
      <c r="I2854">
        <v>0</v>
      </c>
      <c r="J2854" t="s">
        <v>40</v>
      </c>
      <c r="K2854">
        <v>-200</v>
      </c>
      <c r="L2854" s="1">
        <v>1986</v>
      </c>
      <c r="M2854" t="s">
        <v>27</v>
      </c>
      <c r="N2854" t="s">
        <v>36</v>
      </c>
      <c r="O2854" t="s">
        <v>27</v>
      </c>
      <c r="P2854">
        <v>50</v>
      </c>
      <c r="Q2854" t="s">
        <v>32</v>
      </c>
      <c r="R2854">
        <v>18</v>
      </c>
      <c r="S2854" t="s">
        <v>36</v>
      </c>
      <c r="T2854">
        <v>3</v>
      </c>
      <c r="U2854">
        <v>4</v>
      </c>
      <c r="V2854">
        <v>2</v>
      </c>
      <c r="W2854">
        <v>12</v>
      </c>
      <c r="X2854">
        <v>719</v>
      </c>
      <c r="Y2854">
        <v>-50</v>
      </c>
      <c r="Z2854" t="s">
        <v>41</v>
      </c>
      <c r="AA2854">
        <v>0</v>
      </c>
      <c r="AB2854" t="str">
        <f t="shared" si="44"/>
        <v>20-29</v>
      </c>
    </row>
    <row r="2855" spans="1:28" x14ac:dyDescent="0.3">
      <c r="A2855">
        <v>43</v>
      </c>
      <c r="B2855" t="s">
        <v>27</v>
      </c>
      <c r="C2855" t="s">
        <v>45</v>
      </c>
      <c r="D2855">
        <v>0</v>
      </c>
      <c r="E2855" t="s">
        <v>29</v>
      </c>
      <c r="F2855">
        <v>50</v>
      </c>
      <c r="G2855">
        <v>0</v>
      </c>
      <c r="H2855" t="s">
        <v>30</v>
      </c>
      <c r="I2855">
        <v>0</v>
      </c>
      <c r="J2855" t="s">
        <v>31</v>
      </c>
      <c r="K2855">
        <v>0</v>
      </c>
      <c r="L2855" s="1">
        <v>2250</v>
      </c>
      <c r="M2855" t="s">
        <v>27</v>
      </c>
      <c r="N2855" t="s">
        <v>27</v>
      </c>
      <c r="O2855" t="s">
        <v>36</v>
      </c>
      <c r="P2855">
        <v>50</v>
      </c>
      <c r="Q2855" t="s">
        <v>34</v>
      </c>
      <c r="R2855">
        <v>30</v>
      </c>
      <c r="S2855" t="s">
        <v>36</v>
      </c>
      <c r="T2855">
        <v>6</v>
      </c>
      <c r="U2855">
        <v>3</v>
      </c>
      <c r="V2855">
        <v>1</v>
      </c>
      <c r="W2855">
        <v>4</v>
      </c>
      <c r="X2855">
        <v>690</v>
      </c>
      <c r="Y2855">
        <v>50</v>
      </c>
      <c r="Z2855" t="s">
        <v>33</v>
      </c>
      <c r="AA2855">
        <v>50</v>
      </c>
      <c r="AB2855" t="str">
        <f t="shared" si="44"/>
        <v>40-49</v>
      </c>
    </row>
    <row r="2856" spans="1:28" x14ac:dyDescent="0.3">
      <c r="A2856">
        <v>58</v>
      </c>
      <c r="B2856" t="s">
        <v>36</v>
      </c>
      <c r="C2856" t="s">
        <v>28</v>
      </c>
      <c r="D2856">
        <v>86</v>
      </c>
      <c r="E2856" t="s">
        <v>29</v>
      </c>
      <c r="F2856">
        <v>50</v>
      </c>
      <c r="G2856">
        <v>0</v>
      </c>
      <c r="H2856" t="s">
        <v>30</v>
      </c>
      <c r="I2856">
        <v>0</v>
      </c>
      <c r="J2856" t="s">
        <v>31</v>
      </c>
      <c r="K2856">
        <v>0</v>
      </c>
      <c r="L2856" s="1">
        <v>2336</v>
      </c>
      <c r="M2856" t="s">
        <v>27</v>
      </c>
      <c r="N2856" t="s">
        <v>27</v>
      </c>
      <c r="O2856" t="s">
        <v>27</v>
      </c>
      <c r="P2856">
        <v>0</v>
      </c>
      <c r="Q2856" t="s">
        <v>32</v>
      </c>
      <c r="R2856">
        <v>15</v>
      </c>
      <c r="S2856" t="s">
        <v>27</v>
      </c>
      <c r="T2856">
        <v>6</v>
      </c>
      <c r="U2856">
        <v>3</v>
      </c>
      <c r="V2856">
        <v>1</v>
      </c>
      <c r="W2856">
        <v>99</v>
      </c>
      <c r="X2856">
        <v>777</v>
      </c>
      <c r="Y2856">
        <v>-50</v>
      </c>
      <c r="Z2856" t="s">
        <v>35</v>
      </c>
      <c r="AA2856">
        <v>100</v>
      </c>
      <c r="AB2856" t="str">
        <f t="shared" si="44"/>
        <v>50-59</v>
      </c>
    </row>
    <row r="2857" spans="1:28" x14ac:dyDescent="0.3">
      <c r="A2857">
        <v>32</v>
      </c>
      <c r="B2857" t="s">
        <v>27</v>
      </c>
      <c r="C2857" t="s">
        <v>46</v>
      </c>
      <c r="D2857">
        <v>0</v>
      </c>
      <c r="E2857" t="s">
        <v>29</v>
      </c>
      <c r="F2857">
        <v>50</v>
      </c>
      <c r="G2857">
        <v>0</v>
      </c>
      <c r="H2857" t="s">
        <v>30</v>
      </c>
      <c r="I2857">
        <v>0</v>
      </c>
      <c r="J2857" t="s">
        <v>40</v>
      </c>
      <c r="K2857">
        <v>-200</v>
      </c>
      <c r="L2857" s="1">
        <v>1850</v>
      </c>
      <c r="M2857" t="s">
        <v>27</v>
      </c>
      <c r="N2857" t="s">
        <v>36</v>
      </c>
      <c r="O2857" t="s">
        <v>36</v>
      </c>
      <c r="P2857">
        <v>100</v>
      </c>
      <c r="Q2857" t="s">
        <v>34</v>
      </c>
      <c r="R2857">
        <v>2</v>
      </c>
      <c r="S2857" t="s">
        <v>36</v>
      </c>
      <c r="T2857">
        <v>2</v>
      </c>
      <c r="U2857">
        <v>1</v>
      </c>
      <c r="V2857">
        <v>3</v>
      </c>
      <c r="W2857">
        <v>11</v>
      </c>
      <c r="X2857">
        <v>718</v>
      </c>
      <c r="Y2857">
        <v>-50</v>
      </c>
      <c r="Z2857" t="s">
        <v>41</v>
      </c>
      <c r="AA2857">
        <v>0</v>
      </c>
      <c r="AB2857" t="str">
        <f t="shared" si="44"/>
        <v>30-39</v>
      </c>
    </row>
    <row r="2858" spans="1:28" x14ac:dyDescent="0.3">
      <c r="A2858">
        <v>29</v>
      </c>
      <c r="B2858" t="s">
        <v>27</v>
      </c>
      <c r="C2858" t="s">
        <v>38</v>
      </c>
      <c r="D2858">
        <v>0</v>
      </c>
      <c r="E2858" t="s">
        <v>29</v>
      </c>
      <c r="F2858">
        <v>50</v>
      </c>
      <c r="G2858">
        <v>2</v>
      </c>
      <c r="H2858" t="s">
        <v>30</v>
      </c>
      <c r="I2858">
        <v>100</v>
      </c>
      <c r="J2858" t="s">
        <v>31</v>
      </c>
      <c r="K2858">
        <v>0</v>
      </c>
      <c r="L2858" s="1">
        <v>2350</v>
      </c>
      <c r="M2858" t="s">
        <v>27</v>
      </c>
      <c r="N2858" t="s">
        <v>36</v>
      </c>
      <c r="O2858" t="s">
        <v>27</v>
      </c>
      <c r="P2858">
        <v>50</v>
      </c>
      <c r="Q2858" t="s">
        <v>32</v>
      </c>
      <c r="R2858">
        <v>1</v>
      </c>
      <c r="S2858" t="s">
        <v>27</v>
      </c>
      <c r="T2858">
        <v>2</v>
      </c>
      <c r="U2858">
        <v>2</v>
      </c>
      <c r="V2858">
        <v>3</v>
      </c>
      <c r="W2858">
        <v>99</v>
      </c>
      <c r="X2858">
        <v>655</v>
      </c>
      <c r="Y2858">
        <v>50</v>
      </c>
      <c r="Z2858" t="s">
        <v>33</v>
      </c>
      <c r="AA2858">
        <v>50</v>
      </c>
      <c r="AB2858" t="str">
        <f t="shared" si="44"/>
        <v>20-29</v>
      </c>
    </row>
    <row r="2859" spans="1:28" x14ac:dyDescent="0.3">
      <c r="A2859">
        <v>36</v>
      </c>
      <c r="B2859" t="s">
        <v>27</v>
      </c>
      <c r="C2859" t="s">
        <v>28</v>
      </c>
      <c r="D2859">
        <v>86</v>
      </c>
      <c r="E2859" t="s">
        <v>42</v>
      </c>
      <c r="F2859">
        <v>100</v>
      </c>
      <c r="G2859">
        <v>0</v>
      </c>
      <c r="H2859" t="s">
        <v>39</v>
      </c>
      <c r="I2859">
        <v>0</v>
      </c>
      <c r="J2859" t="s">
        <v>31</v>
      </c>
      <c r="K2859">
        <v>0</v>
      </c>
      <c r="L2859" s="1">
        <v>2236</v>
      </c>
      <c r="M2859" t="s">
        <v>27</v>
      </c>
      <c r="N2859" t="s">
        <v>27</v>
      </c>
      <c r="O2859" t="s">
        <v>36</v>
      </c>
      <c r="P2859">
        <v>50</v>
      </c>
      <c r="Q2859" t="s">
        <v>44</v>
      </c>
      <c r="R2859">
        <v>18</v>
      </c>
      <c r="S2859" t="s">
        <v>36</v>
      </c>
      <c r="T2859">
        <v>5</v>
      </c>
      <c r="U2859">
        <v>0</v>
      </c>
      <c r="V2859">
        <v>3</v>
      </c>
      <c r="W2859">
        <v>12</v>
      </c>
      <c r="X2859">
        <v>729</v>
      </c>
      <c r="Y2859">
        <v>-50</v>
      </c>
      <c r="Z2859" t="s">
        <v>41</v>
      </c>
      <c r="AA2859">
        <v>0</v>
      </c>
      <c r="AB2859" t="str">
        <f t="shared" si="44"/>
        <v>30-39</v>
      </c>
    </row>
    <row r="2860" spans="1:28" x14ac:dyDescent="0.3">
      <c r="A2860">
        <v>57</v>
      </c>
      <c r="B2860" t="s">
        <v>36</v>
      </c>
      <c r="C2860" t="s">
        <v>38</v>
      </c>
      <c r="D2860">
        <v>0</v>
      </c>
      <c r="E2860" t="s">
        <v>29</v>
      </c>
      <c r="F2860">
        <v>50</v>
      </c>
      <c r="G2860">
        <v>1</v>
      </c>
      <c r="H2860" t="s">
        <v>39</v>
      </c>
      <c r="I2860">
        <v>100</v>
      </c>
      <c r="J2860" t="s">
        <v>40</v>
      </c>
      <c r="K2860">
        <v>-200</v>
      </c>
      <c r="L2860" s="1">
        <v>2050</v>
      </c>
      <c r="M2860" t="s">
        <v>27</v>
      </c>
      <c r="N2860" t="s">
        <v>27</v>
      </c>
      <c r="O2860" t="s">
        <v>27</v>
      </c>
      <c r="P2860">
        <v>0</v>
      </c>
      <c r="Q2860" t="s">
        <v>44</v>
      </c>
      <c r="R2860">
        <v>11</v>
      </c>
      <c r="S2860" t="s">
        <v>36</v>
      </c>
      <c r="T2860">
        <v>6</v>
      </c>
      <c r="U2860">
        <v>3</v>
      </c>
      <c r="V2860">
        <v>2</v>
      </c>
      <c r="W2860">
        <v>8</v>
      </c>
      <c r="X2860">
        <v>741</v>
      </c>
      <c r="Y2860">
        <v>-50</v>
      </c>
      <c r="Z2860" t="s">
        <v>41</v>
      </c>
      <c r="AA2860">
        <v>0</v>
      </c>
      <c r="AB2860" t="str">
        <f t="shared" si="44"/>
        <v>50-59</v>
      </c>
    </row>
    <row r="2861" spans="1:28" x14ac:dyDescent="0.3">
      <c r="A2861">
        <v>42</v>
      </c>
      <c r="B2861" t="s">
        <v>27</v>
      </c>
      <c r="C2861" t="s">
        <v>38</v>
      </c>
      <c r="D2861">
        <v>0</v>
      </c>
      <c r="E2861" t="s">
        <v>37</v>
      </c>
      <c r="F2861">
        <v>0</v>
      </c>
      <c r="G2861">
        <v>0</v>
      </c>
      <c r="H2861" t="s">
        <v>39</v>
      </c>
      <c r="I2861">
        <v>0</v>
      </c>
      <c r="J2861" t="s">
        <v>31</v>
      </c>
      <c r="K2861">
        <v>0</v>
      </c>
      <c r="L2861" s="1">
        <v>2250</v>
      </c>
      <c r="M2861" t="s">
        <v>27</v>
      </c>
      <c r="N2861" t="s">
        <v>27</v>
      </c>
      <c r="O2861" t="s">
        <v>27</v>
      </c>
      <c r="P2861">
        <v>0</v>
      </c>
      <c r="Q2861" t="s">
        <v>34</v>
      </c>
      <c r="R2861">
        <v>21</v>
      </c>
      <c r="S2861" t="s">
        <v>27</v>
      </c>
      <c r="T2861">
        <v>6</v>
      </c>
      <c r="U2861">
        <v>0</v>
      </c>
      <c r="V2861">
        <v>2</v>
      </c>
      <c r="W2861">
        <v>99</v>
      </c>
      <c r="X2861">
        <v>663</v>
      </c>
      <c r="Y2861">
        <v>50</v>
      </c>
      <c r="Z2861" t="s">
        <v>33</v>
      </c>
      <c r="AA2861">
        <v>50</v>
      </c>
      <c r="AB2861" t="str">
        <f t="shared" si="44"/>
        <v>40-49</v>
      </c>
    </row>
    <row r="2862" spans="1:28" x14ac:dyDescent="0.3">
      <c r="A2862">
        <v>32</v>
      </c>
      <c r="B2862" t="s">
        <v>27</v>
      </c>
      <c r="C2862" t="s">
        <v>38</v>
      </c>
      <c r="D2862">
        <v>0</v>
      </c>
      <c r="E2862" t="s">
        <v>42</v>
      </c>
      <c r="F2862">
        <v>100</v>
      </c>
      <c r="G2862">
        <v>0</v>
      </c>
      <c r="H2862" t="s">
        <v>30</v>
      </c>
      <c r="I2862">
        <v>0</v>
      </c>
      <c r="J2862" t="s">
        <v>31</v>
      </c>
      <c r="K2862">
        <v>0</v>
      </c>
      <c r="L2862" s="1">
        <v>2350</v>
      </c>
      <c r="M2862" t="s">
        <v>27</v>
      </c>
      <c r="N2862" t="s">
        <v>27</v>
      </c>
      <c r="O2862" t="s">
        <v>27</v>
      </c>
      <c r="P2862">
        <v>0</v>
      </c>
      <c r="Q2862" t="s">
        <v>34</v>
      </c>
      <c r="R2862">
        <v>23</v>
      </c>
      <c r="S2862" t="s">
        <v>36</v>
      </c>
      <c r="T2862">
        <v>4</v>
      </c>
      <c r="U2862">
        <v>0</v>
      </c>
      <c r="V2862">
        <v>2</v>
      </c>
      <c r="W2862">
        <v>6</v>
      </c>
      <c r="X2862">
        <v>668</v>
      </c>
      <c r="Y2862">
        <v>50</v>
      </c>
      <c r="Z2862" t="s">
        <v>33</v>
      </c>
      <c r="AA2862">
        <v>50</v>
      </c>
      <c r="AB2862" t="str">
        <f t="shared" si="44"/>
        <v>30-39</v>
      </c>
    </row>
    <row r="2863" spans="1:28" x14ac:dyDescent="0.3">
      <c r="A2863">
        <v>47</v>
      </c>
      <c r="B2863" t="s">
        <v>27</v>
      </c>
      <c r="C2863" t="s">
        <v>38</v>
      </c>
      <c r="D2863">
        <v>0</v>
      </c>
      <c r="E2863" t="s">
        <v>37</v>
      </c>
      <c r="F2863">
        <v>0</v>
      </c>
      <c r="G2863">
        <v>2</v>
      </c>
      <c r="H2863" t="s">
        <v>30</v>
      </c>
      <c r="I2863">
        <v>100</v>
      </c>
      <c r="J2863" t="s">
        <v>31</v>
      </c>
      <c r="K2863">
        <v>0</v>
      </c>
      <c r="L2863" s="1">
        <v>2350</v>
      </c>
      <c r="M2863" t="s">
        <v>36</v>
      </c>
      <c r="N2863" t="s">
        <v>27</v>
      </c>
      <c r="O2863" t="s">
        <v>27</v>
      </c>
      <c r="P2863">
        <v>50</v>
      </c>
      <c r="Q2863" t="s">
        <v>32</v>
      </c>
      <c r="R2863">
        <v>6</v>
      </c>
      <c r="S2863" t="s">
        <v>36</v>
      </c>
      <c r="T2863">
        <v>3</v>
      </c>
      <c r="U2863">
        <v>4</v>
      </c>
      <c r="V2863">
        <v>1</v>
      </c>
      <c r="W2863">
        <v>11</v>
      </c>
      <c r="X2863">
        <v>635</v>
      </c>
      <c r="Y2863">
        <v>50</v>
      </c>
      <c r="Z2863" t="s">
        <v>35</v>
      </c>
      <c r="AA2863">
        <v>100</v>
      </c>
      <c r="AB2863" t="str">
        <f t="shared" si="44"/>
        <v>40-49</v>
      </c>
    </row>
    <row r="2864" spans="1:28" x14ac:dyDescent="0.3">
      <c r="A2864">
        <v>23</v>
      </c>
      <c r="B2864" t="s">
        <v>27</v>
      </c>
      <c r="C2864" t="s">
        <v>28</v>
      </c>
      <c r="D2864">
        <v>86</v>
      </c>
      <c r="E2864" t="s">
        <v>42</v>
      </c>
      <c r="F2864">
        <v>100</v>
      </c>
      <c r="G2864">
        <v>0</v>
      </c>
      <c r="H2864" t="s">
        <v>30</v>
      </c>
      <c r="I2864">
        <v>0</v>
      </c>
      <c r="J2864" t="s">
        <v>31</v>
      </c>
      <c r="K2864">
        <v>0</v>
      </c>
      <c r="L2864" s="1">
        <v>2336</v>
      </c>
      <c r="M2864" t="s">
        <v>27</v>
      </c>
      <c r="N2864" t="s">
        <v>36</v>
      </c>
      <c r="O2864" t="s">
        <v>27</v>
      </c>
      <c r="P2864">
        <v>50</v>
      </c>
      <c r="Q2864" t="s">
        <v>32</v>
      </c>
      <c r="R2864">
        <v>13</v>
      </c>
      <c r="S2864" t="s">
        <v>27</v>
      </c>
      <c r="T2864">
        <v>2</v>
      </c>
      <c r="U2864">
        <v>1</v>
      </c>
      <c r="V2864">
        <v>2</v>
      </c>
      <c r="W2864">
        <v>99</v>
      </c>
      <c r="X2864">
        <v>739</v>
      </c>
      <c r="Y2864">
        <v>-50</v>
      </c>
      <c r="Z2864" t="s">
        <v>35</v>
      </c>
      <c r="AA2864">
        <v>100</v>
      </c>
      <c r="AB2864" t="str">
        <f t="shared" si="44"/>
        <v>20-29</v>
      </c>
    </row>
    <row r="2865" spans="1:28" x14ac:dyDescent="0.3">
      <c r="A2865">
        <v>50</v>
      </c>
      <c r="B2865" t="s">
        <v>27</v>
      </c>
      <c r="C2865" t="s">
        <v>38</v>
      </c>
      <c r="D2865">
        <v>0</v>
      </c>
      <c r="E2865" t="s">
        <v>29</v>
      </c>
      <c r="F2865">
        <v>50</v>
      </c>
      <c r="G2865">
        <v>2</v>
      </c>
      <c r="H2865" t="s">
        <v>30</v>
      </c>
      <c r="I2865">
        <v>100</v>
      </c>
      <c r="J2865" t="s">
        <v>31</v>
      </c>
      <c r="K2865">
        <v>0</v>
      </c>
      <c r="L2865" s="1">
        <v>2400</v>
      </c>
      <c r="M2865" t="s">
        <v>27</v>
      </c>
      <c r="N2865" t="s">
        <v>36</v>
      </c>
      <c r="O2865" t="s">
        <v>27</v>
      </c>
      <c r="P2865">
        <v>50</v>
      </c>
      <c r="Q2865" t="s">
        <v>34</v>
      </c>
      <c r="R2865">
        <v>12</v>
      </c>
      <c r="S2865" t="s">
        <v>36</v>
      </c>
      <c r="T2865">
        <v>3</v>
      </c>
      <c r="U2865">
        <v>3</v>
      </c>
      <c r="V2865">
        <v>3</v>
      </c>
      <c r="W2865">
        <v>6</v>
      </c>
      <c r="X2865">
        <v>687</v>
      </c>
      <c r="Y2865">
        <v>50</v>
      </c>
      <c r="Z2865" t="s">
        <v>35</v>
      </c>
      <c r="AA2865">
        <v>100</v>
      </c>
      <c r="AB2865" t="str">
        <f t="shared" si="44"/>
        <v>50-59</v>
      </c>
    </row>
    <row r="2866" spans="1:28" x14ac:dyDescent="0.3">
      <c r="A2866">
        <v>46</v>
      </c>
      <c r="B2866" t="s">
        <v>27</v>
      </c>
      <c r="C2866" t="s">
        <v>45</v>
      </c>
      <c r="D2866">
        <v>0</v>
      </c>
      <c r="E2866" t="s">
        <v>29</v>
      </c>
      <c r="F2866">
        <v>50</v>
      </c>
      <c r="G2866">
        <v>1</v>
      </c>
      <c r="H2866" t="s">
        <v>30</v>
      </c>
      <c r="I2866">
        <v>50</v>
      </c>
      <c r="J2866" t="s">
        <v>31</v>
      </c>
      <c r="K2866">
        <v>0</v>
      </c>
      <c r="L2866" s="1">
        <v>2350</v>
      </c>
      <c r="M2866" t="s">
        <v>27</v>
      </c>
      <c r="N2866" t="s">
        <v>36</v>
      </c>
      <c r="O2866" t="s">
        <v>27</v>
      </c>
      <c r="P2866">
        <v>50</v>
      </c>
      <c r="Q2866" t="s">
        <v>34</v>
      </c>
      <c r="R2866">
        <v>26</v>
      </c>
      <c r="S2866" t="s">
        <v>36</v>
      </c>
      <c r="T2866">
        <v>10</v>
      </c>
      <c r="U2866">
        <v>0</v>
      </c>
      <c r="V2866">
        <v>1</v>
      </c>
      <c r="W2866">
        <v>4</v>
      </c>
      <c r="X2866">
        <v>601</v>
      </c>
      <c r="Y2866">
        <v>50</v>
      </c>
      <c r="Z2866" t="s">
        <v>35</v>
      </c>
      <c r="AA2866">
        <v>100</v>
      </c>
      <c r="AB2866" t="str">
        <f t="shared" si="44"/>
        <v>40-49</v>
      </c>
    </row>
    <row r="2867" spans="1:28" x14ac:dyDescent="0.3">
      <c r="A2867">
        <v>35</v>
      </c>
      <c r="B2867" t="s">
        <v>27</v>
      </c>
      <c r="C2867" t="s">
        <v>28</v>
      </c>
      <c r="D2867">
        <v>86</v>
      </c>
      <c r="E2867" t="s">
        <v>29</v>
      </c>
      <c r="F2867">
        <v>50</v>
      </c>
      <c r="G2867">
        <v>0</v>
      </c>
      <c r="H2867" t="s">
        <v>30</v>
      </c>
      <c r="I2867">
        <v>0</v>
      </c>
      <c r="J2867" t="s">
        <v>31</v>
      </c>
      <c r="K2867">
        <v>0</v>
      </c>
      <c r="L2867" s="1">
        <v>2436</v>
      </c>
      <c r="M2867" t="s">
        <v>27</v>
      </c>
      <c r="N2867" t="s">
        <v>27</v>
      </c>
      <c r="O2867" t="s">
        <v>27</v>
      </c>
      <c r="P2867">
        <v>0</v>
      </c>
      <c r="Q2867" t="s">
        <v>34</v>
      </c>
      <c r="R2867">
        <v>17</v>
      </c>
      <c r="S2867" t="s">
        <v>27</v>
      </c>
      <c r="T2867">
        <v>3</v>
      </c>
      <c r="U2867">
        <v>1</v>
      </c>
      <c r="V2867">
        <v>1</v>
      </c>
      <c r="W2867">
        <v>99</v>
      </c>
      <c r="X2867">
        <v>663</v>
      </c>
      <c r="Y2867">
        <v>50</v>
      </c>
      <c r="Z2867" t="s">
        <v>35</v>
      </c>
      <c r="AA2867">
        <v>100</v>
      </c>
      <c r="AB2867" t="str">
        <f t="shared" si="44"/>
        <v>30-39</v>
      </c>
    </row>
    <row r="2868" spans="1:28" x14ac:dyDescent="0.3">
      <c r="A2868">
        <v>27</v>
      </c>
      <c r="B2868" t="s">
        <v>27</v>
      </c>
      <c r="C2868" t="s">
        <v>28</v>
      </c>
      <c r="D2868">
        <v>86</v>
      </c>
      <c r="E2868" t="s">
        <v>42</v>
      </c>
      <c r="F2868">
        <v>100</v>
      </c>
      <c r="G2868">
        <v>0</v>
      </c>
      <c r="H2868" t="s">
        <v>30</v>
      </c>
      <c r="I2868">
        <v>0</v>
      </c>
      <c r="J2868" t="s">
        <v>31</v>
      </c>
      <c r="K2868">
        <v>0</v>
      </c>
      <c r="L2868" s="1">
        <v>2486</v>
      </c>
      <c r="M2868" t="s">
        <v>27</v>
      </c>
      <c r="N2868" t="s">
        <v>27</v>
      </c>
      <c r="O2868" t="s">
        <v>27</v>
      </c>
      <c r="P2868">
        <v>0</v>
      </c>
      <c r="Q2868" t="s">
        <v>44</v>
      </c>
      <c r="R2868">
        <v>9</v>
      </c>
      <c r="S2868" t="s">
        <v>27</v>
      </c>
      <c r="T2868">
        <v>6</v>
      </c>
      <c r="U2868">
        <v>0</v>
      </c>
      <c r="V2868">
        <v>2</v>
      </c>
      <c r="W2868">
        <v>99</v>
      </c>
      <c r="X2868">
        <v>675</v>
      </c>
      <c r="Y2868">
        <v>50</v>
      </c>
      <c r="Z2868" t="s">
        <v>35</v>
      </c>
      <c r="AA2868">
        <v>100</v>
      </c>
      <c r="AB2868" t="str">
        <f t="shared" si="44"/>
        <v>20-29</v>
      </c>
    </row>
    <row r="2869" spans="1:28" x14ac:dyDescent="0.3">
      <c r="A2869">
        <v>26</v>
      </c>
      <c r="B2869" t="s">
        <v>27</v>
      </c>
      <c r="C2869" t="s">
        <v>45</v>
      </c>
      <c r="D2869">
        <v>0</v>
      </c>
      <c r="E2869" t="s">
        <v>37</v>
      </c>
      <c r="F2869">
        <v>0</v>
      </c>
      <c r="G2869">
        <v>0</v>
      </c>
      <c r="H2869" t="s">
        <v>39</v>
      </c>
      <c r="I2869">
        <v>0</v>
      </c>
      <c r="J2869" t="s">
        <v>40</v>
      </c>
      <c r="K2869">
        <v>-200</v>
      </c>
      <c r="L2869" s="1">
        <v>1900</v>
      </c>
      <c r="M2869" t="s">
        <v>36</v>
      </c>
      <c r="N2869" t="s">
        <v>27</v>
      </c>
      <c r="O2869" t="s">
        <v>27</v>
      </c>
      <c r="P2869">
        <v>50</v>
      </c>
      <c r="Q2869" t="s">
        <v>34</v>
      </c>
      <c r="R2869">
        <v>25</v>
      </c>
      <c r="S2869" t="s">
        <v>27</v>
      </c>
      <c r="T2869">
        <v>2</v>
      </c>
      <c r="U2869">
        <v>3</v>
      </c>
      <c r="V2869">
        <v>1</v>
      </c>
      <c r="W2869">
        <v>99</v>
      </c>
      <c r="X2869">
        <v>796</v>
      </c>
      <c r="Y2869">
        <v>-50</v>
      </c>
      <c r="Z2869" t="s">
        <v>33</v>
      </c>
      <c r="AA2869">
        <v>50</v>
      </c>
      <c r="AB2869" t="str">
        <f t="shared" si="44"/>
        <v>20-29</v>
      </c>
    </row>
    <row r="2870" spans="1:28" x14ac:dyDescent="0.3">
      <c r="A2870">
        <v>48</v>
      </c>
      <c r="B2870" t="s">
        <v>27</v>
      </c>
      <c r="C2870" t="s">
        <v>28</v>
      </c>
      <c r="D2870">
        <v>86</v>
      </c>
      <c r="E2870" t="s">
        <v>37</v>
      </c>
      <c r="F2870">
        <v>0</v>
      </c>
      <c r="G2870">
        <v>0</v>
      </c>
      <c r="H2870" t="s">
        <v>30</v>
      </c>
      <c r="I2870">
        <v>0</v>
      </c>
      <c r="J2870" t="s">
        <v>31</v>
      </c>
      <c r="K2870">
        <v>0</v>
      </c>
      <c r="L2870" s="1">
        <v>2186</v>
      </c>
      <c r="M2870" t="s">
        <v>27</v>
      </c>
      <c r="N2870" t="s">
        <v>36</v>
      </c>
      <c r="O2870" t="s">
        <v>27</v>
      </c>
      <c r="P2870">
        <v>50</v>
      </c>
      <c r="Q2870" t="s">
        <v>34</v>
      </c>
      <c r="R2870">
        <v>5</v>
      </c>
      <c r="S2870" t="s">
        <v>36</v>
      </c>
      <c r="T2870">
        <v>3</v>
      </c>
      <c r="U2870">
        <v>2</v>
      </c>
      <c r="V2870">
        <v>2</v>
      </c>
      <c r="W2870">
        <v>3</v>
      </c>
      <c r="X2870">
        <v>738</v>
      </c>
      <c r="Y2870">
        <v>-50</v>
      </c>
      <c r="Z2870" t="s">
        <v>33</v>
      </c>
      <c r="AA2870">
        <v>50</v>
      </c>
      <c r="AB2870" t="str">
        <f t="shared" si="44"/>
        <v>40-49</v>
      </c>
    </row>
    <row r="2871" spans="1:28" x14ac:dyDescent="0.3">
      <c r="A2871">
        <v>58</v>
      </c>
      <c r="B2871" t="s">
        <v>36</v>
      </c>
      <c r="C2871" t="s">
        <v>38</v>
      </c>
      <c r="D2871">
        <v>0</v>
      </c>
      <c r="E2871" t="s">
        <v>42</v>
      </c>
      <c r="F2871">
        <v>100</v>
      </c>
      <c r="G2871">
        <v>1</v>
      </c>
      <c r="H2871" t="s">
        <v>30</v>
      </c>
      <c r="I2871">
        <v>50</v>
      </c>
      <c r="J2871" t="s">
        <v>40</v>
      </c>
      <c r="K2871">
        <v>-200</v>
      </c>
      <c r="L2871" s="1">
        <v>2250</v>
      </c>
      <c r="M2871" t="s">
        <v>27</v>
      </c>
      <c r="N2871" t="s">
        <v>27</v>
      </c>
      <c r="O2871" t="s">
        <v>27</v>
      </c>
      <c r="P2871">
        <v>0</v>
      </c>
      <c r="Q2871" t="s">
        <v>32</v>
      </c>
      <c r="R2871">
        <v>14</v>
      </c>
      <c r="S2871" t="s">
        <v>27</v>
      </c>
      <c r="T2871">
        <v>5</v>
      </c>
      <c r="U2871">
        <v>1</v>
      </c>
      <c r="V2871">
        <v>1</v>
      </c>
      <c r="W2871">
        <v>99</v>
      </c>
      <c r="X2871">
        <v>647</v>
      </c>
      <c r="Y2871">
        <v>50</v>
      </c>
      <c r="Z2871" t="s">
        <v>35</v>
      </c>
      <c r="AA2871">
        <v>100</v>
      </c>
      <c r="AB2871" t="str">
        <f t="shared" si="44"/>
        <v>50-59</v>
      </c>
    </row>
    <row r="2872" spans="1:28" x14ac:dyDescent="0.3">
      <c r="A2872">
        <v>30</v>
      </c>
      <c r="B2872" t="s">
        <v>27</v>
      </c>
      <c r="C2872" t="s">
        <v>38</v>
      </c>
      <c r="D2872">
        <v>0</v>
      </c>
      <c r="E2872" t="s">
        <v>37</v>
      </c>
      <c r="F2872">
        <v>0</v>
      </c>
      <c r="G2872">
        <v>1</v>
      </c>
      <c r="H2872" t="s">
        <v>30</v>
      </c>
      <c r="I2872">
        <v>50</v>
      </c>
      <c r="J2872" t="s">
        <v>31</v>
      </c>
      <c r="K2872">
        <v>0</v>
      </c>
      <c r="L2872" s="1">
        <v>2150</v>
      </c>
      <c r="M2872" t="s">
        <v>36</v>
      </c>
      <c r="N2872" t="s">
        <v>27</v>
      </c>
      <c r="O2872" t="s">
        <v>27</v>
      </c>
      <c r="P2872">
        <v>50</v>
      </c>
      <c r="Q2872" t="s">
        <v>34</v>
      </c>
      <c r="R2872">
        <v>21</v>
      </c>
      <c r="S2872" t="s">
        <v>36</v>
      </c>
      <c r="T2872">
        <v>7</v>
      </c>
      <c r="U2872">
        <v>1</v>
      </c>
      <c r="V2872">
        <v>2</v>
      </c>
      <c r="W2872">
        <v>2</v>
      </c>
      <c r="X2872">
        <v>756</v>
      </c>
      <c r="Y2872">
        <v>-50</v>
      </c>
      <c r="Z2872" t="s">
        <v>33</v>
      </c>
      <c r="AA2872">
        <v>50</v>
      </c>
      <c r="AB2872" t="str">
        <f t="shared" si="44"/>
        <v>30-39</v>
      </c>
    </row>
    <row r="2873" spans="1:28" x14ac:dyDescent="0.3">
      <c r="A2873">
        <v>46</v>
      </c>
      <c r="B2873" t="s">
        <v>27</v>
      </c>
      <c r="C2873" t="s">
        <v>38</v>
      </c>
      <c r="D2873">
        <v>0</v>
      </c>
      <c r="E2873" t="s">
        <v>29</v>
      </c>
      <c r="F2873">
        <v>50</v>
      </c>
      <c r="G2873">
        <v>0</v>
      </c>
      <c r="H2873" t="s">
        <v>39</v>
      </c>
      <c r="I2873">
        <v>0</v>
      </c>
      <c r="J2873" t="s">
        <v>31</v>
      </c>
      <c r="K2873">
        <v>0</v>
      </c>
      <c r="L2873" s="1">
        <v>2200</v>
      </c>
      <c r="M2873" t="s">
        <v>27</v>
      </c>
      <c r="N2873" t="s">
        <v>36</v>
      </c>
      <c r="O2873" t="s">
        <v>27</v>
      </c>
      <c r="P2873">
        <v>50</v>
      </c>
      <c r="Q2873" t="s">
        <v>34</v>
      </c>
      <c r="R2873">
        <v>13</v>
      </c>
      <c r="S2873" t="s">
        <v>27</v>
      </c>
      <c r="T2873">
        <v>6</v>
      </c>
      <c r="U2873">
        <v>3</v>
      </c>
      <c r="V2873">
        <v>2</v>
      </c>
      <c r="W2873">
        <v>99</v>
      </c>
      <c r="X2873">
        <v>746</v>
      </c>
      <c r="Y2873">
        <v>-50</v>
      </c>
      <c r="Z2873" t="s">
        <v>35</v>
      </c>
      <c r="AA2873">
        <v>100</v>
      </c>
      <c r="AB2873" t="str">
        <f t="shared" si="44"/>
        <v>40-49</v>
      </c>
    </row>
    <row r="2874" spans="1:28" x14ac:dyDescent="0.3">
      <c r="A2874">
        <v>18</v>
      </c>
      <c r="B2874" t="s">
        <v>27</v>
      </c>
      <c r="C2874" t="s">
        <v>28</v>
      </c>
      <c r="D2874">
        <v>86</v>
      </c>
      <c r="E2874" t="s">
        <v>42</v>
      </c>
      <c r="F2874">
        <v>100</v>
      </c>
      <c r="G2874">
        <v>1</v>
      </c>
      <c r="H2874" t="s">
        <v>30</v>
      </c>
      <c r="I2874">
        <v>50</v>
      </c>
      <c r="J2874" t="s">
        <v>40</v>
      </c>
      <c r="K2874">
        <v>-200</v>
      </c>
      <c r="L2874" s="1">
        <v>2236</v>
      </c>
      <c r="M2874" t="s">
        <v>27</v>
      </c>
      <c r="N2874" t="s">
        <v>27</v>
      </c>
      <c r="O2874" t="s">
        <v>27</v>
      </c>
      <c r="P2874">
        <v>0</v>
      </c>
      <c r="Q2874" t="s">
        <v>34</v>
      </c>
      <c r="R2874">
        <v>29</v>
      </c>
      <c r="S2874" t="s">
        <v>27</v>
      </c>
      <c r="T2874">
        <v>4</v>
      </c>
      <c r="U2874">
        <v>2</v>
      </c>
      <c r="V2874">
        <v>2</v>
      </c>
      <c r="W2874">
        <v>99</v>
      </c>
      <c r="X2874">
        <v>705</v>
      </c>
      <c r="Y2874">
        <v>-50</v>
      </c>
      <c r="Z2874" t="s">
        <v>35</v>
      </c>
      <c r="AA2874">
        <v>100</v>
      </c>
      <c r="AB2874" t="str">
        <f t="shared" si="44"/>
        <v>10-19</v>
      </c>
    </row>
    <row r="2875" spans="1:28" x14ac:dyDescent="0.3">
      <c r="A2875">
        <v>31</v>
      </c>
      <c r="B2875" t="s">
        <v>27</v>
      </c>
      <c r="C2875" t="s">
        <v>28</v>
      </c>
      <c r="D2875">
        <v>86</v>
      </c>
      <c r="E2875" t="s">
        <v>42</v>
      </c>
      <c r="F2875">
        <v>100</v>
      </c>
      <c r="G2875">
        <v>1</v>
      </c>
      <c r="H2875" t="s">
        <v>30</v>
      </c>
      <c r="I2875">
        <v>50</v>
      </c>
      <c r="J2875" t="s">
        <v>40</v>
      </c>
      <c r="K2875">
        <v>-200</v>
      </c>
      <c r="L2875" s="1">
        <v>2336</v>
      </c>
      <c r="M2875" t="s">
        <v>27</v>
      </c>
      <c r="N2875" t="s">
        <v>27</v>
      </c>
      <c r="O2875" t="s">
        <v>27</v>
      </c>
      <c r="P2875">
        <v>0</v>
      </c>
      <c r="Q2875" t="s">
        <v>34</v>
      </c>
      <c r="R2875">
        <v>20</v>
      </c>
      <c r="S2875" t="s">
        <v>36</v>
      </c>
      <c r="T2875">
        <v>3</v>
      </c>
      <c r="U2875">
        <v>2</v>
      </c>
      <c r="V2875">
        <v>2</v>
      </c>
      <c r="W2875">
        <v>2</v>
      </c>
      <c r="X2875">
        <v>664</v>
      </c>
      <c r="Y2875">
        <v>50</v>
      </c>
      <c r="Z2875" t="s">
        <v>35</v>
      </c>
      <c r="AA2875">
        <v>100</v>
      </c>
      <c r="AB2875" t="str">
        <f t="shared" si="44"/>
        <v>30-39</v>
      </c>
    </row>
    <row r="2876" spans="1:28" x14ac:dyDescent="0.3">
      <c r="A2876">
        <v>39</v>
      </c>
      <c r="B2876" t="s">
        <v>27</v>
      </c>
      <c r="C2876" t="s">
        <v>28</v>
      </c>
      <c r="D2876">
        <v>86</v>
      </c>
      <c r="E2876" t="s">
        <v>37</v>
      </c>
      <c r="F2876">
        <v>0</v>
      </c>
      <c r="G2876">
        <v>0</v>
      </c>
      <c r="H2876" t="s">
        <v>30</v>
      </c>
      <c r="I2876">
        <v>0</v>
      </c>
      <c r="J2876" t="s">
        <v>40</v>
      </c>
      <c r="K2876">
        <v>-200</v>
      </c>
      <c r="L2876" s="1">
        <v>1986</v>
      </c>
      <c r="M2876" t="s">
        <v>36</v>
      </c>
      <c r="N2876" t="s">
        <v>36</v>
      </c>
      <c r="O2876" t="s">
        <v>27</v>
      </c>
      <c r="P2876">
        <v>100</v>
      </c>
      <c r="Q2876" t="s">
        <v>44</v>
      </c>
      <c r="R2876">
        <v>30</v>
      </c>
      <c r="S2876" t="s">
        <v>36</v>
      </c>
      <c r="T2876">
        <v>6</v>
      </c>
      <c r="U2876">
        <v>0</v>
      </c>
      <c r="V2876">
        <v>2</v>
      </c>
      <c r="W2876">
        <v>14</v>
      </c>
      <c r="X2876">
        <v>660</v>
      </c>
      <c r="Y2876">
        <v>50</v>
      </c>
      <c r="Z2876" t="s">
        <v>41</v>
      </c>
      <c r="AA2876">
        <v>0</v>
      </c>
      <c r="AB2876" t="str">
        <f t="shared" si="44"/>
        <v>30-39</v>
      </c>
    </row>
    <row r="2877" spans="1:28" x14ac:dyDescent="0.3">
      <c r="A2877">
        <v>26</v>
      </c>
      <c r="B2877" t="s">
        <v>27</v>
      </c>
      <c r="C2877" t="s">
        <v>38</v>
      </c>
      <c r="D2877">
        <v>0</v>
      </c>
      <c r="E2877" t="s">
        <v>42</v>
      </c>
      <c r="F2877">
        <v>100</v>
      </c>
      <c r="G2877">
        <v>0</v>
      </c>
      <c r="H2877" t="s">
        <v>30</v>
      </c>
      <c r="I2877">
        <v>0</v>
      </c>
      <c r="J2877" t="s">
        <v>31</v>
      </c>
      <c r="K2877">
        <v>0</v>
      </c>
      <c r="L2877" s="1">
        <v>2350</v>
      </c>
      <c r="M2877" t="s">
        <v>27</v>
      </c>
      <c r="N2877" t="s">
        <v>27</v>
      </c>
      <c r="O2877" t="s">
        <v>27</v>
      </c>
      <c r="P2877">
        <v>0</v>
      </c>
      <c r="Q2877" t="s">
        <v>34</v>
      </c>
      <c r="R2877">
        <v>12</v>
      </c>
      <c r="S2877" t="s">
        <v>36</v>
      </c>
      <c r="T2877">
        <v>7</v>
      </c>
      <c r="U2877">
        <v>2</v>
      </c>
      <c r="V2877">
        <v>3</v>
      </c>
      <c r="W2877">
        <v>5</v>
      </c>
      <c r="X2877">
        <v>640</v>
      </c>
      <c r="Y2877">
        <v>50</v>
      </c>
      <c r="Z2877" t="s">
        <v>33</v>
      </c>
      <c r="AA2877">
        <v>50</v>
      </c>
      <c r="AB2877" t="str">
        <f t="shared" si="44"/>
        <v>20-29</v>
      </c>
    </row>
    <row r="2878" spans="1:28" x14ac:dyDescent="0.3">
      <c r="A2878">
        <v>25</v>
      </c>
      <c r="B2878" t="s">
        <v>27</v>
      </c>
      <c r="C2878" t="s">
        <v>38</v>
      </c>
      <c r="D2878">
        <v>0</v>
      </c>
      <c r="E2878" t="s">
        <v>37</v>
      </c>
      <c r="F2878">
        <v>0</v>
      </c>
      <c r="G2878">
        <v>0</v>
      </c>
      <c r="H2878" t="s">
        <v>30</v>
      </c>
      <c r="I2878">
        <v>0</v>
      </c>
      <c r="J2878" t="s">
        <v>31</v>
      </c>
      <c r="K2878">
        <v>0</v>
      </c>
      <c r="L2878" s="1">
        <v>2150</v>
      </c>
      <c r="M2878" t="s">
        <v>27</v>
      </c>
      <c r="N2878" t="s">
        <v>36</v>
      </c>
      <c r="O2878" t="s">
        <v>27</v>
      </c>
      <c r="P2878">
        <v>50</v>
      </c>
      <c r="Q2878" t="s">
        <v>34</v>
      </c>
      <c r="R2878">
        <v>27</v>
      </c>
      <c r="S2878" t="s">
        <v>36</v>
      </c>
      <c r="T2878">
        <v>1</v>
      </c>
      <c r="U2878">
        <v>1</v>
      </c>
      <c r="V2878">
        <v>1</v>
      </c>
      <c r="W2878">
        <v>1</v>
      </c>
      <c r="X2878">
        <v>733</v>
      </c>
      <c r="Y2878">
        <v>-50</v>
      </c>
      <c r="Z2878" t="s">
        <v>35</v>
      </c>
      <c r="AA2878">
        <v>100</v>
      </c>
      <c r="AB2878" t="str">
        <f t="shared" si="44"/>
        <v>20-29</v>
      </c>
    </row>
    <row r="2879" spans="1:28" x14ac:dyDescent="0.3">
      <c r="A2879">
        <v>29</v>
      </c>
      <c r="B2879" t="s">
        <v>27</v>
      </c>
      <c r="C2879" t="s">
        <v>38</v>
      </c>
      <c r="D2879">
        <v>0</v>
      </c>
      <c r="E2879" t="s">
        <v>29</v>
      </c>
      <c r="F2879">
        <v>50</v>
      </c>
      <c r="G2879">
        <v>0</v>
      </c>
      <c r="H2879" t="s">
        <v>39</v>
      </c>
      <c r="I2879">
        <v>0</v>
      </c>
      <c r="J2879" t="s">
        <v>31</v>
      </c>
      <c r="K2879">
        <v>0</v>
      </c>
      <c r="L2879" s="1">
        <v>2200</v>
      </c>
      <c r="M2879" t="s">
        <v>36</v>
      </c>
      <c r="N2879" t="s">
        <v>27</v>
      </c>
      <c r="O2879" t="s">
        <v>27</v>
      </c>
      <c r="P2879">
        <v>50</v>
      </c>
      <c r="Q2879" t="s">
        <v>44</v>
      </c>
      <c r="R2879">
        <v>15</v>
      </c>
      <c r="S2879" t="s">
        <v>36</v>
      </c>
      <c r="T2879">
        <v>6</v>
      </c>
      <c r="U2879">
        <v>1</v>
      </c>
      <c r="V2879">
        <v>3</v>
      </c>
      <c r="W2879">
        <v>1</v>
      </c>
      <c r="X2879">
        <v>707</v>
      </c>
      <c r="Y2879">
        <v>-50</v>
      </c>
      <c r="Z2879" t="s">
        <v>35</v>
      </c>
      <c r="AA2879">
        <v>100</v>
      </c>
      <c r="AB2879" t="str">
        <f t="shared" si="44"/>
        <v>20-29</v>
      </c>
    </row>
    <row r="2880" spans="1:28" x14ac:dyDescent="0.3">
      <c r="A2880">
        <v>44</v>
      </c>
      <c r="B2880" t="s">
        <v>27</v>
      </c>
      <c r="C2880" t="s">
        <v>38</v>
      </c>
      <c r="D2880">
        <v>0</v>
      </c>
      <c r="E2880" t="s">
        <v>29</v>
      </c>
      <c r="F2880">
        <v>50</v>
      </c>
      <c r="G2880">
        <v>0</v>
      </c>
      <c r="H2880" t="s">
        <v>30</v>
      </c>
      <c r="I2880">
        <v>0</v>
      </c>
      <c r="J2880" t="s">
        <v>31</v>
      </c>
      <c r="K2880">
        <v>0</v>
      </c>
      <c r="L2880" s="1">
        <v>2250</v>
      </c>
      <c r="M2880" t="s">
        <v>27</v>
      </c>
      <c r="N2880" t="s">
        <v>27</v>
      </c>
      <c r="O2880" t="s">
        <v>27</v>
      </c>
      <c r="P2880">
        <v>0</v>
      </c>
      <c r="Q2880" t="s">
        <v>34</v>
      </c>
      <c r="R2880">
        <v>29</v>
      </c>
      <c r="S2880" t="s">
        <v>36</v>
      </c>
      <c r="T2880">
        <v>5</v>
      </c>
      <c r="U2880">
        <v>4</v>
      </c>
      <c r="V2880">
        <v>1</v>
      </c>
      <c r="W2880">
        <v>11</v>
      </c>
      <c r="X2880">
        <v>741</v>
      </c>
      <c r="Y2880">
        <v>-50</v>
      </c>
      <c r="Z2880" t="s">
        <v>35</v>
      </c>
      <c r="AA2880">
        <v>100</v>
      </c>
      <c r="AB2880" t="str">
        <f t="shared" si="44"/>
        <v>40-49</v>
      </c>
    </row>
    <row r="2881" spans="1:28" x14ac:dyDescent="0.3">
      <c r="A2881">
        <v>37</v>
      </c>
      <c r="B2881" t="s">
        <v>27</v>
      </c>
      <c r="C2881" t="s">
        <v>28</v>
      </c>
      <c r="D2881">
        <v>86</v>
      </c>
      <c r="E2881" t="s">
        <v>42</v>
      </c>
      <c r="F2881">
        <v>100</v>
      </c>
      <c r="G2881">
        <v>0</v>
      </c>
      <c r="H2881" t="s">
        <v>30</v>
      </c>
      <c r="I2881">
        <v>0</v>
      </c>
      <c r="J2881" t="s">
        <v>31</v>
      </c>
      <c r="K2881">
        <v>0</v>
      </c>
      <c r="L2881" s="1">
        <v>2386</v>
      </c>
      <c r="M2881" t="s">
        <v>27</v>
      </c>
      <c r="N2881" t="s">
        <v>27</v>
      </c>
      <c r="O2881" t="s">
        <v>27</v>
      </c>
      <c r="P2881">
        <v>0</v>
      </c>
      <c r="Q2881" t="s">
        <v>34</v>
      </c>
      <c r="R2881">
        <v>27</v>
      </c>
      <c r="S2881" t="s">
        <v>27</v>
      </c>
      <c r="T2881">
        <v>3</v>
      </c>
      <c r="U2881">
        <v>2</v>
      </c>
      <c r="V2881">
        <v>2</v>
      </c>
      <c r="W2881">
        <v>99</v>
      </c>
      <c r="X2881">
        <v>782</v>
      </c>
      <c r="Y2881">
        <v>-50</v>
      </c>
      <c r="Z2881" t="s">
        <v>35</v>
      </c>
      <c r="AA2881">
        <v>100</v>
      </c>
      <c r="AB2881" t="str">
        <f t="shared" si="44"/>
        <v>30-39</v>
      </c>
    </row>
    <row r="2882" spans="1:28" x14ac:dyDescent="0.3">
      <c r="A2882">
        <v>18</v>
      </c>
      <c r="B2882" t="s">
        <v>27</v>
      </c>
      <c r="C2882" t="s">
        <v>28</v>
      </c>
      <c r="D2882">
        <v>86</v>
      </c>
      <c r="E2882" t="s">
        <v>42</v>
      </c>
      <c r="F2882">
        <v>100</v>
      </c>
      <c r="G2882">
        <v>1</v>
      </c>
      <c r="H2882" t="s">
        <v>30</v>
      </c>
      <c r="I2882">
        <v>50</v>
      </c>
      <c r="J2882" t="s">
        <v>40</v>
      </c>
      <c r="K2882">
        <v>-200</v>
      </c>
      <c r="L2882" s="1">
        <v>2086</v>
      </c>
      <c r="M2882" t="s">
        <v>36</v>
      </c>
      <c r="N2882" t="s">
        <v>36</v>
      </c>
      <c r="O2882" t="s">
        <v>36</v>
      </c>
      <c r="P2882">
        <v>150</v>
      </c>
      <c r="Q2882" t="s">
        <v>32</v>
      </c>
      <c r="R2882">
        <v>29</v>
      </c>
      <c r="S2882" t="s">
        <v>36</v>
      </c>
      <c r="T2882">
        <v>6</v>
      </c>
      <c r="U2882">
        <v>4</v>
      </c>
      <c r="V2882">
        <v>2</v>
      </c>
      <c r="W2882">
        <v>1</v>
      </c>
      <c r="X2882">
        <v>729</v>
      </c>
      <c r="Y2882">
        <v>-50</v>
      </c>
      <c r="Z2882" t="s">
        <v>35</v>
      </c>
      <c r="AA2882">
        <v>100</v>
      </c>
      <c r="AB2882" t="str">
        <f t="shared" ref="AB2882:AB2945" si="45">FLOOR(A2882,10) &amp; "-" &amp; (FLOOR(A2882,10)+9)</f>
        <v>10-19</v>
      </c>
    </row>
    <row r="2883" spans="1:28" x14ac:dyDescent="0.3">
      <c r="A2883">
        <v>18</v>
      </c>
      <c r="B2883" t="s">
        <v>27</v>
      </c>
      <c r="C2883" t="s">
        <v>38</v>
      </c>
      <c r="D2883">
        <v>0</v>
      </c>
      <c r="E2883" t="s">
        <v>29</v>
      </c>
      <c r="F2883">
        <v>50</v>
      </c>
      <c r="G2883">
        <v>1</v>
      </c>
      <c r="H2883" t="s">
        <v>39</v>
      </c>
      <c r="I2883">
        <v>100</v>
      </c>
      <c r="J2883" t="s">
        <v>40</v>
      </c>
      <c r="K2883">
        <v>-200</v>
      </c>
      <c r="L2883" s="1">
        <v>2000</v>
      </c>
      <c r="M2883" t="s">
        <v>36</v>
      </c>
      <c r="N2883" t="s">
        <v>36</v>
      </c>
      <c r="O2883" t="s">
        <v>27</v>
      </c>
      <c r="P2883">
        <v>100</v>
      </c>
      <c r="Q2883" t="s">
        <v>32</v>
      </c>
      <c r="R2883">
        <v>5</v>
      </c>
      <c r="S2883" t="s">
        <v>36</v>
      </c>
      <c r="T2883">
        <v>8</v>
      </c>
      <c r="U2883">
        <v>0</v>
      </c>
      <c r="V2883">
        <v>1</v>
      </c>
      <c r="W2883">
        <v>6</v>
      </c>
      <c r="X2883">
        <v>711</v>
      </c>
      <c r="Y2883">
        <v>-50</v>
      </c>
      <c r="Z2883" t="s">
        <v>33</v>
      </c>
      <c r="AA2883">
        <v>50</v>
      </c>
      <c r="AB2883" t="str">
        <f t="shared" si="45"/>
        <v>10-19</v>
      </c>
    </row>
    <row r="2884" spans="1:28" x14ac:dyDescent="0.3">
      <c r="A2884">
        <v>30</v>
      </c>
      <c r="B2884" t="s">
        <v>27</v>
      </c>
      <c r="C2884" t="s">
        <v>28</v>
      </c>
      <c r="D2884">
        <v>86</v>
      </c>
      <c r="E2884" t="s">
        <v>29</v>
      </c>
      <c r="F2884">
        <v>50</v>
      </c>
      <c r="G2884">
        <v>0</v>
      </c>
      <c r="H2884" t="s">
        <v>30</v>
      </c>
      <c r="I2884">
        <v>0</v>
      </c>
      <c r="J2884" t="s">
        <v>31</v>
      </c>
      <c r="K2884">
        <v>0</v>
      </c>
      <c r="L2884" s="1">
        <v>2336</v>
      </c>
      <c r="M2884" t="s">
        <v>27</v>
      </c>
      <c r="N2884" t="s">
        <v>27</v>
      </c>
      <c r="O2884" t="s">
        <v>27</v>
      </c>
      <c r="P2884">
        <v>0</v>
      </c>
      <c r="Q2884" t="s">
        <v>32</v>
      </c>
      <c r="R2884">
        <v>9</v>
      </c>
      <c r="S2884" t="s">
        <v>27</v>
      </c>
      <c r="T2884">
        <v>7</v>
      </c>
      <c r="U2884">
        <v>0</v>
      </c>
      <c r="V2884">
        <v>2</v>
      </c>
      <c r="W2884">
        <v>99</v>
      </c>
      <c r="X2884">
        <v>776</v>
      </c>
      <c r="Y2884">
        <v>-50</v>
      </c>
      <c r="Z2884" t="s">
        <v>35</v>
      </c>
      <c r="AA2884">
        <v>100</v>
      </c>
      <c r="AB2884" t="str">
        <f t="shared" si="45"/>
        <v>30-39</v>
      </c>
    </row>
    <row r="2885" spans="1:28" x14ac:dyDescent="0.3">
      <c r="A2885">
        <v>46</v>
      </c>
      <c r="B2885" t="s">
        <v>27</v>
      </c>
      <c r="C2885" t="s">
        <v>28</v>
      </c>
      <c r="D2885">
        <v>86</v>
      </c>
      <c r="E2885" t="s">
        <v>29</v>
      </c>
      <c r="F2885">
        <v>50</v>
      </c>
      <c r="G2885">
        <v>1</v>
      </c>
      <c r="H2885" t="s">
        <v>43</v>
      </c>
      <c r="I2885">
        <v>200</v>
      </c>
      <c r="J2885" t="s">
        <v>31</v>
      </c>
      <c r="K2885">
        <v>0</v>
      </c>
      <c r="L2885" s="1">
        <v>2486</v>
      </c>
      <c r="M2885" t="s">
        <v>27</v>
      </c>
      <c r="N2885" t="s">
        <v>36</v>
      </c>
      <c r="O2885" t="s">
        <v>27</v>
      </c>
      <c r="P2885">
        <v>50</v>
      </c>
      <c r="Q2885" t="s">
        <v>34</v>
      </c>
      <c r="R2885">
        <v>26</v>
      </c>
      <c r="S2885" t="s">
        <v>27</v>
      </c>
      <c r="T2885">
        <v>5</v>
      </c>
      <c r="U2885">
        <v>4</v>
      </c>
      <c r="V2885">
        <v>3</v>
      </c>
      <c r="W2885">
        <v>99</v>
      </c>
      <c r="X2885">
        <v>708</v>
      </c>
      <c r="Y2885">
        <v>-50</v>
      </c>
      <c r="Z2885" t="s">
        <v>35</v>
      </c>
      <c r="AA2885">
        <v>100</v>
      </c>
      <c r="AB2885" t="str">
        <f t="shared" si="45"/>
        <v>40-49</v>
      </c>
    </row>
    <row r="2886" spans="1:28" x14ac:dyDescent="0.3">
      <c r="A2886">
        <v>18</v>
      </c>
      <c r="B2886" t="s">
        <v>27</v>
      </c>
      <c r="C2886" t="s">
        <v>28</v>
      </c>
      <c r="D2886">
        <v>86</v>
      </c>
      <c r="E2886" t="s">
        <v>29</v>
      </c>
      <c r="F2886">
        <v>50</v>
      </c>
      <c r="G2886">
        <v>0</v>
      </c>
      <c r="H2886" t="s">
        <v>39</v>
      </c>
      <c r="I2886">
        <v>0</v>
      </c>
      <c r="J2886" t="s">
        <v>40</v>
      </c>
      <c r="K2886">
        <v>-200</v>
      </c>
      <c r="L2886" s="1">
        <v>2036</v>
      </c>
      <c r="M2886" t="s">
        <v>36</v>
      </c>
      <c r="N2886" t="s">
        <v>27</v>
      </c>
      <c r="O2886" t="s">
        <v>27</v>
      </c>
      <c r="P2886">
        <v>50</v>
      </c>
      <c r="Q2886" t="s">
        <v>34</v>
      </c>
      <c r="R2886">
        <v>22</v>
      </c>
      <c r="S2886" t="s">
        <v>36</v>
      </c>
      <c r="T2886">
        <v>2</v>
      </c>
      <c r="U2886">
        <v>2</v>
      </c>
      <c r="V2886">
        <v>2</v>
      </c>
      <c r="W2886">
        <v>13</v>
      </c>
      <c r="X2886">
        <v>749</v>
      </c>
      <c r="Y2886">
        <v>-50</v>
      </c>
      <c r="Z2886" t="s">
        <v>33</v>
      </c>
      <c r="AA2886">
        <v>50</v>
      </c>
      <c r="AB2886" t="str">
        <f t="shared" si="45"/>
        <v>10-19</v>
      </c>
    </row>
    <row r="2887" spans="1:28" x14ac:dyDescent="0.3">
      <c r="A2887">
        <v>32</v>
      </c>
      <c r="B2887" t="s">
        <v>27</v>
      </c>
      <c r="C2887" t="s">
        <v>28</v>
      </c>
      <c r="D2887">
        <v>86</v>
      </c>
      <c r="E2887" t="s">
        <v>29</v>
      </c>
      <c r="F2887">
        <v>50</v>
      </c>
      <c r="G2887">
        <v>1</v>
      </c>
      <c r="H2887" t="s">
        <v>30</v>
      </c>
      <c r="I2887">
        <v>50</v>
      </c>
      <c r="J2887" t="s">
        <v>40</v>
      </c>
      <c r="K2887">
        <v>-200</v>
      </c>
      <c r="L2887" s="1">
        <v>2086</v>
      </c>
      <c r="M2887" t="s">
        <v>36</v>
      </c>
      <c r="N2887" t="s">
        <v>27</v>
      </c>
      <c r="O2887" t="s">
        <v>27</v>
      </c>
      <c r="P2887">
        <v>50</v>
      </c>
      <c r="Q2887" t="s">
        <v>32</v>
      </c>
      <c r="R2887">
        <v>27</v>
      </c>
      <c r="S2887" t="s">
        <v>27</v>
      </c>
      <c r="T2887">
        <v>6</v>
      </c>
      <c r="U2887">
        <v>3</v>
      </c>
      <c r="V2887">
        <v>3</v>
      </c>
      <c r="W2887">
        <v>99</v>
      </c>
      <c r="X2887">
        <v>771</v>
      </c>
      <c r="Y2887">
        <v>-50</v>
      </c>
      <c r="Z2887" t="s">
        <v>33</v>
      </c>
      <c r="AA2887">
        <v>50</v>
      </c>
      <c r="AB2887" t="str">
        <f t="shared" si="45"/>
        <v>30-39</v>
      </c>
    </row>
    <row r="2888" spans="1:28" x14ac:dyDescent="0.3">
      <c r="A2888">
        <v>32</v>
      </c>
      <c r="B2888" t="s">
        <v>27</v>
      </c>
      <c r="C2888" t="s">
        <v>28</v>
      </c>
      <c r="D2888">
        <v>86</v>
      </c>
      <c r="E2888" t="s">
        <v>42</v>
      </c>
      <c r="F2888">
        <v>100</v>
      </c>
      <c r="G2888">
        <v>0</v>
      </c>
      <c r="H2888" t="s">
        <v>39</v>
      </c>
      <c r="I2888">
        <v>0</v>
      </c>
      <c r="J2888" t="s">
        <v>40</v>
      </c>
      <c r="K2888">
        <v>-200</v>
      </c>
      <c r="L2888" s="1">
        <v>2236</v>
      </c>
      <c r="M2888" t="s">
        <v>27</v>
      </c>
      <c r="N2888" t="s">
        <v>27</v>
      </c>
      <c r="O2888" t="s">
        <v>27</v>
      </c>
      <c r="P2888">
        <v>0</v>
      </c>
      <c r="Q2888" t="s">
        <v>34</v>
      </c>
      <c r="R2888">
        <v>15</v>
      </c>
      <c r="S2888" t="s">
        <v>36</v>
      </c>
      <c r="T2888">
        <v>7</v>
      </c>
      <c r="U2888">
        <v>4</v>
      </c>
      <c r="V2888">
        <v>1</v>
      </c>
      <c r="W2888">
        <v>2</v>
      </c>
      <c r="X2888">
        <v>636</v>
      </c>
      <c r="Y2888">
        <v>50</v>
      </c>
      <c r="Z2888" t="s">
        <v>33</v>
      </c>
      <c r="AA2888">
        <v>50</v>
      </c>
      <c r="AB2888" t="str">
        <f t="shared" si="45"/>
        <v>30-39</v>
      </c>
    </row>
    <row r="2889" spans="1:28" x14ac:dyDescent="0.3">
      <c r="A2889">
        <v>60</v>
      </c>
      <c r="B2889" t="s">
        <v>36</v>
      </c>
      <c r="C2889" t="s">
        <v>46</v>
      </c>
      <c r="D2889">
        <v>0</v>
      </c>
      <c r="E2889" t="s">
        <v>37</v>
      </c>
      <c r="F2889">
        <v>0</v>
      </c>
      <c r="G2889">
        <v>1</v>
      </c>
      <c r="H2889" t="s">
        <v>30</v>
      </c>
      <c r="I2889">
        <v>50</v>
      </c>
      <c r="J2889" t="s">
        <v>40</v>
      </c>
      <c r="K2889">
        <v>-200</v>
      </c>
      <c r="L2889" s="1">
        <v>1950</v>
      </c>
      <c r="M2889" t="s">
        <v>27</v>
      </c>
      <c r="N2889" t="s">
        <v>36</v>
      </c>
      <c r="O2889" t="s">
        <v>27</v>
      </c>
      <c r="P2889">
        <v>50</v>
      </c>
      <c r="Q2889" t="s">
        <v>32</v>
      </c>
      <c r="R2889">
        <v>15</v>
      </c>
      <c r="S2889" t="s">
        <v>27</v>
      </c>
      <c r="T2889">
        <v>1</v>
      </c>
      <c r="U2889">
        <v>4</v>
      </c>
      <c r="V2889">
        <v>3</v>
      </c>
      <c r="W2889">
        <v>99</v>
      </c>
      <c r="X2889">
        <v>709</v>
      </c>
      <c r="Y2889">
        <v>-50</v>
      </c>
      <c r="Z2889" t="s">
        <v>33</v>
      </c>
      <c r="AA2889">
        <v>50</v>
      </c>
      <c r="AB2889" t="str">
        <f t="shared" si="45"/>
        <v>60-69</v>
      </c>
    </row>
    <row r="2890" spans="1:28" x14ac:dyDescent="0.3">
      <c r="A2890">
        <v>34</v>
      </c>
      <c r="B2890" t="s">
        <v>27</v>
      </c>
      <c r="C2890" t="s">
        <v>45</v>
      </c>
      <c r="D2890">
        <v>0</v>
      </c>
      <c r="E2890" t="s">
        <v>29</v>
      </c>
      <c r="F2890">
        <v>50</v>
      </c>
      <c r="G2890">
        <v>1</v>
      </c>
      <c r="H2890" t="s">
        <v>30</v>
      </c>
      <c r="I2890">
        <v>50</v>
      </c>
      <c r="J2890" t="s">
        <v>31</v>
      </c>
      <c r="K2890">
        <v>0</v>
      </c>
      <c r="L2890" s="1">
        <v>2300</v>
      </c>
      <c r="M2890" t="s">
        <v>27</v>
      </c>
      <c r="N2890" t="s">
        <v>27</v>
      </c>
      <c r="O2890" t="s">
        <v>27</v>
      </c>
      <c r="P2890">
        <v>0</v>
      </c>
      <c r="Q2890" t="s">
        <v>34</v>
      </c>
      <c r="R2890">
        <v>2</v>
      </c>
      <c r="S2890" t="s">
        <v>36</v>
      </c>
      <c r="T2890">
        <v>5</v>
      </c>
      <c r="U2890">
        <v>1</v>
      </c>
      <c r="V2890">
        <v>1</v>
      </c>
      <c r="W2890">
        <v>2</v>
      </c>
      <c r="X2890">
        <v>760</v>
      </c>
      <c r="Y2890">
        <v>-50</v>
      </c>
      <c r="Z2890" t="s">
        <v>35</v>
      </c>
      <c r="AA2890">
        <v>100</v>
      </c>
      <c r="AB2890" t="str">
        <f t="shared" si="45"/>
        <v>30-39</v>
      </c>
    </row>
    <row r="2891" spans="1:28" x14ac:dyDescent="0.3">
      <c r="A2891">
        <v>45</v>
      </c>
      <c r="B2891" t="s">
        <v>27</v>
      </c>
      <c r="C2891" t="s">
        <v>46</v>
      </c>
      <c r="D2891">
        <v>0</v>
      </c>
      <c r="E2891" t="s">
        <v>29</v>
      </c>
      <c r="F2891">
        <v>50</v>
      </c>
      <c r="G2891">
        <v>2</v>
      </c>
      <c r="H2891" t="s">
        <v>30</v>
      </c>
      <c r="I2891">
        <v>100</v>
      </c>
      <c r="J2891" t="s">
        <v>31</v>
      </c>
      <c r="K2891">
        <v>0</v>
      </c>
      <c r="L2891" s="1">
        <v>2250</v>
      </c>
      <c r="M2891" t="s">
        <v>27</v>
      </c>
      <c r="N2891" t="s">
        <v>36</v>
      </c>
      <c r="O2891" t="s">
        <v>27</v>
      </c>
      <c r="P2891">
        <v>50</v>
      </c>
      <c r="Q2891" t="s">
        <v>34</v>
      </c>
      <c r="R2891">
        <v>14</v>
      </c>
      <c r="S2891" t="s">
        <v>36</v>
      </c>
      <c r="T2891">
        <v>8</v>
      </c>
      <c r="U2891">
        <v>2</v>
      </c>
      <c r="V2891">
        <v>2</v>
      </c>
      <c r="W2891">
        <v>14</v>
      </c>
      <c r="X2891">
        <v>747</v>
      </c>
      <c r="Y2891">
        <v>-50</v>
      </c>
      <c r="Z2891" t="s">
        <v>33</v>
      </c>
      <c r="AA2891">
        <v>50</v>
      </c>
      <c r="AB2891" t="str">
        <f t="shared" si="45"/>
        <v>40-49</v>
      </c>
    </row>
    <row r="2892" spans="1:28" x14ac:dyDescent="0.3">
      <c r="A2892">
        <v>42</v>
      </c>
      <c r="B2892" t="s">
        <v>27</v>
      </c>
      <c r="C2892" t="s">
        <v>45</v>
      </c>
      <c r="D2892">
        <v>0</v>
      </c>
      <c r="E2892" t="s">
        <v>29</v>
      </c>
      <c r="F2892">
        <v>50</v>
      </c>
      <c r="G2892">
        <v>1</v>
      </c>
      <c r="H2892" t="s">
        <v>30</v>
      </c>
      <c r="I2892">
        <v>50</v>
      </c>
      <c r="J2892" t="s">
        <v>40</v>
      </c>
      <c r="K2892">
        <v>-200</v>
      </c>
      <c r="L2892" s="1">
        <v>2050</v>
      </c>
      <c r="M2892" t="s">
        <v>27</v>
      </c>
      <c r="N2892" t="s">
        <v>27</v>
      </c>
      <c r="O2892" t="s">
        <v>36</v>
      </c>
      <c r="P2892">
        <v>50</v>
      </c>
      <c r="Q2892" t="s">
        <v>44</v>
      </c>
      <c r="R2892">
        <v>2</v>
      </c>
      <c r="S2892" t="s">
        <v>36</v>
      </c>
      <c r="T2892">
        <v>4</v>
      </c>
      <c r="U2892">
        <v>2</v>
      </c>
      <c r="V2892">
        <v>2</v>
      </c>
      <c r="W2892">
        <v>11</v>
      </c>
      <c r="X2892">
        <v>758</v>
      </c>
      <c r="Y2892">
        <v>-50</v>
      </c>
      <c r="Z2892" t="s">
        <v>35</v>
      </c>
      <c r="AA2892">
        <v>100</v>
      </c>
      <c r="AB2892" t="str">
        <f t="shared" si="45"/>
        <v>40-49</v>
      </c>
    </row>
    <row r="2893" spans="1:28" x14ac:dyDescent="0.3">
      <c r="A2893">
        <v>18</v>
      </c>
      <c r="B2893" t="s">
        <v>27</v>
      </c>
      <c r="C2893" t="s">
        <v>38</v>
      </c>
      <c r="D2893">
        <v>0</v>
      </c>
      <c r="E2893" t="s">
        <v>29</v>
      </c>
      <c r="F2893">
        <v>50</v>
      </c>
      <c r="G2893">
        <v>0</v>
      </c>
      <c r="H2893" t="s">
        <v>30</v>
      </c>
      <c r="I2893">
        <v>0</v>
      </c>
      <c r="J2893" t="s">
        <v>40</v>
      </c>
      <c r="K2893">
        <v>-200</v>
      </c>
      <c r="L2893" s="1">
        <v>2050</v>
      </c>
      <c r="M2893" t="s">
        <v>27</v>
      </c>
      <c r="N2893" t="s">
        <v>27</v>
      </c>
      <c r="O2893" t="s">
        <v>27</v>
      </c>
      <c r="P2893">
        <v>0</v>
      </c>
      <c r="Q2893" t="s">
        <v>32</v>
      </c>
      <c r="R2893">
        <v>14</v>
      </c>
      <c r="S2893" t="s">
        <v>36</v>
      </c>
      <c r="T2893">
        <v>11</v>
      </c>
      <c r="U2893">
        <v>1</v>
      </c>
      <c r="V2893">
        <v>2</v>
      </c>
      <c r="W2893">
        <v>3</v>
      </c>
      <c r="X2893">
        <v>679</v>
      </c>
      <c r="Y2893">
        <v>50</v>
      </c>
      <c r="Z2893" t="s">
        <v>41</v>
      </c>
      <c r="AA2893">
        <v>0</v>
      </c>
      <c r="AB2893" t="str">
        <f t="shared" si="45"/>
        <v>10-19</v>
      </c>
    </row>
    <row r="2894" spans="1:28" x14ac:dyDescent="0.3">
      <c r="A2894">
        <v>51</v>
      </c>
      <c r="B2894" t="s">
        <v>27</v>
      </c>
      <c r="C2894" t="s">
        <v>38</v>
      </c>
      <c r="D2894">
        <v>0</v>
      </c>
      <c r="E2894" t="s">
        <v>29</v>
      </c>
      <c r="F2894">
        <v>50</v>
      </c>
      <c r="G2894">
        <v>1</v>
      </c>
      <c r="H2894" t="s">
        <v>30</v>
      </c>
      <c r="I2894">
        <v>50</v>
      </c>
      <c r="J2894" t="s">
        <v>40</v>
      </c>
      <c r="K2894">
        <v>-200</v>
      </c>
      <c r="L2894" s="1">
        <v>2100</v>
      </c>
      <c r="M2894" t="s">
        <v>27</v>
      </c>
      <c r="N2894" t="s">
        <v>27</v>
      </c>
      <c r="O2894" t="s">
        <v>27</v>
      </c>
      <c r="P2894">
        <v>0</v>
      </c>
      <c r="Q2894" t="s">
        <v>34</v>
      </c>
      <c r="R2894">
        <v>6</v>
      </c>
      <c r="S2894" t="s">
        <v>27</v>
      </c>
      <c r="T2894">
        <v>3</v>
      </c>
      <c r="U2894">
        <v>3</v>
      </c>
      <c r="V2894">
        <v>2</v>
      </c>
      <c r="W2894">
        <v>99</v>
      </c>
      <c r="X2894">
        <v>740</v>
      </c>
      <c r="Y2894">
        <v>-50</v>
      </c>
      <c r="Z2894" t="s">
        <v>35</v>
      </c>
      <c r="AA2894">
        <v>100</v>
      </c>
      <c r="AB2894" t="str">
        <f t="shared" si="45"/>
        <v>50-59</v>
      </c>
    </row>
    <row r="2895" spans="1:28" x14ac:dyDescent="0.3">
      <c r="A2895">
        <v>43</v>
      </c>
      <c r="B2895" t="s">
        <v>27</v>
      </c>
      <c r="C2895" t="s">
        <v>28</v>
      </c>
      <c r="D2895">
        <v>86</v>
      </c>
      <c r="E2895" t="s">
        <v>29</v>
      </c>
      <c r="F2895">
        <v>50</v>
      </c>
      <c r="G2895">
        <v>0</v>
      </c>
      <c r="H2895" t="s">
        <v>39</v>
      </c>
      <c r="I2895">
        <v>0</v>
      </c>
      <c r="J2895" t="s">
        <v>31</v>
      </c>
      <c r="K2895">
        <v>0</v>
      </c>
      <c r="L2895" s="1">
        <v>2336</v>
      </c>
      <c r="M2895" t="s">
        <v>27</v>
      </c>
      <c r="N2895" t="s">
        <v>36</v>
      </c>
      <c r="O2895" t="s">
        <v>27</v>
      </c>
      <c r="P2895">
        <v>50</v>
      </c>
      <c r="Q2895" t="s">
        <v>32</v>
      </c>
      <c r="R2895">
        <v>15</v>
      </c>
      <c r="S2895" t="s">
        <v>27</v>
      </c>
      <c r="T2895">
        <v>7</v>
      </c>
      <c r="U2895">
        <v>1</v>
      </c>
      <c r="V2895">
        <v>3</v>
      </c>
      <c r="W2895">
        <v>99</v>
      </c>
      <c r="X2895">
        <v>672</v>
      </c>
      <c r="Y2895">
        <v>50</v>
      </c>
      <c r="Z2895" t="s">
        <v>33</v>
      </c>
      <c r="AA2895">
        <v>50</v>
      </c>
      <c r="AB2895" t="str">
        <f t="shared" si="45"/>
        <v>40-49</v>
      </c>
    </row>
    <row r="2896" spans="1:28" x14ac:dyDescent="0.3">
      <c r="A2896">
        <v>47</v>
      </c>
      <c r="B2896" t="s">
        <v>27</v>
      </c>
      <c r="C2896" t="s">
        <v>38</v>
      </c>
      <c r="D2896">
        <v>0</v>
      </c>
      <c r="E2896" t="s">
        <v>37</v>
      </c>
      <c r="F2896">
        <v>0</v>
      </c>
      <c r="G2896">
        <v>1</v>
      </c>
      <c r="H2896" t="s">
        <v>30</v>
      </c>
      <c r="I2896">
        <v>50</v>
      </c>
      <c r="J2896" t="s">
        <v>31</v>
      </c>
      <c r="K2896">
        <v>0</v>
      </c>
      <c r="L2896" s="1">
        <v>2200</v>
      </c>
      <c r="M2896" t="s">
        <v>27</v>
      </c>
      <c r="N2896" t="s">
        <v>27</v>
      </c>
      <c r="O2896" t="s">
        <v>36</v>
      </c>
      <c r="P2896">
        <v>50</v>
      </c>
      <c r="Q2896" t="s">
        <v>34</v>
      </c>
      <c r="R2896">
        <v>19</v>
      </c>
      <c r="S2896" t="s">
        <v>36</v>
      </c>
      <c r="T2896">
        <v>4</v>
      </c>
      <c r="U2896">
        <v>2</v>
      </c>
      <c r="V2896">
        <v>2</v>
      </c>
      <c r="W2896">
        <v>11</v>
      </c>
      <c r="X2896">
        <v>747</v>
      </c>
      <c r="Y2896">
        <v>-50</v>
      </c>
      <c r="Z2896" t="s">
        <v>35</v>
      </c>
      <c r="AA2896">
        <v>100</v>
      </c>
      <c r="AB2896" t="str">
        <f t="shared" si="45"/>
        <v>40-49</v>
      </c>
    </row>
    <row r="2897" spans="1:28" x14ac:dyDescent="0.3">
      <c r="A2897">
        <v>90</v>
      </c>
      <c r="B2897" t="s">
        <v>36</v>
      </c>
      <c r="C2897" t="s">
        <v>28</v>
      </c>
      <c r="D2897">
        <v>86</v>
      </c>
      <c r="E2897" t="s">
        <v>42</v>
      </c>
      <c r="F2897">
        <v>100</v>
      </c>
      <c r="G2897">
        <v>0</v>
      </c>
      <c r="H2897" t="s">
        <v>43</v>
      </c>
      <c r="I2897">
        <v>0</v>
      </c>
      <c r="J2897" t="s">
        <v>40</v>
      </c>
      <c r="K2897">
        <v>-200</v>
      </c>
      <c r="L2897" s="1">
        <v>2286</v>
      </c>
      <c r="M2897" t="s">
        <v>27</v>
      </c>
      <c r="N2897" t="s">
        <v>27</v>
      </c>
      <c r="O2897" t="s">
        <v>27</v>
      </c>
      <c r="P2897">
        <v>0</v>
      </c>
      <c r="Q2897" t="s">
        <v>44</v>
      </c>
      <c r="R2897">
        <v>28</v>
      </c>
      <c r="S2897" t="s">
        <v>36</v>
      </c>
      <c r="T2897">
        <v>4</v>
      </c>
      <c r="U2897">
        <v>0</v>
      </c>
      <c r="V2897">
        <v>2</v>
      </c>
      <c r="W2897">
        <v>3</v>
      </c>
      <c r="X2897">
        <v>650</v>
      </c>
      <c r="Y2897">
        <v>50</v>
      </c>
      <c r="Z2897" t="s">
        <v>35</v>
      </c>
      <c r="AA2897">
        <v>100</v>
      </c>
      <c r="AB2897" t="str">
        <f t="shared" si="45"/>
        <v>90-99</v>
      </c>
    </row>
    <row r="2898" spans="1:28" x14ac:dyDescent="0.3">
      <c r="A2898">
        <v>18</v>
      </c>
      <c r="B2898" t="s">
        <v>27</v>
      </c>
      <c r="C2898" t="s">
        <v>28</v>
      </c>
      <c r="D2898">
        <v>86</v>
      </c>
      <c r="E2898" t="s">
        <v>29</v>
      </c>
      <c r="F2898">
        <v>50</v>
      </c>
      <c r="G2898">
        <v>0</v>
      </c>
      <c r="H2898" t="s">
        <v>30</v>
      </c>
      <c r="I2898">
        <v>0</v>
      </c>
      <c r="J2898" t="s">
        <v>31</v>
      </c>
      <c r="K2898">
        <v>0</v>
      </c>
      <c r="L2898" s="1">
        <v>2336</v>
      </c>
      <c r="M2898" t="s">
        <v>27</v>
      </c>
      <c r="N2898" t="s">
        <v>36</v>
      </c>
      <c r="O2898" t="s">
        <v>27</v>
      </c>
      <c r="P2898">
        <v>50</v>
      </c>
      <c r="Q2898" t="s">
        <v>34</v>
      </c>
      <c r="R2898">
        <v>16</v>
      </c>
      <c r="S2898" t="s">
        <v>36</v>
      </c>
      <c r="T2898">
        <v>4</v>
      </c>
      <c r="U2898">
        <v>2</v>
      </c>
      <c r="V2898">
        <v>3</v>
      </c>
      <c r="W2898">
        <v>2</v>
      </c>
      <c r="X2898">
        <v>647</v>
      </c>
      <c r="Y2898">
        <v>50</v>
      </c>
      <c r="Z2898" t="s">
        <v>33</v>
      </c>
      <c r="AA2898">
        <v>50</v>
      </c>
      <c r="AB2898" t="str">
        <f t="shared" si="45"/>
        <v>10-19</v>
      </c>
    </row>
    <row r="2899" spans="1:28" x14ac:dyDescent="0.3">
      <c r="A2899">
        <v>65</v>
      </c>
      <c r="B2899" t="s">
        <v>36</v>
      </c>
      <c r="C2899" t="s">
        <v>28</v>
      </c>
      <c r="D2899">
        <v>86</v>
      </c>
      <c r="E2899" t="s">
        <v>29</v>
      </c>
      <c r="F2899">
        <v>50</v>
      </c>
      <c r="G2899">
        <v>0</v>
      </c>
      <c r="H2899" t="s">
        <v>43</v>
      </c>
      <c r="I2899">
        <v>0</v>
      </c>
      <c r="J2899" t="s">
        <v>31</v>
      </c>
      <c r="K2899">
        <v>0</v>
      </c>
      <c r="L2899" s="1">
        <v>2436</v>
      </c>
      <c r="M2899" t="s">
        <v>27</v>
      </c>
      <c r="N2899" t="s">
        <v>27</v>
      </c>
      <c r="O2899" t="s">
        <v>27</v>
      </c>
      <c r="P2899">
        <v>0</v>
      </c>
      <c r="Q2899" t="s">
        <v>34</v>
      </c>
      <c r="R2899">
        <v>9</v>
      </c>
      <c r="S2899" t="s">
        <v>36</v>
      </c>
      <c r="T2899">
        <v>6</v>
      </c>
      <c r="U2899">
        <v>0</v>
      </c>
      <c r="V2899">
        <v>3</v>
      </c>
      <c r="W2899">
        <v>12</v>
      </c>
      <c r="X2899">
        <v>696</v>
      </c>
      <c r="Y2899">
        <v>50</v>
      </c>
      <c r="Z2899" t="s">
        <v>35</v>
      </c>
      <c r="AA2899">
        <v>100</v>
      </c>
      <c r="AB2899" t="str">
        <f t="shared" si="45"/>
        <v>60-69</v>
      </c>
    </row>
    <row r="2900" spans="1:28" x14ac:dyDescent="0.3">
      <c r="A2900">
        <v>35</v>
      </c>
      <c r="B2900" t="s">
        <v>27</v>
      </c>
      <c r="C2900" t="s">
        <v>38</v>
      </c>
      <c r="D2900">
        <v>0</v>
      </c>
      <c r="E2900" t="s">
        <v>29</v>
      </c>
      <c r="F2900">
        <v>50</v>
      </c>
      <c r="G2900">
        <v>0</v>
      </c>
      <c r="H2900" t="s">
        <v>30</v>
      </c>
      <c r="I2900">
        <v>0</v>
      </c>
      <c r="J2900" t="s">
        <v>31</v>
      </c>
      <c r="K2900">
        <v>0</v>
      </c>
      <c r="L2900" s="1">
        <v>2250</v>
      </c>
      <c r="M2900" t="s">
        <v>27</v>
      </c>
      <c r="N2900" t="s">
        <v>27</v>
      </c>
      <c r="O2900" t="s">
        <v>27</v>
      </c>
      <c r="P2900">
        <v>0</v>
      </c>
      <c r="Q2900" t="s">
        <v>32</v>
      </c>
      <c r="R2900">
        <v>12</v>
      </c>
      <c r="S2900" t="s">
        <v>27</v>
      </c>
      <c r="T2900">
        <v>9</v>
      </c>
      <c r="U2900">
        <v>0</v>
      </c>
      <c r="V2900">
        <v>1</v>
      </c>
      <c r="W2900">
        <v>99</v>
      </c>
      <c r="X2900">
        <v>715</v>
      </c>
      <c r="Y2900">
        <v>-50</v>
      </c>
      <c r="Z2900" t="s">
        <v>35</v>
      </c>
      <c r="AA2900">
        <v>100</v>
      </c>
      <c r="AB2900" t="str">
        <f t="shared" si="45"/>
        <v>30-39</v>
      </c>
    </row>
    <row r="2901" spans="1:28" x14ac:dyDescent="0.3">
      <c r="A2901">
        <v>44</v>
      </c>
      <c r="B2901" t="s">
        <v>27</v>
      </c>
      <c r="C2901" t="s">
        <v>28</v>
      </c>
      <c r="D2901">
        <v>86</v>
      </c>
      <c r="E2901" t="s">
        <v>29</v>
      </c>
      <c r="F2901">
        <v>50</v>
      </c>
      <c r="G2901">
        <v>1</v>
      </c>
      <c r="H2901" t="s">
        <v>30</v>
      </c>
      <c r="I2901">
        <v>50</v>
      </c>
      <c r="J2901" t="s">
        <v>40</v>
      </c>
      <c r="K2901">
        <v>-200</v>
      </c>
      <c r="L2901" s="1">
        <v>2136</v>
      </c>
      <c r="M2901" t="s">
        <v>27</v>
      </c>
      <c r="N2901" t="s">
        <v>27</v>
      </c>
      <c r="O2901" t="s">
        <v>27</v>
      </c>
      <c r="P2901">
        <v>0</v>
      </c>
      <c r="Q2901" t="s">
        <v>32</v>
      </c>
      <c r="R2901">
        <v>19</v>
      </c>
      <c r="S2901" t="s">
        <v>36</v>
      </c>
      <c r="T2901">
        <v>4</v>
      </c>
      <c r="U2901">
        <v>4</v>
      </c>
      <c r="V2901">
        <v>3</v>
      </c>
      <c r="W2901">
        <v>7</v>
      </c>
      <c r="X2901">
        <v>827</v>
      </c>
      <c r="Y2901">
        <v>-50</v>
      </c>
      <c r="Z2901" t="s">
        <v>33</v>
      </c>
      <c r="AA2901">
        <v>50</v>
      </c>
      <c r="AB2901" t="str">
        <f t="shared" si="45"/>
        <v>40-49</v>
      </c>
    </row>
    <row r="2902" spans="1:28" x14ac:dyDescent="0.3">
      <c r="A2902">
        <v>39</v>
      </c>
      <c r="B2902" t="s">
        <v>27</v>
      </c>
      <c r="C2902" t="s">
        <v>28</v>
      </c>
      <c r="D2902">
        <v>86</v>
      </c>
      <c r="E2902" t="s">
        <v>29</v>
      </c>
      <c r="F2902">
        <v>50</v>
      </c>
      <c r="G2902">
        <v>0</v>
      </c>
      <c r="H2902" t="s">
        <v>39</v>
      </c>
      <c r="I2902">
        <v>0</v>
      </c>
      <c r="J2902" t="s">
        <v>40</v>
      </c>
      <c r="K2902">
        <v>-200</v>
      </c>
      <c r="L2902" s="1">
        <v>2086</v>
      </c>
      <c r="M2902" t="s">
        <v>27</v>
      </c>
      <c r="N2902" t="s">
        <v>36</v>
      </c>
      <c r="O2902" t="s">
        <v>27</v>
      </c>
      <c r="P2902">
        <v>50</v>
      </c>
      <c r="Q2902" t="s">
        <v>34</v>
      </c>
      <c r="R2902">
        <v>16</v>
      </c>
      <c r="S2902" t="s">
        <v>36</v>
      </c>
      <c r="T2902">
        <v>13</v>
      </c>
      <c r="U2902">
        <v>1</v>
      </c>
      <c r="V2902">
        <v>2</v>
      </c>
      <c r="W2902">
        <v>4</v>
      </c>
      <c r="X2902">
        <v>750</v>
      </c>
      <c r="Y2902">
        <v>-50</v>
      </c>
      <c r="Z2902" t="s">
        <v>35</v>
      </c>
      <c r="AA2902">
        <v>100</v>
      </c>
      <c r="AB2902" t="str">
        <f t="shared" si="45"/>
        <v>30-39</v>
      </c>
    </row>
    <row r="2903" spans="1:28" x14ac:dyDescent="0.3">
      <c r="A2903">
        <v>33</v>
      </c>
      <c r="B2903" t="s">
        <v>27</v>
      </c>
      <c r="C2903" t="s">
        <v>28</v>
      </c>
      <c r="D2903">
        <v>86</v>
      </c>
      <c r="E2903" t="s">
        <v>29</v>
      </c>
      <c r="F2903">
        <v>50</v>
      </c>
      <c r="G2903">
        <v>1</v>
      </c>
      <c r="H2903" t="s">
        <v>39</v>
      </c>
      <c r="I2903">
        <v>100</v>
      </c>
      <c r="J2903" t="s">
        <v>31</v>
      </c>
      <c r="K2903">
        <v>0</v>
      </c>
      <c r="L2903" s="1">
        <v>2436</v>
      </c>
      <c r="M2903" t="s">
        <v>27</v>
      </c>
      <c r="N2903" t="s">
        <v>27</v>
      </c>
      <c r="O2903" t="s">
        <v>27</v>
      </c>
      <c r="P2903">
        <v>0</v>
      </c>
      <c r="Q2903" t="s">
        <v>34</v>
      </c>
      <c r="R2903">
        <v>12</v>
      </c>
      <c r="S2903" t="s">
        <v>36</v>
      </c>
      <c r="T2903">
        <v>5</v>
      </c>
      <c r="U2903">
        <v>4</v>
      </c>
      <c r="V2903">
        <v>2</v>
      </c>
      <c r="W2903">
        <v>7</v>
      </c>
      <c r="X2903">
        <v>706</v>
      </c>
      <c r="Y2903">
        <v>-50</v>
      </c>
      <c r="Z2903" t="s">
        <v>35</v>
      </c>
      <c r="AA2903">
        <v>100</v>
      </c>
      <c r="AB2903" t="str">
        <f t="shared" si="45"/>
        <v>30-39</v>
      </c>
    </row>
    <row r="2904" spans="1:28" x14ac:dyDescent="0.3">
      <c r="A2904">
        <v>31</v>
      </c>
      <c r="B2904" t="s">
        <v>27</v>
      </c>
      <c r="C2904" t="s">
        <v>46</v>
      </c>
      <c r="D2904">
        <v>0</v>
      </c>
      <c r="E2904" t="s">
        <v>42</v>
      </c>
      <c r="F2904">
        <v>100</v>
      </c>
      <c r="G2904">
        <v>2</v>
      </c>
      <c r="H2904" t="s">
        <v>30</v>
      </c>
      <c r="I2904">
        <v>100</v>
      </c>
      <c r="J2904" t="s">
        <v>31</v>
      </c>
      <c r="K2904">
        <v>0</v>
      </c>
      <c r="L2904" s="1">
        <v>2250</v>
      </c>
      <c r="M2904" t="s">
        <v>27</v>
      </c>
      <c r="N2904" t="s">
        <v>27</v>
      </c>
      <c r="O2904" t="s">
        <v>36</v>
      </c>
      <c r="P2904">
        <v>50</v>
      </c>
      <c r="Q2904" t="s">
        <v>34</v>
      </c>
      <c r="R2904">
        <v>22</v>
      </c>
      <c r="S2904" t="s">
        <v>36</v>
      </c>
      <c r="T2904">
        <v>7</v>
      </c>
      <c r="U2904">
        <v>4</v>
      </c>
      <c r="V2904">
        <v>1</v>
      </c>
      <c r="W2904">
        <v>7</v>
      </c>
      <c r="X2904">
        <v>712</v>
      </c>
      <c r="Y2904">
        <v>-50</v>
      </c>
      <c r="Z2904" t="s">
        <v>41</v>
      </c>
      <c r="AA2904">
        <v>0</v>
      </c>
      <c r="AB2904" t="str">
        <f t="shared" si="45"/>
        <v>30-39</v>
      </c>
    </row>
    <row r="2905" spans="1:28" x14ac:dyDescent="0.3">
      <c r="A2905">
        <v>44</v>
      </c>
      <c r="B2905" t="s">
        <v>27</v>
      </c>
      <c r="C2905" t="s">
        <v>38</v>
      </c>
      <c r="D2905">
        <v>0</v>
      </c>
      <c r="E2905" t="s">
        <v>37</v>
      </c>
      <c r="F2905">
        <v>0</v>
      </c>
      <c r="G2905">
        <v>3</v>
      </c>
      <c r="H2905" t="s">
        <v>39</v>
      </c>
      <c r="I2905">
        <v>300</v>
      </c>
      <c r="J2905" t="s">
        <v>40</v>
      </c>
      <c r="K2905">
        <v>-200</v>
      </c>
      <c r="L2905" s="1">
        <v>2200</v>
      </c>
      <c r="M2905" t="s">
        <v>36</v>
      </c>
      <c r="N2905" t="s">
        <v>27</v>
      </c>
      <c r="O2905" t="s">
        <v>36</v>
      </c>
      <c r="P2905">
        <v>100</v>
      </c>
      <c r="Q2905" t="s">
        <v>34</v>
      </c>
      <c r="R2905">
        <v>19</v>
      </c>
      <c r="S2905" t="s">
        <v>27</v>
      </c>
      <c r="T2905">
        <v>2</v>
      </c>
      <c r="U2905">
        <v>0</v>
      </c>
      <c r="V2905">
        <v>3</v>
      </c>
      <c r="W2905">
        <v>99</v>
      </c>
      <c r="X2905">
        <v>716</v>
      </c>
      <c r="Y2905">
        <v>-50</v>
      </c>
      <c r="Z2905" t="s">
        <v>35</v>
      </c>
      <c r="AA2905">
        <v>100</v>
      </c>
      <c r="AB2905" t="str">
        <f t="shared" si="45"/>
        <v>40-49</v>
      </c>
    </row>
    <row r="2906" spans="1:28" x14ac:dyDescent="0.3">
      <c r="A2906">
        <v>18</v>
      </c>
      <c r="B2906" t="s">
        <v>27</v>
      </c>
      <c r="C2906" t="s">
        <v>38</v>
      </c>
      <c r="D2906">
        <v>0</v>
      </c>
      <c r="E2906" t="s">
        <v>42</v>
      </c>
      <c r="F2906">
        <v>100</v>
      </c>
      <c r="G2906">
        <v>0</v>
      </c>
      <c r="H2906" t="s">
        <v>30</v>
      </c>
      <c r="I2906">
        <v>0</v>
      </c>
      <c r="J2906" t="s">
        <v>31</v>
      </c>
      <c r="K2906">
        <v>0</v>
      </c>
      <c r="L2906" s="1">
        <v>2350</v>
      </c>
      <c r="M2906" t="s">
        <v>27</v>
      </c>
      <c r="N2906" t="s">
        <v>27</v>
      </c>
      <c r="O2906" t="s">
        <v>27</v>
      </c>
      <c r="P2906">
        <v>0</v>
      </c>
      <c r="Q2906" t="s">
        <v>34</v>
      </c>
      <c r="R2906">
        <v>24</v>
      </c>
      <c r="S2906" t="s">
        <v>27</v>
      </c>
      <c r="T2906">
        <v>5</v>
      </c>
      <c r="U2906">
        <v>1</v>
      </c>
      <c r="V2906">
        <v>2</v>
      </c>
      <c r="W2906">
        <v>99</v>
      </c>
      <c r="X2906">
        <v>699</v>
      </c>
      <c r="Y2906">
        <v>50</v>
      </c>
      <c r="Z2906" t="s">
        <v>33</v>
      </c>
      <c r="AA2906">
        <v>50</v>
      </c>
      <c r="AB2906" t="str">
        <f t="shared" si="45"/>
        <v>10-19</v>
      </c>
    </row>
    <row r="2907" spans="1:28" x14ac:dyDescent="0.3">
      <c r="A2907">
        <v>51</v>
      </c>
      <c r="B2907" t="s">
        <v>27</v>
      </c>
      <c r="C2907" t="s">
        <v>28</v>
      </c>
      <c r="D2907">
        <v>86</v>
      </c>
      <c r="E2907" t="s">
        <v>37</v>
      </c>
      <c r="F2907">
        <v>0</v>
      </c>
      <c r="G2907">
        <v>0</v>
      </c>
      <c r="H2907" t="s">
        <v>30</v>
      </c>
      <c r="I2907">
        <v>0</v>
      </c>
      <c r="J2907" t="s">
        <v>31</v>
      </c>
      <c r="K2907">
        <v>0</v>
      </c>
      <c r="L2907" s="1">
        <v>2386</v>
      </c>
      <c r="M2907" t="s">
        <v>27</v>
      </c>
      <c r="N2907" t="s">
        <v>27</v>
      </c>
      <c r="O2907" t="s">
        <v>27</v>
      </c>
      <c r="P2907">
        <v>0</v>
      </c>
      <c r="Q2907" t="s">
        <v>44</v>
      </c>
      <c r="R2907">
        <v>8</v>
      </c>
      <c r="S2907" t="s">
        <v>27</v>
      </c>
      <c r="T2907">
        <v>4</v>
      </c>
      <c r="U2907">
        <v>0</v>
      </c>
      <c r="V2907">
        <v>3</v>
      </c>
      <c r="W2907">
        <v>99</v>
      </c>
      <c r="X2907">
        <v>666</v>
      </c>
      <c r="Y2907">
        <v>50</v>
      </c>
      <c r="Z2907" t="s">
        <v>35</v>
      </c>
      <c r="AA2907">
        <v>100</v>
      </c>
      <c r="AB2907" t="str">
        <f t="shared" si="45"/>
        <v>50-59</v>
      </c>
    </row>
    <row r="2908" spans="1:28" x14ac:dyDescent="0.3">
      <c r="A2908">
        <v>33</v>
      </c>
      <c r="B2908" t="s">
        <v>27</v>
      </c>
      <c r="C2908" t="s">
        <v>28</v>
      </c>
      <c r="D2908">
        <v>86</v>
      </c>
      <c r="E2908" t="s">
        <v>42</v>
      </c>
      <c r="F2908">
        <v>100</v>
      </c>
      <c r="G2908">
        <v>3</v>
      </c>
      <c r="H2908" t="s">
        <v>43</v>
      </c>
      <c r="I2908">
        <v>600</v>
      </c>
      <c r="J2908" t="s">
        <v>40</v>
      </c>
      <c r="K2908">
        <v>-200</v>
      </c>
      <c r="L2908" s="1">
        <v>2736</v>
      </c>
      <c r="M2908" t="s">
        <v>27</v>
      </c>
      <c r="N2908" t="s">
        <v>36</v>
      </c>
      <c r="O2908" t="s">
        <v>27</v>
      </c>
      <c r="P2908">
        <v>50</v>
      </c>
      <c r="Q2908" t="s">
        <v>34</v>
      </c>
      <c r="R2908">
        <v>12</v>
      </c>
      <c r="S2908" t="s">
        <v>27</v>
      </c>
      <c r="T2908">
        <v>5</v>
      </c>
      <c r="U2908">
        <v>2</v>
      </c>
      <c r="V2908">
        <v>2</v>
      </c>
      <c r="W2908">
        <v>99</v>
      </c>
      <c r="X2908">
        <v>707</v>
      </c>
      <c r="Y2908">
        <v>-50</v>
      </c>
      <c r="Z2908" t="s">
        <v>35</v>
      </c>
      <c r="AA2908">
        <v>100</v>
      </c>
      <c r="AB2908" t="str">
        <f t="shared" si="45"/>
        <v>30-39</v>
      </c>
    </row>
    <row r="2909" spans="1:28" x14ac:dyDescent="0.3">
      <c r="A2909">
        <v>23</v>
      </c>
      <c r="B2909" t="s">
        <v>27</v>
      </c>
      <c r="C2909" t="s">
        <v>38</v>
      </c>
      <c r="D2909">
        <v>0</v>
      </c>
      <c r="E2909" t="s">
        <v>29</v>
      </c>
      <c r="F2909">
        <v>50</v>
      </c>
      <c r="G2909">
        <v>0</v>
      </c>
      <c r="H2909" t="s">
        <v>30</v>
      </c>
      <c r="I2909">
        <v>0</v>
      </c>
      <c r="J2909" t="s">
        <v>31</v>
      </c>
      <c r="K2909">
        <v>0</v>
      </c>
      <c r="L2909" s="1">
        <v>2200</v>
      </c>
      <c r="M2909" t="s">
        <v>27</v>
      </c>
      <c r="N2909" t="s">
        <v>27</v>
      </c>
      <c r="O2909" t="s">
        <v>36</v>
      </c>
      <c r="P2909">
        <v>50</v>
      </c>
      <c r="Q2909" t="s">
        <v>34</v>
      </c>
      <c r="R2909">
        <v>13</v>
      </c>
      <c r="S2909" t="s">
        <v>36</v>
      </c>
      <c r="T2909">
        <v>3</v>
      </c>
      <c r="U2909">
        <v>1</v>
      </c>
      <c r="V2909">
        <v>2</v>
      </c>
      <c r="W2909">
        <v>12</v>
      </c>
      <c r="X2909">
        <v>730</v>
      </c>
      <c r="Y2909">
        <v>-50</v>
      </c>
      <c r="Z2909" t="s">
        <v>35</v>
      </c>
      <c r="AA2909">
        <v>100</v>
      </c>
      <c r="AB2909" t="str">
        <f t="shared" si="45"/>
        <v>20-29</v>
      </c>
    </row>
    <row r="2910" spans="1:28" x14ac:dyDescent="0.3">
      <c r="A2910">
        <v>33</v>
      </c>
      <c r="B2910" t="s">
        <v>27</v>
      </c>
      <c r="C2910" t="s">
        <v>28</v>
      </c>
      <c r="D2910">
        <v>86</v>
      </c>
      <c r="E2910" t="s">
        <v>37</v>
      </c>
      <c r="F2910">
        <v>0</v>
      </c>
      <c r="G2910">
        <v>0</v>
      </c>
      <c r="H2910" t="s">
        <v>30</v>
      </c>
      <c r="I2910">
        <v>0</v>
      </c>
      <c r="J2910" t="s">
        <v>31</v>
      </c>
      <c r="K2910">
        <v>0</v>
      </c>
      <c r="L2910" s="1">
        <v>2286</v>
      </c>
      <c r="M2910" t="s">
        <v>27</v>
      </c>
      <c r="N2910" t="s">
        <v>27</v>
      </c>
      <c r="O2910" t="s">
        <v>27</v>
      </c>
      <c r="P2910">
        <v>0</v>
      </c>
      <c r="Q2910" t="s">
        <v>32</v>
      </c>
      <c r="R2910">
        <v>30</v>
      </c>
      <c r="S2910" t="s">
        <v>36</v>
      </c>
      <c r="T2910">
        <v>3</v>
      </c>
      <c r="U2910">
        <v>0</v>
      </c>
      <c r="V2910">
        <v>3</v>
      </c>
      <c r="W2910">
        <v>7</v>
      </c>
      <c r="X2910">
        <v>736</v>
      </c>
      <c r="Y2910">
        <v>-50</v>
      </c>
      <c r="Z2910" t="s">
        <v>35</v>
      </c>
      <c r="AA2910">
        <v>100</v>
      </c>
      <c r="AB2910" t="str">
        <f t="shared" si="45"/>
        <v>30-39</v>
      </c>
    </row>
    <row r="2911" spans="1:28" x14ac:dyDescent="0.3">
      <c r="A2911">
        <v>58</v>
      </c>
      <c r="B2911" t="s">
        <v>36</v>
      </c>
      <c r="C2911" t="s">
        <v>38</v>
      </c>
      <c r="D2911">
        <v>0</v>
      </c>
      <c r="E2911" t="s">
        <v>29</v>
      </c>
      <c r="F2911">
        <v>50</v>
      </c>
      <c r="G2911">
        <v>0</v>
      </c>
      <c r="H2911" t="s">
        <v>30</v>
      </c>
      <c r="I2911">
        <v>0</v>
      </c>
      <c r="J2911" t="s">
        <v>40</v>
      </c>
      <c r="K2911">
        <v>-200</v>
      </c>
      <c r="L2911" s="1">
        <v>1950</v>
      </c>
      <c r="M2911" t="s">
        <v>36</v>
      </c>
      <c r="N2911" t="s">
        <v>36</v>
      </c>
      <c r="O2911" t="s">
        <v>27</v>
      </c>
      <c r="P2911">
        <v>100</v>
      </c>
      <c r="Q2911" t="s">
        <v>34</v>
      </c>
      <c r="R2911">
        <v>21</v>
      </c>
      <c r="S2911" t="s">
        <v>27</v>
      </c>
      <c r="T2911">
        <v>5</v>
      </c>
      <c r="U2911">
        <v>1</v>
      </c>
      <c r="V2911">
        <v>3</v>
      </c>
      <c r="W2911">
        <v>99</v>
      </c>
      <c r="X2911">
        <v>710</v>
      </c>
      <c r="Y2911">
        <v>-50</v>
      </c>
      <c r="Z2911" t="s">
        <v>35</v>
      </c>
      <c r="AA2911">
        <v>100</v>
      </c>
      <c r="AB2911" t="str">
        <f t="shared" si="45"/>
        <v>50-59</v>
      </c>
    </row>
    <row r="2912" spans="1:28" x14ac:dyDescent="0.3">
      <c r="A2912">
        <v>31</v>
      </c>
      <c r="B2912" t="s">
        <v>27</v>
      </c>
      <c r="C2912" t="s">
        <v>38</v>
      </c>
      <c r="D2912">
        <v>0</v>
      </c>
      <c r="E2912" t="s">
        <v>37</v>
      </c>
      <c r="F2912">
        <v>0</v>
      </c>
      <c r="G2912">
        <v>1</v>
      </c>
      <c r="H2912" t="s">
        <v>30</v>
      </c>
      <c r="I2912">
        <v>50</v>
      </c>
      <c r="J2912" t="s">
        <v>40</v>
      </c>
      <c r="K2912">
        <v>-200</v>
      </c>
      <c r="L2912" s="1">
        <v>2050</v>
      </c>
      <c r="M2912" t="s">
        <v>27</v>
      </c>
      <c r="N2912" t="s">
        <v>36</v>
      </c>
      <c r="O2912" t="s">
        <v>27</v>
      </c>
      <c r="P2912">
        <v>50</v>
      </c>
      <c r="Q2912" t="s">
        <v>34</v>
      </c>
      <c r="R2912">
        <v>3</v>
      </c>
      <c r="S2912" t="s">
        <v>27</v>
      </c>
      <c r="T2912">
        <v>4</v>
      </c>
      <c r="U2912">
        <v>0</v>
      </c>
      <c r="V2912">
        <v>3</v>
      </c>
      <c r="W2912">
        <v>99</v>
      </c>
      <c r="X2912">
        <v>635</v>
      </c>
      <c r="Y2912">
        <v>50</v>
      </c>
      <c r="Z2912" t="s">
        <v>33</v>
      </c>
      <c r="AA2912">
        <v>50</v>
      </c>
      <c r="AB2912" t="str">
        <f t="shared" si="45"/>
        <v>30-39</v>
      </c>
    </row>
    <row r="2913" spans="1:28" x14ac:dyDescent="0.3">
      <c r="A2913">
        <v>45</v>
      </c>
      <c r="B2913" t="s">
        <v>27</v>
      </c>
      <c r="C2913" t="s">
        <v>38</v>
      </c>
      <c r="D2913">
        <v>0</v>
      </c>
      <c r="E2913" t="s">
        <v>29</v>
      </c>
      <c r="F2913">
        <v>50</v>
      </c>
      <c r="G2913">
        <v>0</v>
      </c>
      <c r="H2913" t="s">
        <v>30</v>
      </c>
      <c r="I2913">
        <v>0</v>
      </c>
      <c r="J2913" t="s">
        <v>40</v>
      </c>
      <c r="K2913">
        <v>-200</v>
      </c>
      <c r="L2913" s="1">
        <v>1950</v>
      </c>
      <c r="M2913" t="s">
        <v>27</v>
      </c>
      <c r="N2913" t="s">
        <v>27</v>
      </c>
      <c r="O2913" t="s">
        <v>27</v>
      </c>
      <c r="P2913">
        <v>0</v>
      </c>
      <c r="Q2913" t="s">
        <v>32</v>
      </c>
      <c r="R2913">
        <v>15</v>
      </c>
      <c r="S2913" t="s">
        <v>27</v>
      </c>
      <c r="T2913">
        <v>6</v>
      </c>
      <c r="U2913">
        <v>2</v>
      </c>
      <c r="V2913">
        <v>2</v>
      </c>
      <c r="W2913">
        <v>99</v>
      </c>
      <c r="X2913">
        <v>752</v>
      </c>
      <c r="Y2913">
        <v>-50</v>
      </c>
      <c r="Z2913" t="s">
        <v>41</v>
      </c>
      <c r="AA2913">
        <v>0</v>
      </c>
      <c r="AB2913" t="str">
        <f t="shared" si="45"/>
        <v>40-49</v>
      </c>
    </row>
    <row r="2914" spans="1:28" x14ac:dyDescent="0.3">
      <c r="A2914">
        <v>29</v>
      </c>
      <c r="B2914" t="s">
        <v>27</v>
      </c>
      <c r="C2914" t="s">
        <v>45</v>
      </c>
      <c r="D2914">
        <v>0</v>
      </c>
      <c r="E2914" t="s">
        <v>29</v>
      </c>
      <c r="F2914">
        <v>50</v>
      </c>
      <c r="G2914">
        <v>1</v>
      </c>
      <c r="H2914" t="s">
        <v>30</v>
      </c>
      <c r="I2914">
        <v>50</v>
      </c>
      <c r="J2914" t="s">
        <v>40</v>
      </c>
      <c r="K2914">
        <v>-200</v>
      </c>
      <c r="L2914" s="1">
        <v>2150</v>
      </c>
      <c r="M2914" t="s">
        <v>27</v>
      </c>
      <c r="N2914" t="s">
        <v>36</v>
      </c>
      <c r="O2914" t="s">
        <v>27</v>
      </c>
      <c r="P2914">
        <v>50</v>
      </c>
      <c r="Q2914" t="s">
        <v>34</v>
      </c>
      <c r="R2914">
        <v>2</v>
      </c>
      <c r="S2914" t="s">
        <v>36</v>
      </c>
      <c r="T2914">
        <v>6</v>
      </c>
      <c r="U2914">
        <v>1</v>
      </c>
      <c r="V2914">
        <v>2</v>
      </c>
      <c r="W2914">
        <v>6</v>
      </c>
      <c r="X2914">
        <v>611</v>
      </c>
      <c r="Y2914">
        <v>50</v>
      </c>
      <c r="Z2914" t="s">
        <v>35</v>
      </c>
      <c r="AA2914">
        <v>100</v>
      </c>
      <c r="AB2914" t="str">
        <f t="shared" si="45"/>
        <v>20-29</v>
      </c>
    </row>
    <row r="2915" spans="1:28" x14ac:dyDescent="0.3">
      <c r="A2915">
        <v>51</v>
      </c>
      <c r="B2915" t="s">
        <v>27</v>
      </c>
      <c r="C2915" t="s">
        <v>28</v>
      </c>
      <c r="D2915">
        <v>86</v>
      </c>
      <c r="E2915" t="s">
        <v>29</v>
      </c>
      <c r="F2915">
        <v>50</v>
      </c>
      <c r="G2915">
        <v>1</v>
      </c>
      <c r="H2915" t="s">
        <v>30</v>
      </c>
      <c r="I2915">
        <v>50</v>
      </c>
      <c r="J2915" t="s">
        <v>40</v>
      </c>
      <c r="K2915">
        <v>-200</v>
      </c>
      <c r="L2915" s="1">
        <v>2286</v>
      </c>
      <c r="M2915" t="s">
        <v>27</v>
      </c>
      <c r="N2915" t="s">
        <v>27</v>
      </c>
      <c r="O2915" t="s">
        <v>27</v>
      </c>
      <c r="P2915">
        <v>0</v>
      </c>
      <c r="Q2915" t="s">
        <v>44</v>
      </c>
      <c r="R2915">
        <v>22</v>
      </c>
      <c r="S2915" t="s">
        <v>36</v>
      </c>
      <c r="T2915">
        <v>4</v>
      </c>
      <c r="U2915">
        <v>3</v>
      </c>
      <c r="V2915">
        <v>2</v>
      </c>
      <c r="W2915">
        <v>4</v>
      </c>
      <c r="X2915">
        <v>699</v>
      </c>
      <c r="Y2915">
        <v>50</v>
      </c>
      <c r="Z2915" t="s">
        <v>35</v>
      </c>
      <c r="AA2915">
        <v>100</v>
      </c>
      <c r="AB2915" t="str">
        <f t="shared" si="45"/>
        <v>50-59</v>
      </c>
    </row>
    <row r="2916" spans="1:28" x14ac:dyDescent="0.3">
      <c r="A2916">
        <v>50</v>
      </c>
      <c r="B2916" t="s">
        <v>27</v>
      </c>
      <c r="C2916" t="s">
        <v>28</v>
      </c>
      <c r="D2916">
        <v>86</v>
      </c>
      <c r="E2916" t="s">
        <v>29</v>
      </c>
      <c r="F2916">
        <v>50</v>
      </c>
      <c r="G2916">
        <v>1</v>
      </c>
      <c r="H2916" t="s">
        <v>30</v>
      </c>
      <c r="I2916">
        <v>50</v>
      </c>
      <c r="J2916" t="s">
        <v>31</v>
      </c>
      <c r="K2916">
        <v>0</v>
      </c>
      <c r="L2916" s="1">
        <v>2336</v>
      </c>
      <c r="M2916" t="s">
        <v>27</v>
      </c>
      <c r="N2916" t="s">
        <v>36</v>
      </c>
      <c r="O2916" t="s">
        <v>27</v>
      </c>
      <c r="P2916">
        <v>50</v>
      </c>
      <c r="Q2916" t="s">
        <v>34</v>
      </c>
      <c r="R2916">
        <v>17</v>
      </c>
      <c r="S2916" t="s">
        <v>27</v>
      </c>
      <c r="T2916">
        <v>7</v>
      </c>
      <c r="U2916">
        <v>3</v>
      </c>
      <c r="V2916">
        <v>2</v>
      </c>
      <c r="W2916">
        <v>99</v>
      </c>
      <c r="X2916">
        <v>833</v>
      </c>
      <c r="Y2916">
        <v>-50</v>
      </c>
      <c r="Z2916" t="s">
        <v>35</v>
      </c>
      <c r="AA2916">
        <v>100</v>
      </c>
      <c r="AB2916" t="str">
        <f t="shared" si="45"/>
        <v>50-59</v>
      </c>
    </row>
    <row r="2917" spans="1:28" x14ac:dyDescent="0.3">
      <c r="A2917">
        <v>67</v>
      </c>
      <c r="B2917" t="s">
        <v>36</v>
      </c>
      <c r="C2917" t="s">
        <v>38</v>
      </c>
      <c r="D2917">
        <v>0</v>
      </c>
      <c r="E2917" t="s">
        <v>29</v>
      </c>
      <c r="F2917">
        <v>50</v>
      </c>
      <c r="G2917">
        <v>0</v>
      </c>
      <c r="H2917" t="s">
        <v>30</v>
      </c>
      <c r="I2917">
        <v>0</v>
      </c>
      <c r="J2917" t="s">
        <v>40</v>
      </c>
      <c r="K2917">
        <v>-200</v>
      </c>
      <c r="L2917" s="1">
        <v>2000</v>
      </c>
      <c r="M2917" t="s">
        <v>27</v>
      </c>
      <c r="N2917" t="s">
        <v>36</v>
      </c>
      <c r="O2917" t="s">
        <v>27</v>
      </c>
      <c r="P2917">
        <v>50</v>
      </c>
      <c r="Q2917" t="s">
        <v>34</v>
      </c>
      <c r="R2917">
        <v>26</v>
      </c>
      <c r="S2917" t="s">
        <v>36</v>
      </c>
      <c r="T2917">
        <v>4</v>
      </c>
      <c r="U2917">
        <v>2</v>
      </c>
      <c r="V2917">
        <v>1</v>
      </c>
      <c r="W2917">
        <v>13</v>
      </c>
      <c r="X2917">
        <v>696</v>
      </c>
      <c r="Y2917">
        <v>50</v>
      </c>
      <c r="Z2917" t="s">
        <v>41</v>
      </c>
      <c r="AA2917">
        <v>0</v>
      </c>
      <c r="AB2917" t="str">
        <f t="shared" si="45"/>
        <v>60-69</v>
      </c>
    </row>
    <row r="2918" spans="1:28" x14ac:dyDescent="0.3">
      <c r="A2918">
        <v>37</v>
      </c>
      <c r="B2918" t="s">
        <v>27</v>
      </c>
      <c r="C2918" t="s">
        <v>28</v>
      </c>
      <c r="D2918">
        <v>86</v>
      </c>
      <c r="E2918" t="s">
        <v>37</v>
      </c>
      <c r="F2918">
        <v>0</v>
      </c>
      <c r="G2918">
        <v>1</v>
      </c>
      <c r="H2918" t="s">
        <v>43</v>
      </c>
      <c r="I2918">
        <v>200</v>
      </c>
      <c r="J2918" t="s">
        <v>40</v>
      </c>
      <c r="K2918">
        <v>-200</v>
      </c>
      <c r="L2918" s="1">
        <v>2286</v>
      </c>
      <c r="M2918" t="s">
        <v>27</v>
      </c>
      <c r="N2918" t="s">
        <v>27</v>
      </c>
      <c r="O2918" t="s">
        <v>27</v>
      </c>
      <c r="P2918">
        <v>0</v>
      </c>
      <c r="Q2918" t="s">
        <v>34</v>
      </c>
      <c r="R2918">
        <v>16</v>
      </c>
      <c r="S2918" t="s">
        <v>27</v>
      </c>
      <c r="T2918">
        <v>1</v>
      </c>
      <c r="U2918">
        <v>2</v>
      </c>
      <c r="V2918">
        <v>2</v>
      </c>
      <c r="W2918">
        <v>99</v>
      </c>
      <c r="X2918">
        <v>724</v>
      </c>
      <c r="Y2918">
        <v>-50</v>
      </c>
      <c r="Z2918" t="s">
        <v>35</v>
      </c>
      <c r="AA2918">
        <v>100</v>
      </c>
      <c r="AB2918" t="str">
        <f t="shared" si="45"/>
        <v>30-39</v>
      </c>
    </row>
    <row r="2919" spans="1:28" x14ac:dyDescent="0.3">
      <c r="A2919">
        <v>50</v>
      </c>
      <c r="B2919" t="s">
        <v>27</v>
      </c>
      <c r="C2919" t="s">
        <v>28</v>
      </c>
      <c r="D2919">
        <v>86</v>
      </c>
      <c r="E2919" t="s">
        <v>29</v>
      </c>
      <c r="F2919">
        <v>50</v>
      </c>
      <c r="G2919">
        <v>0</v>
      </c>
      <c r="H2919" t="s">
        <v>43</v>
      </c>
      <c r="I2919">
        <v>0</v>
      </c>
      <c r="J2919" t="s">
        <v>40</v>
      </c>
      <c r="K2919">
        <v>-200</v>
      </c>
      <c r="L2919" s="1">
        <v>2136</v>
      </c>
      <c r="M2919" t="s">
        <v>27</v>
      </c>
      <c r="N2919" t="s">
        <v>27</v>
      </c>
      <c r="O2919" t="s">
        <v>27</v>
      </c>
      <c r="P2919">
        <v>0</v>
      </c>
      <c r="Q2919" t="s">
        <v>32</v>
      </c>
      <c r="R2919">
        <v>15</v>
      </c>
      <c r="S2919" t="s">
        <v>36</v>
      </c>
      <c r="T2919">
        <v>9</v>
      </c>
      <c r="U2919">
        <v>1</v>
      </c>
      <c r="V2919">
        <v>1</v>
      </c>
      <c r="W2919">
        <v>4</v>
      </c>
      <c r="X2919">
        <v>726</v>
      </c>
      <c r="Y2919">
        <v>-50</v>
      </c>
      <c r="Z2919" t="s">
        <v>35</v>
      </c>
      <c r="AA2919">
        <v>100</v>
      </c>
      <c r="AB2919" t="str">
        <f t="shared" si="45"/>
        <v>50-59</v>
      </c>
    </row>
    <row r="2920" spans="1:28" x14ac:dyDescent="0.3">
      <c r="A2920">
        <v>41</v>
      </c>
      <c r="B2920" t="s">
        <v>27</v>
      </c>
      <c r="C2920" t="s">
        <v>28</v>
      </c>
      <c r="D2920">
        <v>86</v>
      </c>
      <c r="E2920" t="s">
        <v>29</v>
      </c>
      <c r="F2920">
        <v>50</v>
      </c>
      <c r="G2920">
        <v>2</v>
      </c>
      <c r="H2920" t="s">
        <v>39</v>
      </c>
      <c r="I2920">
        <v>200</v>
      </c>
      <c r="J2920" t="s">
        <v>40</v>
      </c>
      <c r="K2920">
        <v>-200</v>
      </c>
      <c r="L2920" s="1">
        <v>2336</v>
      </c>
      <c r="M2920" t="s">
        <v>27</v>
      </c>
      <c r="N2920" t="s">
        <v>36</v>
      </c>
      <c r="O2920" t="s">
        <v>27</v>
      </c>
      <c r="P2920">
        <v>50</v>
      </c>
      <c r="Q2920" t="s">
        <v>44</v>
      </c>
      <c r="R2920">
        <v>12</v>
      </c>
      <c r="S2920" t="s">
        <v>36</v>
      </c>
      <c r="T2920">
        <v>2</v>
      </c>
      <c r="U2920">
        <v>0</v>
      </c>
      <c r="V2920">
        <v>3</v>
      </c>
      <c r="W2920">
        <v>12</v>
      </c>
      <c r="X2920">
        <v>629</v>
      </c>
      <c r="Y2920">
        <v>50</v>
      </c>
      <c r="Z2920" t="s">
        <v>33</v>
      </c>
      <c r="AA2920">
        <v>50</v>
      </c>
      <c r="AB2920" t="str">
        <f t="shared" si="45"/>
        <v>40-49</v>
      </c>
    </row>
    <row r="2921" spans="1:28" x14ac:dyDescent="0.3">
      <c r="A2921">
        <v>59</v>
      </c>
      <c r="B2921" t="s">
        <v>36</v>
      </c>
      <c r="C2921" t="s">
        <v>28</v>
      </c>
      <c r="D2921">
        <v>86</v>
      </c>
      <c r="E2921" t="s">
        <v>37</v>
      </c>
      <c r="F2921">
        <v>0</v>
      </c>
      <c r="G2921">
        <v>1</v>
      </c>
      <c r="H2921" t="s">
        <v>30</v>
      </c>
      <c r="I2921">
        <v>50</v>
      </c>
      <c r="J2921" t="s">
        <v>31</v>
      </c>
      <c r="K2921">
        <v>0</v>
      </c>
      <c r="L2921" s="1">
        <v>2436</v>
      </c>
      <c r="M2921" t="s">
        <v>27</v>
      </c>
      <c r="N2921" t="s">
        <v>27</v>
      </c>
      <c r="O2921" t="s">
        <v>27</v>
      </c>
      <c r="P2921">
        <v>0</v>
      </c>
      <c r="Q2921" t="s">
        <v>34</v>
      </c>
      <c r="R2921">
        <v>29</v>
      </c>
      <c r="S2921" t="s">
        <v>27</v>
      </c>
      <c r="T2921">
        <v>7</v>
      </c>
      <c r="U2921">
        <v>2</v>
      </c>
      <c r="V2921">
        <v>2</v>
      </c>
      <c r="W2921">
        <v>99</v>
      </c>
      <c r="X2921">
        <v>571</v>
      </c>
      <c r="Y2921">
        <v>50</v>
      </c>
      <c r="Z2921" t="s">
        <v>35</v>
      </c>
      <c r="AA2921">
        <v>100</v>
      </c>
      <c r="AB2921" t="str">
        <f t="shared" si="45"/>
        <v>50-59</v>
      </c>
    </row>
    <row r="2922" spans="1:28" x14ac:dyDescent="0.3">
      <c r="A2922">
        <v>29</v>
      </c>
      <c r="B2922" t="s">
        <v>27</v>
      </c>
      <c r="C2922" t="s">
        <v>28</v>
      </c>
      <c r="D2922">
        <v>86</v>
      </c>
      <c r="E2922" t="s">
        <v>37</v>
      </c>
      <c r="F2922">
        <v>0</v>
      </c>
      <c r="G2922">
        <v>0</v>
      </c>
      <c r="H2922" t="s">
        <v>30</v>
      </c>
      <c r="I2922">
        <v>0</v>
      </c>
      <c r="J2922" t="s">
        <v>40</v>
      </c>
      <c r="K2922">
        <v>-200</v>
      </c>
      <c r="L2922" s="1">
        <v>2086</v>
      </c>
      <c r="M2922" t="s">
        <v>27</v>
      </c>
      <c r="N2922" t="s">
        <v>27</v>
      </c>
      <c r="O2922" t="s">
        <v>27</v>
      </c>
      <c r="P2922">
        <v>0</v>
      </c>
      <c r="Q2922" t="s">
        <v>44</v>
      </c>
      <c r="R2922">
        <v>14</v>
      </c>
      <c r="S2922" t="s">
        <v>36</v>
      </c>
      <c r="T2922">
        <v>9</v>
      </c>
      <c r="U2922">
        <v>3</v>
      </c>
      <c r="V2922">
        <v>1</v>
      </c>
      <c r="W2922">
        <v>8</v>
      </c>
      <c r="X2922">
        <v>749</v>
      </c>
      <c r="Y2922">
        <v>-50</v>
      </c>
      <c r="Z2922" t="s">
        <v>35</v>
      </c>
      <c r="AA2922">
        <v>100</v>
      </c>
      <c r="AB2922" t="str">
        <f t="shared" si="45"/>
        <v>20-29</v>
      </c>
    </row>
    <row r="2923" spans="1:28" x14ac:dyDescent="0.3">
      <c r="A2923">
        <v>51</v>
      </c>
      <c r="B2923" t="s">
        <v>27</v>
      </c>
      <c r="C2923" t="s">
        <v>28</v>
      </c>
      <c r="D2923">
        <v>86</v>
      </c>
      <c r="E2923" t="s">
        <v>29</v>
      </c>
      <c r="F2923">
        <v>50</v>
      </c>
      <c r="G2923">
        <v>0</v>
      </c>
      <c r="H2923" t="s">
        <v>39</v>
      </c>
      <c r="I2923">
        <v>0</v>
      </c>
      <c r="J2923" t="s">
        <v>31</v>
      </c>
      <c r="K2923">
        <v>0</v>
      </c>
      <c r="L2923" s="1">
        <v>2236</v>
      </c>
      <c r="M2923" t="s">
        <v>27</v>
      </c>
      <c r="N2923" t="s">
        <v>36</v>
      </c>
      <c r="O2923" t="s">
        <v>27</v>
      </c>
      <c r="P2923">
        <v>50</v>
      </c>
      <c r="Q2923" t="s">
        <v>44</v>
      </c>
      <c r="R2923">
        <v>17</v>
      </c>
      <c r="S2923" t="s">
        <v>36</v>
      </c>
      <c r="T2923">
        <v>6</v>
      </c>
      <c r="U2923">
        <v>1</v>
      </c>
      <c r="V2923">
        <v>2</v>
      </c>
      <c r="W2923">
        <v>8</v>
      </c>
      <c r="X2923">
        <v>723</v>
      </c>
      <c r="Y2923">
        <v>-50</v>
      </c>
      <c r="Z2923" t="s">
        <v>33</v>
      </c>
      <c r="AA2923">
        <v>50</v>
      </c>
      <c r="AB2923" t="str">
        <f t="shared" si="45"/>
        <v>50-59</v>
      </c>
    </row>
    <row r="2924" spans="1:28" x14ac:dyDescent="0.3">
      <c r="A2924">
        <v>37</v>
      </c>
      <c r="B2924" t="s">
        <v>27</v>
      </c>
      <c r="C2924" t="s">
        <v>38</v>
      </c>
      <c r="D2924">
        <v>0</v>
      </c>
      <c r="E2924" t="s">
        <v>29</v>
      </c>
      <c r="F2924">
        <v>50</v>
      </c>
      <c r="G2924">
        <v>0</v>
      </c>
      <c r="H2924" t="s">
        <v>30</v>
      </c>
      <c r="I2924">
        <v>0</v>
      </c>
      <c r="J2924" t="s">
        <v>40</v>
      </c>
      <c r="K2924">
        <v>-200</v>
      </c>
      <c r="L2924" s="1">
        <v>2000</v>
      </c>
      <c r="M2924" t="s">
        <v>27</v>
      </c>
      <c r="N2924" t="s">
        <v>27</v>
      </c>
      <c r="O2924" t="s">
        <v>27</v>
      </c>
      <c r="P2924">
        <v>0</v>
      </c>
      <c r="Q2924" t="s">
        <v>32</v>
      </c>
      <c r="R2924">
        <v>9</v>
      </c>
      <c r="S2924" t="s">
        <v>36</v>
      </c>
      <c r="T2924">
        <v>9</v>
      </c>
      <c r="U2924">
        <v>1</v>
      </c>
      <c r="V2924">
        <v>3</v>
      </c>
      <c r="W2924">
        <v>2</v>
      </c>
      <c r="X2924">
        <v>744</v>
      </c>
      <c r="Y2924">
        <v>-50</v>
      </c>
      <c r="Z2924" t="s">
        <v>33</v>
      </c>
      <c r="AA2924">
        <v>50</v>
      </c>
      <c r="AB2924" t="str">
        <f t="shared" si="45"/>
        <v>30-39</v>
      </c>
    </row>
    <row r="2925" spans="1:28" x14ac:dyDescent="0.3">
      <c r="A2925">
        <v>39</v>
      </c>
      <c r="B2925" t="s">
        <v>27</v>
      </c>
      <c r="C2925" t="s">
        <v>38</v>
      </c>
      <c r="D2925">
        <v>0</v>
      </c>
      <c r="E2925" t="s">
        <v>29</v>
      </c>
      <c r="F2925">
        <v>50</v>
      </c>
      <c r="G2925">
        <v>0</v>
      </c>
      <c r="H2925" t="s">
        <v>43</v>
      </c>
      <c r="I2925">
        <v>0</v>
      </c>
      <c r="J2925" t="s">
        <v>40</v>
      </c>
      <c r="K2925">
        <v>-200</v>
      </c>
      <c r="L2925" s="1">
        <v>2050</v>
      </c>
      <c r="M2925" t="s">
        <v>27</v>
      </c>
      <c r="N2925" t="s">
        <v>27</v>
      </c>
      <c r="O2925" t="s">
        <v>27</v>
      </c>
      <c r="P2925">
        <v>0</v>
      </c>
      <c r="Q2925" t="s">
        <v>32</v>
      </c>
      <c r="R2925">
        <v>5</v>
      </c>
      <c r="S2925" t="s">
        <v>27</v>
      </c>
      <c r="T2925">
        <v>5</v>
      </c>
      <c r="U2925">
        <v>2</v>
      </c>
      <c r="V2925">
        <v>3</v>
      </c>
      <c r="W2925">
        <v>99</v>
      </c>
      <c r="X2925">
        <v>677</v>
      </c>
      <c r="Y2925">
        <v>50</v>
      </c>
      <c r="Z2925" t="s">
        <v>41</v>
      </c>
      <c r="AA2925">
        <v>0</v>
      </c>
      <c r="AB2925" t="str">
        <f t="shared" si="45"/>
        <v>30-39</v>
      </c>
    </row>
    <row r="2926" spans="1:28" x14ac:dyDescent="0.3">
      <c r="A2926">
        <v>41</v>
      </c>
      <c r="B2926" t="s">
        <v>27</v>
      </c>
      <c r="C2926" t="s">
        <v>38</v>
      </c>
      <c r="D2926">
        <v>0</v>
      </c>
      <c r="E2926" t="s">
        <v>29</v>
      </c>
      <c r="F2926">
        <v>50</v>
      </c>
      <c r="G2926">
        <v>0</v>
      </c>
      <c r="H2926" t="s">
        <v>30</v>
      </c>
      <c r="I2926">
        <v>0</v>
      </c>
      <c r="J2926" t="s">
        <v>31</v>
      </c>
      <c r="K2926">
        <v>0</v>
      </c>
      <c r="L2926" s="1">
        <v>2100</v>
      </c>
      <c r="M2926" t="s">
        <v>27</v>
      </c>
      <c r="N2926" t="s">
        <v>36</v>
      </c>
      <c r="O2926" t="s">
        <v>27</v>
      </c>
      <c r="P2926">
        <v>50</v>
      </c>
      <c r="Q2926" t="s">
        <v>34</v>
      </c>
      <c r="R2926">
        <v>30</v>
      </c>
      <c r="S2926" t="s">
        <v>36</v>
      </c>
      <c r="T2926">
        <v>8</v>
      </c>
      <c r="U2926">
        <v>5</v>
      </c>
      <c r="V2926">
        <v>1</v>
      </c>
      <c r="W2926">
        <v>9</v>
      </c>
      <c r="X2926">
        <v>704</v>
      </c>
      <c r="Y2926">
        <v>-50</v>
      </c>
      <c r="Z2926" t="s">
        <v>41</v>
      </c>
      <c r="AA2926">
        <v>0</v>
      </c>
      <c r="AB2926" t="str">
        <f t="shared" si="45"/>
        <v>40-49</v>
      </c>
    </row>
    <row r="2927" spans="1:28" x14ac:dyDescent="0.3">
      <c r="A2927">
        <v>43</v>
      </c>
      <c r="B2927" t="s">
        <v>27</v>
      </c>
      <c r="C2927" t="s">
        <v>38</v>
      </c>
      <c r="D2927">
        <v>0</v>
      </c>
      <c r="E2927" t="s">
        <v>29</v>
      </c>
      <c r="F2927">
        <v>50</v>
      </c>
      <c r="G2927">
        <v>0</v>
      </c>
      <c r="H2927" t="s">
        <v>39</v>
      </c>
      <c r="I2927">
        <v>0</v>
      </c>
      <c r="J2927" t="s">
        <v>31</v>
      </c>
      <c r="K2927">
        <v>0</v>
      </c>
      <c r="L2927" s="1">
        <v>2250</v>
      </c>
      <c r="M2927" t="s">
        <v>27</v>
      </c>
      <c r="N2927" t="s">
        <v>27</v>
      </c>
      <c r="O2927" t="s">
        <v>27</v>
      </c>
      <c r="P2927">
        <v>0</v>
      </c>
      <c r="Q2927" t="s">
        <v>34</v>
      </c>
      <c r="R2927">
        <v>23</v>
      </c>
      <c r="S2927" t="s">
        <v>27</v>
      </c>
      <c r="T2927">
        <v>3</v>
      </c>
      <c r="U2927">
        <v>3</v>
      </c>
      <c r="V2927">
        <v>1</v>
      </c>
      <c r="W2927">
        <v>99</v>
      </c>
      <c r="X2927">
        <v>720</v>
      </c>
      <c r="Y2927">
        <v>-50</v>
      </c>
      <c r="Z2927" t="s">
        <v>35</v>
      </c>
      <c r="AA2927">
        <v>100</v>
      </c>
      <c r="AB2927" t="str">
        <f t="shared" si="45"/>
        <v>40-49</v>
      </c>
    </row>
    <row r="2928" spans="1:28" x14ac:dyDescent="0.3">
      <c r="A2928">
        <v>38</v>
      </c>
      <c r="B2928" t="s">
        <v>27</v>
      </c>
      <c r="C2928" t="s">
        <v>28</v>
      </c>
      <c r="D2928">
        <v>86</v>
      </c>
      <c r="E2928" t="s">
        <v>37</v>
      </c>
      <c r="F2928">
        <v>0</v>
      </c>
      <c r="G2928">
        <v>1</v>
      </c>
      <c r="H2928" t="s">
        <v>30</v>
      </c>
      <c r="I2928">
        <v>50</v>
      </c>
      <c r="J2928" t="s">
        <v>31</v>
      </c>
      <c r="K2928">
        <v>0</v>
      </c>
      <c r="L2928" s="1">
        <v>2236</v>
      </c>
      <c r="M2928" t="s">
        <v>36</v>
      </c>
      <c r="N2928" t="s">
        <v>36</v>
      </c>
      <c r="O2928" t="s">
        <v>27</v>
      </c>
      <c r="P2928">
        <v>100</v>
      </c>
      <c r="Q2928" t="s">
        <v>34</v>
      </c>
      <c r="R2928">
        <v>21</v>
      </c>
      <c r="S2928" t="s">
        <v>36</v>
      </c>
      <c r="T2928">
        <v>6</v>
      </c>
      <c r="U2928">
        <v>3</v>
      </c>
      <c r="V2928">
        <v>3</v>
      </c>
      <c r="W2928">
        <v>9</v>
      </c>
      <c r="X2928">
        <v>700</v>
      </c>
      <c r="Y2928">
        <v>50</v>
      </c>
      <c r="Z2928" t="s">
        <v>41</v>
      </c>
      <c r="AA2928">
        <v>0</v>
      </c>
      <c r="AB2928" t="str">
        <f t="shared" si="45"/>
        <v>30-39</v>
      </c>
    </row>
    <row r="2929" spans="1:28" x14ac:dyDescent="0.3">
      <c r="A2929">
        <v>43</v>
      </c>
      <c r="B2929" t="s">
        <v>27</v>
      </c>
      <c r="C2929" t="s">
        <v>28</v>
      </c>
      <c r="D2929">
        <v>86</v>
      </c>
      <c r="E2929" t="s">
        <v>42</v>
      </c>
      <c r="F2929">
        <v>100</v>
      </c>
      <c r="G2929">
        <v>0</v>
      </c>
      <c r="H2929" t="s">
        <v>30</v>
      </c>
      <c r="I2929">
        <v>0</v>
      </c>
      <c r="J2929" t="s">
        <v>40</v>
      </c>
      <c r="K2929">
        <v>-200</v>
      </c>
      <c r="L2929" s="1">
        <v>2186</v>
      </c>
      <c r="M2929" t="s">
        <v>27</v>
      </c>
      <c r="N2929" t="s">
        <v>27</v>
      </c>
      <c r="O2929" t="s">
        <v>27</v>
      </c>
      <c r="P2929">
        <v>0</v>
      </c>
      <c r="Q2929" t="s">
        <v>34</v>
      </c>
      <c r="R2929">
        <v>16</v>
      </c>
      <c r="S2929" t="s">
        <v>36</v>
      </c>
      <c r="T2929">
        <v>8</v>
      </c>
      <c r="U2929">
        <v>4</v>
      </c>
      <c r="V2929">
        <v>3</v>
      </c>
      <c r="W2929">
        <v>7</v>
      </c>
      <c r="X2929">
        <v>733</v>
      </c>
      <c r="Y2929">
        <v>-50</v>
      </c>
      <c r="Z2929" t="s">
        <v>35</v>
      </c>
      <c r="AA2929">
        <v>100</v>
      </c>
      <c r="AB2929" t="str">
        <f t="shared" si="45"/>
        <v>40-49</v>
      </c>
    </row>
    <row r="2930" spans="1:28" x14ac:dyDescent="0.3">
      <c r="A2930">
        <v>63</v>
      </c>
      <c r="B2930" t="s">
        <v>36</v>
      </c>
      <c r="C2930" t="s">
        <v>28</v>
      </c>
      <c r="D2930">
        <v>86</v>
      </c>
      <c r="E2930" t="s">
        <v>29</v>
      </c>
      <c r="F2930">
        <v>50</v>
      </c>
      <c r="G2930">
        <v>0</v>
      </c>
      <c r="H2930" t="s">
        <v>39</v>
      </c>
      <c r="I2930">
        <v>0</v>
      </c>
      <c r="J2930" t="s">
        <v>31</v>
      </c>
      <c r="K2930">
        <v>0</v>
      </c>
      <c r="L2930" s="1">
        <v>2286</v>
      </c>
      <c r="M2930" t="s">
        <v>27</v>
      </c>
      <c r="N2930" t="s">
        <v>36</v>
      </c>
      <c r="O2930" t="s">
        <v>27</v>
      </c>
      <c r="P2930">
        <v>50</v>
      </c>
      <c r="Q2930" t="s">
        <v>32</v>
      </c>
      <c r="R2930">
        <v>16</v>
      </c>
      <c r="S2930" t="s">
        <v>27</v>
      </c>
      <c r="T2930">
        <v>4</v>
      </c>
      <c r="U2930">
        <v>0</v>
      </c>
      <c r="V2930">
        <v>1</v>
      </c>
      <c r="W2930">
        <v>99</v>
      </c>
      <c r="X2930">
        <v>706</v>
      </c>
      <c r="Y2930">
        <v>-50</v>
      </c>
      <c r="Z2930" t="s">
        <v>35</v>
      </c>
      <c r="AA2930">
        <v>100</v>
      </c>
      <c r="AB2930" t="str">
        <f t="shared" si="45"/>
        <v>60-69</v>
      </c>
    </row>
    <row r="2931" spans="1:28" x14ac:dyDescent="0.3">
      <c r="A2931">
        <v>54</v>
      </c>
      <c r="B2931" t="s">
        <v>27</v>
      </c>
      <c r="C2931" t="s">
        <v>46</v>
      </c>
      <c r="D2931">
        <v>0</v>
      </c>
      <c r="E2931" t="s">
        <v>37</v>
      </c>
      <c r="F2931">
        <v>0</v>
      </c>
      <c r="G2931">
        <v>1</v>
      </c>
      <c r="H2931" t="s">
        <v>39</v>
      </c>
      <c r="I2931">
        <v>100</v>
      </c>
      <c r="J2931" t="s">
        <v>31</v>
      </c>
      <c r="K2931">
        <v>0</v>
      </c>
      <c r="L2931" s="1">
        <v>2250</v>
      </c>
      <c r="M2931" t="s">
        <v>36</v>
      </c>
      <c r="N2931" t="s">
        <v>36</v>
      </c>
      <c r="O2931" t="s">
        <v>27</v>
      </c>
      <c r="P2931">
        <v>100</v>
      </c>
      <c r="Q2931" t="s">
        <v>44</v>
      </c>
      <c r="R2931">
        <v>24</v>
      </c>
      <c r="S2931" t="s">
        <v>36</v>
      </c>
      <c r="T2931">
        <v>5</v>
      </c>
      <c r="U2931">
        <v>4</v>
      </c>
      <c r="V2931">
        <v>1</v>
      </c>
      <c r="W2931">
        <v>6</v>
      </c>
      <c r="X2931">
        <v>680</v>
      </c>
      <c r="Y2931">
        <v>50</v>
      </c>
      <c r="Z2931" t="s">
        <v>33</v>
      </c>
      <c r="AA2931">
        <v>50</v>
      </c>
      <c r="AB2931" t="str">
        <f t="shared" si="45"/>
        <v>50-59</v>
      </c>
    </row>
    <row r="2932" spans="1:28" x14ac:dyDescent="0.3">
      <c r="A2932">
        <v>53</v>
      </c>
      <c r="B2932" t="s">
        <v>27</v>
      </c>
      <c r="C2932" t="s">
        <v>38</v>
      </c>
      <c r="D2932">
        <v>0</v>
      </c>
      <c r="E2932" t="s">
        <v>29</v>
      </c>
      <c r="F2932">
        <v>50</v>
      </c>
      <c r="G2932">
        <v>0</v>
      </c>
      <c r="H2932" t="s">
        <v>30</v>
      </c>
      <c r="I2932">
        <v>0</v>
      </c>
      <c r="J2932" t="s">
        <v>40</v>
      </c>
      <c r="K2932">
        <v>-200</v>
      </c>
      <c r="L2932" s="1">
        <v>1950</v>
      </c>
      <c r="M2932" t="s">
        <v>27</v>
      </c>
      <c r="N2932" t="s">
        <v>27</v>
      </c>
      <c r="O2932" t="s">
        <v>27</v>
      </c>
      <c r="P2932">
        <v>0</v>
      </c>
      <c r="Q2932" t="s">
        <v>34</v>
      </c>
      <c r="R2932">
        <v>9</v>
      </c>
      <c r="S2932" t="s">
        <v>36</v>
      </c>
      <c r="T2932">
        <v>0</v>
      </c>
      <c r="U2932">
        <v>3</v>
      </c>
      <c r="V2932">
        <v>2</v>
      </c>
      <c r="W2932">
        <v>8</v>
      </c>
      <c r="X2932">
        <v>746</v>
      </c>
      <c r="Y2932">
        <v>-50</v>
      </c>
      <c r="Z2932" t="s">
        <v>41</v>
      </c>
      <c r="AA2932">
        <v>0</v>
      </c>
      <c r="AB2932" t="str">
        <f t="shared" si="45"/>
        <v>50-59</v>
      </c>
    </row>
    <row r="2933" spans="1:28" x14ac:dyDescent="0.3">
      <c r="A2933">
        <v>33</v>
      </c>
      <c r="B2933" t="s">
        <v>27</v>
      </c>
      <c r="C2933" t="s">
        <v>28</v>
      </c>
      <c r="D2933">
        <v>86</v>
      </c>
      <c r="E2933" t="s">
        <v>37</v>
      </c>
      <c r="F2933">
        <v>0</v>
      </c>
      <c r="G2933">
        <v>0</v>
      </c>
      <c r="H2933" t="s">
        <v>30</v>
      </c>
      <c r="I2933">
        <v>0</v>
      </c>
      <c r="J2933" t="s">
        <v>40</v>
      </c>
      <c r="K2933">
        <v>-200</v>
      </c>
      <c r="L2933" s="1">
        <v>1986</v>
      </c>
      <c r="M2933" t="s">
        <v>27</v>
      </c>
      <c r="N2933" t="s">
        <v>36</v>
      </c>
      <c r="O2933" t="s">
        <v>27</v>
      </c>
      <c r="P2933">
        <v>50</v>
      </c>
      <c r="Q2933" t="s">
        <v>34</v>
      </c>
      <c r="R2933">
        <v>5</v>
      </c>
      <c r="S2933" t="s">
        <v>36</v>
      </c>
      <c r="T2933">
        <v>5</v>
      </c>
      <c r="U2933">
        <v>2</v>
      </c>
      <c r="V2933">
        <v>2</v>
      </c>
      <c r="W2933">
        <v>8</v>
      </c>
      <c r="X2933">
        <v>788</v>
      </c>
      <c r="Y2933">
        <v>-50</v>
      </c>
      <c r="Z2933" t="s">
        <v>33</v>
      </c>
      <c r="AA2933">
        <v>50</v>
      </c>
      <c r="AB2933" t="str">
        <f t="shared" si="45"/>
        <v>30-39</v>
      </c>
    </row>
    <row r="2934" spans="1:28" x14ac:dyDescent="0.3">
      <c r="A2934">
        <v>26</v>
      </c>
      <c r="B2934" t="s">
        <v>27</v>
      </c>
      <c r="C2934" t="s">
        <v>28</v>
      </c>
      <c r="D2934">
        <v>86</v>
      </c>
      <c r="E2934" t="s">
        <v>29</v>
      </c>
      <c r="F2934">
        <v>50</v>
      </c>
      <c r="G2934">
        <v>1</v>
      </c>
      <c r="H2934" t="s">
        <v>39</v>
      </c>
      <c r="I2934">
        <v>100</v>
      </c>
      <c r="J2934" t="s">
        <v>31</v>
      </c>
      <c r="K2934">
        <v>0</v>
      </c>
      <c r="L2934" s="1">
        <v>2486</v>
      </c>
      <c r="M2934" t="s">
        <v>27</v>
      </c>
      <c r="N2934" t="s">
        <v>27</v>
      </c>
      <c r="O2934" t="s">
        <v>27</v>
      </c>
      <c r="P2934">
        <v>0</v>
      </c>
      <c r="Q2934" t="s">
        <v>34</v>
      </c>
      <c r="R2934">
        <v>16</v>
      </c>
      <c r="S2934" t="s">
        <v>36</v>
      </c>
      <c r="T2934">
        <v>2</v>
      </c>
      <c r="U2934">
        <v>2</v>
      </c>
      <c r="V2934">
        <v>1</v>
      </c>
      <c r="W2934">
        <v>1</v>
      </c>
      <c r="X2934">
        <v>641</v>
      </c>
      <c r="Y2934">
        <v>50</v>
      </c>
      <c r="Z2934" t="s">
        <v>33</v>
      </c>
      <c r="AA2934">
        <v>50</v>
      </c>
      <c r="AB2934" t="str">
        <f t="shared" si="45"/>
        <v>20-29</v>
      </c>
    </row>
    <row r="2935" spans="1:28" x14ac:dyDescent="0.3">
      <c r="A2935">
        <v>54</v>
      </c>
      <c r="B2935" t="s">
        <v>27</v>
      </c>
      <c r="C2935" t="s">
        <v>45</v>
      </c>
      <c r="D2935">
        <v>0</v>
      </c>
      <c r="E2935" t="s">
        <v>29</v>
      </c>
      <c r="F2935">
        <v>50</v>
      </c>
      <c r="G2935">
        <v>0</v>
      </c>
      <c r="H2935" t="s">
        <v>30</v>
      </c>
      <c r="I2935">
        <v>0</v>
      </c>
      <c r="J2935" t="s">
        <v>40</v>
      </c>
      <c r="K2935">
        <v>-200</v>
      </c>
      <c r="L2935" s="1">
        <v>2050</v>
      </c>
      <c r="M2935" t="s">
        <v>27</v>
      </c>
      <c r="N2935" t="s">
        <v>27</v>
      </c>
      <c r="O2935" t="s">
        <v>27</v>
      </c>
      <c r="P2935">
        <v>0</v>
      </c>
      <c r="Q2935" t="s">
        <v>44</v>
      </c>
      <c r="R2935">
        <v>9</v>
      </c>
      <c r="S2935" t="s">
        <v>36</v>
      </c>
      <c r="T2935">
        <v>4</v>
      </c>
      <c r="U2935">
        <v>1</v>
      </c>
      <c r="V2935">
        <v>1</v>
      </c>
      <c r="W2935">
        <v>2</v>
      </c>
      <c r="X2935">
        <v>726</v>
      </c>
      <c r="Y2935">
        <v>-50</v>
      </c>
      <c r="Z2935" t="s">
        <v>35</v>
      </c>
      <c r="AA2935">
        <v>100</v>
      </c>
      <c r="AB2935" t="str">
        <f t="shared" si="45"/>
        <v>50-59</v>
      </c>
    </row>
    <row r="2936" spans="1:28" x14ac:dyDescent="0.3">
      <c r="A2936">
        <v>53</v>
      </c>
      <c r="B2936" t="s">
        <v>27</v>
      </c>
      <c r="C2936" t="s">
        <v>38</v>
      </c>
      <c r="D2936">
        <v>0</v>
      </c>
      <c r="E2936" t="s">
        <v>37</v>
      </c>
      <c r="F2936">
        <v>0</v>
      </c>
      <c r="G2936">
        <v>1</v>
      </c>
      <c r="H2936" t="s">
        <v>30</v>
      </c>
      <c r="I2936">
        <v>50</v>
      </c>
      <c r="J2936" t="s">
        <v>31</v>
      </c>
      <c r="K2936">
        <v>0</v>
      </c>
      <c r="L2936" s="1">
        <v>2150</v>
      </c>
      <c r="M2936" t="s">
        <v>27</v>
      </c>
      <c r="N2936" t="s">
        <v>27</v>
      </c>
      <c r="O2936" t="s">
        <v>27</v>
      </c>
      <c r="P2936">
        <v>0</v>
      </c>
      <c r="Q2936" t="s">
        <v>44</v>
      </c>
      <c r="R2936">
        <v>21</v>
      </c>
      <c r="S2936" t="s">
        <v>27</v>
      </c>
      <c r="T2936">
        <v>4</v>
      </c>
      <c r="U2936">
        <v>2</v>
      </c>
      <c r="V2936">
        <v>3</v>
      </c>
      <c r="W2936">
        <v>99</v>
      </c>
      <c r="X2936">
        <v>790</v>
      </c>
      <c r="Y2936">
        <v>-50</v>
      </c>
      <c r="Z2936" t="s">
        <v>41</v>
      </c>
      <c r="AA2936">
        <v>0</v>
      </c>
      <c r="AB2936" t="str">
        <f t="shared" si="45"/>
        <v>50-59</v>
      </c>
    </row>
    <row r="2937" spans="1:28" x14ac:dyDescent="0.3">
      <c r="A2937">
        <v>62</v>
      </c>
      <c r="B2937" t="s">
        <v>36</v>
      </c>
      <c r="C2937" t="s">
        <v>46</v>
      </c>
      <c r="D2937">
        <v>0</v>
      </c>
      <c r="E2937" t="s">
        <v>29</v>
      </c>
      <c r="F2937">
        <v>50</v>
      </c>
      <c r="G2937">
        <v>0</v>
      </c>
      <c r="H2937" t="s">
        <v>30</v>
      </c>
      <c r="I2937">
        <v>0</v>
      </c>
      <c r="J2937" t="s">
        <v>31</v>
      </c>
      <c r="K2937">
        <v>0</v>
      </c>
      <c r="L2937" s="1">
        <v>2200</v>
      </c>
      <c r="M2937" t="s">
        <v>27</v>
      </c>
      <c r="N2937" t="s">
        <v>27</v>
      </c>
      <c r="O2937" t="s">
        <v>27</v>
      </c>
      <c r="P2937">
        <v>0</v>
      </c>
      <c r="Q2937" t="s">
        <v>34</v>
      </c>
      <c r="R2937">
        <v>24</v>
      </c>
      <c r="S2937" t="s">
        <v>36</v>
      </c>
      <c r="T2937">
        <v>7</v>
      </c>
      <c r="U2937">
        <v>2</v>
      </c>
      <c r="V2937">
        <v>3</v>
      </c>
      <c r="W2937">
        <v>9</v>
      </c>
      <c r="X2937">
        <v>704</v>
      </c>
      <c r="Y2937">
        <v>-50</v>
      </c>
      <c r="Z2937" t="s">
        <v>33</v>
      </c>
      <c r="AA2937">
        <v>50</v>
      </c>
      <c r="AB2937" t="str">
        <f t="shared" si="45"/>
        <v>60-69</v>
      </c>
    </row>
    <row r="2938" spans="1:28" x14ac:dyDescent="0.3">
      <c r="A2938">
        <v>30</v>
      </c>
      <c r="B2938" t="s">
        <v>27</v>
      </c>
      <c r="C2938" t="s">
        <v>28</v>
      </c>
      <c r="D2938">
        <v>86</v>
      </c>
      <c r="E2938" t="s">
        <v>37</v>
      </c>
      <c r="F2938">
        <v>0</v>
      </c>
      <c r="G2938">
        <v>1</v>
      </c>
      <c r="H2938" t="s">
        <v>30</v>
      </c>
      <c r="I2938">
        <v>50</v>
      </c>
      <c r="J2938" t="s">
        <v>40</v>
      </c>
      <c r="K2938">
        <v>-200</v>
      </c>
      <c r="L2938" s="1">
        <v>1986</v>
      </c>
      <c r="M2938" t="s">
        <v>27</v>
      </c>
      <c r="N2938" t="s">
        <v>36</v>
      </c>
      <c r="O2938" t="s">
        <v>27</v>
      </c>
      <c r="P2938">
        <v>50</v>
      </c>
      <c r="Q2938" t="s">
        <v>34</v>
      </c>
      <c r="R2938">
        <v>8</v>
      </c>
      <c r="S2938" t="s">
        <v>36</v>
      </c>
      <c r="T2938">
        <v>7</v>
      </c>
      <c r="U2938">
        <v>2</v>
      </c>
      <c r="V2938">
        <v>1</v>
      </c>
      <c r="W2938">
        <v>11</v>
      </c>
      <c r="X2938">
        <v>772</v>
      </c>
      <c r="Y2938">
        <v>-50</v>
      </c>
      <c r="Z2938" t="s">
        <v>41</v>
      </c>
      <c r="AA2938">
        <v>0</v>
      </c>
      <c r="AB2938" t="str">
        <f t="shared" si="45"/>
        <v>30-39</v>
      </c>
    </row>
    <row r="2939" spans="1:28" x14ac:dyDescent="0.3">
      <c r="A2939">
        <v>36</v>
      </c>
      <c r="B2939" t="s">
        <v>27</v>
      </c>
      <c r="C2939" t="s">
        <v>28</v>
      </c>
      <c r="D2939">
        <v>86</v>
      </c>
      <c r="E2939" t="s">
        <v>42</v>
      </c>
      <c r="F2939">
        <v>100</v>
      </c>
      <c r="G2939">
        <v>1</v>
      </c>
      <c r="H2939" t="s">
        <v>30</v>
      </c>
      <c r="I2939">
        <v>50</v>
      </c>
      <c r="J2939" t="s">
        <v>40</v>
      </c>
      <c r="K2939">
        <v>-200</v>
      </c>
      <c r="L2939" s="1">
        <v>2186</v>
      </c>
      <c r="M2939" t="s">
        <v>36</v>
      </c>
      <c r="N2939" t="s">
        <v>27</v>
      </c>
      <c r="O2939" t="s">
        <v>27</v>
      </c>
      <c r="P2939">
        <v>50</v>
      </c>
      <c r="Q2939" t="s">
        <v>34</v>
      </c>
      <c r="R2939">
        <v>24</v>
      </c>
      <c r="S2939" t="s">
        <v>27</v>
      </c>
      <c r="T2939">
        <v>6</v>
      </c>
      <c r="U2939">
        <v>1</v>
      </c>
      <c r="V2939">
        <v>3</v>
      </c>
      <c r="W2939">
        <v>99</v>
      </c>
      <c r="X2939">
        <v>621</v>
      </c>
      <c r="Y2939">
        <v>50</v>
      </c>
      <c r="Z2939" t="s">
        <v>41</v>
      </c>
      <c r="AA2939">
        <v>0</v>
      </c>
      <c r="AB2939" t="str">
        <f t="shared" si="45"/>
        <v>30-39</v>
      </c>
    </row>
    <row r="2940" spans="1:28" x14ac:dyDescent="0.3">
      <c r="A2940">
        <v>18</v>
      </c>
      <c r="B2940" t="s">
        <v>27</v>
      </c>
      <c r="C2940" t="s">
        <v>38</v>
      </c>
      <c r="D2940">
        <v>0</v>
      </c>
      <c r="E2940" t="s">
        <v>42</v>
      </c>
      <c r="F2940">
        <v>100</v>
      </c>
      <c r="G2940">
        <v>0</v>
      </c>
      <c r="H2940" t="s">
        <v>39</v>
      </c>
      <c r="I2940">
        <v>0</v>
      </c>
      <c r="J2940" t="s">
        <v>40</v>
      </c>
      <c r="K2940">
        <v>-200</v>
      </c>
      <c r="L2940" s="1">
        <v>2000</v>
      </c>
      <c r="M2940" t="s">
        <v>36</v>
      </c>
      <c r="N2940" t="s">
        <v>27</v>
      </c>
      <c r="O2940" t="s">
        <v>27</v>
      </c>
      <c r="P2940">
        <v>50</v>
      </c>
      <c r="Q2940" t="s">
        <v>34</v>
      </c>
      <c r="R2940">
        <v>16</v>
      </c>
      <c r="S2940" t="s">
        <v>36</v>
      </c>
      <c r="T2940">
        <v>6</v>
      </c>
      <c r="U2940">
        <v>2</v>
      </c>
      <c r="V2940">
        <v>1</v>
      </c>
      <c r="W2940">
        <v>1</v>
      </c>
      <c r="X2940">
        <v>709</v>
      </c>
      <c r="Y2940">
        <v>-50</v>
      </c>
      <c r="Z2940" t="s">
        <v>33</v>
      </c>
      <c r="AA2940">
        <v>50</v>
      </c>
      <c r="AB2940" t="str">
        <f t="shared" si="45"/>
        <v>10-19</v>
      </c>
    </row>
    <row r="2941" spans="1:28" x14ac:dyDescent="0.3">
      <c r="A2941">
        <v>34</v>
      </c>
      <c r="B2941" t="s">
        <v>27</v>
      </c>
      <c r="C2941" t="s">
        <v>38</v>
      </c>
      <c r="D2941">
        <v>0</v>
      </c>
      <c r="E2941" t="s">
        <v>29</v>
      </c>
      <c r="F2941">
        <v>50</v>
      </c>
      <c r="G2941">
        <v>0</v>
      </c>
      <c r="H2941" t="s">
        <v>30</v>
      </c>
      <c r="I2941">
        <v>0</v>
      </c>
      <c r="J2941" t="s">
        <v>40</v>
      </c>
      <c r="K2941">
        <v>-200</v>
      </c>
      <c r="L2941" s="1">
        <v>2050</v>
      </c>
      <c r="M2941" t="s">
        <v>27</v>
      </c>
      <c r="N2941" t="s">
        <v>36</v>
      </c>
      <c r="O2941" t="s">
        <v>27</v>
      </c>
      <c r="P2941">
        <v>50</v>
      </c>
      <c r="Q2941" t="s">
        <v>32</v>
      </c>
      <c r="R2941">
        <v>20</v>
      </c>
      <c r="S2941" t="s">
        <v>36</v>
      </c>
      <c r="T2941">
        <v>3</v>
      </c>
      <c r="U2941">
        <v>4</v>
      </c>
      <c r="V2941">
        <v>1</v>
      </c>
      <c r="W2941">
        <v>3</v>
      </c>
      <c r="X2941">
        <v>598</v>
      </c>
      <c r="Y2941">
        <v>50</v>
      </c>
      <c r="Z2941" t="s">
        <v>33</v>
      </c>
      <c r="AA2941">
        <v>50</v>
      </c>
      <c r="AB2941" t="str">
        <f t="shared" si="45"/>
        <v>30-39</v>
      </c>
    </row>
    <row r="2942" spans="1:28" x14ac:dyDescent="0.3">
      <c r="A2942">
        <v>54</v>
      </c>
      <c r="B2942" t="s">
        <v>27</v>
      </c>
      <c r="C2942" t="s">
        <v>38</v>
      </c>
      <c r="D2942">
        <v>0</v>
      </c>
      <c r="E2942" t="s">
        <v>29</v>
      </c>
      <c r="F2942">
        <v>50</v>
      </c>
      <c r="G2942">
        <v>1</v>
      </c>
      <c r="H2942" t="s">
        <v>30</v>
      </c>
      <c r="I2942">
        <v>50</v>
      </c>
      <c r="J2942" t="s">
        <v>31</v>
      </c>
      <c r="K2942">
        <v>0</v>
      </c>
      <c r="L2942" s="1">
        <v>2300</v>
      </c>
      <c r="M2942" t="s">
        <v>27</v>
      </c>
      <c r="N2942" t="s">
        <v>27</v>
      </c>
      <c r="O2942" t="s">
        <v>27</v>
      </c>
      <c r="P2942">
        <v>0</v>
      </c>
      <c r="Q2942" t="s">
        <v>34</v>
      </c>
      <c r="R2942">
        <v>5</v>
      </c>
      <c r="S2942" t="s">
        <v>36</v>
      </c>
      <c r="T2942">
        <v>8</v>
      </c>
      <c r="U2942">
        <v>4</v>
      </c>
      <c r="V2942">
        <v>2</v>
      </c>
      <c r="W2942">
        <v>11</v>
      </c>
      <c r="X2942">
        <v>756</v>
      </c>
      <c r="Y2942">
        <v>-50</v>
      </c>
      <c r="Z2942" t="s">
        <v>35</v>
      </c>
      <c r="AA2942">
        <v>100</v>
      </c>
      <c r="AB2942" t="str">
        <f t="shared" si="45"/>
        <v>50-59</v>
      </c>
    </row>
    <row r="2943" spans="1:28" x14ac:dyDescent="0.3">
      <c r="A2943">
        <v>33</v>
      </c>
      <c r="B2943" t="s">
        <v>27</v>
      </c>
      <c r="C2943" t="s">
        <v>38</v>
      </c>
      <c r="D2943">
        <v>0</v>
      </c>
      <c r="E2943" t="s">
        <v>29</v>
      </c>
      <c r="F2943">
        <v>50</v>
      </c>
      <c r="G2943">
        <v>0</v>
      </c>
      <c r="H2943" t="s">
        <v>30</v>
      </c>
      <c r="I2943">
        <v>0</v>
      </c>
      <c r="J2943" t="s">
        <v>40</v>
      </c>
      <c r="K2943">
        <v>-200</v>
      </c>
      <c r="L2943" s="1">
        <v>2000</v>
      </c>
      <c r="M2943" t="s">
        <v>36</v>
      </c>
      <c r="N2943" t="s">
        <v>27</v>
      </c>
      <c r="O2943" t="s">
        <v>27</v>
      </c>
      <c r="P2943">
        <v>50</v>
      </c>
      <c r="Q2943" t="s">
        <v>34</v>
      </c>
      <c r="R2943">
        <v>18</v>
      </c>
      <c r="S2943" t="s">
        <v>36</v>
      </c>
      <c r="T2943">
        <v>6</v>
      </c>
      <c r="U2943">
        <v>2</v>
      </c>
      <c r="V2943">
        <v>1</v>
      </c>
      <c r="W2943">
        <v>5</v>
      </c>
      <c r="X2943">
        <v>697</v>
      </c>
      <c r="Y2943">
        <v>50</v>
      </c>
      <c r="Z2943" t="s">
        <v>41</v>
      </c>
      <c r="AA2943">
        <v>0</v>
      </c>
      <c r="AB2943" t="str">
        <f t="shared" si="45"/>
        <v>30-39</v>
      </c>
    </row>
    <row r="2944" spans="1:28" x14ac:dyDescent="0.3">
      <c r="A2944">
        <v>49</v>
      </c>
      <c r="B2944" t="s">
        <v>27</v>
      </c>
      <c r="C2944" t="s">
        <v>38</v>
      </c>
      <c r="D2944">
        <v>0</v>
      </c>
      <c r="E2944" t="s">
        <v>29</v>
      </c>
      <c r="F2944">
        <v>50</v>
      </c>
      <c r="G2944">
        <v>2</v>
      </c>
      <c r="H2944" t="s">
        <v>30</v>
      </c>
      <c r="I2944">
        <v>100</v>
      </c>
      <c r="J2944" t="s">
        <v>40</v>
      </c>
      <c r="K2944">
        <v>-200</v>
      </c>
      <c r="L2944" s="1">
        <v>2250</v>
      </c>
      <c r="M2944" t="s">
        <v>27</v>
      </c>
      <c r="N2944" t="s">
        <v>27</v>
      </c>
      <c r="O2944" t="s">
        <v>27</v>
      </c>
      <c r="P2944">
        <v>0</v>
      </c>
      <c r="Q2944" t="s">
        <v>34</v>
      </c>
      <c r="R2944">
        <v>13</v>
      </c>
      <c r="S2944" t="s">
        <v>36</v>
      </c>
      <c r="T2944">
        <v>5</v>
      </c>
      <c r="U2944">
        <v>0</v>
      </c>
      <c r="V2944">
        <v>3</v>
      </c>
      <c r="W2944">
        <v>6</v>
      </c>
      <c r="X2944">
        <v>696</v>
      </c>
      <c r="Y2944">
        <v>50</v>
      </c>
      <c r="Z2944" t="s">
        <v>35</v>
      </c>
      <c r="AA2944">
        <v>100</v>
      </c>
      <c r="AB2944" t="str">
        <f t="shared" si="45"/>
        <v>40-49</v>
      </c>
    </row>
    <row r="2945" spans="1:28" x14ac:dyDescent="0.3">
      <c r="A2945">
        <v>37</v>
      </c>
      <c r="B2945" t="s">
        <v>27</v>
      </c>
      <c r="C2945" t="s">
        <v>38</v>
      </c>
      <c r="D2945">
        <v>0</v>
      </c>
      <c r="E2945" t="s">
        <v>42</v>
      </c>
      <c r="F2945">
        <v>100</v>
      </c>
      <c r="G2945">
        <v>0</v>
      </c>
      <c r="H2945" t="s">
        <v>30</v>
      </c>
      <c r="I2945">
        <v>0</v>
      </c>
      <c r="J2945" t="s">
        <v>40</v>
      </c>
      <c r="K2945">
        <v>-200</v>
      </c>
      <c r="L2945" s="1">
        <v>2200</v>
      </c>
      <c r="M2945" t="s">
        <v>27</v>
      </c>
      <c r="N2945" t="s">
        <v>27</v>
      </c>
      <c r="O2945" t="s">
        <v>27</v>
      </c>
      <c r="P2945">
        <v>0</v>
      </c>
      <c r="Q2945" t="s">
        <v>34</v>
      </c>
      <c r="R2945">
        <v>2</v>
      </c>
      <c r="S2945" t="s">
        <v>36</v>
      </c>
      <c r="T2945">
        <v>2</v>
      </c>
      <c r="U2945">
        <v>1</v>
      </c>
      <c r="V2945">
        <v>2</v>
      </c>
      <c r="W2945">
        <v>9</v>
      </c>
      <c r="X2945">
        <v>648</v>
      </c>
      <c r="Y2945">
        <v>50</v>
      </c>
      <c r="Z2945" t="s">
        <v>35</v>
      </c>
      <c r="AA2945">
        <v>100</v>
      </c>
      <c r="AB2945" t="str">
        <f t="shared" si="45"/>
        <v>30-39</v>
      </c>
    </row>
    <row r="2946" spans="1:28" x14ac:dyDescent="0.3">
      <c r="A2946">
        <v>44</v>
      </c>
      <c r="B2946" t="s">
        <v>27</v>
      </c>
      <c r="C2946" t="s">
        <v>28</v>
      </c>
      <c r="D2946">
        <v>86</v>
      </c>
      <c r="E2946" t="s">
        <v>29</v>
      </c>
      <c r="F2946">
        <v>50</v>
      </c>
      <c r="G2946">
        <v>0</v>
      </c>
      <c r="H2946" t="s">
        <v>30</v>
      </c>
      <c r="I2946">
        <v>0</v>
      </c>
      <c r="J2946" t="s">
        <v>31</v>
      </c>
      <c r="K2946">
        <v>0</v>
      </c>
      <c r="L2946" s="1">
        <v>2386</v>
      </c>
      <c r="M2946" t="s">
        <v>27</v>
      </c>
      <c r="N2946" t="s">
        <v>27</v>
      </c>
      <c r="O2946" t="s">
        <v>27</v>
      </c>
      <c r="P2946">
        <v>0</v>
      </c>
      <c r="Q2946" t="s">
        <v>32</v>
      </c>
      <c r="R2946">
        <v>3</v>
      </c>
      <c r="S2946" t="s">
        <v>36</v>
      </c>
      <c r="T2946">
        <v>5</v>
      </c>
      <c r="U2946">
        <v>3</v>
      </c>
      <c r="V2946">
        <v>3</v>
      </c>
      <c r="W2946">
        <v>6</v>
      </c>
      <c r="X2946">
        <v>666</v>
      </c>
      <c r="Y2946">
        <v>50</v>
      </c>
      <c r="Z2946" t="s">
        <v>33</v>
      </c>
      <c r="AA2946">
        <v>50</v>
      </c>
      <c r="AB2946" t="str">
        <f t="shared" ref="AB2946:AB3009" si="46">FLOOR(A2946,10) &amp; "-" &amp; (FLOOR(A2946,10)+9)</f>
        <v>40-49</v>
      </c>
    </row>
    <row r="2947" spans="1:28" x14ac:dyDescent="0.3">
      <c r="A2947">
        <v>22</v>
      </c>
      <c r="B2947" t="s">
        <v>27</v>
      </c>
      <c r="C2947" t="s">
        <v>28</v>
      </c>
      <c r="D2947">
        <v>86</v>
      </c>
      <c r="E2947" t="s">
        <v>29</v>
      </c>
      <c r="F2947">
        <v>50</v>
      </c>
      <c r="G2947">
        <v>0</v>
      </c>
      <c r="H2947" t="s">
        <v>30</v>
      </c>
      <c r="I2947">
        <v>0</v>
      </c>
      <c r="J2947" t="s">
        <v>40</v>
      </c>
      <c r="K2947">
        <v>-200</v>
      </c>
      <c r="L2947" s="1">
        <v>1986</v>
      </c>
      <c r="M2947" t="s">
        <v>27</v>
      </c>
      <c r="N2947" t="s">
        <v>36</v>
      </c>
      <c r="O2947" t="s">
        <v>27</v>
      </c>
      <c r="P2947">
        <v>50</v>
      </c>
      <c r="Q2947" t="s">
        <v>34</v>
      </c>
      <c r="R2947">
        <v>26</v>
      </c>
      <c r="S2947" t="s">
        <v>36</v>
      </c>
      <c r="T2947">
        <v>5</v>
      </c>
      <c r="U2947">
        <v>3</v>
      </c>
      <c r="V2947">
        <v>2</v>
      </c>
      <c r="W2947">
        <v>13</v>
      </c>
      <c r="X2947">
        <v>722</v>
      </c>
      <c r="Y2947">
        <v>-50</v>
      </c>
      <c r="Z2947" t="s">
        <v>41</v>
      </c>
      <c r="AA2947">
        <v>0</v>
      </c>
      <c r="AB2947" t="str">
        <f t="shared" si="46"/>
        <v>20-29</v>
      </c>
    </row>
    <row r="2948" spans="1:28" x14ac:dyDescent="0.3">
      <c r="A2948">
        <v>41</v>
      </c>
      <c r="B2948" t="s">
        <v>27</v>
      </c>
      <c r="C2948" t="s">
        <v>46</v>
      </c>
      <c r="D2948">
        <v>0</v>
      </c>
      <c r="E2948" t="s">
        <v>29</v>
      </c>
      <c r="F2948">
        <v>50</v>
      </c>
      <c r="G2948">
        <v>2</v>
      </c>
      <c r="H2948" t="s">
        <v>30</v>
      </c>
      <c r="I2948">
        <v>100</v>
      </c>
      <c r="J2948" t="s">
        <v>40</v>
      </c>
      <c r="K2948">
        <v>-200</v>
      </c>
      <c r="L2948" s="1">
        <v>2250</v>
      </c>
      <c r="M2948" t="s">
        <v>27</v>
      </c>
      <c r="N2948" t="s">
        <v>27</v>
      </c>
      <c r="O2948" t="s">
        <v>27</v>
      </c>
      <c r="P2948">
        <v>0</v>
      </c>
      <c r="Q2948" t="s">
        <v>32</v>
      </c>
      <c r="R2948">
        <v>25</v>
      </c>
      <c r="S2948" t="s">
        <v>36</v>
      </c>
      <c r="T2948">
        <v>8</v>
      </c>
      <c r="U2948">
        <v>3</v>
      </c>
      <c r="V2948">
        <v>1</v>
      </c>
      <c r="W2948">
        <v>9</v>
      </c>
      <c r="X2948">
        <v>609</v>
      </c>
      <c r="Y2948">
        <v>50</v>
      </c>
      <c r="Z2948" t="s">
        <v>35</v>
      </c>
      <c r="AA2948">
        <v>100</v>
      </c>
      <c r="AB2948" t="str">
        <f t="shared" si="46"/>
        <v>40-49</v>
      </c>
    </row>
    <row r="2949" spans="1:28" x14ac:dyDescent="0.3">
      <c r="A2949">
        <v>18</v>
      </c>
      <c r="B2949" t="s">
        <v>27</v>
      </c>
      <c r="C2949" t="s">
        <v>28</v>
      </c>
      <c r="D2949">
        <v>86</v>
      </c>
      <c r="E2949" t="s">
        <v>42</v>
      </c>
      <c r="F2949">
        <v>100</v>
      </c>
      <c r="G2949">
        <v>0</v>
      </c>
      <c r="H2949" t="s">
        <v>30</v>
      </c>
      <c r="I2949">
        <v>0</v>
      </c>
      <c r="J2949" t="s">
        <v>40</v>
      </c>
      <c r="K2949">
        <v>-200</v>
      </c>
      <c r="L2949" s="1">
        <v>2086</v>
      </c>
      <c r="M2949" t="s">
        <v>36</v>
      </c>
      <c r="N2949" t="s">
        <v>27</v>
      </c>
      <c r="O2949" t="s">
        <v>27</v>
      </c>
      <c r="P2949">
        <v>50</v>
      </c>
      <c r="Q2949" t="s">
        <v>44</v>
      </c>
      <c r="R2949">
        <v>3</v>
      </c>
      <c r="S2949" t="s">
        <v>36</v>
      </c>
      <c r="T2949">
        <v>3</v>
      </c>
      <c r="U2949">
        <v>4</v>
      </c>
      <c r="V2949">
        <v>3</v>
      </c>
      <c r="W2949">
        <v>3</v>
      </c>
      <c r="X2949">
        <v>714</v>
      </c>
      <c r="Y2949">
        <v>-50</v>
      </c>
      <c r="Z2949" t="s">
        <v>33</v>
      </c>
      <c r="AA2949">
        <v>50</v>
      </c>
      <c r="AB2949" t="str">
        <f t="shared" si="46"/>
        <v>10-19</v>
      </c>
    </row>
    <row r="2950" spans="1:28" x14ac:dyDescent="0.3">
      <c r="A2950">
        <v>37</v>
      </c>
      <c r="B2950" t="s">
        <v>27</v>
      </c>
      <c r="C2950" t="s">
        <v>38</v>
      </c>
      <c r="D2950">
        <v>0</v>
      </c>
      <c r="E2950" t="s">
        <v>29</v>
      </c>
      <c r="F2950">
        <v>50</v>
      </c>
      <c r="G2950">
        <v>2</v>
      </c>
      <c r="H2950" t="s">
        <v>30</v>
      </c>
      <c r="I2950">
        <v>100</v>
      </c>
      <c r="J2950" t="s">
        <v>40</v>
      </c>
      <c r="K2950">
        <v>-200</v>
      </c>
      <c r="L2950" s="1">
        <v>2100</v>
      </c>
      <c r="M2950" t="s">
        <v>36</v>
      </c>
      <c r="N2950" t="s">
        <v>27</v>
      </c>
      <c r="O2950" t="s">
        <v>27</v>
      </c>
      <c r="P2950">
        <v>50</v>
      </c>
      <c r="Q2950" t="s">
        <v>34</v>
      </c>
      <c r="R2950">
        <v>30</v>
      </c>
      <c r="S2950" t="s">
        <v>27</v>
      </c>
      <c r="T2950">
        <v>10</v>
      </c>
      <c r="U2950">
        <v>4</v>
      </c>
      <c r="V2950">
        <v>1</v>
      </c>
      <c r="W2950">
        <v>99</v>
      </c>
      <c r="X2950">
        <v>770</v>
      </c>
      <c r="Y2950">
        <v>-50</v>
      </c>
      <c r="Z2950" t="s">
        <v>35</v>
      </c>
      <c r="AA2950">
        <v>100</v>
      </c>
      <c r="AB2950" t="str">
        <f t="shared" si="46"/>
        <v>30-39</v>
      </c>
    </row>
    <row r="2951" spans="1:28" x14ac:dyDescent="0.3">
      <c r="A2951">
        <v>18</v>
      </c>
      <c r="B2951" t="s">
        <v>27</v>
      </c>
      <c r="C2951" t="s">
        <v>38</v>
      </c>
      <c r="D2951">
        <v>0</v>
      </c>
      <c r="E2951" t="s">
        <v>29</v>
      </c>
      <c r="F2951">
        <v>50</v>
      </c>
      <c r="G2951">
        <v>0</v>
      </c>
      <c r="H2951" t="s">
        <v>30</v>
      </c>
      <c r="I2951">
        <v>0</v>
      </c>
      <c r="J2951" t="s">
        <v>31</v>
      </c>
      <c r="K2951">
        <v>0</v>
      </c>
      <c r="L2951" s="1">
        <v>2250</v>
      </c>
      <c r="M2951" t="s">
        <v>36</v>
      </c>
      <c r="N2951" t="s">
        <v>27</v>
      </c>
      <c r="O2951" t="s">
        <v>27</v>
      </c>
      <c r="P2951">
        <v>50</v>
      </c>
      <c r="Q2951" t="s">
        <v>32</v>
      </c>
      <c r="R2951">
        <v>15</v>
      </c>
      <c r="S2951" t="s">
        <v>27</v>
      </c>
      <c r="T2951">
        <v>7</v>
      </c>
      <c r="U2951">
        <v>0</v>
      </c>
      <c r="V2951">
        <v>1</v>
      </c>
      <c r="W2951">
        <v>99</v>
      </c>
      <c r="X2951">
        <v>665</v>
      </c>
      <c r="Y2951">
        <v>50</v>
      </c>
      <c r="Z2951" t="s">
        <v>33</v>
      </c>
      <c r="AA2951">
        <v>50</v>
      </c>
      <c r="AB2951" t="str">
        <f t="shared" si="46"/>
        <v>10-19</v>
      </c>
    </row>
    <row r="2952" spans="1:28" x14ac:dyDescent="0.3">
      <c r="A2952">
        <v>58</v>
      </c>
      <c r="B2952" t="s">
        <v>36</v>
      </c>
      <c r="C2952" t="s">
        <v>45</v>
      </c>
      <c r="D2952">
        <v>0</v>
      </c>
      <c r="E2952" t="s">
        <v>29</v>
      </c>
      <c r="F2952">
        <v>50</v>
      </c>
      <c r="G2952">
        <v>0</v>
      </c>
      <c r="H2952" t="s">
        <v>30</v>
      </c>
      <c r="I2952">
        <v>0</v>
      </c>
      <c r="J2952" t="s">
        <v>31</v>
      </c>
      <c r="K2952">
        <v>0</v>
      </c>
      <c r="L2952" s="1">
        <v>2250</v>
      </c>
      <c r="M2952" t="s">
        <v>27</v>
      </c>
      <c r="N2952" t="s">
        <v>27</v>
      </c>
      <c r="O2952" t="s">
        <v>27</v>
      </c>
      <c r="P2952">
        <v>0</v>
      </c>
      <c r="Q2952" t="s">
        <v>32</v>
      </c>
      <c r="R2952">
        <v>29</v>
      </c>
      <c r="S2952" t="s">
        <v>27</v>
      </c>
      <c r="T2952">
        <v>6</v>
      </c>
      <c r="U2952">
        <v>2</v>
      </c>
      <c r="V2952">
        <v>2</v>
      </c>
      <c r="W2952">
        <v>99</v>
      </c>
      <c r="X2952">
        <v>737</v>
      </c>
      <c r="Y2952">
        <v>-50</v>
      </c>
      <c r="Z2952" t="s">
        <v>35</v>
      </c>
      <c r="AA2952">
        <v>100</v>
      </c>
      <c r="AB2952" t="str">
        <f t="shared" si="46"/>
        <v>50-59</v>
      </c>
    </row>
    <row r="2953" spans="1:28" x14ac:dyDescent="0.3">
      <c r="A2953">
        <v>51</v>
      </c>
      <c r="B2953" t="s">
        <v>27</v>
      </c>
      <c r="C2953" t="s">
        <v>28</v>
      </c>
      <c r="D2953">
        <v>86</v>
      </c>
      <c r="E2953" t="s">
        <v>29</v>
      </c>
      <c r="F2953">
        <v>50</v>
      </c>
      <c r="G2953">
        <v>1</v>
      </c>
      <c r="H2953" t="s">
        <v>43</v>
      </c>
      <c r="I2953">
        <v>200</v>
      </c>
      <c r="J2953" t="s">
        <v>40</v>
      </c>
      <c r="K2953">
        <v>-200</v>
      </c>
      <c r="L2953" s="1">
        <v>2286</v>
      </c>
      <c r="M2953" t="s">
        <v>27</v>
      </c>
      <c r="N2953" t="s">
        <v>36</v>
      </c>
      <c r="O2953" t="s">
        <v>27</v>
      </c>
      <c r="P2953">
        <v>50</v>
      </c>
      <c r="Q2953" t="s">
        <v>32</v>
      </c>
      <c r="R2953">
        <v>2</v>
      </c>
      <c r="S2953" t="s">
        <v>36</v>
      </c>
      <c r="T2953">
        <v>3</v>
      </c>
      <c r="U2953">
        <v>3</v>
      </c>
      <c r="V2953">
        <v>3</v>
      </c>
      <c r="W2953">
        <v>14</v>
      </c>
      <c r="X2953">
        <v>753</v>
      </c>
      <c r="Y2953">
        <v>-50</v>
      </c>
      <c r="Z2953" t="s">
        <v>35</v>
      </c>
      <c r="AA2953">
        <v>100</v>
      </c>
      <c r="AB2953" t="str">
        <f t="shared" si="46"/>
        <v>50-59</v>
      </c>
    </row>
    <row r="2954" spans="1:28" x14ac:dyDescent="0.3">
      <c r="A2954">
        <v>47</v>
      </c>
      <c r="B2954" t="s">
        <v>27</v>
      </c>
      <c r="C2954" t="s">
        <v>28</v>
      </c>
      <c r="D2954">
        <v>86</v>
      </c>
      <c r="E2954" t="s">
        <v>37</v>
      </c>
      <c r="F2954">
        <v>0</v>
      </c>
      <c r="G2954">
        <v>1</v>
      </c>
      <c r="H2954" t="s">
        <v>30</v>
      </c>
      <c r="I2954">
        <v>50</v>
      </c>
      <c r="J2954" t="s">
        <v>31</v>
      </c>
      <c r="K2954">
        <v>0</v>
      </c>
      <c r="L2954" s="1">
        <v>2386</v>
      </c>
      <c r="M2954" t="s">
        <v>36</v>
      </c>
      <c r="N2954" t="s">
        <v>27</v>
      </c>
      <c r="O2954" t="s">
        <v>27</v>
      </c>
      <c r="P2954">
        <v>50</v>
      </c>
      <c r="Q2954" t="s">
        <v>34</v>
      </c>
      <c r="R2954">
        <v>6</v>
      </c>
      <c r="S2954" t="s">
        <v>36</v>
      </c>
      <c r="T2954">
        <v>9</v>
      </c>
      <c r="U2954">
        <v>0</v>
      </c>
      <c r="V2954">
        <v>2</v>
      </c>
      <c r="W2954">
        <v>12</v>
      </c>
      <c r="X2954">
        <v>656</v>
      </c>
      <c r="Y2954">
        <v>50</v>
      </c>
      <c r="Z2954" t="s">
        <v>35</v>
      </c>
      <c r="AA2954">
        <v>100</v>
      </c>
      <c r="AB2954" t="str">
        <f t="shared" si="46"/>
        <v>40-49</v>
      </c>
    </row>
    <row r="2955" spans="1:28" x14ac:dyDescent="0.3">
      <c r="A2955">
        <v>62</v>
      </c>
      <c r="B2955" t="s">
        <v>36</v>
      </c>
      <c r="C2955" t="s">
        <v>46</v>
      </c>
      <c r="D2955">
        <v>0</v>
      </c>
      <c r="E2955" t="s">
        <v>42</v>
      </c>
      <c r="F2955">
        <v>100</v>
      </c>
      <c r="G2955">
        <v>1</v>
      </c>
      <c r="H2955" t="s">
        <v>30</v>
      </c>
      <c r="I2955">
        <v>50</v>
      </c>
      <c r="J2955" t="s">
        <v>40</v>
      </c>
      <c r="K2955">
        <v>-200</v>
      </c>
      <c r="L2955" s="1">
        <v>2200</v>
      </c>
      <c r="M2955" t="s">
        <v>27</v>
      </c>
      <c r="N2955" t="s">
        <v>36</v>
      </c>
      <c r="O2955" t="s">
        <v>27</v>
      </c>
      <c r="P2955">
        <v>50</v>
      </c>
      <c r="Q2955" t="s">
        <v>34</v>
      </c>
      <c r="R2955">
        <v>29</v>
      </c>
      <c r="S2955" t="s">
        <v>27</v>
      </c>
      <c r="T2955">
        <v>5</v>
      </c>
      <c r="U2955">
        <v>3</v>
      </c>
      <c r="V2955">
        <v>1</v>
      </c>
      <c r="W2955">
        <v>99</v>
      </c>
      <c r="X2955">
        <v>654</v>
      </c>
      <c r="Y2955">
        <v>50</v>
      </c>
      <c r="Z2955" t="s">
        <v>35</v>
      </c>
      <c r="AA2955">
        <v>100</v>
      </c>
      <c r="AB2955" t="str">
        <f t="shared" si="46"/>
        <v>60-69</v>
      </c>
    </row>
    <row r="2956" spans="1:28" x14ac:dyDescent="0.3">
      <c r="A2956">
        <v>25</v>
      </c>
      <c r="B2956" t="s">
        <v>27</v>
      </c>
      <c r="C2956" t="s">
        <v>46</v>
      </c>
      <c r="D2956">
        <v>0</v>
      </c>
      <c r="E2956" t="s">
        <v>29</v>
      </c>
      <c r="F2956">
        <v>50</v>
      </c>
      <c r="G2956">
        <v>0</v>
      </c>
      <c r="H2956" t="s">
        <v>30</v>
      </c>
      <c r="I2956">
        <v>0</v>
      </c>
      <c r="J2956" t="s">
        <v>31</v>
      </c>
      <c r="K2956">
        <v>0</v>
      </c>
      <c r="L2956" s="1">
        <v>2200</v>
      </c>
      <c r="M2956" t="s">
        <v>27</v>
      </c>
      <c r="N2956" t="s">
        <v>36</v>
      </c>
      <c r="O2956" t="s">
        <v>27</v>
      </c>
      <c r="P2956">
        <v>50</v>
      </c>
      <c r="Q2956" t="s">
        <v>34</v>
      </c>
      <c r="R2956">
        <v>4</v>
      </c>
      <c r="S2956" t="s">
        <v>27</v>
      </c>
      <c r="T2956">
        <v>6</v>
      </c>
      <c r="U2956">
        <v>1</v>
      </c>
      <c r="V2956">
        <v>1</v>
      </c>
      <c r="W2956">
        <v>99</v>
      </c>
      <c r="X2956">
        <v>658</v>
      </c>
      <c r="Y2956">
        <v>50</v>
      </c>
      <c r="Z2956" t="s">
        <v>41</v>
      </c>
      <c r="AA2956">
        <v>0</v>
      </c>
      <c r="AB2956" t="str">
        <f t="shared" si="46"/>
        <v>20-29</v>
      </c>
    </row>
    <row r="2957" spans="1:28" x14ac:dyDescent="0.3">
      <c r="A2957">
        <v>66</v>
      </c>
      <c r="B2957" t="s">
        <v>36</v>
      </c>
      <c r="C2957" t="s">
        <v>38</v>
      </c>
      <c r="D2957">
        <v>0</v>
      </c>
      <c r="E2957" t="s">
        <v>42</v>
      </c>
      <c r="F2957">
        <v>100</v>
      </c>
      <c r="G2957">
        <v>0</v>
      </c>
      <c r="H2957" t="s">
        <v>30</v>
      </c>
      <c r="I2957">
        <v>0</v>
      </c>
      <c r="J2957" t="s">
        <v>31</v>
      </c>
      <c r="K2957">
        <v>0</v>
      </c>
      <c r="L2957" s="1">
        <v>2250</v>
      </c>
      <c r="M2957" t="s">
        <v>27</v>
      </c>
      <c r="N2957" t="s">
        <v>27</v>
      </c>
      <c r="O2957" t="s">
        <v>36</v>
      </c>
      <c r="P2957">
        <v>50</v>
      </c>
      <c r="Q2957" t="s">
        <v>34</v>
      </c>
      <c r="R2957">
        <v>26</v>
      </c>
      <c r="S2957" t="s">
        <v>27</v>
      </c>
      <c r="T2957">
        <v>3</v>
      </c>
      <c r="U2957">
        <v>2</v>
      </c>
      <c r="V2957">
        <v>2</v>
      </c>
      <c r="W2957">
        <v>99</v>
      </c>
      <c r="X2957">
        <v>752</v>
      </c>
      <c r="Y2957">
        <v>-50</v>
      </c>
      <c r="Z2957" t="s">
        <v>35</v>
      </c>
      <c r="AA2957">
        <v>100</v>
      </c>
      <c r="AB2957" t="str">
        <f t="shared" si="46"/>
        <v>60-69</v>
      </c>
    </row>
    <row r="2958" spans="1:28" x14ac:dyDescent="0.3">
      <c r="A2958">
        <v>53</v>
      </c>
      <c r="B2958" t="s">
        <v>27</v>
      </c>
      <c r="C2958" t="s">
        <v>28</v>
      </c>
      <c r="D2958">
        <v>86</v>
      </c>
      <c r="E2958" t="s">
        <v>37</v>
      </c>
      <c r="F2958">
        <v>0</v>
      </c>
      <c r="G2958">
        <v>0</v>
      </c>
      <c r="H2958" t="s">
        <v>30</v>
      </c>
      <c r="I2958">
        <v>0</v>
      </c>
      <c r="J2958" t="s">
        <v>31</v>
      </c>
      <c r="K2958">
        <v>0</v>
      </c>
      <c r="L2958" s="1">
        <v>2186</v>
      </c>
      <c r="M2958" t="s">
        <v>36</v>
      </c>
      <c r="N2958" t="s">
        <v>36</v>
      </c>
      <c r="O2958" t="s">
        <v>27</v>
      </c>
      <c r="P2958">
        <v>100</v>
      </c>
      <c r="Q2958" t="s">
        <v>32</v>
      </c>
      <c r="R2958">
        <v>22</v>
      </c>
      <c r="S2958" t="s">
        <v>36</v>
      </c>
      <c r="T2958">
        <v>4</v>
      </c>
      <c r="U2958">
        <v>2</v>
      </c>
      <c r="V2958">
        <v>1</v>
      </c>
      <c r="W2958">
        <v>13</v>
      </c>
      <c r="X2958">
        <v>775</v>
      </c>
      <c r="Y2958">
        <v>-50</v>
      </c>
      <c r="Z2958" t="s">
        <v>35</v>
      </c>
      <c r="AA2958">
        <v>100</v>
      </c>
      <c r="AB2958" t="str">
        <f t="shared" si="46"/>
        <v>50-59</v>
      </c>
    </row>
    <row r="2959" spans="1:28" x14ac:dyDescent="0.3">
      <c r="A2959">
        <v>36</v>
      </c>
      <c r="B2959" t="s">
        <v>27</v>
      </c>
      <c r="C2959" t="s">
        <v>28</v>
      </c>
      <c r="D2959">
        <v>86</v>
      </c>
      <c r="E2959" t="s">
        <v>29</v>
      </c>
      <c r="F2959">
        <v>50</v>
      </c>
      <c r="G2959">
        <v>0</v>
      </c>
      <c r="H2959" t="s">
        <v>30</v>
      </c>
      <c r="I2959">
        <v>0</v>
      </c>
      <c r="J2959" t="s">
        <v>31</v>
      </c>
      <c r="K2959">
        <v>0</v>
      </c>
      <c r="L2959" s="1">
        <v>2336</v>
      </c>
      <c r="M2959" t="s">
        <v>27</v>
      </c>
      <c r="N2959" t="s">
        <v>36</v>
      </c>
      <c r="O2959" t="s">
        <v>27</v>
      </c>
      <c r="P2959">
        <v>50</v>
      </c>
      <c r="Q2959" t="s">
        <v>34</v>
      </c>
      <c r="R2959">
        <v>6</v>
      </c>
      <c r="S2959" t="s">
        <v>27</v>
      </c>
      <c r="T2959">
        <v>7</v>
      </c>
      <c r="U2959">
        <v>1</v>
      </c>
      <c r="V2959">
        <v>2</v>
      </c>
      <c r="W2959">
        <v>99</v>
      </c>
      <c r="X2959">
        <v>621</v>
      </c>
      <c r="Y2959">
        <v>50</v>
      </c>
      <c r="Z2959" t="s">
        <v>33</v>
      </c>
      <c r="AA2959">
        <v>50</v>
      </c>
      <c r="AB2959" t="str">
        <f t="shared" si="46"/>
        <v>30-39</v>
      </c>
    </row>
    <row r="2960" spans="1:28" x14ac:dyDescent="0.3">
      <c r="A2960">
        <v>57</v>
      </c>
      <c r="B2960" t="s">
        <v>36</v>
      </c>
      <c r="C2960" t="s">
        <v>38</v>
      </c>
      <c r="D2960">
        <v>0</v>
      </c>
      <c r="E2960" t="s">
        <v>37</v>
      </c>
      <c r="F2960">
        <v>0</v>
      </c>
      <c r="G2960">
        <v>1</v>
      </c>
      <c r="H2960" t="s">
        <v>30</v>
      </c>
      <c r="I2960">
        <v>50</v>
      </c>
      <c r="J2960" t="s">
        <v>31</v>
      </c>
      <c r="K2960">
        <v>0</v>
      </c>
      <c r="L2960" s="1">
        <v>2150</v>
      </c>
      <c r="M2960" t="s">
        <v>36</v>
      </c>
      <c r="N2960" t="s">
        <v>36</v>
      </c>
      <c r="O2960" t="s">
        <v>27</v>
      </c>
      <c r="P2960">
        <v>100</v>
      </c>
      <c r="Q2960" t="s">
        <v>34</v>
      </c>
      <c r="R2960">
        <v>29</v>
      </c>
      <c r="S2960" t="s">
        <v>27</v>
      </c>
      <c r="T2960">
        <v>4</v>
      </c>
      <c r="U2960">
        <v>2</v>
      </c>
      <c r="V2960">
        <v>2</v>
      </c>
      <c r="W2960">
        <v>99</v>
      </c>
      <c r="X2960">
        <v>626</v>
      </c>
      <c r="Y2960">
        <v>50</v>
      </c>
      <c r="Z2960" t="s">
        <v>41</v>
      </c>
      <c r="AA2960">
        <v>0</v>
      </c>
      <c r="AB2960" t="str">
        <f t="shared" si="46"/>
        <v>50-59</v>
      </c>
    </row>
    <row r="2961" spans="1:28" x14ac:dyDescent="0.3">
      <c r="A2961">
        <v>23</v>
      </c>
      <c r="B2961" t="s">
        <v>27</v>
      </c>
      <c r="C2961" t="s">
        <v>46</v>
      </c>
      <c r="D2961">
        <v>0</v>
      </c>
      <c r="E2961" t="s">
        <v>29</v>
      </c>
      <c r="F2961">
        <v>50</v>
      </c>
      <c r="G2961">
        <v>0</v>
      </c>
      <c r="H2961" t="s">
        <v>39</v>
      </c>
      <c r="I2961">
        <v>0</v>
      </c>
      <c r="J2961" t="s">
        <v>31</v>
      </c>
      <c r="K2961">
        <v>0</v>
      </c>
      <c r="L2961" s="1">
        <v>2150</v>
      </c>
      <c r="M2961" t="s">
        <v>27</v>
      </c>
      <c r="N2961" t="s">
        <v>27</v>
      </c>
      <c r="O2961" t="s">
        <v>27</v>
      </c>
      <c r="P2961">
        <v>0</v>
      </c>
      <c r="Q2961" t="s">
        <v>32</v>
      </c>
      <c r="R2961">
        <v>30</v>
      </c>
      <c r="S2961" t="s">
        <v>36</v>
      </c>
      <c r="T2961">
        <v>8</v>
      </c>
      <c r="U2961">
        <v>5</v>
      </c>
      <c r="V2961">
        <v>1</v>
      </c>
      <c r="W2961">
        <v>5</v>
      </c>
      <c r="X2961">
        <v>748</v>
      </c>
      <c r="Y2961">
        <v>-50</v>
      </c>
      <c r="Z2961" t="s">
        <v>41</v>
      </c>
      <c r="AA2961">
        <v>0</v>
      </c>
      <c r="AB2961" t="str">
        <f t="shared" si="46"/>
        <v>20-29</v>
      </c>
    </row>
    <row r="2962" spans="1:28" x14ac:dyDescent="0.3">
      <c r="A2962">
        <v>27</v>
      </c>
      <c r="B2962" t="s">
        <v>27</v>
      </c>
      <c r="C2962" t="s">
        <v>46</v>
      </c>
      <c r="D2962">
        <v>0</v>
      </c>
      <c r="E2962" t="s">
        <v>37</v>
      </c>
      <c r="F2962">
        <v>0</v>
      </c>
      <c r="G2962">
        <v>0</v>
      </c>
      <c r="H2962" t="s">
        <v>43</v>
      </c>
      <c r="I2962">
        <v>0</v>
      </c>
      <c r="J2962" t="s">
        <v>40</v>
      </c>
      <c r="K2962">
        <v>-200</v>
      </c>
      <c r="L2962" s="1">
        <v>2000</v>
      </c>
      <c r="M2962" t="s">
        <v>27</v>
      </c>
      <c r="N2962" t="s">
        <v>27</v>
      </c>
      <c r="O2962" t="s">
        <v>27</v>
      </c>
      <c r="P2962">
        <v>0</v>
      </c>
      <c r="Q2962" t="s">
        <v>32</v>
      </c>
      <c r="R2962">
        <v>17</v>
      </c>
      <c r="S2962" t="s">
        <v>36</v>
      </c>
      <c r="T2962">
        <v>8</v>
      </c>
      <c r="U2962">
        <v>2</v>
      </c>
      <c r="V2962">
        <v>2</v>
      </c>
      <c r="W2962">
        <v>9</v>
      </c>
      <c r="X2962">
        <v>715</v>
      </c>
      <c r="Y2962">
        <v>-50</v>
      </c>
      <c r="Z2962" t="s">
        <v>35</v>
      </c>
      <c r="AA2962">
        <v>100</v>
      </c>
      <c r="AB2962" t="str">
        <f t="shared" si="46"/>
        <v>20-29</v>
      </c>
    </row>
    <row r="2963" spans="1:28" x14ac:dyDescent="0.3">
      <c r="A2963">
        <v>30</v>
      </c>
      <c r="B2963" t="s">
        <v>27</v>
      </c>
      <c r="C2963" t="s">
        <v>28</v>
      </c>
      <c r="D2963">
        <v>86</v>
      </c>
      <c r="E2963" t="s">
        <v>29</v>
      </c>
      <c r="F2963">
        <v>50</v>
      </c>
      <c r="G2963">
        <v>0</v>
      </c>
      <c r="H2963" t="s">
        <v>39</v>
      </c>
      <c r="I2963">
        <v>0</v>
      </c>
      <c r="J2963" t="s">
        <v>40</v>
      </c>
      <c r="K2963">
        <v>-200</v>
      </c>
      <c r="L2963" s="1">
        <v>2136</v>
      </c>
      <c r="M2963" t="s">
        <v>27</v>
      </c>
      <c r="N2963" t="s">
        <v>27</v>
      </c>
      <c r="O2963" t="s">
        <v>27</v>
      </c>
      <c r="P2963">
        <v>0</v>
      </c>
      <c r="Q2963" t="s">
        <v>32</v>
      </c>
      <c r="R2963">
        <v>18</v>
      </c>
      <c r="S2963" t="s">
        <v>36</v>
      </c>
      <c r="T2963">
        <v>3</v>
      </c>
      <c r="U2963">
        <v>1</v>
      </c>
      <c r="V2963">
        <v>3</v>
      </c>
      <c r="W2963">
        <v>3</v>
      </c>
      <c r="X2963">
        <v>743</v>
      </c>
      <c r="Y2963">
        <v>-50</v>
      </c>
      <c r="Z2963" t="s">
        <v>35</v>
      </c>
      <c r="AA2963">
        <v>100</v>
      </c>
      <c r="AB2963" t="str">
        <f t="shared" si="46"/>
        <v>30-39</v>
      </c>
    </row>
    <row r="2964" spans="1:28" x14ac:dyDescent="0.3">
      <c r="A2964">
        <v>32</v>
      </c>
      <c r="B2964" t="s">
        <v>27</v>
      </c>
      <c r="C2964" t="s">
        <v>28</v>
      </c>
      <c r="D2964">
        <v>86</v>
      </c>
      <c r="E2964" t="s">
        <v>37</v>
      </c>
      <c r="F2964">
        <v>0</v>
      </c>
      <c r="G2964">
        <v>0</v>
      </c>
      <c r="H2964" t="s">
        <v>30</v>
      </c>
      <c r="I2964">
        <v>0</v>
      </c>
      <c r="J2964" t="s">
        <v>40</v>
      </c>
      <c r="K2964">
        <v>-200</v>
      </c>
      <c r="L2964" s="1">
        <v>2086</v>
      </c>
      <c r="M2964" t="s">
        <v>27</v>
      </c>
      <c r="N2964" t="s">
        <v>27</v>
      </c>
      <c r="O2964" t="s">
        <v>27</v>
      </c>
      <c r="P2964">
        <v>0</v>
      </c>
      <c r="Q2964" t="s">
        <v>34</v>
      </c>
      <c r="R2964">
        <v>25</v>
      </c>
      <c r="S2964" t="s">
        <v>36</v>
      </c>
      <c r="T2964">
        <v>6</v>
      </c>
      <c r="U2964">
        <v>1</v>
      </c>
      <c r="V2964">
        <v>3</v>
      </c>
      <c r="W2964">
        <v>1</v>
      </c>
      <c r="X2964">
        <v>709</v>
      </c>
      <c r="Y2964">
        <v>-50</v>
      </c>
      <c r="Z2964" t="s">
        <v>35</v>
      </c>
      <c r="AA2964">
        <v>100</v>
      </c>
      <c r="AB2964" t="str">
        <f t="shared" si="46"/>
        <v>30-39</v>
      </c>
    </row>
    <row r="2965" spans="1:28" x14ac:dyDescent="0.3">
      <c r="A2965">
        <v>24</v>
      </c>
      <c r="B2965" t="s">
        <v>27</v>
      </c>
      <c r="C2965" t="s">
        <v>28</v>
      </c>
      <c r="D2965">
        <v>86</v>
      </c>
      <c r="E2965" t="s">
        <v>42</v>
      </c>
      <c r="F2965">
        <v>100</v>
      </c>
      <c r="G2965">
        <v>0</v>
      </c>
      <c r="H2965" t="s">
        <v>30</v>
      </c>
      <c r="I2965">
        <v>0</v>
      </c>
      <c r="J2965" t="s">
        <v>31</v>
      </c>
      <c r="K2965">
        <v>0</v>
      </c>
      <c r="L2965" s="1">
        <v>2286</v>
      </c>
      <c r="M2965" t="s">
        <v>27</v>
      </c>
      <c r="N2965" t="s">
        <v>27</v>
      </c>
      <c r="O2965" t="s">
        <v>27</v>
      </c>
      <c r="P2965">
        <v>0</v>
      </c>
      <c r="Q2965" t="s">
        <v>34</v>
      </c>
      <c r="R2965">
        <v>18</v>
      </c>
      <c r="S2965" t="s">
        <v>36</v>
      </c>
      <c r="T2965">
        <v>0</v>
      </c>
      <c r="U2965">
        <v>1</v>
      </c>
      <c r="V2965">
        <v>1</v>
      </c>
      <c r="W2965">
        <v>3</v>
      </c>
      <c r="X2965">
        <v>705</v>
      </c>
      <c r="Y2965">
        <v>-50</v>
      </c>
      <c r="Z2965" t="s">
        <v>41</v>
      </c>
      <c r="AA2965">
        <v>0</v>
      </c>
      <c r="AB2965" t="str">
        <f t="shared" si="46"/>
        <v>20-29</v>
      </c>
    </row>
    <row r="2966" spans="1:28" x14ac:dyDescent="0.3">
      <c r="A2966">
        <v>58</v>
      </c>
      <c r="B2966" t="s">
        <v>36</v>
      </c>
      <c r="C2966" t="s">
        <v>45</v>
      </c>
      <c r="D2966">
        <v>0</v>
      </c>
      <c r="E2966" t="s">
        <v>29</v>
      </c>
      <c r="F2966">
        <v>50</v>
      </c>
      <c r="G2966">
        <v>0</v>
      </c>
      <c r="H2966" t="s">
        <v>30</v>
      </c>
      <c r="I2966">
        <v>0</v>
      </c>
      <c r="J2966" t="s">
        <v>40</v>
      </c>
      <c r="K2966">
        <v>-200</v>
      </c>
      <c r="L2966" s="1">
        <v>2000</v>
      </c>
      <c r="M2966" t="s">
        <v>27</v>
      </c>
      <c r="N2966" t="s">
        <v>27</v>
      </c>
      <c r="O2966" t="s">
        <v>27</v>
      </c>
      <c r="P2966">
        <v>0</v>
      </c>
      <c r="Q2966" t="s">
        <v>34</v>
      </c>
      <c r="R2966">
        <v>10</v>
      </c>
      <c r="S2966" t="s">
        <v>27</v>
      </c>
      <c r="T2966">
        <v>7</v>
      </c>
      <c r="U2966">
        <v>2</v>
      </c>
      <c r="V2966">
        <v>3</v>
      </c>
      <c r="W2966">
        <v>99</v>
      </c>
      <c r="X2966">
        <v>713</v>
      </c>
      <c r="Y2966">
        <v>-50</v>
      </c>
      <c r="Z2966" t="s">
        <v>33</v>
      </c>
      <c r="AA2966">
        <v>50</v>
      </c>
      <c r="AB2966" t="str">
        <f t="shared" si="46"/>
        <v>50-59</v>
      </c>
    </row>
    <row r="2967" spans="1:28" x14ac:dyDescent="0.3">
      <c r="A2967">
        <v>36</v>
      </c>
      <c r="B2967" t="s">
        <v>27</v>
      </c>
      <c r="C2967" t="s">
        <v>38</v>
      </c>
      <c r="D2967">
        <v>0</v>
      </c>
      <c r="E2967" t="s">
        <v>37</v>
      </c>
      <c r="F2967">
        <v>0</v>
      </c>
      <c r="G2967">
        <v>0</v>
      </c>
      <c r="H2967" t="s">
        <v>30</v>
      </c>
      <c r="I2967">
        <v>0</v>
      </c>
      <c r="J2967" t="s">
        <v>40</v>
      </c>
      <c r="K2967">
        <v>-200</v>
      </c>
      <c r="L2967" s="1">
        <v>1900</v>
      </c>
      <c r="M2967" t="s">
        <v>27</v>
      </c>
      <c r="N2967" t="s">
        <v>27</v>
      </c>
      <c r="O2967" t="s">
        <v>27</v>
      </c>
      <c r="P2967">
        <v>0</v>
      </c>
      <c r="Q2967" t="s">
        <v>34</v>
      </c>
      <c r="R2967">
        <v>14</v>
      </c>
      <c r="S2967" t="s">
        <v>27</v>
      </c>
      <c r="T2967">
        <v>9</v>
      </c>
      <c r="U2967">
        <v>2</v>
      </c>
      <c r="V2967">
        <v>2</v>
      </c>
      <c r="W2967">
        <v>99</v>
      </c>
      <c r="X2967">
        <v>701</v>
      </c>
      <c r="Y2967">
        <v>-50</v>
      </c>
      <c r="Z2967" t="s">
        <v>41</v>
      </c>
      <c r="AA2967">
        <v>0</v>
      </c>
      <c r="AB2967" t="str">
        <f t="shared" si="46"/>
        <v>30-39</v>
      </c>
    </row>
    <row r="2968" spans="1:28" x14ac:dyDescent="0.3">
      <c r="A2968">
        <v>45</v>
      </c>
      <c r="B2968" t="s">
        <v>27</v>
      </c>
      <c r="C2968" t="s">
        <v>28</v>
      </c>
      <c r="D2968">
        <v>86</v>
      </c>
      <c r="E2968" t="s">
        <v>29</v>
      </c>
      <c r="F2968">
        <v>50</v>
      </c>
      <c r="G2968">
        <v>0</v>
      </c>
      <c r="H2968" t="s">
        <v>30</v>
      </c>
      <c r="I2968">
        <v>0</v>
      </c>
      <c r="J2968" t="s">
        <v>31</v>
      </c>
      <c r="K2968">
        <v>0</v>
      </c>
      <c r="L2968" s="1">
        <v>2286</v>
      </c>
      <c r="M2968" t="s">
        <v>27</v>
      </c>
      <c r="N2968" t="s">
        <v>27</v>
      </c>
      <c r="O2968" t="s">
        <v>27</v>
      </c>
      <c r="P2968">
        <v>0</v>
      </c>
      <c r="Q2968" t="s">
        <v>34</v>
      </c>
      <c r="R2968">
        <v>11</v>
      </c>
      <c r="S2968" t="s">
        <v>27</v>
      </c>
      <c r="T2968">
        <v>2</v>
      </c>
      <c r="U2968">
        <v>3</v>
      </c>
      <c r="V2968">
        <v>3</v>
      </c>
      <c r="W2968">
        <v>99</v>
      </c>
      <c r="X2968">
        <v>734</v>
      </c>
      <c r="Y2968">
        <v>-50</v>
      </c>
      <c r="Z2968" t="s">
        <v>33</v>
      </c>
      <c r="AA2968">
        <v>50</v>
      </c>
      <c r="AB2968" t="str">
        <f t="shared" si="46"/>
        <v>40-49</v>
      </c>
    </row>
    <row r="2969" spans="1:28" x14ac:dyDescent="0.3">
      <c r="A2969">
        <v>31</v>
      </c>
      <c r="B2969" t="s">
        <v>27</v>
      </c>
      <c r="C2969" t="s">
        <v>28</v>
      </c>
      <c r="D2969">
        <v>86</v>
      </c>
      <c r="E2969" t="s">
        <v>42</v>
      </c>
      <c r="F2969">
        <v>100</v>
      </c>
      <c r="G2969">
        <v>0</v>
      </c>
      <c r="H2969" t="s">
        <v>30</v>
      </c>
      <c r="I2969">
        <v>0</v>
      </c>
      <c r="J2969" t="s">
        <v>31</v>
      </c>
      <c r="K2969">
        <v>0</v>
      </c>
      <c r="L2969" s="1">
        <v>2386</v>
      </c>
      <c r="M2969" t="s">
        <v>27</v>
      </c>
      <c r="N2969" t="s">
        <v>27</v>
      </c>
      <c r="O2969" t="s">
        <v>27</v>
      </c>
      <c r="P2969">
        <v>0</v>
      </c>
      <c r="Q2969" t="s">
        <v>32</v>
      </c>
      <c r="R2969">
        <v>5</v>
      </c>
      <c r="S2969" t="s">
        <v>27</v>
      </c>
      <c r="T2969">
        <v>6</v>
      </c>
      <c r="U2969">
        <v>2</v>
      </c>
      <c r="V2969">
        <v>1</v>
      </c>
      <c r="W2969">
        <v>99</v>
      </c>
      <c r="X2969">
        <v>694</v>
      </c>
      <c r="Y2969">
        <v>50</v>
      </c>
      <c r="Z2969" t="s">
        <v>41</v>
      </c>
      <c r="AA2969">
        <v>0</v>
      </c>
      <c r="AB2969" t="str">
        <f t="shared" si="46"/>
        <v>30-39</v>
      </c>
    </row>
    <row r="2970" spans="1:28" x14ac:dyDescent="0.3">
      <c r="A2970">
        <v>18</v>
      </c>
      <c r="B2970" t="s">
        <v>27</v>
      </c>
      <c r="C2970" t="s">
        <v>38</v>
      </c>
      <c r="D2970">
        <v>0</v>
      </c>
      <c r="E2970" t="s">
        <v>29</v>
      </c>
      <c r="F2970">
        <v>50</v>
      </c>
      <c r="G2970">
        <v>0</v>
      </c>
      <c r="H2970" t="s">
        <v>30</v>
      </c>
      <c r="I2970">
        <v>0</v>
      </c>
      <c r="J2970" t="s">
        <v>40</v>
      </c>
      <c r="K2970">
        <v>-200</v>
      </c>
      <c r="L2970" s="1">
        <v>2000</v>
      </c>
      <c r="M2970" t="s">
        <v>36</v>
      </c>
      <c r="N2970" t="s">
        <v>27</v>
      </c>
      <c r="O2970" t="s">
        <v>27</v>
      </c>
      <c r="P2970">
        <v>50</v>
      </c>
      <c r="Q2970" t="s">
        <v>34</v>
      </c>
      <c r="R2970">
        <v>22</v>
      </c>
      <c r="S2970" t="s">
        <v>36</v>
      </c>
      <c r="T2970">
        <v>7</v>
      </c>
      <c r="U2970">
        <v>1</v>
      </c>
      <c r="V2970">
        <v>2</v>
      </c>
      <c r="W2970">
        <v>8</v>
      </c>
      <c r="X2970">
        <v>742</v>
      </c>
      <c r="Y2970">
        <v>-50</v>
      </c>
      <c r="Z2970" t="s">
        <v>35</v>
      </c>
      <c r="AA2970">
        <v>100</v>
      </c>
      <c r="AB2970" t="str">
        <f t="shared" si="46"/>
        <v>10-19</v>
      </c>
    </row>
    <row r="2971" spans="1:28" x14ac:dyDescent="0.3">
      <c r="A2971">
        <v>44</v>
      </c>
      <c r="B2971" t="s">
        <v>27</v>
      </c>
      <c r="C2971" t="s">
        <v>28</v>
      </c>
      <c r="D2971">
        <v>86</v>
      </c>
      <c r="E2971" t="s">
        <v>29</v>
      </c>
      <c r="F2971">
        <v>50</v>
      </c>
      <c r="G2971">
        <v>1</v>
      </c>
      <c r="H2971" t="s">
        <v>39</v>
      </c>
      <c r="I2971">
        <v>100</v>
      </c>
      <c r="J2971" t="s">
        <v>40</v>
      </c>
      <c r="K2971">
        <v>-200</v>
      </c>
      <c r="L2971" s="1">
        <v>2136</v>
      </c>
      <c r="M2971" t="s">
        <v>36</v>
      </c>
      <c r="N2971" t="s">
        <v>27</v>
      </c>
      <c r="O2971" t="s">
        <v>27</v>
      </c>
      <c r="P2971">
        <v>50</v>
      </c>
      <c r="Q2971" t="s">
        <v>44</v>
      </c>
      <c r="R2971">
        <v>29</v>
      </c>
      <c r="S2971" t="s">
        <v>27</v>
      </c>
      <c r="T2971">
        <v>7</v>
      </c>
      <c r="U2971">
        <v>2</v>
      </c>
      <c r="V2971">
        <v>3</v>
      </c>
      <c r="W2971">
        <v>99</v>
      </c>
      <c r="X2971">
        <v>806</v>
      </c>
      <c r="Y2971">
        <v>-50</v>
      </c>
      <c r="Z2971" t="s">
        <v>33</v>
      </c>
      <c r="AA2971">
        <v>50</v>
      </c>
      <c r="AB2971" t="str">
        <f t="shared" si="46"/>
        <v>40-49</v>
      </c>
    </row>
    <row r="2972" spans="1:28" x14ac:dyDescent="0.3">
      <c r="A2972">
        <v>18</v>
      </c>
      <c r="B2972" t="s">
        <v>27</v>
      </c>
      <c r="C2972" t="s">
        <v>38</v>
      </c>
      <c r="D2972">
        <v>0</v>
      </c>
      <c r="E2972" t="s">
        <v>29</v>
      </c>
      <c r="F2972">
        <v>50</v>
      </c>
      <c r="G2972">
        <v>0</v>
      </c>
      <c r="H2972" t="s">
        <v>39</v>
      </c>
      <c r="I2972">
        <v>0</v>
      </c>
      <c r="J2972" t="s">
        <v>40</v>
      </c>
      <c r="K2972">
        <v>-200</v>
      </c>
      <c r="L2972" s="1">
        <v>1950</v>
      </c>
      <c r="M2972" t="s">
        <v>27</v>
      </c>
      <c r="N2972" t="s">
        <v>27</v>
      </c>
      <c r="O2972" t="s">
        <v>27</v>
      </c>
      <c r="P2972">
        <v>0</v>
      </c>
      <c r="Q2972" t="s">
        <v>34</v>
      </c>
      <c r="R2972">
        <v>27</v>
      </c>
      <c r="S2972" t="s">
        <v>36</v>
      </c>
      <c r="T2972">
        <v>3</v>
      </c>
      <c r="U2972">
        <v>2</v>
      </c>
      <c r="V2972">
        <v>2</v>
      </c>
      <c r="W2972">
        <v>6</v>
      </c>
      <c r="X2972">
        <v>706</v>
      </c>
      <c r="Y2972">
        <v>-50</v>
      </c>
      <c r="Z2972" t="s">
        <v>41</v>
      </c>
      <c r="AA2972">
        <v>0</v>
      </c>
      <c r="AB2972" t="str">
        <f t="shared" si="46"/>
        <v>10-19</v>
      </c>
    </row>
    <row r="2973" spans="1:28" x14ac:dyDescent="0.3">
      <c r="A2973">
        <v>38</v>
      </c>
      <c r="B2973" t="s">
        <v>27</v>
      </c>
      <c r="C2973" t="s">
        <v>38</v>
      </c>
      <c r="D2973">
        <v>0</v>
      </c>
      <c r="E2973" t="s">
        <v>29</v>
      </c>
      <c r="F2973">
        <v>50</v>
      </c>
      <c r="G2973">
        <v>1</v>
      </c>
      <c r="H2973" t="s">
        <v>30</v>
      </c>
      <c r="I2973">
        <v>50</v>
      </c>
      <c r="J2973" t="s">
        <v>40</v>
      </c>
      <c r="K2973">
        <v>-200</v>
      </c>
      <c r="L2973" s="1">
        <v>1950</v>
      </c>
      <c r="M2973" t="s">
        <v>36</v>
      </c>
      <c r="N2973" t="s">
        <v>27</v>
      </c>
      <c r="O2973" t="s">
        <v>27</v>
      </c>
      <c r="P2973">
        <v>50</v>
      </c>
      <c r="Q2973" t="s">
        <v>34</v>
      </c>
      <c r="R2973">
        <v>12</v>
      </c>
      <c r="S2973" t="s">
        <v>36</v>
      </c>
      <c r="T2973">
        <v>3</v>
      </c>
      <c r="U2973">
        <v>1</v>
      </c>
      <c r="V2973">
        <v>1</v>
      </c>
      <c r="W2973">
        <v>2</v>
      </c>
      <c r="X2973">
        <v>716</v>
      </c>
      <c r="Y2973">
        <v>-50</v>
      </c>
      <c r="Z2973" t="s">
        <v>41</v>
      </c>
      <c r="AA2973">
        <v>0</v>
      </c>
      <c r="AB2973" t="str">
        <f t="shared" si="46"/>
        <v>30-39</v>
      </c>
    </row>
    <row r="2974" spans="1:28" x14ac:dyDescent="0.3">
      <c r="A2974">
        <v>19</v>
      </c>
      <c r="B2974" t="s">
        <v>27</v>
      </c>
      <c r="C2974" t="s">
        <v>28</v>
      </c>
      <c r="D2974">
        <v>86</v>
      </c>
      <c r="E2974" t="s">
        <v>29</v>
      </c>
      <c r="F2974">
        <v>50</v>
      </c>
      <c r="G2974">
        <v>0</v>
      </c>
      <c r="H2974" t="s">
        <v>39</v>
      </c>
      <c r="I2974">
        <v>0</v>
      </c>
      <c r="J2974" t="s">
        <v>31</v>
      </c>
      <c r="K2974">
        <v>0</v>
      </c>
      <c r="L2974" s="1">
        <v>2386</v>
      </c>
      <c r="M2974" t="s">
        <v>27</v>
      </c>
      <c r="N2974" t="s">
        <v>27</v>
      </c>
      <c r="O2974" t="s">
        <v>27</v>
      </c>
      <c r="P2974">
        <v>0</v>
      </c>
      <c r="Q2974" t="s">
        <v>34</v>
      </c>
      <c r="R2974">
        <v>30</v>
      </c>
      <c r="S2974" t="s">
        <v>36</v>
      </c>
      <c r="T2974">
        <v>4</v>
      </c>
      <c r="U2974">
        <v>0</v>
      </c>
      <c r="V2974">
        <v>1</v>
      </c>
      <c r="W2974">
        <v>5</v>
      </c>
      <c r="X2974">
        <v>665</v>
      </c>
      <c r="Y2974">
        <v>50</v>
      </c>
      <c r="Z2974" t="s">
        <v>33</v>
      </c>
      <c r="AA2974">
        <v>50</v>
      </c>
      <c r="AB2974" t="str">
        <f t="shared" si="46"/>
        <v>10-19</v>
      </c>
    </row>
    <row r="2975" spans="1:28" x14ac:dyDescent="0.3">
      <c r="A2975">
        <v>69</v>
      </c>
      <c r="B2975" t="s">
        <v>36</v>
      </c>
      <c r="C2975" t="s">
        <v>28</v>
      </c>
      <c r="D2975">
        <v>86</v>
      </c>
      <c r="E2975" t="s">
        <v>37</v>
      </c>
      <c r="F2975">
        <v>0</v>
      </c>
      <c r="G2975">
        <v>0</v>
      </c>
      <c r="H2975" t="s">
        <v>39</v>
      </c>
      <c r="I2975">
        <v>0</v>
      </c>
      <c r="J2975" t="s">
        <v>40</v>
      </c>
      <c r="K2975">
        <v>-200</v>
      </c>
      <c r="L2975" s="1">
        <v>2186</v>
      </c>
      <c r="M2975" t="s">
        <v>27</v>
      </c>
      <c r="N2975" t="s">
        <v>27</v>
      </c>
      <c r="O2975" t="s">
        <v>27</v>
      </c>
      <c r="P2975">
        <v>0</v>
      </c>
      <c r="Q2975" t="s">
        <v>34</v>
      </c>
      <c r="R2975">
        <v>14</v>
      </c>
      <c r="S2975" t="s">
        <v>27</v>
      </c>
      <c r="T2975">
        <v>1</v>
      </c>
      <c r="U2975">
        <v>3</v>
      </c>
      <c r="V2975">
        <v>1</v>
      </c>
      <c r="W2975">
        <v>99</v>
      </c>
      <c r="X2975">
        <v>669</v>
      </c>
      <c r="Y2975">
        <v>50</v>
      </c>
      <c r="Z2975" t="s">
        <v>35</v>
      </c>
      <c r="AA2975">
        <v>100</v>
      </c>
      <c r="AB2975" t="str">
        <f t="shared" si="46"/>
        <v>60-69</v>
      </c>
    </row>
    <row r="2976" spans="1:28" x14ac:dyDescent="0.3">
      <c r="A2976">
        <v>53</v>
      </c>
      <c r="B2976" t="s">
        <v>27</v>
      </c>
      <c r="C2976" t="s">
        <v>46</v>
      </c>
      <c r="D2976">
        <v>0</v>
      </c>
      <c r="E2976" t="s">
        <v>29</v>
      </c>
      <c r="F2976">
        <v>50</v>
      </c>
      <c r="G2976">
        <v>1</v>
      </c>
      <c r="H2976" t="s">
        <v>30</v>
      </c>
      <c r="I2976">
        <v>50</v>
      </c>
      <c r="J2976" t="s">
        <v>31</v>
      </c>
      <c r="K2976">
        <v>0</v>
      </c>
      <c r="L2976" s="1">
        <v>2300</v>
      </c>
      <c r="M2976" t="s">
        <v>27</v>
      </c>
      <c r="N2976" t="s">
        <v>27</v>
      </c>
      <c r="O2976" t="s">
        <v>27</v>
      </c>
      <c r="P2976">
        <v>0</v>
      </c>
      <c r="Q2976" t="s">
        <v>34</v>
      </c>
      <c r="R2976">
        <v>6</v>
      </c>
      <c r="S2976" t="s">
        <v>36</v>
      </c>
      <c r="T2976">
        <v>7</v>
      </c>
      <c r="U2976">
        <v>1</v>
      </c>
      <c r="V2976">
        <v>1</v>
      </c>
      <c r="W2976">
        <v>8</v>
      </c>
      <c r="X2976">
        <v>635</v>
      </c>
      <c r="Y2976">
        <v>50</v>
      </c>
      <c r="Z2976" t="s">
        <v>41</v>
      </c>
      <c r="AA2976">
        <v>0</v>
      </c>
      <c r="AB2976" t="str">
        <f t="shared" si="46"/>
        <v>50-59</v>
      </c>
    </row>
    <row r="2977" spans="1:28" x14ac:dyDescent="0.3">
      <c r="A2977">
        <v>41</v>
      </c>
      <c r="B2977" t="s">
        <v>27</v>
      </c>
      <c r="C2977" t="s">
        <v>28</v>
      </c>
      <c r="D2977">
        <v>86</v>
      </c>
      <c r="E2977" t="s">
        <v>29</v>
      </c>
      <c r="F2977">
        <v>50</v>
      </c>
      <c r="G2977">
        <v>2</v>
      </c>
      <c r="H2977" t="s">
        <v>30</v>
      </c>
      <c r="I2977">
        <v>100</v>
      </c>
      <c r="J2977" t="s">
        <v>40</v>
      </c>
      <c r="K2977">
        <v>-200</v>
      </c>
      <c r="L2977" s="1">
        <v>2136</v>
      </c>
      <c r="M2977" t="s">
        <v>27</v>
      </c>
      <c r="N2977" t="s">
        <v>27</v>
      </c>
      <c r="O2977" t="s">
        <v>27</v>
      </c>
      <c r="P2977">
        <v>0</v>
      </c>
      <c r="Q2977" t="s">
        <v>34</v>
      </c>
      <c r="R2977">
        <v>11</v>
      </c>
      <c r="S2977" t="s">
        <v>36</v>
      </c>
      <c r="T2977">
        <v>6</v>
      </c>
      <c r="U2977">
        <v>1</v>
      </c>
      <c r="V2977">
        <v>1</v>
      </c>
      <c r="W2977">
        <v>5</v>
      </c>
      <c r="X2977">
        <v>709</v>
      </c>
      <c r="Y2977">
        <v>-50</v>
      </c>
      <c r="Z2977" t="s">
        <v>41</v>
      </c>
      <c r="AA2977">
        <v>0</v>
      </c>
      <c r="AB2977" t="str">
        <f t="shared" si="46"/>
        <v>40-49</v>
      </c>
    </row>
    <row r="2978" spans="1:28" x14ac:dyDescent="0.3">
      <c r="A2978">
        <v>58</v>
      </c>
      <c r="B2978" t="s">
        <v>36</v>
      </c>
      <c r="C2978" t="s">
        <v>28</v>
      </c>
      <c r="D2978">
        <v>86</v>
      </c>
      <c r="E2978" t="s">
        <v>29</v>
      </c>
      <c r="F2978">
        <v>50</v>
      </c>
      <c r="G2978">
        <v>1</v>
      </c>
      <c r="H2978" t="s">
        <v>39</v>
      </c>
      <c r="I2978">
        <v>100</v>
      </c>
      <c r="J2978" t="s">
        <v>40</v>
      </c>
      <c r="K2978">
        <v>-200</v>
      </c>
      <c r="L2978" s="1">
        <v>2136</v>
      </c>
      <c r="M2978" t="s">
        <v>27</v>
      </c>
      <c r="N2978" t="s">
        <v>27</v>
      </c>
      <c r="O2978" t="s">
        <v>27</v>
      </c>
      <c r="P2978">
        <v>0</v>
      </c>
      <c r="Q2978" t="s">
        <v>44</v>
      </c>
      <c r="R2978">
        <v>8</v>
      </c>
      <c r="S2978" t="s">
        <v>36</v>
      </c>
      <c r="T2978">
        <v>8</v>
      </c>
      <c r="U2978">
        <v>2</v>
      </c>
      <c r="V2978">
        <v>2</v>
      </c>
      <c r="W2978">
        <v>2</v>
      </c>
      <c r="X2978">
        <v>802</v>
      </c>
      <c r="Y2978">
        <v>-50</v>
      </c>
      <c r="Z2978" t="s">
        <v>41</v>
      </c>
      <c r="AA2978">
        <v>0</v>
      </c>
      <c r="AB2978" t="str">
        <f t="shared" si="46"/>
        <v>50-59</v>
      </c>
    </row>
    <row r="2979" spans="1:28" x14ac:dyDescent="0.3">
      <c r="A2979">
        <v>27</v>
      </c>
      <c r="B2979" t="s">
        <v>27</v>
      </c>
      <c r="C2979" t="s">
        <v>45</v>
      </c>
      <c r="D2979">
        <v>0</v>
      </c>
      <c r="E2979" t="s">
        <v>29</v>
      </c>
      <c r="F2979">
        <v>50</v>
      </c>
      <c r="G2979">
        <v>0</v>
      </c>
      <c r="H2979" t="s">
        <v>30</v>
      </c>
      <c r="I2979">
        <v>0</v>
      </c>
      <c r="J2979" t="s">
        <v>31</v>
      </c>
      <c r="K2979">
        <v>0</v>
      </c>
      <c r="L2979" s="1">
        <v>2250</v>
      </c>
      <c r="M2979" t="s">
        <v>27</v>
      </c>
      <c r="N2979" t="s">
        <v>27</v>
      </c>
      <c r="O2979" t="s">
        <v>27</v>
      </c>
      <c r="P2979">
        <v>0</v>
      </c>
      <c r="Q2979" t="s">
        <v>32</v>
      </c>
      <c r="R2979">
        <v>29</v>
      </c>
      <c r="S2979" t="s">
        <v>27</v>
      </c>
      <c r="T2979">
        <v>2</v>
      </c>
      <c r="U2979">
        <v>1</v>
      </c>
      <c r="V2979">
        <v>1</v>
      </c>
      <c r="W2979">
        <v>99</v>
      </c>
      <c r="X2979">
        <v>741</v>
      </c>
      <c r="Y2979">
        <v>-50</v>
      </c>
      <c r="Z2979" t="s">
        <v>35</v>
      </c>
      <c r="AA2979">
        <v>100</v>
      </c>
      <c r="AB2979" t="str">
        <f t="shared" si="46"/>
        <v>20-29</v>
      </c>
    </row>
    <row r="2980" spans="1:28" x14ac:dyDescent="0.3">
      <c r="A2980">
        <v>48</v>
      </c>
      <c r="B2980" t="s">
        <v>27</v>
      </c>
      <c r="C2980" t="s">
        <v>46</v>
      </c>
      <c r="D2980">
        <v>0</v>
      </c>
      <c r="E2980" t="s">
        <v>37</v>
      </c>
      <c r="F2980">
        <v>0</v>
      </c>
      <c r="G2980">
        <v>2</v>
      </c>
      <c r="H2980" t="s">
        <v>30</v>
      </c>
      <c r="I2980">
        <v>100</v>
      </c>
      <c r="J2980" t="s">
        <v>31</v>
      </c>
      <c r="K2980">
        <v>0</v>
      </c>
      <c r="L2980" s="1">
        <v>2350</v>
      </c>
      <c r="M2980" t="s">
        <v>27</v>
      </c>
      <c r="N2980" t="s">
        <v>27</v>
      </c>
      <c r="O2980" t="s">
        <v>27</v>
      </c>
      <c r="P2980">
        <v>0</v>
      </c>
      <c r="Q2980" t="s">
        <v>34</v>
      </c>
      <c r="R2980">
        <v>30</v>
      </c>
      <c r="S2980" t="s">
        <v>36</v>
      </c>
      <c r="T2980">
        <v>3</v>
      </c>
      <c r="U2980">
        <v>2</v>
      </c>
      <c r="V2980">
        <v>1</v>
      </c>
      <c r="W2980">
        <v>4</v>
      </c>
      <c r="X2980">
        <v>673</v>
      </c>
      <c r="Y2980">
        <v>50</v>
      </c>
      <c r="Z2980" t="s">
        <v>33</v>
      </c>
      <c r="AA2980">
        <v>50</v>
      </c>
      <c r="AB2980" t="str">
        <f t="shared" si="46"/>
        <v>40-49</v>
      </c>
    </row>
    <row r="2981" spans="1:28" x14ac:dyDescent="0.3">
      <c r="A2981">
        <v>42</v>
      </c>
      <c r="B2981" t="s">
        <v>27</v>
      </c>
      <c r="C2981" t="s">
        <v>46</v>
      </c>
      <c r="D2981">
        <v>0</v>
      </c>
      <c r="E2981" t="s">
        <v>37</v>
      </c>
      <c r="F2981">
        <v>0</v>
      </c>
      <c r="G2981">
        <v>0</v>
      </c>
      <c r="H2981" t="s">
        <v>30</v>
      </c>
      <c r="I2981">
        <v>0</v>
      </c>
      <c r="J2981" t="s">
        <v>40</v>
      </c>
      <c r="K2981">
        <v>-200</v>
      </c>
      <c r="L2981" s="1">
        <v>2000</v>
      </c>
      <c r="M2981" t="s">
        <v>27</v>
      </c>
      <c r="N2981" t="s">
        <v>27</v>
      </c>
      <c r="O2981" t="s">
        <v>27</v>
      </c>
      <c r="P2981">
        <v>0</v>
      </c>
      <c r="Q2981" t="s">
        <v>32</v>
      </c>
      <c r="R2981">
        <v>4</v>
      </c>
      <c r="S2981" t="s">
        <v>36</v>
      </c>
      <c r="T2981">
        <v>2</v>
      </c>
      <c r="U2981">
        <v>1</v>
      </c>
      <c r="V2981">
        <v>1</v>
      </c>
      <c r="W2981">
        <v>10</v>
      </c>
      <c r="X2981">
        <v>793</v>
      </c>
      <c r="Y2981">
        <v>-50</v>
      </c>
      <c r="Z2981" t="s">
        <v>35</v>
      </c>
      <c r="AA2981">
        <v>100</v>
      </c>
      <c r="AB2981" t="str">
        <f t="shared" si="46"/>
        <v>40-49</v>
      </c>
    </row>
    <row r="2982" spans="1:28" x14ac:dyDescent="0.3">
      <c r="A2982">
        <v>43</v>
      </c>
      <c r="B2982" t="s">
        <v>27</v>
      </c>
      <c r="C2982" t="s">
        <v>28</v>
      </c>
      <c r="D2982">
        <v>86</v>
      </c>
      <c r="E2982" t="s">
        <v>29</v>
      </c>
      <c r="F2982">
        <v>50</v>
      </c>
      <c r="G2982">
        <v>1</v>
      </c>
      <c r="H2982" t="s">
        <v>43</v>
      </c>
      <c r="I2982">
        <v>200</v>
      </c>
      <c r="J2982" t="s">
        <v>31</v>
      </c>
      <c r="K2982">
        <v>0</v>
      </c>
      <c r="L2982" s="1">
        <v>2436</v>
      </c>
      <c r="M2982" t="s">
        <v>27</v>
      </c>
      <c r="N2982" t="s">
        <v>36</v>
      </c>
      <c r="O2982" t="s">
        <v>27</v>
      </c>
      <c r="P2982">
        <v>50</v>
      </c>
      <c r="Q2982" t="s">
        <v>44</v>
      </c>
      <c r="R2982">
        <v>5</v>
      </c>
      <c r="S2982" t="s">
        <v>27</v>
      </c>
      <c r="T2982">
        <v>4</v>
      </c>
      <c r="U2982">
        <v>3</v>
      </c>
      <c r="V2982">
        <v>3</v>
      </c>
      <c r="W2982">
        <v>99</v>
      </c>
      <c r="X2982">
        <v>807</v>
      </c>
      <c r="Y2982">
        <v>-50</v>
      </c>
      <c r="Z2982" t="s">
        <v>33</v>
      </c>
      <c r="AA2982">
        <v>50</v>
      </c>
      <c r="AB2982" t="str">
        <f t="shared" si="46"/>
        <v>40-49</v>
      </c>
    </row>
    <row r="2983" spans="1:28" x14ac:dyDescent="0.3">
      <c r="A2983">
        <v>59</v>
      </c>
      <c r="B2983" t="s">
        <v>36</v>
      </c>
      <c r="C2983" t="s">
        <v>28</v>
      </c>
      <c r="D2983">
        <v>86</v>
      </c>
      <c r="E2983" t="s">
        <v>42</v>
      </c>
      <c r="F2983">
        <v>100</v>
      </c>
      <c r="G2983">
        <v>0</v>
      </c>
      <c r="H2983" t="s">
        <v>43</v>
      </c>
      <c r="I2983">
        <v>0</v>
      </c>
      <c r="J2983" t="s">
        <v>40</v>
      </c>
      <c r="K2983">
        <v>-200</v>
      </c>
      <c r="L2983" s="1">
        <v>2286</v>
      </c>
      <c r="M2983" t="s">
        <v>27</v>
      </c>
      <c r="N2983" t="s">
        <v>27</v>
      </c>
      <c r="O2983" t="s">
        <v>27</v>
      </c>
      <c r="P2983">
        <v>0</v>
      </c>
      <c r="Q2983" t="s">
        <v>32</v>
      </c>
      <c r="R2983">
        <v>28</v>
      </c>
      <c r="S2983" t="s">
        <v>36</v>
      </c>
      <c r="T2983">
        <v>6</v>
      </c>
      <c r="U2983">
        <v>1</v>
      </c>
      <c r="V2983">
        <v>1</v>
      </c>
      <c r="W2983">
        <v>7</v>
      </c>
      <c r="X2983">
        <v>598</v>
      </c>
      <c r="Y2983">
        <v>50</v>
      </c>
      <c r="Z2983" t="s">
        <v>35</v>
      </c>
      <c r="AA2983">
        <v>100</v>
      </c>
      <c r="AB2983" t="str">
        <f t="shared" si="46"/>
        <v>50-59</v>
      </c>
    </row>
    <row r="2984" spans="1:28" x14ac:dyDescent="0.3">
      <c r="A2984">
        <v>50</v>
      </c>
      <c r="B2984" t="s">
        <v>27</v>
      </c>
      <c r="C2984" t="s">
        <v>28</v>
      </c>
      <c r="D2984">
        <v>86</v>
      </c>
      <c r="E2984" t="s">
        <v>37</v>
      </c>
      <c r="F2984">
        <v>0</v>
      </c>
      <c r="G2984">
        <v>1</v>
      </c>
      <c r="H2984" t="s">
        <v>30</v>
      </c>
      <c r="I2984">
        <v>50</v>
      </c>
      <c r="J2984" t="s">
        <v>31</v>
      </c>
      <c r="K2984">
        <v>0</v>
      </c>
      <c r="L2984" s="1">
        <v>2236</v>
      </c>
      <c r="M2984" t="s">
        <v>36</v>
      </c>
      <c r="N2984" t="s">
        <v>27</v>
      </c>
      <c r="O2984" t="s">
        <v>36</v>
      </c>
      <c r="P2984">
        <v>100</v>
      </c>
      <c r="Q2984" t="s">
        <v>34</v>
      </c>
      <c r="R2984">
        <v>18</v>
      </c>
      <c r="S2984" t="s">
        <v>27</v>
      </c>
      <c r="T2984">
        <v>3</v>
      </c>
      <c r="U2984">
        <v>2</v>
      </c>
      <c r="V2984">
        <v>3</v>
      </c>
      <c r="W2984">
        <v>99</v>
      </c>
      <c r="X2984">
        <v>701</v>
      </c>
      <c r="Y2984">
        <v>-50</v>
      </c>
      <c r="Z2984" t="s">
        <v>35</v>
      </c>
      <c r="AA2984">
        <v>100</v>
      </c>
      <c r="AB2984" t="str">
        <f t="shared" si="46"/>
        <v>50-59</v>
      </c>
    </row>
    <row r="2985" spans="1:28" x14ac:dyDescent="0.3">
      <c r="A2985">
        <v>44</v>
      </c>
      <c r="B2985" t="s">
        <v>27</v>
      </c>
      <c r="C2985" t="s">
        <v>28</v>
      </c>
      <c r="D2985">
        <v>86</v>
      </c>
      <c r="E2985" t="s">
        <v>42</v>
      </c>
      <c r="F2985">
        <v>100</v>
      </c>
      <c r="G2985">
        <v>0</v>
      </c>
      <c r="H2985" t="s">
        <v>30</v>
      </c>
      <c r="I2985">
        <v>0</v>
      </c>
      <c r="J2985" t="s">
        <v>40</v>
      </c>
      <c r="K2985">
        <v>-200</v>
      </c>
      <c r="L2985" s="1">
        <v>2086</v>
      </c>
      <c r="M2985" t="s">
        <v>27</v>
      </c>
      <c r="N2985" t="s">
        <v>27</v>
      </c>
      <c r="O2985" t="s">
        <v>27</v>
      </c>
      <c r="P2985">
        <v>0</v>
      </c>
      <c r="Q2985" t="s">
        <v>34</v>
      </c>
      <c r="R2985">
        <v>25</v>
      </c>
      <c r="S2985" t="s">
        <v>36</v>
      </c>
      <c r="T2985">
        <v>6</v>
      </c>
      <c r="U2985">
        <v>3</v>
      </c>
      <c r="V2985">
        <v>3</v>
      </c>
      <c r="W2985">
        <v>2</v>
      </c>
      <c r="X2985">
        <v>728</v>
      </c>
      <c r="Y2985">
        <v>-50</v>
      </c>
      <c r="Z2985" t="s">
        <v>41</v>
      </c>
      <c r="AA2985">
        <v>0</v>
      </c>
      <c r="AB2985" t="str">
        <f t="shared" si="46"/>
        <v>40-49</v>
      </c>
    </row>
    <row r="2986" spans="1:28" x14ac:dyDescent="0.3">
      <c r="A2986">
        <v>18</v>
      </c>
      <c r="B2986" t="s">
        <v>27</v>
      </c>
      <c r="C2986" t="s">
        <v>38</v>
      </c>
      <c r="D2986">
        <v>0</v>
      </c>
      <c r="E2986" t="s">
        <v>29</v>
      </c>
      <c r="F2986">
        <v>50</v>
      </c>
      <c r="G2986">
        <v>1</v>
      </c>
      <c r="H2986" t="s">
        <v>30</v>
      </c>
      <c r="I2986">
        <v>50</v>
      </c>
      <c r="J2986" t="s">
        <v>31</v>
      </c>
      <c r="K2986">
        <v>0</v>
      </c>
      <c r="L2986" s="1">
        <v>2200</v>
      </c>
      <c r="M2986" t="s">
        <v>27</v>
      </c>
      <c r="N2986" t="s">
        <v>36</v>
      </c>
      <c r="O2986" t="s">
        <v>27</v>
      </c>
      <c r="P2986">
        <v>50</v>
      </c>
      <c r="Q2986" t="s">
        <v>34</v>
      </c>
      <c r="R2986">
        <v>8</v>
      </c>
      <c r="S2986" t="s">
        <v>27</v>
      </c>
      <c r="T2986">
        <v>3</v>
      </c>
      <c r="U2986">
        <v>3</v>
      </c>
      <c r="V2986">
        <v>3</v>
      </c>
      <c r="W2986">
        <v>99</v>
      </c>
      <c r="X2986">
        <v>766</v>
      </c>
      <c r="Y2986">
        <v>-50</v>
      </c>
      <c r="Z2986" t="s">
        <v>33</v>
      </c>
      <c r="AA2986">
        <v>50</v>
      </c>
      <c r="AB2986" t="str">
        <f t="shared" si="46"/>
        <v>10-19</v>
      </c>
    </row>
    <row r="2987" spans="1:28" x14ac:dyDescent="0.3">
      <c r="A2987">
        <v>25</v>
      </c>
      <c r="B2987" t="s">
        <v>27</v>
      </c>
      <c r="C2987" t="s">
        <v>28</v>
      </c>
      <c r="D2987">
        <v>86</v>
      </c>
      <c r="E2987" t="s">
        <v>42</v>
      </c>
      <c r="F2987">
        <v>100</v>
      </c>
      <c r="G2987">
        <v>4</v>
      </c>
      <c r="H2987" t="s">
        <v>30</v>
      </c>
      <c r="I2987">
        <v>200</v>
      </c>
      <c r="J2987" t="s">
        <v>40</v>
      </c>
      <c r="K2987">
        <v>-200</v>
      </c>
      <c r="L2987" s="1">
        <v>2386</v>
      </c>
      <c r="M2987" t="s">
        <v>27</v>
      </c>
      <c r="N2987" t="s">
        <v>27</v>
      </c>
      <c r="O2987" t="s">
        <v>27</v>
      </c>
      <c r="P2987">
        <v>0</v>
      </c>
      <c r="Q2987" t="s">
        <v>34</v>
      </c>
      <c r="R2987">
        <v>30</v>
      </c>
      <c r="S2987" t="s">
        <v>27</v>
      </c>
      <c r="T2987">
        <v>1</v>
      </c>
      <c r="U2987">
        <v>3</v>
      </c>
      <c r="V2987">
        <v>2</v>
      </c>
      <c r="W2987">
        <v>99</v>
      </c>
      <c r="X2987">
        <v>743</v>
      </c>
      <c r="Y2987">
        <v>-50</v>
      </c>
      <c r="Z2987" t="s">
        <v>35</v>
      </c>
      <c r="AA2987">
        <v>100</v>
      </c>
      <c r="AB2987" t="str">
        <f t="shared" si="46"/>
        <v>20-29</v>
      </c>
    </row>
    <row r="2988" spans="1:28" x14ac:dyDescent="0.3">
      <c r="A2988">
        <v>38</v>
      </c>
      <c r="B2988" t="s">
        <v>27</v>
      </c>
      <c r="C2988" t="s">
        <v>38</v>
      </c>
      <c r="D2988">
        <v>0</v>
      </c>
      <c r="E2988" t="s">
        <v>42</v>
      </c>
      <c r="F2988">
        <v>100</v>
      </c>
      <c r="G2988">
        <v>0</v>
      </c>
      <c r="H2988" t="s">
        <v>30</v>
      </c>
      <c r="I2988">
        <v>0</v>
      </c>
      <c r="J2988" t="s">
        <v>31</v>
      </c>
      <c r="K2988">
        <v>0</v>
      </c>
      <c r="L2988" s="1">
        <v>2250</v>
      </c>
      <c r="M2988" t="s">
        <v>27</v>
      </c>
      <c r="N2988" t="s">
        <v>27</v>
      </c>
      <c r="O2988" t="s">
        <v>27</v>
      </c>
      <c r="P2988">
        <v>0</v>
      </c>
      <c r="Q2988" t="s">
        <v>32</v>
      </c>
      <c r="R2988">
        <v>23</v>
      </c>
      <c r="S2988" t="s">
        <v>36</v>
      </c>
      <c r="T2988">
        <v>7</v>
      </c>
      <c r="U2988">
        <v>1</v>
      </c>
      <c r="V2988">
        <v>3</v>
      </c>
      <c r="W2988">
        <v>2</v>
      </c>
      <c r="X2988">
        <v>736</v>
      </c>
      <c r="Y2988">
        <v>-50</v>
      </c>
      <c r="Z2988" t="s">
        <v>33</v>
      </c>
      <c r="AA2988">
        <v>50</v>
      </c>
      <c r="AB2988" t="str">
        <f t="shared" si="46"/>
        <v>30-39</v>
      </c>
    </row>
    <row r="2989" spans="1:28" x14ac:dyDescent="0.3">
      <c r="A2989">
        <v>41</v>
      </c>
      <c r="B2989" t="s">
        <v>27</v>
      </c>
      <c r="C2989" t="s">
        <v>28</v>
      </c>
      <c r="D2989">
        <v>86</v>
      </c>
      <c r="E2989" t="s">
        <v>37</v>
      </c>
      <c r="F2989">
        <v>0</v>
      </c>
      <c r="G2989">
        <v>1</v>
      </c>
      <c r="H2989" t="s">
        <v>39</v>
      </c>
      <c r="I2989">
        <v>100</v>
      </c>
      <c r="J2989" t="s">
        <v>31</v>
      </c>
      <c r="K2989">
        <v>0</v>
      </c>
      <c r="L2989" s="1">
        <v>2386</v>
      </c>
      <c r="M2989" t="s">
        <v>27</v>
      </c>
      <c r="N2989" t="s">
        <v>36</v>
      </c>
      <c r="O2989" t="s">
        <v>27</v>
      </c>
      <c r="P2989">
        <v>50</v>
      </c>
      <c r="Q2989" t="s">
        <v>34</v>
      </c>
      <c r="R2989">
        <v>6</v>
      </c>
      <c r="S2989" t="s">
        <v>36</v>
      </c>
      <c r="T2989">
        <v>2</v>
      </c>
      <c r="U2989">
        <v>4</v>
      </c>
      <c r="V2989">
        <v>2</v>
      </c>
      <c r="W2989">
        <v>11</v>
      </c>
      <c r="X2989">
        <v>665</v>
      </c>
      <c r="Y2989">
        <v>50</v>
      </c>
      <c r="Z2989" t="s">
        <v>33</v>
      </c>
      <c r="AA2989">
        <v>50</v>
      </c>
      <c r="AB2989" t="str">
        <f t="shared" si="46"/>
        <v>40-49</v>
      </c>
    </row>
    <row r="2990" spans="1:28" x14ac:dyDescent="0.3">
      <c r="A2990">
        <v>23</v>
      </c>
      <c r="B2990" t="s">
        <v>27</v>
      </c>
      <c r="C2990" t="s">
        <v>28</v>
      </c>
      <c r="D2990">
        <v>86</v>
      </c>
      <c r="E2990" t="s">
        <v>29</v>
      </c>
      <c r="F2990">
        <v>50</v>
      </c>
      <c r="G2990">
        <v>0</v>
      </c>
      <c r="H2990" t="s">
        <v>39</v>
      </c>
      <c r="I2990">
        <v>0</v>
      </c>
      <c r="J2990" t="s">
        <v>40</v>
      </c>
      <c r="K2990">
        <v>-200</v>
      </c>
      <c r="L2990" s="1">
        <v>2236</v>
      </c>
      <c r="M2990" t="s">
        <v>27</v>
      </c>
      <c r="N2990" t="s">
        <v>27</v>
      </c>
      <c r="O2990" t="s">
        <v>27</v>
      </c>
      <c r="P2990">
        <v>0</v>
      </c>
      <c r="Q2990" t="s">
        <v>34</v>
      </c>
      <c r="R2990">
        <v>11</v>
      </c>
      <c r="S2990" t="s">
        <v>36</v>
      </c>
      <c r="T2990">
        <v>5</v>
      </c>
      <c r="U2990">
        <v>4</v>
      </c>
      <c r="V2990">
        <v>3</v>
      </c>
      <c r="W2990">
        <v>4</v>
      </c>
      <c r="X2990">
        <v>676</v>
      </c>
      <c r="Y2990">
        <v>50</v>
      </c>
      <c r="Z2990" t="s">
        <v>35</v>
      </c>
      <c r="AA2990">
        <v>100</v>
      </c>
      <c r="AB2990" t="str">
        <f t="shared" si="46"/>
        <v>20-29</v>
      </c>
    </row>
    <row r="2991" spans="1:28" x14ac:dyDescent="0.3">
      <c r="A2991">
        <v>76</v>
      </c>
      <c r="B2991" t="s">
        <v>36</v>
      </c>
      <c r="C2991" t="s">
        <v>45</v>
      </c>
      <c r="D2991">
        <v>0</v>
      </c>
      <c r="E2991" t="s">
        <v>37</v>
      </c>
      <c r="F2991">
        <v>0</v>
      </c>
      <c r="G2991">
        <v>1</v>
      </c>
      <c r="H2991" t="s">
        <v>39</v>
      </c>
      <c r="I2991">
        <v>100</v>
      </c>
      <c r="J2991" t="s">
        <v>31</v>
      </c>
      <c r="K2991">
        <v>0</v>
      </c>
      <c r="L2991" s="1">
        <v>2200</v>
      </c>
      <c r="M2991" t="s">
        <v>27</v>
      </c>
      <c r="N2991" t="s">
        <v>27</v>
      </c>
      <c r="O2991" t="s">
        <v>27</v>
      </c>
      <c r="P2991">
        <v>0</v>
      </c>
      <c r="Q2991" t="s">
        <v>34</v>
      </c>
      <c r="R2991">
        <v>30</v>
      </c>
      <c r="S2991" t="s">
        <v>27</v>
      </c>
      <c r="T2991">
        <v>6</v>
      </c>
      <c r="U2991">
        <v>0</v>
      </c>
      <c r="V2991">
        <v>1</v>
      </c>
      <c r="W2991">
        <v>99</v>
      </c>
      <c r="X2991">
        <v>767</v>
      </c>
      <c r="Y2991">
        <v>-50</v>
      </c>
      <c r="Z2991" t="s">
        <v>41</v>
      </c>
      <c r="AA2991">
        <v>0</v>
      </c>
      <c r="AB2991" t="str">
        <f t="shared" si="46"/>
        <v>70-79</v>
      </c>
    </row>
    <row r="2992" spans="1:28" x14ac:dyDescent="0.3">
      <c r="A2992">
        <v>62</v>
      </c>
      <c r="B2992" t="s">
        <v>36</v>
      </c>
      <c r="C2992" t="s">
        <v>28</v>
      </c>
      <c r="D2992">
        <v>86</v>
      </c>
      <c r="E2992" t="s">
        <v>29</v>
      </c>
      <c r="F2992">
        <v>50</v>
      </c>
      <c r="G2992">
        <v>1</v>
      </c>
      <c r="H2992" t="s">
        <v>30</v>
      </c>
      <c r="I2992">
        <v>50</v>
      </c>
      <c r="J2992" t="s">
        <v>40</v>
      </c>
      <c r="K2992">
        <v>-200</v>
      </c>
      <c r="L2992" s="1">
        <v>2186</v>
      </c>
      <c r="M2992" t="s">
        <v>27</v>
      </c>
      <c r="N2992" t="s">
        <v>27</v>
      </c>
      <c r="O2992" t="s">
        <v>27</v>
      </c>
      <c r="P2992">
        <v>0</v>
      </c>
      <c r="Q2992" t="s">
        <v>32</v>
      </c>
      <c r="R2992">
        <v>12</v>
      </c>
      <c r="S2992" t="s">
        <v>27</v>
      </c>
      <c r="T2992">
        <v>5</v>
      </c>
      <c r="U2992">
        <v>2</v>
      </c>
      <c r="V2992">
        <v>1</v>
      </c>
      <c r="W2992">
        <v>99</v>
      </c>
      <c r="X2992">
        <v>731</v>
      </c>
      <c r="Y2992">
        <v>-50</v>
      </c>
      <c r="Z2992" t="s">
        <v>35</v>
      </c>
      <c r="AA2992">
        <v>100</v>
      </c>
      <c r="AB2992" t="str">
        <f t="shared" si="46"/>
        <v>60-69</v>
      </c>
    </row>
    <row r="2993" spans="1:28" x14ac:dyDescent="0.3">
      <c r="A2993">
        <v>49</v>
      </c>
      <c r="B2993" t="s">
        <v>27</v>
      </c>
      <c r="C2993" t="s">
        <v>28</v>
      </c>
      <c r="D2993">
        <v>86</v>
      </c>
      <c r="E2993" t="s">
        <v>29</v>
      </c>
      <c r="F2993">
        <v>50</v>
      </c>
      <c r="G2993">
        <v>1</v>
      </c>
      <c r="H2993" t="s">
        <v>39</v>
      </c>
      <c r="I2993">
        <v>100</v>
      </c>
      <c r="J2993" t="s">
        <v>31</v>
      </c>
      <c r="K2993">
        <v>0</v>
      </c>
      <c r="L2993" s="1">
        <v>2436</v>
      </c>
      <c r="M2993" t="s">
        <v>27</v>
      </c>
      <c r="N2993" t="s">
        <v>27</v>
      </c>
      <c r="O2993" t="s">
        <v>27</v>
      </c>
      <c r="P2993">
        <v>0</v>
      </c>
      <c r="Q2993" t="s">
        <v>34</v>
      </c>
      <c r="R2993">
        <v>21</v>
      </c>
      <c r="S2993" t="s">
        <v>36</v>
      </c>
      <c r="T2993">
        <v>12</v>
      </c>
      <c r="U2993">
        <v>1</v>
      </c>
      <c r="V2993">
        <v>2</v>
      </c>
      <c r="W2993">
        <v>2</v>
      </c>
      <c r="X2993">
        <v>703</v>
      </c>
      <c r="Y2993">
        <v>-50</v>
      </c>
      <c r="Z2993" t="s">
        <v>35</v>
      </c>
      <c r="AA2993">
        <v>100</v>
      </c>
      <c r="AB2993" t="str">
        <f t="shared" si="46"/>
        <v>40-49</v>
      </c>
    </row>
    <row r="2994" spans="1:28" x14ac:dyDescent="0.3">
      <c r="A2994">
        <v>41</v>
      </c>
      <c r="B2994" t="s">
        <v>27</v>
      </c>
      <c r="C2994" t="s">
        <v>28</v>
      </c>
      <c r="D2994">
        <v>86</v>
      </c>
      <c r="E2994" t="s">
        <v>37</v>
      </c>
      <c r="F2994">
        <v>0</v>
      </c>
      <c r="G2994">
        <v>0</v>
      </c>
      <c r="H2994" t="s">
        <v>30</v>
      </c>
      <c r="I2994">
        <v>0</v>
      </c>
      <c r="J2994" t="s">
        <v>31</v>
      </c>
      <c r="K2994">
        <v>0</v>
      </c>
      <c r="L2994" s="1">
        <v>2286</v>
      </c>
      <c r="M2994" t="s">
        <v>27</v>
      </c>
      <c r="N2994" t="s">
        <v>36</v>
      </c>
      <c r="O2994" t="s">
        <v>27</v>
      </c>
      <c r="P2994">
        <v>50</v>
      </c>
      <c r="Q2994" t="s">
        <v>44</v>
      </c>
      <c r="R2994">
        <v>22</v>
      </c>
      <c r="S2994" t="s">
        <v>36</v>
      </c>
      <c r="T2994">
        <v>6</v>
      </c>
      <c r="U2994">
        <v>2</v>
      </c>
      <c r="V2994">
        <v>2</v>
      </c>
      <c r="W2994">
        <v>6</v>
      </c>
      <c r="X2994">
        <v>610</v>
      </c>
      <c r="Y2994">
        <v>50</v>
      </c>
      <c r="Z2994" t="s">
        <v>33</v>
      </c>
      <c r="AA2994">
        <v>50</v>
      </c>
      <c r="AB2994" t="str">
        <f t="shared" si="46"/>
        <v>40-49</v>
      </c>
    </row>
    <row r="2995" spans="1:28" x14ac:dyDescent="0.3">
      <c r="A2995">
        <v>36</v>
      </c>
      <c r="B2995" t="s">
        <v>27</v>
      </c>
      <c r="C2995" t="s">
        <v>28</v>
      </c>
      <c r="D2995">
        <v>86</v>
      </c>
      <c r="E2995" t="s">
        <v>37</v>
      </c>
      <c r="F2995">
        <v>0</v>
      </c>
      <c r="G2995">
        <v>0</v>
      </c>
      <c r="H2995" t="s">
        <v>30</v>
      </c>
      <c r="I2995">
        <v>0</v>
      </c>
      <c r="J2995" t="s">
        <v>31</v>
      </c>
      <c r="K2995">
        <v>0</v>
      </c>
      <c r="L2995" s="1">
        <v>2286</v>
      </c>
      <c r="M2995" t="s">
        <v>27</v>
      </c>
      <c r="N2995" t="s">
        <v>27</v>
      </c>
      <c r="O2995" t="s">
        <v>27</v>
      </c>
      <c r="P2995">
        <v>0</v>
      </c>
      <c r="Q2995" t="s">
        <v>32</v>
      </c>
      <c r="R2995">
        <v>26</v>
      </c>
      <c r="S2995" t="s">
        <v>27</v>
      </c>
      <c r="T2995">
        <v>4</v>
      </c>
      <c r="U2995">
        <v>4</v>
      </c>
      <c r="V2995">
        <v>3</v>
      </c>
      <c r="W2995">
        <v>99</v>
      </c>
      <c r="X2995">
        <v>724</v>
      </c>
      <c r="Y2995">
        <v>-50</v>
      </c>
      <c r="Z2995" t="s">
        <v>35</v>
      </c>
      <c r="AA2995">
        <v>100</v>
      </c>
      <c r="AB2995" t="str">
        <f t="shared" si="46"/>
        <v>30-39</v>
      </c>
    </row>
    <row r="2996" spans="1:28" x14ac:dyDescent="0.3">
      <c r="A2996">
        <v>25</v>
      </c>
      <c r="B2996" t="s">
        <v>27</v>
      </c>
      <c r="C2996" t="s">
        <v>28</v>
      </c>
      <c r="D2996">
        <v>86</v>
      </c>
      <c r="E2996" t="s">
        <v>37</v>
      </c>
      <c r="F2996">
        <v>0</v>
      </c>
      <c r="G2996">
        <v>1</v>
      </c>
      <c r="H2996" t="s">
        <v>30</v>
      </c>
      <c r="I2996">
        <v>50</v>
      </c>
      <c r="J2996" t="s">
        <v>40</v>
      </c>
      <c r="K2996">
        <v>-200</v>
      </c>
      <c r="L2996" s="1">
        <v>1986</v>
      </c>
      <c r="M2996" t="s">
        <v>36</v>
      </c>
      <c r="N2996" t="s">
        <v>36</v>
      </c>
      <c r="O2996" t="s">
        <v>27</v>
      </c>
      <c r="P2996">
        <v>100</v>
      </c>
      <c r="Q2996" t="s">
        <v>32</v>
      </c>
      <c r="R2996">
        <v>28</v>
      </c>
      <c r="S2996" t="s">
        <v>36</v>
      </c>
      <c r="T2996">
        <v>6</v>
      </c>
      <c r="U2996">
        <v>1</v>
      </c>
      <c r="V2996">
        <v>3</v>
      </c>
      <c r="W2996">
        <v>1</v>
      </c>
      <c r="X2996">
        <v>769</v>
      </c>
      <c r="Y2996">
        <v>-50</v>
      </c>
      <c r="Z2996" t="s">
        <v>33</v>
      </c>
      <c r="AA2996">
        <v>50</v>
      </c>
      <c r="AB2996" t="str">
        <f t="shared" si="46"/>
        <v>20-29</v>
      </c>
    </row>
    <row r="2997" spans="1:28" x14ac:dyDescent="0.3">
      <c r="A2997">
        <v>41</v>
      </c>
      <c r="B2997" t="s">
        <v>27</v>
      </c>
      <c r="C2997" t="s">
        <v>28</v>
      </c>
      <c r="D2997">
        <v>86</v>
      </c>
      <c r="E2997" t="s">
        <v>42</v>
      </c>
      <c r="F2997">
        <v>100</v>
      </c>
      <c r="G2997">
        <v>2</v>
      </c>
      <c r="H2997" t="s">
        <v>39</v>
      </c>
      <c r="I2997">
        <v>200</v>
      </c>
      <c r="J2997" t="s">
        <v>31</v>
      </c>
      <c r="K2997">
        <v>0</v>
      </c>
      <c r="L2997" s="1">
        <v>2586</v>
      </c>
      <c r="M2997" t="s">
        <v>27</v>
      </c>
      <c r="N2997" t="s">
        <v>27</v>
      </c>
      <c r="O2997" t="s">
        <v>27</v>
      </c>
      <c r="P2997">
        <v>0</v>
      </c>
      <c r="Q2997" t="s">
        <v>34</v>
      </c>
      <c r="R2997">
        <v>29</v>
      </c>
      <c r="S2997" t="s">
        <v>36</v>
      </c>
      <c r="T2997">
        <v>6</v>
      </c>
      <c r="U2997">
        <v>2</v>
      </c>
      <c r="V2997">
        <v>3</v>
      </c>
      <c r="W2997">
        <v>13</v>
      </c>
      <c r="X2997">
        <v>716</v>
      </c>
      <c r="Y2997">
        <v>-50</v>
      </c>
      <c r="Z2997" t="s">
        <v>35</v>
      </c>
      <c r="AA2997">
        <v>100</v>
      </c>
      <c r="AB2997" t="str">
        <f t="shared" si="46"/>
        <v>40-49</v>
      </c>
    </row>
    <row r="2998" spans="1:28" x14ac:dyDescent="0.3">
      <c r="A2998">
        <v>43</v>
      </c>
      <c r="B2998" t="s">
        <v>27</v>
      </c>
      <c r="C2998" t="s">
        <v>38</v>
      </c>
      <c r="D2998">
        <v>0</v>
      </c>
      <c r="E2998" t="s">
        <v>37</v>
      </c>
      <c r="F2998">
        <v>0</v>
      </c>
      <c r="G2998">
        <v>1</v>
      </c>
      <c r="H2998" t="s">
        <v>30</v>
      </c>
      <c r="I2998">
        <v>50</v>
      </c>
      <c r="J2998" t="s">
        <v>31</v>
      </c>
      <c r="K2998">
        <v>0</v>
      </c>
      <c r="L2998" s="1">
        <v>2250</v>
      </c>
      <c r="M2998" t="s">
        <v>36</v>
      </c>
      <c r="N2998" t="s">
        <v>27</v>
      </c>
      <c r="O2998" t="s">
        <v>27</v>
      </c>
      <c r="P2998">
        <v>50</v>
      </c>
      <c r="Q2998" t="s">
        <v>34</v>
      </c>
      <c r="R2998">
        <v>18</v>
      </c>
      <c r="S2998" t="s">
        <v>36</v>
      </c>
      <c r="T2998">
        <v>4</v>
      </c>
      <c r="U2998">
        <v>5</v>
      </c>
      <c r="V2998">
        <v>3</v>
      </c>
      <c r="W2998">
        <v>7</v>
      </c>
      <c r="X2998">
        <v>698</v>
      </c>
      <c r="Y2998">
        <v>50</v>
      </c>
      <c r="Z2998" t="s">
        <v>33</v>
      </c>
      <c r="AA2998">
        <v>50</v>
      </c>
      <c r="AB2998" t="str">
        <f t="shared" si="46"/>
        <v>40-49</v>
      </c>
    </row>
    <row r="2999" spans="1:28" x14ac:dyDescent="0.3">
      <c r="A2999">
        <v>21</v>
      </c>
      <c r="B2999" t="s">
        <v>27</v>
      </c>
      <c r="C2999" t="s">
        <v>46</v>
      </c>
      <c r="D2999">
        <v>0</v>
      </c>
      <c r="E2999" t="s">
        <v>29</v>
      </c>
      <c r="F2999">
        <v>50</v>
      </c>
      <c r="G2999">
        <v>0</v>
      </c>
      <c r="H2999" t="s">
        <v>43</v>
      </c>
      <c r="I2999">
        <v>0</v>
      </c>
      <c r="J2999" t="s">
        <v>40</v>
      </c>
      <c r="K2999">
        <v>-200</v>
      </c>
      <c r="L2999" s="1">
        <v>2050</v>
      </c>
      <c r="M2999" t="s">
        <v>27</v>
      </c>
      <c r="N2999" t="s">
        <v>27</v>
      </c>
      <c r="O2999" t="s">
        <v>27</v>
      </c>
      <c r="P2999">
        <v>0</v>
      </c>
      <c r="Q2999" t="s">
        <v>32</v>
      </c>
      <c r="R2999">
        <v>21</v>
      </c>
      <c r="S2999" t="s">
        <v>36</v>
      </c>
      <c r="T2999">
        <v>7</v>
      </c>
      <c r="U2999">
        <v>3</v>
      </c>
      <c r="V2999">
        <v>2</v>
      </c>
      <c r="W2999">
        <v>6</v>
      </c>
      <c r="X2999">
        <v>772</v>
      </c>
      <c r="Y2999">
        <v>-50</v>
      </c>
      <c r="Z2999" t="s">
        <v>35</v>
      </c>
      <c r="AA2999">
        <v>100</v>
      </c>
      <c r="AB2999" t="str">
        <f t="shared" si="46"/>
        <v>20-29</v>
      </c>
    </row>
    <row r="3000" spans="1:28" x14ac:dyDescent="0.3">
      <c r="A3000">
        <v>45</v>
      </c>
      <c r="B3000" t="s">
        <v>27</v>
      </c>
      <c r="C3000" t="s">
        <v>38</v>
      </c>
      <c r="D3000">
        <v>0</v>
      </c>
      <c r="E3000" t="s">
        <v>29</v>
      </c>
      <c r="F3000">
        <v>50</v>
      </c>
      <c r="G3000">
        <v>0</v>
      </c>
      <c r="H3000" t="s">
        <v>30</v>
      </c>
      <c r="I3000">
        <v>0</v>
      </c>
      <c r="J3000" t="s">
        <v>40</v>
      </c>
      <c r="K3000">
        <v>-200</v>
      </c>
      <c r="L3000" s="1">
        <v>2000</v>
      </c>
      <c r="M3000" t="s">
        <v>27</v>
      </c>
      <c r="N3000" t="s">
        <v>36</v>
      </c>
      <c r="O3000" t="s">
        <v>27</v>
      </c>
      <c r="P3000">
        <v>50</v>
      </c>
      <c r="Q3000" t="s">
        <v>34</v>
      </c>
      <c r="R3000">
        <v>3</v>
      </c>
      <c r="S3000" t="s">
        <v>36</v>
      </c>
      <c r="T3000">
        <v>11</v>
      </c>
      <c r="U3000">
        <v>0</v>
      </c>
      <c r="V3000">
        <v>1</v>
      </c>
      <c r="W3000">
        <v>6</v>
      </c>
      <c r="X3000">
        <v>723</v>
      </c>
      <c r="Y3000">
        <v>-50</v>
      </c>
      <c r="Z3000" t="s">
        <v>35</v>
      </c>
      <c r="AA3000">
        <v>100</v>
      </c>
      <c r="AB3000" t="str">
        <f t="shared" si="46"/>
        <v>40-49</v>
      </c>
    </row>
    <row r="3001" spans="1:28" x14ac:dyDescent="0.3">
      <c r="A3001">
        <v>37</v>
      </c>
      <c r="B3001" t="s">
        <v>27</v>
      </c>
      <c r="C3001" t="s">
        <v>28</v>
      </c>
      <c r="D3001">
        <v>86</v>
      </c>
      <c r="E3001" t="s">
        <v>29</v>
      </c>
      <c r="F3001">
        <v>50</v>
      </c>
      <c r="G3001">
        <v>0</v>
      </c>
      <c r="H3001" t="s">
        <v>30</v>
      </c>
      <c r="I3001">
        <v>0</v>
      </c>
      <c r="J3001" t="s">
        <v>31</v>
      </c>
      <c r="K3001">
        <v>0</v>
      </c>
      <c r="L3001" s="1">
        <v>2286</v>
      </c>
      <c r="M3001" t="s">
        <v>27</v>
      </c>
      <c r="N3001" t="s">
        <v>27</v>
      </c>
      <c r="O3001" t="s">
        <v>27</v>
      </c>
      <c r="P3001">
        <v>0</v>
      </c>
      <c r="Q3001" t="s">
        <v>32</v>
      </c>
      <c r="R3001">
        <v>30</v>
      </c>
      <c r="S3001" t="s">
        <v>27</v>
      </c>
      <c r="T3001">
        <v>3</v>
      </c>
      <c r="U3001">
        <v>3</v>
      </c>
      <c r="V3001">
        <v>1</v>
      </c>
      <c r="W3001">
        <v>99</v>
      </c>
      <c r="X3001">
        <v>788</v>
      </c>
      <c r="Y3001">
        <v>-50</v>
      </c>
      <c r="Z3001" t="s">
        <v>33</v>
      </c>
      <c r="AA3001">
        <v>50</v>
      </c>
      <c r="AB3001" t="str">
        <f t="shared" si="46"/>
        <v>30-39</v>
      </c>
    </row>
    <row r="3002" spans="1:28" x14ac:dyDescent="0.3">
      <c r="A3002">
        <v>18</v>
      </c>
      <c r="B3002" t="s">
        <v>27</v>
      </c>
      <c r="C3002" t="s">
        <v>38</v>
      </c>
      <c r="D3002">
        <v>0</v>
      </c>
      <c r="E3002" t="s">
        <v>29</v>
      </c>
      <c r="F3002">
        <v>50</v>
      </c>
      <c r="G3002">
        <v>0</v>
      </c>
      <c r="H3002" t="s">
        <v>30</v>
      </c>
      <c r="I3002">
        <v>0</v>
      </c>
      <c r="J3002" t="s">
        <v>31</v>
      </c>
      <c r="K3002">
        <v>0</v>
      </c>
      <c r="L3002" s="1">
        <v>2200</v>
      </c>
      <c r="M3002" t="s">
        <v>27</v>
      </c>
      <c r="N3002" t="s">
        <v>36</v>
      </c>
      <c r="O3002" t="s">
        <v>27</v>
      </c>
      <c r="P3002">
        <v>50</v>
      </c>
      <c r="Q3002" t="s">
        <v>32</v>
      </c>
      <c r="R3002">
        <v>13</v>
      </c>
      <c r="S3002" t="s">
        <v>27</v>
      </c>
      <c r="T3002">
        <v>6</v>
      </c>
      <c r="U3002">
        <v>1</v>
      </c>
      <c r="V3002">
        <v>1</v>
      </c>
      <c r="W3002">
        <v>99</v>
      </c>
      <c r="X3002">
        <v>788</v>
      </c>
      <c r="Y3002">
        <v>-50</v>
      </c>
      <c r="Z3002" t="s">
        <v>35</v>
      </c>
      <c r="AA3002">
        <v>100</v>
      </c>
      <c r="AB3002" t="str">
        <f t="shared" si="46"/>
        <v>10-19</v>
      </c>
    </row>
    <row r="3003" spans="1:28" x14ac:dyDescent="0.3">
      <c r="A3003">
        <v>27</v>
      </c>
      <c r="B3003" t="s">
        <v>27</v>
      </c>
      <c r="C3003" t="s">
        <v>28</v>
      </c>
      <c r="D3003">
        <v>86</v>
      </c>
      <c r="E3003" t="s">
        <v>37</v>
      </c>
      <c r="F3003">
        <v>0</v>
      </c>
      <c r="G3003">
        <v>0</v>
      </c>
      <c r="H3003" t="s">
        <v>30</v>
      </c>
      <c r="I3003">
        <v>0</v>
      </c>
      <c r="J3003" t="s">
        <v>31</v>
      </c>
      <c r="K3003">
        <v>0</v>
      </c>
      <c r="L3003" s="1">
        <v>2286</v>
      </c>
      <c r="M3003" t="s">
        <v>27</v>
      </c>
      <c r="N3003" t="s">
        <v>27</v>
      </c>
      <c r="O3003" t="s">
        <v>27</v>
      </c>
      <c r="P3003">
        <v>0</v>
      </c>
      <c r="Q3003" t="s">
        <v>34</v>
      </c>
      <c r="R3003">
        <v>1</v>
      </c>
      <c r="S3003" t="s">
        <v>36</v>
      </c>
      <c r="T3003">
        <v>4</v>
      </c>
      <c r="U3003">
        <v>4</v>
      </c>
      <c r="V3003">
        <v>2</v>
      </c>
      <c r="W3003">
        <v>11</v>
      </c>
      <c r="X3003">
        <v>723</v>
      </c>
      <c r="Y3003">
        <v>-50</v>
      </c>
      <c r="Z3003" t="s">
        <v>35</v>
      </c>
      <c r="AA3003">
        <v>100</v>
      </c>
      <c r="AB3003" t="str">
        <f t="shared" si="46"/>
        <v>20-29</v>
      </c>
    </row>
    <row r="3004" spans="1:28" x14ac:dyDescent="0.3">
      <c r="A3004">
        <v>33</v>
      </c>
      <c r="B3004" t="s">
        <v>27</v>
      </c>
      <c r="C3004" t="s">
        <v>38</v>
      </c>
      <c r="D3004">
        <v>0</v>
      </c>
      <c r="E3004" t="s">
        <v>29</v>
      </c>
      <c r="F3004">
        <v>50</v>
      </c>
      <c r="G3004">
        <v>1</v>
      </c>
      <c r="H3004" t="s">
        <v>30</v>
      </c>
      <c r="I3004">
        <v>50</v>
      </c>
      <c r="J3004" t="s">
        <v>40</v>
      </c>
      <c r="K3004">
        <v>-200</v>
      </c>
      <c r="L3004" s="1">
        <v>2100</v>
      </c>
      <c r="M3004" t="s">
        <v>27</v>
      </c>
      <c r="N3004" t="s">
        <v>27</v>
      </c>
      <c r="O3004" t="s">
        <v>27</v>
      </c>
      <c r="P3004">
        <v>0</v>
      </c>
      <c r="Q3004" t="s">
        <v>32</v>
      </c>
      <c r="R3004">
        <v>3</v>
      </c>
      <c r="S3004" t="s">
        <v>27</v>
      </c>
      <c r="T3004">
        <v>5</v>
      </c>
      <c r="U3004">
        <v>1</v>
      </c>
      <c r="V3004">
        <v>3</v>
      </c>
      <c r="W3004">
        <v>99</v>
      </c>
      <c r="X3004">
        <v>751</v>
      </c>
      <c r="Y3004">
        <v>-50</v>
      </c>
      <c r="Z3004" t="s">
        <v>35</v>
      </c>
      <c r="AA3004">
        <v>100</v>
      </c>
      <c r="AB3004" t="str">
        <f t="shared" si="46"/>
        <v>30-39</v>
      </c>
    </row>
    <row r="3005" spans="1:28" x14ac:dyDescent="0.3">
      <c r="A3005">
        <v>68</v>
      </c>
      <c r="B3005" t="s">
        <v>36</v>
      </c>
      <c r="C3005" t="s">
        <v>38</v>
      </c>
      <c r="D3005">
        <v>0</v>
      </c>
      <c r="E3005" t="s">
        <v>42</v>
      </c>
      <c r="F3005">
        <v>100</v>
      </c>
      <c r="G3005">
        <v>0</v>
      </c>
      <c r="H3005" t="s">
        <v>30</v>
      </c>
      <c r="I3005">
        <v>0</v>
      </c>
      <c r="J3005" t="s">
        <v>40</v>
      </c>
      <c r="K3005">
        <v>-200</v>
      </c>
      <c r="L3005" s="1">
        <v>2050</v>
      </c>
      <c r="M3005" t="s">
        <v>36</v>
      </c>
      <c r="N3005" t="s">
        <v>36</v>
      </c>
      <c r="O3005" t="s">
        <v>27</v>
      </c>
      <c r="P3005">
        <v>100</v>
      </c>
      <c r="Q3005" t="s">
        <v>32</v>
      </c>
      <c r="R3005">
        <v>7</v>
      </c>
      <c r="S3005" t="s">
        <v>27</v>
      </c>
      <c r="T3005">
        <v>7</v>
      </c>
      <c r="U3005">
        <v>2</v>
      </c>
      <c r="V3005">
        <v>2</v>
      </c>
      <c r="W3005">
        <v>99</v>
      </c>
      <c r="X3005">
        <v>637</v>
      </c>
      <c r="Y3005">
        <v>50</v>
      </c>
      <c r="Z3005" t="s">
        <v>33</v>
      </c>
      <c r="AA3005">
        <v>50</v>
      </c>
      <c r="AB3005" t="str">
        <f t="shared" si="46"/>
        <v>60-69</v>
      </c>
    </row>
    <row r="3006" spans="1:28" x14ac:dyDescent="0.3">
      <c r="A3006">
        <v>48</v>
      </c>
      <c r="B3006" t="s">
        <v>27</v>
      </c>
      <c r="C3006" t="s">
        <v>28</v>
      </c>
      <c r="D3006">
        <v>86</v>
      </c>
      <c r="E3006" t="s">
        <v>29</v>
      </c>
      <c r="F3006">
        <v>50</v>
      </c>
      <c r="G3006">
        <v>0</v>
      </c>
      <c r="H3006" t="s">
        <v>30</v>
      </c>
      <c r="I3006">
        <v>0</v>
      </c>
      <c r="J3006" t="s">
        <v>31</v>
      </c>
      <c r="K3006">
        <v>0</v>
      </c>
      <c r="L3006" s="1">
        <v>2286</v>
      </c>
      <c r="M3006" t="s">
        <v>27</v>
      </c>
      <c r="N3006" t="s">
        <v>27</v>
      </c>
      <c r="O3006" t="s">
        <v>27</v>
      </c>
      <c r="P3006">
        <v>0</v>
      </c>
      <c r="Q3006" t="s">
        <v>32</v>
      </c>
      <c r="R3006">
        <v>26</v>
      </c>
      <c r="S3006" t="s">
        <v>36</v>
      </c>
      <c r="T3006">
        <v>6</v>
      </c>
      <c r="U3006">
        <v>2</v>
      </c>
      <c r="V3006">
        <v>3</v>
      </c>
      <c r="W3006">
        <v>6</v>
      </c>
      <c r="X3006">
        <v>725</v>
      </c>
      <c r="Y3006">
        <v>-50</v>
      </c>
      <c r="Z3006" t="s">
        <v>33</v>
      </c>
      <c r="AA3006">
        <v>50</v>
      </c>
      <c r="AB3006" t="str">
        <f t="shared" si="46"/>
        <v>40-49</v>
      </c>
    </row>
    <row r="3007" spans="1:28" x14ac:dyDescent="0.3">
      <c r="A3007">
        <v>19</v>
      </c>
      <c r="B3007" t="s">
        <v>27</v>
      </c>
      <c r="C3007" t="s">
        <v>38</v>
      </c>
      <c r="D3007">
        <v>0</v>
      </c>
      <c r="E3007" t="s">
        <v>29</v>
      </c>
      <c r="F3007">
        <v>50</v>
      </c>
      <c r="G3007">
        <v>0</v>
      </c>
      <c r="H3007" t="s">
        <v>30</v>
      </c>
      <c r="I3007">
        <v>0</v>
      </c>
      <c r="J3007" t="s">
        <v>40</v>
      </c>
      <c r="K3007">
        <v>-200</v>
      </c>
      <c r="L3007" s="1">
        <v>1850</v>
      </c>
      <c r="M3007" t="s">
        <v>36</v>
      </c>
      <c r="N3007" t="s">
        <v>36</v>
      </c>
      <c r="O3007" t="s">
        <v>27</v>
      </c>
      <c r="P3007">
        <v>100</v>
      </c>
      <c r="Q3007" t="s">
        <v>34</v>
      </c>
      <c r="R3007">
        <v>17</v>
      </c>
      <c r="S3007" t="s">
        <v>27</v>
      </c>
      <c r="T3007">
        <v>5</v>
      </c>
      <c r="U3007">
        <v>1</v>
      </c>
      <c r="V3007">
        <v>3</v>
      </c>
      <c r="W3007">
        <v>99</v>
      </c>
      <c r="X3007">
        <v>792</v>
      </c>
      <c r="Y3007">
        <v>-50</v>
      </c>
      <c r="Z3007" t="s">
        <v>41</v>
      </c>
      <c r="AA3007">
        <v>0</v>
      </c>
      <c r="AB3007" t="str">
        <f t="shared" si="46"/>
        <v>10-19</v>
      </c>
    </row>
    <row r="3008" spans="1:28" x14ac:dyDescent="0.3">
      <c r="A3008">
        <v>47</v>
      </c>
      <c r="B3008" t="s">
        <v>27</v>
      </c>
      <c r="C3008" t="s">
        <v>45</v>
      </c>
      <c r="D3008">
        <v>0</v>
      </c>
      <c r="E3008" t="s">
        <v>29</v>
      </c>
      <c r="F3008">
        <v>50</v>
      </c>
      <c r="G3008">
        <v>0</v>
      </c>
      <c r="H3008" t="s">
        <v>39</v>
      </c>
      <c r="I3008">
        <v>0</v>
      </c>
      <c r="J3008" t="s">
        <v>40</v>
      </c>
      <c r="K3008">
        <v>-200</v>
      </c>
      <c r="L3008" s="1">
        <v>1950</v>
      </c>
      <c r="M3008" t="s">
        <v>27</v>
      </c>
      <c r="N3008" t="s">
        <v>27</v>
      </c>
      <c r="O3008" t="s">
        <v>27</v>
      </c>
      <c r="P3008">
        <v>0</v>
      </c>
      <c r="Q3008" t="s">
        <v>34</v>
      </c>
      <c r="R3008">
        <v>18</v>
      </c>
      <c r="S3008" t="s">
        <v>36</v>
      </c>
      <c r="T3008">
        <v>2</v>
      </c>
      <c r="U3008">
        <v>5</v>
      </c>
      <c r="V3008">
        <v>3</v>
      </c>
      <c r="W3008">
        <v>5</v>
      </c>
      <c r="X3008">
        <v>743</v>
      </c>
      <c r="Y3008">
        <v>-50</v>
      </c>
      <c r="Z3008" t="s">
        <v>41</v>
      </c>
      <c r="AA3008">
        <v>0</v>
      </c>
      <c r="AB3008" t="str">
        <f t="shared" si="46"/>
        <v>40-49</v>
      </c>
    </row>
    <row r="3009" spans="1:28" x14ac:dyDescent="0.3">
      <c r="A3009">
        <v>18</v>
      </c>
      <c r="B3009" t="s">
        <v>27</v>
      </c>
      <c r="C3009" t="s">
        <v>38</v>
      </c>
      <c r="D3009">
        <v>0</v>
      </c>
      <c r="E3009" t="s">
        <v>29</v>
      </c>
      <c r="F3009">
        <v>50</v>
      </c>
      <c r="G3009">
        <v>0</v>
      </c>
      <c r="H3009" t="s">
        <v>30</v>
      </c>
      <c r="I3009">
        <v>0</v>
      </c>
      <c r="J3009" t="s">
        <v>31</v>
      </c>
      <c r="K3009">
        <v>0</v>
      </c>
      <c r="L3009" s="1">
        <v>2250</v>
      </c>
      <c r="M3009" t="s">
        <v>27</v>
      </c>
      <c r="N3009" t="s">
        <v>27</v>
      </c>
      <c r="O3009" t="s">
        <v>27</v>
      </c>
      <c r="P3009">
        <v>0</v>
      </c>
      <c r="Q3009" t="s">
        <v>32</v>
      </c>
      <c r="R3009">
        <v>22</v>
      </c>
      <c r="S3009" t="s">
        <v>27</v>
      </c>
      <c r="T3009">
        <v>1</v>
      </c>
      <c r="U3009">
        <v>1</v>
      </c>
      <c r="V3009">
        <v>3</v>
      </c>
      <c r="W3009">
        <v>99</v>
      </c>
      <c r="X3009">
        <v>704</v>
      </c>
      <c r="Y3009">
        <v>-50</v>
      </c>
      <c r="Z3009" t="s">
        <v>35</v>
      </c>
      <c r="AA3009">
        <v>100</v>
      </c>
      <c r="AB3009" t="str">
        <f t="shared" si="46"/>
        <v>10-19</v>
      </c>
    </row>
    <row r="3010" spans="1:28" x14ac:dyDescent="0.3">
      <c r="A3010">
        <v>56</v>
      </c>
      <c r="B3010" t="s">
        <v>36</v>
      </c>
      <c r="C3010" t="s">
        <v>28</v>
      </c>
      <c r="D3010">
        <v>86</v>
      </c>
      <c r="E3010" t="s">
        <v>42</v>
      </c>
      <c r="F3010">
        <v>100</v>
      </c>
      <c r="G3010">
        <v>1</v>
      </c>
      <c r="H3010" t="s">
        <v>30</v>
      </c>
      <c r="I3010">
        <v>50</v>
      </c>
      <c r="J3010" t="s">
        <v>40</v>
      </c>
      <c r="K3010">
        <v>-200</v>
      </c>
      <c r="L3010" s="1">
        <v>2236</v>
      </c>
      <c r="M3010" t="s">
        <v>27</v>
      </c>
      <c r="N3010" t="s">
        <v>27</v>
      </c>
      <c r="O3010" t="s">
        <v>27</v>
      </c>
      <c r="P3010">
        <v>0</v>
      </c>
      <c r="Q3010" t="s">
        <v>32</v>
      </c>
      <c r="R3010">
        <v>16</v>
      </c>
      <c r="S3010" t="s">
        <v>27</v>
      </c>
      <c r="T3010">
        <v>6</v>
      </c>
      <c r="U3010">
        <v>2</v>
      </c>
      <c r="V3010">
        <v>3</v>
      </c>
      <c r="W3010">
        <v>99</v>
      </c>
      <c r="X3010">
        <v>702</v>
      </c>
      <c r="Y3010">
        <v>-50</v>
      </c>
      <c r="Z3010" t="s">
        <v>35</v>
      </c>
      <c r="AA3010">
        <v>100</v>
      </c>
      <c r="AB3010" t="str">
        <f t="shared" ref="AB3010:AB3073" si="47">FLOOR(A3010,10) &amp; "-" &amp; (FLOOR(A3010,10)+9)</f>
        <v>50-59</v>
      </c>
    </row>
    <row r="3011" spans="1:28" x14ac:dyDescent="0.3">
      <c r="A3011">
        <v>32</v>
      </c>
      <c r="B3011" t="s">
        <v>27</v>
      </c>
      <c r="C3011" t="s">
        <v>38</v>
      </c>
      <c r="D3011">
        <v>0</v>
      </c>
      <c r="E3011" t="s">
        <v>29</v>
      </c>
      <c r="F3011">
        <v>50</v>
      </c>
      <c r="G3011">
        <v>0</v>
      </c>
      <c r="H3011" t="s">
        <v>30</v>
      </c>
      <c r="I3011">
        <v>0</v>
      </c>
      <c r="J3011" t="s">
        <v>40</v>
      </c>
      <c r="K3011">
        <v>-200</v>
      </c>
      <c r="L3011" s="1">
        <v>2000</v>
      </c>
      <c r="M3011" t="s">
        <v>27</v>
      </c>
      <c r="N3011" t="s">
        <v>27</v>
      </c>
      <c r="O3011" t="s">
        <v>27</v>
      </c>
      <c r="P3011">
        <v>0</v>
      </c>
      <c r="Q3011" t="s">
        <v>32</v>
      </c>
      <c r="R3011">
        <v>7</v>
      </c>
      <c r="S3011" t="s">
        <v>27</v>
      </c>
      <c r="T3011">
        <v>6</v>
      </c>
      <c r="U3011">
        <v>0</v>
      </c>
      <c r="V3011">
        <v>3</v>
      </c>
      <c r="W3011">
        <v>99</v>
      </c>
      <c r="X3011">
        <v>802</v>
      </c>
      <c r="Y3011">
        <v>-50</v>
      </c>
      <c r="Z3011" t="s">
        <v>33</v>
      </c>
      <c r="AA3011">
        <v>50</v>
      </c>
      <c r="AB3011" t="str">
        <f t="shared" si="47"/>
        <v>30-39</v>
      </c>
    </row>
    <row r="3012" spans="1:28" x14ac:dyDescent="0.3">
      <c r="A3012">
        <v>38</v>
      </c>
      <c r="B3012" t="s">
        <v>27</v>
      </c>
      <c r="C3012" t="s">
        <v>45</v>
      </c>
      <c r="D3012">
        <v>0</v>
      </c>
      <c r="E3012" t="s">
        <v>37</v>
      </c>
      <c r="F3012">
        <v>0</v>
      </c>
      <c r="G3012">
        <v>0</v>
      </c>
      <c r="H3012" t="s">
        <v>30</v>
      </c>
      <c r="I3012">
        <v>0</v>
      </c>
      <c r="J3012" t="s">
        <v>40</v>
      </c>
      <c r="K3012">
        <v>-200</v>
      </c>
      <c r="L3012" s="1">
        <v>2050</v>
      </c>
      <c r="M3012" t="s">
        <v>27</v>
      </c>
      <c r="N3012" t="s">
        <v>27</v>
      </c>
      <c r="O3012" t="s">
        <v>27</v>
      </c>
      <c r="P3012">
        <v>0</v>
      </c>
      <c r="Q3012" t="s">
        <v>34</v>
      </c>
      <c r="R3012">
        <v>25</v>
      </c>
      <c r="S3012" t="s">
        <v>27</v>
      </c>
      <c r="T3012">
        <v>5</v>
      </c>
      <c r="U3012">
        <v>2</v>
      </c>
      <c r="V3012">
        <v>1</v>
      </c>
      <c r="W3012">
        <v>99</v>
      </c>
      <c r="X3012">
        <v>637</v>
      </c>
      <c r="Y3012">
        <v>50</v>
      </c>
      <c r="Z3012" t="s">
        <v>33</v>
      </c>
      <c r="AA3012">
        <v>50</v>
      </c>
      <c r="AB3012" t="str">
        <f t="shared" si="47"/>
        <v>30-39</v>
      </c>
    </row>
    <row r="3013" spans="1:28" x14ac:dyDescent="0.3">
      <c r="A3013">
        <v>59</v>
      </c>
      <c r="B3013" t="s">
        <v>36</v>
      </c>
      <c r="C3013" t="s">
        <v>28</v>
      </c>
      <c r="D3013">
        <v>86</v>
      </c>
      <c r="E3013" t="s">
        <v>29</v>
      </c>
      <c r="F3013">
        <v>50</v>
      </c>
      <c r="G3013">
        <v>1</v>
      </c>
      <c r="H3013" t="s">
        <v>43</v>
      </c>
      <c r="I3013">
        <v>200</v>
      </c>
      <c r="J3013" t="s">
        <v>31</v>
      </c>
      <c r="K3013">
        <v>0</v>
      </c>
      <c r="L3013" s="1">
        <v>2636</v>
      </c>
      <c r="M3013" t="s">
        <v>27</v>
      </c>
      <c r="N3013" t="s">
        <v>27</v>
      </c>
      <c r="O3013" t="s">
        <v>27</v>
      </c>
      <c r="P3013">
        <v>0</v>
      </c>
      <c r="Q3013" t="s">
        <v>32</v>
      </c>
      <c r="R3013">
        <v>16</v>
      </c>
      <c r="S3013" t="s">
        <v>36</v>
      </c>
      <c r="T3013">
        <v>8</v>
      </c>
      <c r="U3013">
        <v>2</v>
      </c>
      <c r="V3013">
        <v>2</v>
      </c>
      <c r="W3013">
        <v>7</v>
      </c>
      <c r="X3013">
        <v>683</v>
      </c>
      <c r="Y3013">
        <v>50</v>
      </c>
      <c r="Z3013" t="s">
        <v>35</v>
      </c>
      <c r="AA3013">
        <v>100</v>
      </c>
      <c r="AB3013" t="str">
        <f t="shared" si="47"/>
        <v>50-59</v>
      </c>
    </row>
    <row r="3014" spans="1:28" x14ac:dyDescent="0.3">
      <c r="A3014">
        <v>20</v>
      </c>
      <c r="B3014" t="s">
        <v>27</v>
      </c>
      <c r="C3014" t="s">
        <v>38</v>
      </c>
      <c r="D3014">
        <v>0</v>
      </c>
      <c r="E3014" t="s">
        <v>29</v>
      </c>
      <c r="F3014">
        <v>50</v>
      </c>
      <c r="G3014">
        <v>2</v>
      </c>
      <c r="H3014" t="s">
        <v>39</v>
      </c>
      <c r="I3014">
        <v>200</v>
      </c>
      <c r="J3014" t="s">
        <v>31</v>
      </c>
      <c r="K3014">
        <v>0</v>
      </c>
      <c r="L3014" s="1">
        <v>2400</v>
      </c>
      <c r="M3014" t="s">
        <v>27</v>
      </c>
      <c r="N3014" t="s">
        <v>36</v>
      </c>
      <c r="O3014" t="s">
        <v>27</v>
      </c>
      <c r="P3014">
        <v>50</v>
      </c>
      <c r="Q3014" t="s">
        <v>32</v>
      </c>
      <c r="R3014">
        <v>24</v>
      </c>
      <c r="S3014" t="s">
        <v>36</v>
      </c>
      <c r="T3014">
        <v>8</v>
      </c>
      <c r="U3014">
        <v>3</v>
      </c>
      <c r="V3014">
        <v>3</v>
      </c>
      <c r="W3014">
        <v>12</v>
      </c>
      <c r="X3014">
        <v>710</v>
      </c>
      <c r="Y3014">
        <v>-50</v>
      </c>
      <c r="Z3014" t="s">
        <v>35</v>
      </c>
      <c r="AA3014">
        <v>100</v>
      </c>
      <c r="AB3014" t="str">
        <f t="shared" si="47"/>
        <v>20-29</v>
      </c>
    </row>
    <row r="3015" spans="1:28" x14ac:dyDescent="0.3">
      <c r="A3015">
        <v>19</v>
      </c>
      <c r="B3015" t="s">
        <v>27</v>
      </c>
      <c r="C3015" t="s">
        <v>28</v>
      </c>
      <c r="D3015">
        <v>86</v>
      </c>
      <c r="E3015" t="s">
        <v>42</v>
      </c>
      <c r="F3015">
        <v>100</v>
      </c>
      <c r="G3015">
        <v>0</v>
      </c>
      <c r="H3015" t="s">
        <v>30</v>
      </c>
      <c r="I3015">
        <v>0</v>
      </c>
      <c r="J3015" t="s">
        <v>31</v>
      </c>
      <c r="K3015">
        <v>0</v>
      </c>
      <c r="L3015" s="1">
        <v>2336</v>
      </c>
      <c r="M3015" t="s">
        <v>27</v>
      </c>
      <c r="N3015" t="s">
        <v>27</v>
      </c>
      <c r="O3015" t="s">
        <v>27</v>
      </c>
      <c r="P3015">
        <v>0</v>
      </c>
      <c r="Q3015" t="s">
        <v>34</v>
      </c>
      <c r="R3015">
        <v>24</v>
      </c>
      <c r="S3015" t="s">
        <v>27</v>
      </c>
      <c r="T3015">
        <v>3</v>
      </c>
      <c r="U3015">
        <v>2</v>
      </c>
      <c r="V3015">
        <v>1</v>
      </c>
      <c r="W3015">
        <v>99</v>
      </c>
      <c r="X3015">
        <v>711</v>
      </c>
      <c r="Y3015">
        <v>-50</v>
      </c>
      <c r="Z3015" t="s">
        <v>33</v>
      </c>
      <c r="AA3015">
        <v>50</v>
      </c>
      <c r="AB3015" t="str">
        <f t="shared" si="47"/>
        <v>10-19</v>
      </c>
    </row>
    <row r="3016" spans="1:28" x14ac:dyDescent="0.3">
      <c r="A3016">
        <v>31</v>
      </c>
      <c r="B3016" t="s">
        <v>27</v>
      </c>
      <c r="C3016" t="s">
        <v>28</v>
      </c>
      <c r="D3016">
        <v>86</v>
      </c>
      <c r="E3016" t="s">
        <v>42</v>
      </c>
      <c r="F3016">
        <v>100</v>
      </c>
      <c r="G3016">
        <v>0</v>
      </c>
      <c r="H3016" t="s">
        <v>39</v>
      </c>
      <c r="I3016">
        <v>0</v>
      </c>
      <c r="J3016" t="s">
        <v>31</v>
      </c>
      <c r="K3016">
        <v>0</v>
      </c>
      <c r="L3016" s="1">
        <v>2336</v>
      </c>
      <c r="M3016" t="s">
        <v>27</v>
      </c>
      <c r="N3016" t="s">
        <v>27</v>
      </c>
      <c r="O3016" t="s">
        <v>27</v>
      </c>
      <c r="P3016">
        <v>0</v>
      </c>
      <c r="Q3016" t="s">
        <v>44</v>
      </c>
      <c r="R3016">
        <v>27</v>
      </c>
      <c r="S3016" t="s">
        <v>27</v>
      </c>
      <c r="T3016">
        <v>8</v>
      </c>
      <c r="U3016">
        <v>4</v>
      </c>
      <c r="V3016">
        <v>1</v>
      </c>
      <c r="W3016">
        <v>99</v>
      </c>
      <c r="X3016">
        <v>739</v>
      </c>
      <c r="Y3016">
        <v>-50</v>
      </c>
      <c r="Z3016" t="s">
        <v>33</v>
      </c>
      <c r="AA3016">
        <v>50</v>
      </c>
      <c r="AB3016" t="str">
        <f t="shared" si="47"/>
        <v>30-39</v>
      </c>
    </row>
    <row r="3017" spans="1:28" x14ac:dyDescent="0.3">
      <c r="A3017">
        <v>55</v>
      </c>
      <c r="B3017" t="s">
        <v>36</v>
      </c>
      <c r="C3017" t="s">
        <v>38</v>
      </c>
      <c r="D3017">
        <v>0</v>
      </c>
      <c r="E3017" t="s">
        <v>37</v>
      </c>
      <c r="F3017">
        <v>0</v>
      </c>
      <c r="G3017">
        <v>1</v>
      </c>
      <c r="H3017" t="s">
        <v>43</v>
      </c>
      <c r="I3017">
        <v>200</v>
      </c>
      <c r="J3017" t="s">
        <v>40</v>
      </c>
      <c r="K3017">
        <v>-200</v>
      </c>
      <c r="L3017" s="1">
        <v>2150</v>
      </c>
      <c r="M3017" t="s">
        <v>27</v>
      </c>
      <c r="N3017" t="s">
        <v>27</v>
      </c>
      <c r="O3017" t="s">
        <v>36</v>
      </c>
      <c r="P3017">
        <v>50</v>
      </c>
      <c r="Q3017" t="s">
        <v>32</v>
      </c>
      <c r="R3017">
        <v>8</v>
      </c>
      <c r="S3017" t="s">
        <v>36</v>
      </c>
      <c r="T3017">
        <v>9</v>
      </c>
      <c r="U3017">
        <v>3</v>
      </c>
      <c r="V3017">
        <v>2</v>
      </c>
      <c r="W3017">
        <v>6</v>
      </c>
      <c r="X3017">
        <v>706</v>
      </c>
      <c r="Y3017">
        <v>-50</v>
      </c>
      <c r="Z3017" t="s">
        <v>35</v>
      </c>
      <c r="AA3017">
        <v>100</v>
      </c>
      <c r="AB3017" t="str">
        <f t="shared" si="47"/>
        <v>50-59</v>
      </c>
    </row>
    <row r="3018" spans="1:28" x14ac:dyDescent="0.3">
      <c r="A3018">
        <v>18</v>
      </c>
      <c r="B3018" t="s">
        <v>27</v>
      </c>
      <c r="C3018" t="s">
        <v>38</v>
      </c>
      <c r="D3018">
        <v>0</v>
      </c>
      <c r="E3018" t="s">
        <v>29</v>
      </c>
      <c r="F3018">
        <v>50</v>
      </c>
      <c r="G3018">
        <v>1</v>
      </c>
      <c r="H3018" t="s">
        <v>39</v>
      </c>
      <c r="I3018">
        <v>100</v>
      </c>
      <c r="J3018" t="s">
        <v>31</v>
      </c>
      <c r="K3018">
        <v>0</v>
      </c>
      <c r="L3018" s="1">
        <v>2250</v>
      </c>
      <c r="M3018" t="s">
        <v>27</v>
      </c>
      <c r="N3018" t="s">
        <v>27</v>
      </c>
      <c r="O3018" t="s">
        <v>27</v>
      </c>
      <c r="P3018">
        <v>0</v>
      </c>
      <c r="Q3018" t="s">
        <v>34</v>
      </c>
      <c r="R3018">
        <v>12</v>
      </c>
      <c r="S3018" t="s">
        <v>36</v>
      </c>
      <c r="T3018">
        <v>1</v>
      </c>
      <c r="U3018">
        <v>3</v>
      </c>
      <c r="V3018">
        <v>3</v>
      </c>
      <c r="W3018">
        <v>3</v>
      </c>
      <c r="X3018">
        <v>704</v>
      </c>
      <c r="Y3018">
        <v>-50</v>
      </c>
      <c r="Z3018" t="s">
        <v>41</v>
      </c>
      <c r="AA3018">
        <v>0</v>
      </c>
      <c r="AB3018" t="str">
        <f t="shared" si="47"/>
        <v>10-19</v>
      </c>
    </row>
    <row r="3019" spans="1:28" x14ac:dyDescent="0.3">
      <c r="A3019">
        <v>18</v>
      </c>
      <c r="B3019" t="s">
        <v>27</v>
      </c>
      <c r="C3019" t="s">
        <v>38</v>
      </c>
      <c r="D3019">
        <v>0</v>
      </c>
      <c r="E3019" t="s">
        <v>42</v>
      </c>
      <c r="F3019">
        <v>100</v>
      </c>
      <c r="G3019">
        <v>0</v>
      </c>
      <c r="H3019" t="s">
        <v>30</v>
      </c>
      <c r="I3019">
        <v>0</v>
      </c>
      <c r="J3019" t="s">
        <v>31</v>
      </c>
      <c r="K3019">
        <v>0</v>
      </c>
      <c r="L3019" s="1">
        <v>2250</v>
      </c>
      <c r="M3019" t="s">
        <v>27</v>
      </c>
      <c r="N3019" t="s">
        <v>27</v>
      </c>
      <c r="O3019" t="s">
        <v>27</v>
      </c>
      <c r="P3019">
        <v>0</v>
      </c>
      <c r="Q3019" t="s">
        <v>44</v>
      </c>
      <c r="R3019">
        <v>21</v>
      </c>
      <c r="S3019" t="s">
        <v>27</v>
      </c>
      <c r="T3019">
        <v>4</v>
      </c>
      <c r="U3019">
        <v>2</v>
      </c>
      <c r="V3019">
        <v>2</v>
      </c>
      <c r="W3019">
        <v>99</v>
      </c>
      <c r="X3019">
        <v>836</v>
      </c>
      <c r="Y3019">
        <v>-50</v>
      </c>
      <c r="Z3019" t="s">
        <v>33</v>
      </c>
      <c r="AA3019">
        <v>50</v>
      </c>
      <c r="AB3019" t="str">
        <f t="shared" si="47"/>
        <v>10-19</v>
      </c>
    </row>
    <row r="3020" spans="1:28" x14ac:dyDescent="0.3">
      <c r="A3020">
        <v>33</v>
      </c>
      <c r="B3020" t="s">
        <v>27</v>
      </c>
      <c r="C3020" t="s">
        <v>45</v>
      </c>
      <c r="D3020">
        <v>0</v>
      </c>
      <c r="E3020" t="s">
        <v>42</v>
      </c>
      <c r="F3020">
        <v>100</v>
      </c>
      <c r="G3020">
        <v>0</v>
      </c>
      <c r="H3020" t="s">
        <v>43</v>
      </c>
      <c r="I3020">
        <v>0</v>
      </c>
      <c r="J3020" t="s">
        <v>31</v>
      </c>
      <c r="K3020">
        <v>0</v>
      </c>
      <c r="L3020" s="1">
        <v>2200</v>
      </c>
      <c r="M3020" t="s">
        <v>36</v>
      </c>
      <c r="N3020" t="s">
        <v>36</v>
      </c>
      <c r="O3020" t="s">
        <v>27</v>
      </c>
      <c r="P3020">
        <v>100</v>
      </c>
      <c r="Q3020" t="s">
        <v>44</v>
      </c>
      <c r="R3020">
        <v>30</v>
      </c>
      <c r="S3020" t="s">
        <v>27</v>
      </c>
      <c r="T3020">
        <v>8</v>
      </c>
      <c r="U3020">
        <v>0</v>
      </c>
      <c r="V3020">
        <v>2</v>
      </c>
      <c r="W3020">
        <v>99</v>
      </c>
      <c r="X3020">
        <v>751</v>
      </c>
      <c r="Y3020">
        <v>-50</v>
      </c>
      <c r="Z3020" t="s">
        <v>35</v>
      </c>
      <c r="AA3020">
        <v>100</v>
      </c>
      <c r="AB3020" t="str">
        <f t="shared" si="47"/>
        <v>30-39</v>
      </c>
    </row>
    <row r="3021" spans="1:28" x14ac:dyDescent="0.3">
      <c r="A3021">
        <v>48</v>
      </c>
      <c r="B3021" t="s">
        <v>27</v>
      </c>
      <c r="C3021" t="s">
        <v>28</v>
      </c>
      <c r="D3021">
        <v>86</v>
      </c>
      <c r="E3021" t="s">
        <v>42</v>
      </c>
      <c r="F3021">
        <v>100</v>
      </c>
      <c r="G3021">
        <v>1</v>
      </c>
      <c r="H3021" t="s">
        <v>30</v>
      </c>
      <c r="I3021">
        <v>50</v>
      </c>
      <c r="J3021" t="s">
        <v>31</v>
      </c>
      <c r="K3021">
        <v>0</v>
      </c>
      <c r="L3021" s="1">
        <v>2536</v>
      </c>
      <c r="M3021" t="s">
        <v>27</v>
      </c>
      <c r="N3021" t="s">
        <v>27</v>
      </c>
      <c r="O3021" t="s">
        <v>27</v>
      </c>
      <c r="P3021">
        <v>0</v>
      </c>
      <c r="Q3021" t="s">
        <v>32</v>
      </c>
      <c r="R3021">
        <v>13</v>
      </c>
      <c r="S3021" t="s">
        <v>27</v>
      </c>
      <c r="T3021">
        <v>5</v>
      </c>
      <c r="U3021">
        <v>1</v>
      </c>
      <c r="V3021">
        <v>1</v>
      </c>
      <c r="W3021">
        <v>99</v>
      </c>
      <c r="X3021">
        <v>668</v>
      </c>
      <c r="Y3021">
        <v>50</v>
      </c>
      <c r="Z3021" t="s">
        <v>35</v>
      </c>
      <c r="AA3021">
        <v>100</v>
      </c>
      <c r="AB3021" t="str">
        <f t="shared" si="47"/>
        <v>40-49</v>
      </c>
    </row>
    <row r="3022" spans="1:28" x14ac:dyDescent="0.3">
      <c r="A3022">
        <v>58</v>
      </c>
      <c r="B3022" t="s">
        <v>36</v>
      </c>
      <c r="C3022" t="s">
        <v>28</v>
      </c>
      <c r="D3022">
        <v>86</v>
      </c>
      <c r="E3022" t="s">
        <v>29</v>
      </c>
      <c r="F3022">
        <v>50</v>
      </c>
      <c r="G3022">
        <v>1</v>
      </c>
      <c r="H3022" t="s">
        <v>30</v>
      </c>
      <c r="I3022">
        <v>50</v>
      </c>
      <c r="J3022" t="s">
        <v>31</v>
      </c>
      <c r="K3022">
        <v>0</v>
      </c>
      <c r="L3022" s="1">
        <v>2386</v>
      </c>
      <c r="M3022" t="s">
        <v>27</v>
      </c>
      <c r="N3022" t="s">
        <v>27</v>
      </c>
      <c r="O3022" t="s">
        <v>27</v>
      </c>
      <c r="P3022">
        <v>0</v>
      </c>
      <c r="Q3022" t="s">
        <v>34</v>
      </c>
      <c r="R3022">
        <v>23</v>
      </c>
      <c r="S3022" t="s">
        <v>36</v>
      </c>
      <c r="T3022">
        <v>7</v>
      </c>
      <c r="U3022">
        <v>2</v>
      </c>
      <c r="V3022">
        <v>1</v>
      </c>
      <c r="W3022">
        <v>10</v>
      </c>
      <c r="X3022">
        <v>718</v>
      </c>
      <c r="Y3022">
        <v>-50</v>
      </c>
      <c r="Z3022" t="s">
        <v>35</v>
      </c>
      <c r="AA3022">
        <v>100</v>
      </c>
      <c r="AB3022" t="str">
        <f t="shared" si="47"/>
        <v>50-59</v>
      </c>
    </row>
    <row r="3023" spans="1:28" x14ac:dyDescent="0.3">
      <c r="A3023">
        <v>33</v>
      </c>
      <c r="B3023" t="s">
        <v>27</v>
      </c>
      <c r="C3023" t="s">
        <v>45</v>
      </c>
      <c r="D3023">
        <v>0</v>
      </c>
      <c r="E3023" t="s">
        <v>29</v>
      </c>
      <c r="F3023">
        <v>50</v>
      </c>
      <c r="G3023">
        <v>0</v>
      </c>
      <c r="H3023" t="s">
        <v>30</v>
      </c>
      <c r="I3023">
        <v>0</v>
      </c>
      <c r="J3023" t="s">
        <v>31</v>
      </c>
      <c r="K3023">
        <v>0</v>
      </c>
      <c r="L3023" s="1">
        <v>2150</v>
      </c>
      <c r="M3023" t="s">
        <v>36</v>
      </c>
      <c r="N3023" t="s">
        <v>36</v>
      </c>
      <c r="O3023" t="s">
        <v>27</v>
      </c>
      <c r="P3023">
        <v>100</v>
      </c>
      <c r="Q3023" t="s">
        <v>32</v>
      </c>
      <c r="R3023">
        <v>27</v>
      </c>
      <c r="S3023" t="s">
        <v>27</v>
      </c>
      <c r="T3023">
        <v>7</v>
      </c>
      <c r="U3023">
        <v>1</v>
      </c>
      <c r="V3023">
        <v>3</v>
      </c>
      <c r="W3023">
        <v>99</v>
      </c>
      <c r="X3023">
        <v>662</v>
      </c>
      <c r="Y3023">
        <v>50</v>
      </c>
      <c r="Z3023" t="s">
        <v>41</v>
      </c>
      <c r="AA3023">
        <v>0</v>
      </c>
      <c r="AB3023" t="str">
        <f t="shared" si="47"/>
        <v>30-39</v>
      </c>
    </row>
    <row r="3024" spans="1:28" x14ac:dyDescent="0.3">
      <c r="A3024">
        <v>33</v>
      </c>
      <c r="B3024" t="s">
        <v>27</v>
      </c>
      <c r="C3024" t="s">
        <v>28</v>
      </c>
      <c r="D3024">
        <v>86</v>
      </c>
      <c r="E3024" t="s">
        <v>37</v>
      </c>
      <c r="F3024">
        <v>0</v>
      </c>
      <c r="G3024">
        <v>0</v>
      </c>
      <c r="H3024" t="s">
        <v>30</v>
      </c>
      <c r="I3024">
        <v>0</v>
      </c>
      <c r="J3024" t="s">
        <v>40</v>
      </c>
      <c r="K3024">
        <v>-200</v>
      </c>
      <c r="L3024" s="1">
        <v>2186</v>
      </c>
      <c r="M3024" t="s">
        <v>27</v>
      </c>
      <c r="N3024" t="s">
        <v>27</v>
      </c>
      <c r="O3024" t="s">
        <v>27</v>
      </c>
      <c r="P3024">
        <v>0</v>
      </c>
      <c r="Q3024" t="s">
        <v>34</v>
      </c>
      <c r="R3024">
        <v>21</v>
      </c>
      <c r="S3024" t="s">
        <v>36</v>
      </c>
      <c r="T3024">
        <v>4</v>
      </c>
      <c r="U3024">
        <v>5</v>
      </c>
      <c r="V3024">
        <v>1</v>
      </c>
      <c r="W3024">
        <v>13</v>
      </c>
      <c r="X3024">
        <v>641</v>
      </c>
      <c r="Y3024">
        <v>50</v>
      </c>
      <c r="Z3024" t="s">
        <v>35</v>
      </c>
      <c r="AA3024">
        <v>100</v>
      </c>
      <c r="AB3024" t="str">
        <f t="shared" si="47"/>
        <v>30-39</v>
      </c>
    </row>
    <row r="3025" spans="1:28" x14ac:dyDescent="0.3">
      <c r="A3025">
        <v>57</v>
      </c>
      <c r="B3025" t="s">
        <v>36</v>
      </c>
      <c r="C3025" t="s">
        <v>38</v>
      </c>
      <c r="D3025">
        <v>0</v>
      </c>
      <c r="E3025" t="s">
        <v>42</v>
      </c>
      <c r="F3025">
        <v>100</v>
      </c>
      <c r="G3025">
        <v>0</v>
      </c>
      <c r="H3025" t="s">
        <v>43</v>
      </c>
      <c r="I3025">
        <v>0</v>
      </c>
      <c r="J3025" t="s">
        <v>40</v>
      </c>
      <c r="K3025">
        <v>-200</v>
      </c>
      <c r="L3025" s="1">
        <v>2100</v>
      </c>
      <c r="M3025" t="s">
        <v>36</v>
      </c>
      <c r="N3025" t="s">
        <v>27</v>
      </c>
      <c r="O3025" t="s">
        <v>27</v>
      </c>
      <c r="P3025">
        <v>50</v>
      </c>
      <c r="Q3025" t="s">
        <v>34</v>
      </c>
      <c r="R3025">
        <v>25</v>
      </c>
      <c r="S3025" t="s">
        <v>36</v>
      </c>
      <c r="T3025">
        <v>3</v>
      </c>
      <c r="U3025">
        <v>2</v>
      </c>
      <c r="V3025">
        <v>1</v>
      </c>
      <c r="W3025">
        <v>10</v>
      </c>
      <c r="X3025">
        <v>697</v>
      </c>
      <c r="Y3025">
        <v>50</v>
      </c>
      <c r="Z3025" t="s">
        <v>33</v>
      </c>
      <c r="AA3025">
        <v>50</v>
      </c>
      <c r="AB3025" t="str">
        <f t="shared" si="47"/>
        <v>50-59</v>
      </c>
    </row>
    <row r="3026" spans="1:28" x14ac:dyDescent="0.3">
      <c r="A3026">
        <v>18</v>
      </c>
      <c r="B3026" t="s">
        <v>27</v>
      </c>
      <c r="C3026" t="s">
        <v>38</v>
      </c>
      <c r="D3026">
        <v>0</v>
      </c>
      <c r="E3026" t="s">
        <v>29</v>
      </c>
      <c r="F3026">
        <v>50</v>
      </c>
      <c r="G3026">
        <v>0</v>
      </c>
      <c r="H3026" t="s">
        <v>39</v>
      </c>
      <c r="I3026">
        <v>0</v>
      </c>
      <c r="J3026" t="s">
        <v>40</v>
      </c>
      <c r="K3026">
        <v>-200</v>
      </c>
      <c r="L3026" s="1">
        <v>2100</v>
      </c>
      <c r="M3026" t="s">
        <v>27</v>
      </c>
      <c r="N3026" t="s">
        <v>36</v>
      </c>
      <c r="O3026" t="s">
        <v>27</v>
      </c>
      <c r="P3026">
        <v>50</v>
      </c>
      <c r="Q3026" t="s">
        <v>34</v>
      </c>
      <c r="R3026">
        <v>5</v>
      </c>
      <c r="S3026" t="s">
        <v>27</v>
      </c>
      <c r="T3026">
        <v>1</v>
      </c>
      <c r="U3026">
        <v>2</v>
      </c>
      <c r="V3026">
        <v>2</v>
      </c>
      <c r="W3026">
        <v>99</v>
      </c>
      <c r="X3026">
        <v>662</v>
      </c>
      <c r="Y3026">
        <v>50</v>
      </c>
      <c r="Z3026" t="s">
        <v>35</v>
      </c>
      <c r="AA3026">
        <v>100</v>
      </c>
      <c r="AB3026" t="str">
        <f t="shared" si="47"/>
        <v>10-19</v>
      </c>
    </row>
    <row r="3027" spans="1:28" x14ac:dyDescent="0.3">
      <c r="A3027">
        <v>34</v>
      </c>
      <c r="B3027" t="s">
        <v>27</v>
      </c>
      <c r="C3027" t="s">
        <v>28</v>
      </c>
      <c r="D3027">
        <v>86</v>
      </c>
      <c r="E3027" t="s">
        <v>42</v>
      </c>
      <c r="F3027">
        <v>100</v>
      </c>
      <c r="G3027">
        <v>0</v>
      </c>
      <c r="H3027" t="s">
        <v>39</v>
      </c>
      <c r="I3027">
        <v>0</v>
      </c>
      <c r="J3027" t="s">
        <v>31</v>
      </c>
      <c r="K3027">
        <v>0</v>
      </c>
      <c r="L3027" s="1">
        <v>2286</v>
      </c>
      <c r="M3027" t="s">
        <v>36</v>
      </c>
      <c r="N3027" t="s">
        <v>36</v>
      </c>
      <c r="O3027" t="s">
        <v>36</v>
      </c>
      <c r="P3027">
        <v>150</v>
      </c>
      <c r="Q3027" t="s">
        <v>34</v>
      </c>
      <c r="R3027">
        <v>13</v>
      </c>
      <c r="S3027" t="s">
        <v>27</v>
      </c>
      <c r="T3027">
        <v>7</v>
      </c>
      <c r="U3027">
        <v>3</v>
      </c>
      <c r="V3027">
        <v>3</v>
      </c>
      <c r="W3027">
        <v>99</v>
      </c>
      <c r="X3027">
        <v>680</v>
      </c>
      <c r="Y3027">
        <v>50</v>
      </c>
      <c r="Z3027" t="s">
        <v>33</v>
      </c>
      <c r="AA3027">
        <v>50</v>
      </c>
      <c r="AB3027" t="str">
        <f t="shared" si="47"/>
        <v>30-39</v>
      </c>
    </row>
    <row r="3028" spans="1:28" x14ac:dyDescent="0.3">
      <c r="A3028">
        <v>42</v>
      </c>
      <c r="B3028" t="s">
        <v>27</v>
      </c>
      <c r="C3028" t="s">
        <v>28</v>
      </c>
      <c r="D3028">
        <v>86</v>
      </c>
      <c r="E3028" t="s">
        <v>37</v>
      </c>
      <c r="F3028">
        <v>0</v>
      </c>
      <c r="G3028">
        <v>0</v>
      </c>
      <c r="H3028" t="s">
        <v>30</v>
      </c>
      <c r="I3028">
        <v>0</v>
      </c>
      <c r="J3028" t="s">
        <v>31</v>
      </c>
      <c r="K3028">
        <v>0</v>
      </c>
      <c r="L3028" s="1">
        <v>2186</v>
      </c>
      <c r="M3028" t="s">
        <v>27</v>
      </c>
      <c r="N3028" t="s">
        <v>36</v>
      </c>
      <c r="O3028" t="s">
        <v>27</v>
      </c>
      <c r="P3028">
        <v>50</v>
      </c>
      <c r="Q3028" t="s">
        <v>34</v>
      </c>
      <c r="R3028">
        <v>30</v>
      </c>
      <c r="S3028" t="s">
        <v>36</v>
      </c>
      <c r="T3028">
        <v>5</v>
      </c>
      <c r="U3028">
        <v>0</v>
      </c>
      <c r="V3028">
        <v>3</v>
      </c>
      <c r="W3028">
        <v>4</v>
      </c>
      <c r="X3028">
        <v>800</v>
      </c>
      <c r="Y3028">
        <v>-50</v>
      </c>
      <c r="Z3028" t="s">
        <v>33</v>
      </c>
      <c r="AA3028">
        <v>50</v>
      </c>
      <c r="AB3028" t="str">
        <f t="shared" si="47"/>
        <v>40-49</v>
      </c>
    </row>
    <row r="3029" spans="1:28" x14ac:dyDescent="0.3">
      <c r="A3029">
        <v>46</v>
      </c>
      <c r="B3029" t="s">
        <v>27</v>
      </c>
      <c r="C3029" t="s">
        <v>38</v>
      </c>
      <c r="D3029">
        <v>0</v>
      </c>
      <c r="E3029" t="s">
        <v>37</v>
      </c>
      <c r="F3029">
        <v>0</v>
      </c>
      <c r="G3029">
        <v>1</v>
      </c>
      <c r="H3029" t="s">
        <v>43</v>
      </c>
      <c r="I3029">
        <v>200</v>
      </c>
      <c r="J3029" t="s">
        <v>31</v>
      </c>
      <c r="K3029">
        <v>0</v>
      </c>
      <c r="L3029" s="1">
        <v>2400</v>
      </c>
      <c r="M3029" t="s">
        <v>27</v>
      </c>
      <c r="N3029" t="s">
        <v>27</v>
      </c>
      <c r="O3029" t="s">
        <v>27</v>
      </c>
      <c r="P3029">
        <v>0</v>
      </c>
      <c r="Q3029" t="s">
        <v>34</v>
      </c>
      <c r="R3029">
        <v>6</v>
      </c>
      <c r="S3029" t="s">
        <v>36</v>
      </c>
      <c r="T3029">
        <v>4</v>
      </c>
      <c r="U3029">
        <v>2</v>
      </c>
      <c r="V3029">
        <v>3</v>
      </c>
      <c r="W3029">
        <v>7</v>
      </c>
      <c r="X3029">
        <v>743</v>
      </c>
      <c r="Y3029">
        <v>-50</v>
      </c>
      <c r="Z3029" t="s">
        <v>35</v>
      </c>
      <c r="AA3029">
        <v>100</v>
      </c>
      <c r="AB3029" t="str">
        <f t="shared" si="47"/>
        <v>40-49</v>
      </c>
    </row>
    <row r="3030" spans="1:28" x14ac:dyDescent="0.3">
      <c r="A3030">
        <v>32</v>
      </c>
      <c r="B3030" t="s">
        <v>27</v>
      </c>
      <c r="C3030" t="s">
        <v>46</v>
      </c>
      <c r="D3030">
        <v>0</v>
      </c>
      <c r="E3030" t="s">
        <v>29</v>
      </c>
      <c r="F3030">
        <v>50</v>
      </c>
      <c r="G3030">
        <v>0</v>
      </c>
      <c r="H3030" t="s">
        <v>30</v>
      </c>
      <c r="I3030">
        <v>0</v>
      </c>
      <c r="J3030" t="s">
        <v>31</v>
      </c>
      <c r="K3030">
        <v>0</v>
      </c>
      <c r="L3030" s="1">
        <v>2250</v>
      </c>
      <c r="M3030" t="s">
        <v>27</v>
      </c>
      <c r="N3030" t="s">
        <v>27</v>
      </c>
      <c r="O3030" t="s">
        <v>27</v>
      </c>
      <c r="P3030">
        <v>0</v>
      </c>
      <c r="Q3030" t="s">
        <v>34</v>
      </c>
      <c r="R3030">
        <v>30</v>
      </c>
      <c r="S3030" t="s">
        <v>27</v>
      </c>
      <c r="T3030">
        <v>6</v>
      </c>
      <c r="U3030">
        <v>3</v>
      </c>
      <c r="V3030">
        <v>2</v>
      </c>
      <c r="W3030">
        <v>99</v>
      </c>
      <c r="X3030">
        <v>720</v>
      </c>
      <c r="Y3030">
        <v>-50</v>
      </c>
      <c r="Z3030" t="s">
        <v>35</v>
      </c>
      <c r="AA3030">
        <v>100</v>
      </c>
      <c r="AB3030" t="str">
        <f t="shared" si="47"/>
        <v>30-39</v>
      </c>
    </row>
    <row r="3031" spans="1:28" x14ac:dyDescent="0.3">
      <c r="A3031">
        <v>40</v>
      </c>
      <c r="B3031" t="s">
        <v>27</v>
      </c>
      <c r="C3031" t="s">
        <v>38</v>
      </c>
      <c r="D3031">
        <v>0</v>
      </c>
      <c r="E3031" t="s">
        <v>29</v>
      </c>
      <c r="F3031">
        <v>50</v>
      </c>
      <c r="G3031">
        <v>0</v>
      </c>
      <c r="H3031" t="s">
        <v>30</v>
      </c>
      <c r="I3031">
        <v>0</v>
      </c>
      <c r="J3031" t="s">
        <v>31</v>
      </c>
      <c r="K3031">
        <v>0</v>
      </c>
      <c r="L3031" s="1">
        <v>2300</v>
      </c>
      <c r="M3031" t="s">
        <v>27</v>
      </c>
      <c r="N3031" t="s">
        <v>36</v>
      </c>
      <c r="O3031" t="s">
        <v>27</v>
      </c>
      <c r="P3031">
        <v>50</v>
      </c>
      <c r="Q3031" t="s">
        <v>32</v>
      </c>
      <c r="R3031">
        <v>2</v>
      </c>
      <c r="S3031" t="s">
        <v>36</v>
      </c>
      <c r="T3031">
        <v>3</v>
      </c>
      <c r="U3031">
        <v>4</v>
      </c>
      <c r="V3031">
        <v>2</v>
      </c>
      <c r="W3031">
        <v>3</v>
      </c>
      <c r="X3031">
        <v>665</v>
      </c>
      <c r="Y3031">
        <v>50</v>
      </c>
      <c r="Z3031" t="s">
        <v>35</v>
      </c>
      <c r="AA3031">
        <v>100</v>
      </c>
      <c r="AB3031" t="str">
        <f t="shared" si="47"/>
        <v>40-49</v>
      </c>
    </row>
    <row r="3032" spans="1:28" x14ac:dyDescent="0.3">
      <c r="A3032">
        <v>18</v>
      </c>
      <c r="B3032" t="s">
        <v>27</v>
      </c>
      <c r="C3032" t="s">
        <v>38</v>
      </c>
      <c r="D3032">
        <v>0</v>
      </c>
      <c r="E3032" t="s">
        <v>29</v>
      </c>
      <c r="F3032">
        <v>50</v>
      </c>
      <c r="G3032">
        <v>1</v>
      </c>
      <c r="H3032" t="s">
        <v>30</v>
      </c>
      <c r="I3032">
        <v>50</v>
      </c>
      <c r="J3032" t="s">
        <v>31</v>
      </c>
      <c r="K3032">
        <v>0</v>
      </c>
      <c r="L3032" s="1">
        <v>2200</v>
      </c>
      <c r="M3032" t="s">
        <v>27</v>
      </c>
      <c r="N3032" t="s">
        <v>36</v>
      </c>
      <c r="O3032" t="s">
        <v>27</v>
      </c>
      <c r="P3032">
        <v>50</v>
      </c>
      <c r="Q3032" t="s">
        <v>34</v>
      </c>
      <c r="R3032">
        <v>15</v>
      </c>
      <c r="S3032" t="s">
        <v>27</v>
      </c>
      <c r="T3032">
        <v>6</v>
      </c>
      <c r="U3032">
        <v>0</v>
      </c>
      <c r="V3032">
        <v>2</v>
      </c>
      <c r="W3032">
        <v>99</v>
      </c>
      <c r="X3032">
        <v>785</v>
      </c>
      <c r="Y3032">
        <v>-50</v>
      </c>
      <c r="Z3032" t="s">
        <v>33</v>
      </c>
      <c r="AA3032">
        <v>50</v>
      </c>
      <c r="AB3032" t="str">
        <f t="shared" si="47"/>
        <v>10-19</v>
      </c>
    </row>
    <row r="3033" spans="1:28" x14ac:dyDescent="0.3">
      <c r="A3033">
        <v>30</v>
      </c>
      <c r="B3033" t="s">
        <v>27</v>
      </c>
      <c r="C3033" t="s">
        <v>28</v>
      </c>
      <c r="D3033">
        <v>86</v>
      </c>
      <c r="E3033" t="s">
        <v>42</v>
      </c>
      <c r="F3033">
        <v>100</v>
      </c>
      <c r="G3033">
        <v>0</v>
      </c>
      <c r="H3033" t="s">
        <v>30</v>
      </c>
      <c r="I3033">
        <v>0</v>
      </c>
      <c r="J3033" t="s">
        <v>31</v>
      </c>
      <c r="K3033">
        <v>0</v>
      </c>
      <c r="L3033" s="1">
        <v>2386</v>
      </c>
      <c r="M3033" t="s">
        <v>27</v>
      </c>
      <c r="N3033" t="s">
        <v>27</v>
      </c>
      <c r="O3033" t="s">
        <v>27</v>
      </c>
      <c r="P3033">
        <v>0</v>
      </c>
      <c r="Q3033" t="s">
        <v>34</v>
      </c>
      <c r="R3033">
        <v>17</v>
      </c>
      <c r="S3033" t="s">
        <v>36</v>
      </c>
      <c r="T3033">
        <v>4</v>
      </c>
      <c r="U3033">
        <v>2</v>
      </c>
      <c r="V3033">
        <v>3</v>
      </c>
      <c r="W3033">
        <v>14</v>
      </c>
      <c r="X3033">
        <v>753</v>
      </c>
      <c r="Y3033">
        <v>-50</v>
      </c>
      <c r="Z3033" t="s">
        <v>35</v>
      </c>
      <c r="AA3033">
        <v>100</v>
      </c>
      <c r="AB3033" t="str">
        <f t="shared" si="47"/>
        <v>30-39</v>
      </c>
    </row>
    <row r="3034" spans="1:28" x14ac:dyDescent="0.3">
      <c r="A3034">
        <v>46</v>
      </c>
      <c r="B3034" t="s">
        <v>27</v>
      </c>
      <c r="C3034" t="s">
        <v>28</v>
      </c>
      <c r="D3034">
        <v>86</v>
      </c>
      <c r="E3034" t="s">
        <v>42</v>
      </c>
      <c r="F3034">
        <v>100</v>
      </c>
      <c r="G3034">
        <v>1</v>
      </c>
      <c r="H3034" t="s">
        <v>30</v>
      </c>
      <c r="I3034">
        <v>50</v>
      </c>
      <c r="J3034" t="s">
        <v>40</v>
      </c>
      <c r="K3034">
        <v>-200</v>
      </c>
      <c r="L3034" s="1">
        <v>2336</v>
      </c>
      <c r="M3034" t="s">
        <v>27</v>
      </c>
      <c r="N3034" t="s">
        <v>27</v>
      </c>
      <c r="O3034" t="s">
        <v>27</v>
      </c>
      <c r="P3034">
        <v>0</v>
      </c>
      <c r="Q3034" t="s">
        <v>34</v>
      </c>
      <c r="R3034">
        <v>24</v>
      </c>
      <c r="S3034" t="s">
        <v>27</v>
      </c>
      <c r="T3034">
        <v>5</v>
      </c>
      <c r="U3034">
        <v>0</v>
      </c>
      <c r="V3034">
        <v>3</v>
      </c>
      <c r="W3034">
        <v>99</v>
      </c>
      <c r="X3034">
        <v>687</v>
      </c>
      <c r="Y3034">
        <v>50</v>
      </c>
      <c r="Z3034" t="s">
        <v>35</v>
      </c>
      <c r="AA3034">
        <v>100</v>
      </c>
      <c r="AB3034" t="str">
        <f t="shared" si="47"/>
        <v>40-49</v>
      </c>
    </row>
    <row r="3035" spans="1:28" x14ac:dyDescent="0.3">
      <c r="A3035">
        <v>25</v>
      </c>
      <c r="B3035" t="s">
        <v>27</v>
      </c>
      <c r="C3035" t="s">
        <v>28</v>
      </c>
      <c r="D3035">
        <v>86</v>
      </c>
      <c r="E3035" t="s">
        <v>29</v>
      </c>
      <c r="F3035">
        <v>50</v>
      </c>
      <c r="G3035">
        <v>0</v>
      </c>
      <c r="H3035" t="s">
        <v>43</v>
      </c>
      <c r="I3035">
        <v>0</v>
      </c>
      <c r="J3035" t="s">
        <v>31</v>
      </c>
      <c r="K3035">
        <v>0</v>
      </c>
      <c r="L3035" s="1">
        <v>2286</v>
      </c>
      <c r="M3035" t="s">
        <v>27</v>
      </c>
      <c r="N3035" t="s">
        <v>36</v>
      </c>
      <c r="O3035" t="s">
        <v>27</v>
      </c>
      <c r="P3035">
        <v>50</v>
      </c>
      <c r="Q3035" t="s">
        <v>32</v>
      </c>
      <c r="R3035">
        <v>9</v>
      </c>
      <c r="S3035" t="s">
        <v>36</v>
      </c>
      <c r="T3035">
        <v>2</v>
      </c>
      <c r="U3035">
        <v>0</v>
      </c>
      <c r="V3035">
        <v>2</v>
      </c>
      <c r="W3035">
        <v>11</v>
      </c>
      <c r="X3035">
        <v>818</v>
      </c>
      <c r="Y3035">
        <v>-50</v>
      </c>
      <c r="Z3035" t="s">
        <v>35</v>
      </c>
      <c r="AA3035">
        <v>100</v>
      </c>
      <c r="AB3035" t="str">
        <f t="shared" si="47"/>
        <v>20-29</v>
      </c>
    </row>
    <row r="3036" spans="1:28" x14ac:dyDescent="0.3">
      <c r="A3036">
        <v>40</v>
      </c>
      <c r="B3036" t="s">
        <v>27</v>
      </c>
      <c r="C3036" t="s">
        <v>28</v>
      </c>
      <c r="D3036">
        <v>86</v>
      </c>
      <c r="E3036" t="s">
        <v>37</v>
      </c>
      <c r="F3036">
        <v>0</v>
      </c>
      <c r="G3036">
        <v>0</v>
      </c>
      <c r="H3036" t="s">
        <v>30</v>
      </c>
      <c r="I3036">
        <v>0</v>
      </c>
      <c r="J3036" t="s">
        <v>31</v>
      </c>
      <c r="K3036">
        <v>0</v>
      </c>
      <c r="L3036" s="1">
        <v>2236</v>
      </c>
      <c r="M3036" t="s">
        <v>36</v>
      </c>
      <c r="N3036" t="s">
        <v>27</v>
      </c>
      <c r="O3036" t="s">
        <v>27</v>
      </c>
      <c r="P3036">
        <v>50</v>
      </c>
      <c r="Q3036" t="s">
        <v>34</v>
      </c>
      <c r="R3036">
        <v>22</v>
      </c>
      <c r="S3036" t="s">
        <v>27</v>
      </c>
      <c r="T3036">
        <v>3</v>
      </c>
      <c r="U3036">
        <v>1</v>
      </c>
      <c r="V3036">
        <v>2</v>
      </c>
      <c r="W3036">
        <v>99</v>
      </c>
      <c r="X3036">
        <v>735</v>
      </c>
      <c r="Y3036">
        <v>-50</v>
      </c>
      <c r="Z3036" t="s">
        <v>35</v>
      </c>
      <c r="AA3036">
        <v>100</v>
      </c>
      <c r="AB3036" t="str">
        <f t="shared" si="47"/>
        <v>40-49</v>
      </c>
    </row>
    <row r="3037" spans="1:28" x14ac:dyDescent="0.3">
      <c r="A3037">
        <v>46</v>
      </c>
      <c r="B3037" t="s">
        <v>27</v>
      </c>
      <c r="C3037" t="s">
        <v>28</v>
      </c>
      <c r="D3037">
        <v>86</v>
      </c>
      <c r="E3037" t="s">
        <v>37</v>
      </c>
      <c r="F3037">
        <v>0</v>
      </c>
      <c r="G3037">
        <v>0</v>
      </c>
      <c r="H3037" t="s">
        <v>43</v>
      </c>
      <c r="I3037">
        <v>0</v>
      </c>
      <c r="J3037" t="s">
        <v>31</v>
      </c>
      <c r="K3037">
        <v>0</v>
      </c>
      <c r="L3037" s="1">
        <v>2286</v>
      </c>
      <c r="M3037" t="s">
        <v>27</v>
      </c>
      <c r="N3037" t="s">
        <v>27</v>
      </c>
      <c r="O3037" t="s">
        <v>27</v>
      </c>
      <c r="P3037">
        <v>0</v>
      </c>
      <c r="Q3037" t="s">
        <v>44</v>
      </c>
      <c r="R3037">
        <v>19</v>
      </c>
      <c r="S3037" t="s">
        <v>27</v>
      </c>
      <c r="T3037">
        <v>3</v>
      </c>
      <c r="U3037">
        <v>4</v>
      </c>
      <c r="V3037">
        <v>1</v>
      </c>
      <c r="W3037">
        <v>99</v>
      </c>
      <c r="X3037">
        <v>638</v>
      </c>
      <c r="Y3037">
        <v>50</v>
      </c>
      <c r="Z3037" t="s">
        <v>41</v>
      </c>
      <c r="AA3037">
        <v>0</v>
      </c>
      <c r="AB3037" t="str">
        <f t="shared" si="47"/>
        <v>40-49</v>
      </c>
    </row>
    <row r="3038" spans="1:28" x14ac:dyDescent="0.3">
      <c r="A3038">
        <v>34</v>
      </c>
      <c r="B3038" t="s">
        <v>27</v>
      </c>
      <c r="C3038" t="s">
        <v>28</v>
      </c>
      <c r="D3038">
        <v>86</v>
      </c>
      <c r="E3038" t="s">
        <v>29</v>
      </c>
      <c r="F3038">
        <v>50</v>
      </c>
      <c r="G3038">
        <v>1</v>
      </c>
      <c r="H3038" t="s">
        <v>30</v>
      </c>
      <c r="I3038">
        <v>50</v>
      </c>
      <c r="J3038" t="s">
        <v>31</v>
      </c>
      <c r="K3038">
        <v>0</v>
      </c>
      <c r="L3038" s="1">
        <v>2486</v>
      </c>
      <c r="M3038" t="s">
        <v>27</v>
      </c>
      <c r="N3038" t="s">
        <v>27</v>
      </c>
      <c r="O3038" t="s">
        <v>27</v>
      </c>
      <c r="P3038">
        <v>0</v>
      </c>
      <c r="Q3038" t="s">
        <v>34</v>
      </c>
      <c r="R3038">
        <v>11</v>
      </c>
      <c r="S3038" t="s">
        <v>27</v>
      </c>
      <c r="T3038">
        <v>1</v>
      </c>
      <c r="U3038">
        <v>3</v>
      </c>
      <c r="V3038">
        <v>2</v>
      </c>
      <c r="W3038">
        <v>99</v>
      </c>
      <c r="X3038">
        <v>675</v>
      </c>
      <c r="Y3038">
        <v>50</v>
      </c>
      <c r="Z3038" t="s">
        <v>35</v>
      </c>
      <c r="AA3038">
        <v>100</v>
      </c>
      <c r="AB3038" t="str">
        <f t="shared" si="47"/>
        <v>30-39</v>
      </c>
    </row>
    <row r="3039" spans="1:28" x14ac:dyDescent="0.3">
      <c r="A3039">
        <v>42</v>
      </c>
      <c r="B3039" t="s">
        <v>27</v>
      </c>
      <c r="C3039" t="s">
        <v>28</v>
      </c>
      <c r="D3039">
        <v>86</v>
      </c>
      <c r="E3039" t="s">
        <v>29</v>
      </c>
      <c r="F3039">
        <v>50</v>
      </c>
      <c r="G3039">
        <v>0</v>
      </c>
      <c r="H3039" t="s">
        <v>30</v>
      </c>
      <c r="I3039">
        <v>0</v>
      </c>
      <c r="J3039" t="s">
        <v>40</v>
      </c>
      <c r="K3039">
        <v>-200</v>
      </c>
      <c r="L3039" s="1">
        <v>2036</v>
      </c>
      <c r="M3039" t="s">
        <v>27</v>
      </c>
      <c r="N3039" t="s">
        <v>27</v>
      </c>
      <c r="O3039" t="s">
        <v>27</v>
      </c>
      <c r="P3039">
        <v>0</v>
      </c>
      <c r="Q3039" t="s">
        <v>34</v>
      </c>
      <c r="R3039">
        <v>25</v>
      </c>
      <c r="S3039" t="s">
        <v>36</v>
      </c>
      <c r="T3039">
        <v>7</v>
      </c>
      <c r="U3039">
        <v>2</v>
      </c>
      <c r="V3039">
        <v>3</v>
      </c>
      <c r="W3039">
        <v>4</v>
      </c>
      <c r="X3039">
        <v>786</v>
      </c>
      <c r="Y3039">
        <v>-50</v>
      </c>
      <c r="Z3039" t="s">
        <v>41</v>
      </c>
      <c r="AA3039">
        <v>0</v>
      </c>
      <c r="AB3039" t="str">
        <f t="shared" si="47"/>
        <v>40-49</v>
      </c>
    </row>
    <row r="3040" spans="1:28" x14ac:dyDescent="0.3">
      <c r="A3040">
        <v>25</v>
      </c>
      <c r="B3040" t="s">
        <v>27</v>
      </c>
      <c r="C3040" t="s">
        <v>28</v>
      </c>
      <c r="D3040">
        <v>86</v>
      </c>
      <c r="E3040" t="s">
        <v>37</v>
      </c>
      <c r="F3040">
        <v>0</v>
      </c>
      <c r="G3040">
        <v>2</v>
      </c>
      <c r="H3040" t="s">
        <v>30</v>
      </c>
      <c r="I3040">
        <v>100</v>
      </c>
      <c r="J3040" t="s">
        <v>40</v>
      </c>
      <c r="K3040">
        <v>-200</v>
      </c>
      <c r="L3040" s="1">
        <v>2136</v>
      </c>
      <c r="M3040" t="s">
        <v>27</v>
      </c>
      <c r="N3040" t="s">
        <v>36</v>
      </c>
      <c r="O3040" t="s">
        <v>27</v>
      </c>
      <c r="P3040">
        <v>50</v>
      </c>
      <c r="Q3040" t="s">
        <v>34</v>
      </c>
      <c r="R3040">
        <v>1</v>
      </c>
      <c r="S3040" t="s">
        <v>36</v>
      </c>
      <c r="T3040">
        <v>6</v>
      </c>
      <c r="U3040">
        <v>2</v>
      </c>
      <c r="V3040">
        <v>2</v>
      </c>
      <c r="W3040">
        <v>8</v>
      </c>
      <c r="X3040">
        <v>798</v>
      </c>
      <c r="Y3040">
        <v>-50</v>
      </c>
      <c r="Z3040" t="s">
        <v>35</v>
      </c>
      <c r="AA3040">
        <v>100</v>
      </c>
      <c r="AB3040" t="str">
        <f t="shared" si="47"/>
        <v>20-29</v>
      </c>
    </row>
    <row r="3041" spans="1:28" x14ac:dyDescent="0.3">
      <c r="A3041">
        <v>36</v>
      </c>
      <c r="B3041" t="s">
        <v>27</v>
      </c>
      <c r="C3041" t="s">
        <v>28</v>
      </c>
      <c r="D3041">
        <v>86</v>
      </c>
      <c r="E3041" t="s">
        <v>29</v>
      </c>
      <c r="F3041">
        <v>50</v>
      </c>
      <c r="G3041">
        <v>1</v>
      </c>
      <c r="H3041" t="s">
        <v>43</v>
      </c>
      <c r="I3041">
        <v>200</v>
      </c>
      <c r="J3041" t="s">
        <v>40</v>
      </c>
      <c r="K3041">
        <v>-200</v>
      </c>
      <c r="L3041" s="1">
        <v>2286</v>
      </c>
      <c r="M3041" t="s">
        <v>36</v>
      </c>
      <c r="N3041" t="s">
        <v>27</v>
      </c>
      <c r="O3041" t="s">
        <v>27</v>
      </c>
      <c r="P3041">
        <v>50</v>
      </c>
      <c r="Q3041" t="s">
        <v>32</v>
      </c>
      <c r="R3041">
        <v>6</v>
      </c>
      <c r="S3041" t="s">
        <v>27</v>
      </c>
      <c r="T3041">
        <v>0</v>
      </c>
      <c r="U3041">
        <v>4</v>
      </c>
      <c r="V3041">
        <v>1</v>
      </c>
      <c r="W3041">
        <v>99</v>
      </c>
      <c r="X3041">
        <v>764</v>
      </c>
      <c r="Y3041">
        <v>-50</v>
      </c>
      <c r="Z3041" t="s">
        <v>35</v>
      </c>
      <c r="AA3041">
        <v>100</v>
      </c>
      <c r="AB3041" t="str">
        <f t="shared" si="47"/>
        <v>30-39</v>
      </c>
    </row>
    <row r="3042" spans="1:28" x14ac:dyDescent="0.3">
      <c r="A3042">
        <v>49</v>
      </c>
      <c r="B3042" t="s">
        <v>27</v>
      </c>
      <c r="C3042" t="s">
        <v>38</v>
      </c>
      <c r="D3042">
        <v>0</v>
      </c>
      <c r="E3042" t="s">
        <v>29</v>
      </c>
      <c r="F3042">
        <v>50</v>
      </c>
      <c r="G3042">
        <v>1</v>
      </c>
      <c r="H3042" t="s">
        <v>30</v>
      </c>
      <c r="I3042">
        <v>50</v>
      </c>
      <c r="J3042" t="s">
        <v>40</v>
      </c>
      <c r="K3042">
        <v>-200</v>
      </c>
      <c r="L3042" s="1">
        <v>2200</v>
      </c>
      <c r="M3042" t="s">
        <v>27</v>
      </c>
      <c r="N3042" t="s">
        <v>27</v>
      </c>
      <c r="O3042" t="s">
        <v>27</v>
      </c>
      <c r="P3042">
        <v>0</v>
      </c>
      <c r="Q3042" t="s">
        <v>34</v>
      </c>
      <c r="R3042">
        <v>27</v>
      </c>
      <c r="S3042" t="s">
        <v>36</v>
      </c>
      <c r="T3042">
        <v>3</v>
      </c>
      <c r="U3042">
        <v>1</v>
      </c>
      <c r="V3042">
        <v>3</v>
      </c>
      <c r="W3042">
        <v>14</v>
      </c>
      <c r="X3042">
        <v>672</v>
      </c>
      <c r="Y3042">
        <v>50</v>
      </c>
      <c r="Z3042" t="s">
        <v>35</v>
      </c>
      <c r="AA3042">
        <v>100</v>
      </c>
      <c r="AB3042" t="str">
        <f t="shared" si="47"/>
        <v>40-49</v>
      </c>
    </row>
    <row r="3043" spans="1:28" x14ac:dyDescent="0.3">
      <c r="A3043">
        <v>42</v>
      </c>
      <c r="B3043" t="s">
        <v>27</v>
      </c>
      <c r="C3043" t="s">
        <v>38</v>
      </c>
      <c r="D3043">
        <v>0</v>
      </c>
      <c r="E3043" t="s">
        <v>37</v>
      </c>
      <c r="F3043">
        <v>0</v>
      </c>
      <c r="G3043">
        <v>0</v>
      </c>
      <c r="H3043" t="s">
        <v>30</v>
      </c>
      <c r="I3043">
        <v>0</v>
      </c>
      <c r="J3043" t="s">
        <v>31</v>
      </c>
      <c r="K3043">
        <v>0</v>
      </c>
      <c r="L3043" s="1">
        <v>2300</v>
      </c>
      <c r="M3043" t="s">
        <v>27</v>
      </c>
      <c r="N3043" t="s">
        <v>27</v>
      </c>
      <c r="O3043" t="s">
        <v>27</v>
      </c>
      <c r="P3043">
        <v>0</v>
      </c>
      <c r="Q3043" t="s">
        <v>32</v>
      </c>
      <c r="R3043">
        <v>23</v>
      </c>
      <c r="S3043" t="s">
        <v>36</v>
      </c>
      <c r="T3043">
        <v>3</v>
      </c>
      <c r="U3043">
        <v>3</v>
      </c>
      <c r="V3043">
        <v>2</v>
      </c>
      <c r="W3043">
        <v>2</v>
      </c>
      <c r="X3043">
        <v>651</v>
      </c>
      <c r="Y3043">
        <v>50</v>
      </c>
      <c r="Z3043" t="s">
        <v>35</v>
      </c>
      <c r="AA3043">
        <v>100</v>
      </c>
      <c r="AB3043" t="str">
        <f t="shared" si="47"/>
        <v>40-49</v>
      </c>
    </row>
    <row r="3044" spans="1:28" x14ac:dyDescent="0.3">
      <c r="A3044">
        <v>31</v>
      </c>
      <c r="B3044" t="s">
        <v>27</v>
      </c>
      <c r="C3044" t="s">
        <v>28</v>
      </c>
      <c r="D3044">
        <v>86</v>
      </c>
      <c r="E3044" t="s">
        <v>29</v>
      </c>
      <c r="F3044">
        <v>50</v>
      </c>
      <c r="G3044">
        <v>0</v>
      </c>
      <c r="H3044" t="s">
        <v>30</v>
      </c>
      <c r="I3044">
        <v>0</v>
      </c>
      <c r="J3044" t="s">
        <v>31</v>
      </c>
      <c r="K3044">
        <v>0</v>
      </c>
      <c r="L3044" s="1">
        <v>2386</v>
      </c>
      <c r="M3044" t="s">
        <v>27</v>
      </c>
      <c r="N3044" t="s">
        <v>27</v>
      </c>
      <c r="O3044" t="s">
        <v>27</v>
      </c>
      <c r="P3044">
        <v>0</v>
      </c>
      <c r="Q3044" t="s">
        <v>34</v>
      </c>
      <c r="R3044">
        <v>18</v>
      </c>
      <c r="S3044" t="s">
        <v>27</v>
      </c>
      <c r="T3044">
        <v>5</v>
      </c>
      <c r="U3044">
        <v>1</v>
      </c>
      <c r="V3044">
        <v>3</v>
      </c>
      <c r="W3044">
        <v>99</v>
      </c>
      <c r="X3044">
        <v>673</v>
      </c>
      <c r="Y3044">
        <v>50</v>
      </c>
      <c r="Z3044" t="s">
        <v>33</v>
      </c>
      <c r="AA3044">
        <v>50</v>
      </c>
      <c r="AB3044" t="str">
        <f t="shared" si="47"/>
        <v>30-39</v>
      </c>
    </row>
    <row r="3045" spans="1:28" x14ac:dyDescent="0.3">
      <c r="A3045">
        <v>43</v>
      </c>
      <c r="B3045" t="s">
        <v>27</v>
      </c>
      <c r="C3045" t="s">
        <v>45</v>
      </c>
      <c r="D3045">
        <v>0</v>
      </c>
      <c r="E3045" t="s">
        <v>42</v>
      </c>
      <c r="F3045">
        <v>100</v>
      </c>
      <c r="G3045">
        <v>0</v>
      </c>
      <c r="H3045" t="s">
        <v>30</v>
      </c>
      <c r="I3045">
        <v>0</v>
      </c>
      <c r="J3045" t="s">
        <v>40</v>
      </c>
      <c r="K3045">
        <v>-200</v>
      </c>
      <c r="L3045" s="1">
        <v>2100</v>
      </c>
      <c r="M3045" t="s">
        <v>27</v>
      </c>
      <c r="N3045" t="s">
        <v>27</v>
      </c>
      <c r="O3045" t="s">
        <v>27</v>
      </c>
      <c r="P3045">
        <v>0</v>
      </c>
      <c r="Q3045" t="s">
        <v>34</v>
      </c>
      <c r="R3045">
        <v>5</v>
      </c>
      <c r="S3045" t="s">
        <v>36</v>
      </c>
      <c r="T3045">
        <v>4</v>
      </c>
      <c r="U3045">
        <v>2</v>
      </c>
      <c r="V3045">
        <v>3</v>
      </c>
      <c r="W3045">
        <v>1</v>
      </c>
      <c r="X3045">
        <v>834</v>
      </c>
      <c r="Y3045">
        <v>-50</v>
      </c>
      <c r="Z3045" t="s">
        <v>35</v>
      </c>
      <c r="AA3045">
        <v>100</v>
      </c>
      <c r="AB3045" t="str">
        <f t="shared" si="47"/>
        <v>40-49</v>
      </c>
    </row>
    <row r="3046" spans="1:28" x14ac:dyDescent="0.3">
      <c r="A3046">
        <v>50</v>
      </c>
      <c r="B3046" t="s">
        <v>27</v>
      </c>
      <c r="C3046" t="s">
        <v>28</v>
      </c>
      <c r="D3046">
        <v>86</v>
      </c>
      <c r="E3046" t="s">
        <v>29</v>
      </c>
      <c r="F3046">
        <v>50</v>
      </c>
      <c r="G3046">
        <v>0</v>
      </c>
      <c r="H3046" t="s">
        <v>30</v>
      </c>
      <c r="I3046">
        <v>0</v>
      </c>
      <c r="J3046" t="s">
        <v>40</v>
      </c>
      <c r="K3046">
        <v>-200</v>
      </c>
      <c r="L3046" s="1">
        <v>2036</v>
      </c>
      <c r="M3046" t="s">
        <v>27</v>
      </c>
      <c r="N3046" t="s">
        <v>27</v>
      </c>
      <c r="O3046" t="s">
        <v>27</v>
      </c>
      <c r="P3046">
        <v>0</v>
      </c>
      <c r="Q3046" t="s">
        <v>34</v>
      </c>
      <c r="R3046">
        <v>25</v>
      </c>
      <c r="S3046" t="s">
        <v>27</v>
      </c>
      <c r="T3046">
        <v>3</v>
      </c>
      <c r="U3046">
        <v>2</v>
      </c>
      <c r="V3046">
        <v>3</v>
      </c>
      <c r="W3046">
        <v>99</v>
      </c>
      <c r="X3046">
        <v>734</v>
      </c>
      <c r="Y3046">
        <v>-50</v>
      </c>
      <c r="Z3046" t="s">
        <v>41</v>
      </c>
      <c r="AA3046">
        <v>0</v>
      </c>
      <c r="AB3046" t="str">
        <f t="shared" si="47"/>
        <v>50-59</v>
      </c>
    </row>
    <row r="3047" spans="1:28" x14ac:dyDescent="0.3">
      <c r="A3047">
        <v>18</v>
      </c>
      <c r="B3047" t="s">
        <v>27</v>
      </c>
      <c r="C3047" t="s">
        <v>38</v>
      </c>
      <c r="D3047">
        <v>0</v>
      </c>
      <c r="E3047" t="s">
        <v>42</v>
      </c>
      <c r="F3047">
        <v>100</v>
      </c>
      <c r="G3047">
        <v>1</v>
      </c>
      <c r="H3047" t="s">
        <v>30</v>
      </c>
      <c r="I3047">
        <v>50</v>
      </c>
      <c r="J3047" t="s">
        <v>31</v>
      </c>
      <c r="K3047">
        <v>0</v>
      </c>
      <c r="L3047" s="1">
        <v>2350</v>
      </c>
      <c r="M3047" t="s">
        <v>27</v>
      </c>
      <c r="N3047" t="s">
        <v>36</v>
      </c>
      <c r="O3047" t="s">
        <v>27</v>
      </c>
      <c r="P3047">
        <v>50</v>
      </c>
      <c r="Q3047" t="s">
        <v>34</v>
      </c>
      <c r="R3047">
        <v>14</v>
      </c>
      <c r="S3047" t="s">
        <v>36</v>
      </c>
      <c r="T3047">
        <v>7</v>
      </c>
      <c r="U3047">
        <v>0</v>
      </c>
      <c r="V3047">
        <v>1</v>
      </c>
      <c r="W3047">
        <v>5</v>
      </c>
      <c r="X3047">
        <v>659</v>
      </c>
      <c r="Y3047">
        <v>50</v>
      </c>
      <c r="Z3047" t="s">
        <v>33</v>
      </c>
      <c r="AA3047">
        <v>50</v>
      </c>
      <c r="AB3047" t="str">
        <f t="shared" si="47"/>
        <v>10-19</v>
      </c>
    </row>
    <row r="3048" spans="1:28" x14ac:dyDescent="0.3">
      <c r="A3048">
        <v>57</v>
      </c>
      <c r="B3048" t="s">
        <v>36</v>
      </c>
      <c r="C3048" t="s">
        <v>28</v>
      </c>
      <c r="D3048">
        <v>86</v>
      </c>
      <c r="E3048" t="s">
        <v>29</v>
      </c>
      <c r="F3048">
        <v>50</v>
      </c>
      <c r="G3048">
        <v>0</v>
      </c>
      <c r="H3048" t="s">
        <v>39</v>
      </c>
      <c r="I3048">
        <v>0</v>
      </c>
      <c r="J3048" t="s">
        <v>40</v>
      </c>
      <c r="K3048">
        <v>-200</v>
      </c>
      <c r="L3048" s="1">
        <v>2036</v>
      </c>
      <c r="M3048" t="s">
        <v>27</v>
      </c>
      <c r="N3048" t="s">
        <v>36</v>
      </c>
      <c r="O3048" t="s">
        <v>36</v>
      </c>
      <c r="P3048">
        <v>100</v>
      </c>
      <c r="Q3048" t="s">
        <v>34</v>
      </c>
      <c r="R3048">
        <v>3</v>
      </c>
      <c r="S3048" t="s">
        <v>36</v>
      </c>
      <c r="T3048">
        <v>2</v>
      </c>
      <c r="U3048">
        <v>4</v>
      </c>
      <c r="V3048">
        <v>1</v>
      </c>
      <c r="W3048">
        <v>2</v>
      </c>
      <c r="X3048">
        <v>794</v>
      </c>
      <c r="Y3048">
        <v>-50</v>
      </c>
      <c r="Z3048" t="s">
        <v>35</v>
      </c>
      <c r="AA3048">
        <v>100</v>
      </c>
      <c r="AB3048" t="str">
        <f t="shared" si="47"/>
        <v>50-59</v>
      </c>
    </row>
    <row r="3049" spans="1:28" x14ac:dyDescent="0.3">
      <c r="A3049">
        <v>34</v>
      </c>
      <c r="B3049" t="s">
        <v>27</v>
      </c>
      <c r="C3049" t="s">
        <v>46</v>
      </c>
      <c r="D3049">
        <v>0</v>
      </c>
      <c r="E3049" t="s">
        <v>29</v>
      </c>
      <c r="F3049">
        <v>50</v>
      </c>
      <c r="G3049">
        <v>1</v>
      </c>
      <c r="H3049" t="s">
        <v>30</v>
      </c>
      <c r="I3049">
        <v>50</v>
      </c>
      <c r="J3049" t="s">
        <v>40</v>
      </c>
      <c r="K3049">
        <v>-200</v>
      </c>
      <c r="L3049" s="1">
        <v>2050</v>
      </c>
      <c r="M3049" t="s">
        <v>27</v>
      </c>
      <c r="N3049" t="s">
        <v>27</v>
      </c>
      <c r="O3049" t="s">
        <v>27</v>
      </c>
      <c r="P3049">
        <v>0</v>
      </c>
      <c r="Q3049" t="s">
        <v>34</v>
      </c>
      <c r="R3049">
        <v>28</v>
      </c>
      <c r="S3049" t="s">
        <v>36</v>
      </c>
      <c r="T3049">
        <v>7</v>
      </c>
      <c r="U3049">
        <v>2</v>
      </c>
      <c r="V3049">
        <v>3</v>
      </c>
      <c r="W3049">
        <v>10</v>
      </c>
      <c r="X3049">
        <v>723</v>
      </c>
      <c r="Y3049">
        <v>-50</v>
      </c>
      <c r="Z3049" t="s">
        <v>33</v>
      </c>
      <c r="AA3049">
        <v>50</v>
      </c>
      <c r="AB3049" t="str">
        <f t="shared" si="47"/>
        <v>30-39</v>
      </c>
    </row>
    <row r="3050" spans="1:28" x14ac:dyDescent="0.3">
      <c r="A3050">
        <v>46</v>
      </c>
      <c r="B3050" t="s">
        <v>27</v>
      </c>
      <c r="C3050" t="s">
        <v>28</v>
      </c>
      <c r="D3050">
        <v>86</v>
      </c>
      <c r="E3050" t="s">
        <v>29</v>
      </c>
      <c r="F3050">
        <v>50</v>
      </c>
      <c r="G3050">
        <v>3</v>
      </c>
      <c r="H3050" t="s">
        <v>30</v>
      </c>
      <c r="I3050">
        <v>150</v>
      </c>
      <c r="J3050" t="s">
        <v>40</v>
      </c>
      <c r="K3050">
        <v>-200</v>
      </c>
      <c r="L3050" s="1">
        <v>2286</v>
      </c>
      <c r="M3050" t="s">
        <v>27</v>
      </c>
      <c r="N3050" t="s">
        <v>27</v>
      </c>
      <c r="O3050" t="s">
        <v>27</v>
      </c>
      <c r="P3050">
        <v>0</v>
      </c>
      <c r="Q3050" t="s">
        <v>34</v>
      </c>
      <c r="R3050">
        <v>22</v>
      </c>
      <c r="S3050" t="s">
        <v>27</v>
      </c>
      <c r="T3050">
        <v>4</v>
      </c>
      <c r="U3050">
        <v>2</v>
      </c>
      <c r="V3050">
        <v>1</v>
      </c>
      <c r="W3050">
        <v>99</v>
      </c>
      <c r="X3050">
        <v>750</v>
      </c>
      <c r="Y3050">
        <v>-50</v>
      </c>
      <c r="Z3050" t="s">
        <v>35</v>
      </c>
      <c r="AA3050">
        <v>100</v>
      </c>
      <c r="AB3050" t="str">
        <f t="shared" si="47"/>
        <v>40-49</v>
      </c>
    </row>
    <row r="3051" spans="1:28" x14ac:dyDescent="0.3">
      <c r="A3051">
        <v>57</v>
      </c>
      <c r="B3051" t="s">
        <v>36</v>
      </c>
      <c r="C3051" t="s">
        <v>38</v>
      </c>
      <c r="D3051">
        <v>0</v>
      </c>
      <c r="E3051" t="s">
        <v>37</v>
      </c>
      <c r="F3051">
        <v>0</v>
      </c>
      <c r="G3051">
        <v>1</v>
      </c>
      <c r="H3051" t="s">
        <v>39</v>
      </c>
      <c r="I3051">
        <v>100</v>
      </c>
      <c r="J3051" t="s">
        <v>31</v>
      </c>
      <c r="K3051">
        <v>0</v>
      </c>
      <c r="L3051" s="1">
        <v>2250</v>
      </c>
      <c r="M3051" t="s">
        <v>27</v>
      </c>
      <c r="N3051" t="s">
        <v>27</v>
      </c>
      <c r="O3051" t="s">
        <v>27</v>
      </c>
      <c r="P3051">
        <v>0</v>
      </c>
      <c r="Q3051" t="s">
        <v>34</v>
      </c>
      <c r="R3051">
        <v>3</v>
      </c>
      <c r="S3051" t="s">
        <v>27</v>
      </c>
      <c r="T3051">
        <v>5</v>
      </c>
      <c r="U3051">
        <v>3</v>
      </c>
      <c r="V3051">
        <v>1</v>
      </c>
      <c r="W3051">
        <v>99</v>
      </c>
      <c r="X3051">
        <v>701</v>
      </c>
      <c r="Y3051">
        <v>-50</v>
      </c>
      <c r="Z3051" t="s">
        <v>33</v>
      </c>
      <c r="AA3051">
        <v>50</v>
      </c>
      <c r="AB3051" t="str">
        <f t="shared" si="47"/>
        <v>50-59</v>
      </c>
    </row>
    <row r="3052" spans="1:28" x14ac:dyDescent="0.3">
      <c r="A3052">
        <v>19</v>
      </c>
      <c r="B3052" t="s">
        <v>27</v>
      </c>
      <c r="C3052" t="s">
        <v>28</v>
      </c>
      <c r="D3052">
        <v>86</v>
      </c>
      <c r="E3052" t="s">
        <v>29</v>
      </c>
      <c r="F3052">
        <v>50</v>
      </c>
      <c r="G3052">
        <v>1</v>
      </c>
      <c r="H3052" t="s">
        <v>39</v>
      </c>
      <c r="I3052">
        <v>100</v>
      </c>
      <c r="J3052" t="s">
        <v>31</v>
      </c>
      <c r="K3052">
        <v>0</v>
      </c>
      <c r="L3052" s="1">
        <v>2486</v>
      </c>
      <c r="M3052" t="s">
        <v>27</v>
      </c>
      <c r="N3052" t="s">
        <v>27</v>
      </c>
      <c r="O3052" t="s">
        <v>27</v>
      </c>
      <c r="P3052">
        <v>0</v>
      </c>
      <c r="Q3052" t="s">
        <v>32</v>
      </c>
      <c r="R3052">
        <v>11</v>
      </c>
      <c r="S3052" t="s">
        <v>36</v>
      </c>
      <c r="T3052">
        <v>5</v>
      </c>
      <c r="U3052">
        <v>0</v>
      </c>
      <c r="V3052">
        <v>3</v>
      </c>
      <c r="W3052">
        <v>6</v>
      </c>
      <c r="X3052">
        <v>655</v>
      </c>
      <c r="Y3052">
        <v>50</v>
      </c>
      <c r="Z3052" t="s">
        <v>33</v>
      </c>
      <c r="AA3052">
        <v>50</v>
      </c>
      <c r="AB3052" t="str">
        <f t="shared" si="47"/>
        <v>10-19</v>
      </c>
    </row>
    <row r="3053" spans="1:28" x14ac:dyDescent="0.3">
      <c r="A3053">
        <v>29</v>
      </c>
      <c r="B3053" t="s">
        <v>27</v>
      </c>
      <c r="C3053" t="s">
        <v>38</v>
      </c>
      <c r="D3053">
        <v>0</v>
      </c>
      <c r="E3053" t="s">
        <v>29</v>
      </c>
      <c r="F3053">
        <v>50</v>
      </c>
      <c r="G3053">
        <v>0</v>
      </c>
      <c r="H3053" t="s">
        <v>30</v>
      </c>
      <c r="I3053">
        <v>0</v>
      </c>
      <c r="J3053" t="s">
        <v>31</v>
      </c>
      <c r="K3053">
        <v>0</v>
      </c>
      <c r="L3053" s="1">
        <v>2350</v>
      </c>
      <c r="M3053" t="s">
        <v>27</v>
      </c>
      <c r="N3053" t="s">
        <v>27</v>
      </c>
      <c r="O3053" t="s">
        <v>27</v>
      </c>
      <c r="P3053">
        <v>0</v>
      </c>
      <c r="Q3053" t="s">
        <v>34</v>
      </c>
      <c r="R3053">
        <v>24</v>
      </c>
      <c r="S3053" t="s">
        <v>27</v>
      </c>
      <c r="T3053">
        <v>3</v>
      </c>
      <c r="U3053">
        <v>5</v>
      </c>
      <c r="V3053">
        <v>1</v>
      </c>
      <c r="W3053">
        <v>99</v>
      </c>
      <c r="X3053">
        <v>658</v>
      </c>
      <c r="Y3053">
        <v>50</v>
      </c>
      <c r="Z3053" t="s">
        <v>35</v>
      </c>
      <c r="AA3053">
        <v>100</v>
      </c>
      <c r="AB3053" t="str">
        <f t="shared" si="47"/>
        <v>20-29</v>
      </c>
    </row>
    <row r="3054" spans="1:28" x14ac:dyDescent="0.3">
      <c r="A3054">
        <v>35</v>
      </c>
      <c r="B3054" t="s">
        <v>27</v>
      </c>
      <c r="C3054" t="s">
        <v>28</v>
      </c>
      <c r="D3054">
        <v>86</v>
      </c>
      <c r="E3054" t="s">
        <v>42</v>
      </c>
      <c r="F3054">
        <v>100</v>
      </c>
      <c r="G3054">
        <v>0</v>
      </c>
      <c r="H3054" t="s">
        <v>39</v>
      </c>
      <c r="I3054">
        <v>0</v>
      </c>
      <c r="J3054" t="s">
        <v>31</v>
      </c>
      <c r="K3054">
        <v>0</v>
      </c>
      <c r="L3054" s="1">
        <v>2436</v>
      </c>
      <c r="M3054" t="s">
        <v>27</v>
      </c>
      <c r="N3054" t="s">
        <v>27</v>
      </c>
      <c r="O3054" t="s">
        <v>27</v>
      </c>
      <c r="P3054">
        <v>0</v>
      </c>
      <c r="Q3054" t="s">
        <v>32</v>
      </c>
      <c r="R3054">
        <v>2</v>
      </c>
      <c r="S3054" t="s">
        <v>27</v>
      </c>
      <c r="T3054">
        <v>7</v>
      </c>
      <c r="U3054">
        <v>4</v>
      </c>
      <c r="V3054">
        <v>3</v>
      </c>
      <c r="W3054">
        <v>99</v>
      </c>
      <c r="X3054">
        <v>690</v>
      </c>
      <c r="Y3054">
        <v>50</v>
      </c>
      <c r="Z3054" t="s">
        <v>33</v>
      </c>
      <c r="AA3054">
        <v>50</v>
      </c>
      <c r="AB3054" t="str">
        <f t="shared" si="47"/>
        <v>30-39</v>
      </c>
    </row>
    <row r="3055" spans="1:28" x14ac:dyDescent="0.3">
      <c r="A3055">
        <v>28</v>
      </c>
      <c r="B3055" t="s">
        <v>27</v>
      </c>
      <c r="C3055" t="s">
        <v>28</v>
      </c>
      <c r="D3055">
        <v>86</v>
      </c>
      <c r="E3055" t="s">
        <v>29</v>
      </c>
      <c r="F3055">
        <v>50</v>
      </c>
      <c r="G3055">
        <v>2</v>
      </c>
      <c r="H3055" t="s">
        <v>43</v>
      </c>
      <c r="I3055">
        <v>400</v>
      </c>
      <c r="J3055" t="s">
        <v>31</v>
      </c>
      <c r="K3055">
        <v>0</v>
      </c>
      <c r="L3055" s="1">
        <v>2736</v>
      </c>
      <c r="M3055" t="s">
        <v>27</v>
      </c>
      <c r="N3055" t="s">
        <v>27</v>
      </c>
      <c r="O3055" t="s">
        <v>27</v>
      </c>
      <c r="P3055">
        <v>0</v>
      </c>
      <c r="Q3055" t="s">
        <v>34</v>
      </c>
      <c r="R3055">
        <v>30</v>
      </c>
      <c r="S3055" t="s">
        <v>36</v>
      </c>
      <c r="T3055">
        <v>6</v>
      </c>
      <c r="U3055">
        <v>2</v>
      </c>
      <c r="V3055">
        <v>2</v>
      </c>
      <c r="W3055">
        <v>1</v>
      </c>
      <c r="X3055">
        <v>735</v>
      </c>
      <c r="Y3055">
        <v>-50</v>
      </c>
      <c r="Z3055" t="s">
        <v>35</v>
      </c>
      <c r="AA3055">
        <v>100</v>
      </c>
      <c r="AB3055" t="str">
        <f t="shared" si="47"/>
        <v>20-29</v>
      </c>
    </row>
    <row r="3056" spans="1:28" x14ac:dyDescent="0.3">
      <c r="A3056">
        <v>66</v>
      </c>
      <c r="B3056" t="s">
        <v>36</v>
      </c>
      <c r="C3056" t="s">
        <v>38</v>
      </c>
      <c r="D3056">
        <v>0</v>
      </c>
      <c r="E3056" t="s">
        <v>37</v>
      </c>
      <c r="F3056">
        <v>0</v>
      </c>
      <c r="G3056">
        <v>0</v>
      </c>
      <c r="H3056" t="s">
        <v>30</v>
      </c>
      <c r="I3056">
        <v>0</v>
      </c>
      <c r="J3056" t="s">
        <v>31</v>
      </c>
      <c r="K3056">
        <v>0</v>
      </c>
      <c r="L3056" s="1">
        <v>2200</v>
      </c>
      <c r="M3056" t="s">
        <v>27</v>
      </c>
      <c r="N3056" t="s">
        <v>27</v>
      </c>
      <c r="O3056" t="s">
        <v>27</v>
      </c>
      <c r="P3056">
        <v>0</v>
      </c>
      <c r="Q3056" t="s">
        <v>34</v>
      </c>
      <c r="R3056">
        <v>15</v>
      </c>
      <c r="S3056" t="s">
        <v>27</v>
      </c>
      <c r="T3056">
        <v>6</v>
      </c>
      <c r="U3056">
        <v>4</v>
      </c>
      <c r="V3056">
        <v>2</v>
      </c>
      <c r="W3056">
        <v>99</v>
      </c>
      <c r="X3056">
        <v>739</v>
      </c>
      <c r="Y3056">
        <v>-50</v>
      </c>
      <c r="Z3056" t="s">
        <v>35</v>
      </c>
      <c r="AA3056">
        <v>100</v>
      </c>
      <c r="AB3056" t="str">
        <f t="shared" si="47"/>
        <v>60-69</v>
      </c>
    </row>
    <row r="3057" spans="1:28" x14ac:dyDescent="0.3">
      <c r="A3057">
        <v>27</v>
      </c>
      <c r="B3057" t="s">
        <v>27</v>
      </c>
      <c r="C3057" t="s">
        <v>28</v>
      </c>
      <c r="D3057">
        <v>86</v>
      </c>
      <c r="E3057" t="s">
        <v>29</v>
      </c>
      <c r="F3057">
        <v>50</v>
      </c>
      <c r="G3057">
        <v>0</v>
      </c>
      <c r="H3057" t="s">
        <v>39</v>
      </c>
      <c r="I3057">
        <v>0</v>
      </c>
      <c r="J3057" t="s">
        <v>40</v>
      </c>
      <c r="K3057">
        <v>-200</v>
      </c>
      <c r="L3057" s="1">
        <v>1986</v>
      </c>
      <c r="M3057" t="s">
        <v>36</v>
      </c>
      <c r="N3057" t="s">
        <v>27</v>
      </c>
      <c r="O3057" t="s">
        <v>27</v>
      </c>
      <c r="P3057">
        <v>50</v>
      </c>
      <c r="Q3057" t="s">
        <v>34</v>
      </c>
      <c r="R3057">
        <v>11</v>
      </c>
      <c r="S3057" t="s">
        <v>27</v>
      </c>
      <c r="T3057">
        <v>8</v>
      </c>
      <c r="U3057">
        <v>0</v>
      </c>
      <c r="V3057">
        <v>1</v>
      </c>
      <c r="W3057">
        <v>99</v>
      </c>
      <c r="X3057">
        <v>744</v>
      </c>
      <c r="Y3057">
        <v>-50</v>
      </c>
      <c r="Z3057" t="s">
        <v>41</v>
      </c>
      <c r="AA3057">
        <v>0</v>
      </c>
      <c r="AB3057" t="str">
        <f t="shared" si="47"/>
        <v>20-29</v>
      </c>
    </row>
    <row r="3058" spans="1:28" x14ac:dyDescent="0.3">
      <c r="A3058">
        <v>31</v>
      </c>
      <c r="B3058" t="s">
        <v>27</v>
      </c>
      <c r="C3058" t="s">
        <v>45</v>
      </c>
      <c r="D3058">
        <v>0</v>
      </c>
      <c r="E3058" t="s">
        <v>29</v>
      </c>
      <c r="F3058">
        <v>50</v>
      </c>
      <c r="G3058">
        <v>0</v>
      </c>
      <c r="H3058" t="s">
        <v>39</v>
      </c>
      <c r="I3058">
        <v>0</v>
      </c>
      <c r="J3058" t="s">
        <v>40</v>
      </c>
      <c r="K3058">
        <v>-200</v>
      </c>
      <c r="L3058" s="1">
        <v>2000</v>
      </c>
      <c r="M3058" t="s">
        <v>27</v>
      </c>
      <c r="N3058" t="s">
        <v>27</v>
      </c>
      <c r="O3058" t="s">
        <v>36</v>
      </c>
      <c r="P3058">
        <v>50</v>
      </c>
      <c r="Q3058" t="s">
        <v>34</v>
      </c>
      <c r="R3058">
        <v>20</v>
      </c>
      <c r="S3058" t="s">
        <v>36</v>
      </c>
      <c r="T3058">
        <v>7</v>
      </c>
      <c r="U3058">
        <v>1</v>
      </c>
      <c r="V3058">
        <v>3</v>
      </c>
      <c r="W3058">
        <v>7</v>
      </c>
      <c r="X3058">
        <v>707</v>
      </c>
      <c r="Y3058">
        <v>-50</v>
      </c>
      <c r="Z3058" t="s">
        <v>35</v>
      </c>
      <c r="AA3058">
        <v>100</v>
      </c>
      <c r="AB3058" t="str">
        <f t="shared" si="47"/>
        <v>30-39</v>
      </c>
    </row>
    <row r="3059" spans="1:28" x14ac:dyDescent="0.3">
      <c r="A3059">
        <v>43</v>
      </c>
      <c r="B3059" t="s">
        <v>27</v>
      </c>
      <c r="C3059" t="s">
        <v>28</v>
      </c>
      <c r="D3059">
        <v>86</v>
      </c>
      <c r="E3059" t="s">
        <v>29</v>
      </c>
      <c r="F3059">
        <v>50</v>
      </c>
      <c r="G3059">
        <v>2</v>
      </c>
      <c r="H3059" t="s">
        <v>39</v>
      </c>
      <c r="I3059">
        <v>200</v>
      </c>
      <c r="J3059" t="s">
        <v>40</v>
      </c>
      <c r="K3059">
        <v>-200</v>
      </c>
      <c r="L3059" s="1">
        <v>2286</v>
      </c>
      <c r="M3059" t="s">
        <v>27</v>
      </c>
      <c r="N3059" t="s">
        <v>27</v>
      </c>
      <c r="O3059" t="s">
        <v>27</v>
      </c>
      <c r="P3059">
        <v>0</v>
      </c>
      <c r="Q3059" t="s">
        <v>44</v>
      </c>
      <c r="R3059">
        <v>24</v>
      </c>
      <c r="S3059" t="s">
        <v>36</v>
      </c>
      <c r="T3059">
        <v>6</v>
      </c>
      <c r="U3059">
        <v>3</v>
      </c>
      <c r="V3059">
        <v>1</v>
      </c>
      <c r="W3059">
        <v>5</v>
      </c>
      <c r="X3059">
        <v>758</v>
      </c>
      <c r="Y3059">
        <v>-50</v>
      </c>
      <c r="Z3059" t="s">
        <v>33</v>
      </c>
      <c r="AA3059">
        <v>50</v>
      </c>
      <c r="AB3059" t="str">
        <f t="shared" si="47"/>
        <v>40-49</v>
      </c>
    </row>
    <row r="3060" spans="1:28" x14ac:dyDescent="0.3">
      <c r="A3060">
        <v>21</v>
      </c>
      <c r="B3060" t="s">
        <v>27</v>
      </c>
      <c r="C3060" t="s">
        <v>28</v>
      </c>
      <c r="D3060">
        <v>86</v>
      </c>
      <c r="E3060" t="s">
        <v>29</v>
      </c>
      <c r="F3060">
        <v>50</v>
      </c>
      <c r="G3060">
        <v>1</v>
      </c>
      <c r="H3060" t="s">
        <v>30</v>
      </c>
      <c r="I3060">
        <v>50</v>
      </c>
      <c r="J3060" t="s">
        <v>40</v>
      </c>
      <c r="K3060">
        <v>-200</v>
      </c>
      <c r="L3060" s="1">
        <v>2136</v>
      </c>
      <c r="M3060" t="s">
        <v>27</v>
      </c>
      <c r="N3060" t="s">
        <v>27</v>
      </c>
      <c r="O3060" t="s">
        <v>27</v>
      </c>
      <c r="P3060">
        <v>0</v>
      </c>
      <c r="Q3060" t="s">
        <v>44</v>
      </c>
      <c r="R3060">
        <v>10</v>
      </c>
      <c r="S3060" t="s">
        <v>36</v>
      </c>
      <c r="T3060">
        <v>6</v>
      </c>
      <c r="U3060">
        <v>2</v>
      </c>
      <c r="V3060">
        <v>2</v>
      </c>
      <c r="W3060">
        <v>11</v>
      </c>
      <c r="X3060">
        <v>767</v>
      </c>
      <c r="Y3060">
        <v>-50</v>
      </c>
      <c r="Z3060" t="s">
        <v>33</v>
      </c>
      <c r="AA3060">
        <v>50</v>
      </c>
      <c r="AB3060" t="str">
        <f t="shared" si="47"/>
        <v>20-29</v>
      </c>
    </row>
    <row r="3061" spans="1:28" x14ac:dyDescent="0.3">
      <c r="A3061">
        <v>34</v>
      </c>
      <c r="B3061" t="s">
        <v>27</v>
      </c>
      <c r="C3061" t="s">
        <v>38</v>
      </c>
      <c r="D3061">
        <v>0</v>
      </c>
      <c r="E3061" t="s">
        <v>42</v>
      </c>
      <c r="F3061">
        <v>100</v>
      </c>
      <c r="G3061">
        <v>0</v>
      </c>
      <c r="H3061" t="s">
        <v>43</v>
      </c>
      <c r="I3061">
        <v>0</v>
      </c>
      <c r="J3061" t="s">
        <v>40</v>
      </c>
      <c r="K3061">
        <v>-200</v>
      </c>
      <c r="L3061" s="1">
        <v>2050</v>
      </c>
      <c r="M3061" t="s">
        <v>27</v>
      </c>
      <c r="N3061" t="s">
        <v>27</v>
      </c>
      <c r="O3061" t="s">
        <v>27</v>
      </c>
      <c r="P3061">
        <v>0</v>
      </c>
      <c r="Q3061" t="s">
        <v>44</v>
      </c>
      <c r="R3061">
        <v>7</v>
      </c>
      <c r="S3061" t="s">
        <v>36</v>
      </c>
      <c r="T3061">
        <v>8</v>
      </c>
      <c r="U3061">
        <v>1</v>
      </c>
      <c r="V3061">
        <v>3</v>
      </c>
      <c r="W3061">
        <v>13</v>
      </c>
      <c r="X3061">
        <v>729</v>
      </c>
      <c r="Y3061">
        <v>-50</v>
      </c>
      <c r="Z3061" t="s">
        <v>33</v>
      </c>
      <c r="AA3061">
        <v>50</v>
      </c>
      <c r="AB3061" t="str">
        <f t="shared" si="47"/>
        <v>30-39</v>
      </c>
    </row>
    <row r="3062" spans="1:28" x14ac:dyDescent="0.3">
      <c r="A3062">
        <v>44</v>
      </c>
      <c r="B3062" t="s">
        <v>27</v>
      </c>
      <c r="C3062" t="s">
        <v>28</v>
      </c>
      <c r="D3062">
        <v>86</v>
      </c>
      <c r="E3062" t="s">
        <v>29</v>
      </c>
      <c r="F3062">
        <v>50</v>
      </c>
      <c r="G3062">
        <v>0</v>
      </c>
      <c r="H3062" t="s">
        <v>30</v>
      </c>
      <c r="I3062">
        <v>0</v>
      </c>
      <c r="J3062" t="s">
        <v>31</v>
      </c>
      <c r="K3062">
        <v>0</v>
      </c>
      <c r="L3062" s="1">
        <v>2286</v>
      </c>
      <c r="M3062" t="s">
        <v>27</v>
      </c>
      <c r="N3062" t="s">
        <v>27</v>
      </c>
      <c r="O3062" t="s">
        <v>27</v>
      </c>
      <c r="P3062">
        <v>0</v>
      </c>
      <c r="Q3062" t="s">
        <v>32</v>
      </c>
      <c r="R3062">
        <v>27</v>
      </c>
      <c r="S3062" t="s">
        <v>36</v>
      </c>
      <c r="T3062">
        <v>9</v>
      </c>
      <c r="U3062">
        <v>2</v>
      </c>
      <c r="V3062">
        <v>1</v>
      </c>
      <c r="W3062">
        <v>10</v>
      </c>
      <c r="X3062">
        <v>704</v>
      </c>
      <c r="Y3062">
        <v>-50</v>
      </c>
      <c r="Z3062" t="s">
        <v>33</v>
      </c>
      <c r="AA3062">
        <v>50</v>
      </c>
      <c r="AB3062" t="str">
        <f t="shared" si="47"/>
        <v>40-49</v>
      </c>
    </row>
    <row r="3063" spans="1:28" x14ac:dyDescent="0.3">
      <c r="A3063">
        <v>35</v>
      </c>
      <c r="B3063" t="s">
        <v>27</v>
      </c>
      <c r="C3063" t="s">
        <v>28</v>
      </c>
      <c r="D3063">
        <v>86</v>
      </c>
      <c r="E3063" t="s">
        <v>29</v>
      </c>
      <c r="F3063">
        <v>50</v>
      </c>
      <c r="G3063">
        <v>2</v>
      </c>
      <c r="H3063" t="s">
        <v>43</v>
      </c>
      <c r="I3063">
        <v>400</v>
      </c>
      <c r="J3063" t="s">
        <v>40</v>
      </c>
      <c r="K3063">
        <v>-200</v>
      </c>
      <c r="L3063" s="1">
        <v>2486</v>
      </c>
      <c r="M3063" t="s">
        <v>27</v>
      </c>
      <c r="N3063" t="s">
        <v>27</v>
      </c>
      <c r="O3063" t="s">
        <v>27</v>
      </c>
      <c r="P3063">
        <v>0</v>
      </c>
      <c r="Q3063" t="s">
        <v>34</v>
      </c>
      <c r="R3063">
        <v>3</v>
      </c>
      <c r="S3063" t="s">
        <v>36</v>
      </c>
      <c r="T3063">
        <v>10</v>
      </c>
      <c r="U3063">
        <v>3</v>
      </c>
      <c r="V3063">
        <v>3</v>
      </c>
      <c r="W3063">
        <v>4</v>
      </c>
      <c r="X3063">
        <v>701</v>
      </c>
      <c r="Y3063">
        <v>-50</v>
      </c>
      <c r="Z3063" t="s">
        <v>33</v>
      </c>
      <c r="AA3063">
        <v>50</v>
      </c>
      <c r="AB3063" t="str">
        <f t="shared" si="47"/>
        <v>30-39</v>
      </c>
    </row>
    <row r="3064" spans="1:28" x14ac:dyDescent="0.3">
      <c r="A3064">
        <v>38</v>
      </c>
      <c r="B3064" t="s">
        <v>27</v>
      </c>
      <c r="C3064" t="s">
        <v>38</v>
      </c>
      <c r="D3064">
        <v>0</v>
      </c>
      <c r="E3064" t="s">
        <v>37</v>
      </c>
      <c r="F3064">
        <v>0</v>
      </c>
      <c r="G3064">
        <v>0</v>
      </c>
      <c r="H3064" t="s">
        <v>30</v>
      </c>
      <c r="I3064">
        <v>0</v>
      </c>
      <c r="J3064" t="s">
        <v>40</v>
      </c>
      <c r="K3064">
        <v>-200</v>
      </c>
      <c r="L3064" s="1">
        <v>1900</v>
      </c>
      <c r="M3064" t="s">
        <v>27</v>
      </c>
      <c r="N3064" t="s">
        <v>36</v>
      </c>
      <c r="O3064" t="s">
        <v>27</v>
      </c>
      <c r="P3064">
        <v>50</v>
      </c>
      <c r="Q3064" t="s">
        <v>34</v>
      </c>
      <c r="R3064">
        <v>10</v>
      </c>
      <c r="S3064" t="s">
        <v>27</v>
      </c>
      <c r="T3064">
        <v>3</v>
      </c>
      <c r="U3064">
        <v>3</v>
      </c>
      <c r="V3064">
        <v>3</v>
      </c>
      <c r="W3064">
        <v>99</v>
      </c>
      <c r="X3064">
        <v>803</v>
      </c>
      <c r="Y3064">
        <v>-50</v>
      </c>
      <c r="Z3064" t="s">
        <v>33</v>
      </c>
      <c r="AA3064">
        <v>50</v>
      </c>
      <c r="AB3064" t="str">
        <f t="shared" si="47"/>
        <v>30-39</v>
      </c>
    </row>
    <row r="3065" spans="1:28" x14ac:dyDescent="0.3">
      <c r="A3065">
        <v>32</v>
      </c>
      <c r="B3065" t="s">
        <v>27</v>
      </c>
      <c r="C3065" t="s">
        <v>38</v>
      </c>
      <c r="D3065">
        <v>0</v>
      </c>
      <c r="E3065" t="s">
        <v>37</v>
      </c>
      <c r="F3065">
        <v>0</v>
      </c>
      <c r="G3065">
        <v>1</v>
      </c>
      <c r="H3065" t="s">
        <v>30</v>
      </c>
      <c r="I3065">
        <v>50</v>
      </c>
      <c r="J3065" t="s">
        <v>31</v>
      </c>
      <c r="K3065">
        <v>0</v>
      </c>
      <c r="L3065" s="1">
        <v>2300</v>
      </c>
      <c r="M3065" t="s">
        <v>27</v>
      </c>
      <c r="N3065" t="s">
        <v>36</v>
      </c>
      <c r="O3065" t="s">
        <v>27</v>
      </c>
      <c r="P3065">
        <v>50</v>
      </c>
      <c r="Q3065" t="s">
        <v>34</v>
      </c>
      <c r="R3065">
        <v>27</v>
      </c>
      <c r="S3065" t="s">
        <v>36</v>
      </c>
      <c r="T3065">
        <v>3</v>
      </c>
      <c r="U3065">
        <v>4</v>
      </c>
      <c r="V3065">
        <v>3</v>
      </c>
      <c r="W3065">
        <v>13</v>
      </c>
      <c r="X3065">
        <v>677</v>
      </c>
      <c r="Y3065">
        <v>50</v>
      </c>
      <c r="Z3065" t="s">
        <v>35</v>
      </c>
      <c r="AA3065">
        <v>100</v>
      </c>
      <c r="AB3065" t="str">
        <f t="shared" si="47"/>
        <v>30-39</v>
      </c>
    </row>
    <row r="3066" spans="1:28" x14ac:dyDescent="0.3">
      <c r="A3066">
        <v>18</v>
      </c>
      <c r="B3066" t="s">
        <v>27</v>
      </c>
      <c r="C3066" t="s">
        <v>38</v>
      </c>
      <c r="D3066">
        <v>0</v>
      </c>
      <c r="E3066" t="s">
        <v>29</v>
      </c>
      <c r="F3066">
        <v>50</v>
      </c>
      <c r="G3066">
        <v>2</v>
      </c>
      <c r="H3066" t="s">
        <v>39</v>
      </c>
      <c r="I3066">
        <v>200</v>
      </c>
      <c r="J3066" t="s">
        <v>31</v>
      </c>
      <c r="K3066">
        <v>0</v>
      </c>
      <c r="L3066" s="1">
        <v>2500</v>
      </c>
      <c r="M3066" t="s">
        <v>27</v>
      </c>
      <c r="N3066" t="s">
        <v>27</v>
      </c>
      <c r="O3066" t="s">
        <v>36</v>
      </c>
      <c r="P3066">
        <v>50</v>
      </c>
      <c r="Q3066" t="s">
        <v>34</v>
      </c>
      <c r="R3066">
        <v>5</v>
      </c>
      <c r="S3066" t="s">
        <v>36</v>
      </c>
      <c r="T3066">
        <v>9</v>
      </c>
      <c r="U3066">
        <v>3</v>
      </c>
      <c r="V3066">
        <v>2</v>
      </c>
      <c r="W3066">
        <v>6</v>
      </c>
      <c r="X3066">
        <v>671</v>
      </c>
      <c r="Y3066">
        <v>50</v>
      </c>
      <c r="Z3066" t="s">
        <v>35</v>
      </c>
      <c r="AA3066">
        <v>100</v>
      </c>
      <c r="AB3066" t="str">
        <f t="shared" si="47"/>
        <v>10-19</v>
      </c>
    </row>
    <row r="3067" spans="1:28" x14ac:dyDescent="0.3">
      <c r="A3067">
        <v>44</v>
      </c>
      <c r="B3067" t="s">
        <v>27</v>
      </c>
      <c r="C3067" t="s">
        <v>28</v>
      </c>
      <c r="D3067">
        <v>86</v>
      </c>
      <c r="E3067" t="s">
        <v>37</v>
      </c>
      <c r="F3067">
        <v>0</v>
      </c>
      <c r="G3067">
        <v>0</v>
      </c>
      <c r="H3067" t="s">
        <v>30</v>
      </c>
      <c r="I3067">
        <v>0</v>
      </c>
      <c r="J3067" t="s">
        <v>40</v>
      </c>
      <c r="K3067">
        <v>-200</v>
      </c>
      <c r="L3067" s="1">
        <v>2136</v>
      </c>
      <c r="M3067" t="s">
        <v>36</v>
      </c>
      <c r="N3067" t="s">
        <v>27</v>
      </c>
      <c r="O3067" t="s">
        <v>27</v>
      </c>
      <c r="P3067">
        <v>50</v>
      </c>
      <c r="Q3067" t="s">
        <v>32</v>
      </c>
      <c r="R3067">
        <v>12</v>
      </c>
      <c r="S3067" t="s">
        <v>27</v>
      </c>
      <c r="T3067">
        <v>5</v>
      </c>
      <c r="U3067">
        <v>2</v>
      </c>
      <c r="V3067">
        <v>3</v>
      </c>
      <c r="W3067">
        <v>99</v>
      </c>
      <c r="X3067">
        <v>676</v>
      </c>
      <c r="Y3067">
        <v>50</v>
      </c>
      <c r="Z3067" t="s">
        <v>35</v>
      </c>
      <c r="AA3067">
        <v>100</v>
      </c>
      <c r="AB3067" t="str">
        <f t="shared" si="47"/>
        <v>40-49</v>
      </c>
    </row>
    <row r="3068" spans="1:28" x14ac:dyDescent="0.3">
      <c r="A3068">
        <v>66</v>
      </c>
      <c r="B3068" t="s">
        <v>36</v>
      </c>
      <c r="C3068" t="s">
        <v>38</v>
      </c>
      <c r="D3068">
        <v>0</v>
      </c>
      <c r="E3068" t="s">
        <v>37</v>
      </c>
      <c r="F3068">
        <v>0</v>
      </c>
      <c r="G3068">
        <v>0</v>
      </c>
      <c r="H3068" t="s">
        <v>30</v>
      </c>
      <c r="I3068">
        <v>0</v>
      </c>
      <c r="J3068" t="s">
        <v>31</v>
      </c>
      <c r="K3068">
        <v>0</v>
      </c>
      <c r="L3068" s="1">
        <v>2200</v>
      </c>
      <c r="M3068" t="s">
        <v>27</v>
      </c>
      <c r="N3068" t="s">
        <v>36</v>
      </c>
      <c r="O3068" t="s">
        <v>27</v>
      </c>
      <c r="P3068">
        <v>50</v>
      </c>
      <c r="Q3068" t="s">
        <v>34</v>
      </c>
      <c r="R3068">
        <v>2</v>
      </c>
      <c r="S3068" t="s">
        <v>36</v>
      </c>
      <c r="T3068">
        <v>6</v>
      </c>
      <c r="U3068">
        <v>3</v>
      </c>
      <c r="V3068">
        <v>1</v>
      </c>
      <c r="W3068">
        <v>11</v>
      </c>
      <c r="X3068">
        <v>699</v>
      </c>
      <c r="Y3068">
        <v>50</v>
      </c>
      <c r="Z3068" t="s">
        <v>33</v>
      </c>
      <c r="AA3068">
        <v>50</v>
      </c>
      <c r="AB3068" t="str">
        <f t="shared" si="47"/>
        <v>60-69</v>
      </c>
    </row>
    <row r="3069" spans="1:28" x14ac:dyDescent="0.3">
      <c r="A3069">
        <v>40</v>
      </c>
      <c r="B3069" t="s">
        <v>27</v>
      </c>
      <c r="C3069" t="s">
        <v>28</v>
      </c>
      <c r="D3069">
        <v>86</v>
      </c>
      <c r="E3069" t="s">
        <v>37</v>
      </c>
      <c r="F3069">
        <v>0</v>
      </c>
      <c r="G3069">
        <v>0</v>
      </c>
      <c r="H3069" t="s">
        <v>30</v>
      </c>
      <c r="I3069">
        <v>0</v>
      </c>
      <c r="J3069" t="s">
        <v>31</v>
      </c>
      <c r="K3069">
        <v>0</v>
      </c>
      <c r="L3069" s="1">
        <v>2186</v>
      </c>
      <c r="M3069" t="s">
        <v>27</v>
      </c>
      <c r="N3069" t="s">
        <v>27</v>
      </c>
      <c r="O3069" t="s">
        <v>36</v>
      </c>
      <c r="P3069">
        <v>50</v>
      </c>
      <c r="Q3069" t="s">
        <v>32</v>
      </c>
      <c r="R3069">
        <v>30</v>
      </c>
      <c r="S3069" t="s">
        <v>27</v>
      </c>
      <c r="T3069">
        <v>3</v>
      </c>
      <c r="U3069">
        <v>0</v>
      </c>
      <c r="V3069">
        <v>3</v>
      </c>
      <c r="W3069">
        <v>99</v>
      </c>
      <c r="X3069">
        <v>780</v>
      </c>
      <c r="Y3069">
        <v>-50</v>
      </c>
      <c r="Z3069" t="s">
        <v>33</v>
      </c>
      <c r="AA3069">
        <v>50</v>
      </c>
      <c r="AB3069" t="str">
        <f t="shared" si="47"/>
        <v>40-49</v>
      </c>
    </row>
    <row r="3070" spans="1:28" x14ac:dyDescent="0.3">
      <c r="A3070">
        <v>43</v>
      </c>
      <c r="B3070" t="s">
        <v>27</v>
      </c>
      <c r="C3070" t="s">
        <v>28</v>
      </c>
      <c r="D3070">
        <v>86</v>
      </c>
      <c r="E3070" t="s">
        <v>42</v>
      </c>
      <c r="F3070">
        <v>100</v>
      </c>
      <c r="G3070">
        <v>1</v>
      </c>
      <c r="H3070" t="s">
        <v>39</v>
      </c>
      <c r="I3070">
        <v>100</v>
      </c>
      <c r="J3070" t="s">
        <v>40</v>
      </c>
      <c r="K3070">
        <v>-200</v>
      </c>
      <c r="L3070" s="1">
        <v>2286</v>
      </c>
      <c r="M3070" t="s">
        <v>27</v>
      </c>
      <c r="N3070" t="s">
        <v>27</v>
      </c>
      <c r="O3070" t="s">
        <v>27</v>
      </c>
      <c r="P3070">
        <v>0</v>
      </c>
      <c r="Q3070" t="s">
        <v>34</v>
      </c>
      <c r="R3070">
        <v>11</v>
      </c>
      <c r="S3070" t="s">
        <v>36</v>
      </c>
      <c r="T3070">
        <v>1</v>
      </c>
      <c r="U3070">
        <v>2</v>
      </c>
      <c r="V3070">
        <v>1</v>
      </c>
      <c r="W3070">
        <v>12</v>
      </c>
      <c r="X3070">
        <v>713</v>
      </c>
      <c r="Y3070">
        <v>-50</v>
      </c>
      <c r="Z3070" t="s">
        <v>35</v>
      </c>
      <c r="AA3070">
        <v>100</v>
      </c>
      <c r="AB3070" t="str">
        <f t="shared" si="47"/>
        <v>40-49</v>
      </c>
    </row>
    <row r="3071" spans="1:28" x14ac:dyDescent="0.3">
      <c r="A3071">
        <v>50</v>
      </c>
      <c r="B3071" t="s">
        <v>27</v>
      </c>
      <c r="C3071" t="s">
        <v>38</v>
      </c>
      <c r="D3071">
        <v>0</v>
      </c>
      <c r="E3071" t="s">
        <v>29</v>
      </c>
      <c r="F3071">
        <v>50</v>
      </c>
      <c r="G3071">
        <v>1</v>
      </c>
      <c r="H3071" t="s">
        <v>30</v>
      </c>
      <c r="I3071">
        <v>50</v>
      </c>
      <c r="J3071" t="s">
        <v>31</v>
      </c>
      <c r="K3071">
        <v>0</v>
      </c>
      <c r="L3071" s="1">
        <v>2200</v>
      </c>
      <c r="M3071" t="s">
        <v>36</v>
      </c>
      <c r="N3071" t="s">
        <v>36</v>
      </c>
      <c r="O3071" t="s">
        <v>27</v>
      </c>
      <c r="P3071">
        <v>100</v>
      </c>
      <c r="Q3071" t="s">
        <v>34</v>
      </c>
      <c r="R3071">
        <v>29</v>
      </c>
      <c r="S3071" t="s">
        <v>27</v>
      </c>
      <c r="T3071">
        <v>0</v>
      </c>
      <c r="U3071">
        <v>1</v>
      </c>
      <c r="V3071">
        <v>2</v>
      </c>
      <c r="W3071">
        <v>99</v>
      </c>
      <c r="X3071">
        <v>706</v>
      </c>
      <c r="Y3071">
        <v>-50</v>
      </c>
      <c r="Z3071" t="s">
        <v>35</v>
      </c>
      <c r="AA3071">
        <v>100</v>
      </c>
      <c r="AB3071" t="str">
        <f t="shared" si="47"/>
        <v>50-59</v>
      </c>
    </row>
    <row r="3072" spans="1:28" x14ac:dyDescent="0.3">
      <c r="A3072">
        <v>20</v>
      </c>
      <c r="B3072" t="s">
        <v>27</v>
      </c>
      <c r="C3072" t="s">
        <v>28</v>
      </c>
      <c r="D3072">
        <v>86</v>
      </c>
      <c r="E3072" t="s">
        <v>42</v>
      </c>
      <c r="F3072">
        <v>100</v>
      </c>
      <c r="G3072">
        <v>1</v>
      </c>
      <c r="H3072" t="s">
        <v>30</v>
      </c>
      <c r="I3072">
        <v>50</v>
      </c>
      <c r="J3072" t="s">
        <v>40</v>
      </c>
      <c r="K3072">
        <v>-200</v>
      </c>
      <c r="L3072" s="1">
        <v>2286</v>
      </c>
      <c r="M3072" t="s">
        <v>27</v>
      </c>
      <c r="N3072" t="s">
        <v>27</v>
      </c>
      <c r="O3072" t="s">
        <v>27</v>
      </c>
      <c r="P3072">
        <v>0</v>
      </c>
      <c r="Q3072" t="s">
        <v>34</v>
      </c>
      <c r="R3072">
        <v>30</v>
      </c>
      <c r="S3072" t="s">
        <v>36</v>
      </c>
      <c r="T3072">
        <v>6</v>
      </c>
      <c r="U3072">
        <v>4</v>
      </c>
      <c r="V3072">
        <v>3</v>
      </c>
      <c r="W3072">
        <v>1</v>
      </c>
      <c r="X3072">
        <v>681</v>
      </c>
      <c r="Y3072">
        <v>50</v>
      </c>
      <c r="Z3072" t="s">
        <v>33</v>
      </c>
      <c r="AA3072">
        <v>50</v>
      </c>
      <c r="AB3072" t="str">
        <f t="shared" si="47"/>
        <v>20-29</v>
      </c>
    </row>
    <row r="3073" spans="1:28" x14ac:dyDescent="0.3">
      <c r="A3073">
        <v>65</v>
      </c>
      <c r="B3073" t="s">
        <v>36</v>
      </c>
      <c r="C3073" t="s">
        <v>28</v>
      </c>
      <c r="D3073">
        <v>86</v>
      </c>
      <c r="E3073" t="s">
        <v>29</v>
      </c>
      <c r="F3073">
        <v>50</v>
      </c>
      <c r="G3073">
        <v>2</v>
      </c>
      <c r="H3073" t="s">
        <v>30</v>
      </c>
      <c r="I3073">
        <v>100</v>
      </c>
      <c r="J3073" t="s">
        <v>31</v>
      </c>
      <c r="K3073">
        <v>0</v>
      </c>
      <c r="L3073" s="1">
        <v>2286</v>
      </c>
      <c r="M3073" t="s">
        <v>36</v>
      </c>
      <c r="N3073" t="s">
        <v>27</v>
      </c>
      <c r="O3073" t="s">
        <v>27</v>
      </c>
      <c r="P3073">
        <v>50</v>
      </c>
      <c r="Q3073" t="s">
        <v>32</v>
      </c>
      <c r="R3073">
        <v>27</v>
      </c>
      <c r="S3073" t="s">
        <v>27</v>
      </c>
      <c r="T3073">
        <v>2</v>
      </c>
      <c r="U3073">
        <v>1</v>
      </c>
      <c r="V3073">
        <v>3</v>
      </c>
      <c r="W3073">
        <v>99</v>
      </c>
      <c r="X3073">
        <v>766</v>
      </c>
      <c r="Y3073">
        <v>-50</v>
      </c>
      <c r="Z3073" t="s">
        <v>41</v>
      </c>
      <c r="AA3073">
        <v>0</v>
      </c>
      <c r="AB3073" t="str">
        <f t="shared" si="47"/>
        <v>60-69</v>
      </c>
    </row>
    <row r="3074" spans="1:28" x14ac:dyDescent="0.3">
      <c r="A3074">
        <v>43</v>
      </c>
      <c r="B3074" t="s">
        <v>27</v>
      </c>
      <c r="C3074" t="s">
        <v>28</v>
      </c>
      <c r="D3074">
        <v>86</v>
      </c>
      <c r="E3074" t="s">
        <v>42</v>
      </c>
      <c r="F3074">
        <v>100</v>
      </c>
      <c r="G3074">
        <v>0</v>
      </c>
      <c r="H3074" t="s">
        <v>30</v>
      </c>
      <c r="I3074">
        <v>0</v>
      </c>
      <c r="J3074" t="s">
        <v>40</v>
      </c>
      <c r="K3074">
        <v>-200</v>
      </c>
      <c r="L3074" s="1">
        <v>2136</v>
      </c>
      <c r="M3074" t="s">
        <v>27</v>
      </c>
      <c r="N3074" t="s">
        <v>36</v>
      </c>
      <c r="O3074" t="s">
        <v>27</v>
      </c>
      <c r="P3074">
        <v>50</v>
      </c>
      <c r="Q3074" t="s">
        <v>32</v>
      </c>
      <c r="R3074">
        <v>24</v>
      </c>
      <c r="S3074" t="s">
        <v>36</v>
      </c>
      <c r="T3074">
        <v>4</v>
      </c>
      <c r="U3074">
        <v>2</v>
      </c>
      <c r="V3074">
        <v>3</v>
      </c>
      <c r="W3074">
        <v>5</v>
      </c>
      <c r="X3074">
        <v>748</v>
      </c>
      <c r="Y3074">
        <v>-50</v>
      </c>
      <c r="Z3074" t="s">
        <v>35</v>
      </c>
      <c r="AA3074">
        <v>100</v>
      </c>
      <c r="AB3074" t="str">
        <f t="shared" ref="AB3074:AB3137" si="48">FLOOR(A3074,10) &amp; "-" &amp; (FLOOR(A3074,10)+9)</f>
        <v>40-49</v>
      </c>
    </row>
    <row r="3075" spans="1:28" x14ac:dyDescent="0.3">
      <c r="A3075">
        <v>64</v>
      </c>
      <c r="B3075" t="s">
        <v>36</v>
      </c>
      <c r="C3075" t="s">
        <v>38</v>
      </c>
      <c r="D3075">
        <v>0</v>
      </c>
      <c r="E3075" t="s">
        <v>29</v>
      </c>
      <c r="F3075">
        <v>50</v>
      </c>
      <c r="G3075">
        <v>1</v>
      </c>
      <c r="H3075" t="s">
        <v>30</v>
      </c>
      <c r="I3075">
        <v>50</v>
      </c>
      <c r="J3075" t="s">
        <v>40</v>
      </c>
      <c r="K3075">
        <v>-200</v>
      </c>
      <c r="L3075" s="1">
        <v>2100</v>
      </c>
      <c r="M3075" t="s">
        <v>36</v>
      </c>
      <c r="N3075" t="s">
        <v>27</v>
      </c>
      <c r="O3075" t="s">
        <v>27</v>
      </c>
      <c r="P3075">
        <v>50</v>
      </c>
      <c r="Q3075" t="s">
        <v>34</v>
      </c>
      <c r="R3075">
        <v>11</v>
      </c>
      <c r="S3075" t="s">
        <v>36</v>
      </c>
      <c r="T3075">
        <v>6</v>
      </c>
      <c r="U3075">
        <v>2</v>
      </c>
      <c r="V3075">
        <v>1</v>
      </c>
      <c r="W3075">
        <v>6</v>
      </c>
      <c r="X3075">
        <v>677</v>
      </c>
      <c r="Y3075">
        <v>50</v>
      </c>
      <c r="Z3075" t="s">
        <v>33</v>
      </c>
      <c r="AA3075">
        <v>50</v>
      </c>
      <c r="AB3075" t="str">
        <f t="shared" si="48"/>
        <v>60-69</v>
      </c>
    </row>
    <row r="3076" spans="1:28" x14ac:dyDescent="0.3">
      <c r="A3076">
        <v>29</v>
      </c>
      <c r="B3076" t="s">
        <v>27</v>
      </c>
      <c r="C3076" t="s">
        <v>45</v>
      </c>
      <c r="D3076">
        <v>0</v>
      </c>
      <c r="E3076" t="s">
        <v>29</v>
      </c>
      <c r="F3076">
        <v>50</v>
      </c>
      <c r="G3076">
        <v>0</v>
      </c>
      <c r="H3076" t="s">
        <v>30</v>
      </c>
      <c r="I3076">
        <v>0</v>
      </c>
      <c r="J3076" t="s">
        <v>40</v>
      </c>
      <c r="K3076">
        <v>-200</v>
      </c>
      <c r="L3076" s="1">
        <v>2150</v>
      </c>
      <c r="M3076" t="s">
        <v>27</v>
      </c>
      <c r="N3076" t="s">
        <v>27</v>
      </c>
      <c r="O3076" t="s">
        <v>27</v>
      </c>
      <c r="P3076">
        <v>0</v>
      </c>
      <c r="Q3076" t="s">
        <v>34</v>
      </c>
      <c r="R3076">
        <v>16</v>
      </c>
      <c r="S3076" t="s">
        <v>27</v>
      </c>
      <c r="T3076">
        <v>8</v>
      </c>
      <c r="U3076">
        <v>0</v>
      </c>
      <c r="V3076">
        <v>2</v>
      </c>
      <c r="W3076">
        <v>99</v>
      </c>
      <c r="X3076">
        <v>689</v>
      </c>
      <c r="Y3076">
        <v>50</v>
      </c>
      <c r="Z3076" t="s">
        <v>35</v>
      </c>
      <c r="AA3076">
        <v>100</v>
      </c>
      <c r="AB3076" t="str">
        <f t="shared" si="48"/>
        <v>20-29</v>
      </c>
    </row>
    <row r="3077" spans="1:28" x14ac:dyDescent="0.3">
      <c r="A3077">
        <v>67</v>
      </c>
      <c r="B3077" t="s">
        <v>36</v>
      </c>
      <c r="C3077" t="s">
        <v>38</v>
      </c>
      <c r="D3077">
        <v>0</v>
      </c>
      <c r="E3077" t="s">
        <v>29</v>
      </c>
      <c r="F3077">
        <v>50</v>
      </c>
      <c r="G3077">
        <v>1</v>
      </c>
      <c r="H3077" t="s">
        <v>30</v>
      </c>
      <c r="I3077">
        <v>50</v>
      </c>
      <c r="J3077" t="s">
        <v>31</v>
      </c>
      <c r="K3077">
        <v>0</v>
      </c>
      <c r="L3077" s="1">
        <v>2250</v>
      </c>
      <c r="M3077" t="s">
        <v>27</v>
      </c>
      <c r="N3077" t="s">
        <v>36</v>
      </c>
      <c r="O3077" t="s">
        <v>27</v>
      </c>
      <c r="P3077">
        <v>50</v>
      </c>
      <c r="Q3077" t="s">
        <v>44</v>
      </c>
      <c r="R3077">
        <v>15</v>
      </c>
      <c r="S3077" t="s">
        <v>27</v>
      </c>
      <c r="T3077">
        <v>6</v>
      </c>
      <c r="U3077">
        <v>1</v>
      </c>
      <c r="V3077">
        <v>2</v>
      </c>
      <c r="W3077">
        <v>99</v>
      </c>
      <c r="X3077">
        <v>770</v>
      </c>
      <c r="Y3077">
        <v>-50</v>
      </c>
      <c r="Z3077" t="s">
        <v>35</v>
      </c>
      <c r="AA3077">
        <v>100</v>
      </c>
      <c r="AB3077" t="str">
        <f t="shared" si="48"/>
        <v>60-69</v>
      </c>
    </row>
    <row r="3078" spans="1:28" x14ac:dyDescent="0.3">
      <c r="A3078">
        <v>51</v>
      </c>
      <c r="B3078" t="s">
        <v>27</v>
      </c>
      <c r="C3078" t="s">
        <v>28</v>
      </c>
      <c r="D3078">
        <v>86</v>
      </c>
      <c r="E3078" t="s">
        <v>29</v>
      </c>
      <c r="F3078">
        <v>50</v>
      </c>
      <c r="G3078">
        <v>0</v>
      </c>
      <c r="H3078" t="s">
        <v>39</v>
      </c>
      <c r="I3078">
        <v>0</v>
      </c>
      <c r="J3078" t="s">
        <v>31</v>
      </c>
      <c r="K3078">
        <v>0</v>
      </c>
      <c r="L3078" s="1">
        <v>2286</v>
      </c>
      <c r="M3078" t="s">
        <v>27</v>
      </c>
      <c r="N3078" t="s">
        <v>36</v>
      </c>
      <c r="O3078" t="s">
        <v>27</v>
      </c>
      <c r="P3078">
        <v>50</v>
      </c>
      <c r="Q3078" t="s">
        <v>44</v>
      </c>
      <c r="R3078">
        <v>13</v>
      </c>
      <c r="S3078" t="s">
        <v>27</v>
      </c>
      <c r="T3078">
        <v>3</v>
      </c>
      <c r="U3078">
        <v>1</v>
      </c>
      <c r="V3078">
        <v>1</v>
      </c>
      <c r="W3078">
        <v>99</v>
      </c>
      <c r="X3078">
        <v>833</v>
      </c>
      <c r="Y3078">
        <v>-50</v>
      </c>
      <c r="Z3078" t="s">
        <v>35</v>
      </c>
      <c r="AA3078">
        <v>100</v>
      </c>
      <c r="AB3078" t="str">
        <f t="shared" si="48"/>
        <v>50-59</v>
      </c>
    </row>
    <row r="3079" spans="1:28" x14ac:dyDescent="0.3">
      <c r="A3079">
        <v>48</v>
      </c>
      <c r="B3079" t="s">
        <v>27</v>
      </c>
      <c r="C3079" t="s">
        <v>38</v>
      </c>
      <c r="D3079">
        <v>0</v>
      </c>
      <c r="E3079" t="s">
        <v>29</v>
      </c>
      <c r="F3079">
        <v>50</v>
      </c>
      <c r="G3079">
        <v>1</v>
      </c>
      <c r="H3079" t="s">
        <v>39</v>
      </c>
      <c r="I3079">
        <v>100</v>
      </c>
      <c r="J3079" t="s">
        <v>31</v>
      </c>
      <c r="K3079">
        <v>0</v>
      </c>
      <c r="L3079" s="1">
        <v>2350</v>
      </c>
      <c r="M3079" t="s">
        <v>27</v>
      </c>
      <c r="N3079" t="s">
        <v>27</v>
      </c>
      <c r="O3079" t="s">
        <v>27</v>
      </c>
      <c r="P3079">
        <v>0</v>
      </c>
      <c r="Q3079" t="s">
        <v>32</v>
      </c>
      <c r="R3079">
        <v>1</v>
      </c>
      <c r="S3079" t="s">
        <v>36</v>
      </c>
      <c r="T3079">
        <v>6</v>
      </c>
      <c r="U3079">
        <v>2</v>
      </c>
      <c r="V3079">
        <v>3</v>
      </c>
      <c r="W3079">
        <v>7</v>
      </c>
      <c r="X3079">
        <v>783</v>
      </c>
      <c r="Y3079">
        <v>-50</v>
      </c>
      <c r="Z3079" t="s">
        <v>35</v>
      </c>
      <c r="AA3079">
        <v>100</v>
      </c>
      <c r="AB3079" t="str">
        <f t="shared" si="48"/>
        <v>40-49</v>
      </c>
    </row>
    <row r="3080" spans="1:28" x14ac:dyDescent="0.3">
      <c r="A3080">
        <v>43</v>
      </c>
      <c r="B3080" t="s">
        <v>27</v>
      </c>
      <c r="C3080" t="s">
        <v>38</v>
      </c>
      <c r="D3080">
        <v>0</v>
      </c>
      <c r="E3080" t="s">
        <v>37</v>
      </c>
      <c r="F3080">
        <v>0</v>
      </c>
      <c r="G3080">
        <v>0</v>
      </c>
      <c r="H3080" t="s">
        <v>30</v>
      </c>
      <c r="I3080">
        <v>0</v>
      </c>
      <c r="J3080" t="s">
        <v>31</v>
      </c>
      <c r="K3080">
        <v>0</v>
      </c>
      <c r="L3080" s="1">
        <v>2150</v>
      </c>
      <c r="M3080" t="s">
        <v>36</v>
      </c>
      <c r="N3080" t="s">
        <v>27</v>
      </c>
      <c r="O3080" t="s">
        <v>27</v>
      </c>
      <c r="P3080">
        <v>50</v>
      </c>
      <c r="Q3080" t="s">
        <v>34</v>
      </c>
      <c r="R3080">
        <v>5</v>
      </c>
      <c r="S3080" t="s">
        <v>36</v>
      </c>
      <c r="T3080">
        <v>6</v>
      </c>
      <c r="U3080">
        <v>2</v>
      </c>
      <c r="V3080">
        <v>2</v>
      </c>
      <c r="W3080">
        <v>3</v>
      </c>
      <c r="X3080">
        <v>763</v>
      </c>
      <c r="Y3080">
        <v>-50</v>
      </c>
      <c r="Z3080" t="s">
        <v>35</v>
      </c>
      <c r="AA3080">
        <v>100</v>
      </c>
      <c r="AB3080" t="str">
        <f t="shared" si="48"/>
        <v>40-49</v>
      </c>
    </row>
    <row r="3081" spans="1:28" x14ac:dyDescent="0.3">
      <c r="A3081">
        <v>36</v>
      </c>
      <c r="B3081" t="s">
        <v>27</v>
      </c>
      <c r="C3081" t="s">
        <v>28</v>
      </c>
      <c r="D3081">
        <v>86</v>
      </c>
      <c r="E3081" t="s">
        <v>37</v>
      </c>
      <c r="F3081">
        <v>0</v>
      </c>
      <c r="G3081">
        <v>0</v>
      </c>
      <c r="H3081" t="s">
        <v>30</v>
      </c>
      <c r="I3081">
        <v>0</v>
      </c>
      <c r="J3081" t="s">
        <v>31</v>
      </c>
      <c r="K3081">
        <v>0</v>
      </c>
      <c r="L3081" s="1">
        <v>2286</v>
      </c>
      <c r="M3081" t="s">
        <v>27</v>
      </c>
      <c r="N3081" t="s">
        <v>27</v>
      </c>
      <c r="O3081" t="s">
        <v>27</v>
      </c>
      <c r="P3081">
        <v>0</v>
      </c>
      <c r="Q3081" t="s">
        <v>32</v>
      </c>
      <c r="R3081">
        <v>30</v>
      </c>
      <c r="S3081" t="s">
        <v>27</v>
      </c>
      <c r="T3081">
        <v>3</v>
      </c>
      <c r="U3081">
        <v>3</v>
      </c>
      <c r="V3081">
        <v>3</v>
      </c>
      <c r="W3081">
        <v>99</v>
      </c>
      <c r="X3081">
        <v>748</v>
      </c>
      <c r="Y3081">
        <v>-50</v>
      </c>
      <c r="Z3081" t="s">
        <v>35</v>
      </c>
      <c r="AA3081">
        <v>100</v>
      </c>
      <c r="AB3081" t="str">
        <f t="shared" si="48"/>
        <v>30-39</v>
      </c>
    </row>
    <row r="3082" spans="1:28" x14ac:dyDescent="0.3">
      <c r="A3082">
        <v>58</v>
      </c>
      <c r="B3082" t="s">
        <v>36</v>
      </c>
      <c r="C3082" t="s">
        <v>28</v>
      </c>
      <c r="D3082">
        <v>86</v>
      </c>
      <c r="E3082" t="s">
        <v>37</v>
      </c>
      <c r="F3082">
        <v>0</v>
      </c>
      <c r="G3082">
        <v>1</v>
      </c>
      <c r="H3082" t="s">
        <v>30</v>
      </c>
      <c r="I3082">
        <v>50</v>
      </c>
      <c r="J3082" t="s">
        <v>40</v>
      </c>
      <c r="K3082">
        <v>-200</v>
      </c>
      <c r="L3082" s="1">
        <v>2086</v>
      </c>
      <c r="M3082" t="s">
        <v>27</v>
      </c>
      <c r="N3082" t="s">
        <v>36</v>
      </c>
      <c r="O3082" t="s">
        <v>27</v>
      </c>
      <c r="P3082">
        <v>50</v>
      </c>
      <c r="Q3082" t="s">
        <v>34</v>
      </c>
      <c r="R3082">
        <v>18</v>
      </c>
      <c r="S3082" t="s">
        <v>36</v>
      </c>
      <c r="T3082">
        <v>7</v>
      </c>
      <c r="U3082">
        <v>1</v>
      </c>
      <c r="V3082">
        <v>3</v>
      </c>
      <c r="W3082">
        <v>14</v>
      </c>
      <c r="X3082">
        <v>766</v>
      </c>
      <c r="Y3082">
        <v>-50</v>
      </c>
      <c r="Z3082" t="s">
        <v>35</v>
      </c>
      <c r="AA3082">
        <v>100</v>
      </c>
      <c r="AB3082" t="str">
        <f t="shared" si="48"/>
        <v>50-59</v>
      </c>
    </row>
    <row r="3083" spans="1:28" x14ac:dyDescent="0.3">
      <c r="A3083">
        <v>42</v>
      </c>
      <c r="B3083" t="s">
        <v>27</v>
      </c>
      <c r="C3083" t="s">
        <v>28</v>
      </c>
      <c r="D3083">
        <v>86</v>
      </c>
      <c r="E3083" t="s">
        <v>37</v>
      </c>
      <c r="F3083">
        <v>0</v>
      </c>
      <c r="G3083">
        <v>1</v>
      </c>
      <c r="H3083" t="s">
        <v>39</v>
      </c>
      <c r="I3083">
        <v>100</v>
      </c>
      <c r="J3083" t="s">
        <v>40</v>
      </c>
      <c r="K3083">
        <v>-200</v>
      </c>
      <c r="L3083" s="1">
        <v>2136</v>
      </c>
      <c r="M3083" t="s">
        <v>36</v>
      </c>
      <c r="N3083" t="s">
        <v>27</v>
      </c>
      <c r="O3083" t="s">
        <v>27</v>
      </c>
      <c r="P3083">
        <v>50</v>
      </c>
      <c r="Q3083" t="s">
        <v>32</v>
      </c>
      <c r="R3083">
        <v>18</v>
      </c>
      <c r="S3083" t="s">
        <v>36</v>
      </c>
      <c r="T3083">
        <v>4</v>
      </c>
      <c r="U3083">
        <v>2</v>
      </c>
      <c r="V3083">
        <v>3</v>
      </c>
      <c r="W3083">
        <v>7</v>
      </c>
      <c r="X3083">
        <v>719</v>
      </c>
      <c r="Y3083">
        <v>-50</v>
      </c>
      <c r="Z3083" t="s">
        <v>35</v>
      </c>
      <c r="AA3083">
        <v>100</v>
      </c>
      <c r="AB3083" t="str">
        <f t="shared" si="48"/>
        <v>40-49</v>
      </c>
    </row>
    <row r="3084" spans="1:28" x14ac:dyDescent="0.3">
      <c r="A3084">
        <v>18</v>
      </c>
      <c r="B3084" t="s">
        <v>27</v>
      </c>
      <c r="C3084" t="s">
        <v>28</v>
      </c>
      <c r="D3084">
        <v>86</v>
      </c>
      <c r="E3084" t="s">
        <v>29</v>
      </c>
      <c r="F3084">
        <v>50</v>
      </c>
      <c r="G3084">
        <v>1</v>
      </c>
      <c r="H3084" t="s">
        <v>30</v>
      </c>
      <c r="I3084">
        <v>50</v>
      </c>
      <c r="J3084" t="s">
        <v>40</v>
      </c>
      <c r="K3084">
        <v>-200</v>
      </c>
      <c r="L3084" s="1">
        <v>2086</v>
      </c>
      <c r="M3084" t="s">
        <v>27</v>
      </c>
      <c r="N3084" t="s">
        <v>36</v>
      </c>
      <c r="O3084" t="s">
        <v>27</v>
      </c>
      <c r="P3084">
        <v>50</v>
      </c>
      <c r="Q3084" t="s">
        <v>34</v>
      </c>
      <c r="R3084">
        <v>17</v>
      </c>
      <c r="S3084" t="s">
        <v>27</v>
      </c>
      <c r="T3084">
        <v>4</v>
      </c>
      <c r="U3084">
        <v>2</v>
      </c>
      <c r="V3084">
        <v>2</v>
      </c>
      <c r="W3084">
        <v>99</v>
      </c>
      <c r="X3084">
        <v>751</v>
      </c>
      <c r="Y3084">
        <v>-50</v>
      </c>
      <c r="Z3084" t="s">
        <v>33</v>
      </c>
      <c r="AA3084">
        <v>50</v>
      </c>
      <c r="AB3084" t="str">
        <f t="shared" si="48"/>
        <v>10-19</v>
      </c>
    </row>
    <row r="3085" spans="1:28" x14ac:dyDescent="0.3">
      <c r="A3085">
        <v>23</v>
      </c>
      <c r="B3085" t="s">
        <v>27</v>
      </c>
      <c r="C3085" t="s">
        <v>46</v>
      </c>
      <c r="D3085">
        <v>0</v>
      </c>
      <c r="E3085" t="s">
        <v>29</v>
      </c>
      <c r="F3085">
        <v>50</v>
      </c>
      <c r="G3085">
        <v>1</v>
      </c>
      <c r="H3085" t="s">
        <v>30</v>
      </c>
      <c r="I3085">
        <v>50</v>
      </c>
      <c r="J3085" t="s">
        <v>31</v>
      </c>
      <c r="K3085">
        <v>0</v>
      </c>
      <c r="L3085" s="1">
        <v>2250</v>
      </c>
      <c r="M3085" t="s">
        <v>27</v>
      </c>
      <c r="N3085" t="s">
        <v>36</v>
      </c>
      <c r="O3085" t="s">
        <v>27</v>
      </c>
      <c r="P3085">
        <v>50</v>
      </c>
      <c r="Q3085" t="s">
        <v>34</v>
      </c>
      <c r="R3085">
        <v>26</v>
      </c>
      <c r="S3085" t="s">
        <v>27</v>
      </c>
      <c r="T3085">
        <v>2</v>
      </c>
      <c r="U3085">
        <v>0</v>
      </c>
      <c r="V3085">
        <v>1</v>
      </c>
      <c r="W3085">
        <v>99</v>
      </c>
      <c r="X3085">
        <v>696</v>
      </c>
      <c r="Y3085">
        <v>50</v>
      </c>
      <c r="Z3085" t="s">
        <v>41</v>
      </c>
      <c r="AA3085">
        <v>0</v>
      </c>
      <c r="AB3085" t="str">
        <f t="shared" si="48"/>
        <v>20-29</v>
      </c>
    </row>
    <row r="3086" spans="1:28" x14ac:dyDescent="0.3">
      <c r="A3086">
        <v>37</v>
      </c>
      <c r="B3086" t="s">
        <v>27</v>
      </c>
      <c r="C3086" t="s">
        <v>28</v>
      </c>
      <c r="D3086">
        <v>86</v>
      </c>
      <c r="E3086" t="s">
        <v>42</v>
      </c>
      <c r="F3086">
        <v>100</v>
      </c>
      <c r="G3086">
        <v>0</v>
      </c>
      <c r="H3086" t="s">
        <v>43</v>
      </c>
      <c r="I3086">
        <v>0</v>
      </c>
      <c r="J3086" t="s">
        <v>40</v>
      </c>
      <c r="K3086">
        <v>-200</v>
      </c>
      <c r="L3086" s="1">
        <v>2136</v>
      </c>
      <c r="M3086" t="s">
        <v>27</v>
      </c>
      <c r="N3086" t="s">
        <v>36</v>
      </c>
      <c r="O3086" t="s">
        <v>27</v>
      </c>
      <c r="P3086">
        <v>50</v>
      </c>
      <c r="Q3086" t="s">
        <v>34</v>
      </c>
      <c r="R3086">
        <v>9</v>
      </c>
      <c r="S3086" t="s">
        <v>36</v>
      </c>
      <c r="T3086">
        <v>8</v>
      </c>
      <c r="U3086">
        <v>2</v>
      </c>
      <c r="V3086">
        <v>2</v>
      </c>
      <c r="W3086">
        <v>12</v>
      </c>
      <c r="X3086">
        <v>693</v>
      </c>
      <c r="Y3086">
        <v>50</v>
      </c>
      <c r="Z3086" t="s">
        <v>41</v>
      </c>
      <c r="AA3086">
        <v>0</v>
      </c>
      <c r="AB3086" t="str">
        <f t="shared" si="48"/>
        <v>30-39</v>
      </c>
    </row>
    <row r="3087" spans="1:28" x14ac:dyDescent="0.3">
      <c r="A3087">
        <v>44</v>
      </c>
      <c r="B3087" t="s">
        <v>27</v>
      </c>
      <c r="C3087" t="s">
        <v>28</v>
      </c>
      <c r="D3087">
        <v>86</v>
      </c>
      <c r="E3087" t="s">
        <v>37</v>
      </c>
      <c r="F3087">
        <v>0</v>
      </c>
      <c r="G3087">
        <v>0</v>
      </c>
      <c r="H3087" t="s">
        <v>30</v>
      </c>
      <c r="I3087">
        <v>0</v>
      </c>
      <c r="J3087" t="s">
        <v>31</v>
      </c>
      <c r="K3087">
        <v>0</v>
      </c>
      <c r="L3087" s="1">
        <v>2236</v>
      </c>
      <c r="M3087" t="s">
        <v>27</v>
      </c>
      <c r="N3087" t="s">
        <v>27</v>
      </c>
      <c r="O3087" t="s">
        <v>27</v>
      </c>
      <c r="P3087">
        <v>0</v>
      </c>
      <c r="Q3087" t="s">
        <v>32</v>
      </c>
      <c r="R3087">
        <v>5</v>
      </c>
      <c r="S3087" t="s">
        <v>27</v>
      </c>
      <c r="T3087">
        <v>8</v>
      </c>
      <c r="U3087">
        <v>2</v>
      </c>
      <c r="V3087">
        <v>3</v>
      </c>
      <c r="W3087">
        <v>99</v>
      </c>
      <c r="X3087">
        <v>708</v>
      </c>
      <c r="Y3087">
        <v>-50</v>
      </c>
      <c r="Z3087" t="s">
        <v>33</v>
      </c>
      <c r="AA3087">
        <v>50</v>
      </c>
      <c r="AB3087" t="str">
        <f t="shared" si="48"/>
        <v>40-49</v>
      </c>
    </row>
    <row r="3088" spans="1:28" x14ac:dyDescent="0.3">
      <c r="A3088">
        <v>39</v>
      </c>
      <c r="B3088" t="s">
        <v>27</v>
      </c>
      <c r="C3088" t="s">
        <v>45</v>
      </c>
      <c r="D3088">
        <v>0</v>
      </c>
      <c r="E3088" t="s">
        <v>42</v>
      </c>
      <c r="F3088">
        <v>100</v>
      </c>
      <c r="G3088">
        <v>0</v>
      </c>
      <c r="H3088" t="s">
        <v>39</v>
      </c>
      <c r="I3088">
        <v>0</v>
      </c>
      <c r="J3088" t="s">
        <v>40</v>
      </c>
      <c r="K3088">
        <v>-200</v>
      </c>
      <c r="L3088" s="1">
        <v>2000</v>
      </c>
      <c r="M3088" t="s">
        <v>27</v>
      </c>
      <c r="N3088" t="s">
        <v>36</v>
      </c>
      <c r="O3088" t="s">
        <v>27</v>
      </c>
      <c r="P3088">
        <v>50</v>
      </c>
      <c r="Q3088" t="s">
        <v>34</v>
      </c>
      <c r="R3088">
        <v>3</v>
      </c>
      <c r="S3088" t="s">
        <v>36</v>
      </c>
      <c r="T3088">
        <v>2</v>
      </c>
      <c r="U3088">
        <v>2</v>
      </c>
      <c r="V3088">
        <v>3</v>
      </c>
      <c r="W3088">
        <v>12</v>
      </c>
      <c r="X3088">
        <v>757</v>
      </c>
      <c r="Y3088">
        <v>-50</v>
      </c>
      <c r="Z3088" t="s">
        <v>33</v>
      </c>
      <c r="AA3088">
        <v>50</v>
      </c>
      <c r="AB3088" t="str">
        <f t="shared" si="48"/>
        <v>30-39</v>
      </c>
    </row>
    <row r="3089" spans="1:28" x14ac:dyDescent="0.3">
      <c r="A3089">
        <v>58</v>
      </c>
      <c r="B3089" t="s">
        <v>36</v>
      </c>
      <c r="C3089" t="s">
        <v>46</v>
      </c>
      <c r="D3089">
        <v>0</v>
      </c>
      <c r="E3089" t="s">
        <v>37</v>
      </c>
      <c r="F3089">
        <v>0</v>
      </c>
      <c r="G3089">
        <v>0</v>
      </c>
      <c r="H3089" t="s">
        <v>30</v>
      </c>
      <c r="I3089">
        <v>0</v>
      </c>
      <c r="J3089" t="s">
        <v>31</v>
      </c>
      <c r="K3089">
        <v>0</v>
      </c>
      <c r="L3089" s="1">
        <v>2150</v>
      </c>
      <c r="M3089" t="s">
        <v>27</v>
      </c>
      <c r="N3089" t="s">
        <v>27</v>
      </c>
      <c r="O3089" t="s">
        <v>27</v>
      </c>
      <c r="P3089">
        <v>0</v>
      </c>
      <c r="Q3089" t="s">
        <v>32</v>
      </c>
      <c r="R3089">
        <v>7</v>
      </c>
      <c r="S3089" t="s">
        <v>36</v>
      </c>
      <c r="T3089">
        <v>4</v>
      </c>
      <c r="U3089">
        <v>0</v>
      </c>
      <c r="V3089">
        <v>3</v>
      </c>
      <c r="W3089">
        <v>2</v>
      </c>
      <c r="X3089">
        <v>743</v>
      </c>
      <c r="Y3089">
        <v>-50</v>
      </c>
      <c r="Z3089" t="s">
        <v>33</v>
      </c>
      <c r="AA3089">
        <v>50</v>
      </c>
      <c r="AB3089" t="str">
        <f t="shared" si="48"/>
        <v>50-59</v>
      </c>
    </row>
    <row r="3090" spans="1:28" x14ac:dyDescent="0.3">
      <c r="A3090">
        <v>18</v>
      </c>
      <c r="B3090" t="s">
        <v>27</v>
      </c>
      <c r="C3090" t="s">
        <v>38</v>
      </c>
      <c r="D3090">
        <v>0</v>
      </c>
      <c r="E3090" t="s">
        <v>29</v>
      </c>
      <c r="F3090">
        <v>50</v>
      </c>
      <c r="G3090">
        <v>2</v>
      </c>
      <c r="H3090" t="s">
        <v>30</v>
      </c>
      <c r="I3090">
        <v>100</v>
      </c>
      <c r="J3090" t="s">
        <v>31</v>
      </c>
      <c r="K3090">
        <v>0</v>
      </c>
      <c r="L3090" s="1">
        <v>2300</v>
      </c>
      <c r="M3090" t="s">
        <v>27</v>
      </c>
      <c r="N3090" t="s">
        <v>27</v>
      </c>
      <c r="O3090" t="s">
        <v>27</v>
      </c>
      <c r="P3090">
        <v>0</v>
      </c>
      <c r="Q3090" t="s">
        <v>34</v>
      </c>
      <c r="R3090">
        <v>23</v>
      </c>
      <c r="S3090" t="s">
        <v>27</v>
      </c>
      <c r="T3090">
        <v>6</v>
      </c>
      <c r="U3090">
        <v>0</v>
      </c>
      <c r="V3090">
        <v>1</v>
      </c>
      <c r="W3090">
        <v>99</v>
      </c>
      <c r="X3090">
        <v>741</v>
      </c>
      <c r="Y3090">
        <v>-50</v>
      </c>
      <c r="Z3090" t="s">
        <v>33</v>
      </c>
      <c r="AA3090">
        <v>50</v>
      </c>
      <c r="AB3090" t="str">
        <f t="shared" si="48"/>
        <v>10-19</v>
      </c>
    </row>
    <row r="3091" spans="1:28" x14ac:dyDescent="0.3">
      <c r="A3091">
        <v>42</v>
      </c>
      <c r="B3091" t="s">
        <v>27</v>
      </c>
      <c r="C3091" t="s">
        <v>28</v>
      </c>
      <c r="D3091">
        <v>86</v>
      </c>
      <c r="E3091" t="s">
        <v>37</v>
      </c>
      <c r="F3091">
        <v>0</v>
      </c>
      <c r="G3091">
        <v>0</v>
      </c>
      <c r="H3091" t="s">
        <v>30</v>
      </c>
      <c r="I3091">
        <v>0</v>
      </c>
      <c r="J3091" t="s">
        <v>31</v>
      </c>
      <c r="K3091">
        <v>0</v>
      </c>
      <c r="L3091" s="1">
        <v>2236</v>
      </c>
      <c r="M3091" t="s">
        <v>36</v>
      </c>
      <c r="N3091" t="s">
        <v>27</v>
      </c>
      <c r="O3091" t="s">
        <v>27</v>
      </c>
      <c r="P3091">
        <v>50</v>
      </c>
      <c r="Q3091" t="s">
        <v>34</v>
      </c>
      <c r="R3091">
        <v>27</v>
      </c>
      <c r="S3091" t="s">
        <v>27</v>
      </c>
      <c r="T3091">
        <v>7</v>
      </c>
      <c r="U3091">
        <v>3</v>
      </c>
      <c r="V3091">
        <v>3</v>
      </c>
      <c r="W3091">
        <v>99</v>
      </c>
      <c r="X3091">
        <v>699</v>
      </c>
      <c r="Y3091">
        <v>50</v>
      </c>
      <c r="Z3091" t="s">
        <v>41</v>
      </c>
      <c r="AA3091">
        <v>0</v>
      </c>
      <c r="AB3091" t="str">
        <f t="shared" si="48"/>
        <v>40-49</v>
      </c>
    </row>
    <row r="3092" spans="1:28" x14ac:dyDescent="0.3">
      <c r="A3092">
        <v>18</v>
      </c>
      <c r="B3092" t="s">
        <v>27</v>
      </c>
      <c r="C3092" t="s">
        <v>28</v>
      </c>
      <c r="D3092">
        <v>86</v>
      </c>
      <c r="E3092" t="s">
        <v>29</v>
      </c>
      <c r="F3092">
        <v>50</v>
      </c>
      <c r="G3092">
        <v>1</v>
      </c>
      <c r="H3092" t="s">
        <v>30</v>
      </c>
      <c r="I3092">
        <v>50</v>
      </c>
      <c r="J3092" t="s">
        <v>31</v>
      </c>
      <c r="K3092">
        <v>0</v>
      </c>
      <c r="L3092" s="1">
        <v>2486</v>
      </c>
      <c r="M3092" t="s">
        <v>27</v>
      </c>
      <c r="N3092" t="s">
        <v>27</v>
      </c>
      <c r="O3092" t="s">
        <v>27</v>
      </c>
      <c r="P3092">
        <v>0</v>
      </c>
      <c r="Q3092" t="s">
        <v>32</v>
      </c>
      <c r="R3092">
        <v>8</v>
      </c>
      <c r="S3092" t="s">
        <v>36</v>
      </c>
      <c r="T3092">
        <v>2</v>
      </c>
      <c r="U3092">
        <v>3</v>
      </c>
      <c r="V3092">
        <v>2</v>
      </c>
      <c r="W3092">
        <v>3</v>
      </c>
      <c r="X3092">
        <v>690</v>
      </c>
      <c r="Y3092">
        <v>50</v>
      </c>
      <c r="Z3092" t="s">
        <v>35</v>
      </c>
      <c r="AA3092">
        <v>100</v>
      </c>
      <c r="AB3092" t="str">
        <f t="shared" si="48"/>
        <v>10-19</v>
      </c>
    </row>
    <row r="3093" spans="1:28" x14ac:dyDescent="0.3">
      <c r="A3093">
        <v>51</v>
      </c>
      <c r="B3093" t="s">
        <v>27</v>
      </c>
      <c r="C3093" t="s">
        <v>28</v>
      </c>
      <c r="D3093">
        <v>86</v>
      </c>
      <c r="E3093" t="s">
        <v>37</v>
      </c>
      <c r="F3093">
        <v>0</v>
      </c>
      <c r="G3093">
        <v>0</v>
      </c>
      <c r="H3093" t="s">
        <v>30</v>
      </c>
      <c r="I3093">
        <v>0</v>
      </c>
      <c r="J3093" t="s">
        <v>31</v>
      </c>
      <c r="K3093">
        <v>0</v>
      </c>
      <c r="L3093" s="1">
        <v>2236</v>
      </c>
      <c r="M3093" t="s">
        <v>36</v>
      </c>
      <c r="N3093" t="s">
        <v>27</v>
      </c>
      <c r="O3093" t="s">
        <v>27</v>
      </c>
      <c r="P3093">
        <v>50</v>
      </c>
      <c r="Q3093" t="s">
        <v>34</v>
      </c>
      <c r="R3093">
        <v>1</v>
      </c>
      <c r="S3093" t="s">
        <v>27</v>
      </c>
      <c r="T3093">
        <v>2</v>
      </c>
      <c r="U3093">
        <v>1</v>
      </c>
      <c r="V3093">
        <v>3</v>
      </c>
      <c r="W3093">
        <v>99</v>
      </c>
      <c r="X3093">
        <v>621</v>
      </c>
      <c r="Y3093">
        <v>50</v>
      </c>
      <c r="Z3093" t="s">
        <v>41</v>
      </c>
      <c r="AA3093">
        <v>0</v>
      </c>
      <c r="AB3093" t="str">
        <f t="shared" si="48"/>
        <v>50-59</v>
      </c>
    </row>
    <row r="3094" spans="1:28" x14ac:dyDescent="0.3">
      <c r="A3094">
        <v>38</v>
      </c>
      <c r="B3094" t="s">
        <v>27</v>
      </c>
      <c r="C3094" t="s">
        <v>28</v>
      </c>
      <c r="D3094">
        <v>86</v>
      </c>
      <c r="E3094" t="s">
        <v>29</v>
      </c>
      <c r="F3094">
        <v>50</v>
      </c>
      <c r="G3094">
        <v>0</v>
      </c>
      <c r="H3094" t="s">
        <v>30</v>
      </c>
      <c r="I3094">
        <v>0</v>
      </c>
      <c r="J3094" t="s">
        <v>31</v>
      </c>
      <c r="K3094">
        <v>0</v>
      </c>
      <c r="L3094" s="1">
        <v>2286</v>
      </c>
      <c r="M3094" t="s">
        <v>27</v>
      </c>
      <c r="N3094" t="s">
        <v>36</v>
      </c>
      <c r="O3094" t="s">
        <v>27</v>
      </c>
      <c r="P3094">
        <v>50</v>
      </c>
      <c r="Q3094" t="s">
        <v>44</v>
      </c>
      <c r="R3094">
        <v>7</v>
      </c>
      <c r="S3094" t="s">
        <v>27</v>
      </c>
      <c r="T3094">
        <v>4</v>
      </c>
      <c r="U3094">
        <v>3</v>
      </c>
      <c r="V3094">
        <v>3</v>
      </c>
      <c r="W3094">
        <v>99</v>
      </c>
      <c r="X3094">
        <v>747</v>
      </c>
      <c r="Y3094">
        <v>-50</v>
      </c>
      <c r="Z3094" t="s">
        <v>35</v>
      </c>
      <c r="AA3094">
        <v>100</v>
      </c>
      <c r="AB3094" t="str">
        <f t="shared" si="48"/>
        <v>30-39</v>
      </c>
    </row>
    <row r="3095" spans="1:28" x14ac:dyDescent="0.3">
      <c r="A3095">
        <v>46</v>
      </c>
      <c r="B3095" t="s">
        <v>27</v>
      </c>
      <c r="C3095" t="s">
        <v>28</v>
      </c>
      <c r="D3095">
        <v>86</v>
      </c>
      <c r="E3095" t="s">
        <v>29</v>
      </c>
      <c r="F3095">
        <v>50</v>
      </c>
      <c r="G3095">
        <v>0</v>
      </c>
      <c r="H3095" t="s">
        <v>30</v>
      </c>
      <c r="I3095">
        <v>0</v>
      </c>
      <c r="J3095" t="s">
        <v>31</v>
      </c>
      <c r="K3095">
        <v>0</v>
      </c>
      <c r="L3095" s="1">
        <v>2236</v>
      </c>
      <c r="M3095" t="s">
        <v>27</v>
      </c>
      <c r="N3095" t="s">
        <v>36</v>
      </c>
      <c r="O3095" t="s">
        <v>27</v>
      </c>
      <c r="P3095">
        <v>50</v>
      </c>
      <c r="Q3095" t="s">
        <v>34</v>
      </c>
      <c r="R3095">
        <v>3</v>
      </c>
      <c r="S3095" t="s">
        <v>27</v>
      </c>
      <c r="T3095">
        <v>5</v>
      </c>
      <c r="U3095">
        <v>3</v>
      </c>
      <c r="V3095">
        <v>1</v>
      </c>
      <c r="W3095">
        <v>99</v>
      </c>
      <c r="X3095">
        <v>746</v>
      </c>
      <c r="Y3095">
        <v>-50</v>
      </c>
      <c r="Z3095" t="s">
        <v>33</v>
      </c>
      <c r="AA3095">
        <v>50</v>
      </c>
      <c r="AB3095" t="str">
        <f t="shared" si="48"/>
        <v>40-49</v>
      </c>
    </row>
    <row r="3096" spans="1:28" x14ac:dyDescent="0.3">
      <c r="A3096">
        <v>27</v>
      </c>
      <c r="B3096" t="s">
        <v>27</v>
      </c>
      <c r="C3096" t="s">
        <v>38</v>
      </c>
      <c r="D3096">
        <v>0</v>
      </c>
      <c r="E3096" t="s">
        <v>29</v>
      </c>
      <c r="F3096">
        <v>50</v>
      </c>
      <c r="G3096">
        <v>0</v>
      </c>
      <c r="H3096" t="s">
        <v>39</v>
      </c>
      <c r="I3096">
        <v>0</v>
      </c>
      <c r="J3096" t="s">
        <v>31</v>
      </c>
      <c r="K3096">
        <v>0</v>
      </c>
      <c r="L3096" s="1">
        <v>2350</v>
      </c>
      <c r="M3096" t="s">
        <v>27</v>
      </c>
      <c r="N3096" t="s">
        <v>27</v>
      </c>
      <c r="O3096" t="s">
        <v>27</v>
      </c>
      <c r="P3096">
        <v>0</v>
      </c>
      <c r="Q3096" t="s">
        <v>34</v>
      </c>
      <c r="R3096">
        <v>9</v>
      </c>
      <c r="S3096" t="s">
        <v>36</v>
      </c>
      <c r="T3096">
        <v>3</v>
      </c>
      <c r="U3096">
        <v>2</v>
      </c>
      <c r="V3096">
        <v>3</v>
      </c>
      <c r="W3096">
        <v>1</v>
      </c>
      <c r="X3096">
        <v>672</v>
      </c>
      <c r="Y3096">
        <v>50</v>
      </c>
      <c r="Z3096" t="s">
        <v>35</v>
      </c>
      <c r="AA3096">
        <v>100</v>
      </c>
      <c r="AB3096" t="str">
        <f t="shared" si="48"/>
        <v>20-29</v>
      </c>
    </row>
    <row r="3097" spans="1:28" x14ac:dyDescent="0.3">
      <c r="A3097">
        <v>59</v>
      </c>
      <c r="B3097" t="s">
        <v>36</v>
      </c>
      <c r="C3097" t="s">
        <v>28</v>
      </c>
      <c r="D3097">
        <v>86</v>
      </c>
      <c r="E3097" t="s">
        <v>37</v>
      </c>
      <c r="F3097">
        <v>0</v>
      </c>
      <c r="G3097">
        <v>1</v>
      </c>
      <c r="H3097" t="s">
        <v>39</v>
      </c>
      <c r="I3097">
        <v>100</v>
      </c>
      <c r="J3097" t="s">
        <v>31</v>
      </c>
      <c r="K3097">
        <v>0</v>
      </c>
      <c r="L3097" s="1">
        <v>2386</v>
      </c>
      <c r="M3097" t="s">
        <v>27</v>
      </c>
      <c r="N3097" t="s">
        <v>27</v>
      </c>
      <c r="O3097" t="s">
        <v>27</v>
      </c>
      <c r="P3097">
        <v>0</v>
      </c>
      <c r="Q3097" t="s">
        <v>32</v>
      </c>
      <c r="R3097">
        <v>26</v>
      </c>
      <c r="S3097" t="s">
        <v>27</v>
      </c>
      <c r="T3097">
        <v>5</v>
      </c>
      <c r="U3097">
        <v>2</v>
      </c>
      <c r="V3097">
        <v>1</v>
      </c>
      <c r="W3097">
        <v>99</v>
      </c>
      <c r="X3097">
        <v>701</v>
      </c>
      <c r="Y3097">
        <v>-50</v>
      </c>
      <c r="Z3097" t="s">
        <v>35</v>
      </c>
      <c r="AA3097">
        <v>100</v>
      </c>
      <c r="AB3097" t="str">
        <f t="shared" si="48"/>
        <v>50-59</v>
      </c>
    </row>
    <row r="3098" spans="1:28" x14ac:dyDescent="0.3">
      <c r="A3098">
        <v>55</v>
      </c>
      <c r="B3098" t="s">
        <v>36</v>
      </c>
      <c r="C3098" t="s">
        <v>28</v>
      </c>
      <c r="D3098">
        <v>86</v>
      </c>
      <c r="E3098" t="s">
        <v>29</v>
      </c>
      <c r="F3098">
        <v>50</v>
      </c>
      <c r="G3098">
        <v>1</v>
      </c>
      <c r="H3098" t="s">
        <v>30</v>
      </c>
      <c r="I3098">
        <v>50</v>
      </c>
      <c r="J3098" t="s">
        <v>31</v>
      </c>
      <c r="K3098">
        <v>0</v>
      </c>
      <c r="L3098" s="1">
        <v>2386</v>
      </c>
      <c r="M3098" t="s">
        <v>27</v>
      </c>
      <c r="N3098" t="s">
        <v>27</v>
      </c>
      <c r="O3098" t="s">
        <v>27</v>
      </c>
      <c r="P3098">
        <v>0</v>
      </c>
      <c r="Q3098" t="s">
        <v>44</v>
      </c>
      <c r="R3098">
        <v>2</v>
      </c>
      <c r="S3098" t="s">
        <v>27</v>
      </c>
      <c r="T3098">
        <v>3</v>
      </c>
      <c r="U3098">
        <v>1</v>
      </c>
      <c r="V3098">
        <v>3</v>
      </c>
      <c r="W3098">
        <v>99</v>
      </c>
      <c r="X3098">
        <v>742</v>
      </c>
      <c r="Y3098">
        <v>-50</v>
      </c>
      <c r="Z3098" t="s">
        <v>35</v>
      </c>
      <c r="AA3098">
        <v>100</v>
      </c>
      <c r="AB3098" t="str">
        <f t="shared" si="48"/>
        <v>50-59</v>
      </c>
    </row>
    <row r="3099" spans="1:28" x14ac:dyDescent="0.3">
      <c r="A3099">
        <v>48</v>
      </c>
      <c r="B3099" t="s">
        <v>27</v>
      </c>
      <c r="C3099" t="s">
        <v>28</v>
      </c>
      <c r="D3099">
        <v>86</v>
      </c>
      <c r="E3099" t="s">
        <v>37</v>
      </c>
      <c r="F3099">
        <v>0</v>
      </c>
      <c r="G3099">
        <v>0</v>
      </c>
      <c r="H3099" t="s">
        <v>39</v>
      </c>
      <c r="I3099">
        <v>0</v>
      </c>
      <c r="J3099" t="s">
        <v>31</v>
      </c>
      <c r="K3099">
        <v>0</v>
      </c>
      <c r="L3099" s="1">
        <v>2236</v>
      </c>
      <c r="M3099" t="s">
        <v>27</v>
      </c>
      <c r="N3099" t="s">
        <v>27</v>
      </c>
      <c r="O3099" t="s">
        <v>27</v>
      </c>
      <c r="P3099">
        <v>0</v>
      </c>
      <c r="Q3099" t="s">
        <v>44</v>
      </c>
      <c r="R3099">
        <v>28</v>
      </c>
      <c r="S3099" t="s">
        <v>27</v>
      </c>
      <c r="T3099">
        <v>3</v>
      </c>
      <c r="U3099">
        <v>2</v>
      </c>
      <c r="V3099">
        <v>3</v>
      </c>
      <c r="W3099">
        <v>99</v>
      </c>
      <c r="X3099">
        <v>750</v>
      </c>
      <c r="Y3099">
        <v>-50</v>
      </c>
      <c r="Z3099" t="s">
        <v>33</v>
      </c>
      <c r="AA3099">
        <v>50</v>
      </c>
      <c r="AB3099" t="str">
        <f t="shared" si="48"/>
        <v>40-49</v>
      </c>
    </row>
    <row r="3100" spans="1:28" x14ac:dyDescent="0.3">
      <c r="A3100">
        <v>38</v>
      </c>
      <c r="B3100" t="s">
        <v>27</v>
      </c>
      <c r="C3100" t="s">
        <v>38</v>
      </c>
      <c r="D3100">
        <v>0</v>
      </c>
      <c r="E3100" t="s">
        <v>37</v>
      </c>
      <c r="F3100">
        <v>0</v>
      </c>
      <c r="G3100">
        <v>0</v>
      </c>
      <c r="H3100" t="s">
        <v>30</v>
      </c>
      <c r="I3100">
        <v>0</v>
      </c>
      <c r="J3100" t="s">
        <v>31</v>
      </c>
      <c r="K3100">
        <v>0</v>
      </c>
      <c r="L3100" s="1">
        <v>2200</v>
      </c>
      <c r="M3100" t="s">
        <v>27</v>
      </c>
      <c r="N3100" t="s">
        <v>27</v>
      </c>
      <c r="O3100" t="s">
        <v>27</v>
      </c>
      <c r="P3100">
        <v>0</v>
      </c>
      <c r="Q3100" t="s">
        <v>34</v>
      </c>
      <c r="R3100">
        <v>20</v>
      </c>
      <c r="S3100" t="s">
        <v>36</v>
      </c>
      <c r="T3100">
        <v>6</v>
      </c>
      <c r="U3100">
        <v>5</v>
      </c>
      <c r="V3100">
        <v>1</v>
      </c>
      <c r="W3100">
        <v>3</v>
      </c>
      <c r="X3100">
        <v>742</v>
      </c>
      <c r="Y3100">
        <v>-50</v>
      </c>
      <c r="Z3100" t="s">
        <v>35</v>
      </c>
      <c r="AA3100">
        <v>100</v>
      </c>
      <c r="AB3100" t="str">
        <f t="shared" si="48"/>
        <v>30-39</v>
      </c>
    </row>
    <row r="3101" spans="1:28" x14ac:dyDescent="0.3">
      <c r="A3101">
        <v>48</v>
      </c>
      <c r="B3101" t="s">
        <v>27</v>
      </c>
      <c r="C3101" t="s">
        <v>38</v>
      </c>
      <c r="D3101">
        <v>0</v>
      </c>
      <c r="E3101" t="s">
        <v>37</v>
      </c>
      <c r="F3101">
        <v>0</v>
      </c>
      <c r="G3101">
        <v>1</v>
      </c>
      <c r="H3101" t="s">
        <v>30</v>
      </c>
      <c r="I3101">
        <v>50</v>
      </c>
      <c r="J3101" t="s">
        <v>31</v>
      </c>
      <c r="K3101">
        <v>0</v>
      </c>
      <c r="L3101" s="1">
        <v>2150</v>
      </c>
      <c r="M3101" t="s">
        <v>27</v>
      </c>
      <c r="N3101" t="s">
        <v>36</v>
      </c>
      <c r="O3101" t="s">
        <v>27</v>
      </c>
      <c r="P3101">
        <v>50</v>
      </c>
      <c r="Q3101" t="s">
        <v>34</v>
      </c>
      <c r="R3101">
        <v>26</v>
      </c>
      <c r="S3101" t="s">
        <v>27</v>
      </c>
      <c r="T3101">
        <v>1</v>
      </c>
      <c r="U3101">
        <v>1</v>
      </c>
      <c r="V3101">
        <v>2</v>
      </c>
      <c r="W3101">
        <v>99</v>
      </c>
      <c r="X3101">
        <v>717</v>
      </c>
      <c r="Y3101">
        <v>-50</v>
      </c>
      <c r="Z3101" t="s">
        <v>33</v>
      </c>
      <c r="AA3101">
        <v>50</v>
      </c>
      <c r="AB3101" t="str">
        <f t="shared" si="48"/>
        <v>40-49</v>
      </c>
    </row>
    <row r="3102" spans="1:28" x14ac:dyDescent="0.3">
      <c r="A3102">
        <v>29</v>
      </c>
      <c r="B3102" t="s">
        <v>27</v>
      </c>
      <c r="C3102" t="s">
        <v>38</v>
      </c>
      <c r="D3102">
        <v>0</v>
      </c>
      <c r="E3102" t="s">
        <v>29</v>
      </c>
      <c r="F3102">
        <v>50</v>
      </c>
      <c r="G3102">
        <v>0</v>
      </c>
      <c r="H3102" t="s">
        <v>30</v>
      </c>
      <c r="I3102">
        <v>0</v>
      </c>
      <c r="J3102" t="s">
        <v>31</v>
      </c>
      <c r="K3102">
        <v>0</v>
      </c>
      <c r="L3102" s="1">
        <v>2200</v>
      </c>
      <c r="M3102" t="s">
        <v>27</v>
      </c>
      <c r="N3102" t="s">
        <v>27</v>
      </c>
      <c r="O3102" t="s">
        <v>27</v>
      </c>
      <c r="P3102">
        <v>0</v>
      </c>
      <c r="Q3102" t="s">
        <v>34</v>
      </c>
      <c r="R3102">
        <v>14</v>
      </c>
      <c r="S3102" t="s">
        <v>36</v>
      </c>
      <c r="T3102">
        <v>4</v>
      </c>
      <c r="U3102">
        <v>3</v>
      </c>
      <c r="V3102">
        <v>2</v>
      </c>
      <c r="W3102">
        <v>9</v>
      </c>
      <c r="X3102">
        <v>737</v>
      </c>
      <c r="Y3102">
        <v>-50</v>
      </c>
      <c r="Z3102" t="s">
        <v>33</v>
      </c>
      <c r="AA3102">
        <v>50</v>
      </c>
      <c r="AB3102" t="str">
        <f t="shared" si="48"/>
        <v>20-29</v>
      </c>
    </row>
    <row r="3103" spans="1:28" x14ac:dyDescent="0.3">
      <c r="A3103">
        <v>52</v>
      </c>
      <c r="B3103" t="s">
        <v>27</v>
      </c>
      <c r="C3103" t="s">
        <v>28</v>
      </c>
      <c r="D3103">
        <v>86</v>
      </c>
      <c r="E3103" t="s">
        <v>29</v>
      </c>
      <c r="F3103">
        <v>50</v>
      </c>
      <c r="G3103">
        <v>0</v>
      </c>
      <c r="H3103" t="s">
        <v>30</v>
      </c>
      <c r="I3103">
        <v>0</v>
      </c>
      <c r="J3103" t="s">
        <v>31</v>
      </c>
      <c r="K3103">
        <v>0</v>
      </c>
      <c r="L3103" s="1">
        <v>2236</v>
      </c>
      <c r="M3103" t="s">
        <v>27</v>
      </c>
      <c r="N3103" t="s">
        <v>36</v>
      </c>
      <c r="O3103" t="s">
        <v>27</v>
      </c>
      <c r="P3103">
        <v>50</v>
      </c>
      <c r="Q3103" t="s">
        <v>32</v>
      </c>
      <c r="R3103">
        <v>2</v>
      </c>
      <c r="S3103" t="s">
        <v>36</v>
      </c>
      <c r="T3103">
        <v>6</v>
      </c>
      <c r="U3103">
        <v>3</v>
      </c>
      <c r="V3103">
        <v>2</v>
      </c>
      <c r="W3103">
        <v>13</v>
      </c>
      <c r="X3103">
        <v>715</v>
      </c>
      <c r="Y3103">
        <v>-50</v>
      </c>
      <c r="Z3103" t="s">
        <v>33</v>
      </c>
      <c r="AA3103">
        <v>50</v>
      </c>
      <c r="AB3103" t="str">
        <f t="shared" si="48"/>
        <v>50-59</v>
      </c>
    </row>
    <row r="3104" spans="1:28" x14ac:dyDescent="0.3">
      <c r="A3104">
        <v>64</v>
      </c>
      <c r="B3104" t="s">
        <v>36</v>
      </c>
      <c r="C3104" t="s">
        <v>28</v>
      </c>
      <c r="D3104">
        <v>86</v>
      </c>
      <c r="E3104" t="s">
        <v>42</v>
      </c>
      <c r="F3104">
        <v>100</v>
      </c>
      <c r="G3104">
        <v>0</v>
      </c>
      <c r="H3104" t="s">
        <v>30</v>
      </c>
      <c r="I3104">
        <v>0</v>
      </c>
      <c r="J3104" t="s">
        <v>31</v>
      </c>
      <c r="K3104">
        <v>0</v>
      </c>
      <c r="L3104" s="1">
        <v>2436</v>
      </c>
      <c r="M3104" t="s">
        <v>27</v>
      </c>
      <c r="N3104" t="s">
        <v>27</v>
      </c>
      <c r="O3104" t="s">
        <v>36</v>
      </c>
      <c r="P3104">
        <v>50</v>
      </c>
      <c r="Q3104" t="s">
        <v>34</v>
      </c>
      <c r="R3104">
        <v>26</v>
      </c>
      <c r="S3104" t="s">
        <v>27</v>
      </c>
      <c r="T3104">
        <v>5</v>
      </c>
      <c r="U3104">
        <v>0</v>
      </c>
      <c r="V3104">
        <v>2</v>
      </c>
      <c r="W3104">
        <v>99</v>
      </c>
      <c r="X3104">
        <v>626</v>
      </c>
      <c r="Y3104">
        <v>50</v>
      </c>
      <c r="Z3104" t="s">
        <v>35</v>
      </c>
      <c r="AA3104">
        <v>100</v>
      </c>
      <c r="AB3104" t="str">
        <f t="shared" si="48"/>
        <v>60-69</v>
      </c>
    </row>
    <row r="3105" spans="1:28" x14ac:dyDescent="0.3">
      <c r="A3105">
        <v>56</v>
      </c>
      <c r="B3105" t="s">
        <v>36</v>
      </c>
      <c r="C3105" t="s">
        <v>28</v>
      </c>
      <c r="D3105">
        <v>86</v>
      </c>
      <c r="E3105" t="s">
        <v>37</v>
      </c>
      <c r="F3105">
        <v>0</v>
      </c>
      <c r="G3105">
        <v>0</v>
      </c>
      <c r="H3105" t="s">
        <v>30</v>
      </c>
      <c r="I3105">
        <v>0</v>
      </c>
      <c r="J3105" t="s">
        <v>40</v>
      </c>
      <c r="K3105">
        <v>-200</v>
      </c>
      <c r="L3105" s="1">
        <v>2086</v>
      </c>
      <c r="M3105" t="s">
        <v>27</v>
      </c>
      <c r="N3105" t="s">
        <v>27</v>
      </c>
      <c r="O3105" t="s">
        <v>27</v>
      </c>
      <c r="P3105">
        <v>0</v>
      </c>
      <c r="Q3105" t="s">
        <v>34</v>
      </c>
      <c r="R3105">
        <v>20</v>
      </c>
      <c r="S3105" t="s">
        <v>36</v>
      </c>
      <c r="T3105">
        <v>2</v>
      </c>
      <c r="U3105">
        <v>1</v>
      </c>
      <c r="V3105">
        <v>3</v>
      </c>
      <c r="W3105">
        <v>2</v>
      </c>
      <c r="X3105">
        <v>676</v>
      </c>
      <c r="Y3105">
        <v>50</v>
      </c>
      <c r="Z3105" t="s">
        <v>41</v>
      </c>
      <c r="AA3105">
        <v>0</v>
      </c>
      <c r="AB3105" t="str">
        <f t="shared" si="48"/>
        <v>50-59</v>
      </c>
    </row>
    <row r="3106" spans="1:28" x14ac:dyDescent="0.3">
      <c r="A3106">
        <v>29</v>
      </c>
      <c r="B3106" t="s">
        <v>27</v>
      </c>
      <c r="C3106" t="s">
        <v>28</v>
      </c>
      <c r="D3106">
        <v>86</v>
      </c>
      <c r="E3106" t="s">
        <v>37</v>
      </c>
      <c r="F3106">
        <v>0</v>
      </c>
      <c r="G3106">
        <v>0</v>
      </c>
      <c r="H3106" t="s">
        <v>30</v>
      </c>
      <c r="I3106">
        <v>0</v>
      </c>
      <c r="J3106" t="s">
        <v>31</v>
      </c>
      <c r="K3106">
        <v>0</v>
      </c>
      <c r="L3106" s="1">
        <v>2336</v>
      </c>
      <c r="M3106" t="s">
        <v>27</v>
      </c>
      <c r="N3106" t="s">
        <v>36</v>
      </c>
      <c r="O3106" t="s">
        <v>27</v>
      </c>
      <c r="P3106">
        <v>50</v>
      </c>
      <c r="Q3106" t="s">
        <v>32</v>
      </c>
      <c r="R3106">
        <v>21</v>
      </c>
      <c r="S3106" t="s">
        <v>27</v>
      </c>
      <c r="T3106">
        <v>3</v>
      </c>
      <c r="U3106">
        <v>2</v>
      </c>
      <c r="V3106">
        <v>1</v>
      </c>
      <c r="W3106">
        <v>99</v>
      </c>
      <c r="X3106">
        <v>663</v>
      </c>
      <c r="Y3106">
        <v>50</v>
      </c>
      <c r="Z3106" t="s">
        <v>35</v>
      </c>
      <c r="AA3106">
        <v>100</v>
      </c>
      <c r="AB3106" t="str">
        <f t="shared" si="48"/>
        <v>20-29</v>
      </c>
    </row>
    <row r="3107" spans="1:28" x14ac:dyDescent="0.3">
      <c r="A3107">
        <v>45</v>
      </c>
      <c r="B3107" t="s">
        <v>27</v>
      </c>
      <c r="C3107" t="s">
        <v>46</v>
      </c>
      <c r="D3107">
        <v>0</v>
      </c>
      <c r="E3107" t="s">
        <v>37</v>
      </c>
      <c r="F3107">
        <v>0</v>
      </c>
      <c r="G3107">
        <v>0</v>
      </c>
      <c r="H3107" t="s">
        <v>30</v>
      </c>
      <c r="I3107">
        <v>0</v>
      </c>
      <c r="J3107" t="s">
        <v>31</v>
      </c>
      <c r="K3107">
        <v>0</v>
      </c>
      <c r="L3107" s="1">
        <v>2100</v>
      </c>
      <c r="M3107" t="s">
        <v>27</v>
      </c>
      <c r="N3107" t="s">
        <v>27</v>
      </c>
      <c r="O3107" t="s">
        <v>27</v>
      </c>
      <c r="P3107">
        <v>0</v>
      </c>
      <c r="Q3107" t="s">
        <v>32</v>
      </c>
      <c r="R3107">
        <v>27</v>
      </c>
      <c r="S3107" t="s">
        <v>36</v>
      </c>
      <c r="T3107">
        <v>3</v>
      </c>
      <c r="U3107">
        <v>5</v>
      </c>
      <c r="V3107">
        <v>3</v>
      </c>
      <c r="W3107">
        <v>9</v>
      </c>
      <c r="X3107">
        <v>769</v>
      </c>
      <c r="Y3107">
        <v>-50</v>
      </c>
      <c r="Z3107" t="s">
        <v>41</v>
      </c>
      <c r="AA3107">
        <v>0</v>
      </c>
      <c r="AB3107" t="str">
        <f t="shared" si="48"/>
        <v>40-49</v>
      </c>
    </row>
    <row r="3108" spans="1:28" x14ac:dyDescent="0.3">
      <c r="A3108">
        <v>20</v>
      </c>
      <c r="B3108" t="s">
        <v>27</v>
      </c>
      <c r="C3108" t="s">
        <v>38</v>
      </c>
      <c r="D3108">
        <v>0</v>
      </c>
      <c r="E3108" t="s">
        <v>29</v>
      </c>
      <c r="F3108">
        <v>50</v>
      </c>
      <c r="G3108">
        <v>1</v>
      </c>
      <c r="H3108" t="s">
        <v>43</v>
      </c>
      <c r="I3108">
        <v>200</v>
      </c>
      <c r="J3108" t="s">
        <v>31</v>
      </c>
      <c r="K3108">
        <v>0</v>
      </c>
      <c r="L3108" s="1">
        <v>2250</v>
      </c>
      <c r="M3108" t="s">
        <v>36</v>
      </c>
      <c r="N3108" t="s">
        <v>36</v>
      </c>
      <c r="O3108" t="s">
        <v>27</v>
      </c>
      <c r="P3108">
        <v>100</v>
      </c>
      <c r="Q3108" t="s">
        <v>44</v>
      </c>
      <c r="R3108">
        <v>19</v>
      </c>
      <c r="S3108" t="s">
        <v>36</v>
      </c>
      <c r="T3108">
        <v>3</v>
      </c>
      <c r="U3108">
        <v>2</v>
      </c>
      <c r="V3108">
        <v>2</v>
      </c>
      <c r="W3108">
        <v>12</v>
      </c>
      <c r="X3108">
        <v>761</v>
      </c>
      <c r="Y3108">
        <v>-50</v>
      </c>
      <c r="Z3108" t="s">
        <v>41</v>
      </c>
      <c r="AA3108">
        <v>0</v>
      </c>
      <c r="AB3108" t="str">
        <f t="shared" si="48"/>
        <v>20-29</v>
      </c>
    </row>
    <row r="3109" spans="1:28" x14ac:dyDescent="0.3">
      <c r="A3109">
        <v>48</v>
      </c>
      <c r="B3109" t="s">
        <v>27</v>
      </c>
      <c r="C3109" t="s">
        <v>38</v>
      </c>
      <c r="D3109">
        <v>0</v>
      </c>
      <c r="E3109" t="s">
        <v>29</v>
      </c>
      <c r="F3109">
        <v>50</v>
      </c>
      <c r="G3109">
        <v>1</v>
      </c>
      <c r="H3109" t="s">
        <v>30</v>
      </c>
      <c r="I3109">
        <v>50</v>
      </c>
      <c r="J3109" t="s">
        <v>31</v>
      </c>
      <c r="K3109">
        <v>0</v>
      </c>
      <c r="L3109" s="1">
        <v>2300</v>
      </c>
      <c r="M3109" t="s">
        <v>36</v>
      </c>
      <c r="N3109" t="s">
        <v>27</v>
      </c>
      <c r="O3109" t="s">
        <v>27</v>
      </c>
      <c r="P3109">
        <v>50</v>
      </c>
      <c r="Q3109" t="s">
        <v>34</v>
      </c>
      <c r="R3109">
        <v>14</v>
      </c>
      <c r="S3109" t="s">
        <v>27</v>
      </c>
      <c r="T3109">
        <v>6</v>
      </c>
      <c r="U3109">
        <v>1</v>
      </c>
      <c r="V3109">
        <v>1</v>
      </c>
      <c r="W3109">
        <v>99</v>
      </c>
      <c r="X3109">
        <v>675</v>
      </c>
      <c r="Y3109">
        <v>50</v>
      </c>
      <c r="Z3109" t="s">
        <v>33</v>
      </c>
      <c r="AA3109">
        <v>50</v>
      </c>
      <c r="AB3109" t="str">
        <f t="shared" si="48"/>
        <v>40-49</v>
      </c>
    </row>
    <row r="3110" spans="1:28" x14ac:dyDescent="0.3">
      <c r="A3110">
        <v>46</v>
      </c>
      <c r="B3110" t="s">
        <v>27</v>
      </c>
      <c r="C3110" t="s">
        <v>45</v>
      </c>
      <c r="D3110">
        <v>0</v>
      </c>
      <c r="E3110" t="s">
        <v>37</v>
      </c>
      <c r="F3110">
        <v>0</v>
      </c>
      <c r="G3110">
        <v>0</v>
      </c>
      <c r="H3110" t="s">
        <v>30</v>
      </c>
      <c r="I3110">
        <v>0</v>
      </c>
      <c r="J3110" t="s">
        <v>31</v>
      </c>
      <c r="K3110">
        <v>0</v>
      </c>
      <c r="L3110" s="1">
        <v>2100</v>
      </c>
      <c r="M3110" t="s">
        <v>27</v>
      </c>
      <c r="N3110" t="s">
        <v>36</v>
      </c>
      <c r="O3110" t="s">
        <v>36</v>
      </c>
      <c r="P3110">
        <v>100</v>
      </c>
      <c r="Q3110" t="s">
        <v>34</v>
      </c>
      <c r="R3110">
        <v>24</v>
      </c>
      <c r="S3110" t="s">
        <v>36</v>
      </c>
      <c r="T3110">
        <v>6</v>
      </c>
      <c r="U3110">
        <v>3</v>
      </c>
      <c r="V3110">
        <v>3</v>
      </c>
      <c r="W3110">
        <v>13</v>
      </c>
      <c r="X3110">
        <v>715</v>
      </c>
      <c r="Y3110">
        <v>-50</v>
      </c>
      <c r="Z3110" t="s">
        <v>35</v>
      </c>
      <c r="AA3110">
        <v>100</v>
      </c>
      <c r="AB3110" t="str">
        <f t="shared" si="48"/>
        <v>40-49</v>
      </c>
    </row>
    <row r="3111" spans="1:28" x14ac:dyDescent="0.3">
      <c r="A3111">
        <v>18</v>
      </c>
      <c r="B3111" t="s">
        <v>27</v>
      </c>
      <c r="C3111" t="s">
        <v>38</v>
      </c>
      <c r="D3111">
        <v>0</v>
      </c>
      <c r="E3111" t="s">
        <v>42</v>
      </c>
      <c r="F3111">
        <v>100</v>
      </c>
      <c r="G3111">
        <v>2</v>
      </c>
      <c r="H3111" t="s">
        <v>30</v>
      </c>
      <c r="I3111">
        <v>100</v>
      </c>
      <c r="J3111" t="s">
        <v>40</v>
      </c>
      <c r="K3111">
        <v>-200</v>
      </c>
      <c r="L3111" s="1">
        <v>2150</v>
      </c>
      <c r="M3111" t="s">
        <v>36</v>
      </c>
      <c r="N3111" t="s">
        <v>36</v>
      </c>
      <c r="O3111" t="s">
        <v>27</v>
      </c>
      <c r="P3111">
        <v>100</v>
      </c>
      <c r="Q3111" t="s">
        <v>34</v>
      </c>
      <c r="R3111">
        <v>15</v>
      </c>
      <c r="S3111" t="s">
        <v>27</v>
      </c>
      <c r="T3111">
        <v>3</v>
      </c>
      <c r="U3111">
        <v>2</v>
      </c>
      <c r="V3111">
        <v>1</v>
      </c>
      <c r="W3111">
        <v>99</v>
      </c>
      <c r="X3111">
        <v>665</v>
      </c>
      <c r="Y3111">
        <v>50</v>
      </c>
      <c r="Z3111" t="s">
        <v>33</v>
      </c>
      <c r="AA3111">
        <v>50</v>
      </c>
      <c r="AB3111" t="str">
        <f t="shared" si="48"/>
        <v>10-19</v>
      </c>
    </row>
    <row r="3112" spans="1:28" x14ac:dyDescent="0.3">
      <c r="A3112">
        <v>22</v>
      </c>
      <c r="B3112" t="s">
        <v>27</v>
      </c>
      <c r="C3112" t="s">
        <v>28</v>
      </c>
      <c r="D3112">
        <v>86</v>
      </c>
      <c r="E3112" t="s">
        <v>37</v>
      </c>
      <c r="F3112">
        <v>0</v>
      </c>
      <c r="G3112">
        <v>2</v>
      </c>
      <c r="H3112" t="s">
        <v>30</v>
      </c>
      <c r="I3112">
        <v>100</v>
      </c>
      <c r="J3112" t="s">
        <v>31</v>
      </c>
      <c r="K3112">
        <v>0</v>
      </c>
      <c r="L3112" s="1">
        <v>2386</v>
      </c>
      <c r="M3112" t="s">
        <v>27</v>
      </c>
      <c r="N3112" t="s">
        <v>27</v>
      </c>
      <c r="O3112" t="s">
        <v>27</v>
      </c>
      <c r="P3112">
        <v>0</v>
      </c>
      <c r="Q3112" t="s">
        <v>34</v>
      </c>
      <c r="R3112">
        <v>4</v>
      </c>
      <c r="S3112" t="s">
        <v>27</v>
      </c>
      <c r="T3112">
        <v>5</v>
      </c>
      <c r="U3112">
        <v>2</v>
      </c>
      <c r="V3112">
        <v>1</v>
      </c>
      <c r="W3112">
        <v>99</v>
      </c>
      <c r="X3112">
        <v>684</v>
      </c>
      <c r="Y3112">
        <v>50</v>
      </c>
      <c r="Z3112" t="s">
        <v>41</v>
      </c>
      <c r="AA3112">
        <v>0</v>
      </c>
      <c r="AB3112" t="str">
        <f t="shared" si="48"/>
        <v>20-29</v>
      </c>
    </row>
    <row r="3113" spans="1:28" x14ac:dyDescent="0.3">
      <c r="A3113">
        <v>35</v>
      </c>
      <c r="B3113" t="s">
        <v>27</v>
      </c>
      <c r="C3113" t="s">
        <v>45</v>
      </c>
      <c r="D3113">
        <v>0</v>
      </c>
      <c r="E3113" t="s">
        <v>29</v>
      </c>
      <c r="F3113">
        <v>50</v>
      </c>
      <c r="G3113">
        <v>0</v>
      </c>
      <c r="H3113" t="s">
        <v>30</v>
      </c>
      <c r="I3113">
        <v>0</v>
      </c>
      <c r="J3113" t="s">
        <v>40</v>
      </c>
      <c r="K3113">
        <v>-200</v>
      </c>
      <c r="L3113" s="1">
        <v>2050</v>
      </c>
      <c r="M3113" t="s">
        <v>27</v>
      </c>
      <c r="N3113" t="s">
        <v>36</v>
      </c>
      <c r="O3113" t="s">
        <v>27</v>
      </c>
      <c r="P3113">
        <v>50</v>
      </c>
      <c r="Q3113" t="s">
        <v>34</v>
      </c>
      <c r="R3113">
        <v>14</v>
      </c>
      <c r="S3113" t="s">
        <v>27</v>
      </c>
      <c r="T3113">
        <v>4</v>
      </c>
      <c r="U3113">
        <v>1</v>
      </c>
      <c r="V3113">
        <v>1</v>
      </c>
      <c r="W3113">
        <v>99</v>
      </c>
      <c r="X3113">
        <v>629</v>
      </c>
      <c r="Y3113">
        <v>50</v>
      </c>
      <c r="Z3113" t="s">
        <v>33</v>
      </c>
      <c r="AA3113">
        <v>50</v>
      </c>
      <c r="AB3113" t="str">
        <f t="shared" si="48"/>
        <v>30-39</v>
      </c>
    </row>
    <row r="3114" spans="1:28" x14ac:dyDescent="0.3">
      <c r="A3114">
        <v>35</v>
      </c>
      <c r="B3114" t="s">
        <v>27</v>
      </c>
      <c r="C3114" t="s">
        <v>28</v>
      </c>
      <c r="D3114">
        <v>86</v>
      </c>
      <c r="E3114" t="s">
        <v>29</v>
      </c>
      <c r="F3114">
        <v>50</v>
      </c>
      <c r="G3114">
        <v>0</v>
      </c>
      <c r="H3114" t="s">
        <v>30</v>
      </c>
      <c r="I3114">
        <v>0</v>
      </c>
      <c r="J3114" t="s">
        <v>31</v>
      </c>
      <c r="K3114">
        <v>0</v>
      </c>
      <c r="L3114" s="1">
        <v>2436</v>
      </c>
      <c r="M3114" t="s">
        <v>27</v>
      </c>
      <c r="N3114" t="s">
        <v>27</v>
      </c>
      <c r="O3114" t="s">
        <v>27</v>
      </c>
      <c r="P3114">
        <v>0</v>
      </c>
      <c r="Q3114" t="s">
        <v>34</v>
      </c>
      <c r="R3114">
        <v>3</v>
      </c>
      <c r="S3114" t="s">
        <v>36</v>
      </c>
      <c r="T3114">
        <v>7</v>
      </c>
      <c r="U3114">
        <v>1</v>
      </c>
      <c r="V3114">
        <v>1</v>
      </c>
      <c r="W3114">
        <v>5</v>
      </c>
      <c r="X3114">
        <v>699</v>
      </c>
      <c r="Y3114">
        <v>50</v>
      </c>
      <c r="Z3114" t="s">
        <v>35</v>
      </c>
      <c r="AA3114">
        <v>100</v>
      </c>
      <c r="AB3114" t="str">
        <f t="shared" si="48"/>
        <v>30-39</v>
      </c>
    </row>
    <row r="3115" spans="1:28" x14ac:dyDescent="0.3">
      <c r="A3115">
        <v>21</v>
      </c>
      <c r="B3115" t="s">
        <v>27</v>
      </c>
      <c r="C3115" t="s">
        <v>38</v>
      </c>
      <c r="D3115">
        <v>0</v>
      </c>
      <c r="E3115" t="s">
        <v>37</v>
      </c>
      <c r="F3115">
        <v>0</v>
      </c>
      <c r="G3115">
        <v>1</v>
      </c>
      <c r="H3115" t="s">
        <v>30</v>
      </c>
      <c r="I3115">
        <v>50</v>
      </c>
      <c r="J3115" t="s">
        <v>31</v>
      </c>
      <c r="K3115">
        <v>0</v>
      </c>
      <c r="L3115" s="1">
        <v>2150</v>
      </c>
      <c r="M3115" t="s">
        <v>36</v>
      </c>
      <c r="N3115" t="s">
        <v>27</v>
      </c>
      <c r="O3115" t="s">
        <v>36</v>
      </c>
      <c r="P3115">
        <v>100</v>
      </c>
      <c r="Q3115" t="s">
        <v>34</v>
      </c>
      <c r="R3115">
        <v>9</v>
      </c>
      <c r="S3115" t="s">
        <v>36</v>
      </c>
      <c r="T3115">
        <v>1</v>
      </c>
      <c r="U3115">
        <v>0</v>
      </c>
      <c r="V3115">
        <v>1</v>
      </c>
      <c r="W3115">
        <v>8</v>
      </c>
      <c r="X3115">
        <v>723</v>
      </c>
      <c r="Y3115">
        <v>-50</v>
      </c>
      <c r="Z3115" t="s">
        <v>35</v>
      </c>
      <c r="AA3115">
        <v>100</v>
      </c>
      <c r="AB3115" t="str">
        <f t="shared" si="48"/>
        <v>20-29</v>
      </c>
    </row>
    <row r="3116" spans="1:28" x14ac:dyDescent="0.3">
      <c r="A3116">
        <v>45</v>
      </c>
      <c r="B3116" t="s">
        <v>27</v>
      </c>
      <c r="C3116" t="s">
        <v>28</v>
      </c>
      <c r="D3116">
        <v>86</v>
      </c>
      <c r="E3116" t="s">
        <v>42</v>
      </c>
      <c r="F3116">
        <v>100</v>
      </c>
      <c r="G3116">
        <v>1</v>
      </c>
      <c r="H3116" t="s">
        <v>30</v>
      </c>
      <c r="I3116">
        <v>50</v>
      </c>
      <c r="J3116" t="s">
        <v>40</v>
      </c>
      <c r="K3116">
        <v>-200</v>
      </c>
      <c r="L3116" s="1">
        <v>2136</v>
      </c>
      <c r="M3116" t="s">
        <v>27</v>
      </c>
      <c r="N3116" t="s">
        <v>36</v>
      </c>
      <c r="O3116" t="s">
        <v>27</v>
      </c>
      <c r="P3116">
        <v>50</v>
      </c>
      <c r="Q3116" t="s">
        <v>34</v>
      </c>
      <c r="R3116">
        <v>20</v>
      </c>
      <c r="S3116" t="s">
        <v>36</v>
      </c>
      <c r="T3116">
        <v>4</v>
      </c>
      <c r="U3116">
        <v>1</v>
      </c>
      <c r="V3116">
        <v>3</v>
      </c>
      <c r="W3116">
        <v>3</v>
      </c>
      <c r="X3116">
        <v>744</v>
      </c>
      <c r="Y3116">
        <v>-50</v>
      </c>
      <c r="Z3116" t="s">
        <v>33</v>
      </c>
      <c r="AA3116">
        <v>50</v>
      </c>
      <c r="AB3116" t="str">
        <f t="shared" si="48"/>
        <v>40-49</v>
      </c>
    </row>
    <row r="3117" spans="1:28" x14ac:dyDescent="0.3">
      <c r="A3117">
        <v>43</v>
      </c>
      <c r="B3117" t="s">
        <v>27</v>
      </c>
      <c r="C3117" t="s">
        <v>28</v>
      </c>
      <c r="D3117">
        <v>86</v>
      </c>
      <c r="E3117" t="s">
        <v>29</v>
      </c>
      <c r="F3117">
        <v>50</v>
      </c>
      <c r="G3117">
        <v>1</v>
      </c>
      <c r="H3117" t="s">
        <v>30</v>
      </c>
      <c r="I3117">
        <v>50</v>
      </c>
      <c r="J3117" t="s">
        <v>31</v>
      </c>
      <c r="K3117">
        <v>0</v>
      </c>
      <c r="L3117" s="1">
        <v>2286</v>
      </c>
      <c r="M3117" t="s">
        <v>36</v>
      </c>
      <c r="N3117" t="s">
        <v>27</v>
      </c>
      <c r="O3117" t="s">
        <v>27</v>
      </c>
      <c r="P3117">
        <v>50</v>
      </c>
      <c r="Q3117" t="s">
        <v>34</v>
      </c>
      <c r="R3117">
        <v>2</v>
      </c>
      <c r="S3117" t="s">
        <v>27</v>
      </c>
      <c r="T3117">
        <v>7</v>
      </c>
      <c r="U3117">
        <v>1</v>
      </c>
      <c r="V3117">
        <v>1</v>
      </c>
      <c r="W3117">
        <v>99</v>
      </c>
      <c r="X3117">
        <v>716</v>
      </c>
      <c r="Y3117">
        <v>-50</v>
      </c>
      <c r="Z3117" t="s">
        <v>33</v>
      </c>
      <c r="AA3117">
        <v>50</v>
      </c>
      <c r="AB3117" t="str">
        <f t="shared" si="48"/>
        <v>40-49</v>
      </c>
    </row>
    <row r="3118" spans="1:28" x14ac:dyDescent="0.3">
      <c r="A3118">
        <v>37</v>
      </c>
      <c r="B3118" t="s">
        <v>27</v>
      </c>
      <c r="C3118" t="s">
        <v>38</v>
      </c>
      <c r="D3118">
        <v>0</v>
      </c>
      <c r="E3118" t="s">
        <v>37</v>
      </c>
      <c r="F3118">
        <v>0</v>
      </c>
      <c r="G3118">
        <v>1</v>
      </c>
      <c r="H3118" t="s">
        <v>30</v>
      </c>
      <c r="I3118">
        <v>50</v>
      </c>
      <c r="J3118" t="s">
        <v>40</v>
      </c>
      <c r="K3118">
        <v>-200</v>
      </c>
      <c r="L3118" s="1">
        <v>2000</v>
      </c>
      <c r="M3118" t="s">
        <v>27</v>
      </c>
      <c r="N3118" t="s">
        <v>27</v>
      </c>
      <c r="O3118" t="s">
        <v>27</v>
      </c>
      <c r="P3118">
        <v>0</v>
      </c>
      <c r="Q3118" t="s">
        <v>34</v>
      </c>
      <c r="R3118">
        <v>5</v>
      </c>
      <c r="S3118" t="s">
        <v>36</v>
      </c>
      <c r="T3118">
        <v>2</v>
      </c>
      <c r="U3118">
        <v>1</v>
      </c>
      <c r="V3118">
        <v>1</v>
      </c>
      <c r="W3118">
        <v>6</v>
      </c>
      <c r="X3118">
        <v>801</v>
      </c>
      <c r="Y3118">
        <v>-50</v>
      </c>
      <c r="Z3118" t="s">
        <v>33</v>
      </c>
      <c r="AA3118">
        <v>50</v>
      </c>
      <c r="AB3118" t="str">
        <f t="shared" si="48"/>
        <v>30-39</v>
      </c>
    </row>
    <row r="3119" spans="1:28" x14ac:dyDescent="0.3">
      <c r="A3119">
        <v>28</v>
      </c>
      <c r="B3119" t="s">
        <v>27</v>
      </c>
      <c r="C3119" t="s">
        <v>28</v>
      </c>
      <c r="D3119">
        <v>86</v>
      </c>
      <c r="E3119" t="s">
        <v>29</v>
      </c>
      <c r="F3119">
        <v>50</v>
      </c>
      <c r="G3119">
        <v>1</v>
      </c>
      <c r="H3119" t="s">
        <v>39</v>
      </c>
      <c r="I3119">
        <v>100</v>
      </c>
      <c r="J3119" t="s">
        <v>40</v>
      </c>
      <c r="K3119">
        <v>-200</v>
      </c>
      <c r="L3119" s="1">
        <v>2186</v>
      </c>
      <c r="M3119" t="s">
        <v>36</v>
      </c>
      <c r="N3119" t="s">
        <v>27</v>
      </c>
      <c r="O3119" t="s">
        <v>27</v>
      </c>
      <c r="P3119">
        <v>50</v>
      </c>
      <c r="Q3119" t="s">
        <v>34</v>
      </c>
      <c r="R3119">
        <v>25</v>
      </c>
      <c r="S3119" t="s">
        <v>27</v>
      </c>
      <c r="T3119">
        <v>9</v>
      </c>
      <c r="U3119">
        <v>3</v>
      </c>
      <c r="V3119">
        <v>2</v>
      </c>
      <c r="W3119">
        <v>99</v>
      </c>
      <c r="X3119">
        <v>743</v>
      </c>
      <c r="Y3119">
        <v>-50</v>
      </c>
      <c r="Z3119" t="s">
        <v>35</v>
      </c>
      <c r="AA3119">
        <v>100</v>
      </c>
      <c r="AB3119" t="str">
        <f t="shared" si="48"/>
        <v>20-29</v>
      </c>
    </row>
    <row r="3120" spans="1:28" x14ac:dyDescent="0.3">
      <c r="A3120">
        <v>55</v>
      </c>
      <c r="B3120" t="s">
        <v>36</v>
      </c>
      <c r="C3120" t="s">
        <v>28</v>
      </c>
      <c r="D3120">
        <v>86</v>
      </c>
      <c r="E3120" t="s">
        <v>37</v>
      </c>
      <c r="F3120">
        <v>0</v>
      </c>
      <c r="G3120">
        <v>0</v>
      </c>
      <c r="H3120" t="s">
        <v>30</v>
      </c>
      <c r="I3120">
        <v>0</v>
      </c>
      <c r="J3120" t="s">
        <v>40</v>
      </c>
      <c r="K3120">
        <v>-200</v>
      </c>
      <c r="L3120" s="1">
        <v>1986</v>
      </c>
      <c r="M3120" t="s">
        <v>27</v>
      </c>
      <c r="N3120" t="s">
        <v>27</v>
      </c>
      <c r="O3120" t="s">
        <v>36</v>
      </c>
      <c r="P3120">
        <v>50</v>
      </c>
      <c r="Q3120" t="s">
        <v>34</v>
      </c>
      <c r="R3120">
        <v>9</v>
      </c>
      <c r="S3120" t="s">
        <v>36</v>
      </c>
      <c r="T3120">
        <v>5</v>
      </c>
      <c r="U3120">
        <v>2</v>
      </c>
      <c r="V3120">
        <v>3</v>
      </c>
      <c r="W3120">
        <v>13</v>
      </c>
      <c r="X3120">
        <v>750</v>
      </c>
      <c r="Y3120">
        <v>-50</v>
      </c>
      <c r="Z3120" t="s">
        <v>33</v>
      </c>
      <c r="AA3120">
        <v>50</v>
      </c>
      <c r="AB3120" t="str">
        <f t="shared" si="48"/>
        <v>50-59</v>
      </c>
    </row>
    <row r="3121" spans="1:28" x14ac:dyDescent="0.3">
      <c r="A3121">
        <v>64</v>
      </c>
      <c r="B3121" t="s">
        <v>36</v>
      </c>
      <c r="C3121" t="s">
        <v>28</v>
      </c>
      <c r="D3121">
        <v>86</v>
      </c>
      <c r="E3121" t="s">
        <v>37</v>
      </c>
      <c r="F3121">
        <v>0</v>
      </c>
      <c r="G3121">
        <v>2</v>
      </c>
      <c r="H3121" t="s">
        <v>30</v>
      </c>
      <c r="I3121">
        <v>100</v>
      </c>
      <c r="J3121" t="s">
        <v>31</v>
      </c>
      <c r="K3121">
        <v>0</v>
      </c>
      <c r="L3121" s="1">
        <v>2386</v>
      </c>
      <c r="M3121" t="s">
        <v>27</v>
      </c>
      <c r="N3121" t="s">
        <v>27</v>
      </c>
      <c r="O3121" t="s">
        <v>36</v>
      </c>
      <c r="P3121">
        <v>50</v>
      </c>
      <c r="Q3121" t="s">
        <v>34</v>
      </c>
      <c r="R3121">
        <v>12</v>
      </c>
      <c r="S3121" t="s">
        <v>36</v>
      </c>
      <c r="T3121">
        <v>5</v>
      </c>
      <c r="U3121">
        <v>1</v>
      </c>
      <c r="V3121">
        <v>1</v>
      </c>
      <c r="W3121">
        <v>5</v>
      </c>
      <c r="X3121">
        <v>687</v>
      </c>
      <c r="Y3121">
        <v>50</v>
      </c>
      <c r="Z3121" t="s">
        <v>33</v>
      </c>
      <c r="AA3121">
        <v>50</v>
      </c>
      <c r="AB3121" t="str">
        <f t="shared" si="48"/>
        <v>60-69</v>
      </c>
    </row>
    <row r="3122" spans="1:28" x14ac:dyDescent="0.3">
      <c r="A3122">
        <v>32</v>
      </c>
      <c r="B3122" t="s">
        <v>27</v>
      </c>
      <c r="C3122" t="s">
        <v>28</v>
      </c>
      <c r="D3122">
        <v>86</v>
      </c>
      <c r="E3122" t="s">
        <v>42</v>
      </c>
      <c r="F3122">
        <v>100</v>
      </c>
      <c r="G3122">
        <v>2</v>
      </c>
      <c r="H3122" t="s">
        <v>39</v>
      </c>
      <c r="I3122">
        <v>200</v>
      </c>
      <c r="J3122" t="s">
        <v>31</v>
      </c>
      <c r="K3122">
        <v>0</v>
      </c>
      <c r="L3122" s="1">
        <v>2536</v>
      </c>
      <c r="M3122" t="s">
        <v>27</v>
      </c>
      <c r="N3122" t="s">
        <v>36</v>
      </c>
      <c r="O3122" t="s">
        <v>27</v>
      </c>
      <c r="P3122">
        <v>50</v>
      </c>
      <c r="Q3122" t="s">
        <v>34</v>
      </c>
      <c r="R3122">
        <v>10</v>
      </c>
      <c r="S3122" t="s">
        <v>36</v>
      </c>
      <c r="T3122">
        <v>4</v>
      </c>
      <c r="U3122">
        <v>2</v>
      </c>
      <c r="V3122">
        <v>2</v>
      </c>
      <c r="W3122">
        <v>3</v>
      </c>
      <c r="X3122">
        <v>711</v>
      </c>
      <c r="Y3122">
        <v>-50</v>
      </c>
      <c r="Z3122" t="s">
        <v>35</v>
      </c>
      <c r="AA3122">
        <v>100</v>
      </c>
      <c r="AB3122" t="str">
        <f t="shared" si="48"/>
        <v>30-39</v>
      </c>
    </row>
    <row r="3123" spans="1:28" x14ac:dyDescent="0.3">
      <c r="A3123">
        <v>30</v>
      </c>
      <c r="B3123" t="s">
        <v>27</v>
      </c>
      <c r="C3123" t="s">
        <v>45</v>
      </c>
      <c r="D3123">
        <v>0</v>
      </c>
      <c r="E3123" t="s">
        <v>29</v>
      </c>
      <c r="F3123">
        <v>50</v>
      </c>
      <c r="G3123">
        <v>0</v>
      </c>
      <c r="H3123" t="s">
        <v>30</v>
      </c>
      <c r="I3123">
        <v>0</v>
      </c>
      <c r="J3123" t="s">
        <v>31</v>
      </c>
      <c r="K3123">
        <v>0</v>
      </c>
      <c r="L3123" s="1">
        <v>2150</v>
      </c>
      <c r="M3123" t="s">
        <v>36</v>
      </c>
      <c r="N3123" t="s">
        <v>27</v>
      </c>
      <c r="O3123" t="s">
        <v>27</v>
      </c>
      <c r="P3123">
        <v>50</v>
      </c>
      <c r="Q3123" t="s">
        <v>32</v>
      </c>
      <c r="R3123">
        <v>2</v>
      </c>
      <c r="S3123" t="s">
        <v>36</v>
      </c>
      <c r="T3123">
        <v>5</v>
      </c>
      <c r="U3123">
        <v>1</v>
      </c>
      <c r="V3123">
        <v>1</v>
      </c>
      <c r="W3123">
        <v>8</v>
      </c>
      <c r="X3123">
        <v>739</v>
      </c>
      <c r="Y3123">
        <v>-50</v>
      </c>
      <c r="Z3123" t="s">
        <v>33</v>
      </c>
      <c r="AA3123">
        <v>50</v>
      </c>
      <c r="AB3123" t="str">
        <f t="shared" si="48"/>
        <v>30-39</v>
      </c>
    </row>
    <row r="3124" spans="1:28" x14ac:dyDescent="0.3">
      <c r="A3124">
        <v>47</v>
      </c>
      <c r="B3124" t="s">
        <v>27</v>
      </c>
      <c r="C3124" t="s">
        <v>38</v>
      </c>
      <c r="D3124">
        <v>0</v>
      </c>
      <c r="E3124" t="s">
        <v>29</v>
      </c>
      <c r="F3124">
        <v>50</v>
      </c>
      <c r="G3124">
        <v>0</v>
      </c>
      <c r="H3124" t="s">
        <v>30</v>
      </c>
      <c r="I3124">
        <v>0</v>
      </c>
      <c r="J3124" t="s">
        <v>40</v>
      </c>
      <c r="K3124">
        <v>-200</v>
      </c>
      <c r="L3124" s="1">
        <v>2000</v>
      </c>
      <c r="M3124" t="s">
        <v>27</v>
      </c>
      <c r="N3124" t="s">
        <v>27</v>
      </c>
      <c r="O3124" t="s">
        <v>27</v>
      </c>
      <c r="P3124">
        <v>0</v>
      </c>
      <c r="Q3124" t="s">
        <v>34</v>
      </c>
      <c r="R3124">
        <v>17</v>
      </c>
      <c r="S3124" t="s">
        <v>36</v>
      </c>
      <c r="T3124">
        <v>6</v>
      </c>
      <c r="U3124">
        <v>2</v>
      </c>
      <c r="V3124">
        <v>2</v>
      </c>
      <c r="W3124">
        <v>4</v>
      </c>
      <c r="X3124">
        <v>720</v>
      </c>
      <c r="Y3124">
        <v>-50</v>
      </c>
      <c r="Z3124" t="s">
        <v>33</v>
      </c>
      <c r="AA3124">
        <v>50</v>
      </c>
      <c r="AB3124" t="str">
        <f t="shared" si="48"/>
        <v>40-49</v>
      </c>
    </row>
    <row r="3125" spans="1:28" x14ac:dyDescent="0.3">
      <c r="A3125">
        <v>34</v>
      </c>
      <c r="B3125" t="s">
        <v>27</v>
      </c>
      <c r="C3125" t="s">
        <v>28</v>
      </c>
      <c r="D3125">
        <v>86</v>
      </c>
      <c r="E3125" t="s">
        <v>29</v>
      </c>
      <c r="F3125">
        <v>50</v>
      </c>
      <c r="G3125">
        <v>0</v>
      </c>
      <c r="H3125" t="s">
        <v>30</v>
      </c>
      <c r="I3125">
        <v>0</v>
      </c>
      <c r="J3125" t="s">
        <v>40</v>
      </c>
      <c r="K3125">
        <v>-200</v>
      </c>
      <c r="L3125" s="1">
        <v>2036</v>
      </c>
      <c r="M3125" t="s">
        <v>36</v>
      </c>
      <c r="N3125" t="s">
        <v>36</v>
      </c>
      <c r="O3125" t="s">
        <v>27</v>
      </c>
      <c r="P3125">
        <v>100</v>
      </c>
      <c r="Q3125" t="s">
        <v>32</v>
      </c>
      <c r="R3125">
        <v>23</v>
      </c>
      <c r="S3125" t="s">
        <v>27</v>
      </c>
      <c r="T3125">
        <v>3</v>
      </c>
      <c r="U3125">
        <v>2</v>
      </c>
      <c r="V3125">
        <v>2</v>
      </c>
      <c r="W3125">
        <v>99</v>
      </c>
      <c r="X3125">
        <v>715</v>
      </c>
      <c r="Y3125">
        <v>-50</v>
      </c>
      <c r="Z3125" t="s">
        <v>35</v>
      </c>
      <c r="AA3125">
        <v>100</v>
      </c>
      <c r="AB3125" t="str">
        <f t="shared" si="48"/>
        <v>30-39</v>
      </c>
    </row>
    <row r="3126" spans="1:28" x14ac:dyDescent="0.3">
      <c r="A3126">
        <v>37</v>
      </c>
      <c r="B3126" t="s">
        <v>27</v>
      </c>
      <c r="C3126" t="s">
        <v>28</v>
      </c>
      <c r="D3126">
        <v>86</v>
      </c>
      <c r="E3126" t="s">
        <v>29</v>
      </c>
      <c r="F3126">
        <v>50</v>
      </c>
      <c r="G3126">
        <v>1</v>
      </c>
      <c r="H3126" t="s">
        <v>39</v>
      </c>
      <c r="I3126">
        <v>100</v>
      </c>
      <c r="J3126" t="s">
        <v>31</v>
      </c>
      <c r="K3126">
        <v>0</v>
      </c>
      <c r="L3126" s="1">
        <v>2436</v>
      </c>
      <c r="M3126" t="s">
        <v>27</v>
      </c>
      <c r="N3126" t="s">
        <v>27</v>
      </c>
      <c r="O3126" t="s">
        <v>27</v>
      </c>
      <c r="P3126">
        <v>0</v>
      </c>
      <c r="Q3126" t="s">
        <v>32</v>
      </c>
      <c r="R3126">
        <v>15</v>
      </c>
      <c r="S3126" t="s">
        <v>36</v>
      </c>
      <c r="T3126">
        <v>7</v>
      </c>
      <c r="U3126">
        <v>6</v>
      </c>
      <c r="V3126">
        <v>1</v>
      </c>
      <c r="W3126">
        <v>7</v>
      </c>
      <c r="X3126">
        <v>721</v>
      </c>
      <c r="Y3126">
        <v>-50</v>
      </c>
      <c r="Z3126" t="s">
        <v>35</v>
      </c>
      <c r="AA3126">
        <v>100</v>
      </c>
      <c r="AB3126" t="str">
        <f t="shared" si="48"/>
        <v>30-39</v>
      </c>
    </row>
    <row r="3127" spans="1:28" x14ac:dyDescent="0.3">
      <c r="A3127">
        <v>51</v>
      </c>
      <c r="B3127" t="s">
        <v>27</v>
      </c>
      <c r="C3127" t="s">
        <v>46</v>
      </c>
      <c r="D3127">
        <v>0</v>
      </c>
      <c r="E3127" t="s">
        <v>37</v>
      </c>
      <c r="F3127">
        <v>0</v>
      </c>
      <c r="G3127">
        <v>2</v>
      </c>
      <c r="H3127" t="s">
        <v>39</v>
      </c>
      <c r="I3127">
        <v>200</v>
      </c>
      <c r="J3127" t="s">
        <v>31</v>
      </c>
      <c r="K3127">
        <v>0</v>
      </c>
      <c r="L3127" s="1">
        <v>2450</v>
      </c>
      <c r="M3127" t="s">
        <v>27</v>
      </c>
      <c r="N3127" t="s">
        <v>36</v>
      </c>
      <c r="O3127" t="s">
        <v>27</v>
      </c>
      <c r="P3127">
        <v>50</v>
      </c>
      <c r="Q3127" t="s">
        <v>32</v>
      </c>
      <c r="R3127">
        <v>15</v>
      </c>
      <c r="S3127" t="s">
        <v>36</v>
      </c>
      <c r="T3127">
        <v>5</v>
      </c>
      <c r="U3127">
        <v>3</v>
      </c>
      <c r="V3127">
        <v>1</v>
      </c>
      <c r="W3127">
        <v>1</v>
      </c>
      <c r="X3127">
        <v>648</v>
      </c>
      <c r="Y3127">
        <v>50</v>
      </c>
      <c r="Z3127" t="s">
        <v>35</v>
      </c>
      <c r="AA3127">
        <v>100</v>
      </c>
      <c r="AB3127" t="str">
        <f t="shared" si="48"/>
        <v>50-59</v>
      </c>
    </row>
    <row r="3128" spans="1:28" x14ac:dyDescent="0.3">
      <c r="A3128">
        <v>18</v>
      </c>
      <c r="B3128" t="s">
        <v>27</v>
      </c>
      <c r="C3128" t="s">
        <v>28</v>
      </c>
      <c r="D3128">
        <v>86</v>
      </c>
      <c r="E3128" t="s">
        <v>42</v>
      </c>
      <c r="F3128">
        <v>100</v>
      </c>
      <c r="G3128">
        <v>2</v>
      </c>
      <c r="H3128" t="s">
        <v>30</v>
      </c>
      <c r="I3128">
        <v>100</v>
      </c>
      <c r="J3128" t="s">
        <v>31</v>
      </c>
      <c r="K3128">
        <v>0</v>
      </c>
      <c r="L3128" s="1">
        <v>2536</v>
      </c>
      <c r="M3128" t="s">
        <v>36</v>
      </c>
      <c r="N3128" t="s">
        <v>27</v>
      </c>
      <c r="O3128" t="s">
        <v>27</v>
      </c>
      <c r="P3128">
        <v>50</v>
      </c>
      <c r="Q3128" t="s">
        <v>34</v>
      </c>
      <c r="R3128">
        <v>2</v>
      </c>
      <c r="S3128" t="s">
        <v>36</v>
      </c>
      <c r="T3128">
        <v>10</v>
      </c>
      <c r="U3128">
        <v>1</v>
      </c>
      <c r="V3128">
        <v>2</v>
      </c>
      <c r="W3128">
        <v>3</v>
      </c>
      <c r="X3128">
        <v>664</v>
      </c>
      <c r="Y3128">
        <v>50</v>
      </c>
      <c r="Z3128" t="s">
        <v>35</v>
      </c>
      <c r="AA3128">
        <v>100</v>
      </c>
      <c r="AB3128" t="str">
        <f t="shared" si="48"/>
        <v>10-19</v>
      </c>
    </row>
    <row r="3129" spans="1:28" x14ac:dyDescent="0.3">
      <c r="A3129">
        <v>59</v>
      </c>
      <c r="B3129" t="s">
        <v>36</v>
      </c>
      <c r="C3129" t="s">
        <v>28</v>
      </c>
      <c r="D3129">
        <v>86</v>
      </c>
      <c r="E3129" t="s">
        <v>29</v>
      </c>
      <c r="F3129">
        <v>50</v>
      </c>
      <c r="G3129">
        <v>2</v>
      </c>
      <c r="H3129" t="s">
        <v>30</v>
      </c>
      <c r="I3129">
        <v>100</v>
      </c>
      <c r="J3129" t="s">
        <v>31</v>
      </c>
      <c r="K3129">
        <v>0</v>
      </c>
      <c r="L3129" s="1">
        <v>2336</v>
      </c>
      <c r="M3129" t="s">
        <v>36</v>
      </c>
      <c r="N3129" t="s">
        <v>27</v>
      </c>
      <c r="O3129" t="s">
        <v>27</v>
      </c>
      <c r="P3129">
        <v>50</v>
      </c>
      <c r="Q3129" t="s">
        <v>34</v>
      </c>
      <c r="R3129">
        <v>6</v>
      </c>
      <c r="S3129" t="s">
        <v>36</v>
      </c>
      <c r="T3129">
        <v>3</v>
      </c>
      <c r="U3129">
        <v>1</v>
      </c>
      <c r="V3129">
        <v>2</v>
      </c>
      <c r="W3129">
        <v>14</v>
      </c>
      <c r="X3129">
        <v>744</v>
      </c>
      <c r="Y3129">
        <v>-50</v>
      </c>
      <c r="Z3129" t="s">
        <v>33</v>
      </c>
      <c r="AA3129">
        <v>50</v>
      </c>
      <c r="AB3129" t="str">
        <f t="shared" si="48"/>
        <v>50-59</v>
      </c>
    </row>
    <row r="3130" spans="1:28" x14ac:dyDescent="0.3">
      <c r="A3130">
        <v>41</v>
      </c>
      <c r="B3130" t="s">
        <v>27</v>
      </c>
      <c r="C3130" t="s">
        <v>28</v>
      </c>
      <c r="D3130">
        <v>86</v>
      </c>
      <c r="E3130" t="s">
        <v>42</v>
      </c>
      <c r="F3130">
        <v>100</v>
      </c>
      <c r="G3130">
        <v>1</v>
      </c>
      <c r="H3130" t="s">
        <v>30</v>
      </c>
      <c r="I3130">
        <v>50</v>
      </c>
      <c r="J3130" t="s">
        <v>40</v>
      </c>
      <c r="K3130">
        <v>-200</v>
      </c>
      <c r="L3130" s="1">
        <v>2186</v>
      </c>
      <c r="M3130" t="s">
        <v>27</v>
      </c>
      <c r="N3130" t="s">
        <v>27</v>
      </c>
      <c r="O3130" t="s">
        <v>27</v>
      </c>
      <c r="P3130">
        <v>0</v>
      </c>
      <c r="Q3130" t="s">
        <v>34</v>
      </c>
      <c r="R3130">
        <v>30</v>
      </c>
      <c r="S3130" t="s">
        <v>36</v>
      </c>
      <c r="T3130">
        <v>8</v>
      </c>
      <c r="U3130">
        <v>2</v>
      </c>
      <c r="V3130">
        <v>3</v>
      </c>
      <c r="W3130">
        <v>4</v>
      </c>
      <c r="X3130">
        <v>720</v>
      </c>
      <c r="Y3130">
        <v>-50</v>
      </c>
      <c r="Z3130" t="s">
        <v>33</v>
      </c>
      <c r="AA3130">
        <v>50</v>
      </c>
      <c r="AB3130" t="str">
        <f t="shared" si="48"/>
        <v>40-49</v>
      </c>
    </row>
    <row r="3131" spans="1:28" x14ac:dyDescent="0.3">
      <c r="A3131">
        <v>33</v>
      </c>
      <c r="B3131" t="s">
        <v>27</v>
      </c>
      <c r="C3131" t="s">
        <v>46</v>
      </c>
      <c r="D3131">
        <v>0</v>
      </c>
      <c r="E3131" t="s">
        <v>42</v>
      </c>
      <c r="F3131">
        <v>100</v>
      </c>
      <c r="G3131">
        <v>0</v>
      </c>
      <c r="H3131" t="s">
        <v>30</v>
      </c>
      <c r="I3131">
        <v>0</v>
      </c>
      <c r="J3131" t="s">
        <v>40</v>
      </c>
      <c r="K3131">
        <v>-200</v>
      </c>
      <c r="L3131" s="1">
        <v>2050</v>
      </c>
      <c r="M3131" t="s">
        <v>36</v>
      </c>
      <c r="N3131" t="s">
        <v>27</v>
      </c>
      <c r="O3131" t="s">
        <v>27</v>
      </c>
      <c r="P3131">
        <v>50</v>
      </c>
      <c r="Q3131" t="s">
        <v>32</v>
      </c>
      <c r="R3131">
        <v>26</v>
      </c>
      <c r="S3131" t="s">
        <v>27</v>
      </c>
      <c r="T3131">
        <v>3</v>
      </c>
      <c r="U3131">
        <v>4</v>
      </c>
      <c r="V3131">
        <v>2</v>
      </c>
      <c r="W3131">
        <v>99</v>
      </c>
      <c r="X3131">
        <v>753</v>
      </c>
      <c r="Y3131">
        <v>-50</v>
      </c>
      <c r="Z3131" t="s">
        <v>35</v>
      </c>
      <c r="AA3131">
        <v>100</v>
      </c>
      <c r="AB3131" t="str">
        <f t="shared" si="48"/>
        <v>30-39</v>
      </c>
    </row>
    <row r="3132" spans="1:28" x14ac:dyDescent="0.3">
      <c r="A3132">
        <v>38</v>
      </c>
      <c r="B3132" t="s">
        <v>27</v>
      </c>
      <c r="C3132" t="s">
        <v>28</v>
      </c>
      <c r="D3132">
        <v>86</v>
      </c>
      <c r="E3132" t="s">
        <v>29</v>
      </c>
      <c r="F3132">
        <v>50</v>
      </c>
      <c r="G3132">
        <v>2</v>
      </c>
      <c r="H3132" t="s">
        <v>30</v>
      </c>
      <c r="I3132">
        <v>100</v>
      </c>
      <c r="J3132" t="s">
        <v>31</v>
      </c>
      <c r="K3132">
        <v>0</v>
      </c>
      <c r="L3132" s="1">
        <v>2436</v>
      </c>
      <c r="M3132" t="s">
        <v>27</v>
      </c>
      <c r="N3132" t="s">
        <v>36</v>
      </c>
      <c r="O3132" t="s">
        <v>36</v>
      </c>
      <c r="P3132">
        <v>100</v>
      </c>
      <c r="Q3132" t="s">
        <v>44</v>
      </c>
      <c r="R3132">
        <v>10</v>
      </c>
      <c r="S3132" t="s">
        <v>27</v>
      </c>
      <c r="T3132">
        <v>9</v>
      </c>
      <c r="U3132">
        <v>2</v>
      </c>
      <c r="V3132">
        <v>2</v>
      </c>
      <c r="W3132">
        <v>99</v>
      </c>
      <c r="X3132">
        <v>666</v>
      </c>
      <c r="Y3132">
        <v>50</v>
      </c>
      <c r="Z3132" t="s">
        <v>35</v>
      </c>
      <c r="AA3132">
        <v>100</v>
      </c>
      <c r="AB3132" t="str">
        <f t="shared" si="48"/>
        <v>30-39</v>
      </c>
    </row>
    <row r="3133" spans="1:28" x14ac:dyDescent="0.3">
      <c r="A3133">
        <v>39</v>
      </c>
      <c r="B3133" t="s">
        <v>27</v>
      </c>
      <c r="C3133" t="s">
        <v>28</v>
      </c>
      <c r="D3133">
        <v>86</v>
      </c>
      <c r="E3133" t="s">
        <v>37</v>
      </c>
      <c r="F3133">
        <v>0</v>
      </c>
      <c r="G3133">
        <v>0</v>
      </c>
      <c r="H3133" t="s">
        <v>39</v>
      </c>
      <c r="I3133">
        <v>0</v>
      </c>
      <c r="J3133" t="s">
        <v>40</v>
      </c>
      <c r="K3133">
        <v>-200</v>
      </c>
      <c r="L3133" s="1">
        <v>2036</v>
      </c>
      <c r="M3133" t="s">
        <v>27</v>
      </c>
      <c r="N3133" t="s">
        <v>27</v>
      </c>
      <c r="O3133" t="s">
        <v>27</v>
      </c>
      <c r="P3133">
        <v>0</v>
      </c>
      <c r="Q3133" t="s">
        <v>34</v>
      </c>
      <c r="R3133">
        <v>3</v>
      </c>
      <c r="S3133" t="s">
        <v>36</v>
      </c>
      <c r="T3133">
        <v>7</v>
      </c>
      <c r="U3133">
        <v>2</v>
      </c>
      <c r="V3133">
        <v>2</v>
      </c>
      <c r="W3133">
        <v>13</v>
      </c>
      <c r="X3133">
        <v>715</v>
      </c>
      <c r="Y3133">
        <v>-50</v>
      </c>
      <c r="Z3133" t="s">
        <v>33</v>
      </c>
      <c r="AA3133">
        <v>50</v>
      </c>
      <c r="AB3133" t="str">
        <f t="shared" si="48"/>
        <v>30-39</v>
      </c>
    </row>
    <row r="3134" spans="1:28" x14ac:dyDescent="0.3">
      <c r="A3134">
        <v>18</v>
      </c>
      <c r="B3134" t="s">
        <v>27</v>
      </c>
      <c r="C3134" t="s">
        <v>28</v>
      </c>
      <c r="D3134">
        <v>86</v>
      </c>
      <c r="E3134" t="s">
        <v>42</v>
      </c>
      <c r="F3134">
        <v>100</v>
      </c>
      <c r="G3134">
        <v>1</v>
      </c>
      <c r="H3134" t="s">
        <v>30</v>
      </c>
      <c r="I3134">
        <v>50</v>
      </c>
      <c r="J3134" t="s">
        <v>31</v>
      </c>
      <c r="K3134">
        <v>0</v>
      </c>
      <c r="L3134" s="1">
        <v>2486</v>
      </c>
      <c r="M3134" t="s">
        <v>36</v>
      </c>
      <c r="N3134" t="s">
        <v>27</v>
      </c>
      <c r="O3134" t="s">
        <v>27</v>
      </c>
      <c r="P3134">
        <v>50</v>
      </c>
      <c r="Q3134" t="s">
        <v>32</v>
      </c>
      <c r="R3134">
        <v>13</v>
      </c>
      <c r="S3134" t="s">
        <v>27</v>
      </c>
      <c r="T3134">
        <v>4</v>
      </c>
      <c r="U3134">
        <v>2</v>
      </c>
      <c r="V3134">
        <v>3</v>
      </c>
      <c r="W3134">
        <v>99</v>
      </c>
      <c r="X3134">
        <v>688</v>
      </c>
      <c r="Y3134">
        <v>50</v>
      </c>
      <c r="Z3134" t="s">
        <v>35</v>
      </c>
      <c r="AA3134">
        <v>100</v>
      </c>
      <c r="AB3134" t="str">
        <f t="shared" si="48"/>
        <v>10-19</v>
      </c>
    </row>
    <row r="3135" spans="1:28" x14ac:dyDescent="0.3">
      <c r="A3135">
        <v>62</v>
      </c>
      <c r="B3135" t="s">
        <v>36</v>
      </c>
      <c r="C3135" t="s">
        <v>28</v>
      </c>
      <c r="D3135">
        <v>86</v>
      </c>
      <c r="E3135" t="s">
        <v>29</v>
      </c>
      <c r="F3135">
        <v>50</v>
      </c>
      <c r="G3135">
        <v>0</v>
      </c>
      <c r="H3135" t="s">
        <v>30</v>
      </c>
      <c r="I3135">
        <v>0</v>
      </c>
      <c r="J3135" t="s">
        <v>31</v>
      </c>
      <c r="K3135">
        <v>0</v>
      </c>
      <c r="L3135" s="1">
        <v>2236</v>
      </c>
      <c r="M3135" t="s">
        <v>27</v>
      </c>
      <c r="N3135" t="s">
        <v>36</v>
      </c>
      <c r="O3135" t="s">
        <v>27</v>
      </c>
      <c r="P3135">
        <v>50</v>
      </c>
      <c r="Q3135" t="s">
        <v>32</v>
      </c>
      <c r="R3135">
        <v>30</v>
      </c>
      <c r="S3135" t="s">
        <v>27</v>
      </c>
      <c r="T3135">
        <v>4</v>
      </c>
      <c r="U3135">
        <v>2</v>
      </c>
      <c r="V3135">
        <v>1</v>
      </c>
      <c r="W3135">
        <v>99</v>
      </c>
      <c r="X3135">
        <v>791</v>
      </c>
      <c r="Y3135">
        <v>-50</v>
      </c>
      <c r="Z3135" t="s">
        <v>33</v>
      </c>
      <c r="AA3135">
        <v>50</v>
      </c>
      <c r="AB3135" t="str">
        <f t="shared" si="48"/>
        <v>60-69</v>
      </c>
    </row>
    <row r="3136" spans="1:28" x14ac:dyDescent="0.3">
      <c r="A3136">
        <v>40</v>
      </c>
      <c r="B3136" t="s">
        <v>27</v>
      </c>
      <c r="C3136" t="s">
        <v>38</v>
      </c>
      <c r="D3136">
        <v>0</v>
      </c>
      <c r="E3136" t="s">
        <v>29</v>
      </c>
      <c r="F3136">
        <v>50</v>
      </c>
      <c r="G3136">
        <v>0</v>
      </c>
      <c r="H3136" t="s">
        <v>30</v>
      </c>
      <c r="I3136">
        <v>0</v>
      </c>
      <c r="J3136" t="s">
        <v>31</v>
      </c>
      <c r="K3136">
        <v>0</v>
      </c>
      <c r="L3136" s="1">
        <v>2100</v>
      </c>
      <c r="M3136" t="s">
        <v>36</v>
      </c>
      <c r="N3136" t="s">
        <v>27</v>
      </c>
      <c r="O3136" t="s">
        <v>27</v>
      </c>
      <c r="P3136">
        <v>50</v>
      </c>
      <c r="Q3136" t="s">
        <v>32</v>
      </c>
      <c r="R3136">
        <v>20</v>
      </c>
      <c r="S3136" t="s">
        <v>36</v>
      </c>
      <c r="T3136">
        <v>7</v>
      </c>
      <c r="U3136">
        <v>2</v>
      </c>
      <c r="V3136">
        <v>1</v>
      </c>
      <c r="W3136">
        <v>10</v>
      </c>
      <c r="X3136">
        <v>721</v>
      </c>
      <c r="Y3136">
        <v>-50</v>
      </c>
      <c r="Z3136" t="s">
        <v>41</v>
      </c>
      <c r="AA3136">
        <v>0</v>
      </c>
      <c r="AB3136" t="str">
        <f t="shared" si="48"/>
        <v>40-49</v>
      </c>
    </row>
    <row r="3137" spans="1:28" x14ac:dyDescent="0.3">
      <c r="A3137">
        <v>46</v>
      </c>
      <c r="B3137" t="s">
        <v>27</v>
      </c>
      <c r="C3137" t="s">
        <v>28</v>
      </c>
      <c r="D3137">
        <v>86</v>
      </c>
      <c r="E3137" t="s">
        <v>29</v>
      </c>
      <c r="F3137">
        <v>50</v>
      </c>
      <c r="G3137">
        <v>1</v>
      </c>
      <c r="H3137" t="s">
        <v>30</v>
      </c>
      <c r="I3137">
        <v>50</v>
      </c>
      <c r="J3137" t="s">
        <v>40</v>
      </c>
      <c r="K3137">
        <v>-200</v>
      </c>
      <c r="L3137" s="1">
        <v>2136</v>
      </c>
      <c r="M3137" t="s">
        <v>36</v>
      </c>
      <c r="N3137" t="s">
        <v>27</v>
      </c>
      <c r="O3137" t="s">
        <v>27</v>
      </c>
      <c r="P3137">
        <v>50</v>
      </c>
      <c r="Q3137" t="s">
        <v>32</v>
      </c>
      <c r="R3137">
        <v>20</v>
      </c>
      <c r="S3137" t="s">
        <v>36</v>
      </c>
      <c r="T3137">
        <v>4</v>
      </c>
      <c r="U3137">
        <v>1</v>
      </c>
      <c r="V3137">
        <v>1</v>
      </c>
      <c r="W3137">
        <v>11</v>
      </c>
      <c r="X3137">
        <v>756</v>
      </c>
      <c r="Y3137">
        <v>-50</v>
      </c>
      <c r="Z3137" t="s">
        <v>35</v>
      </c>
      <c r="AA3137">
        <v>100</v>
      </c>
      <c r="AB3137" t="str">
        <f t="shared" si="48"/>
        <v>40-49</v>
      </c>
    </row>
    <row r="3138" spans="1:28" x14ac:dyDescent="0.3">
      <c r="A3138">
        <v>54</v>
      </c>
      <c r="B3138" t="s">
        <v>27</v>
      </c>
      <c r="C3138" t="s">
        <v>28</v>
      </c>
      <c r="D3138">
        <v>86</v>
      </c>
      <c r="E3138" t="s">
        <v>29</v>
      </c>
      <c r="F3138">
        <v>50</v>
      </c>
      <c r="G3138">
        <v>0</v>
      </c>
      <c r="H3138" t="s">
        <v>30</v>
      </c>
      <c r="I3138">
        <v>0</v>
      </c>
      <c r="J3138" t="s">
        <v>40</v>
      </c>
      <c r="K3138">
        <v>-200</v>
      </c>
      <c r="L3138" s="1">
        <v>2036</v>
      </c>
      <c r="M3138" t="s">
        <v>27</v>
      </c>
      <c r="N3138" t="s">
        <v>27</v>
      </c>
      <c r="O3138" t="s">
        <v>27</v>
      </c>
      <c r="P3138">
        <v>0</v>
      </c>
      <c r="Q3138" t="s">
        <v>34</v>
      </c>
      <c r="R3138">
        <v>19</v>
      </c>
      <c r="S3138" t="s">
        <v>36</v>
      </c>
      <c r="T3138">
        <v>3</v>
      </c>
      <c r="U3138">
        <v>1</v>
      </c>
      <c r="V3138">
        <v>1</v>
      </c>
      <c r="W3138">
        <v>11</v>
      </c>
      <c r="X3138">
        <v>769</v>
      </c>
      <c r="Y3138">
        <v>-50</v>
      </c>
      <c r="Z3138" t="s">
        <v>41</v>
      </c>
      <c r="AA3138">
        <v>0</v>
      </c>
      <c r="AB3138" t="str">
        <f t="shared" ref="AB3138:AB3201" si="49">FLOOR(A3138,10) &amp; "-" &amp; (FLOOR(A3138,10)+9)</f>
        <v>50-59</v>
      </c>
    </row>
    <row r="3139" spans="1:28" x14ac:dyDescent="0.3">
      <c r="A3139">
        <v>24</v>
      </c>
      <c r="B3139" t="s">
        <v>27</v>
      </c>
      <c r="C3139" t="s">
        <v>28</v>
      </c>
      <c r="D3139">
        <v>86</v>
      </c>
      <c r="E3139" t="s">
        <v>37</v>
      </c>
      <c r="F3139">
        <v>0</v>
      </c>
      <c r="G3139">
        <v>0</v>
      </c>
      <c r="H3139" t="s">
        <v>39</v>
      </c>
      <c r="I3139">
        <v>0</v>
      </c>
      <c r="J3139" t="s">
        <v>31</v>
      </c>
      <c r="K3139">
        <v>0</v>
      </c>
      <c r="L3139" s="1">
        <v>2286</v>
      </c>
      <c r="M3139" t="s">
        <v>27</v>
      </c>
      <c r="N3139" t="s">
        <v>27</v>
      </c>
      <c r="O3139" t="s">
        <v>27</v>
      </c>
      <c r="P3139">
        <v>0</v>
      </c>
      <c r="Q3139" t="s">
        <v>32</v>
      </c>
      <c r="R3139">
        <v>11</v>
      </c>
      <c r="S3139" t="s">
        <v>36</v>
      </c>
      <c r="T3139">
        <v>2</v>
      </c>
      <c r="U3139">
        <v>1</v>
      </c>
      <c r="V3139">
        <v>3</v>
      </c>
      <c r="W3139">
        <v>8</v>
      </c>
      <c r="X3139">
        <v>754</v>
      </c>
      <c r="Y3139">
        <v>-50</v>
      </c>
      <c r="Z3139" t="s">
        <v>35</v>
      </c>
      <c r="AA3139">
        <v>100</v>
      </c>
      <c r="AB3139" t="str">
        <f t="shared" si="49"/>
        <v>20-29</v>
      </c>
    </row>
    <row r="3140" spans="1:28" x14ac:dyDescent="0.3">
      <c r="A3140">
        <v>47</v>
      </c>
      <c r="B3140" t="s">
        <v>27</v>
      </c>
      <c r="C3140" t="s">
        <v>28</v>
      </c>
      <c r="D3140">
        <v>86</v>
      </c>
      <c r="E3140" t="s">
        <v>29</v>
      </c>
      <c r="F3140">
        <v>50</v>
      </c>
      <c r="G3140">
        <v>1</v>
      </c>
      <c r="H3140" t="s">
        <v>43</v>
      </c>
      <c r="I3140">
        <v>200</v>
      </c>
      <c r="J3140" t="s">
        <v>31</v>
      </c>
      <c r="K3140">
        <v>0</v>
      </c>
      <c r="L3140" s="1">
        <v>2436</v>
      </c>
      <c r="M3140" t="s">
        <v>27</v>
      </c>
      <c r="N3140" t="s">
        <v>27</v>
      </c>
      <c r="O3140" t="s">
        <v>27</v>
      </c>
      <c r="P3140">
        <v>0</v>
      </c>
      <c r="Q3140" t="s">
        <v>34</v>
      </c>
      <c r="R3140">
        <v>28</v>
      </c>
      <c r="S3140" t="s">
        <v>36</v>
      </c>
      <c r="T3140">
        <v>4</v>
      </c>
      <c r="U3140">
        <v>0</v>
      </c>
      <c r="V3140">
        <v>1</v>
      </c>
      <c r="W3140">
        <v>3</v>
      </c>
      <c r="X3140">
        <v>749</v>
      </c>
      <c r="Y3140">
        <v>-50</v>
      </c>
      <c r="Z3140" t="s">
        <v>41</v>
      </c>
      <c r="AA3140">
        <v>0</v>
      </c>
      <c r="AB3140" t="str">
        <f t="shared" si="49"/>
        <v>40-49</v>
      </c>
    </row>
    <row r="3141" spans="1:28" x14ac:dyDescent="0.3">
      <c r="A3141">
        <v>35</v>
      </c>
      <c r="B3141" t="s">
        <v>27</v>
      </c>
      <c r="C3141" t="s">
        <v>46</v>
      </c>
      <c r="D3141">
        <v>0</v>
      </c>
      <c r="E3141" t="s">
        <v>42</v>
      </c>
      <c r="F3141">
        <v>100</v>
      </c>
      <c r="G3141">
        <v>0</v>
      </c>
      <c r="H3141" t="s">
        <v>30</v>
      </c>
      <c r="I3141">
        <v>0</v>
      </c>
      <c r="J3141" t="s">
        <v>31</v>
      </c>
      <c r="K3141">
        <v>0</v>
      </c>
      <c r="L3141" s="1">
        <v>2300</v>
      </c>
      <c r="M3141" t="s">
        <v>27</v>
      </c>
      <c r="N3141" t="s">
        <v>27</v>
      </c>
      <c r="O3141" t="s">
        <v>27</v>
      </c>
      <c r="P3141">
        <v>0</v>
      </c>
      <c r="Q3141" t="s">
        <v>32</v>
      </c>
      <c r="R3141">
        <v>23</v>
      </c>
      <c r="S3141" t="s">
        <v>27</v>
      </c>
      <c r="T3141">
        <v>3</v>
      </c>
      <c r="U3141">
        <v>2</v>
      </c>
      <c r="V3141">
        <v>3</v>
      </c>
      <c r="W3141">
        <v>99</v>
      </c>
      <c r="X3141">
        <v>755</v>
      </c>
      <c r="Y3141">
        <v>-50</v>
      </c>
      <c r="Z3141" t="s">
        <v>35</v>
      </c>
      <c r="AA3141">
        <v>100</v>
      </c>
      <c r="AB3141" t="str">
        <f t="shared" si="49"/>
        <v>30-39</v>
      </c>
    </row>
    <row r="3142" spans="1:28" x14ac:dyDescent="0.3">
      <c r="A3142">
        <v>52</v>
      </c>
      <c r="B3142" t="s">
        <v>27</v>
      </c>
      <c r="C3142" t="s">
        <v>46</v>
      </c>
      <c r="D3142">
        <v>0</v>
      </c>
      <c r="E3142" t="s">
        <v>29</v>
      </c>
      <c r="F3142">
        <v>50</v>
      </c>
      <c r="G3142">
        <v>0</v>
      </c>
      <c r="H3142" t="s">
        <v>30</v>
      </c>
      <c r="I3142">
        <v>0</v>
      </c>
      <c r="J3142" t="s">
        <v>31</v>
      </c>
      <c r="K3142">
        <v>0</v>
      </c>
      <c r="L3142" s="1">
        <v>2350</v>
      </c>
      <c r="M3142" t="s">
        <v>27</v>
      </c>
      <c r="N3142" t="s">
        <v>27</v>
      </c>
      <c r="O3142" t="s">
        <v>27</v>
      </c>
      <c r="P3142">
        <v>0</v>
      </c>
      <c r="Q3142" t="s">
        <v>34</v>
      </c>
      <c r="R3142">
        <v>12</v>
      </c>
      <c r="S3142" t="s">
        <v>27</v>
      </c>
      <c r="T3142">
        <v>7</v>
      </c>
      <c r="U3142">
        <v>1</v>
      </c>
      <c r="V3142">
        <v>1</v>
      </c>
      <c r="W3142">
        <v>99</v>
      </c>
      <c r="X3142">
        <v>699</v>
      </c>
      <c r="Y3142">
        <v>50</v>
      </c>
      <c r="Z3142" t="s">
        <v>35</v>
      </c>
      <c r="AA3142">
        <v>100</v>
      </c>
      <c r="AB3142" t="str">
        <f t="shared" si="49"/>
        <v>50-59</v>
      </c>
    </row>
    <row r="3143" spans="1:28" x14ac:dyDescent="0.3">
      <c r="A3143">
        <v>18</v>
      </c>
      <c r="B3143" t="s">
        <v>27</v>
      </c>
      <c r="C3143" t="s">
        <v>28</v>
      </c>
      <c r="D3143">
        <v>86</v>
      </c>
      <c r="E3143" t="s">
        <v>29</v>
      </c>
      <c r="F3143">
        <v>50</v>
      </c>
      <c r="G3143">
        <v>0</v>
      </c>
      <c r="H3143" t="s">
        <v>39</v>
      </c>
      <c r="I3143">
        <v>0</v>
      </c>
      <c r="J3143" t="s">
        <v>40</v>
      </c>
      <c r="K3143">
        <v>-200</v>
      </c>
      <c r="L3143" s="1">
        <v>1986</v>
      </c>
      <c r="M3143" t="s">
        <v>36</v>
      </c>
      <c r="N3143" t="s">
        <v>36</v>
      </c>
      <c r="O3143" t="s">
        <v>27</v>
      </c>
      <c r="P3143">
        <v>100</v>
      </c>
      <c r="Q3143" t="s">
        <v>34</v>
      </c>
      <c r="R3143">
        <v>26</v>
      </c>
      <c r="S3143" t="s">
        <v>36</v>
      </c>
      <c r="T3143">
        <v>2</v>
      </c>
      <c r="U3143">
        <v>3</v>
      </c>
      <c r="V3143">
        <v>2</v>
      </c>
      <c r="W3143">
        <v>6</v>
      </c>
      <c r="X3143">
        <v>750</v>
      </c>
      <c r="Y3143">
        <v>-50</v>
      </c>
      <c r="Z3143" t="s">
        <v>33</v>
      </c>
      <c r="AA3143">
        <v>50</v>
      </c>
      <c r="AB3143" t="str">
        <f t="shared" si="49"/>
        <v>10-19</v>
      </c>
    </row>
    <row r="3144" spans="1:28" x14ac:dyDescent="0.3">
      <c r="A3144">
        <v>38</v>
      </c>
      <c r="B3144" t="s">
        <v>27</v>
      </c>
      <c r="C3144" t="s">
        <v>28</v>
      </c>
      <c r="D3144">
        <v>86</v>
      </c>
      <c r="E3144" t="s">
        <v>42</v>
      </c>
      <c r="F3144">
        <v>100</v>
      </c>
      <c r="G3144">
        <v>0</v>
      </c>
      <c r="H3144" t="s">
        <v>39</v>
      </c>
      <c r="I3144">
        <v>0</v>
      </c>
      <c r="J3144" t="s">
        <v>31</v>
      </c>
      <c r="K3144">
        <v>0</v>
      </c>
      <c r="L3144" s="1">
        <v>2236</v>
      </c>
      <c r="M3144" t="s">
        <v>27</v>
      </c>
      <c r="N3144" t="s">
        <v>36</v>
      </c>
      <c r="O3144" t="s">
        <v>36</v>
      </c>
      <c r="P3144">
        <v>100</v>
      </c>
      <c r="Q3144" t="s">
        <v>34</v>
      </c>
      <c r="R3144">
        <v>27</v>
      </c>
      <c r="S3144" t="s">
        <v>27</v>
      </c>
      <c r="T3144">
        <v>6</v>
      </c>
      <c r="U3144">
        <v>1</v>
      </c>
      <c r="V3144">
        <v>3</v>
      </c>
      <c r="W3144">
        <v>99</v>
      </c>
      <c r="X3144">
        <v>754</v>
      </c>
      <c r="Y3144">
        <v>-50</v>
      </c>
      <c r="Z3144" t="s">
        <v>33</v>
      </c>
      <c r="AA3144">
        <v>50</v>
      </c>
      <c r="AB3144" t="str">
        <f t="shared" si="49"/>
        <v>30-39</v>
      </c>
    </row>
    <row r="3145" spans="1:28" x14ac:dyDescent="0.3">
      <c r="A3145">
        <v>30</v>
      </c>
      <c r="B3145" t="s">
        <v>27</v>
      </c>
      <c r="C3145" t="s">
        <v>28</v>
      </c>
      <c r="D3145">
        <v>86</v>
      </c>
      <c r="E3145" t="s">
        <v>42</v>
      </c>
      <c r="F3145">
        <v>100</v>
      </c>
      <c r="G3145">
        <v>0</v>
      </c>
      <c r="H3145" t="s">
        <v>43</v>
      </c>
      <c r="I3145">
        <v>0</v>
      </c>
      <c r="J3145" t="s">
        <v>40</v>
      </c>
      <c r="K3145">
        <v>-200</v>
      </c>
      <c r="L3145" s="1">
        <v>2186</v>
      </c>
      <c r="M3145" t="s">
        <v>27</v>
      </c>
      <c r="N3145" t="s">
        <v>27</v>
      </c>
      <c r="O3145" t="s">
        <v>27</v>
      </c>
      <c r="P3145">
        <v>0</v>
      </c>
      <c r="Q3145" t="s">
        <v>34</v>
      </c>
      <c r="R3145">
        <v>15</v>
      </c>
      <c r="S3145" t="s">
        <v>27</v>
      </c>
      <c r="T3145">
        <v>4</v>
      </c>
      <c r="U3145">
        <v>2</v>
      </c>
      <c r="V3145">
        <v>1</v>
      </c>
      <c r="W3145">
        <v>99</v>
      </c>
      <c r="X3145">
        <v>761</v>
      </c>
      <c r="Y3145">
        <v>-50</v>
      </c>
      <c r="Z3145" t="s">
        <v>35</v>
      </c>
      <c r="AA3145">
        <v>100</v>
      </c>
      <c r="AB3145" t="str">
        <f t="shared" si="49"/>
        <v>30-39</v>
      </c>
    </row>
    <row r="3146" spans="1:28" x14ac:dyDescent="0.3">
      <c r="A3146">
        <v>46</v>
      </c>
      <c r="B3146" t="s">
        <v>27</v>
      </c>
      <c r="C3146" t="s">
        <v>38</v>
      </c>
      <c r="D3146">
        <v>0</v>
      </c>
      <c r="E3146" t="s">
        <v>42</v>
      </c>
      <c r="F3146">
        <v>100</v>
      </c>
      <c r="G3146">
        <v>0</v>
      </c>
      <c r="H3146" t="s">
        <v>30</v>
      </c>
      <c r="I3146">
        <v>0</v>
      </c>
      <c r="J3146" t="s">
        <v>31</v>
      </c>
      <c r="K3146">
        <v>0</v>
      </c>
      <c r="L3146" s="1">
        <v>2300</v>
      </c>
      <c r="M3146" t="s">
        <v>27</v>
      </c>
      <c r="N3146" t="s">
        <v>27</v>
      </c>
      <c r="O3146" t="s">
        <v>27</v>
      </c>
      <c r="P3146">
        <v>0</v>
      </c>
      <c r="Q3146" t="s">
        <v>34</v>
      </c>
      <c r="R3146">
        <v>27</v>
      </c>
      <c r="S3146" t="s">
        <v>27</v>
      </c>
      <c r="T3146">
        <v>6</v>
      </c>
      <c r="U3146">
        <v>1</v>
      </c>
      <c r="V3146">
        <v>3</v>
      </c>
      <c r="W3146">
        <v>99</v>
      </c>
      <c r="X3146">
        <v>753</v>
      </c>
      <c r="Y3146">
        <v>-50</v>
      </c>
      <c r="Z3146" t="s">
        <v>35</v>
      </c>
      <c r="AA3146">
        <v>100</v>
      </c>
      <c r="AB3146" t="str">
        <f t="shared" si="49"/>
        <v>40-49</v>
      </c>
    </row>
    <row r="3147" spans="1:28" x14ac:dyDescent="0.3">
      <c r="A3147">
        <v>47</v>
      </c>
      <c r="B3147" t="s">
        <v>27</v>
      </c>
      <c r="C3147" t="s">
        <v>38</v>
      </c>
      <c r="D3147">
        <v>0</v>
      </c>
      <c r="E3147" t="s">
        <v>42</v>
      </c>
      <c r="F3147">
        <v>100</v>
      </c>
      <c r="G3147">
        <v>0</v>
      </c>
      <c r="H3147" t="s">
        <v>30</v>
      </c>
      <c r="I3147">
        <v>0</v>
      </c>
      <c r="J3147" t="s">
        <v>31</v>
      </c>
      <c r="K3147">
        <v>0</v>
      </c>
      <c r="L3147" s="1">
        <v>2300</v>
      </c>
      <c r="M3147" t="s">
        <v>27</v>
      </c>
      <c r="N3147" t="s">
        <v>36</v>
      </c>
      <c r="O3147" t="s">
        <v>27</v>
      </c>
      <c r="P3147">
        <v>50</v>
      </c>
      <c r="Q3147" t="s">
        <v>34</v>
      </c>
      <c r="R3147">
        <v>22</v>
      </c>
      <c r="S3147" t="s">
        <v>36</v>
      </c>
      <c r="T3147">
        <v>7</v>
      </c>
      <c r="U3147">
        <v>1</v>
      </c>
      <c r="V3147">
        <v>3</v>
      </c>
      <c r="W3147">
        <v>3</v>
      </c>
      <c r="X3147">
        <v>627</v>
      </c>
      <c r="Y3147">
        <v>50</v>
      </c>
      <c r="Z3147" t="s">
        <v>33</v>
      </c>
      <c r="AA3147">
        <v>50</v>
      </c>
      <c r="AB3147" t="str">
        <f t="shared" si="49"/>
        <v>40-49</v>
      </c>
    </row>
    <row r="3148" spans="1:28" x14ac:dyDescent="0.3">
      <c r="A3148">
        <v>29</v>
      </c>
      <c r="B3148" t="s">
        <v>27</v>
      </c>
      <c r="C3148" t="s">
        <v>28</v>
      </c>
      <c r="D3148">
        <v>86</v>
      </c>
      <c r="E3148" t="s">
        <v>29</v>
      </c>
      <c r="F3148">
        <v>50</v>
      </c>
      <c r="G3148">
        <v>1</v>
      </c>
      <c r="H3148" t="s">
        <v>30</v>
      </c>
      <c r="I3148">
        <v>50</v>
      </c>
      <c r="J3148" t="s">
        <v>31</v>
      </c>
      <c r="K3148">
        <v>0</v>
      </c>
      <c r="L3148" s="1">
        <v>2436</v>
      </c>
      <c r="M3148" t="s">
        <v>27</v>
      </c>
      <c r="N3148" t="s">
        <v>36</v>
      </c>
      <c r="O3148" t="s">
        <v>27</v>
      </c>
      <c r="P3148">
        <v>50</v>
      </c>
      <c r="Q3148" t="s">
        <v>34</v>
      </c>
      <c r="R3148">
        <v>24</v>
      </c>
      <c r="S3148" t="s">
        <v>36</v>
      </c>
      <c r="T3148">
        <v>3</v>
      </c>
      <c r="U3148">
        <v>3</v>
      </c>
      <c r="V3148">
        <v>2</v>
      </c>
      <c r="W3148">
        <v>4</v>
      </c>
      <c r="X3148">
        <v>673</v>
      </c>
      <c r="Y3148">
        <v>50</v>
      </c>
      <c r="Z3148" t="s">
        <v>35</v>
      </c>
      <c r="AA3148">
        <v>100</v>
      </c>
      <c r="AB3148" t="str">
        <f t="shared" si="49"/>
        <v>20-29</v>
      </c>
    </row>
    <row r="3149" spans="1:28" x14ac:dyDescent="0.3">
      <c r="A3149">
        <v>29</v>
      </c>
      <c r="B3149" t="s">
        <v>27</v>
      </c>
      <c r="C3149" t="s">
        <v>38</v>
      </c>
      <c r="D3149">
        <v>0</v>
      </c>
      <c r="E3149" t="s">
        <v>29</v>
      </c>
      <c r="F3149">
        <v>50</v>
      </c>
      <c r="G3149">
        <v>2</v>
      </c>
      <c r="H3149" t="s">
        <v>30</v>
      </c>
      <c r="I3149">
        <v>100</v>
      </c>
      <c r="J3149" t="s">
        <v>31</v>
      </c>
      <c r="K3149">
        <v>0</v>
      </c>
      <c r="L3149" s="1">
        <v>2300</v>
      </c>
      <c r="M3149" t="s">
        <v>27</v>
      </c>
      <c r="N3149" t="s">
        <v>36</v>
      </c>
      <c r="O3149" t="s">
        <v>27</v>
      </c>
      <c r="P3149">
        <v>50</v>
      </c>
      <c r="Q3149" t="s">
        <v>34</v>
      </c>
      <c r="R3149">
        <v>21</v>
      </c>
      <c r="S3149" t="s">
        <v>27</v>
      </c>
      <c r="T3149">
        <v>7</v>
      </c>
      <c r="U3149">
        <v>0</v>
      </c>
      <c r="V3149">
        <v>3</v>
      </c>
      <c r="W3149">
        <v>99</v>
      </c>
      <c r="X3149">
        <v>723</v>
      </c>
      <c r="Y3149">
        <v>-50</v>
      </c>
      <c r="Z3149" t="s">
        <v>35</v>
      </c>
      <c r="AA3149">
        <v>100</v>
      </c>
      <c r="AB3149" t="str">
        <f t="shared" si="49"/>
        <v>20-29</v>
      </c>
    </row>
    <row r="3150" spans="1:28" x14ac:dyDescent="0.3">
      <c r="A3150">
        <v>38</v>
      </c>
      <c r="B3150" t="s">
        <v>27</v>
      </c>
      <c r="C3150" t="s">
        <v>38</v>
      </c>
      <c r="D3150">
        <v>0</v>
      </c>
      <c r="E3150" t="s">
        <v>29</v>
      </c>
      <c r="F3150">
        <v>50</v>
      </c>
      <c r="G3150">
        <v>0</v>
      </c>
      <c r="H3150" t="s">
        <v>30</v>
      </c>
      <c r="I3150">
        <v>0</v>
      </c>
      <c r="J3150" t="s">
        <v>31</v>
      </c>
      <c r="K3150">
        <v>0</v>
      </c>
      <c r="L3150" s="1">
        <v>2150</v>
      </c>
      <c r="M3150" t="s">
        <v>27</v>
      </c>
      <c r="N3150" t="s">
        <v>36</v>
      </c>
      <c r="O3150" t="s">
        <v>27</v>
      </c>
      <c r="P3150">
        <v>50</v>
      </c>
      <c r="Q3150" t="s">
        <v>32</v>
      </c>
      <c r="R3150">
        <v>1</v>
      </c>
      <c r="S3150" t="s">
        <v>27</v>
      </c>
      <c r="T3150">
        <v>3</v>
      </c>
      <c r="U3150">
        <v>5</v>
      </c>
      <c r="V3150">
        <v>1</v>
      </c>
      <c r="W3150">
        <v>99</v>
      </c>
      <c r="X3150">
        <v>717</v>
      </c>
      <c r="Y3150">
        <v>-50</v>
      </c>
      <c r="Z3150" t="s">
        <v>33</v>
      </c>
      <c r="AA3150">
        <v>50</v>
      </c>
      <c r="AB3150" t="str">
        <f t="shared" si="49"/>
        <v>30-39</v>
      </c>
    </row>
    <row r="3151" spans="1:28" x14ac:dyDescent="0.3">
      <c r="A3151">
        <v>26</v>
      </c>
      <c r="B3151" t="s">
        <v>27</v>
      </c>
      <c r="C3151" t="s">
        <v>45</v>
      </c>
      <c r="D3151">
        <v>0</v>
      </c>
      <c r="E3151" t="s">
        <v>37</v>
      </c>
      <c r="F3151">
        <v>0</v>
      </c>
      <c r="G3151">
        <v>2</v>
      </c>
      <c r="H3151" t="s">
        <v>39</v>
      </c>
      <c r="I3151">
        <v>200</v>
      </c>
      <c r="J3151" t="s">
        <v>31</v>
      </c>
      <c r="K3151">
        <v>0</v>
      </c>
      <c r="L3151" s="1">
        <v>2400</v>
      </c>
      <c r="M3151" t="s">
        <v>27</v>
      </c>
      <c r="N3151" t="s">
        <v>27</v>
      </c>
      <c r="O3151" t="s">
        <v>27</v>
      </c>
      <c r="P3151">
        <v>0</v>
      </c>
      <c r="Q3151" t="s">
        <v>34</v>
      </c>
      <c r="R3151">
        <v>21</v>
      </c>
      <c r="S3151" t="s">
        <v>27</v>
      </c>
      <c r="T3151">
        <v>7</v>
      </c>
      <c r="U3151">
        <v>3</v>
      </c>
      <c r="V3151">
        <v>1</v>
      </c>
      <c r="W3151">
        <v>99</v>
      </c>
      <c r="X3151">
        <v>785</v>
      </c>
      <c r="Y3151">
        <v>-50</v>
      </c>
      <c r="Z3151" t="s">
        <v>35</v>
      </c>
      <c r="AA3151">
        <v>100</v>
      </c>
      <c r="AB3151" t="str">
        <f t="shared" si="49"/>
        <v>20-29</v>
      </c>
    </row>
    <row r="3152" spans="1:28" x14ac:dyDescent="0.3">
      <c r="A3152">
        <v>52</v>
      </c>
      <c r="B3152" t="s">
        <v>27</v>
      </c>
      <c r="C3152" t="s">
        <v>28</v>
      </c>
      <c r="D3152">
        <v>86</v>
      </c>
      <c r="E3152" t="s">
        <v>29</v>
      </c>
      <c r="F3152">
        <v>50</v>
      </c>
      <c r="G3152">
        <v>0</v>
      </c>
      <c r="H3152" t="s">
        <v>39</v>
      </c>
      <c r="I3152">
        <v>0</v>
      </c>
      <c r="J3152" t="s">
        <v>31</v>
      </c>
      <c r="K3152">
        <v>0</v>
      </c>
      <c r="L3152" s="1">
        <v>2286</v>
      </c>
      <c r="M3152" t="s">
        <v>27</v>
      </c>
      <c r="N3152" t="s">
        <v>27</v>
      </c>
      <c r="O3152" t="s">
        <v>36</v>
      </c>
      <c r="P3152">
        <v>50</v>
      </c>
      <c r="Q3152" t="s">
        <v>32</v>
      </c>
      <c r="R3152">
        <v>23</v>
      </c>
      <c r="S3152" t="s">
        <v>36</v>
      </c>
      <c r="T3152">
        <v>4</v>
      </c>
      <c r="U3152">
        <v>0</v>
      </c>
      <c r="V3152">
        <v>3</v>
      </c>
      <c r="W3152">
        <v>2</v>
      </c>
      <c r="X3152">
        <v>763</v>
      </c>
      <c r="Y3152">
        <v>-50</v>
      </c>
      <c r="Z3152" t="s">
        <v>35</v>
      </c>
      <c r="AA3152">
        <v>100</v>
      </c>
      <c r="AB3152" t="str">
        <f t="shared" si="49"/>
        <v>50-59</v>
      </c>
    </row>
    <row r="3153" spans="1:28" x14ac:dyDescent="0.3">
      <c r="A3153">
        <v>34</v>
      </c>
      <c r="B3153" t="s">
        <v>27</v>
      </c>
      <c r="C3153" t="s">
        <v>28</v>
      </c>
      <c r="D3153">
        <v>86</v>
      </c>
      <c r="E3153" t="s">
        <v>37</v>
      </c>
      <c r="F3153">
        <v>0</v>
      </c>
      <c r="G3153">
        <v>0</v>
      </c>
      <c r="H3153" t="s">
        <v>30</v>
      </c>
      <c r="I3153">
        <v>0</v>
      </c>
      <c r="J3153" t="s">
        <v>40</v>
      </c>
      <c r="K3153">
        <v>-200</v>
      </c>
      <c r="L3153" s="1">
        <v>1986</v>
      </c>
      <c r="M3153" t="s">
        <v>36</v>
      </c>
      <c r="N3153" t="s">
        <v>36</v>
      </c>
      <c r="O3153" t="s">
        <v>27</v>
      </c>
      <c r="P3153">
        <v>100</v>
      </c>
      <c r="Q3153" t="s">
        <v>34</v>
      </c>
      <c r="R3153">
        <v>22</v>
      </c>
      <c r="S3153" t="s">
        <v>36</v>
      </c>
      <c r="T3153">
        <v>2</v>
      </c>
      <c r="U3153">
        <v>1</v>
      </c>
      <c r="V3153">
        <v>2</v>
      </c>
      <c r="W3153">
        <v>9</v>
      </c>
      <c r="X3153">
        <v>740</v>
      </c>
      <c r="Y3153">
        <v>-50</v>
      </c>
      <c r="Z3153" t="s">
        <v>35</v>
      </c>
      <c r="AA3153">
        <v>100</v>
      </c>
      <c r="AB3153" t="str">
        <f t="shared" si="49"/>
        <v>30-39</v>
      </c>
    </row>
    <row r="3154" spans="1:28" x14ac:dyDescent="0.3">
      <c r="A3154">
        <v>18</v>
      </c>
      <c r="B3154" t="s">
        <v>27</v>
      </c>
      <c r="C3154" t="s">
        <v>28</v>
      </c>
      <c r="D3154">
        <v>86</v>
      </c>
      <c r="E3154" t="s">
        <v>29</v>
      </c>
      <c r="F3154">
        <v>50</v>
      </c>
      <c r="G3154">
        <v>2</v>
      </c>
      <c r="H3154" t="s">
        <v>39</v>
      </c>
      <c r="I3154">
        <v>200</v>
      </c>
      <c r="J3154" t="s">
        <v>31</v>
      </c>
      <c r="K3154">
        <v>0</v>
      </c>
      <c r="L3154" s="1">
        <v>2586</v>
      </c>
      <c r="M3154" t="s">
        <v>27</v>
      </c>
      <c r="N3154" t="s">
        <v>36</v>
      </c>
      <c r="O3154" t="s">
        <v>27</v>
      </c>
      <c r="P3154">
        <v>50</v>
      </c>
      <c r="Q3154" t="s">
        <v>34</v>
      </c>
      <c r="R3154">
        <v>18</v>
      </c>
      <c r="S3154" t="s">
        <v>27</v>
      </c>
      <c r="T3154">
        <v>7</v>
      </c>
      <c r="U3154">
        <v>0</v>
      </c>
      <c r="V3154">
        <v>3</v>
      </c>
      <c r="W3154">
        <v>99</v>
      </c>
      <c r="X3154">
        <v>660</v>
      </c>
      <c r="Y3154">
        <v>50</v>
      </c>
      <c r="Z3154" t="s">
        <v>35</v>
      </c>
      <c r="AA3154">
        <v>100</v>
      </c>
      <c r="AB3154" t="str">
        <f t="shared" si="49"/>
        <v>10-19</v>
      </c>
    </row>
    <row r="3155" spans="1:28" x14ac:dyDescent="0.3">
      <c r="A3155">
        <v>34</v>
      </c>
      <c r="B3155" t="s">
        <v>27</v>
      </c>
      <c r="C3155" t="s">
        <v>46</v>
      </c>
      <c r="D3155">
        <v>0</v>
      </c>
      <c r="E3155" t="s">
        <v>42</v>
      </c>
      <c r="F3155">
        <v>100</v>
      </c>
      <c r="G3155">
        <v>0</v>
      </c>
      <c r="H3155" t="s">
        <v>30</v>
      </c>
      <c r="I3155">
        <v>0</v>
      </c>
      <c r="J3155" t="s">
        <v>31</v>
      </c>
      <c r="K3155">
        <v>0</v>
      </c>
      <c r="L3155" s="1">
        <v>2350</v>
      </c>
      <c r="M3155" t="s">
        <v>27</v>
      </c>
      <c r="N3155" t="s">
        <v>36</v>
      </c>
      <c r="O3155" t="s">
        <v>27</v>
      </c>
      <c r="P3155">
        <v>50</v>
      </c>
      <c r="Q3155" t="s">
        <v>34</v>
      </c>
      <c r="R3155">
        <v>26</v>
      </c>
      <c r="S3155" t="s">
        <v>27</v>
      </c>
      <c r="T3155">
        <v>7</v>
      </c>
      <c r="U3155">
        <v>0</v>
      </c>
      <c r="V3155">
        <v>3</v>
      </c>
      <c r="W3155">
        <v>99</v>
      </c>
      <c r="X3155">
        <v>645</v>
      </c>
      <c r="Y3155">
        <v>50</v>
      </c>
      <c r="Z3155" t="s">
        <v>35</v>
      </c>
      <c r="AA3155">
        <v>100</v>
      </c>
      <c r="AB3155" t="str">
        <f t="shared" si="49"/>
        <v>30-39</v>
      </c>
    </row>
    <row r="3156" spans="1:28" x14ac:dyDescent="0.3">
      <c r="A3156">
        <v>24</v>
      </c>
      <c r="B3156" t="s">
        <v>27</v>
      </c>
      <c r="C3156" t="s">
        <v>38</v>
      </c>
      <c r="D3156">
        <v>0</v>
      </c>
      <c r="E3156" t="s">
        <v>29</v>
      </c>
      <c r="F3156">
        <v>50</v>
      </c>
      <c r="G3156">
        <v>0</v>
      </c>
      <c r="H3156" t="s">
        <v>30</v>
      </c>
      <c r="I3156">
        <v>0</v>
      </c>
      <c r="J3156" t="s">
        <v>31</v>
      </c>
      <c r="K3156">
        <v>0</v>
      </c>
      <c r="L3156" s="1">
        <v>2200</v>
      </c>
      <c r="M3156" t="s">
        <v>27</v>
      </c>
      <c r="N3156" t="s">
        <v>36</v>
      </c>
      <c r="O3156" t="s">
        <v>27</v>
      </c>
      <c r="P3156">
        <v>50</v>
      </c>
      <c r="Q3156" t="s">
        <v>34</v>
      </c>
      <c r="R3156">
        <v>18</v>
      </c>
      <c r="S3156" t="s">
        <v>36</v>
      </c>
      <c r="T3156">
        <v>6</v>
      </c>
      <c r="U3156">
        <v>3</v>
      </c>
      <c r="V3156">
        <v>2</v>
      </c>
      <c r="W3156">
        <v>8</v>
      </c>
      <c r="X3156">
        <v>663</v>
      </c>
      <c r="Y3156">
        <v>50</v>
      </c>
      <c r="Z3156" t="s">
        <v>41</v>
      </c>
      <c r="AA3156">
        <v>0</v>
      </c>
      <c r="AB3156" t="str">
        <f t="shared" si="49"/>
        <v>20-29</v>
      </c>
    </row>
    <row r="3157" spans="1:28" x14ac:dyDescent="0.3">
      <c r="A3157">
        <v>18</v>
      </c>
      <c r="B3157" t="s">
        <v>27</v>
      </c>
      <c r="C3157" t="s">
        <v>38</v>
      </c>
      <c r="D3157">
        <v>0</v>
      </c>
      <c r="E3157" t="s">
        <v>42</v>
      </c>
      <c r="F3157">
        <v>100</v>
      </c>
      <c r="G3157">
        <v>1</v>
      </c>
      <c r="H3157" t="s">
        <v>39</v>
      </c>
      <c r="I3157">
        <v>100</v>
      </c>
      <c r="J3157" t="s">
        <v>31</v>
      </c>
      <c r="K3157">
        <v>0</v>
      </c>
      <c r="L3157" s="1">
        <v>2350</v>
      </c>
      <c r="M3157" t="s">
        <v>27</v>
      </c>
      <c r="N3157" t="s">
        <v>27</v>
      </c>
      <c r="O3157" t="s">
        <v>27</v>
      </c>
      <c r="P3157">
        <v>0</v>
      </c>
      <c r="Q3157" t="s">
        <v>34</v>
      </c>
      <c r="R3157">
        <v>29</v>
      </c>
      <c r="S3157" t="s">
        <v>27</v>
      </c>
      <c r="T3157">
        <v>5</v>
      </c>
      <c r="U3157">
        <v>0</v>
      </c>
      <c r="V3157">
        <v>2</v>
      </c>
      <c r="W3157">
        <v>99</v>
      </c>
      <c r="X3157">
        <v>795</v>
      </c>
      <c r="Y3157">
        <v>-50</v>
      </c>
      <c r="Z3157" t="s">
        <v>33</v>
      </c>
      <c r="AA3157">
        <v>50</v>
      </c>
      <c r="AB3157" t="str">
        <f t="shared" si="49"/>
        <v>10-19</v>
      </c>
    </row>
    <row r="3158" spans="1:28" x14ac:dyDescent="0.3">
      <c r="A3158">
        <v>21</v>
      </c>
      <c r="B3158" t="s">
        <v>27</v>
      </c>
      <c r="C3158" t="s">
        <v>28</v>
      </c>
      <c r="D3158">
        <v>86</v>
      </c>
      <c r="E3158" t="s">
        <v>42</v>
      </c>
      <c r="F3158">
        <v>100</v>
      </c>
      <c r="G3158">
        <v>1</v>
      </c>
      <c r="H3158" t="s">
        <v>30</v>
      </c>
      <c r="I3158">
        <v>50</v>
      </c>
      <c r="J3158" t="s">
        <v>40</v>
      </c>
      <c r="K3158">
        <v>-200</v>
      </c>
      <c r="L3158" s="1">
        <v>2136</v>
      </c>
      <c r="M3158" t="s">
        <v>27</v>
      </c>
      <c r="N3158" t="s">
        <v>27</v>
      </c>
      <c r="O3158" t="s">
        <v>27</v>
      </c>
      <c r="P3158">
        <v>0</v>
      </c>
      <c r="Q3158" t="s">
        <v>34</v>
      </c>
      <c r="R3158">
        <v>7</v>
      </c>
      <c r="S3158" t="s">
        <v>36</v>
      </c>
      <c r="T3158">
        <v>10</v>
      </c>
      <c r="U3158">
        <v>3</v>
      </c>
      <c r="V3158">
        <v>1</v>
      </c>
      <c r="W3158">
        <v>9</v>
      </c>
      <c r="X3158">
        <v>724</v>
      </c>
      <c r="Y3158">
        <v>-50</v>
      </c>
      <c r="Z3158" t="s">
        <v>41</v>
      </c>
      <c r="AA3158">
        <v>0</v>
      </c>
      <c r="AB3158" t="str">
        <f t="shared" si="49"/>
        <v>20-29</v>
      </c>
    </row>
    <row r="3159" spans="1:28" x14ac:dyDescent="0.3">
      <c r="A3159">
        <v>41</v>
      </c>
      <c r="B3159" t="s">
        <v>27</v>
      </c>
      <c r="C3159" t="s">
        <v>28</v>
      </c>
      <c r="D3159">
        <v>86</v>
      </c>
      <c r="E3159" t="s">
        <v>42</v>
      </c>
      <c r="F3159">
        <v>100</v>
      </c>
      <c r="G3159">
        <v>1</v>
      </c>
      <c r="H3159" t="s">
        <v>39</v>
      </c>
      <c r="I3159">
        <v>100</v>
      </c>
      <c r="J3159" t="s">
        <v>31</v>
      </c>
      <c r="K3159">
        <v>0</v>
      </c>
      <c r="L3159" s="1">
        <v>2386</v>
      </c>
      <c r="M3159" t="s">
        <v>36</v>
      </c>
      <c r="N3159" t="s">
        <v>27</v>
      </c>
      <c r="O3159" t="s">
        <v>27</v>
      </c>
      <c r="P3159">
        <v>50</v>
      </c>
      <c r="Q3159" t="s">
        <v>34</v>
      </c>
      <c r="R3159">
        <v>15</v>
      </c>
      <c r="S3159" t="s">
        <v>27</v>
      </c>
      <c r="T3159">
        <v>3</v>
      </c>
      <c r="U3159">
        <v>1</v>
      </c>
      <c r="V3159">
        <v>3</v>
      </c>
      <c r="W3159">
        <v>99</v>
      </c>
      <c r="X3159">
        <v>752</v>
      </c>
      <c r="Y3159">
        <v>-50</v>
      </c>
      <c r="Z3159" t="s">
        <v>33</v>
      </c>
      <c r="AA3159">
        <v>50</v>
      </c>
      <c r="AB3159" t="str">
        <f t="shared" si="49"/>
        <v>40-49</v>
      </c>
    </row>
    <row r="3160" spans="1:28" x14ac:dyDescent="0.3">
      <c r="A3160">
        <v>59</v>
      </c>
      <c r="B3160" t="s">
        <v>36</v>
      </c>
      <c r="C3160" t="s">
        <v>28</v>
      </c>
      <c r="D3160">
        <v>86</v>
      </c>
      <c r="E3160" t="s">
        <v>29</v>
      </c>
      <c r="F3160">
        <v>50</v>
      </c>
      <c r="G3160">
        <v>1</v>
      </c>
      <c r="H3160" t="s">
        <v>30</v>
      </c>
      <c r="I3160">
        <v>50</v>
      </c>
      <c r="J3160" t="s">
        <v>40</v>
      </c>
      <c r="K3160">
        <v>-200</v>
      </c>
      <c r="L3160" s="1">
        <v>2136</v>
      </c>
      <c r="M3160" t="s">
        <v>27</v>
      </c>
      <c r="N3160" t="s">
        <v>27</v>
      </c>
      <c r="O3160" t="s">
        <v>27</v>
      </c>
      <c r="P3160">
        <v>0</v>
      </c>
      <c r="Q3160" t="s">
        <v>34</v>
      </c>
      <c r="R3160">
        <v>1</v>
      </c>
      <c r="S3160" t="s">
        <v>36</v>
      </c>
      <c r="T3160">
        <v>4</v>
      </c>
      <c r="U3160">
        <v>1</v>
      </c>
      <c r="V3160">
        <v>1</v>
      </c>
      <c r="W3160">
        <v>14</v>
      </c>
      <c r="X3160">
        <v>747</v>
      </c>
      <c r="Y3160">
        <v>-50</v>
      </c>
      <c r="Z3160" t="s">
        <v>33</v>
      </c>
      <c r="AA3160">
        <v>50</v>
      </c>
      <c r="AB3160" t="str">
        <f t="shared" si="49"/>
        <v>50-59</v>
      </c>
    </row>
    <row r="3161" spans="1:28" x14ac:dyDescent="0.3">
      <c r="A3161">
        <v>44</v>
      </c>
      <c r="B3161" t="s">
        <v>27</v>
      </c>
      <c r="C3161" t="s">
        <v>38</v>
      </c>
      <c r="D3161">
        <v>0</v>
      </c>
      <c r="E3161" t="s">
        <v>29</v>
      </c>
      <c r="F3161">
        <v>50</v>
      </c>
      <c r="G3161">
        <v>1</v>
      </c>
      <c r="H3161" t="s">
        <v>43</v>
      </c>
      <c r="I3161">
        <v>200</v>
      </c>
      <c r="J3161" t="s">
        <v>31</v>
      </c>
      <c r="K3161">
        <v>0</v>
      </c>
      <c r="L3161" s="1">
        <v>2500</v>
      </c>
      <c r="M3161" t="s">
        <v>27</v>
      </c>
      <c r="N3161" t="s">
        <v>27</v>
      </c>
      <c r="O3161" t="s">
        <v>27</v>
      </c>
      <c r="P3161">
        <v>0</v>
      </c>
      <c r="Q3161" t="s">
        <v>32</v>
      </c>
      <c r="R3161">
        <v>1</v>
      </c>
      <c r="S3161" t="s">
        <v>36</v>
      </c>
      <c r="T3161">
        <v>7</v>
      </c>
      <c r="U3161">
        <v>4</v>
      </c>
      <c r="V3161">
        <v>3</v>
      </c>
      <c r="W3161">
        <v>6</v>
      </c>
      <c r="X3161">
        <v>614</v>
      </c>
      <c r="Y3161">
        <v>50</v>
      </c>
      <c r="Z3161" t="s">
        <v>33</v>
      </c>
      <c r="AA3161">
        <v>50</v>
      </c>
      <c r="AB3161" t="str">
        <f t="shared" si="49"/>
        <v>40-49</v>
      </c>
    </row>
    <row r="3162" spans="1:28" x14ac:dyDescent="0.3">
      <c r="A3162">
        <v>30</v>
      </c>
      <c r="B3162" t="s">
        <v>27</v>
      </c>
      <c r="C3162" t="s">
        <v>28</v>
      </c>
      <c r="D3162">
        <v>86</v>
      </c>
      <c r="E3162" t="s">
        <v>29</v>
      </c>
      <c r="F3162">
        <v>50</v>
      </c>
      <c r="G3162">
        <v>1</v>
      </c>
      <c r="H3162" t="s">
        <v>30</v>
      </c>
      <c r="I3162">
        <v>50</v>
      </c>
      <c r="J3162" t="s">
        <v>31</v>
      </c>
      <c r="K3162">
        <v>0</v>
      </c>
      <c r="L3162" s="1">
        <v>2286</v>
      </c>
      <c r="M3162" t="s">
        <v>27</v>
      </c>
      <c r="N3162" t="s">
        <v>27</v>
      </c>
      <c r="O3162" t="s">
        <v>27</v>
      </c>
      <c r="P3162">
        <v>0</v>
      </c>
      <c r="Q3162" t="s">
        <v>32</v>
      </c>
      <c r="R3162">
        <v>18</v>
      </c>
      <c r="S3162" t="s">
        <v>27</v>
      </c>
      <c r="T3162">
        <v>7</v>
      </c>
      <c r="U3162">
        <v>0</v>
      </c>
      <c r="V3162">
        <v>1</v>
      </c>
      <c r="W3162">
        <v>99</v>
      </c>
      <c r="X3162">
        <v>772</v>
      </c>
      <c r="Y3162">
        <v>-50</v>
      </c>
      <c r="Z3162" t="s">
        <v>41</v>
      </c>
      <c r="AA3162">
        <v>0</v>
      </c>
      <c r="AB3162" t="str">
        <f t="shared" si="49"/>
        <v>30-39</v>
      </c>
    </row>
    <row r="3163" spans="1:28" x14ac:dyDescent="0.3">
      <c r="A3163">
        <v>46</v>
      </c>
      <c r="B3163" t="s">
        <v>27</v>
      </c>
      <c r="C3163" t="s">
        <v>28</v>
      </c>
      <c r="D3163">
        <v>86</v>
      </c>
      <c r="E3163" t="s">
        <v>42</v>
      </c>
      <c r="F3163">
        <v>100</v>
      </c>
      <c r="G3163">
        <v>0</v>
      </c>
      <c r="H3163" t="s">
        <v>30</v>
      </c>
      <c r="I3163">
        <v>0</v>
      </c>
      <c r="J3163" t="s">
        <v>31</v>
      </c>
      <c r="K3163">
        <v>0</v>
      </c>
      <c r="L3163" s="1">
        <v>2286</v>
      </c>
      <c r="M3163" t="s">
        <v>36</v>
      </c>
      <c r="N3163" t="s">
        <v>36</v>
      </c>
      <c r="O3163" t="s">
        <v>27</v>
      </c>
      <c r="P3163">
        <v>100</v>
      </c>
      <c r="Q3163" t="s">
        <v>34</v>
      </c>
      <c r="R3163">
        <v>18</v>
      </c>
      <c r="S3163" t="s">
        <v>27</v>
      </c>
      <c r="T3163">
        <v>6</v>
      </c>
      <c r="U3163">
        <v>2</v>
      </c>
      <c r="V3163">
        <v>3</v>
      </c>
      <c r="W3163">
        <v>99</v>
      </c>
      <c r="X3163">
        <v>701</v>
      </c>
      <c r="Y3163">
        <v>-50</v>
      </c>
      <c r="Z3163" t="s">
        <v>35</v>
      </c>
      <c r="AA3163">
        <v>100</v>
      </c>
      <c r="AB3163" t="str">
        <f t="shared" si="49"/>
        <v>40-49</v>
      </c>
    </row>
    <row r="3164" spans="1:28" x14ac:dyDescent="0.3">
      <c r="A3164">
        <v>33</v>
      </c>
      <c r="B3164" t="s">
        <v>27</v>
      </c>
      <c r="C3164" t="s">
        <v>38</v>
      </c>
      <c r="D3164">
        <v>0</v>
      </c>
      <c r="E3164" t="s">
        <v>29</v>
      </c>
      <c r="F3164">
        <v>50</v>
      </c>
      <c r="G3164">
        <v>0</v>
      </c>
      <c r="H3164" t="s">
        <v>43</v>
      </c>
      <c r="I3164">
        <v>0</v>
      </c>
      <c r="J3164" t="s">
        <v>31</v>
      </c>
      <c r="K3164">
        <v>0</v>
      </c>
      <c r="L3164" s="1">
        <v>2200</v>
      </c>
      <c r="M3164" t="s">
        <v>27</v>
      </c>
      <c r="N3164" t="s">
        <v>27</v>
      </c>
      <c r="O3164" t="s">
        <v>27</v>
      </c>
      <c r="P3164">
        <v>0</v>
      </c>
      <c r="Q3164" t="s">
        <v>34</v>
      </c>
      <c r="R3164">
        <v>9</v>
      </c>
      <c r="S3164" t="s">
        <v>27</v>
      </c>
      <c r="T3164">
        <v>5</v>
      </c>
      <c r="U3164">
        <v>3</v>
      </c>
      <c r="V3164">
        <v>2</v>
      </c>
      <c r="W3164">
        <v>99</v>
      </c>
      <c r="X3164">
        <v>703</v>
      </c>
      <c r="Y3164">
        <v>-50</v>
      </c>
      <c r="Z3164" t="s">
        <v>33</v>
      </c>
      <c r="AA3164">
        <v>50</v>
      </c>
      <c r="AB3164" t="str">
        <f t="shared" si="49"/>
        <v>30-39</v>
      </c>
    </row>
    <row r="3165" spans="1:28" x14ac:dyDescent="0.3">
      <c r="A3165">
        <v>29</v>
      </c>
      <c r="B3165" t="s">
        <v>27</v>
      </c>
      <c r="C3165" t="s">
        <v>28</v>
      </c>
      <c r="D3165">
        <v>86</v>
      </c>
      <c r="E3165" t="s">
        <v>29</v>
      </c>
      <c r="F3165">
        <v>50</v>
      </c>
      <c r="G3165">
        <v>0</v>
      </c>
      <c r="H3165" t="s">
        <v>43</v>
      </c>
      <c r="I3165">
        <v>0</v>
      </c>
      <c r="J3165" t="s">
        <v>40</v>
      </c>
      <c r="K3165">
        <v>-200</v>
      </c>
      <c r="L3165" s="1">
        <v>2186</v>
      </c>
      <c r="M3165" t="s">
        <v>27</v>
      </c>
      <c r="N3165" t="s">
        <v>36</v>
      </c>
      <c r="O3165" t="s">
        <v>27</v>
      </c>
      <c r="P3165">
        <v>50</v>
      </c>
      <c r="Q3165" t="s">
        <v>32</v>
      </c>
      <c r="R3165">
        <v>17</v>
      </c>
      <c r="S3165" t="s">
        <v>36</v>
      </c>
      <c r="T3165">
        <v>1</v>
      </c>
      <c r="U3165">
        <v>0</v>
      </c>
      <c r="V3165">
        <v>3</v>
      </c>
      <c r="W3165">
        <v>14</v>
      </c>
      <c r="X3165">
        <v>635</v>
      </c>
      <c r="Y3165">
        <v>50</v>
      </c>
      <c r="Z3165" t="s">
        <v>35</v>
      </c>
      <c r="AA3165">
        <v>100</v>
      </c>
      <c r="AB3165" t="str">
        <f t="shared" si="49"/>
        <v>20-29</v>
      </c>
    </row>
    <row r="3166" spans="1:28" x14ac:dyDescent="0.3">
      <c r="A3166">
        <v>22</v>
      </c>
      <c r="B3166" t="s">
        <v>27</v>
      </c>
      <c r="C3166" t="s">
        <v>28</v>
      </c>
      <c r="D3166">
        <v>86</v>
      </c>
      <c r="E3166" t="s">
        <v>29</v>
      </c>
      <c r="F3166">
        <v>50</v>
      </c>
      <c r="G3166">
        <v>0</v>
      </c>
      <c r="H3166" t="s">
        <v>30</v>
      </c>
      <c r="I3166">
        <v>0</v>
      </c>
      <c r="J3166" t="s">
        <v>31</v>
      </c>
      <c r="K3166">
        <v>0</v>
      </c>
      <c r="L3166" s="1">
        <v>2236</v>
      </c>
      <c r="M3166" t="s">
        <v>27</v>
      </c>
      <c r="N3166" t="s">
        <v>27</v>
      </c>
      <c r="O3166" t="s">
        <v>36</v>
      </c>
      <c r="P3166">
        <v>50</v>
      </c>
      <c r="Q3166" t="s">
        <v>34</v>
      </c>
      <c r="R3166">
        <v>11</v>
      </c>
      <c r="S3166" t="s">
        <v>27</v>
      </c>
      <c r="T3166">
        <v>3</v>
      </c>
      <c r="U3166">
        <v>3</v>
      </c>
      <c r="V3166">
        <v>1</v>
      </c>
      <c r="W3166">
        <v>99</v>
      </c>
      <c r="X3166">
        <v>736</v>
      </c>
      <c r="Y3166">
        <v>-50</v>
      </c>
      <c r="Z3166" t="s">
        <v>33</v>
      </c>
      <c r="AA3166">
        <v>50</v>
      </c>
      <c r="AB3166" t="str">
        <f t="shared" si="49"/>
        <v>20-29</v>
      </c>
    </row>
    <row r="3167" spans="1:28" x14ac:dyDescent="0.3">
      <c r="A3167">
        <v>18</v>
      </c>
      <c r="B3167" t="s">
        <v>27</v>
      </c>
      <c r="C3167" t="s">
        <v>28</v>
      </c>
      <c r="D3167">
        <v>86</v>
      </c>
      <c r="E3167" t="s">
        <v>29</v>
      </c>
      <c r="F3167">
        <v>50</v>
      </c>
      <c r="G3167">
        <v>0</v>
      </c>
      <c r="H3167" t="s">
        <v>30</v>
      </c>
      <c r="I3167">
        <v>0</v>
      </c>
      <c r="J3167" t="s">
        <v>40</v>
      </c>
      <c r="K3167">
        <v>-200</v>
      </c>
      <c r="L3167" s="1">
        <v>1986</v>
      </c>
      <c r="M3167" t="s">
        <v>36</v>
      </c>
      <c r="N3167" t="s">
        <v>36</v>
      </c>
      <c r="O3167" t="s">
        <v>27</v>
      </c>
      <c r="P3167">
        <v>100</v>
      </c>
      <c r="Q3167" t="s">
        <v>34</v>
      </c>
      <c r="R3167">
        <v>15</v>
      </c>
      <c r="S3167" t="s">
        <v>36</v>
      </c>
      <c r="T3167">
        <v>5</v>
      </c>
      <c r="U3167">
        <v>2</v>
      </c>
      <c r="V3167">
        <v>3</v>
      </c>
      <c r="W3167">
        <v>12</v>
      </c>
      <c r="X3167">
        <v>818</v>
      </c>
      <c r="Y3167">
        <v>-50</v>
      </c>
      <c r="Z3167" t="s">
        <v>33</v>
      </c>
      <c r="AA3167">
        <v>50</v>
      </c>
      <c r="AB3167" t="str">
        <f t="shared" si="49"/>
        <v>10-19</v>
      </c>
    </row>
    <row r="3168" spans="1:28" x14ac:dyDescent="0.3">
      <c r="A3168">
        <v>34</v>
      </c>
      <c r="B3168" t="s">
        <v>27</v>
      </c>
      <c r="C3168" t="s">
        <v>46</v>
      </c>
      <c r="D3168">
        <v>0</v>
      </c>
      <c r="E3168" t="s">
        <v>29</v>
      </c>
      <c r="F3168">
        <v>50</v>
      </c>
      <c r="G3168">
        <v>0</v>
      </c>
      <c r="H3168" t="s">
        <v>43</v>
      </c>
      <c r="I3168">
        <v>0</v>
      </c>
      <c r="J3168" t="s">
        <v>31</v>
      </c>
      <c r="K3168">
        <v>0</v>
      </c>
      <c r="L3168" s="1">
        <v>2150</v>
      </c>
      <c r="M3168" t="s">
        <v>36</v>
      </c>
      <c r="N3168" t="s">
        <v>27</v>
      </c>
      <c r="O3168" t="s">
        <v>27</v>
      </c>
      <c r="P3168">
        <v>50</v>
      </c>
      <c r="Q3168" t="s">
        <v>34</v>
      </c>
      <c r="R3168">
        <v>12</v>
      </c>
      <c r="S3168" t="s">
        <v>36</v>
      </c>
      <c r="T3168">
        <v>4</v>
      </c>
      <c r="U3168">
        <v>5</v>
      </c>
      <c r="V3168">
        <v>2</v>
      </c>
      <c r="W3168">
        <v>9</v>
      </c>
      <c r="X3168">
        <v>798</v>
      </c>
      <c r="Y3168">
        <v>-50</v>
      </c>
      <c r="Z3168" t="s">
        <v>33</v>
      </c>
      <c r="AA3168">
        <v>50</v>
      </c>
      <c r="AB3168" t="str">
        <f t="shared" si="49"/>
        <v>30-39</v>
      </c>
    </row>
    <row r="3169" spans="1:28" x14ac:dyDescent="0.3">
      <c r="A3169">
        <v>42</v>
      </c>
      <c r="B3169" t="s">
        <v>27</v>
      </c>
      <c r="C3169" t="s">
        <v>38</v>
      </c>
      <c r="D3169">
        <v>0</v>
      </c>
      <c r="E3169" t="s">
        <v>29</v>
      </c>
      <c r="F3169">
        <v>50</v>
      </c>
      <c r="G3169">
        <v>0</v>
      </c>
      <c r="H3169" t="s">
        <v>43</v>
      </c>
      <c r="I3169">
        <v>0</v>
      </c>
      <c r="J3169" t="s">
        <v>31</v>
      </c>
      <c r="K3169">
        <v>0</v>
      </c>
      <c r="L3169" s="1">
        <v>2150</v>
      </c>
      <c r="M3169" t="s">
        <v>27</v>
      </c>
      <c r="N3169" t="s">
        <v>27</v>
      </c>
      <c r="O3169" t="s">
        <v>27</v>
      </c>
      <c r="P3169">
        <v>0</v>
      </c>
      <c r="Q3169" t="s">
        <v>34</v>
      </c>
      <c r="R3169">
        <v>21</v>
      </c>
      <c r="S3169" t="s">
        <v>36</v>
      </c>
      <c r="T3169">
        <v>9</v>
      </c>
      <c r="U3169">
        <v>2</v>
      </c>
      <c r="V3169">
        <v>2</v>
      </c>
      <c r="W3169">
        <v>14</v>
      </c>
      <c r="X3169">
        <v>710</v>
      </c>
      <c r="Y3169">
        <v>-50</v>
      </c>
      <c r="Z3169" t="s">
        <v>41</v>
      </c>
      <c r="AA3169">
        <v>0</v>
      </c>
      <c r="AB3169" t="str">
        <f t="shared" si="49"/>
        <v>40-49</v>
      </c>
    </row>
    <row r="3170" spans="1:28" x14ac:dyDescent="0.3">
      <c r="A3170">
        <v>38</v>
      </c>
      <c r="B3170" t="s">
        <v>27</v>
      </c>
      <c r="C3170" t="s">
        <v>45</v>
      </c>
      <c r="D3170">
        <v>0</v>
      </c>
      <c r="E3170" t="s">
        <v>29</v>
      </c>
      <c r="F3170">
        <v>50</v>
      </c>
      <c r="G3170">
        <v>0</v>
      </c>
      <c r="H3170" t="s">
        <v>30</v>
      </c>
      <c r="I3170">
        <v>0</v>
      </c>
      <c r="J3170" t="s">
        <v>31</v>
      </c>
      <c r="K3170">
        <v>0</v>
      </c>
      <c r="L3170" s="1">
        <v>2300</v>
      </c>
      <c r="M3170" t="s">
        <v>27</v>
      </c>
      <c r="N3170" t="s">
        <v>27</v>
      </c>
      <c r="O3170" t="s">
        <v>27</v>
      </c>
      <c r="P3170">
        <v>0</v>
      </c>
      <c r="Q3170" t="s">
        <v>32</v>
      </c>
      <c r="R3170">
        <v>5</v>
      </c>
      <c r="S3170" t="s">
        <v>36</v>
      </c>
      <c r="T3170">
        <v>1</v>
      </c>
      <c r="U3170">
        <v>1</v>
      </c>
      <c r="V3170">
        <v>3</v>
      </c>
      <c r="W3170">
        <v>4</v>
      </c>
      <c r="X3170">
        <v>681</v>
      </c>
      <c r="Y3170">
        <v>50</v>
      </c>
      <c r="Z3170" t="s">
        <v>33</v>
      </c>
      <c r="AA3170">
        <v>50</v>
      </c>
      <c r="AB3170" t="str">
        <f t="shared" si="49"/>
        <v>30-39</v>
      </c>
    </row>
    <row r="3171" spans="1:28" x14ac:dyDescent="0.3">
      <c r="A3171">
        <v>33</v>
      </c>
      <c r="B3171" t="s">
        <v>27</v>
      </c>
      <c r="C3171" t="s">
        <v>28</v>
      </c>
      <c r="D3171">
        <v>86</v>
      </c>
      <c r="E3171" t="s">
        <v>29</v>
      </c>
      <c r="F3171">
        <v>50</v>
      </c>
      <c r="G3171">
        <v>0</v>
      </c>
      <c r="H3171" t="s">
        <v>30</v>
      </c>
      <c r="I3171">
        <v>0</v>
      </c>
      <c r="J3171" t="s">
        <v>31</v>
      </c>
      <c r="K3171">
        <v>0</v>
      </c>
      <c r="L3171" s="1">
        <v>2386</v>
      </c>
      <c r="M3171" t="s">
        <v>27</v>
      </c>
      <c r="N3171" t="s">
        <v>27</v>
      </c>
      <c r="O3171" t="s">
        <v>36</v>
      </c>
      <c r="P3171">
        <v>50</v>
      </c>
      <c r="Q3171" t="s">
        <v>34</v>
      </c>
      <c r="R3171">
        <v>6</v>
      </c>
      <c r="S3171" t="s">
        <v>27</v>
      </c>
      <c r="T3171">
        <v>4</v>
      </c>
      <c r="U3171">
        <v>4</v>
      </c>
      <c r="V3171">
        <v>2</v>
      </c>
      <c r="W3171">
        <v>99</v>
      </c>
      <c r="X3171">
        <v>649</v>
      </c>
      <c r="Y3171">
        <v>50</v>
      </c>
      <c r="Z3171" t="s">
        <v>35</v>
      </c>
      <c r="AA3171">
        <v>100</v>
      </c>
      <c r="AB3171" t="str">
        <f t="shared" si="49"/>
        <v>30-39</v>
      </c>
    </row>
    <row r="3172" spans="1:28" x14ac:dyDescent="0.3">
      <c r="A3172">
        <v>25</v>
      </c>
      <c r="B3172" t="s">
        <v>27</v>
      </c>
      <c r="C3172" t="s">
        <v>45</v>
      </c>
      <c r="D3172">
        <v>0</v>
      </c>
      <c r="E3172" t="s">
        <v>42</v>
      </c>
      <c r="F3172">
        <v>100</v>
      </c>
      <c r="G3172">
        <v>0</v>
      </c>
      <c r="H3172" t="s">
        <v>30</v>
      </c>
      <c r="I3172">
        <v>0</v>
      </c>
      <c r="J3172" t="s">
        <v>31</v>
      </c>
      <c r="K3172">
        <v>0</v>
      </c>
      <c r="L3172" s="1">
        <v>2300</v>
      </c>
      <c r="M3172" t="s">
        <v>27</v>
      </c>
      <c r="N3172" t="s">
        <v>27</v>
      </c>
      <c r="O3172" t="s">
        <v>27</v>
      </c>
      <c r="P3172">
        <v>0</v>
      </c>
      <c r="Q3172" t="s">
        <v>44</v>
      </c>
      <c r="R3172">
        <v>20</v>
      </c>
      <c r="S3172" t="s">
        <v>36</v>
      </c>
      <c r="T3172">
        <v>6</v>
      </c>
      <c r="U3172">
        <v>3</v>
      </c>
      <c r="V3172">
        <v>1</v>
      </c>
      <c r="W3172">
        <v>12</v>
      </c>
      <c r="X3172">
        <v>741</v>
      </c>
      <c r="Y3172">
        <v>-50</v>
      </c>
      <c r="Z3172" t="s">
        <v>35</v>
      </c>
      <c r="AA3172">
        <v>100</v>
      </c>
      <c r="AB3172" t="str">
        <f t="shared" si="49"/>
        <v>20-29</v>
      </c>
    </row>
    <row r="3173" spans="1:28" x14ac:dyDescent="0.3">
      <c r="A3173">
        <v>49</v>
      </c>
      <c r="B3173" t="s">
        <v>27</v>
      </c>
      <c r="C3173" t="s">
        <v>46</v>
      </c>
      <c r="D3173">
        <v>0</v>
      </c>
      <c r="E3173" t="s">
        <v>29</v>
      </c>
      <c r="F3173">
        <v>50</v>
      </c>
      <c r="G3173">
        <v>0</v>
      </c>
      <c r="H3173" t="s">
        <v>30</v>
      </c>
      <c r="I3173">
        <v>0</v>
      </c>
      <c r="J3173" t="s">
        <v>31</v>
      </c>
      <c r="K3173">
        <v>0</v>
      </c>
      <c r="L3173" s="1">
        <v>2200</v>
      </c>
      <c r="M3173" t="s">
        <v>27</v>
      </c>
      <c r="N3173" t="s">
        <v>27</v>
      </c>
      <c r="O3173" t="s">
        <v>36</v>
      </c>
      <c r="P3173">
        <v>50</v>
      </c>
      <c r="Q3173" t="s">
        <v>34</v>
      </c>
      <c r="R3173">
        <v>12</v>
      </c>
      <c r="S3173" t="s">
        <v>36</v>
      </c>
      <c r="T3173">
        <v>4</v>
      </c>
      <c r="U3173">
        <v>3</v>
      </c>
      <c r="V3173">
        <v>2</v>
      </c>
      <c r="W3173">
        <v>8</v>
      </c>
      <c r="X3173">
        <v>781</v>
      </c>
      <c r="Y3173">
        <v>-50</v>
      </c>
      <c r="Z3173" t="s">
        <v>35</v>
      </c>
      <c r="AA3173">
        <v>100</v>
      </c>
      <c r="AB3173" t="str">
        <f t="shared" si="49"/>
        <v>40-49</v>
      </c>
    </row>
    <row r="3174" spans="1:28" x14ac:dyDescent="0.3">
      <c r="A3174">
        <v>20</v>
      </c>
      <c r="B3174" t="s">
        <v>27</v>
      </c>
      <c r="C3174" t="s">
        <v>38</v>
      </c>
      <c r="D3174">
        <v>0</v>
      </c>
      <c r="E3174" t="s">
        <v>29</v>
      </c>
      <c r="F3174">
        <v>50</v>
      </c>
      <c r="G3174">
        <v>1</v>
      </c>
      <c r="H3174" t="s">
        <v>30</v>
      </c>
      <c r="I3174">
        <v>50</v>
      </c>
      <c r="J3174" t="s">
        <v>31</v>
      </c>
      <c r="K3174">
        <v>0</v>
      </c>
      <c r="L3174" s="1">
        <v>2400</v>
      </c>
      <c r="M3174" t="s">
        <v>27</v>
      </c>
      <c r="N3174" t="s">
        <v>27</v>
      </c>
      <c r="O3174" t="s">
        <v>27</v>
      </c>
      <c r="P3174">
        <v>0</v>
      </c>
      <c r="Q3174" t="s">
        <v>44</v>
      </c>
      <c r="R3174">
        <v>3</v>
      </c>
      <c r="S3174" t="s">
        <v>36</v>
      </c>
      <c r="T3174">
        <v>5</v>
      </c>
      <c r="U3174">
        <v>3</v>
      </c>
      <c r="V3174">
        <v>2</v>
      </c>
      <c r="W3174">
        <v>2</v>
      </c>
      <c r="X3174">
        <v>691</v>
      </c>
      <c r="Y3174">
        <v>50</v>
      </c>
      <c r="Z3174" t="s">
        <v>35</v>
      </c>
      <c r="AA3174">
        <v>100</v>
      </c>
      <c r="AB3174" t="str">
        <f t="shared" si="49"/>
        <v>20-29</v>
      </c>
    </row>
    <row r="3175" spans="1:28" x14ac:dyDescent="0.3">
      <c r="A3175">
        <v>51</v>
      </c>
      <c r="B3175" t="s">
        <v>27</v>
      </c>
      <c r="C3175" t="s">
        <v>45</v>
      </c>
      <c r="D3175">
        <v>0</v>
      </c>
      <c r="E3175" t="s">
        <v>42</v>
      </c>
      <c r="F3175">
        <v>100</v>
      </c>
      <c r="G3175">
        <v>1</v>
      </c>
      <c r="H3175" t="s">
        <v>30</v>
      </c>
      <c r="I3175">
        <v>50</v>
      </c>
      <c r="J3175" t="s">
        <v>31</v>
      </c>
      <c r="K3175">
        <v>0</v>
      </c>
      <c r="L3175" s="1">
        <v>2300</v>
      </c>
      <c r="M3175" t="s">
        <v>27</v>
      </c>
      <c r="N3175" t="s">
        <v>36</v>
      </c>
      <c r="O3175" t="s">
        <v>27</v>
      </c>
      <c r="P3175">
        <v>50</v>
      </c>
      <c r="Q3175" t="s">
        <v>32</v>
      </c>
      <c r="R3175">
        <v>9</v>
      </c>
      <c r="S3175" t="s">
        <v>27</v>
      </c>
      <c r="T3175">
        <v>3</v>
      </c>
      <c r="U3175">
        <v>2</v>
      </c>
      <c r="V3175">
        <v>3</v>
      </c>
      <c r="W3175">
        <v>99</v>
      </c>
      <c r="X3175">
        <v>758</v>
      </c>
      <c r="Y3175">
        <v>-50</v>
      </c>
      <c r="Z3175" t="s">
        <v>35</v>
      </c>
      <c r="AA3175">
        <v>100</v>
      </c>
      <c r="AB3175" t="str">
        <f t="shared" si="49"/>
        <v>50-59</v>
      </c>
    </row>
    <row r="3176" spans="1:28" x14ac:dyDescent="0.3">
      <c r="A3176">
        <v>24</v>
      </c>
      <c r="B3176" t="s">
        <v>27</v>
      </c>
      <c r="C3176" t="s">
        <v>28</v>
      </c>
      <c r="D3176">
        <v>86</v>
      </c>
      <c r="E3176" t="s">
        <v>29</v>
      </c>
      <c r="F3176">
        <v>50</v>
      </c>
      <c r="G3176">
        <v>1</v>
      </c>
      <c r="H3176" t="s">
        <v>43</v>
      </c>
      <c r="I3176">
        <v>200</v>
      </c>
      <c r="J3176" t="s">
        <v>31</v>
      </c>
      <c r="K3176">
        <v>0</v>
      </c>
      <c r="L3176" s="1">
        <v>2436</v>
      </c>
      <c r="M3176" t="s">
        <v>36</v>
      </c>
      <c r="N3176" t="s">
        <v>36</v>
      </c>
      <c r="O3176" t="s">
        <v>27</v>
      </c>
      <c r="P3176">
        <v>100</v>
      </c>
      <c r="Q3176" t="s">
        <v>32</v>
      </c>
      <c r="R3176">
        <v>9</v>
      </c>
      <c r="S3176" t="s">
        <v>27</v>
      </c>
      <c r="T3176">
        <v>5</v>
      </c>
      <c r="U3176">
        <v>4</v>
      </c>
      <c r="V3176">
        <v>1</v>
      </c>
      <c r="W3176">
        <v>99</v>
      </c>
      <c r="X3176">
        <v>751</v>
      </c>
      <c r="Y3176">
        <v>-50</v>
      </c>
      <c r="Z3176" t="s">
        <v>35</v>
      </c>
      <c r="AA3176">
        <v>100</v>
      </c>
      <c r="AB3176" t="str">
        <f t="shared" si="49"/>
        <v>20-29</v>
      </c>
    </row>
    <row r="3177" spans="1:28" x14ac:dyDescent="0.3">
      <c r="A3177">
        <v>28</v>
      </c>
      <c r="B3177" t="s">
        <v>27</v>
      </c>
      <c r="C3177" t="s">
        <v>28</v>
      </c>
      <c r="D3177">
        <v>86</v>
      </c>
      <c r="E3177" t="s">
        <v>29</v>
      </c>
      <c r="F3177">
        <v>50</v>
      </c>
      <c r="G3177">
        <v>1</v>
      </c>
      <c r="H3177" t="s">
        <v>30</v>
      </c>
      <c r="I3177">
        <v>50</v>
      </c>
      <c r="J3177" t="s">
        <v>31</v>
      </c>
      <c r="K3177">
        <v>0</v>
      </c>
      <c r="L3177" s="1">
        <v>2486</v>
      </c>
      <c r="M3177" t="s">
        <v>27</v>
      </c>
      <c r="N3177" t="s">
        <v>27</v>
      </c>
      <c r="O3177" t="s">
        <v>27</v>
      </c>
      <c r="P3177">
        <v>0</v>
      </c>
      <c r="Q3177" t="s">
        <v>34</v>
      </c>
      <c r="R3177">
        <v>8</v>
      </c>
      <c r="S3177" t="s">
        <v>36</v>
      </c>
      <c r="T3177">
        <v>5</v>
      </c>
      <c r="U3177">
        <v>1</v>
      </c>
      <c r="V3177">
        <v>3</v>
      </c>
      <c r="W3177">
        <v>4</v>
      </c>
      <c r="X3177">
        <v>682</v>
      </c>
      <c r="Y3177">
        <v>50</v>
      </c>
      <c r="Z3177" t="s">
        <v>35</v>
      </c>
      <c r="AA3177">
        <v>100</v>
      </c>
      <c r="AB3177" t="str">
        <f t="shared" si="49"/>
        <v>20-29</v>
      </c>
    </row>
    <row r="3178" spans="1:28" x14ac:dyDescent="0.3">
      <c r="A3178">
        <v>18</v>
      </c>
      <c r="B3178" t="s">
        <v>27</v>
      </c>
      <c r="C3178" t="s">
        <v>28</v>
      </c>
      <c r="D3178">
        <v>86</v>
      </c>
      <c r="E3178" t="s">
        <v>42</v>
      </c>
      <c r="F3178">
        <v>100</v>
      </c>
      <c r="G3178">
        <v>0</v>
      </c>
      <c r="H3178" t="s">
        <v>43</v>
      </c>
      <c r="I3178">
        <v>0</v>
      </c>
      <c r="J3178" t="s">
        <v>31</v>
      </c>
      <c r="K3178">
        <v>0</v>
      </c>
      <c r="L3178" s="1">
        <v>2486</v>
      </c>
      <c r="M3178" t="s">
        <v>27</v>
      </c>
      <c r="N3178" t="s">
        <v>27</v>
      </c>
      <c r="O3178" t="s">
        <v>27</v>
      </c>
      <c r="P3178">
        <v>0</v>
      </c>
      <c r="Q3178" t="s">
        <v>34</v>
      </c>
      <c r="R3178">
        <v>11</v>
      </c>
      <c r="S3178" t="s">
        <v>27</v>
      </c>
      <c r="T3178">
        <v>2</v>
      </c>
      <c r="U3178">
        <v>6</v>
      </c>
      <c r="V3178">
        <v>3</v>
      </c>
      <c r="W3178">
        <v>99</v>
      </c>
      <c r="X3178">
        <v>664</v>
      </c>
      <c r="Y3178">
        <v>50</v>
      </c>
      <c r="Z3178" t="s">
        <v>35</v>
      </c>
      <c r="AA3178">
        <v>100</v>
      </c>
      <c r="AB3178" t="str">
        <f t="shared" si="49"/>
        <v>10-19</v>
      </c>
    </row>
    <row r="3179" spans="1:28" x14ac:dyDescent="0.3">
      <c r="A3179">
        <v>32</v>
      </c>
      <c r="B3179" t="s">
        <v>27</v>
      </c>
      <c r="C3179" t="s">
        <v>38</v>
      </c>
      <c r="D3179">
        <v>0</v>
      </c>
      <c r="E3179" t="s">
        <v>29</v>
      </c>
      <c r="F3179">
        <v>50</v>
      </c>
      <c r="G3179">
        <v>0</v>
      </c>
      <c r="H3179" t="s">
        <v>39</v>
      </c>
      <c r="I3179">
        <v>0</v>
      </c>
      <c r="J3179" t="s">
        <v>31</v>
      </c>
      <c r="K3179">
        <v>0</v>
      </c>
      <c r="L3179" s="1">
        <v>2200</v>
      </c>
      <c r="M3179" t="s">
        <v>27</v>
      </c>
      <c r="N3179" t="s">
        <v>27</v>
      </c>
      <c r="O3179" t="s">
        <v>27</v>
      </c>
      <c r="P3179">
        <v>0</v>
      </c>
      <c r="Q3179" t="s">
        <v>34</v>
      </c>
      <c r="R3179">
        <v>1</v>
      </c>
      <c r="S3179" t="s">
        <v>36</v>
      </c>
      <c r="T3179">
        <v>4</v>
      </c>
      <c r="U3179">
        <v>5</v>
      </c>
      <c r="V3179">
        <v>2</v>
      </c>
      <c r="W3179">
        <v>10</v>
      </c>
      <c r="X3179">
        <v>760</v>
      </c>
      <c r="Y3179">
        <v>-50</v>
      </c>
      <c r="Z3179" t="s">
        <v>33</v>
      </c>
      <c r="AA3179">
        <v>50</v>
      </c>
      <c r="AB3179" t="str">
        <f t="shared" si="49"/>
        <v>30-39</v>
      </c>
    </row>
    <row r="3180" spans="1:28" x14ac:dyDescent="0.3">
      <c r="A3180">
        <v>54</v>
      </c>
      <c r="B3180" t="s">
        <v>27</v>
      </c>
      <c r="C3180" t="s">
        <v>38</v>
      </c>
      <c r="D3180">
        <v>0</v>
      </c>
      <c r="E3180" t="s">
        <v>37</v>
      </c>
      <c r="F3180">
        <v>0</v>
      </c>
      <c r="G3180">
        <v>0</v>
      </c>
      <c r="H3180" t="s">
        <v>39</v>
      </c>
      <c r="I3180">
        <v>0</v>
      </c>
      <c r="J3180" t="s">
        <v>31</v>
      </c>
      <c r="K3180">
        <v>0</v>
      </c>
      <c r="L3180" s="1">
        <v>2150</v>
      </c>
      <c r="M3180" t="s">
        <v>27</v>
      </c>
      <c r="N3180" t="s">
        <v>27</v>
      </c>
      <c r="O3180" t="s">
        <v>27</v>
      </c>
      <c r="P3180">
        <v>0</v>
      </c>
      <c r="Q3180" t="s">
        <v>34</v>
      </c>
      <c r="R3180">
        <v>11</v>
      </c>
      <c r="S3180" t="s">
        <v>36</v>
      </c>
      <c r="T3180">
        <v>6</v>
      </c>
      <c r="U3180">
        <v>5</v>
      </c>
      <c r="V3180">
        <v>1</v>
      </c>
      <c r="W3180">
        <v>5</v>
      </c>
      <c r="X3180">
        <v>772</v>
      </c>
      <c r="Y3180">
        <v>-50</v>
      </c>
      <c r="Z3180" t="s">
        <v>33</v>
      </c>
      <c r="AA3180">
        <v>50</v>
      </c>
      <c r="AB3180" t="str">
        <f t="shared" si="49"/>
        <v>50-59</v>
      </c>
    </row>
    <row r="3181" spans="1:28" x14ac:dyDescent="0.3">
      <c r="A3181">
        <v>47</v>
      </c>
      <c r="B3181" t="s">
        <v>27</v>
      </c>
      <c r="C3181" t="s">
        <v>38</v>
      </c>
      <c r="D3181">
        <v>0</v>
      </c>
      <c r="E3181" t="s">
        <v>29</v>
      </c>
      <c r="F3181">
        <v>50</v>
      </c>
      <c r="G3181">
        <v>0</v>
      </c>
      <c r="H3181" t="s">
        <v>30</v>
      </c>
      <c r="I3181">
        <v>0</v>
      </c>
      <c r="J3181" t="s">
        <v>40</v>
      </c>
      <c r="K3181">
        <v>-200</v>
      </c>
      <c r="L3181" s="1">
        <v>1950</v>
      </c>
      <c r="M3181" t="s">
        <v>27</v>
      </c>
      <c r="N3181" t="s">
        <v>27</v>
      </c>
      <c r="O3181" t="s">
        <v>27</v>
      </c>
      <c r="P3181">
        <v>0</v>
      </c>
      <c r="Q3181" t="s">
        <v>32</v>
      </c>
      <c r="R3181">
        <v>2</v>
      </c>
      <c r="S3181" t="s">
        <v>36</v>
      </c>
      <c r="T3181">
        <v>5</v>
      </c>
      <c r="U3181">
        <v>1</v>
      </c>
      <c r="V3181">
        <v>3</v>
      </c>
      <c r="W3181">
        <v>5</v>
      </c>
      <c r="X3181">
        <v>746</v>
      </c>
      <c r="Y3181">
        <v>-50</v>
      </c>
      <c r="Z3181" t="s">
        <v>41</v>
      </c>
      <c r="AA3181">
        <v>0</v>
      </c>
      <c r="AB3181" t="str">
        <f t="shared" si="49"/>
        <v>40-49</v>
      </c>
    </row>
    <row r="3182" spans="1:28" x14ac:dyDescent="0.3">
      <c r="A3182">
        <v>54</v>
      </c>
      <c r="B3182" t="s">
        <v>27</v>
      </c>
      <c r="C3182" t="s">
        <v>28</v>
      </c>
      <c r="D3182">
        <v>86</v>
      </c>
      <c r="E3182" t="s">
        <v>29</v>
      </c>
      <c r="F3182">
        <v>50</v>
      </c>
      <c r="G3182">
        <v>0</v>
      </c>
      <c r="H3182" t="s">
        <v>30</v>
      </c>
      <c r="I3182">
        <v>0</v>
      </c>
      <c r="J3182" t="s">
        <v>31</v>
      </c>
      <c r="K3182">
        <v>0</v>
      </c>
      <c r="L3182" s="1">
        <v>2386</v>
      </c>
      <c r="M3182" t="s">
        <v>27</v>
      </c>
      <c r="N3182" t="s">
        <v>27</v>
      </c>
      <c r="O3182" t="s">
        <v>36</v>
      </c>
      <c r="P3182">
        <v>50</v>
      </c>
      <c r="Q3182" t="s">
        <v>32</v>
      </c>
      <c r="R3182">
        <v>3</v>
      </c>
      <c r="S3182" t="s">
        <v>36</v>
      </c>
      <c r="T3182">
        <v>3</v>
      </c>
      <c r="U3182">
        <v>6</v>
      </c>
      <c r="V3182">
        <v>1</v>
      </c>
      <c r="W3182">
        <v>13</v>
      </c>
      <c r="X3182">
        <v>686</v>
      </c>
      <c r="Y3182">
        <v>50</v>
      </c>
      <c r="Z3182" t="s">
        <v>35</v>
      </c>
      <c r="AA3182">
        <v>100</v>
      </c>
      <c r="AB3182" t="str">
        <f t="shared" si="49"/>
        <v>50-59</v>
      </c>
    </row>
    <row r="3183" spans="1:28" x14ac:dyDescent="0.3">
      <c r="A3183">
        <v>47</v>
      </c>
      <c r="B3183" t="s">
        <v>27</v>
      </c>
      <c r="C3183" t="s">
        <v>28</v>
      </c>
      <c r="D3183">
        <v>86</v>
      </c>
      <c r="E3183" t="s">
        <v>29</v>
      </c>
      <c r="F3183">
        <v>50</v>
      </c>
      <c r="G3183">
        <v>1</v>
      </c>
      <c r="H3183" t="s">
        <v>30</v>
      </c>
      <c r="I3183">
        <v>50</v>
      </c>
      <c r="J3183" t="s">
        <v>31</v>
      </c>
      <c r="K3183">
        <v>0</v>
      </c>
      <c r="L3183" s="1">
        <v>2386</v>
      </c>
      <c r="M3183" t="s">
        <v>27</v>
      </c>
      <c r="N3183" t="s">
        <v>27</v>
      </c>
      <c r="O3183" t="s">
        <v>27</v>
      </c>
      <c r="P3183">
        <v>0</v>
      </c>
      <c r="Q3183" t="s">
        <v>32</v>
      </c>
      <c r="R3183">
        <v>2</v>
      </c>
      <c r="S3183" t="s">
        <v>27</v>
      </c>
      <c r="T3183">
        <v>6</v>
      </c>
      <c r="U3183">
        <v>2</v>
      </c>
      <c r="V3183">
        <v>3</v>
      </c>
      <c r="W3183">
        <v>99</v>
      </c>
      <c r="X3183">
        <v>726</v>
      </c>
      <c r="Y3183">
        <v>-50</v>
      </c>
      <c r="Z3183" t="s">
        <v>35</v>
      </c>
      <c r="AA3183">
        <v>100</v>
      </c>
      <c r="AB3183" t="str">
        <f t="shared" si="49"/>
        <v>40-49</v>
      </c>
    </row>
    <row r="3184" spans="1:28" x14ac:dyDescent="0.3">
      <c r="A3184">
        <v>23</v>
      </c>
      <c r="B3184" t="s">
        <v>27</v>
      </c>
      <c r="C3184" t="s">
        <v>28</v>
      </c>
      <c r="D3184">
        <v>86</v>
      </c>
      <c r="E3184" t="s">
        <v>29</v>
      </c>
      <c r="F3184">
        <v>50</v>
      </c>
      <c r="G3184">
        <v>0</v>
      </c>
      <c r="H3184" t="s">
        <v>43</v>
      </c>
      <c r="I3184">
        <v>0</v>
      </c>
      <c r="J3184" t="s">
        <v>40</v>
      </c>
      <c r="K3184">
        <v>-200</v>
      </c>
      <c r="L3184" s="1">
        <v>2086</v>
      </c>
      <c r="M3184" t="s">
        <v>27</v>
      </c>
      <c r="N3184" t="s">
        <v>27</v>
      </c>
      <c r="O3184" t="s">
        <v>27</v>
      </c>
      <c r="P3184">
        <v>0</v>
      </c>
      <c r="Q3184" t="s">
        <v>34</v>
      </c>
      <c r="R3184">
        <v>10</v>
      </c>
      <c r="S3184" t="s">
        <v>27</v>
      </c>
      <c r="T3184">
        <v>6</v>
      </c>
      <c r="U3184">
        <v>2</v>
      </c>
      <c r="V3184">
        <v>1</v>
      </c>
      <c r="W3184">
        <v>99</v>
      </c>
      <c r="X3184">
        <v>757</v>
      </c>
      <c r="Y3184">
        <v>-50</v>
      </c>
      <c r="Z3184" t="s">
        <v>33</v>
      </c>
      <c r="AA3184">
        <v>50</v>
      </c>
      <c r="AB3184" t="str">
        <f t="shared" si="49"/>
        <v>20-29</v>
      </c>
    </row>
    <row r="3185" spans="1:28" x14ac:dyDescent="0.3">
      <c r="A3185">
        <v>35</v>
      </c>
      <c r="B3185" t="s">
        <v>27</v>
      </c>
      <c r="C3185" t="s">
        <v>38</v>
      </c>
      <c r="D3185">
        <v>0</v>
      </c>
      <c r="E3185" t="s">
        <v>37</v>
      </c>
      <c r="F3185">
        <v>0</v>
      </c>
      <c r="G3185">
        <v>1</v>
      </c>
      <c r="H3185" t="s">
        <v>30</v>
      </c>
      <c r="I3185">
        <v>50</v>
      </c>
      <c r="J3185" t="s">
        <v>31</v>
      </c>
      <c r="K3185">
        <v>0</v>
      </c>
      <c r="L3185" s="1">
        <v>2250</v>
      </c>
      <c r="M3185" t="s">
        <v>27</v>
      </c>
      <c r="N3185" t="s">
        <v>27</v>
      </c>
      <c r="O3185" t="s">
        <v>27</v>
      </c>
      <c r="P3185">
        <v>0</v>
      </c>
      <c r="Q3185" t="s">
        <v>34</v>
      </c>
      <c r="R3185">
        <v>16</v>
      </c>
      <c r="S3185" t="s">
        <v>27</v>
      </c>
      <c r="T3185">
        <v>7</v>
      </c>
      <c r="U3185">
        <v>1</v>
      </c>
      <c r="V3185">
        <v>2</v>
      </c>
      <c r="W3185">
        <v>99</v>
      </c>
      <c r="X3185">
        <v>650</v>
      </c>
      <c r="Y3185">
        <v>50</v>
      </c>
      <c r="Z3185" t="s">
        <v>41</v>
      </c>
      <c r="AA3185">
        <v>0</v>
      </c>
      <c r="AB3185" t="str">
        <f t="shared" si="49"/>
        <v>30-39</v>
      </c>
    </row>
    <row r="3186" spans="1:28" x14ac:dyDescent="0.3">
      <c r="A3186">
        <v>28</v>
      </c>
      <c r="B3186" t="s">
        <v>27</v>
      </c>
      <c r="C3186" t="s">
        <v>28</v>
      </c>
      <c r="D3186">
        <v>86</v>
      </c>
      <c r="E3186" t="s">
        <v>37</v>
      </c>
      <c r="F3186">
        <v>0</v>
      </c>
      <c r="G3186">
        <v>0</v>
      </c>
      <c r="H3186" t="s">
        <v>30</v>
      </c>
      <c r="I3186">
        <v>0</v>
      </c>
      <c r="J3186" t="s">
        <v>31</v>
      </c>
      <c r="K3186">
        <v>0</v>
      </c>
      <c r="L3186" s="1">
        <v>2286</v>
      </c>
      <c r="M3186" t="s">
        <v>27</v>
      </c>
      <c r="N3186" t="s">
        <v>36</v>
      </c>
      <c r="O3186" t="s">
        <v>27</v>
      </c>
      <c r="P3186">
        <v>50</v>
      </c>
      <c r="Q3186" t="s">
        <v>32</v>
      </c>
      <c r="R3186">
        <v>10</v>
      </c>
      <c r="S3186" t="s">
        <v>36</v>
      </c>
      <c r="T3186">
        <v>4</v>
      </c>
      <c r="U3186">
        <v>1</v>
      </c>
      <c r="V3186">
        <v>2</v>
      </c>
      <c r="W3186">
        <v>11</v>
      </c>
      <c r="X3186">
        <v>676</v>
      </c>
      <c r="Y3186">
        <v>50</v>
      </c>
      <c r="Z3186" t="s">
        <v>33</v>
      </c>
      <c r="AA3186">
        <v>50</v>
      </c>
      <c r="AB3186" t="str">
        <f t="shared" si="49"/>
        <v>20-29</v>
      </c>
    </row>
    <row r="3187" spans="1:28" x14ac:dyDescent="0.3">
      <c r="A3187">
        <v>59</v>
      </c>
      <c r="B3187" t="s">
        <v>36</v>
      </c>
      <c r="C3187" t="s">
        <v>45</v>
      </c>
      <c r="D3187">
        <v>0</v>
      </c>
      <c r="E3187" t="s">
        <v>37</v>
      </c>
      <c r="F3187">
        <v>0</v>
      </c>
      <c r="G3187">
        <v>1</v>
      </c>
      <c r="H3187" t="s">
        <v>30</v>
      </c>
      <c r="I3187">
        <v>50</v>
      </c>
      <c r="J3187" t="s">
        <v>40</v>
      </c>
      <c r="K3187">
        <v>-200</v>
      </c>
      <c r="L3187" s="1">
        <v>2100</v>
      </c>
      <c r="M3187" t="s">
        <v>36</v>
      </c>
      <c r="N3187" t="s">
        <v>27</v>
      </c>
      <c r="O3187" t="s">
        <v>27</v>
      </c>
      <c r="P3187">
        <v>50</v>
      </c>
      <c r="Q3187" t="s">
        <v>34</v>
      </c>
      <c r="R3187">
        <v>8</v>
      </c>
      <c r="S3187" t="s">
        <v>36</v>
      </c>
      <c r="T3187">
        <v>8</v>
      </c>
      <c r="U3187">
        <v>1</v>
      </c>
      <c r="V3187">
        <v>1</v>
      </c>
      <c r="W3187">
        <v>11</v>
      </c>
      <c r="X3187">
        <v>666</v>
      </c>
      <c r="Y3187">
        <v>50</v>
      </c>
      <c r="Z3187" t="s">
        <v>35</v>
      </c>
      <c r="AA3187">
        <v>100</v>
      </c>
      <c r="AB3187" t="str">
        <f t="shared" si="49"/>
        <v>50-59</v>
      </c>
    </row>
    <row r="3188" spans="1:28" x14ac:dyDescent="0.3">
      <c r="A3188">
        <v>22</v>
      </c>
      <c r="B3188" t="s">
        <v>27</v>
      </c>
      <c r="C3188" t="s">
        <v>28</v>
      </c>
      <c r="D3188">
        <v>86</v>
      </c>
      <c r="E3188" t="s">
        <v>37</v>
      </c>
      <c r="F3188">
        <v>0</v>
      </c>
      <c r="G3188">
        <v>0</v>
      </c>
      <c r="H3188" t="s">
        <v>30</v>
      </c>
      <c r="I3188">
        <v>0</v>
      </c>
      <c r="J3188" t="s">
        <v>40</v>
      </c>
      <c r="K3188">
        <v>-200</v>
      </c>
      <c r="L3188" s="1">
        <v>2136</v>
      </c>
      <c r="M3188" t="s">
        <v>27</v>
      </c>
      <c r="N3188" t="s">
        <v>27</v>
      </c>
      <c r="O3188" t="s">
        <v>36</v>
      </c>
      <c r="P3188">
        <v>50</v>
      </c>
      <c r="Q3188" t="s">
        <v>32</v>
      </c>
      <c r="R3188">
        <v>6</v>
      </c>
      <c r="S3188" t="s">
        <v>36</v>
      </c>
      <c r="T3188">
        <v>4</v>
      </c>
      <c r="U3188">
        <v>6</v>
      </c>
      <c r="V3188">
        <v>2</v>
      </c>
      <c r="W3188">
        <v>14</v>
      </c>
      <c r="X3188">
        <v>646</v>
      </c>
      <c r="Y3188">
        <v>50</v>
      </c>
      <c r="Z3188" t="s">
        <v>35</v>
      </c>
      <c r="AA3188">
        <v>100</v>
      </c>
      <c r="AB3188" t="str">
        <f t="shared" si="49"/>
        <v>20-29</v>
      </c>
    </row>
    <row r="3189" spans="1:28" x14ac:dyDescent="0.3">
      <c r="A3189">
        <v>53</v>
      </c>
      <c r="B3189" t="s">
        <v>27</v>
      </c>
      <c r="C3189" t="s">
        <v>28</v>
      </c>
      <c r="D3189">
        <v>86</v>
      </c>
      <c r="E3189" t="s">
        <v>29</v>
      </c>
      <c r="F3189">
        <v>50</v>
      </c>
      <c r="G3189">
        <v>0</v>
      </c>
      <c r="H3189" t="s">
        <v>43</v>
      </c>
      <c r="I3189">
        <v>0</v>
      </c>
      <c r="J3189" t="s">
        <v>40</v>
      </c>
      <c r="K3189">
        <v>-200</v>
      </c>
      <c r="L3189" s="1">
        <v>2136</v>
      </c>
      <c r="M3189" t="s">
        <v>27</v>
      </c>
      <c r="N3189" t="s">
        <v>27</v>
      </c>
      <c r="O3189" t="s">
        <v>27</v>
      </c>
      <c r="P3189">
        <v>0</v>
      </c>
      <c r="Q3189" t="s">
        <v>34</v>
      </c>
      <c r="R3189">
        <v>8</v>
      </c>
      <c r="S3189" t="s">
        <v>36</v>
      </c>
      <c r="T3189">
        <v>6</v>
      </c>
      <c r="U3189">
        <v>1</v>
      </c>
      <c r="V3189">
        <v>1</v>
      </c>
      <c r="W3189">
        <v>10</v>
      </c>
      <c r="X3189">
        <v>629</v>
      </c>
      <c r="Y3189">
        <v>50</v>
      </c>
      <c r="Z3189" t="s">
        <v>41</v>
      </c>
      <c r="AA3189">
        <v>0</v>
      </c>
      <c r="AB3189" t="str">
        <f t="shared" si="49"/>
        <v>50-59</v>
      </c>
    </row>
    <row r="3190" spans="1:28" x14ac:dyDescent="0.3">
      <c r="A3190">
        <v>53</v>
      </c>
      <c r="B3190" t="s">
        <v>27</v>
      </c>
      <c r="C3190" t="s">
        <v>46</v>
      </c>
      <c r="D3190">
        <v>0</v>
      </c>
      <c r="E3190" t="s">
        <v>29</v>
      </c>
      <c r="F3190">
        <v>50</v>
      </c>
      <c r="G3190">
        <v>0</v>
      </c>
      <c r="H3190" t="s">
        <v>30</v>
      </c>
      <c r="I3190">
        <v>0</v>
      </c>
      <c r="J3190" t="s">
        <v>31</v>
      </c>
      <c r="K3190">
        <v>0</v>
      </c>
      <c r="L3190" s="1">
        <v>2200</v>
      </c>
      <c r="M3190" t="s">
        <v>27</v>
      </c>
      <c r="N3190" t="s">
        <v>36</v>
      </c>
      <c r="O3190" t="s">
        <v>27</v>
      </c>
      <c r="P3190">
        <v>50</v>
      </c>
      <c r="Q3190" t="s">
        <v>34</v>
      </c>
      <c r="R3190">
        <v>4</v>
      </c>
      <c r="S3190" t="s">
        <v>36</v>
      </c>
      <c r="T3190">
        <v>1</v>
      </c>
      <c r="U3190">
        <v>2</v>
      </c>
      <c r="V3190">
        <v>1</v>
      </c>
      <c r="W3190">
        <v>1</v>
      </c>
      <c r="X3190">
        <v>748</v>
      </c>
      <c r="Y3190">
        <v>-50</v>
      </c>
      <c r="Z3190" t="s">
        <v>35</v>
      </c>
      <c r="AA3190">
        <v>100</v>
      </c>
      <c r="AB3190" t="str">
        <f t="shared" si="49"/>
        <v>50-59</v>
      </c>
    </row>
    <row r="3191" spans="1:28" x14ac:dyDescent="0.3">
      <c r="A3191">
        <v>67</v>
      </c>
      <c r="B3191" t="s">
        <v>36</v>
      </c>
      <c r="C3191" t="s">
        <v>28</v>
      </c>
      <c r="D3191">
        <v>86</v>
      </c>
      <c r="E3191" t="s">
        <v>37</v>
      </c>
      <c r="F3191">
        <v>0</v>
      </c>
      <c r="G3191">
        <v>0</v>
      </c>
      <c r="H3191" t="s">
        <v>30</v>
      </c>
      <c r="I3191">
        <v>0</v>
      </c>
      <c r="J3191" t="s">
        <v>40</v>
      </c>
      <c r="K3191">
        <v>-200</v>
      </c>
      <c r="L3191" s="1">
        <v>2036</v>
      </c>
      <c r="M3191" t="s">
        <v>36</v>
      </c>
      <c r="N3191" t="s">
        <v>27</v>
      </c>
      <c r="O3191" t="s">
        <v>27</v>
      </c>
      <c r="P3191">
        <v>50</v>
      </c>
      <c r="Q3191" t="s">
        <v>34</v>
      </c>
      <c r="R3191">
        <v>23</v>
      </c>
      <c r="S3191" t="s">
        <v>36</v>
      </c>
      <c r="T3191">
        <v>5</v>
      </c>
      <c r="U3191">
        <v>4</v>
      </c>
      <c r="V3191">
        <v>2</v>
      </c>
      <c r="W3191">
        <v>2</v>
      </c>
      <c r="X3191">
        <v>788</v>
      </c>
      <c r="Y3191">
        <v>-50</v>
      </c>
      <c r="Z3191" t="s">
        <v>35</v>
      </c>
      <c r="AA3191">
        <v>100</v>
      </c>
      <c r="AB3191" t="str">
        <f t="shared" si="49"/>
        <v>60-69</v>
      </c>
    </row>
    <row r="3192" spans="1:28" x14ac:dyDescent="0.3">
      <c r="A3192">
        <v>33</v>
      </c>
      <c r="B3192" t="s">
        <v>27</v>
      </c>
      <c r="C3192" t="s">
        <v>28</v>
      </c>
      <c r="D3192">
        <v>86</v>
      </c>
      <c r="E3192" t="s">
        <v>29</v>
      </c>
      <c r="F3192">
        <v>50</v>
      </c>
      <c r="G3192">
        <v>0</v>
      </c>
      <c r="H3192" t="s">
        <v>30</v>
      </c>
      <c r="I3192">
        <v>0</v>
      </c>
      <c r="J3192" t="s">
        <v>40</v>
      </c>
      <c r="K3192">
        <v>-200</v>
      </c>
      <c r="L3192" s="1">
        <v>2036</v>
      </c>
      <c r="M3192" t="s">
        <v>36</v>
      </c>
      <c r="N3192" t="s">
        <v>36</v>
      </c>
      <c r="O3192" t="s">
        <v>27</v>
      </c>
      <c r="P3192">
        <v>100</v>
      </c>
      <c r="Q3192" t="s">
        <v>32</v>
      </c>
      <c r="R3192">
        <v>28</v>
      </c>
      <c r="S3192" t="s">
        <v>27</v>
      </c>
      <c r="T3192">
        <v>1</v>
      </c>
      <c r="U3192">
        <v>1</v>
      </c>
      <c r="V3192">
        <v>2</v>
      </c>
      <c r="W3192">
        <v>99</v>
      </c>
      <c r="X3192">
        <v>703</v>
      </c>
      <c r="Y3192">
        <v>-50</v>
      </c>
      <c r="Z3192" t="s">
        <v>35</v>
      </c>
      <c r="AA3192">
        <v>100</v>
      </c>
      <c r="AB3192" t="str">
        <f t="shared" si="49"/>
        <v>30-39</v>
      </c>
    </row>
    <row r="3193" spans="1:28" x14ac:dyDescent="0.3">
      <c r="A3193">
        <v>50</v>
      </c>
      <c r="B3193" t="s">
        <v>27</v>
      </c>
      <c r="C3193" t="s">
        <v>28</v>
      </c>
      <c r="D3193">
        <v>86</v>
      </c>
      <c r="E3193" t="s">
        <v>37</v>
      </c>
      <c r="F3193">
        <v>0</v>
      </c>
      <c r="G3193">
        <v>0</v>
      </c>
      <c r="H3193" t="s">
        <v>39</v>
      </c>
      <c r="I3193">
        <v>0</v>
      </c>
      <c r="J3193" t="s">
        <v>40</v>
      </c>
      <c r="K3193">
        <v>-200</v>
      </c>
      <c r="L3193" s="1">
        <v>1986</v>
      </c>
      <c r="M3193" t="s">
        <v>27</v>
      </c>
      <c r="N3193" t="s">
        <v>27</v>
      </c>
      <c r="O3193" t="s">
        <v>36</v>
      </c>
      <c r="P3193">
        <v>50</v>
      </c>
      <c r="Q3193" t="s">
        <v>34</v>
      </c>
      <c r="R3193">
        <v>14</v>
      </c>
      <c r="S3193" t="s">
        <v>36</v>
      </c>
      <c r="T3193">
        <v>3</v>
      </c>
      <c r="U3193">
        <v>1</v>
      </c>
      <c r="V3193">
        <v>1</v>
      </c>
      <c r="W3193">
        <v>6</v>
      </c>
      <c r="X3193">
        <v>706</v>
      </c>
      <c r="Y3193">
        <v>-50</v>
      </c>
      <c r="Z3193" t="s">
        <v>33</v>
      </c>
      <c r="AA3193">
        <v>50</v>
      </c>
      <c r="AB3193" t="str">
        <f t="shared" si="49"/>
        <v>50-59</v>
      </c>
    </row>
    <row r="3194" spans="1:28" x14ac:dyDescent="0.3">
      <c r="A3194">
        <v>74</v>
      </c>
      <c r="B3194" t="s">
        <v>36</v>
      </c>
      <c r="C3194" t="s">
        <v>28</v>
      </c>
      <c r="D3194">
        <v>86</v>
      </c>
      <c r="E3194" t="s">
        <v>42</v>
      </c>
      <c r="F3194">
        <v>100</v>
      </c>
      <c r="G3194">
        <v>0</v>
      </c>
      <c r="H3194" t="s">
        <v>30</v>
      </c>
      <c r="I3194">
        <v>0</v>
      </c>
      <c r="J3194" t="s">
        <v>40</v>
      </c>
      <c r="K3194">
        <v>-200</v>
      </c>
      <c r="L3194" s="1">
        <v>2136</v>
      </c>
      <c r="M3194" t="s">
        <v>27</v>
      </c>
      <c r="N3194" t="s">
        <v>36</v>
      </c>
      <c r="O3194" t="s">
        <v>27</v>
      </c>
      <c r="P3194">
        <v>50</v>
      </c>
      <c r="Q3194" t="s">
        <v>34</v>
      </c>
      <c r="R3194">
        <v>25</v>
      </c>
      <c r="S3194" t="s">
        <v>36</v>
      </c>
      <c r="T3194">
        <v>4</v>
      </c>
      <c r="U3194">
        <v>2</v>
      </c>
      <c r="V3194">
        <v>2</v>
      </c>
      <c r="W3194">
        <v>1</v>
      </c>
      <c r="X3194">
        <v>793</v>
      </c>
      <c r="Y3194">
        <v>-50</v>
      </c>
      <c r="Z3194" t="s">
        <v>35</v>
      </c>
      <c r="AA3194">
        <v>100</v>
      </c>
      <c r="AB3194" t="str">
        <f t="shared" si="49"/>
        <v>70-79</v>
      </c>
    </row>
    <row r="3195" spans="1:28" x14ac:dyDescent="0.3">
      <c r="A3195">
        <v>30</v>
      </c>
      <c r="B3195" t="s">
        <v>27</v>
      </c>
      <c r="C3195" t="s">
        <v>45</v>
      </c>
      <c r="D3195">
        <v>0</v>
      </c>
      <c r="E3195" t="s">
        <v>29</v>
      </c>
      <c r="F3195">
        <v>50</v>
      </c>
      <c r="G3195">
        <v>1</v>
      </c>
      <c r="H3195" t="s">
        <v>43</v>
      </c>
      <c r="I3195">
        <v>200</v>
      </c>
      <c r="J3195" t="s">
        <v>31</v>
      </c>
      <c r="K3195">
        <v>0</v>
      </c>
      <c r="L3195" s="1">
        <v>2450</v>
      </c>
      <c r="M3195" t="s">
        <v>27</v>
      </c>
      <c r="N3195" t="s">
        <v>27</v>
      </c>
      <c r="O3195" t="s">
        <v>27</v>
      </c>
      <c r="P3195">
        <v>0</v>
      </c>
      <c r="Q3195" t="s">
        <v>32</v>
      </c>
      <c r="R3195">
        <v>26</v>
      </c>
      <c r="S3195" t="s">
        <v>27</v>
      </c>
      <c r="T3195">
        <v>5</v>
      </c>
      <c r="U3195">
        <v>2</v>
      </c>
      <c r="V3195">
        <v>2</v>
      </c>
      <c r="W3195">
        <v>99</v>
      </c>
      <c r="X3195">
        <v>721</v>
      </c>
      <c r="Y3195">
        <v>-50</v>
      </c>
      <c r="Z3195" t="s">
        <v>35</v>
      </c>
      <c r="AA3195">
        <v>100</v>
      </c>
      <c r="AB3195" t="str">
        <f t="shared" si="49"/>
        <v>30-39</v>
      </c>
    </row>
    <row r="3196" spans="1:28" x14ac:dyDescent="0.3">
      <c r="A3196">
        <v>18</v>
      </c>
      <c r="B3196" t="s">
        <v>27</v>
      </c>
      <c r="C3196" t="s">
        <v>38</v>
      </c>
      <c r="D3196">
        <v>0</v>
      </c>
      <c r="E3196" t="s">
        <v>42</v>
      </c>
      <c r="F3196">
        <v>100</v>
      </c>
      <c r="G3196">
        <v>1</v>
      </c>
      <c r="H3196" t="s">
        <v>30</v>
      </c>
      <c r="I3196">
        <v>50</v>
      </c>
      <c r="J3196" t="s">
        <v>31</v>
      </c>
      <c r="K3196">
        <v>0</v>
      </c>
      <c r="L3196" s="1">
        <v>2450</v>
      </c>
      <c r="M3196" t="s">
        <v>27</v>
      </c>
      <c r="N3196" t="s">
        <v>27</v>
      </c>
      <c r="O3196" t="s">
        <v>27</v>
      </c>
      <c r="P3196">
        <v>0</v>
      </c>
      <c r="Q3196" t="s">
        <v>34</v>
      </c>
      <c r="R3196">
        <v>4</v>
      </c>
      <c r="S3196" t="s">
        <v>27</v>
      </c>
      <c r="T3196">
        <v>7</v>
      </c>
      <c r="U3196">
        <v>1</v>
      </c>
      <c r="V3196">
        <v>1</v>
      </c>
      <c r="W3196">
        <v>99</v>
      </c>
      <c r="X3196">
        <v>698</v>
      </c>
      <c r="Y3196">
        <v>50</v>
      </c>
      <c r="Z3196" t="s">
        <v>35</v>
      </c>
      <c r="AA3196">
        <v>100</v>
      </c>
      <c r="AB3196" t="str">
        <f t="shared" si="49"/>
        <v>10-19</v>
      </c>
    </row>
    <row r="3197" spans="1:28" x14ac:dyDescent="0.3">
      <c r="A3197">
        <v>18</v>
      </c>
      <c r="B3197" t="s">
        <v>27</v>
      </c>
      <c r="C3197" t="s">
        <v>28</v>
      </c>
      <c r="D3197">
        <v>86</v>
      </c>
      <c r="E3197" t="s">
        <v>29</v>
      </c>
      <c r="F3197">
        <v>50</v>
      </c>
      <c r="G3197">
        <v>2</v>
      </c>
      <c r="H3197" t="s">
        <v>30</v>
      </c>
      <c r="I3197">
        <v>100</v>
      </c>
      <c r="J3197" t="s">
        <v>40</v>
      </c>
      <c r="K3197">
        <v>-200</v>
      </c>
      <c r="L3197" s="1">
        <v>2036</v>
      </c>
      <c r="M3197" t="s">
        <v>36</v>
      </c>
      <c r="N3197" t="s">
        <v>36</v>
      </c>
      <c r="O3197" t="s">
        <v>27</v>
      </c>
      <c r="P3197">
        <v>100</v>
      </c>
      <c r="Q3197" t="s">
        <v>34</v>
      </c>
      <c r="R3197">
        <v>2</v>
      </c>
      <c r="S3197" t="s">
        <v>36</v>
      </c>
      <c r="T3197">
        <v>5</v>
      </c>
      <c r="U3197">
        <v>5</v>
      </c>
      <c r="V3197">
        <v>3</v>
      </c>
      <c r="W3197">
        <v>8</v>
      </c>
      <c r="X3197">
        <v>702</v>
      </c>
      <c r="Y3197">
        <v>-50</v>
      </c>
      <c r="Z3197" t="s">
        <v>41</v>
      </c>
      <c r="AA3197">
        <v>0</v>
      </c>
      <c r="AB3197" t="str">
        <f t="shared" si="49"/>
        <v>10-19</v>
      </c>
    </row>
    <row r="3198" spans="1:28" x14ac:dyDescent="0.3">
      <c r="A3198">
        <v>50</v>
      </c>
      <c r="B3198" t="s">
        <v>27</v>
      </c>
      <c r="C3198" t="s">
        <v>38</v>
      </c>
      <c r="D3198">
        <v>0</v>
      </c>
      <c r="E3198" t="s">
        <v>37</v>
      </c>
      <c r="F3198">
        <v>0</v>
      </c>
      <c r="G3198">
        <v>0</v>
      </c>
      <c r="H3198" t="s">
        <v>30</v>
      </c>
      <c r="I3198">
        <v>0</v>
      </c>
      <c r="J3198" t="s">
        <v>31</v>
      </c>
      <c r="K3198">
        <v>0</v>
      </c>
      <c r="L3198" s="1">
        <v>2150</v>
      </c>
      <c r="M3198" t="s">
        <v>27</v>
      </c>
      <c r="N3198" t="s">
        <v>27</v>
      </c>
      <c r="O3198" t="s">
        <v>27</v>
      </c>
      <c r="P3198">
        <v>0</v>
      </c>
      <c r="Q3198" t="s">
        <v>32</v>
      </c>
      <c r="R3198">
        <v>6</v>
      </c>
      <c r="S3198" t="s">
        <v>27</v>
      </c>
      <c r="T3198">
        <v>4</v>
      </c>
      <c r="U3198">
        <v>1</v>
      </c>
      <c r="V3198">
        <v>3</v>
      </c>
      <c r="W3198">
        <v>99</v>
      </c>
      <c r="X3198">
        <v>709</v>
      </c>
      <c r="Y3198">
        <v>-50</v>
      </c>
      <c r="Z3198" t="s">
        <v>33</v>
      </c>
      <c r="AA3198">
        <v>50</v>
      </c>
      <c r="AB3198" t="str">
        <f t="shared" si="49"/>
        <v>50-59</v>
      </c>
    </row>
    <row r="3199" spans="1:28" x14ac:dyDescent="0.3">
      <c r="A3199">
        <v>18</v>
      </c>
      <c r="B3199" t="s">
        <v>27</v>
      </c>
      <c r="C3199" t="s">
        <v>28</v>
      </c>
      <c r="D3199">
        <v>86</v>
      </c>
      <c r="E3199" t="s">
        <v>42</v>
      </c>
      <c r="F3199">
        <v>100</v>
      </c>
      <c r="G3199">
        <v>0</v>
      </c>
      <c r="H3199" t="s">
        <v>30</v>
      </c>
      <c r="I3199">
        <v>0</v>
      </c>
      <c r="J3199" t="s">
        <v>40</v>
      </c>
      <c r="K3199">
        <v>-200</v>
      </c>
      <c r="L3199" s="1">
        <v>2186</v>
      </c>
      <c r="M3199" t="s">
        <v>27</v>
      </c>
      <c r="N3199" t="s">
        <v>27</v>
      </c>
      <c r="O3199" t="s">
        <v>27</v>
      </c>
      <c r="P3199">
        <v>0</v>
      </c>
      <c r="Q3199" t="s">
        <v>32</v>
      </c>
      <c r="R3199">
        <v>12</v>
      </c>
      <c r="S3199" t="s">
        <v>27</v>
      </c>
      <c r="T3199">
        <v>10</v>
      </c>
      <c r="U3199">
        <v>3</v>
      </c>
      <c r="V3199">
        <v>1</v>
      </c>
      <c r="W3199">
        <v>99</v>
      </c>
      <c r="X3199">
        <v>699</v>
      </c>
      <c r="Y3199">
        <v>50</v>
      </c>
      <c r="Z3199" t="s">
        <v>41</v>
      </c>
      <c r="AA3199">
        <v>0</v>
      </c>
      <c r="AB3199" t="str">
        <f t="shared" si="49"/>
        <v>10-19</v>
      </c>
    </row>
    <row r="3200" spans="1:28" x14ac:dyDescent="0.3">
      <c r="A3200">
        <v>34</v>
      </c>
      <c r="B3200" t="s">
        <v>27</v>
      </c>
      <c r="C3200" t="s">
        <v>38</v>
      </c>
      <c r="D3200">
        <v>0</v>
      </c>
      <c r="E3200" t="s">
        <v>29</v>
      </c>
      <c r="F3200">
        <v>50</v>
      </c>
      <c r="G3200">
        <v>0</v>
      </c>
      <c r="H3200" t="s">
        <v>30</v>
      </c>
      <c r="I3200">
        <v>0</v>
      </c>
      <c r="J3200" t="s">
        <v>31</v>
      </c>
      <c r="K3200">
        <v>0</v>
      </c>
      <c r="L3200" s="1">
        <v>2200</v>
      </c>
      <c r="M3200" t="s">
        <v>27</v>
      </c>
      <c r="N3200" t="s">
        <v>27</v>
      </c>
      <c r="O3200" t="s">
        <v>27</v>
      </c>
      <c r="P3200">
        <v>0</v>
      </c>
      <c r="Q3200" t="s">
        <v>34</v>
      </c>
      <c r="R3200">
        <v>20</v>
      </c>
      <c r="S3200" t="s">
        <v>36</v>
      </c>
      <c r="T3200">
        <v>2</v>
      </c>
      <c r="U3200">
        <v>4</v>
      </c>
      <c r="V3200">
        <v>3</v>
      </c>
      <c r="W3200">
        <v>1</v>
      </c>
      <c r="X3200">
        <v>738</v>
      </c>
      <c r="Y3200">
        <v>-50</v>
      </c>
      <c r="Z3200" t="s">
        <v>33</v>
      </c>
      <c r="AA3200">
        <v>50</v>
      </c>
      <c r="AB3200" t="str">
        <f t="shared" si="49"/>
        <v>30-39</v>
      </c>
    </row>
    <row r="3201" spans="1:28" x14ac:dyDescent="0.3">
      <c r="A3201">
        <v>46</v>
      </c>
      <c r="B3201" t="s">
        <v>27</v>
      </c>
      <c r="C3201" t="s">
        <v>45</v>
      </c>
      <c r="D3201">
        <v>0</v>
      </c>
      <c r="E3201" t="s">
        <v>37</v>
      </c>
      <c r="F3201">
        <v>0</v>
      </c>
      <c r="G3201">
        <v>0</v>
      </c>
      <c r="H3201" t="s">
        <v>30</v>
      </c>
      <c r="I3201">
        <v>0</v>
      </c>
      <c r="J3201" t="s">
        <v>40</v>
      </c>
      <c r="K3201">
        <v>-200</v>
      </c>
      <c r="L3201" s="1">
        <v>1950</v>
      </c>
      <c r="M3201" t="s">
        <v>27</v>
      </c>
      <c r="N3201" t="s">
        <v>27</v>
      </c>
      <c r="O3201" t="s">
        <v>27</v>
      </c>
      <c r="P3201">
        <v>0</v>
      </c>
      <c r="Q3201" t="s">
        <v>32</v>
      </c>
      <c r="R3201">
        <v>21</v>
      </c>
      <c r="S3201" t="s">
        <v>27</v>
      </c>
      <c r="T3201">
        <v>3</v>
      </c>
      <c r="U3201">
        <v>1</v>
      </c>
      <c r="V3201">
        <v>1</v>
      </c>
      <c r="W3201">
        <v>99</v>
      </c>
      <c r="X3201">
        <v>736</v>
      </c>
      <c r="Y3201">
        <v>-50</v>
      </c>
      <c r="Z3201" t="s">
        <v>33</v>
      </c>
      <c r="AA3201">
        <v>50</v>
      </c>
      <c r="AB3201" t="str">
        <f t="shared" si="49"/>
        <v>40-49</v>
      </c>
    </row>
    <row r="3202" spans="1:28" x14ac:dyDescent="0.3">
      <c r="A3202">
        <v>42</v>
      </c>
      <c r="B3202" t="s">
        <v>27</v>
      </c>
      <c r="C3202" t="s">
        <v>46</v>
      </c>
      <c r="D3202">
        <v>0</v>
      </c>
      <c r="E3202" t="s">
        <v>29</v>
      </c>
      <c r="F3202">
        <v>50</v>
      </c>
      <c r="G3202">
        <v>0</v>
      </c>
      <c r="H3202" t="s">
        <v>30</v>
      </c>
      <c r="I3202">
        <v>0</v>
      </c>
      <c r="J3202" t="s">
        <v>31</v>
      </c>
      <c r="K3202">
        <v>0</v>
      </c>
      <c r="L3202" s="1">
        <v>2250</v>
      </c>
      <c r="M3202" t="s">
        <v>27</v>
      </c>
      <c r="N3202" t="s">
        <v>27</v>
      </c>
      <c r="O3202" t="s">
        <v>27</v>
      </c>
      <c r="P3202">
        <v>0</v>
      </c>
      <c r="Q3202" t="s">
        <v>32</v>
      </c>
      <c r="R3202">
        <v>13</v>
      </c>
      <c r="S3202" t="s">
        <v>27</v>
      </c>
      <c r="T3202">
        <v>2</v>
      </c>
      <c r="U3202">
        <v>4</v>
      </c>
      <c r="V3202">
        <v>1</v>
      </c>
      <c r="W3202">
        <v>99</v>
      </c>
      <c r="X3202">
        <v>761</v>
      </c>
      <c r="Y3202">
        <v>-50</v>
      </c>
      <c r="Z3202" t="s">
        <v>35</v>
      </c>
      <c r="AA3202">
        <v>100</v>
      </c>
      <c r="AB3202" t="str">
        <f t="shared" ref="AB3202:AB3265" si="50">FLOOR(A3202,10) &amp; "-" &amp; (FLOOR(A3202,10)+9)</f>
        <v>40-49</v>
      </c>
    </row>
    <row r="3203" spans="1:28" x14ac:dyDescent="0.3">
      <c r="A3203">
        <v>46</v>
      </c>
      <c r="B3203" t="s">
        <v>27</v>
      </c>
      <c r="C3203" t="s">
        <v>28</v>
      </c>
      <c r="D3203">
        <v>86</v>
      </c>
      <c r="E3203" t="s">
        <v>42</v>
      </c>
      <c r="F3203">
        <v>100</v>
      </c>
      <c r="G3203">
        <v>1</v>
      </c>
      <c r="H3203" t="s">
        <v>30</v>
      </c>
      <c r="I3203">
        <v>50</v>
      </c>
      <c r="J3203" t="s">
        <v>40</v>
      </c>
      <c r="K3203">
        <v>-200</v>
      </c>
      <c r="L3203" s="1">
        <v>2186</v>
      </c>
      <c r="M3203" t="s">
        <v>27</v>
      </c>
      <c r="N3203" t="s">
        <v>36</v>
      </c>
      <c r="O3203" t="s">
        <v>27</v>
      </c>
      <c r="P3203">
        <v>50</v>
      </c>
      <c r="Q3203" t="s">
        <v>34</v>
      </c>
      <c r="R3203">
        <v>26</v>
      </c>
      <c r="S3203" t="s">
        <v>36</v>
      </c>
      <c r="T3203">
        <v>16</v>
      </c>
      <c r="U3203">
        <v>3</v>
      </c>
      <c r="V3203">
        <v>1</v>
      </c>
      <c r="W3203">
        <v>2</v>
      </c>
      <c r="X3203">
        <v>706</v>
      </c>
      <c r="Y3203">
        <v>-50</v>
      </c>
      <c r="Z3203" t="s">
        <v>35</v>
      </c>
      <c r="AA3203">
        <v>100</v>
      </c>
      <c r="AB3203" t="str">
        <f t="shared" si="50"/>
        <v>40-49</v>
      </c>
    </row>
    <row r="3204" spans="1:28" x14ac:dyDescent="0.3">
      <c r="A3204">
        <v>43</v>
      </c>
      <c r="B3204" t="s">
        <v>27</v>
      </c>
      <c r="C3204" t="s">
        <v>28</v>
      </c>
      <c r="D3204">
        <v>86</v>
      </c>
      <c r="E3204" t="s">
        <v>42</v>
      </c>
      <c r="F3204">
        <v>100</v>
      </c>
      <c r="G3204">
        <v>0</v>
      </c>
      <c r="H3204" t="s">
        <v>30</v>
      </c>
      <c r="I3204">
        <v>0</v>
      </c>
      <c r="J3204" t="s">
        <v>31</v>
      </c>
      <c r="K3204">
        <v>0</v>
      </c>
      <c r="L3204" s="1">
        <v>2336</v>
      </c>
      <c r="M3204" t="s">
        <v>27</v>
      </c>
      <c r="N3204" t="s">
        <v>27</v>
      </c>
      <c r="O3204" t="s">
        <v>27</v>
      </c>
      <c r="P3204">
        <v>0</v>
      </c>
      <c r="Q3204" t="s">
        <v>34</v>
      </c>
      <c r="R3204">
        <v>28</v>
      </c>
      <c r="S3204" t="s">
        <v>27</v>
      </c>
      <c r="T3204">
        <v>7</v>
      </c>
      <c r="U3204">
        <v>2</v>
      </c>
      <c r="V3204">
        <v>1</v>
      </c>
      <c r="W3204">
        <v>99</v>
      </c>
      <c r="X3204">
        <v>767</v>
      </c>
      <c r="Y3204">
        <v>-50</v>
      </c>
      <c r="Z3204" t="s">
        <v>33</v>
      </c>
      <c r="AA3204">
        <v>50</v>
      </c>
      <c r="AB3204" t="str">
        <f t="shared" si="50"/>
        <v>40-49</v>
      </c>
    </row>
    <row r="3205" spans="1:28" x14ac:dyDescent="0.3">
      <c r="A3205">
        <v>59</v>
      </c>
      <c r="B3205" t="s">
        <v>36</v>
      </c>
      <c r="C3205" t="s">
        <v>28</v>
      </c>
      <c r="D3205">
        <v>86</v>
      </c>
      <c r="E3205" t="s">
        <v>37</v>
      </c>
      <c r="F3205">
        <v>0</v>
      </c>
      <c r="G3205">
        <v>0</v>
      </c>
      <c r="H3205" t="s">
        <v>30</v>
      </c>
      <c r="I3205">
        <v>0</v>
      </c>
      <c r="J3205" t="s">
        <v>31</v>
      </c>
      <c r="K3205">
        <v>0</v>
      </c>
      <c r="L3205" s="1">
        <v>2136</v>
      </c>
      <c r="M3205" t="s">
        <v>27</v>
      </c>
      <c r="N3205" t="s">
        <v>36</v>
      </c>
      <c r="O3205" t="s">
        <v>27</v>
      </c>
      <c r="P3205">
        <v>50</v>
      </c>
      <c r="Q3205" t="s">
        <v>34</v>
      </c>
      <c r="R3205">
        <v>15</v>
      </c>
      <c r="S3205" t="s">
        <v>36</v>
      </c>
      <c r="T3205">
        <v>4</v>
      </c>
      <c r="U3205">
        <v>0</v>
      </c>
      <c r="V3205">
        <v>2</v>
      </c>
      <c r="W3205">
        <v>6</v>
      </c>
      <c r="X3205">
        <v>744</v>
      </c>
      <c r="Y3205">
        <v>-50</v>
      </c>
      <c r="Z3205" t="s">
        <v>41</v>
      </c>
      <c r="AA3205">
        <v>0</v>
      </c>
      <c r="AB3205" t="str">
        <f t="shared" si="50"/>
        <v>50-59</v>
      </c>
    </row>
    <row r="3206" spans="1:28" x14ac:dyDescent="0.3">
      <c r="A3206">
        <v>25</v>
      </c>
      <c r="B3206" t="s">
        <v>27</v>
      </c>
      <c r="C3206" t="s">
        <v>38</v>
      </c>
      <c r="D3206">
        <v>0</v>
      </c>
      <c r="E3206" t="s">
        <v>37</v>
      </c>
      <c r="F3206">
        <v>0</v>
      </c>
      <c r="G3206">
        <v>1</v>
      </c>
      <c r="H3206" t="s">
        <v>30</v>
      </c>
      <c r="I3206">
        <v>50</v>
      </c>
      <c r="J3206" t="s">
        <v>40</v>
      </c>
      <c r="K3206">
        <v>-200</v>
      </c>
      <c r="L3206" s="1">
        <v>2150</v>
      </c>
      <c r="M3206" t="s">
        <v>27</v>
      </c>
      <c r="N3206" t="s">
        <v>27</v>
      </c>
      <c r="O3206" t="s">
        <v>27</v>
      </c>
      <c r="P3206">
        <v>0</v>
      </c>
      <c r="Q3206" t="s">
        <v>32</v>
      </c>
      <c r="R3206">
        <v>13</v>
      </c>
      <c r="S3206" t="s">
        <v>36</v>
      </c>
      <c r="T3206">
        <v>3</v>
      </c>
      <c r="U3206">
        <v>1</v>
      </c>
      <c r="V3206">
        <v>1</v>
      </c>
      <c r="W3206">
        <v>6</v>
      </c>
      <c r="X3206">
        <v>648</v>
      </c>
      <c r="Y3206">
        <v>50</v>
      </c>
      <c r="Z3206" t="s">
        <v>35</v>
      </c>
      <c r="AA3206">
        <v>100</v>
      </c>
      <c r="AB3206" t="str">
        <f t="shared" si="50"/>
        <v>20-29</v>
      </c>
    </row>
    <row r="3207" spans="1:28" x14ac:dyDescent="0.3">
      <c r="A3207">
        <v>29</v>
      </c>
      <c r="B3207" t="s">
        <v>27</v>
      </c>
      <c r="C3207" t="s">
        <v>38</v>
      </c>
      <c r="D3207">
        <v>0</v>
      </c>
      <c r="E3207" t="s">
        <v>42</v>
      </c>
      <c r="F3207">
        <v>100</v>
      </c>
      <c r="G3207">
        <v>0</v>
      </c>
      <c r="H3207" t="s">
        <v>30</v>
      </c>
      <c r="I3207">
        <v>0</v>
      </c>
      <c r="J3207" t="s">
        <v>31</v>
      </c>
      <c r="K3207">
        <v>0</v>
      </c>
      <c r="L3207" s="1">
        <v>2300</v>
      </c>
      <c r="M3207" t="s">
        <v>27</v>
      </c>
      <c r="N3207" t="s">
        <v>36</v>
      </c>
      <c r="O3207" t="s">
        <v>27</v>
      </c>
      <c r="P3207">
        <v>50</v>
      </c>
      <c r="Q3207" t="s">
        <v>32</v>
      </c>
      <c r="R3207">
        <v>17</v>
      </c>
      <c r="S3207" t="s">
        <v>36</v>
      </c>
      <c r="T3207">
        <v>3</v>
      </c>
      <c r="U3207">
        <v>3</v>
      </c>
      <c r="V3207">
        <v>3</v>
      </c>
      <c r="W3207">
        <v>5</v>
      </c>
      <c r="X3207">
        <v>681</v>
      </c>
      <c r="Y3207">
        <v>50</v>
      </c>
      <c r="Z3207" t="s">
        <v>33</v>
      </c>
      <c r="AA3207">
        <v>50</v>
      </c>
      <c r="AB3207" t="str">
        <f t="shared" si="50"/>
        <v>20-29</v>
      </c>
    </row>
    <row r="3208" spans="1:28" x14ac:dyDescent="0.3">
      <c r="A3208">
        <v>28</v>
      </c>
      <c r="B3208" t="s">
        <v>27</v>
      </c>
      <c r="C3208" t="s">
        <v>28</v>
      </c>
      <c r="D3208">
        <v>86</v>
      </c>
      <c r="E3208" t="s">
        <v>42</v>
      </c>
      <c r="F3208">
        <v>100</v>
      </c>
      <c r="G3208">
        <v>2</v>
      </c>
      <c r="H3208" t="s">
        <v>30</v>
      </c>
      <c r="I3208">
        <v>100</v>
      </c>
      <c r="J3208" t="s">
        <v>31</v>
      </c>
      <c r="K3208">
        <v>0</v>
      </c>
      <c r="L3208" s="1">
        <v>2436</v>
      </c>
      <c r="M3208" t="s">
        <v>36</v>
      </c>
      <c r="N3208" t="s">
        <v>36</v>
      </c>
      <c r="O3208" t="s">
        <v>27</v>
      </c>
      <c r="P3208">
        <v>100</v>
      </c>
      <c r="Q3208" t="s">
        <v>44</v>
      </c>
      <c r="R3208">
        <v>18</v>
      </c>
      <c r="S3208" t="s">
        <v>36</v>
      </c>
      <c r="T3208">
        <v>8</v>
      </c>
      <c r="U3208">
        <v>4</v>
      </c>
      <c r="V3208">
        <v>1</v>
      </c>
      <c r="W3208">
        <v>11</v>
      </c>
      <c r="X3208">
        <v>650</v>
      </c>
      <c r="Y3208">
        <v>50</v>
      </c>
      <c r="Z3208" t="s">
        <v>33</v>
      </c>
      <c r="AA3208">
        <v>50</v>
      </c>
      <c r="AB3208" t="str">
        <f t="shared" si="50"/>
        <v>20-29</v>
      </c>
    </row>
    <row r="3209" spans="1:28" x14ac:dyDescent="0.3">
      <c r="A3209">
        <v>52</v>
      </c>
      <c r="B3209" t="s">
        <v>27</v>
      </c>
      <c r="C3209" t="s">
        <v>45</v>
      </c>
      <c r="D3209">
        <v>0</v>
      </c>
      <c r="E3209" t="s">
        <v>37</v>
      </c>
      <c r="F3209">
        <v>0</v>
      </c>
      <c r="G3209">
        <v>1</v>
      </c>
      <c r="H3209" t="s">
        <v>30</v>
      </c>
      <c r="I3209">
        <v>50</v>
      </c>
      <c r="J3209" t="s">
        <v>31</v>
      </c>
      <c r="K3209">
        <v>0</v>
      </c>
      <c r="L3209" s="1">
        <v>2250</v>
      </c>
      <c r="M3209" t="s">
        <v>27</v>
      </c>
      <c r="N3209" t="s">
        <v>27</v>
      </c>
      <c r="O3209" t="s">
        <v>27</v>
      </c>
      <c r="P3209">
        <v>0</v>
      </c>
      <c r="Q3209" t="s">
        <v>32</v>
      </c>
      <c r="R3209">
        <v>24</v>
      </c>
      <c r="S3209" t="s">
        <v>36</v>
      </c>
      <c r="T3209">
        <v>5</v>
      </c>
      <c r="U3209">
        <v>2</v>
      </c>
      <c r="V3209">
        <v>2</v>
      </c>
      <c r="W3209">
        <v>1</v>
      </c>
      <c r="X3209">
        <v>739</v>
      </c>
      <c r="Y3209">
        <v>-50</v>
      </c>
      <c r="Z3209" t="s">
        <v>35</v>
      </c>
      <c r="AA3209">
        <v>100</v>
      </c>
      <c r="AB3209" t="str">
        <f t="shared" si="50"/>
        <v>50-59</v>
      </c>
    </row>
    <row r="3210" spans="1:28" x14ac:dyDescent="0.3">
      <c r="A3210">
        <v>53</v>
      </c>
      <c r="B3210" t="s">
        <v>27</v>
      </c>
      <c r="C3210" t="s">
        <v>28</v>
      </c>
      <c r="D3210">
        <v>86</v>
      </c>
      <c r="E3210" t="s">
        <v>37</v>
      </c>
      <c r="F3210">
        <v>0</v>
      </c>
      <c r="G3210">
        <v>1</v>
      </c>
      <c r="H3210" t="s">
        <v>30</v>
      </c>
      <c r="I3210">
        <v>50</v>
      </c>
      <c r="J3210" t="s">
        <v>40</v>
      </c>
      <c r="K3210">
        <v>-200</v>
      </c>
      <c r="L3210" s="1">
        <v>2036</v>
      </c>
      <c r="M3210" t="s">
        <v>36</v>
      </c>
      <c r="N3210" t="s">
        <v>27</v>
      </c>
      <c r="O3210" t="s">
        <v>27</v>
      </c>
      <c r="P3210">
        <v>50</v>
      </c>
      <c r="Q3210" t="s">
        <v>34</v>
      </c>
      <c r="R3210">
        <v>23</v>
      </c>
      <c r="S3210" t="s">
        <v>27</v>
      </c>
      <c r="T3210">
        <v>1</v>
      </c>
      <c r="U3210">
        <v>3</v>
      </c>
      <c r="V3210">
        <v>3</v>
      </c>
      <c r="W3210">
        <v>99</v>
      </c>
      <c r="X3210">
        <v>718</v>
      </c>
      <c r="Y3210">
        <v>-50</v>
      </c>
      <c r="Z3210" t="s">
        <v>33</v>
      </c>
      <c r="AA3210">
        <v>50</v>
      </c>
      <c r="AB3210" t="str">
        <f t="shared" si="50"/>
        <v>50-59</v>
      </c>
    </row>
    <row r="3211" spans="1:28" x14ac:dyDescent="0.3">
      <c r="A3211">
        <v>46</v>
      </c>
      <c r="B3211" t="s">
        <v>27</v>
      </c>
      <c r="C3211" t="s">
        <v>28</v>
      </c>
      <c r="D3211">
        <v>86</v>
      </c>
      <c r="E3211" t="s">
        <v>42</v>
      </c>
      <c r="F3211">
        <v>100</v>
      </c>
      <c r="G3211">
        <v>1</v>
      </c>
      <c r="H3211" t="s">
        <v>30</v>
      </c>
      <c r="I3211">
        <v>50</v>
      </c>
      <c r="J3211" t="s">
        <v>31</v>
      </c>
      <c r="K3211">
        <v>0</v>
      </c>
      <c r="L3211" s="1">
        <v>2386</v>
      </c>
      <c r="M3211" t="s">
        <v>27</v>
      </c>
      <c r="N3211" t="s">
        <v>27</v>
      </c>
      <c r="O3211" t="s">
        <v>27</v>
      </c>
      <c r="P3211">
        <v>0</v>
      </c>
      <c r="Q3211" t="s">
        <v>44</v>
      </c>
      <c r="R3211">
        <v>28</v>
      </c>
      <c r="S3211" t="s">
        <v>36</v>
      </c>
      <c r="T3211">
        <v>3</v>
      </c>
      <c r="U3211">
        <v>1</v>
      </c>
      <c r="V3211">
        <v>2</v>
      </c>
      <c r="W3211">
        <v>1</v>
      </c>
      <c r="X3211">
        <v>752</v>
      </c>
      <c r="Y3211">
        <v>-50</v>
      </c>
      <c r="Z3211" t="s">
        <v>33</v>
      </c>
      <c r="AA3211">
        <v>50</v>
      </c>
      <c r="AB3211" t="str">
        <f t="shared" si="50"/>
        <v>40-49</v>
      </c>
    </row>
    <row r="3212" spans="1:28" x14ac:dyDescent="0.3">
      <c r="A3212">
        <v>57</v>
      </c>
      <c r="B3212" t="s">
        <v>36</v>
      </c>
      <c r="C3212" t="s">
        <v>28</v>
      </c>
      <c r="D3212">
        <v>86</v>
      </c>
      <c r="E3212" t="s">
        <v>29</v>
      </c>
      <c r="F3212">
        <v>50</v>
      </c>
      <c r="G3212">
        <v>0</v>
      </c>
      <c r="H3212" t="s">
        <v>30</v>
      </c>
      <c r="I3212">
        <v>0</v>
      </c>
      <c r="J3212" t="s">
        <v>40</v>
      </c>
      <c r="K3212">
        <v>-200</v>
      </c>
      <c r="L3212" s="1">
        <v>2136</v>
      </c>
      <c r="M3212" t="s">
        <v>36</v>
      </c>
      <c r="N3212" t="s">
        <v>36</v>
      </c>
      <c r="O3212" t="s">
        <v>27</v>
      </c>
      <c r="P3212">
        <v>100</v>
      </c>
      <c r="Q3212" t="s">
        <v>34</v>
      </c>
      <c r="R3212">
        <v>12</v>
      </c>
      <c r="S3212" t="s">
        <v>36</v>
      </c>
      <c r="T3212">
        <v>8</v>
      </c>
      <c r="U3212">
        <v>4</v>
      </c>
      <c r="V3212">
        <v>2</v>
      </c>
      <c r="W3212">
        <v>12</v>
      </c>
      <c r="X3212">
        <v>656</v>
      </c>
      <c r="Y3212">
        <v>50</v>
      </c>
      <c r="Z3212" t="s">
        <v>35</v>
      </c>
      <c r="AA3212">
        <v>100</v>
      </c>
      <c r="AB3212" t="str">
        <f t="shared" si="50"/>
        <v>50-59</v>
      </c>
    </row>
    <row r="3213" spans="1:28" x14ac:dyDescent="0.3">
      <c r="A3213">
        <v>22</v>
      </c>
      <c r="B3213" t="s">
        <v>27</v>
      </c>
      <c r="C3213" t="s">
        <v>28</v>
      </c>
      <c r="D3213">
        <v>86</v>
      </c>
      <c r="E3213" t="s">
        <v>37</v>
      </c>
      <c r="F3213">
        <v>0</v>
      </c>
      <c r="G3213">
        <v>0</v>
      </c>
      <c r="H3213" t="s">
        <v>30</v>
      </c>
      <c r="I3213">
        <v>0</v>
      </c>
      <c r="J3213" t="s">
        <v>31</v>
      </c>
      <c r="K3213">
        <v>0</v>
      </c>
      <c r="L3213" s="1">
        <v>2186</v>
      </c>
      <c r="M3213" t="s">
        <v>27</v>
      </c>
      <c r="N3213" t="s">
        <v>36</v>
      </c>
      <c r="O3213" t="s">
        <v>27</v>
      </c>
      <c r="P3213">
        <v>50</v>
      </c>
      <c r="Q3213" t="s">
        <v>32</v>
      </c>
      <c r="R3213">
        <v>21</v>
      </c>
      <c r="S3213" t="s">
        <v>36</v>
      </c>
      <c r="T3213">
        <v>7</v>
      </c>
      <c r="U3213">
        <v>0</v>
      </c>
      <c r="V3213">
        <v>1</v>
      </c>
      <c r="W3213">
        <v>3</v>
      </c>
      <c r="X3213">
        <v>756</v>
      </c>
      <c r="Y3213">
        <v>-50</v>
      </c>
      <c r="Z3213" t="s">
        <v>33</v>
      </c>
      <c r="AA3213">
        <v>50</v>
      </c>
      <c r="AB3213" t="str">
        <f t="shared" si="50"/>
        <v>20-29</v>
      </c>
    </row>
    <row r="3214" spans="1:28" x14ac:dyDescent="0.3">
      <c r="A3214">
        <v>65</v>
      </c>
      <c r="B3214" t="s">
        <v>36</v>
      </c>
      <c r="C3214" t="s">
        <v>28</v>
      </c>
      <c r="D3214">
        <v>86</v>
      </c>
      <c r="E3214" t="s">
        <v>29</v>
      </c>
      <c r="F3214">
        <v>50</v>
      </c>
      <c r="G3214">
        <v>0</v>
      </c>
      <c r="H3214" t="s">
        <v>43</v>
      </c>
      <c r="I3214">
        <v>0</v>
      </c>
      <c r="J3214" t="s">
        <v>40</v>
      </c>
      <c r="K3214">
        <v>-200</v>
      </c>
      <c r="L3214" s="1">
        <v>2136</v>
      </c>
      <c r="M3214" t="s">
        <v>27</v>
      </c>
      <c r="N3214" t="s">
        <v>27</v>
      </c>
      <c r="O3214" t="s">
        <v>27</v>
      </c>
      <c r="P3214">
        <v>0</v>
      </c>
      <c r="Q3214" t="s">
        <v>34</v>
      </c>
      <c r="R3214">
        <v>1</v>
      </c>
      <c r="S3214" t="s">
        <v>36</v>
      </c>
      <c r="T3214">
        <v>5</v>
      </c>
      <c r="U3214">
        <v>3</v>
      </c>
      <c r="V3214">
        <v>3</v>
      </c>
      <c r="W3214">
        <v>9</v>
      </c>
      <c r="X3214">
        <v>741</v>
      </c>
      <c r="Y3214">
        <v>-50</v>
      </c>
      <c r="Z3214" t="s">
        <v>35</v>
      </c>
      <c r="AA3214">
        <v>100</v>
      </c>
      <c r="AB3214" t="str">
        <f t="shared" si="50"/>
        <v>60-69</v>
      </c>
    </row>
    <row r="3215" spans="1:28" x14ac:dyDescent="0.3">
      <c r="A3215">
        <v>62</v>
      </c>
      <c r="B3215" t="s">
        <v>36</v>
      </c>
      <c r="C3215" t="s">
        <v>38</v>
      </c>
      <c r="D3215">
        <v>0</v>
      </c>
      <c r="E3215" t="s">
        <v>37</v>
      </c>
      <c r="F3215">
        <v>0</v>
      </c>
      <c r="G3215">
        <v>0</v>
      </c>
      <c r="H3215" t="s">
        <v>43</v>
      </c>
      <c r="I3215">
        <v>0</v>
      </c>
      <c r="J3215" t="s">
        <v>31</v>
      </c>
      <c r="K3215">
        <v>0</v>
      </c>
      <c r="L3215" s="1">
        <v>2050</v>
      </c>
      <c r="M3215" t="s">
        <v>27</v>
      </c>
      <c r="N3215" t="s">
        <v>27</v>
      </c>
      <c r="O3215" t="s">
        <v>36</v>
      </c>
      <c r="P3215">
        <v>50</v>
      </c>
      <c r="Q3215" t="s">
        <v>32</v>
      </c>
      <c r="R3215">
        <v>10</v>
      </c>
      <c r="S3215" t="s">
        <v>36</v>
      </c>
      <c r="T3215">
        <v>6</v>
      </c>
      <c r="U3215">
        <v>3</v>
      </c>
      <c r="V3215">
        <v>3</v>
      </c>
      <c r="W3215">
        <v>10</v>
      </c>
      <c r="X3215">
        <v>804</v>
      </c>
      <c r="Y3215">
        <v>-50</v>
      </c>
      <c r="Z3215" t="s">
        <v>41</v>
      </c>
      <c r="AA3215">
        <v>0</v>
      </c>
      <c r="AB3215" t="str">
        <f t="shared" si="50"/>
        <v>60-69</v>
      </c>
    </row>
    <row r="3216" spans="1:28" x14ac:dyDescent="0.3">
      <c r="A3216">
        <v>51</v>
      </c>
      <c r="B3216" t="s">
        <v>27</v>
      </c>
      <c r="C3216" t="s">
        <v>28</v>
      </c>
      <c r="D3216">
        <v>86</v>
      </c>
      <c r="E3216" t="s">
        <v>29</v>
      </c>
      <c r="F3216">
        <v>50</v>
      </c>
      <c r="G3216">
        <v>0</v>
      </c>
      <c r="H3216" t="s">
        <v>30</v>
      </c>
      <c r="I3216">
        <v>0</v>
      </c>
      <c r="J3216" t="s">
        <v>40</v>
      </c>
      <c r="K3216">
        <v>-200</v>
      </c>
      <c r="L3216" s="1">
        <v>2086</v>
      </c>
      <c r="M3216" t="s">
        <v>27</v>
      </c>
      <c r="N3216" t="s">
        <v>27</v>
      </c>
      <c r="O3216" t="s">
        <v>27</v>
      </c>
      <c r="P3216">
        <v>0</v>
      </c>
      <c r="Q3216" t="s">
        <v>32</v>
      </c>
      <c r="R3216">
        <v>2</v>
      </c>
      <c r="S3216" t="s">
        <v>36</v>
      </c>
      <c r="T3216">
        <v>4</v>
      </c>
      <c r="U3216">
        <v>0</v>
      </c>
      <c r="V3216">
        <v>2</v>
      </c>
      <c r="W3216">
        <v>11</v>
      </c>
      <c r="X3216">
        <v>732</v>
      </c>
      <c r="Y3216">
        <v>-50</v>
      </c>
      <c r="Z3216" t="s">
        <v>33</v>
      </c>
      <c r="AA3216">
        <v>50</v>
      </c>
      <c r="AB3216" t="str">
        <f t="shared" si="50"/>
        <v>50-59</v>
      </c>
    </row>
    <row r="3217" spans="1:28" x14ac:dyDescent="0.3">
      <c r="A3217">
        <v>66</v>
      </c>
      <c r="B3217" t="s">
        <v>36</v>
      </c>
      <c r="C3217" t="s">
        <v>28</v>
      </c>
      <c r="D3217">
        <v>86</v>
      </c>
      <c r="E3217" t="s">
        <v>29</v>
      </c>
      <c r="F3217">
        <v>50</v>
      </c>
      <c r="G3217">
        <v>1</v>
      </c>
      <c r="H3217" t="s">
        <v>30</v>
      </c>
      <c r="I3217">
        <v>50</v>
      </c>
      <c r="J3217" t="s">
        <v>31</v>
      </c>
      <c r="K3217">
        <v>0</v>
      </c>
      <c r="L3217" s="1">
        <v>2486</v>
      </c>
      <c r="M3217" t="s">
        <v>27</v>
      </c>
      <c r="N3217" t="s">
        <v>27</v>
      </c>
      <c r="O3217" t="s">
        <v>27</v>
      </c>
      <c r="P3217">
        <v>0</v>
      </c>
      <c r="Q3217" t="s">
        <v>34</v>
      </c>
      <c r="R3217">
        <v>21</v>
      </c>
      <c r="S3217" t="s">
        <v>27</v>
      </c>
      <c r="T3217">
        <v>5</v>
      </c>
      <c r="U3217">
        <v>4</v>
      </c>
      <c r="V3217">
        <v>2</v>
      </c>
      <c r="W3217">
        <v>99</v>
      </c>
      <c r="X3217">
        <v>696</v>
      </c>
      <c r="Y3217">
        <v>50</v>
      </c>
      <c r="Z3217" t="s">
        <v>35</v>
      </c>
      <c r="AA3217">
        <v>100</v>
      </c>
      <c r="AB3217" t="str">
        <f t="shared" si="50"/>
        <v>60-69</v>
      </c>
    </row>
    <row r="3218" spans="1:28" x14ac:dyDescent="0.3">
      <c r="A3218">
        <v>18</v>
      </c>
      <c r="B3218" t="s">
        <v>27</v>
      </c>
      <c r="C3218" t="s">
        <v>38</v>
      </c>
      <c r="D3218">
        <v>0</v>
      </c>
      <c r="E3218" t="s">
        <v>29</v>
      </c>
      <c r="F3218">
        <v>50</v>
      </c>
      <c r="G3218">
        <v>0</v>
      </c>
      <c r="H3218" t="s">
        <v>30</v>
      </c>
      <c r="I3218">
        <v>0</v>
      </c>
      <c r="J3218" t="s">
        <v>31</v>
      </c>
      <c r="K3218">
        <v>0</v>
      </c>
      <c r="L3218" s="1">
        <v>2250</v>
      </c>
      <c r="M3218" t="s">
        <v>27</v>
      </c>
      <c r="N3218" t="s">
        <v>27</v>
      </c>
      <c r="O3218" t="s">
        <v>27</v>
      </c>
      <c r="P3218">
        <v>0</v>
      </c>
      <c r="Q3218" t="s">
        <v>32</v>
      </c>
      <c r="R3218">
        <v>11</v>
      </c>
      <c r="S3218" t="s">
        <v>36</v>
      </c>
      <c r="T3218">
        <v>1</v>
      </c>
      <c r="U3218">
        <v>3</v>
      </c>
      <c r="V3218">
        <v>1</v>
      </c>
      <c r="W3218">
        <v>1</v>
      </c>
      <c r="X3218">
        <v>673</v>
      </c>
      <c r="Y3218">
        <v>50</v>
      </c>
      <c r="Z3218" t="s">
        <v>41</v>
      </c>
      <c r="AA3218">
        <v>0</v>
      </c>
      <c r="AB3218" t="str">
        <f t="shared" si="50"/>
        <v>10-19</v>
      </c>
    </row>
    <row r="3219" spans="1:28" x14ac:dyDescent="0.3">
      <c r="A3219">
        <v>32</v>
      </c>
      <c r="B3219" t="s">
        <v>27</v>
      </c>
      <c r="C3219" t="s">
        <v>28</v>
      </c>
      <c r="D3219">
        <v>86</v>
      </c>
      <c r="E3219" t="s">
        <v>37</v>
      </c>
      <c r="F3219">
        <v>0</v>
      </c>
      <c r="G3219">
        <v>1</v>
      </c>
      <c r="H3219" t="s">
        <v>30</v>
      </c>
      <c r="I3219">
        <v>50</v>
      </c>
      <c r="J3219" t="s">
        <v>31</v>
      </c>
      <c r="K3219">
        <v>0</v>
      </c>
      <c r="L3219" s="1">
        <v>2286</v>
      </c>
      <c r="M3219" t="s">
        <v>36</v>
      </c>
      <c r="N3219" t="s">
        <v>27</v>
      </c>
      <c r="O3219" t="s">
        <v>27</v>
      </c>
      <c r="P3219">
        <v>50</v>
      </c>
      <c r="Q3219" t="s">
        <v>32</v>
      </c>
      <c r="R3219">
        <v>24</v>
      </c>
      <c r="S3219" t="s">
        <v>27</v>
      </c>
      <c r="T3219">
        <v>3</v>
      </c>
      <c r="U3219">
        <v>0</v>
      </c>
      <c r="V3219">
        <v>2</v>
      </c>
      <c r="W3219">
        <v>99</v>
      </c>
      <c r="X3219">
        <v>761</v>
      </c>
      <c r="Y3219">
        <v>-50</v>
      </c>
      <c r="Z3219" t="s">
        <v>35</v>
      </c>
      <c r="AA3219">
        <v>100</v>
      </c>
      <c r="AB3219" t="str">
        <f t="shared" si="50"/>
        <v>30-39</v>
      </c>
    </row>
    <row r="3220" spans="1:28" x14ac:dyDescent="0.3">
      <c r="A3220">
        <v>28</v>
      </c>
      <c r="B3220" t="s">
        <v>27</v>
      </c>
      <c r="C3220" t="s">
        <v>38</v>
      </c>
      <c r="D3220">
        <v>0</v>
      </c>
      <c r="E3220" t="s">
        <v>29</v>
      </c>
      <c r="F3220">
        <v>50</v>
      </c>
      <c r="G3220">
        <v>0</v>
      </c>
      <c r="H3220" t="s">
        <v>30</v>
      </c>
      <c r="I3220">
        <v>0</v>
      </c>
      <c r="J3220" t="s">
        <v>31</v>
      </c>
      <c r="K3220">
        <v>0</v>
      </c>
      <c r="L3220" s="1">
        <v>2200</v>
      </c>
      <c r="M3220" t="s">
        <v>27</v>
      </c>
      <c r="N3220" t="s">
        <v>36</v>
      </c>
      <c r="O3220" t="s">
        <v>27</v>
      </c>
      <c r="P3220">
        <v>50</v>
      </c>
      <c r="Q3220" t="s">
        <v>34</v>
      </c>
      <c r="R3220">
        <v>15</v>
      </c>
      <c r="S3220" t="s">
        <v>27</v>
      </c>
      <c r="T3220">
        <v>2</v>
      </c>
      <c r="U3220">
        <v>1</v>
      </c>
      <c r="V3220">
        <v>2</v>
      </c>
      <c r="W3220">
        <v>99</v>
      </c>
      <c r="X3220">
        <v>717</v>
      </c>
      <c r="Y3220">
        <v>-50</v>
      </c>
      <c r="Z3220" t="s">
        <v>35</v>
      </c>
      <c r="AA3220">
        <v>100</v>
      </c>
      <c r="AB3220" t="str">
        <f t="shared" si="50"/>
        <v>20-29</v>
      </c>
    </row>
    <row r="3221" spans="1:28" x14ac:dyDescent="0.3">
      <c r="A3221">
        <v>50</v>
      </c>
      <c r="B3221" t="s">
        <v>27</v>
      </c>
      <c r="C3221" t="s">
        <v>28</v>
      </c>
      <c r="D3221">
        <v>86</v>
      </c>
      <c r="E3221" t="s">
        <v>29</v>
      </c>
      <c r="F3221">
        <v>50</v>
      </c>
      <c r="G3221">
        <v>0</v>
      </c>
      <c r="H3221" t="s">
        <v>30</v>
      </c>
      <c r="I3221">
        <v>0</v>
      </c>
      <c r="J3221" t="s">
        <v>31</v>
      </c>
      <c r="K3221">
        <v>0</v>
      </c>
      <c r="L3221" s="1">
        <v>2236</v>
      </c>
      <c r="M3221" t="s">
        <v>36</v>
      </c>
      <c r="N3221" t="s">
        <v>27</v>
      </c>
      <c r="O3221" t="s">
        <v>27</v>
      </c>
      <c r="P3221">
        <v>50</v>
      </c>
      <c r="Q3221" t="s">
        <v>34</v>
      </c>
      <c r="R3221">
        <v>17</v>
      </c>
      <c r="S3221" t="s">
        <v>27</v>
      </c>
      <c r="T3221">
        <v>3</v>
      </c>
      <c r="U3221">
        <v>2</v>
      </c>
      <c r="V3221">
        <v>2</v>
      </c>
      <c r="W3221">
        <v>99</v>
      </c>
      <c r="X3221">
        <v>705</v>
      </c>
      <c r="Y3221">
        <v>-50</v>
      </c>
      <c r="Z3221" t="s">
        <v>33</v>
      </c>
      <c r="AA3221">
        <v>50</v>
      </c>
      <c r="AB3221" t="str">
        <f t="shared" si="50"/>
        <v>50-59</v>
      </c>
    </row>
    <row r="3222" spans="1:28" x14ac:dyDescent="0.3">
      <c r="A3222">
        <v>24</v>
      </c>
      <c r="B3222" t="s">
        <v>27</v>
      </c>
      <c r="C3222" t="s">
        <v>38</v>
      </c>
      <c r="D3222">
        <v>0</v>
      </c>
      <c r="E3222" t="s">
        <v>29</v>
      </c>
      <c r="F3222">
        <v>50</v>
      </c>
      <c r="G3222">
        <v>1</v>
      </c>
      <c r="H3222" t="s">
        <v>30</v>
      </c>
      <c r="I3222">
        <v>50</v>
      </c>
      <c r="J3222" t="s">
        <v>31</v>
      </c>
      <c r="K3222">
        <v>0</v>
      </c>
      <c r="L3222" s="1">
        <v>2300</v>
      </c>
      <c r="M3222" t="s">
        <v>27</v>
      </c>
      <c r="N3222" t="s">
        <v>27</v>
      </c>
      <c r="O3222" t="s">
        <v>27</v>
      </c>
      <c r="P3222">
        <v>0</v>
      </c>
      <c r="Q3222" t="s">
        <v>34</v>
      </c>
      <c r="R3222">
        <v>25</v>
      </c>
      <c r="S3222" t="s">
        <v>36</v>
      </c>
      <c r="T3222">
        <v>4</v>
      </c>
      <c r="U3222">
        <v>1</v>
      </c>
      <c r="V3222">
        <v>1</v>
      </c>
      <c r="W3222">
        <v>10</v>
      </c>
      <c r="X3222">
        <v>760</v>
      </c>
      <c r="Y3222">
        <v>-50</v>
      </c>
      <c r="Z3222" t="s">
        <v>35</v>
      </c>
      <c r="AA3222">
        <v>100</v>
      </c>
      <c r="AB3222" t="str">
        <f t="shared" si="50"/>
        <v>20-29</v>
      </c>
    </row>
    <row r="3223" spans="1:28" x14ac:dyDescent="0.3">
      <c r="A3223">
        <v>51</v>
      </c>
      <c r="B3223" t="s">
        <v>27</v>
      </c>
      <c r="C3223" t="s">
        <v>45</v>
      </c>
      <c r="D3223">
        <v>0</v>
      </c>
      <c r="E3223" t="s">
        <v>37</v>
      </c>
      <c r="F3223">
        <v>0</v>
      </c>
      <c r="G3223">
        <v>0</v>
      </c>
      <c r="H3223" t="s">
        <v>30</v>
      </c>
      <c r="I3223">
        <v>0</v>
      </c>
      <c r="J3223" t="s">
        <v>40</v>
      </c>
      <c r="K3223">
        <v>-200</v>
      </c>
      <c r="L3223" s="1">
        <v>2050</v>
      </c>
      <c r="M3223" t="s">
        <v>27</v>
      </c>
      <c r="N3223" t="s">
        <v>27</v>
      </c>
      <c r="O3223" t="s">
        <v>27</v>
      </c>
      <c r="P3223">
        <v>0</v>
      </c>
      <c r="Q3223" t="s">
        <v>44</v>
      </c>
      <c r="R3223">
        <v>2</v>
      </c>
      <c r="S3223" t="s">
        <v>36</v>
      </c>
      <c r="T3223">
        <v>2</v>
      </c>
      <c r="U3223">
        <v>0</v>
      </c>
      <c r="V3223">
        <v>3</v>
      </c>
      <c r="W3223">
        <v>1</v>
      </c>
      <c r="X3223">
        <v>699</v>
      </c>
      <c r="Y3223">
        <v>50</v>
      </c>
      <c r="Z3223" t="s">
        <v>33</v>
      </c>
      <c r="AA3223">
        <v>50</v>
      </c>
      <c r="AB3223" t="str">
        <f t="shared" si="50"/>
        <v>50-59</v>
      </c>
    </row>
    <row r="3224" spans="1:28" x14ac:dyDescent="0.3">
      <c r="A3224">
        <v>60</v>
      </c>
      <c r="B3224" t="s">
        <v>36</v>
      </c>
      <c r="C3224" t="s">
        <v>28</v>
      </c>
      <c r="D3224">
        <v>86</v>
      </c>
      <c r="E3224" t="s">
        <v>29</v>
      </c>
      <c r="F3224">
        <v>50</v>
      </c>
      <c r="G3224">
        <v>0</v>
      </c>
      <c r="H3224" t="s">
        <v>30</v>
      </c>
      <c r="I3224">
        <v>0</v>
      </c>
      <c r="J3224" t="s">
        <v>31</v>
      </c>
      <c r="K3224">
        <v>0</v>
      </c>
      <c r="L3224" s="1">
        <v>2236</v>
      </c>
      <c r="M3224" t="s">
        <v>27</v>
      </c>
      <c r="N3224" t="s">
        <v>27</v>
      </c>
      <c r="O3224" t="s">
        <v>27</v>
      </c>
      <c r="P3224">
        <v>0</v>
      </c>
      <c r="Q3224" t="s">
        <v>44</v>
      </c>
      <c r="R3224">
        <v>23</v>
      </c>
      <c r="S3224" t="s">
        <v>27</v>
      </c>
      <c r="T3224">
        <v>4</v>
      </c>
      <c r="U3224">
        <v>2</v>
      </c>
      <c r="V3224">
        <v>2</v>
      </c>
      <c r="W3224">
        <v>99</v>
      </c>
      <c r="X3224">
        <v>725</v>
      </c>
      <c r="Y3224">
        <v>-50</v>
      </c>
      <c r="Z3224" t="s">
        <v>41</v>
      </c>
      <c r="AA3224">
        <v>0</v>
      </c>
      <c r="AB3224" t="str">
        <f t="shared" si="50"/>
        <v>60-69</v>
      </c>
    </row>
    <row r="3225" spans="1:28" x14ac:dyDescent="0.3">
      <c r="A3225">
        <v>50</v>
      </c>
      <c r="B3225" t="s">
        <v>27</v>
      </c>
      <c r="C3225" t="s">
        <v>38</v>
      </c>
      <c r="D3225">
        <v>0</v>
      </c>
      <c r="E3225" t="s">
        <v>29</v>
      </c>
      <c r="F3225">
        <v>50</v>
      </c>
      <c r="G3225">
        <v>1</v>
      </c>
      <c r="H3225" t="s">
        <v>39</v>
      </c>
      <c r="I3225">
        <v>100</v>
      </c>
      <c r="J3225" t="s">
        <v>40</v>
      </c>
      <c r="K3225">
        <v>-200</v>
      </c>
      <c r="L3225" s="1">
        <v>2150</v>
      </c>
      <c r="M3225" t="s">
        <v>27</v>
      </c>
      <c r="N3225" t="s">
        <v>27</v>
      </c>
      <c r="O3225" t="s">
        <v>27</v>
      </c>
      <c r="P3225">
        <v>0</v>
      </c>
      <c r="Q3225" t="s">
        <v>34</v>
      </c>
      <c r="R3225">
        <v>11</v>
      </c>
      <c r="S3225" t="s">
        <v>27</v>
      </c>
      <c r="T3225">
        <v>7</v>
      </c>
      <c r="U3225">
        <v>5</v>
      </c>
      <c r="V3225">
        <v>1</v>
      </c>
      <c r="W3225">
        <v>99</v>
      </c>
      <c r="X3225">
        <v>784</v>
      </c>
      <c r="Y3225">
        <v>-50</v>
      </c>
      <c r="Z3225" t="s">
        <v>35</v>
      </c>
      <c r="AA3225">
        <v>100</v>
      </c>
      <c r="AB3225" t="str">
        <f t="shared" si="50"/>
        <v>50-59</v>
      </c>
    </row>
    <row r="3226" spans="1:28" x14ac:dyDescent="0.3">
      <c r="A3226">
        <v>44</v>
      </c>
      <c r="B3226" t="s">
        <v>27</v>
      </c>
      <c r="C3226" t="s">
        <v>46</v>
      </c>
      <c r="D3226">
        <v>0</v>
      </c>
      <c r="E3226" t="s">
        <v>29</v>
      </c>
      <c r="F3226">
        <v>50</v>
      </c>
      <c r="G3226">
        <v>0</v>
      </c>
      <c r="H3226" t="s">
        <v>30</v>
      </c>
      <c r="I3226">
        <v>0</v>
      </c>
      <c r="J3226" t="s">
        <v>31</v>
      </c>
      <c r="K3226">
        <v>0</v>
      </c>
      <c r="L3226" s="1">
        <v>2200</v>
      </c>
      <c r="M3226" t="s">
        <v>27</v>
      </c>
      <c r="N3226" t="s">
        <v>27</v>
      </c>
      <c r="O3226" t="s">
        <v>27</v>
      </c>
      <c r="P3226">
        <v>0</v>
      </c>
      <c r="Q3226" t="s">
        <v>34</v>
      </c>
      <c r="R3226">
        <v>28</v>
      </c>
      <c r="S3226" t="s">
        <v>36</v>
      </c>
      <c r="T3226">
        <v>12</v>
      </c>
      <c r="U3226">
        <v>1</v>
      </c>
      <c r="V3226">
        <v>1</v>
      </c>
      <c r="W3226">
        <v>14</v>
      </c>
      <c r="X3226">
        <v>708</v>
      </c>
      <c r="Y3226">
        <v>-50</v>
      </c>
      <c r="Z3226" t="s">
        <v>33</v>
      </c>
      <c r="AA3226">
        <v>50</v>
      </c>
      <c r="AB3226" t="str">
        <f t="shared" si="50"/>
        <v>40-49</v>
      </c>
    </row>
    <row r="3227" spans="1:28" x14ac:dyDescent="0.3">
      <c r="A3227">
        <v>25</v>
      </c>
      <c r="B3227" t="s">
        <v>27</v>
      </c>
      <c r="C3227" t="s">
        <v>38</v>
      </c>
      <c r="D3227">
        <v>0</v>
      </c>
      <c r="E3227" t="s">
        <v>42</v>
      </c>
      <c r="F3227">
        <v>100</v>
      </c>
      <c r="G3227">
        <v>1</v>
      </c>
      <c r="H3227" t="s">
        <v>30</v>
      </c>
      <c r="I3227">
        <v>50</v>
      </c>
      <c r="J3227" t="s">
        <v>31</v>
      </c>
      <c r="K3227">
        <v>0</v>
      </c>
      <c r="L3227" s="1">
        <v>2350</v>
      </c>
      <c r="M3227" t="s">
        <v>27</v>
      </c>
      <c r="N3227" t="s">
        <v>27</v>
      </c>
      <c r="O3227" t="s">
        <v>27</v>
      </c>
      <c r="P3227">
        <v>0</v>
      </c>
      <c r="Q3227" t="s">
        <v>34</v>
      </c>
      <c r="R3227">
        <v>4</v>
      </c>
      <c r="S3227" t="s">
        <v>27</v>
      </c>
      <c r="T3227">
        <v>6</v>
      </c>
      <c r="U3227">
        <v>1</v>
      </c>
      <c r="V3227">
        <v>2</v>
      </c>
      <c r="W3227">
        <v>99</v>
      </c>
      <c r="X3227">
        <v>717</v>
      </c>
      <c r="Y3227">
        <v>-50</v>
      </c>
      <c r="Z3227" t="s">
        <v>35</v>
      </c>
      <c r="AA3227">
        <v>100</v>
      </c>
      <c r="AB3227" t="str">
        <f t="shared" si="50"/>
        <v>20-29</v>
      </c>
    </row>
    <row r="3228" spans="1:28" x14ac:dyDescent="0.3">
      <c r="A3228">
        <v>27</v>
      </c>
      <c r="B3228" t="s">
        <v>27</v>
      </c>
      <c r="C3228" t="s">
        <v>28</v>
      </c>
      <c r="D3228">
        <v>86</v>
      </c>
      <c r="E3228" t="s">
        <v>42</v>
      </c>
      <c r="F3228">
        <v>100</v>
      </c>
      <c r="G3228">
        <v>0</v>
      </c>
      <c r="H3228" t="s">
        <v>30</v>
      </c>
      <c r="I3228">
        <v>0</v>
      </c>
      <c r="J3228" t="s">
        <v>31</v>
      </c>
      <c r="K3228">
        <v>0</v>
      </c>
      <c r="L3228" s="1">
        <v>2386</v>
      </c>
      <c r="M3228" t="s">
        <v>36</v>
      </c>
      <c r="N3228" t="s">
        <v>36</v>
      </c>
      <c r="O3228" t="s">
        <v>27</v>
      </c>
      <c r="P3228">
        <v>100</v>
      </c>
      <c r="Q3228" t="s">
        <v>32</v>
      </c>
      <c r="R3228">
        <v>3</v>
      </c>
      <c r="S3228" t="s">
        <v>36</v>
      </c>
      <c r="T3228">
        <v>4</v>
      </c>
      <c r="U3228">
        <v>3</v>
      </c>
      <c r="V3228">
        <v>2</v>
      </c>
      <c r="W3228">
        <v>12</v>
      </c>
      <c r="X3228">
        <v>652</v>
      </c>
      <c r="Y3228">
        <v>50</v>
      </c>
      <c r="Z3228" t="s">
        <v>35</v>
      </c>
      <c r="AA3228">
        <v>100</v>
      </c>
      <c r="AB3228" t="str">
        <f t="shared" si="50"/>
        <v>20-29</v>
      </c>
    </row>
    <row r="3229" spans="1:28" x14ac:dyDescent="0.3">
      <c r="A3229">
        <v>58</v>
      </c>
      <c r="B3229" t="s">
        <v>36</v>
      </c>
      <c r="C3229" t="s">
        <v>28</v>
      </c>
      <c r="D3229">
        <v>86</v>
      </c>
      <c r="E3229" t="s">
        <v>29</v>
      </c>
      <c r="F3229">
        <v>50</v>
      </c>
      <c r="G3229">
        <v>0</v>
      </c>
      <c r="H3229" t="s">
        <v>30</v>
      </c>
      <c r="I3229">
        <v>0</v>
      </c>
      <c r="J3229" t="s">
        <v>31</v>
      </c>
      <c r="K3229">
        <v>0</v>
      </c>
      <c r="L3229" s="1">
        <v>2336</v>
      </c>
      <c r="M3229" t="s">
        <v>27</v>
      </c>
      <c r="N3229" t="s">
        <v>36</v>
      </c>
      <c r="O3229" t="s">
        <v>27</v>
      </c>
      <c r="P3229">
        <v>50</v>
      </c>
      <c r="Q3229" t="s">
        <v>32</v>
      </c>
      <c r="R3229">
        <v>14</v>
      </c>
      <c r="S3229" t="s">
        <v>36</v>
      </c>
      <c r="T3229">
        <v>6</v>
      </c>
      <c r="U3229">
        <v>0</v>
      </c>
      <c r="V3229">
        <v>3</v>
      </c>
      <c r="W3229">
        <v>6</v>
      </c>
      <c r="X3229">
        <v>661</v>
      </c>
      <c r="Y3229">
        <v>50</v>
      </c>
      <c r="Z3229" t="s">
        <v>33</v>
      </c>
      <c r="AA3229">
        <v>50</v>
      </c>
      <c r="AB3229" t="str">
        <f t="shared" si="50"/>
        <v>50-59</v>
      </c>
    </row>
    <row r="3230" spans="1:28" x14ac:dyDescent="0.3">
      <c r="A3230">
        <v>51</v>
      </c>
      <c r="B3230" t="s">
        <v>27</v>
      </c>
      <c r="C3230" t="s">
        <v>38</v>
      </c>
      <c r="D3230">
        <v>0</v>
      </c>
      <c r="E3230" t="s">
        <v>29</v>
      </c>
      <c r="F3230">
        <v>50</v>
      </c>
      <c r="G3230">
        <v>2</v>
      </c>
      <c r="H3230" t="s">
        <v>30</v>
      </c>
      <c r="I3230">
        <v>100</v>
      </c>
      <c r="J3230" t="s">
        <v>40</v>
      </c>
      <c r="K3230">
        <v>-200</v>
      </c>
      <c r="L3230" s="1">
        <v>2100</v>
      </c>
      <c r="M3230" t="s">
        <v>27</v>
      </c>
      <c r="N3230" t="s">
        <v>27</v>
      </c>
      <c r="O3230" t="s">
        <v>27</v>
      </c>
      <c r="P3230">
        <v>0</v>
      </c>
      <c r="Q3230" t="s">
        <v>34</v>
      </c>
      <c r="R3230">
        <v>29</v>
      </c>
      <c r="S3230" t="s">
        <v>36</v>
      </c>
      <c r="T3230">
        <v>3</v>
      </c>
      <c r="U3230">
        <v>2</v>
      </c>
      <c r="V3230">
        <v>1</v>
      </c>
      <c r="W3230">
        <v>4</v>
      </c>
      <c r="X3230">
        <v>794</v>
      </c>
      <c r="Y3230">
        <v>-50</v>
      </c>
      <c r="Z3230" t="s">
        <v>33</v>
      </c>
      <c r="AA3230">
        <v>50</v>
      </c>
      <c r="AB3230" t="str">
        <f t="shared" si="50"/>
        <v>50-59</v>
      </c>
    </row>
    <row r="3231" spans="1:28" x14ac:dyDescent="0.3">
      <c r="A3231">
        <v>39</v>
      </c>
      <c r="B3231" t="s">
        <v>27</v>
      </c>
      <c r="C3231" t="s">
        <v>46</v>
      </c>
      <c r="D3231">
        <v>0</v>
      </c>
      <c r="E3231" t="s">
        <v>37</v>
      </c>
      <c r="F3231">
        <v>0</v>
      </c>
      <c r="G3231">
        <v>0</v>
      </c>
      <c r="H3231" t="s">
        <v>30</v>
      </c>
      <c r="I3231">
        <v>0</v>
      </c>
      <c r="J3231" t="s">
        <v>31</v>
      </c>
      <c r="K3231">
        <v>0</v>
      </c>
      <c r="L3231" s="1">
        <v>2200</v>
      </c>
      <c r="M3231" t="s">
        <v>27</v>
      </c>
      <c r="N3231" t="s">
        <v>27</v>
      </c>
      <c r="O3231" t="s">
        <v>27</v>
      </c>
      <c r="P3231">
        <v>0</v>
      </c>
      <c r="Q3231" t="s">
        <v>34</v>
      </c>
      <c r="R3231">
        <v>20</v>
      </c>
      <c r="S3231" t="s">
        <v>36</v>
      </c>
      <c r="T3231">
        <v>5</v>
      </c>
      <c r="U3231">
        <v>2</v>
      </c>
      <c r="V3231">
        <v>2</v>
      </c>
      <c r="W3231">
        <v>9</v>
      </c>
      <c r="X3231">
        <v>760</v>
      </c>
      <c r="Y3231">
        <v>-50</v>
      </c>
      <c r="Z3231" t="s">
        <v>35</v>
      </c>
      <c r="AA3231">
        <v>100</v>
      </c>
      <c r="AB3231" t="str">
        <f t="shared" si="50"/>
        <v>30-39</v>
      </c>
    </row>
    <row r="3232" spans="1:28" x14ac:dyDescent="0.3">
      <c r="A3232">
        <v>33</v>
      </c>
      <c r="B3232" t="s">
        <v>27</v>
      </c>
      <c r="C3232" t="s">
        <v>28</v>
      </c>
      <c r="D3232">
        <v>86</v>
      </c>
      <c r="E3232" t="s">
        <v>37</v>
      </c>
      <c r="F3232">
        <v>0</v>
      </c>
      <c r="G3232">
        <v>0</v>
      </c>
      <c r="H3232" t="s">
        <v>30</v>
      </c>
      <c r="I3232">
        <v>0</v>
      </c>
      <c r="J3232" t="s">
        <v>31</v>
      </c>
      <c r="K3232">
        <v>0</v>
      </c>
      <c r="L3232" s="1">
        <v>2286</v>
      </c>
      <c r="M3232" t="s">
        <v>27</v>
      </c>
      <c r="N3232" t="s">
        <v>27</v>
      </c>
      <c r="O3232" t="s">
        <v>36</v>
      </c>
      <c r="P3232">
        <v>50</v>
      </c>
      <c r="Q3232" t="s">
        <v>34</v>
      </c>
      <c r="R3232">
        <v>26</v>
      </c>
      <c r="S3232" t="s">
        <v>36</v>
      </c>
      <c r="T3232">
        <v>4</v>
      </c>
      <c r="U3232">
        <v>2</v>
      </c>
      <c r="V3232">
        <v>1</v>
      </c>
      <c r="W3232">
        <v>5</v>
      </c>
      <c r="X3232">
        <v>692</v>
      </c>
      <c r="Y3232">
        <v>50</v>
      </c>
      <c r="Z3232" t="s">
        <v>33</v>
      </c>
      <c r="AA3232">
        <v>50</v>
      </c>
      <c r="AB3232" t="str">
        <f t="shared" si="50"/>
        <v>30-39</v>
      </c>
    </row>
    <row r="3233" spans="1:28" x14ac:dyDescent="0.3">
      <c r="A3233">
        <v>18</v>
      </c>
      <c r="B3233" t="s">
        <v>27</v>
      </c>
      <c r="C3233" t="s">
        <v>28</v>
      </c>
      <c r="D3233">
        <v>86</v>
      </c>
      <c r="E3233" t="s">
        <v>42</v>
      </c>
      <c r="F3233">
        <v>100</v>
      </c>
      <c r="G3233">
        <v>0</v>
      </c>
      <c r="H3233" t="s">
        <v>30</v>
      </c>
      <c r="I3233">
        <v>0</v>
      </c>
      <c r="J3233" t="s">
        <v>31</v>
      </c>
      <c r="K3233">
        <v>0</v>
      </c>
      <c r="L3233" s="1">
        <v>2436</v>
      </c>
      <c r="M3233" t="s">
        <v>27</v>
      </c>
      <c r="N3233" t="s">
        <v>36</v>
      </c>
      <c r="O3233" t="s">
        <v>27</v>
      </c>
      <c r="P3233">
        <v>50</v>
      </c>
      <c r="Q3233" t="s">
        <v>34</v>
      </c>
      <c r="R3233">
        <v>21</v>
      </c>
      <c r="S3233" t="s">
        <v>36</v>
      </c>
      <c r="T3233">
        <v>4</v>
      </c>
      <c r="U3233">
        <v>2</v>
      </c>
      <c r="V3233">
        <v>2</v>
      </c>
      <c r="W3233">
        <v>3</v>
      </c>
      <c r="X3233">
        <v>666</v>
      </c>
      <c r="Y3233">
        <v>50</v>
      </c>
      <c r="Z3233" t="s">
        <v>35</v>
      </c>
      <c r="AA3233">
        <v>100</v>
      </c>
      <c r="AB3233" t="str">
        <f t="shared" si="50"/>
        <v>10-19</v>
      </c>
    </row>
    <row r="3234" spans="1:28" x14ac:dyDescent="0.3">
      <c r="A3234">
        <v>23</v>
      </c>
      <c r="B3234" t="s">
        <v>27</v>
      </c>
      <c r="C3234" t="s">
        <v>28</v>
      </c>
      <c r="D3234">
        <v>86</v>
      </c>
      <c r="E3234" t="s">
        <v>29</v>
      </c>
      <c r="F3234">
        <v>50</v>
      </c>
      <c r="G3234">
        <v>0</v>
      </c>
      <c r="H3234" t="s">
        <v>30</v>
      </c>
      <c r="I3234">
        <v>0</v>
      </c>
      <c r="J3234" t="s">
        <v>31</v>
      </c>
      <c r="K3234">
        <v>0</v>
      </c>
      <c r="L3234" s="1">
        <v>2286</v>
      </c>
      <c r="M3234" t="s">
        <v>27</v>
      </c>
      <c r="N3234" t="s">
        <v>27</v>
      </c>
      <c r="O3234" t="s">
        <v>27</v>
      </c>
      <c r="P3234">
        <v>0</v>
      </c>
      <c r="Q3234" t="s">
        <v>32</v>
      </c>
      <c r="R3234">
        <v>17</v>
      </c>
      <c r="S3234" t="s">
        <v>27</v>
      </c>
      <c r="T3234">
        <v>5</v>
      </c>
      <c r="U3234">
        <v>2</v>
      </c>
      <c r="V3234">
        <v>2</v>
      </c>
      <c r="W3234">
        <v>99</v>
      </c>
      <c r="X3234">
        <v>776</v>
      </c>
      <c r="Y3234">
        <v>-50</v>
      </c>
      <c r="Z3234" t="s">
        <v>33</v>
      </c>
      <c r="AA3234">
        <v>50</v>
      </c>
      <c r="AB3234" t="str">
        <f t="shared" si="50"/>
        <v>20-29</v>
      </c>
    </row>
    <row r="3235" spans="1:28" x14ac:dyDescent="0.3">
      <c r="A3235">
        <v>68</v>
      </c>
      <c r="B3235" t="s">
        <v>36</v>
      </c>
      <c r="C3235" t="s">
        <v>28</v>
      </c>
      <c r="D3235">
        <v>86</v>
      </c>
      <c r="E3235" t="s">
        <v>37</v>
      </c>
      <c r="F3235">
        <v>0</v>
      </c>
      <c r="G3235">
        <v>1</v>
      </c>
      <c r="H3235" t="s">
        <v>43</v>
      </c>
      <c r="I3235">
        <v>200</v>
      </c>
      <c r="J3235" t="s">
        <v>31</v>
      </c>
      <c r="K3235">
        <v>0</v>
      </c>
      <c r="L3235" s="1">
        <v>2436</v>
      </c>
      <c r="M3235" t="s">
        <v>27</v>
      </c>
      <c r="N3235" t="s">
        <v>27</v>
      </c>
      <c r="O3235" t="s">
        <v>27</v>
      </c>
      <c r="P3235">
        <v>0</v>
      </c>
      <c r="Q3235" t="s">
        <v>34</v>
      </c>
      <c r="R3235">
        <v>6</v>
      </c>
      <c r="S3235" t="s">
        <v>27</v>
      </c>
      <c r="T3235">
        <v>9</v>
      </c>
      <c r="U3235">
        <v>2</v>
      </c>
      <c r="V3235">
        <v>3</v>
      </c>
      <c r="W3235">
        <v>99</v>
      </c>
      <c r="X3235">
        <v>712</v>
      </c>
      <c r="Y3235">
        <v>-50</v>
      </c>
      <c r="Z3235" t="s">
        <v>33</v>
      </c>
      <c r="AA3235">
        <v>50</v>
      </c>
      <c r="AB3235" t="str">
        <f t="shared" si="50"/>
        <v>60-69</v>
      </c>
    </row>
    <row r="3236" spans="1:28" x14ac:dyDescent="0.3">
      <c r="A3236">
        <v>20</v>
      </c>
      <c r="B3236" t="s">
        <v>27</v>
      </c>
      <c r="C3236" t="s">
        <v>28</v>
      </c>
      <c r="D3236">
        <v>86</v>
      </c>
      <c r="E3236" t="s">
        <v>42</v>
      </c>
      <c r="F3236">
        <v>100</v>
      </c>
      <c r="G3236">
        <v>1</v>
      </c>
      <c r="H3236" t="s">
        <v>30</v>
      </c>
      <c r="I3236">
        <v>50</v>
      </c>
      <c r="J3236" t="s">
        <v>31</v>
      </c>
      <c r="K3236">
        <v>0</v>
      </c>
      <c r="L3236" s="1">
        <v>2336</v>
      </c>
      <c r="M3236" t="s">
        <v>36</v>
      </c>
      <c r="N3236" t="s">
        <v>27</v>
      </c>
      <c r="O3236" t="s">
        <v>36</v>
      </c>
      <c r="P3236">
        <v>100</v>
      </c>
      <c r="Q3236" t="s">
        <v>34</v>
      </c>
      <c r="R3236">
        <v>13</v>
      </c>
      <c r="S3236" t="s">
        <v>27</v>
      </c>
      <c r="T3236">
        <v>2</v>
      </c>
      <c r="U3236">
        <v>1</v>
      </c>
      <c r="V3236">
        <v>1</v>
      </c>
      <c r="W3236">
        <v>99</v>
      </c>
      <c r="X3236">
        <v>743</v>
      </c>
      <c r="Y3236">
        <v>-50</v>
      </c>
      <c r="Z3236" t="s">
        <v>35</v>
      </c>
      <c r="AA3236">
        <v>100</v>
      </c>
      <c r="AB3236" t="str">
        <f t="shared" si="50"/>
        <v>20-29</v>
      </c>
    </row>
    <row r="3237" spans="1:28" x14ac:dyDescent="0.3">
      <c r="A3237">
        <v>42</v>
      </c>
      <c r="B3237" t="s">
        <v>27</v>
      </c>
      <c r="C3237" t="s">
        <v>28</v>
      </c>
      <c r="D3237">
        <v>86</v>
      </c>
      <c r="E3237" t="s">
        <v>42</v>
      </c>
      <c r="F3237">
        <v>100</v>
      </c>
      <c r="G3237">
        <v>0</v>
      </c>
      <c r="H3237" t="s">
        <v>30</v>
      </c>
      <c r="I3237">
        <v>0</v>
      </c>
      <c r="J3237" t="s">
        <v>40</v>
      </c>
      <c r="K3237">
        <v>-200</v>
      </c>
      <c r="L3237" s="1">
        <v>2086</v>
      </c>
      <c r="M3237" t="s">
        <v>36</v>
      </c>
      <c r="N3237" t="s">
        <v>36</v>
      </c>
      <c r="O3237" t="s">
        <v>27</v>
      </c>
      <c r="P3237">
        <v>100</v>
      </c>
      <c r="Q3237" t="s">
        <v>32</v>
      </c>
      <c r="R3237">
        <v>21</v>
      </c>
      <c r="S3237" t="s">
        <v>36</v>
      </c>
      <c r="T3237">
        <v>1</v>
      </c>
      <c r="U3237">
        <v>0</v>
      </c>
      <c r="V3237">
        <v>2</v>
      </c>
      <c r="W3237">
        <v>7</v>
      </c>
      <c r="X3237">
        <v>703</v>
      </c>
      <c r="Y3237">
        <v>-50</v>
      </c>
      <c r="Z3237" t="s">
        <v>35</v>
      </c>
      <c r="AA3237">
        <v>100</v>
      </c>
      <c r="AB3237" t="str">
        <f t="shared" si="50"/>
        <v>40-49</v>
      </c>
    </row>
    <row r="3238" spans="1:28" x14ac:dyDescent="0.3">
      <c r="A3238">
        <v>55</v>
      </c>
      <c r="B3238" t="s">
        <v>36</v>
      </c>
      <c r="C3238" t="s">
        <v>28</v>
      </c>
      <c r="D3238">
        <v>86</v>
      </c>
      <c r="E3238" t="s">
        <v>42</v>
      </c>
      <c r="F3238">
        <v>100</v>
      </c>
      <c r="G3238">
        <v>1</v>
      </c>
      <c r="H3238" t="s">
        <v>39</v>
      </c>
      <c r="I3238">
        <v>100</v>
      </c>
      <c r="J3238" t="s">
        <v>40</v>
      </c>
      <c r="K3238">
        <v>-200</v>
      </c>
      <c r="L3238" s="1">
        <v>2386</v>
      </c>
      <c r="M3238" t="s">
        <v>27</v>
      </c>
      <c r="N3238" t="s">
        <v>27</v>
      </c>
      <c r="O3238" t="s">
        <v>27</v>
      </c>
      <c r="P3238">
        <v>0</v>
      </c>
      <c r="Q3238" t="s">
        <v>34</v>
      </c>
      <c r="R3238">
        <v>18</v>
      </c>
      <c r="S3238" t="s">
        <v>36</v>
      </c>
      <c r="T3238">
        <v>6</v>
      </c>
      <c r="U3238">
        <v>3</v>
      </c>
      <c r="V3238">
        <v>1</v>
      </c>
      <c r="W3238">
        <v>5</v>
      </c>
      <c r="X3238">
        <v>607</v>
      </c>
      <c r="Y3238">
        <v>50</v>
      </c>
      <c r="Z3238" t="s">
        <v>35</v>
      </c>
      <c r="AA3238">
        <v>100</v>
      </c>
      <c r="AB3238" t="str">
        <f t="shared" si="50"/>
        <v>50-59</v>
      </c>
    </row>
    <row r="3239" spans="1:28" x14ac:dyDescent="0.3">
      <c r="A3239">
        <v>21</v>
      </c>
      <c r="B3239" t="s">
        <v>27</v>
      </c>
      <c r="C3239" t="s">
        <v>28</v>
      </c>
      <c r="D3239">
        <v>86</v>
      </c>
      <c r="E3239" t="s">
        <v>29</v>
      </c>
      <c r="F3239">
        <v>50</v>
      </c>
      <c r="G3239">
        <v>1</v>
      </c>
      <c r="H3239" t="s">
        <v>30</v>
      </c>
      <c r="I3239">
        <v>50</v>
      </c>
      <c r="J3239" t="s">
        <v>31</v>
      </c>
      <c r="K3239">
        <v>0</v>
      </c>
      <c r="L3239" s="1">
        <v>2336</v>
      </c>
      <c r="M3239" t="s">
        <v>27</v>
      </c>
      <c r="N3239" t="s">
        <v>27</v>
      </c>
      <c r="O3239" t="s">
        <v>27</v>
      </c>
      <c r="P3239">
        <v>0</v>
      </c>
      <c r="Q3239" t="s">
        <v>34</v>
      </c>
      <c r="R3239">
        <v>16</v>
      </c>
      <c r="S3239" t="s">
        <v>27</v>
      </c>
      <c r="T3239">
        <v>5</v>
      </c>
      <c r="U3239">
        <v>0</v>
      </c>
      <c r="V3239">
        <v>1</v>
      </c>
      <c r="W3239">
        <v>99</v>
      </c>
      <c r="X3239">
        <v>764</v>
      </c>
      <c r="Y3239">
        <v>-50</v>
      </c>
      <c r="Z3239" t="s">
        <v>33</v>
      </c>
      <c r="AA3239">
        <v>50</v>
      </c>
      <c r="AB3239" t="str">
        <f t="shared" si="50"/>
        <v>20-29</v>
      </c>
    </row>
    <row r="3240" spans="1:28" x14ac:dyDescent="0.3">
      <c r="A3240">
        <v>42</v>
      </c>
      <c r="B3240" t="s">
        <v>27</v>
      </c>
      <c r="C3240" t="s">
        <v>45</v>
      </c>
      <c r="D3240">
        <v>0</v>
      </c>
      <c r="E3240" t="s">
        <v>29</v>
      </c>
      <c r="F3240">
        <v>50</v>
      </c>
      <c r="G3240">
        <v>2</v>
      </c>
      <c r="H3240" t="s">
        <v>30</v>
      </c>
      <c r="I3240">
        <v>100</v>
      </c>
      <c r="J3240" t="s">
        <v>31</v>
      </c>
      <c r="K3240">
        <v>0</v>
      </c>
      <c r="L3240" s="1">
        <v>2350</v>
      </c>
      <c r="M3240" t="s">
        <v>27</v>
      </c>
      <c r="N3240" t="s">
        <v>27</v>
      </c>
      <c r="O3240" t="s">
        <v>27</v>
      </c>
      <c r="P3240">
        <v>0</v>
      </c>
      <c r="Q3240" t="s">
        <v>34</v>
      </c>
      <c r="R3240">
        <v>5</v>
      </c>
      <c r="S3240" t="s">
        <v>36</v>
      </c>
      <c r="T3240">
        <v>4</v>
      </c>
      <c r="U3240">
        <v>2</v>
      </c>
      <c r="V3240">
        <v>2</v>
      </c>
      <c r="W3240">
        <v>6</v>
      </c>
      <c r="X3240">
        <v>728</v>
      </c>
      <c r="Y3240">
        <v>-50</v>
      </c>
      <c r="Z3240" t="s">
        <v>35</v>
      </c>
      <c r="AA3240">
        <v>100</v>
      </c>
      <c r="AB3240" t="str">
        <f t="shared" si="50"/>
        <v>40-49</v>
      </c>
    </row>
    <row r="3241" spans="1:28" x14ac:dyDescent="0.3">
      <c r="A3241">
        <v>54</v>
      </c>
      <c r="B3241" t="s">
        <v>27</v>
      </c>
      <c r="C3241" t="s">
        <v>28</v>
      </c>
      <c r="D3241">
        <v>86</v>
      </c>
      <c r="E3241" t="s">
        <v>29</v>
      </c>
      <c r="F3241">
        <v>50</v>
      </c>
      <c r="G3241">
        <v>0</v>
      </c>
      <c r="H3241" t="s">
        <v>30</v>
      </c>
      <c r="I3241">
        <v>0</v>
      </c>
      <c r="J3241" t="s">
        <v>31</v>
      </c>
      <c r="K3241">
        <v>0</v>
      </c>
      <c r="L3241" s="1">
        <v>2186</v>
      </c>
      <c r="M3241" t="s">
        <v>27</v>
      </c>
      <c r="N3241" t="s">
        <v>36</v>
      </c>
      <c r="O3241" t="s">
        <v>27</v>
      </c>
      <c r="P3241">
        <v>50</v>
      </c>
      <c r="Q3241" t="s">
        <v>44</v>
      </c>
      <c r="R3241">
        <v>1</v>
      </c>
      <c r="S3241" t="s">
        <v>36</v>
      </c>
      <c r="T3241">
        <v>8</v>
      </c>
      <c r="U3241">
        <v>4</v>
      </c>
      <c r="V3241">
        <v>3</v>
      </c>
      <c r="W3241">
        <v>6</v>
      </c>
      <c r="X3241">
        <v>728</v>
      </c>
      <c r="Y3241">
        <v>-50</v>
      </c>
      <c r="Z3241" t="s">
        <v>41</v>
      </c>
      <c r="AA3241">
        <v>0</v>
      </c>
      <c r="AB3241" t="str">
        <f t="shared" si="50"/>
        <v>50-59</v>
      </c>
    </row>
    <row r="3242" spans="1:28" x14ac:dyDescent="0.3">
      <c r="A3242">
        <v>40</v>
      </c>
      <c r="B3242" t="s">
        <v>27</v>
      </c>
      <c r="C3242" t="s">
        <v>28</v>
      </c>
      <c r="D3242">
        <v>86</v>
      </c>
      <c r="E3242" t="s">
        <v>29</v>
      </c>
      <c r="F3242">
        <v>50</v>
      </c>
      <c r="G3242">
        <v>0</v>
      </c>
      <c r="H3242" t="s">
        <v>30</v>
      </c>
      <c r="I3242">
        <v>0</v>
      </c>
      <c r="J3242" t="s">
        <v>31</v>
      </c>
      <c r="K3242">
        <v>0</v>
      </c>
      <c r="L3242" s="1">
        <v>2436</v>
      </c>
      <c r="M3242" t="s">
        <v>27</v>
      </c>
      <c r="N3242" t="s">
        <v>27</v>
      </c>
      <c r="O3242" t="s">
        <v>27</v>
      </c>
      <c r="P3242">
        <v>0</v>
      </c>
      <c r="Q3242" t="s">
        <v>32</v>
      </c>
      <c r="R3242">
        <v>10</v>
      </c>
      <c r="S3242" t="s">
        <v>27</v>
      </c>
      <c r="T3242">
        <v>8</v>
      </c>
      <c r="U3242">
        <v>3</v>
      </c>
      <c r="V3242">
        <v>3</v>
      </c>
      <c r="W3242">
        <v>99</v>
      </c>
      <c r="X3242">
        <v>656</v>
      </c>
      <c r="Y3242">
        <v>50</v>
      </c>
      <c r="Z3242" t="s">
        <v>35</v>
      </c>
      <c r="AA3242">
        <v>100</v>
      </c>
      <c r="AB3242" t="str">
        <f t="shared" si="50"/>
        <v>40-49</v>
      </c>
    </row>
    <row r="3243" spans="1:28" x14ac:dyDescent="0.3">
      <c r="A3243">
        <v>83</v>
      </c>
      <c r="B3243" t="s">
        <v>36</v>
      </c>
      <c r="C3243" t="s">
        <v>28</v>
      </c>
      <c r="D3243">
        <v>86</v>
      </c>
      <c r="E3243" t="s">
        <v>29</v>
      </c>
      <c r="F3243">
        <v>50</v>
      </c>
      <c r="G3243">
        <v>1</v>
      </c>
      <c r="H3243" t="s">
        <v>30</v>
      </c>
      <c r="I3243">
        <v>50</v>
      </c>
      <c r="J3243" t="s">
        <v>40</v>
      </c>
      <c r="K3243">
        <v>-200</v>
      </c>
      <c r="L3243" s="1">
        <v>2136</v>
      </c>
      <c r="M3243" t="s">
        <v>27</v>
      </c>
      <c r="N3243" t="s">
        <v>36</v>
      </c>
      <c r="O3243" t="s">
        <v>36</v>
      </c>
      <c r="P3243">
        <v>100</v>
      </c>
      <c r="Q3243" t="s">
        <v>34</v>
      </c>
      <c r="R3243">
        <v>5</v>
      </c>
      <c r="S3243" t="s">
        <v>27</v>
      </c>
      <c r="T3243">
        <v>2</v>
      </c>
      <c r="U3243">
        <v>4</v>
      </c>
      <c r="V3243">
        <v>2</v>
      </c>
      <c r="W3243">
        <v>99</v>
      </c>
      <c r="X3243">
        <v>619</v>
      </c>
      <c r="Y3243">
        <v>50</v>
      </c>
      <c r="Z3243" t="s">
        <v>33</v>
      </c>
      <c r="AA3243">
        <v>50</v>
      </c>
      <c r="AB3243" t="str">
        <f t="shared" si="50"/>
        <v>80-89</v>
      </c>
    </row>
    <row r="3244" spans="1:28" x14ac:dyDescent="0.3">
      <c r="A3244">
        <v>18</v>
      </c>
      <c r="B3244" t="s">
        <v>27</v>
      </c>
      <c r="C3244" t="s">
        <v>38</v>
      </c>
      <c r="D3244">
        <v>0</v>
      </c>
      <c r="E3244" t="s">
        <v>29</v>
      </c>
      <c r="F3244">
        <v>50</v>
      </c>
      <c r="G3244">
        <v>0</v>
      </c>
      <c r="H3244" t="s">
        <v>30</v>
      </c>
      <c r="I3244">
        <v>0</v>
      </c>
      <c r="J3244" t="s">
        <v>31</v>
      </c>
      <c r="K3244">
        <v>0</v>
      </c>
      <c r="L3244" s="1">
        <v>2200</v>
      </c>
      <c r="M3244" t="s">
        <v>36</v>
      </c>
      <c r="N3244" t="s">
        <v>27</v>
      </c>
      <c r="O3244" t="s">
        <v>27</v>
      </c>
      <c r="P3244">
        <v>50</v>
      </c>
      <c r="Q3244" t="s">
        <v>34</v>
      </c>
      <c r="R3244">
        <v>28</v>
      </c>
      <c r="S3244" t="s">
        <v>27</v>
      </c>
      <c r="T3244">
        <v>5</v>
      </c>
      <c r="U3244">
        <v>4</v>
      </c>
      <c r="V3244">
        <v>2</v>
      </c>
      <c r="W3244">
        <v>99</v>
      </c>
      <c r="X3244">
        <v>747</v>
      </c>
      <c r="Y3244">
        <v>-50</v>
      </c>
      <c r="Z3244" t="s">
        <v>35</v>
      </c>
      <c r="AA3244">
        <v>100</v>
      </c>
      <c r="AB3244" t="str">
        <f t="shared" si="50"/>
        <v>10-19</v>
      </c>
    </row>
    <row r="3245" spans="1:28" x14ac:dyDescent="0.3">
      <c r="A3245">
        <v>55</v>
      </c>
      <c r="B3245" t="s">
        <v>36</v>
      </c>
      <c r="C3245" t="s">
        <v>38</v>
      </c>
      <c r="D3245">
        <v>0</v>
      </c>
      <c r="E3245" t="s">
        <v>29</v>
      </c>
      <c r="F3245">
        <v>50</v>
      </c>
      <c r="G3245">
        <v>2</v>
      </c>
      <c r="H3245" t="s">
        <v>30</v>
      </c>
      <c r="I3245">
        <v>100</v>
      </c>
      <c r="J3245" t="s">
        <v>31</v>
      </c>
      <c r="K3245">
        <v>0</v>
      </c>
      <c r="L3245" s="1">
        <v>2300</v>
      </c>
      <c r="M3245" t="s">
        <v>27</v>
      </c>
      <c r="N3245" t="s">
        <v>27</v>
      </c>
      <c r="O3245" t="s">
        <v>27</v>
      </c>
      <c r="P3245">
        <v>0</v>
      </c>
      <c r="Q3245" t="s">
        <v>32</v>
      </c>
      <c r="R3245">
        <v>7</v>
      </c>
      <c r="S3245" t="s">
        <v>27</v>
      </c>
      <c r="T3245">
        <v>3</v>
      </c>
      <c r="U3245">
        <v>2</v>
      </c>
      <c r="V3245">
        <v>1</v>
      </c>
      <c r="W3245">
        <v>99</v>
      </c>
      <c r="X3245">
        <v>740</v>
      </c>
      <c r="Y3245">
        <v>-50</v>
      </c>
      <c r="Z3245" t="s">
        <v>33</v>
      </c>
      <c r="AA3245">
        <v>50</v>
      </c>
      <c r="AB3245" t="str">
        <f t="shared" si="50"/>
        <v>50-59</v>
      </c>
    </row>
    <row r="3246" spans="1:28" x14ac:dyDescent="0.3">
      <c r="A3246">
        <v>37</v>
      </c>
      <c r="B3246" t="s">
        <v>27</v>
      </c>
      <c r="C3246" t="s">
        <v>38</v>
      </c>
      <c r="D3246">
        <v>0</v>
      </c>
      <c r="E3246" t="s">
        <v>42</v>
      </c>
      <c r="F3246">
        <v>100</v>
      </c>
      <c r="G3246">
        <v>0</v>
      </c>
      <c r="H3246" t="s">
        <v>30</v>
      </c>
      <c r="I3246">
        <v>0</v>
      </c>
      <c r="J3246" t="s">
        <v>31</v>
      </c>
      <c r="K3246">
        <v>0</v>
      </c>
      <c r="L3246" s="1">
        <v>2400</v>
      </c>
      <c r="M3246" t="s">
        <v>27</v>
      </c>
      <c r="N3246" t="s">
        <v>27</v>
      </c>
      <c r="O3246" t="s">
        <v>27</v>
      </c>
      <c r="P3246">
        <v>0</v>
      </c>
      <c r="Q3246" t="s">
        <v>34</v>
      </c>
      <c r="R3246">
        <v>10</v>
      </c>
      <c r="S3246" t="s">
        <v>27</v>
      </c>
      <c r="T3246">
        <v>4</v>
      </c>
      <c r="U3246">
        <v>3</v>
      </c>
      <c r="V3246">
        <v>3</v>
      </c>
      <c r="W3246">
        <v>99</v>
      </c>
      <c r="X3246">
        <v>685</v>
      </c>
      <c r="Y3246">
        <v>50</v>
      </c>
      <c r="Z3246" t="s">
        <v>35</v>
      </c>
      <c r="AA3246">
        <v>100</v>
      </c>
      <c r="AB3246" t="str">
        <f t="shared" si="50"/>
        <v>30-39</v>
      </c>
    </row>
    <row r="3247" spans="1:28" x14ac:dyDescent="0.3">
      <c r="A3247">
        <v>51</v>
      </c>
      <c r="B3247" t="s">
        <v>27</v>
      </c>
      <c r="C3247" t="s">
        <v>28</v>
      </c>
      <c r="D3247">
        <v>86</v>
      </c>
      <c r="E3247" t="s">
        <v>42</v>
      </c>
      <c r="F3247">
        <v>100</v>
      </c>
      <c r="G3247">
        <v>0</v>
      </c>
      <c r="H3247" t="s">
        <v>39</v>
      </c>
      <c r="I3247">
        <v>0</v>
      </c>
      <c r="J3247" t="s">
        <v>31</v>
      </c>
      <c r="K3247">
        <v>0</v>
      </c>
      <c r="L3247" s="1">
        <v>2386</v>
      </c>
      <c r="M3247" t="s">
        <v>36</v>
      </c>
      <c r="N3247" t="s">
        <v>36</v>
      </c>
      <c r="O3247" t="s">
        <v>27</v>
      </c>
      <c r="P3247">
        <v>100</v>
      </c>
      <c r="Q3247" t="s">
        <v>34</v>
      </c>
      <c r="R3247">
        <v>28</v>
      </c>
      <c r="S3247" t="s">
        <v>36</v>
      </c>
      <c r="T3247">
        <v>7</v>
      </c>
      <c r="U3247">
        <v>1</v>
      </c>
      <c r="V3247">
        <v>3</v>
      </c>
      <c r="W3247">
        <v>12</v>
      </c>
      <c r="X3247">
        <v>671</v>
      </c>
      <c r="Y3247">
        <v>50</v>
      </c>
      <c r="Z3247" t="s">
        <v>35</v>
      </c>
      <c r="AA3247">
        <v>100</v>
      </c>
      <c r="AB3247" t="str">
        <f t="shared" si="50"/>
        <v>50-59</v>
      </c>
    </row>
    <row r="3248" spans="1:28" x14ac:dyDescent="0.3">
      <c r="A3248">
        <v>46</v>
      </c>
      <c r="B3248" t="s">
        <v>27</v>
      </c>
      <c r="C3248" t="s">
        <v>46</v>
      </c>
      <c r="D3248">
        <v>0</v>
      </c>
      <c r="E3248" t="s">
        <v>29</v>
      </c>
      <c r="F3248">
        <v>50</v>
      </c>
      <c r="G3248">
        <v>1</v>
      </c>
      <c r="H3248" t="s">
        <v>30</v>
      </c>
      <c r="I3248">
        <v>50</v>
      </c>
      <c r="J3248" t="s">
        <v>40</v>
      </c>
      <c r="K3248">
        <v>-200</v>
      </c>
      <c r="L3248" s="1">
        <v>2050</v>
      </c>
      <c r="M3248" t="s">
        <v>27</v>
      </c>
      <c r="N3248" t="s">
        <v>27</v>
      </c>
      <c r="O3248" t="s">
        <v>27</v>
      </c>
      <c r="P3248">
        <v>0</v>
      </c>
      <c r="Q3248" t="s">
        <v>34</v>
      </c>
      <c r="R3248">
        <v>2</v>
      </c>
      <c r="S3248" t="s">
        <v>27</v>
      </c>
      <c r="T3248">
        <v>6</v>
      </c>
      <c r="U3248">
        <v>3</v>
      </c>
      <c r="V3248">
        <v>3</v>
      </c>
      <c r="W3248">
        <v>99</v>
      </c>
      <c r="X3248">
        <v>709</v>
      </c>
      <c r="Y3248">
        <v>-50</v>
      </c>
      <c r="Z3248" t="s">
        <v>33</v>
      </c>
      <c r="AA3248">
        <v>50</v>
      </c>
      <c r="AB3248" t="str">
        <f t="shared" si="50"/>
        <v>40-49</v>
      </c>
    </row>
    <row r="3249" spans="1:28" x14ac:dyDescent="0.3">
      <c r="A3249">
        <v>29</v>
      </c>
      <c r="B3249" t="s">
        <v>27</v>
      </c>
      <c r="C3249" t="s">
        <v>28</v>
      </c>
      <c r="D3249">
        <v>86</v>
      </c>
      <c r="E3249" t="s">
        <v>42</v>
      </c>
      <c r="F3249">
        <v>100</v>
      </c>
      <c r="G3249">
        <v>1</v>
      </c>
      <c r="H3249" t="s">
        <v>30</v>
      </c>
      <c r="I3249">
        <v>50</v>
      </c>
      <c r="J3249" t="s">
        <v>40</v>
      </c>
      <c r="K3249">
        <v>-200</v>
      </c>
      <c r="L3249" s="1">
        <v>2236</v>
      </c>
      <c r="M3249" t="s">
        <v>27</v>
      </c>
      <c r="N3249" t="s">
        <v>36</v>
      </c>
      <c r="O3249" t="s">
        <v>36</v>
      </c>
      <c r="P3249">
        <v>100</v>
      </c>
      <c r="Q3249" t="s">
        <v>34</v>
      </c>
      <c r="R3249">
        <v>22</v>
      </c>
      <c r="S3249" t="s">
        <v>36</v>
      </c>
      <c r="T3249">
        <v>7</v>
      </c>
      <c r="U3249">
        <v>0</v>
      </c>
      <c r="V3249">
        <v>1</v>
      </c>
      <c r="W3249">
        <v>11</v>
      </c>
      <c r="X3249">
        <v>645</v>
      </c>
      <c r="Y3249">
        <v>50</v>
      </c>
      <c r="Z3249" t="s">
        <v>35</v>
      </c>
      <c r="AA3249">
        <v>100</v>
      </c>
      <c r="AB3249" t="str">
        <f t="shared" si="50"/>
        <v>20-29</v>
      </c>
    </row>
    <row r="3250" spans="1:28" x14ac:dyDescent="0.3">
      <c r="A3250">
        <v>43</v>
      </c>
      <c r="B3250" t="s">
        <v>27</v>
      </c>
      <c r="C3250" t="s">
        <v>28</v>
      </c>
      <c r="D3250">
        <v>86</v>
      </c>
      <c r="E3250" t="s">
        <v>29</v>
      </c>
      <c r="F3250">
        <v>50</v>
      </c>
      <c r="G3250">
        <v>0</v>
      </c>
      <c r="H3250" t="s">
        <v>39</v>
      </c>
      <c r="I3250">
        <v>0</v>
      </c>
      <c r="J3250" t="s">
        <v>40</v>
      </c>
      <c r="K3250">
        <v>-200</v>
      </c>
      <c r="L3250" s="1">
        <v>2086</v>
      </c>
      <c r="M3250" t="s">
        <v>27</v>
      </c>
      <c r="N3250" t="s">
        <v>27</v>
      </c>
      <c r="O3250" t="s">
        <v>27</v>
      </c>
      <c r="P3250">
        <v>0</v>
      </c>
      <c r="Q3250" t="s">
        <v>34</v>
      </c>
      <c r="R3250">
        <v>28</v>
      </c>
      <c r="S3250" t="s">
        <v>36</v>
      </c>
      <c r="T3250">
        <v>8</v>
      </c>
      <c r="U3250">
        <v>0</v>
      </c>
      <c r="V3250">
        <v>3</v>
      </c>
      <c r="W3250">
        <v>2</v>
      </c>
      <c r="X3250">
        <v>727</v>
      </c>
      <c r="Y3250">
        <v>-50</v>
      </c>
      <c r="Z3250" t="s">
        <v>33</v>
      </c>
      <c r="AA3250">
        <v>50</v>
      </c>
      <c r="AB3250" t="str">
        <f t="shared" si="50"/>
        <v>40-49</v>
      </c>
    </row>
    <row r="3251" spans="1:28" x14ac:dyDescent="0.3">
      <c r="A3251">
        <v>18</v>
      </c>
      <c r="B3251" t="s">
        <v>27</v>
      </c>
      <c r="C3251" t="s">
        <v>38</v>
      </c>
      <c r="D3251">
        <v>0</v>
      </c>
      <c r="E3251" t="s">
        <v>29</v>
      </c>
      <c r="F3251">
        <v>50</v>
      </c>
      <c r="G3251">
        <v>0</v>
      </c>
      <c r="H3251" t="s">
        <v>30</v>
      </c>
      <c r="I3251">
        <v>0</v>
      </c>
      <c r="J3251" t="s">
        <v>31</v>
      </c>
      <c r="K3251">
        <v>0</v>
      </c>
      <c r="L3251" s="1">
        <v>2150</v>
      </c>
      <c r="M3251" t="s">
        <v>36</v>
      </c>
      <c r="N3251" t="s">
        <v>36</v>
      </c>
      <c r="O3251" t="s">
        <v>27</v>
      </c>
      <c r="P3251">
        <v>100</v>
      </c>
      <c r="Q3251" t="s">
        <v>32</v>
      </c>
      <c r="R3251">
        <v>22</v>
      </c>
      <c r="S3251" t="s">
        <v>36</v>
      </c>
      <c r="T3251">
        <v>3</v>
      </c>
      <c r="U3251">
        <v>0</v>
      </c>
      <c r="V3251">
        <v>2</v>
      </c>
      <c r="W3251">
        <v>12</v>
      </c>
      <c r="X3251">
        <v>734</v>
      </c>
      <c r="Y3251">
        <v>-50</v>
      </c>
      <c r="Z3251" t="s">
        <v>35</v>
      </c>
      <c r="AA3251">
        <v>100</v>
      </c>
      <c r="AB3251" t="str">
        <f t="shared" si="50"/>
        <v>10-19</v>
      </c>
    </row>
    <row r="3252" spans="1:28" x14ac:dyDescent="0.3">
      <c r="A3252">
        <v>49</v>
      </c>
      <c r="B3252" t="s">
        <v>27</v>
      </c>
      <c r="C3252" t="s">
        <v>46</v>
      </c>
      <c r="D3252">
        <v>0</v>
      </c>
      <c r="E3252" t="s">
        <v>29</v>
      </c>
      <c r="F3252">
        <v>50</v>
      </c>
      <c r="G3252">
        <v>0</v>
      </c>
      <c r="H3252" t="s">
        <v>39</v>
      </c>
      <c r="I3252">
        <v>0</v>
      </c>
      <c r="J3252" t="s">
        <v>31</v>
      </c>
      <c r="K3252">
        <v>0</v>
      </c>
      <c r="L3252" s="1">
        <v>2300</v>
      </c>
      <c r="M3252" t="s">
        <v>36</v>
      </c>
      <c r="N3252" t="s">
        <v>27</v>
      </c>
      <c r="O3252" t="s">
        <v>27</v>
      </c>
      <c r="P3252">
        <v>50</v>
      </c>
      <c r="Q3252" t="s">
        <v>34</v>
      </c>
      <c r="R3252">
        <v>1</v>
      </c>
      <c r="S3252" t="s">
        <v>36</v>
      </c>
      <c r="T3252">
        <v>8</v>
      </c>
      <c r="U3252">
        <v>2</v>
      </c>
      <c r="V3252">
        <v>1</v>
      </c>
      <c r="W3252">
        <v>13</v>
      </c>
      <c r="X3252">
        <v>666</v>
      </c>
      <c r="Y3252">
        <v>50</v>
      </c>
      <c r="Z3252" t="s">
        <v>35</v>
      </c>
      <c r="AA3252">
        <v>100</v>
      </c>
      <c r="AB3252" t="str">
        <f t="shared" si="50"/>
        <v>40-49</v>
      </c>
    </row>
    <row r="3253" spans="1:28" x14ac:dyDescent="0.3">
      <c r="A3253">
        <v>44</v>
      </c>
      <c r="B3253" t="s">
        <v>27</v>
      </c>
      <c r="C3253" t="s">
        <v>38</v>
      </c>
      <c r="D3253">
        <v>0</v>
      </c>
      <c r="E3253" t="s">
        <v>29</v>
      </c>
      <c r="F3253">
        <v>50</v>
      </c>
      <c r="G3253">
        <v>0</v>
      </c>
      <c r="H3253" t="s">
        <v>39</v>
      </c>
      <c r="I3253">
        <v>0</v>
      </c>
      <c r="J3253" t="s">
        <v>31</v>
      </c>
      <c r="K3253">
        <v>0</v>
      </c>
      <c r="L3253" s="1">
        <v>2350</v>
      </c>
      <c r="M3253" t="s">
        <v>27</v>
      </c>
      <c r="N3253" t="s">
        <v>27</v>
      </c>
      <c r="O3253" t="s">
        <v>27</v>
      </c>
      <c r="P3253">
        <v>0</v>
      </c>
      <c r="Q3253" t="s">
        <v>32</v>
      </c>
      <c r="R3253">
        <v>7</v>
      </c>
      <c r="S3253" t="s">
        <v>27</v>
      </c>
      <c r="T3253">
        <v>4</v>
      </c>
      <c r="U3253">
        <v>3</v>
      </c>
      <c r="V3253">
        <v>1</v>
      </c>
      <c r="W3253">
        <v>99</v>
      </c>
      <c r="X3253">
        <v>699</v>
      </c>
      <c r="Y3253">
        <v>50</v>
      </c>
      <c r="Z3253" t="s">
        <v>35</v>
      </c>
      <c r="AA3253">
        <v>100</v>
      </c>
      <c r="AB3253" t="str">
        <f t="shared" si="50"/>
        <v>40-49</v>
      </c>
    </row>
    <row r="3254" spans="1:28" x14ac:dyDescent="0.3">
      <c r="A3254">
        <v>49</v>
      </c>
      <c r="B3254" t="s">
        <v>27</v>
      </c>
      <c r="C3254" t="s">
        <v>46</v>
      </c>
      <c r="D3254">
        <v>0</v>
      </c>
      <c r="E3254" t="s">
        <v>37</v>
      </c>
      <c r="F3254">
        <v>0</v>
      </c>
      <c r="G3254">
        <v>0</v>
      </c>
      <c r="H3254" t="s">
        <v>43</v>
      </c>
      <c r="I3254">
        <v>0</v>
      </c>
      <c r="J3254" t="s">
        <v>40</v>
      </c>
      <c r="K3254">
        <v>-200</v>
      </c>
      <c r="L3254" s="1">
        <v>1950</v>
      </c>
      <c r="M3254" t="s">
        <v>27</v>
      </c>
      <c r="N3254" t="s">
        <v>27</v>
      </c>
      <c r="O3254" t="s">
        <v>36</v>
      </c>
      <c r="P3254">
        <v>50</v>
      </c>
      <c r="Q3254" t="s">
        <v>34</v>
      </c>
      <c r="R3254">
        <v>2</v>
      </c>
      <c r="S3254" t="s">
        <v>36</v>
      </c>
      <c r="T3254">
        <v>6</v>
      </c>
      <c r="U3254">
        <v>1</v>
      </c>
      <c r="V3254">
        <v>1</v>
      </c>
      <c r="W3254">
        <v>13</v>
      </c>
      <c r="X3254">
        <v>738</v>
      </c>
      <c r="Y3254">
        <v>-50</v>
      </c>
      <c r="Z3254" t="s">
        <v>35</v>
      </c>
      <c r="AA3254">
        <v>100</v>
      </c>
      <c r="AB3254" t="str">
        <f t="shared" si="50"/>
        <v>40-49</v>
      </c>
    </row>
    <row r="3255" spans="1:28" x14ac:dyDescent="0.3">
      <c r="A3255">
        <v>55</v>
      </c>
      <c r="B3255" t="s">
        <v>36</v>
      </c>
      <c r="C3255" t="s">
        <v>45</v>
      </c>
      <c r="D3255">
        <v>0</v>
      </c>
      <c r="E3255" t="s">
        <v>29</v>
      </c>
      <c r="F3255">
        <v>50</v>
      </c>
      <c r="G3255">
        <v>1</v>
      </c>
      <c r="H3255" t="s">
        <v>30</v>
      </c>
      <c r="I3255">
        <v>50</v>
      </c>
      <c r="J3255" t="s">
        <v>40</v>
      </c>
      <c r="K3255">
        <v>-200</v>
      </c>
      <c r="L3255" s="1">
        <v>2050</v>
      </c>
      <c r="M3255" t="s">
        <v>27</v>
      </c>
      <c r="N3255" t="s">
        <v>36</v>
      </c>
      <c r="O3255" t="s">
        <v>27</v>
      </c>
      <c r="P3255">
        <v>50</v>
      </c>
      <c r="Q3255" t="s">
        <v>34</v>
      </c>
      <c r="R3255">
        <v>10</v>
      </c>
      <c r="S3255" t="s">
        <v>36</v>
      </c>
      <c r="T3255">
        <v>7</v>
      </c>
      <c r="U3255">
        <v>2</v>
      </c>
      <c r="V3255">
        <v>1</v>
      </c>
      <c r="W3255">
        <v>10</v>
      </c>
      <c r="X3255">
        <v>721</v>
      </c>
      <c r="Y3255">
        <v>-50</v>
      </c>
      <c r="Z3255" t="s">
        <v>35</v>
      </c>
      <c r="AA3255">
        <v>100</v>
      </c>
      <c r="AB3255" t="str">
        <f t="shared" si="50"/>
        <v>50-59</v>
      </c>
    </row>
    <row r="3256" spans="1:28" x14ac:dyDescent="0.3">
      <c r="A3256">
        <v>45</v>
      </c>
      <c r="B3256" t="s">
        <v>27</v>
      </c>
      <c r="C3256" t="s">
        <v>28</v>
      </c>
      <c r="D3256">
        <v>86</v>
      </c>
      <c r="E3256" t="s">
        <v>42</v>
      </c>
      <c r="F3256">
        <v>100</v>
      </c>
      <c r="G3256">
        <v>0</v>
      </c>
      <c r="H3256" t="s">
        <v>30</v>
      </c>
      <c r="I3256">
        <v>0</v>
      </c>
      <c r="J3256" t="s">
        <v>40</v>
      </c>
      <c r="K3256">
        <v>-200</v>
      </c>
      <c r="L3256" s="1">
        <v>2086</v>
      </c>
      <c r="M3256" t="s">
        <v>27</v>
      </c>
      <c r="N3256" t="s">
        <v>36</v>
      </c>
      <c r="O3256" t="s">
        <v>36</v>
      </c>
      <c r="P3256">
        <v>100</v>
      </c>
      <c r="Q3256" t="s">
        <v>34</v>
      </c>
      <c r="R3256">
        <v>28</v>
      </c>
      <c r="S3256" t="s">
        <v>27</v>
      </c>
      <c r="T3256">
        <v>4</v>
      </c>
      <c r="U3256">
        <v>3</v>
      </c>
      <c r="V3256">
        <v>3</v>
      </c>
      <c r="W3256">
        <v>99</v>
      </c>
      <c r="X3256">
        <v>703</v>
      </c>
      <c r="Y3256">
        <v>-50</v>
      </c>
      <c r="Z3256" t="s">
        <v>35</v>
      </c>
      <c r="AA3256">
        <v>100</v>
      </c>
      <c r="AB3256" t="str">
        <f t="shared" si="50"/>
        <v>40-49</v>
      </c>
    </row>
    <row r="3257" spans="1:28" x14ac:dyDescent="0.3">
      <c r="A3257">
        <v>42</v>
      </c>
      <c r="B3257" t="s">
        <v>27</v>
      </c>
      <c r="C3257" t="s">
        <v>28</v>
      </c>
      <c r="D3257">
        <v>86</v>
      </c>
      <c r="E3257" t="s">
        <v>29</v>
      </c>
      <c r="F3257">
        <v>50</v>
      </c>
      <c r="G3257">
        <v>0</v>
      </c>
      <c r="H3257" t="s">
        <v>39</v>
      </c>
      <c r="I3257">
        <v>0</v>
      </c>
      <c r="J3257" t="s">
        <v>31</v>
      </c>
      <c r="K3257">
        <v>0</v>
      </c>
      <c r="L3257" s="1">
        <v>2436</v>
      </c>
      <c r="M3257" t="s">
        <v>27</v>
      </c>
      <c r="N3257" t="s">
        <v>27</v>
      </c>
      <c r="O3257" t="s">
        <v>27</v>
      </c>
      <c r="P3257">
        <v>0</v>
      </c>
      <c r="Q3257" t="s">
        <v>44</v>
      </c>
      <c r="R3257">
        <v>24</v>
      </c>
      <c r="S3257" t="s">
        <v>27</v>
      </c>
      <c r="T3257">
        <v>2</v>
      </c>
      <c r="U3257">
        <v>3</v>
      </c>
      <c r="V3257">
        <v>3</v>
      </c>
      <c r="W3257">
        <v>99</v>
      </c>
      <c r="X3257">
        <v>632</v>
      </c>
      <c r="Y3257">
        <v>50</v>
      </c>
      <c r="Z3257" t="s">
        <v>35</v>
      </c>
      <c r="AA3257">
        <v>100</v>
      </c>
      <c r="AB3257" t="str">
        <f t="shared" si="50"/>
        <v>40-49</v>
      </c>
    </row>
    <row r="3258" spans="1:28" x14ac:dyDescent="0.3">
      <c r="A3258">
        <v>26</v>
      </c>
      <c r="B3258" t="s">
        <v>27</v>
      </c>
      <c r="C3258" t="s">
        <v>28</v>
      </c>
      <c r="D3258">
        <v>86</v>
      </c>
      <c r="E3258" t="s">
        <v>29</v>
      </c>
      <c r="F3258">
        <v>50</v>
      </c>
      <c r="G3258">
        <v>0</v>
      </c>
      <c r="H3258" t="s">
        <v>30</v>
      </c>
      <c r="I3258">
        <v>0</v>
      </c>
      <c r="J3258" t="s">
        <v>31</v>
      </c>
      <c r="K3258">
        <v>0</v>
      </c>
      <c r="L3258" s="1">
        <v>2336</v>
      </c>
      <c r="M3258" t="s">
        <v>27</v>
      </c>
      <c r="N3258" t="s">
        <v>27</v>
      </c>
      <c r="O3258" t="s">
        <v>27</v>
      </c>
      <c r="P3258">
        <v>0</v>
      </c>
      <c r="Q3258" t="s">
        <v>34</v>
      </c>
      <c r="R3258">
        <v>14</v>
      </c>
      <c r="S3258" t="s">
        <v>27</v>
      </c>
      <c r="T3258">
        <v>2</v>
      </c>
      <c r="U3258">
        <v>1</v>
      </c>
      <c r="V3258">
        <v>1</v>
      </c>
      <c r="W3258">
        <v>99</v>
      </c>
      <c r="X3258">
        <v>672</v>
      </c>
      <c r="Y3258">
        <v>50</v>
      </c>
      <c r="Z3258" t="s">
        <v>41</v>
      </c>
      <c r="AA3258">
        <v>0</v>
      </c>
      <c r="AB3258" t="str">
        <f t="shared" si="50"/>
        <v>20-29</v>
      </c>
    </row>
    <row r="3259" spans="1:28" x14ac:dyDescent="0.3">
      <c r="A3259">
        <v>29</v>
      </c>
      <c r="B3259" t="s">
        <v>27</v>
      </c>
      <c r="C3259" t="s">
        <v>46</v>
      </c>
      <c r="D3259">
        <v>0</v>
      </c>
      <c r="E3259" t="s">
        <v>29</v>
      </c>
      <c r="F3259">
        <v>50</v>
      </c>
      <c r="G3259">
        <v>0</v>
      </c>
      <c r="H3259" t="s">
        <v>30</v>
      </c>
      <c r="I3259">
        <v>0</v>
      </c>
      <c r="J3259" t="s">
        <v>31</v>
      </c>
      <c r="K3259">
        <v>0</v>
      </c>
      <c r="L3259" s="1">
        <v>2200</v>
      </c>
      <c r="M3259" t="s">
        <v>27</v>
      </c>
      <c r="N3259" t="s">
        <v>27</v>
      </c>
      <c r="O3259" t="s">
        <v>27</v>
      </c>
      <c r="P3259">
        <v>0</v>
      </c>
      <c r="Q3259" t="s">
        <v>34</v>
      </c>
      <c r="R3259">
        <v>26</v>
      </c>
      <c r="S3259" t="s">
        <v>36</v>
      </c>
      <c r="T3259">
        <v>9</v>
      </c>
      <c r="U3259">
        <v>4</v>
      </c>
      <c r="V3259">
        <v>2</v>
      </c>
      <c r="W3259">
        <v>6</v>
      </c>
      <c r="X3259">
        <v>850</v>
      </c>
      <c r="Y3259">
        <v>-50</v>
      </c>
      <c r="Z3259" t="s">
        <v>33</v>
      </c>
      <c r="AA3259">
        <v>50</v>
      </c>
      <c r="AB3259" t="str">
        <f t="shared" si="50"/>
        <v>20-29</v>
      </c>
    </row>
    <row r="3260" spans="1:28" x14ac:dyDescent="0.3">
      <c r="A3260">
        <v>57</v>
      </c>
      <c r="B3260" t="s">
        <v>36</v>
      </c>
      <c r="C3260" t="s">
        <v>28</v>
      </c>
      <c r="D3260">
        <v>86</v>
      </c>
      <c r="E3260" t="s">
        <v>37</v>
      </c>
      <c r="F3260">
        <v>0</v>
      </c>
      <c r="G3260">
        <v>0</v>
      </c>
      <c r="H3260" t="s">
        <v>30</v>
      </c>
      <c r="I3260">
        <v>0</v>
      </c>
      <c r="J3260" t="s">
        <v>31</v>
      </c>
      <c r="K3260">
        <v>0</v>
      </c>
      <c r="L3260" s="1">
        <v>2236</v>
      </c>
      <c r="M3260" t="s">
        <v>27</v>
      </c>
      <c r="N3260" t="s">
        <v>27</v>
      </c>
      <c r="O3260" t="s">
        <v>36</v>
      </c>
      <c r="P3260">
        <v>50</v>
      </c>
      <c r="Q3260" t="s">
        <v>32</v>
      </c>
      <c r="R3260">
        <v>4</v>
      </c>
      <c r="S3260" t="s">
        <v>36</v>
      </c>
      <c r="T3260">
        <v>5</v>
      </c>
      <c r="U3260">
        <v>3</v>
      </c>
      <c r="V3260">
        <v>3</v>
      </c>
      <c r="W3260">
        <v>7</v>
      </c>
      <c r="X3260">
        <v>739</v>
      </c>
      <c r="Y3260">
        <v>-50</v>
      </c>
      <c r="Z3260" t="s">
        <v>35</v>
      </c>
      <c r="AA3260">
        <v>100</v>
      </c>
      <c r="AB3260" t="str">
        <f t="shared" si="50"/>
        <v>50-59</v>
      </c>
    </row>
    <row r="3261" spans="1:28" x14ac:dyDescent="0.3">
      <c r="A3261">
        <v>61</v>
      </c>
      <c r="B3261" t="s">
        <v>36</v>
      </c>
      <c r="C3261" t="s">
        <v>46</v>
      </c>
      <c r="D3261">
        <v>0</v>
      </c>
      <c r="E3261" t="s">
        <v>42</v>
      </c>
      <c r="F3261">
        <v>100</v>
      </c>
      <c r="G3261">
        <v>0</v>
      </c>
      <c r="H3261" t="s">
        <v>39</v>
      </c>
      <c r="I3261">
        <v>0</v>
      </c>
      <c r="J3261" t="s">
        <v>40</v>
      </c>
      <c r="K3261">
        <v>-200</v>
      </c>
      <c r="L3261" s="1">
        <v>2050</v>
      </c>
      <c r="M3261" t="s">
        <v>27</v>
      </c>
      <c r="N3261" t="s">
        <v>27</v>
      </c>
      <c r="O3261" t="s">
        <v>27</v>
      </c>
      <c r="P3261">
        <v>0</v>
      </c>
      <c r="Q3261" t="s">
        <v>34</v>
      </c>
      <c r="R3261">
        <v>29</v>
      </c>
      <c r="S3261" t="s">
        <v>36</v>
      </c>
      <c r="T3261">
        <v>4</v>
      </c>
      <c r="U3261">
        <v>1</v>
      </c>
      <c r="V3261">
        <v>1</v>
      </c>
      <c r="W3261">
        <v>5</v>
      </c>
      <c r="X3261">
        <v>705</v>
      </c>
      <c r="Y3261">
        <v>-50</v>
      </c>
      <c r="Z3261" t="s">
        <v>33</v>
      </c>
      <c r="AA3261">
        <v>50</v>
      </c>
      <c r="AB3261" t="str">
        <f t="shared" si="50"/>
        <v>60-69</v>
      </c>
    </row>
    <row r="3262" spans="1:28" x14ac:dyDescent="0.3">
      <c r="A3262">
        <v>36</v>
      </c>
      <c r="B3262" t="s">
        <v>27</v>
      </c>
      <c r="C3262" t="s">
        <v>28</v>
      </c>
      <c r="D3262">
        <v>86</v>
      </c>
      <c r="E3262" t="s">
        <v>29</v>
      </c>
      <c r="F3262">
        <v>50</v>
      </c>
      <c r="G3262">
        <v>0</v>
      </c>
      <c r="H3262" t="s">
        <v>30</v>
      </c>
      <c r="I3262">
        <v>0</v>
      </c>
      <c r="J3262" t="s">
        <v>40</v>
      </c>
      <c r="K3262">
        <v>-200</v>
      </c>
      <c r="L3262" s="1">
        <v>2136</v>
      </c>
      <c r="M3262" t="s">
        <v>27</v>
      </c>
      <c r="N3262" t="s">
        <v>27</v>
      </c>
      <c r="O3262" t="s">
        <v>27</v>
      </c>
      <c r="P3262">
        <v>0</v>
      </c>
      <c r="Q3262" t="s">
        <v>34</v>
      </c>
      <c r="R3262">
        <v>2</v>
      </c>
      <c r="S3262" t="s">
        <v>27</v>
      </c>
      <c r="T3262">
        <v>5</v>
      </c>
      <c r="U3262">
        <v>6</v>
      </c>
      <c r="V3262">
        <v>2</v>
      </c>
      <c r="W3262">
        <v>99</v>
      </c>
      <c r="X3262">
        <v>753</v>
      </c>
      <c r="Y3262">
        <v>-50</v>
      </c>
      <c r="Z3262" t="s">
        <v>35</v>
      </c>
      <c r="AA3262">
        <v>100</v>
      </c>
      <c r="AB3262" t="str">
        <f t="shared" si="50"/>
        <v>30-39</v>
      </c>
    </row>
    <row r="3263" spans="1:28" x14ac:dyDescent="0.3">
      <c r="A3263">
        <v>40</v>
      </c>
      <c r="B3263" t="s">
        <v>27</v>
      </c>
      <c r="C3263" t="s">
        <v>28</v>
      </c>
      <c r="D3263">
        <v>86</v>
      </c>
      <c r="E3263" t="s">
        <v>29</v>
      </c>
      <c r="F3263">
        <v>50</v>
      </c>
      <c r="G3263">
        <v>0</v>
      </c>
      <c r="H3263" t="s">
        <v>30</v>
      </c>
      <c r="I3263">
        <v>0</v>
      </c>
      <c r="J3263" t="s">
        <v>31</v>
      </c>
      <c r="K3263">
        <v>0</v>
      </c>
      <c r="L3263" s="1">
        <v>2286</v>
      </c>
      <c r="M3263" t="s">
        <v>27</v>
      </c>
      <c r="N3263" t="s">
        <v>27</v>
      </c>
      <c r="O3263" t="s">
        <v>27</v>
      </c>
      <c r="P3263">
        <v>0</v>
      </c>
      <c r="Q3263" t="s">
        <v>32</v>
      </c>
      <c r="R3263">
        <v>19</v>
      </c>
      <c r="S3263" t="s">
        <v>27</v>
      </c>
      <c r="T3263">
        <v>2</v>
      </c>
      <c r="U3263">
        <v>4</v>
      </c>
      <c r="V3263">
        <v>3</v>
      </c>
      <c r="W3263">
        <v>99</v>
      </c>
      <c r="X3263">
        <v>756</v>
      </c>
      <c r="Y3263">
        <v>-50</v>
      </c>
      <c r="Z3263" t="s">
        <v>33</v>
      </c>
      <c r="AA3263">
        <v>50</v>
      </c>
      <c r="AB3263" t="str">
        <f t="shared" si="50"/>
        <v>40-49</v>
      </c>
    </row>
    <row r="3264" spans="1:28" x14ac:dyDescent="0.3">
      <c r="A3264">
        <v>26</v>
      </c>
      <c r="B3264" t="s">
        <v>27</v>
      </c>
      <c r="C3264" t="s">
        <v>28</v>
      </c>
      <c r="D3264">
        <v>86</v>
      </c>
      <c r="E3264" t="s">
        <v>37</v>
      </c>
      <c r="F3264">
        <v>0</v>
      </c>
      <c r="G3264">
        <v>1</v>
      </c>
      <c r="H3264" t="s">
        <v>30</v>
      </c>
      <c r="I3264">
        <v>50</v>
      </c>
      <c r="J3264" t="s">
        <v>31</v>
      </c>
      <c r="K3264">
        <v>0</v>
      </c>
      <c r="L3264" s="1">
        <v>2286</v>
      </c>
      <c r="M3264" t="s">
        <v>27</v>
      </c>
      <c r="N3264" t="s">
        <v>36</v>
      </c>
      <c r="O3264" t="s">
        <v>27</v>
      </c>
      <c r="P3264">
        <v>50</v>
      </c>
      <c r="Q3264" t="s">
        <v>34</v>
      </c>
      <c r="R3264">
        <v>22</v>
      </c>
      <c r="S3264" t="s">
        <v>27</v>
      </c>
      <c r="T3264">
        <v>5</v>
      </c>
      <c r="U3264">
        <v>2</v>
      </c>
      <c r="V3264">
        <v>2</v>
      </c>
      <c r="W3264">
        <v>99</v>
      </c>
      <c r="X3264">
        <v>710</v>
      </c>
      <c r="Y3264">
        <v>-50</v>
      </c>
      <c r="Z3264" t="s">
        <v>35</v>
      </c>
      <c r="AA3264">
        <v>100</v>
      </c>
      <c r="AB3264" t="str">
        <f t="shared" si="50"/>
        <v>20-29</v>
      </c>
    </row>
    <row r="3265" spans="1:28" x14ac:dyDescent="0.3">
      <c r="A3265">
        <v>57</v>
      </c>
      <c r="B3265" t="s">
        <v>36</v>
      </c>
      <c r="C3265" t="s">
        <v>28</v>
      </c>
      <c r="D3265">
        <v>86</v>
      </c>
      <c r="E3265" t="s">
        <v>37</v>
      </c>
      <c r="F3265">
        <v>0</v>
      </c>
      <c r="G3265">
        <v>0</v>
      </c>
      <c r="H3265" t="s">
        <v>30</v>
      </c>
      <c r="I3265">
        <v>0</v>
      </c>
      <c r="J3265" t="s">
        <v>40</v>
      </c>
      <c r="K3265">
        <v>-200</v>
      </c>
      <c r="L3265" s="1">
        <v>2086</v>
      </c>
      <c r="M3265" t="s">
        <v>27</v>
      </c>
      <c r="N3265" t="s">
        <v>27</v>
      </c>
      <c r="O3265" t="s">
        <v>27</v>
      </c>
      <c r="P3265">
        <v>0</v>
      </c>
      <c r="Q3265" t="s">
        <v>34</v>
      </c>
      <c r="R3265">
        <v>2</v>
      </c>
      <c r="S3265" t="s">
        <v>36</v>
      </c>
      <c r="T3265">
        <v>3</v>
      </c>
      <c r="U3265">
        <v>1</v>
      </c>
      <c r="V3265">
        <v>3</v>
      </c>
      <c r="W3265">
        <v>2</v>
      </c>
      <c r="X3265">
        <v>781</v>
      </c>
      <c r="Y3265">
        <v>-50</v>
      </c>
      <c r="Z3265" t="s">
        <v>35</v>
      </c>
      <c r="AA3265">
        <v>100</v>
      </c>
      <c r="AB3265" t="str">
        <f t="shared" si="50"/>
        <v>50-59</v>
      </c>
    </row>
    <row r="3266" spans="1:28" x14ac:dyDescent="0.3">
      <c r="A3266">
        <v>49</v>
      </c>
      <c r="B3266" t="s">
        <v>27</v>
      </c>
      <c r="C3266" t="s">
        <v>46</v>
      </c>
      <c r="D3266">
        <v>0</v>
      </c>
      <c r="E3266" t="s">
        <v>29</v>
      </c>
      <c r="F3266">
        <v>50</v>
      </c>
      <c r="G3266">
        <v>1</v>
      </c>
      <c r="H3266" t="s">
        <v>30</v>
      </c>
      <c r="I3266">
        <v>50</v>
      </c>
      <c r="J3266" t="s">
        <v>31</v>
      </c>
      <c r="K3266">
        <v>0</v>
      </c>
      <c r="L3266" s="1">
        <v>2200</v>
      </c>
      <c r="M3266" t="s">
        <v>27</v>
      </c>
      <c r="N3266" t="s">
        <v>36</v>
      </c>
      <c r="O3266" t="s">
        <v>27</v>
      </c>
      <c r="P3266">
        <v>50</v>
      </c>
      <c r="Q3266" t="s">
        <v>34</v>
      </c>
      <c r="R3266">
        <v>3</v>
      </c>
      <c r="S3266" t="s">
        <v>36</v>
      </c>
      <c r="T3266">
        <v>8</v>
      </c>
      <c r="U3266">
        <v>0</v>
      </c>
      <c r="V3266">
        <v>3</v>
      </c>
      <c r="W3266">
        <v>1</v>
      </c>
      <c r="X3266">
        <v>749</v>
      </c>
      <c r="Y3266">
        <v>-50</v>
      </c>
      <c r="Z3266" t="s">
        <v>33</v>
      </c>
      <c r="AA3266">
        <v>50</v>
      </c>
      <c r="AB3266" t="str">
        <f t="shared" ref="AB3266:AB3329" si="51">FLOOR(A3266,10) &amp; "-" &amp; (FLOOR(A3266,10)+9)</f>
        <v>40-49</v>
      </c>
    </row>
    <row r="3267" spans="1:28" x14ac:dyDescent="0.3">
      <c r="A3267">
        <v>69</v>
      </c>
      <c r="B3267" t="s">
        <v>36</v>
      </c>
      <c r="C3267" t="s">
        <v>28</v>
      </c>
      <c r="D3267">
        <v>86</v>
      </c>
      <c r="E3267" t="s">
        <v>42</v>
      </c>
      <c r="F3267">
        <v>100</v>
      </c>
      <c r="G3267">
        <v>0</v>
      </c>
      <c r="H3267" t="s">
        <v>30</v>
      </c>
      <c r="I3267">
        <v>0</v>
      </c>
      <c r="J3267" t="s">
        <v>40</v>
      </c>
      <c r="K3267">
        <v>-200</v>
      </c>
      <c r="L3267" s="1">
        <v>2186</v>
      </c>
      <c r="M3267" t="s">
        <v>27</v>
      </c>
      <c r="N3267" t="s">
        <v>27</v>
      </c>
      <c r="O3267" t="s">
        <v>27</v>
      </c>
      <c r="P3267">
        <v>0</v>
      </c>
      <c r="Q3267" t="s">
        <v>34</v>
      </c>
      <c r="R3267">
        <v>16</v>
      </c>
      <c r="S3267" t="s">
        <v>36</v>
      </c>
      <c r="T3267">
        <v>3</v>
      </c>
      <c r="U3267">
        <v>0</v>
      </c>
      <c r="V3267">
        <v>3</v>
      </c>
      <c r="W3267">
        <v>12</v>
      </c>
      <c r="X3267">
        <v>740</v>
      </c>
      <c r="Y3267">
        <v>-50</v>
      </c>
      <c r="Z3267" t="s">
        <v>35</v>
      </c>
      <c r="AA3267">
        <v>100</v>
      </c>
      <c r="AB3267" t="str">
        <f t="shared" si="51"/>
        <v>60-69</v>
      </c>
    </row>
    <row r="3268" spans="1:28" x14ac:dyDescent="0.3">
      <c r="A3268">
        <v>26</v>
      </c>
      <c r="B3268" t="s">
        <v>27</v>
      </c>
      <c r="C3268" t="s">
        <v>28</v>
      </c>
      <c r="D3268">
        <v>86</v>
      </c>
      <c r="E3268" t="s">
        <v>29</v>
      </c>
      <c r="F3268">
        <v>50</v>
      </c>
      <c r="G3268">
        <v>0</v>
      </c>
      <c r="H3268" t="s">
        <v>30</v>
      </c>
      <c r="I3268">
        <v>0</v>
      </c>
      <c r="J3268" t="s">
        <v>31</v>
      </c>
      <c r="K3268">
        <v>0</v>
      </c>
      <c r="L3268" s="1">
        <v>2186</v>
      </c>
      <c r="M3268" t="s">
        <v>27</v>
      </c>
      <c r="N3268" t="s">
        <v>36</v>
      </c>
      <c r="O3268" t="s">
        <v>27</v>
      </c>
      <c r="P3268">
        <v>50</v>
      </c>
      <c r="Q3268" t="s">
        <v>34</v>
      </c>
      <c r="R3268">
        <v>11</v>
      </c>
      <c r="S3268" t="s">
        <v>27</v>
      </c>
      <c r="T3268">
        <v>2</v>
      </c>
      <c r="U3268">
        <v>5</v>
      </c>
      <c r="V3268">
        <v>2</v>
      </c>
      <c r="W3268">
        <v>99</v>
      </c>
      <c r="X3268">
        <v>798</v>
      </c>
      <c r="Y3268">
        <v>-50</v>
      </c>
      <c r="Z3268" t="s">
        <v>41</v>
      </c>
      <c r="AA3268">
        <v>0</v>
      </c>
      <c r="AB3268" t="str">
        <f t="shared" si="51"/>
        <v>20-29</v>
      </c>
    </row>
    <row r="3269" spans="1:28" x14ac:dyDescent="0.3">
      <c r="A3269">
        <v>34</v>
      </c>
      <c r="B3269" t="s">
        <v>27</v>
      </c>
      <c r="C3269" t="s">
        <v>28</v>
      </c>
      <c r="D3269">
        <v>86</v>
      </c>
      <c r="E3269" t="s">
        <v>42</v>
      </c>
      <c r="F3269">
        <v>100</v>
      </c>
      <c r="G3269">
        <v>1</v>
      </c>
      <c r="H3269" t="s">
        <v>30</v>
      </c>
      <c r="I3269">
        <v>50</v>
      </c>
      <c r="J3269" t="s">
        <v>31</v>
      </c>
      <c r="K3269">
        <v>0</v>
      </c>
      <c r="L3269" s="1">
        <v>2436</v>
      </c>
      <c r="M3269" t="s">
        <v>27</v>
      </c>
      <c r="N3269" t="s">
        <v>27</v>
      </c>
      <c r="O3269" t="s">
        <v>27</v>
      </c>
      <c r="P3269">
        <v>0</v>
      </c>
      <c r="Q3269" t="s">
        <v>34</v>
      </c>
      <c r="R3269">
        <v>21</v>
      </c>
      <c r="S3269" t="s">
        <v>36</v>
      </c>
      <c r="T3269">
        <v>5</v>
      </c>
      <c r="U3269">
        <v>3</v>
      </c>
      <c r="V3269">
        <v>2</v>
      </c>
      <c r="W3269">
        <v>11</v>
      </c>
      <c r="X3269">
        <v>727</v>
      </c>
      <c r="Y3269">
        <v>-50</v>
      </c>
      <c r="Z3269" t="s">
        <v>35</v>
      </c>
      <c r="AA3269">
        <v>100</v>
      </c>
      <c r="AB3269" t="str">
        <f t="shared" si="51"/>
        <v>30-39</v>
      </c>
    </row>
    <row r="3270" spans="1:28" x14ac:dyDescent="0.3">
      <c r="A3270">
        <v>43</v>
      </c>
      <c r="B3270" t="s">
        <v>27</v>
      </c>
      <c r="C3270" t="s">
        <v>28</v>
      </c>
      <c r="D3270">
        <v>86</v>
      </c>
      <c r="E3270" t="s">
        <v>29</v>
      </c>
      <c r="F3270">
        <v>50</v>
      </c>
      <c r="G3270">
        <v>0</v>
      </c>
      <c r="H3270" t="s">
        <v>30</v>
      </c>
      <c r="I3270">
        <v>0</v>
      </c>
      <c r="J3270" t="s">
        <v>40</v>
      </c>
      <c r="K3270">
        <v>-200</v>
      </c>
      <c r="L3270" s="1">
        <v>2186</v>
      </c>
      <c r="M3270" t="s">
        <v>36</v>
      </c>
      <c r="N3270" t="s">
        <v>27</v>
      </c>
      <c r="O3270" t="s">
        <v>27</v>
      </c>
      <c r="P3270">
        <v>50</v>
      </c>
      <c r="Q3270" t="s">
        <v>34</v>
      </c>
      <c r="R3270">
        <v>11</v>
      </c>
      <c r="S3270" t="s">
        <v>36</v>
      </c>
      <c r="T3270">
        <v>2</v>
      </c>
      <c r="U3270">
        <v>0</v>
      </c>
      <c r="V3270">
        <v>2</v>
      </c>
      <c r="W3270">
        <v>1</v>
      </c>
      <c r="X3270">
        <v>668</v>
      </c>
      <c r="Y3270">
        <v>50</v>
      </c>
      <c r="Z3270" t="s">
        <v>35</v>
      </c>
      <c r="AA3270">
        <v>100</v>
      </c>
      <c r="AB3270" t="str">
        <f t="shared" si="51"/>
        <v>40-49</v>
      </c>
    </row>
    <row r="3271" spans="1:28" x14ac:dyDescent="0.3">
      <c r="A3271">
        <v>49</v>
      </c>
      <c r="B3271" t="s">
        <v>27</v>
      </c>
      <c r="C3271" t="s">
        <v>28</v>
      </c>
      <c r="D3271">
        <v>86</v>
      </c>
      <c r="E3271" t="s">
        <v>29</v>
      </c>
      <c r="F3271">
        <v>50</v>
      </c>
      <c r="G3271">
        <v>0</v>
      </c>
      <c r="H3271" t="s">
        <v>30</v>
      </c>
      <c r="I3271">
        <v>0</v>
      </c>
      <c r="J3271" t="s">
        <v>31</v>
      </c>
      <c r="K3271">
        <v>0</v>
      </c>
      <c r="L3271" s="1">
        <v>2336</v>
      </c>
      <c r="M3271" t="s">
        <v>27</v>
      </c>
      <c r="N3271" t="s">
        <v>27</v>
      </c>
      <c r="O3271" t="s">
        <v>27</v>
      </c>
      <c r="P3271">
        <v>0</v>
      </c>
      <c r="Q3271" t="s">
        <v>34</v>
      </c>
      <c r="R3271">
        <v>20</v>
      </c>
      <c r="S3271" t="s">
        <v>27</v>
      </c>
      <c r="T3271">
        <v>2</v>
      </c>
      <c r="U3271">
        <v>0</v>
      </c>
      <c r="V3271">
        <v>3</v>
      </c>
      <c r="W3271">
        <v>99</v>
      </c>
      <c r="X3271">
        <v>688</v>
      </c>
      <c r="Y3271">
        <v>50</v>
      </c>
      <c r="Z3271" t="s">
        <v>41</v>
      </c>
      <c r="AA3271">
        <v>0</v>
      </c>
      <c r="AB3271" t="str">
        <f t="shared" si="51"/>
        <v>40-49</v>
      </c>
    </row>
    <row r="3272" spans="1:28" x14ac:dyDescent="0.3">
      <c r="A3272">
        <v>36</v>
      </c>
      <c r="B3272" t="s">
        <v>27</v>
      </c>
      <c r="C3272" t="s">
        <v>28</v>
      </c>
      <c r="D3272">
        <v>86</v>
      </c>
      <c r="E3272" t="s">
        <v>37</v>
      </c>
      <c r="F3272">
        <v>0</v>
      </c>
      <c r="G3272">
        <v>1</v>
      </c>
      <c r="H3272" t="s">
        <v>43</v>
      </c>
      <c r="I3272">
        <v>200</v>
      </c>
      <c r="J3272" t="s">
        <v>40</v>
      </c>
      <c r="K3272">
        <v>-200</v>
      </c>
      <c r="L3272" s="1">
        <v>2236</v>
      </c>
      <c r="M3272" t="s">
        <v>27</v>
      </c>
      <c r="N3272" t="s">
        <v>27</v>
      </c>
      <c r="O3272" t="s">
        <v>36</v>
      </c>
      <c r="P3272">
        <v>50</v>
      </c>
      <c r="Q3272" t="s">
        <v>32</v>
      </c>
      <c r="R3272">
        <v>6</v>
      </c>
      <c r="S3272" t="s">
        <v>36</v>
      </c>
      <c r="T3272">
        <v>10</v>
      </c>
      <c r="U3272">
        <v>3</v>
      </c>
      <c r="V3272">
        <v>3</v>
      </c>
      <c r="W3272">
        <v>9</v>
      </c>
      <c r="X3272">
        <v>619</v>
      </c>
      <c r="Y3272">
        <v>50</v>
      </c>
      <c r="Z3272" t="s">
        <v>41</v>
      </c>
      <c r="AA3272">
        <v>0</v>
      </c>
      <c r="AB3272" t="str">
        <f t="shared" si="51"/>
        <v>30-39</v>
      </c>
    </row>
    <row r="3273" spans="1:28" x14ac:dyDescent="0.3">
      <c r="A3273">
        <v>26</v>
      </c>
      <c r="B3273" t="s">
        <v>27</v>
      </c>
      <c r="C3273" t="s">
        <v>46</v>
      </c>
      <c r="D3273">
        <v>0</v>
      </c>
      <c r="E3273" t="s">
        <v>29</v>
      </c>
      <c r="F3273">
        <v>50</v>
      </c>
      <c r="G3273">
        <v>0</v>
      </c>
      <c r="H3273" t="s">
        <v>30</v>
      </c>
      <c r="I3273">
        <v>0</v>
      </c>
      <c r="J3273" t="s">
        <v>31</v>
      </c>
      <c r="K3273">
        <v>0</v>
      </c>
      <c r="L3273" s="1">
        <v>2100</v>
      </c>
      <c r="M3273" t="s">
        <v>27</v>
      </c>
      <c r="N3273" t="s">
        <v>36</v>
      </c>
      <c r="O3273" t="s">
        <v>27</v>
      </c>
      <c r="P3273">
        <v>50</v>
      </c>
      <c r="Q3273" t="s">
        <v>32</v>
      </c>
      <c r="R3273">
        <v>4</v>
      </c>
      <c r="S3273" t="s">
        <v>27</v>
      </c>
      <c r="T3273">
        <v>7</v>
      </c>
      <c r="U3273">
        <v>0</v>
      </c>
      <c r="V3273">
        <v>2</v>
      </c>
      <c r="W3273">
        <v>99</v>
      </c>
      <c r="X3273">
        <v>725</v>
      </c>
      <c r="Y3273">
        <v>-50</v>
      </c>
      <c r="Z3273" t="s">
        <v>41</v>
      </c>
      <c r="AA3273">
        <v>0</v>
      </c>
      <c r="AB3273" t="str">
        <f t="shared" si="51"/>
        <v>20-29</v>
      </c>
    </row>
    <row r="3274" spans="1:28" x14ac:dyDescent="0.3">
      <c r="A3274">
        <v>53</v>
      </c>
      <c r="B3274" t="s">
        <v>27</v>
      </c>
      <c r="C3274" t="s">
        <v>28</v>
      </c>
      <c r="D3274">
        <v>86</v>
      </c>
      <c r="E3274" t="s">
        <v>29</v>
      </c>
      <c r="F3274">
        <v>50</v>
      </c>
      <c r="G3274">
        <v>0</v>
      </c>
      <c r="H3274" t="s">
        <v>39</v>
      </c>
      <c r="I3274">
        <v>0</v>
      </c>
      <c r="J3274" t="s">
        <v>40</v>
      </c>
      <c r="K3274">
        <v>-200</v>
      </c>
      <c r="L3274" s="1">
        <v>2136</v>
      </c>
      <c r="M3274" t="s">
        <v>36</v>
      </c>
      <c r="N3274" t="s">
        <v>36</v>
      </c>
      <c r="O3274" t="s">
        <v>27</v>
      </c>
      <c r="P3274">
        <v>100</v>
      </c>
      <c r="Q3274" t="s">
        <v>34</v>
      </c>
      <c r="R3274">
        <v>15</v>
      </c>
      <c r="S3274" t="s">
        <v>27</v>
      </c>
      <c r="T3274">
        <v>5</v>
      </c>
      <c r="U3274">
        <v>6</v>
      </c>
      <c r="V3274">
        <v>2</v>
      </c>
      <c r="W3274">
        <v>99</v>
      </c>
      <c r="X3274">
        <v>628</v>
      </c>
      <c r="Y3274">
        <v>50</v>
      </c>
      <c r="Z3274" t="s">
        <v>35</v>
      </c>
      <c r="AA3274">
        <v>100</v>
      </c>
      <c r="AB3274" t="str">
        <f t="shared" si="51"/>
        <v>50-59</v>
      </c>
    </row>
    <row r="3275" spans="1:28" x14ac:dyDescent="0.3">
      <c r="A3275">
        <v>50</v>
      </c>
      <c r="B3275" t="s">
        <v>27</v>
      </c>
      <c r="C3275" t="s">
        <v>28</v>
      </c>
      <c r="D3275">
        <v>86</v>
      </c>
      <c r="E3275" t="s">
        <v>42</v>
      </c>
      <c r="F3275">
        <v>100</v>
      </c>
      <c r="G3275">
        <v>0</v>
      </c>
      <c r="H3275" t="s">
        <v>43</v>
      </c>
      <c r="I3275">
        <v>0</v>
      </c>
      <c r="J3275" t="s">
        <v>31</v>
      </c>
      <c r="K3275">
        <v>0</v>
      </c>
      <c r="L3275" s="1">
        <v>2236</v>
      </c>
      <c r="M3275" t="s">
        <v>27</v>
      </c>
      <c r="N3275" t="s">
        <v>36</v>
      </c>
      <c r="O3275" t="s">
        <v>27</v>
      </c>
      <c r="P3275">
        <v>50</v>
      </c>
      <c r="Q3275" t="s">
        <v>34</v>
      </c>
      <c r="R3275">
        <v>10</v>
      </c>
      <c r="S3275" t="s">
        <v>36</v>
      </c>
      <c r="T3275">
        <v>2</v>
      </c>
      <c r="U3275">
        <v>3</v>
      </c>
      <c r="V3275">
        <v>2</v>
      </c>
      <c r="W3275">
        <v>6</v>
      </c>
      <c r="X3275">
        <v>704</v>
      </c>
      <c r="Y3275">
        <v>-50</v>
      </c>
      <c r="Z3275" t="s">
        <v>41</v>
      </c>
      <c r="AA3275">
        <v>0</v>
      </c>
      <c r="AB3275" t="str">
        <f t="shared" si="51"/>
        <v>50-59</v>
      </c>
    </row>
    <row r="3276" spans="1:28" x14ac:dyDescent="0.3">
      <c r="A3276">
        <v>26</v>
      </c>
      <c r="B3276" t="s">
        <v>27</v>
      </c>
      <c r="C3276" t="s">
        <v>38</v>
      </c>
      <c r="D3276">
        <v>0</v>
      </c>
      <c r="E3276" t="s">
        <v>42</v>
      </c>
      <c r="F3276">
        <v>100</v>
      </c>
      <c r="G3276">
        <v>0</v>
      </c>
      <c r="H3276" t="s">
        <v>30</v>
      </c>
      <c r="I3276">
        <v>0</v>
      </c>
      <c r="J3276" t="s">
        <v>40</v>
      </c>
      <c r="K3276">
        <v>-200</v>
      </c>
      <c r="L3276" s="1">
        <v>2050</v>
      </c>
      <c r="M3276" t="s">
        <v>27</v>
      </c>
      <c r="N3276" t="s">
        <v>27</v>
      </c>
      <c r="O3276" t="s">
        <v>27</v>
      </c>
      <c r="P3276">
        <v>0</v>
      </c>
      <c r="Q3276" t="s">
        <v>34</v>
      </c>
      <c r="R3276">
        <v>17</v>
      </c>
      <c r="S3276" t="s">
        <v>36</v>
      </c>
      <c r="T3276">
        <v>6</v>
      </c>
      <c r="U3276">
        <v>1</v>
      </c>
      <c r="V3276">
        <v>2</v>
      </c>
      <c r="W3276">
        <v>14</v>
      </c>
      <c r="X3276">
        <v>743</v>
      </c>
      <c r="Y3276">
        <v>-50</v>
      </c>
      <c r="Z3276" t="s">
        <v>33</v>
      </c>
      <c r="AA3276">
        <v>50</v>
      </c>
      <c r="AB3276" t="str">
        <f t="shared" si="51"/>
        <v>20-29</v>
      </c>
    </row>
    <row r="3277" spans="1:28" x14ac:dyDescent="0.3">
      <c r="A3277">
        <v>60</v>
      </c>
      <c r="B3277" t="s">
        <v>36</v>
      </c>
      <c r="C3277" t="s">
        <v>28</v>
      </c>
      <c r="D3277">
        <v>86</v>
      </c>
      <c r="E3277" t="s">
        <v>42</v>
      </c>
      <c r="F3277">
        <v>100</v>
      </c>
      <c r="G3277">
        <v>1</v>
      </c>
      <c r="H3277" t="s">
        <v>30</v>
      </c>
      <c r="I3277">
        <v>50</v>
      </c>
      <c r="J3277" t="s">
        <v>31</v>
      </c>
      <c r="K3277">
        <v>0</v>
      </c>
      <c r="L3277" s="1">
        <v>2336</v>
      </c>
      <c r="M3277" t="s">
        <v>27</v>
      </c>
      <c r="N3277" t="s">
        <v>27</v>
      </c>
      <c r="O3277" t="s">
        <v>27</v>
      </c>
      <c r="P3277">
        <v>0</v>
      </c>
      <c r="Q3277" t="s">
        <v>34</v>
      </c>
      <c r="R3277">
        <v>21</v>
      </c>
      <c r="S3277" t="s">
        <v>36</v>
      </c>
      <c r="T3277">
        <v>8</v>
      </c>
      <c r="U3277">
        <v>2</v>
      </c>
      <c r="V3277">
        <v>3</v>
      </c>
      <c r="W3277">
        <v>9</v>
      </c>
      <c r="X3277">
        <v>701</v>
      </c>
      <c r="Y3277">
        <v>-50</v>
      </c>
      <c r="Z3277" t="s">
        <v>41</v>
      </c>
      <c r="AA3277">
        <v>0</v>
      </c>
      <c r="AB3277" t="str">
        <f t="shared" si="51"/>
        <v>60-69</v>
      </c>
    </row>
    <row r="3278" spans="1:28" x14ac:dyDescent="0.3">
      <c r="A3278">
        <v>57</v>
      </c>
      <c r="B3278" t="s">
        <v>36</v>
      </c>
      <c r="C3278" t="s">
        <v>28</v>
      </c>
      <c r="D3278">
        <v>86</v>
      </c>
      <c r="E3278" t="s">
        <v>37</v>
      </c>
      <c r="F3278">
        <v>0</v>
      </c>
      <c r="G3278">
        <v>1</v>
      </c>
      <c r="H3278" t="s">
        <v>43</v>
      </c>
      <c r="I3278">
        <v>200</v>
      </c>
      <c r="J3278" t="s">
        <v>40</v>
      </c>
      <c r="K3278">
        <v>-200</v>
      </c>
      <c r="L3278" s="1">
        <v>2186</v>
      </c>
      <c r="M3278" t="s">
        <v>27</v>
      </c>
      <c r="N3278" t="s">
        <v>27</v>
      </c>
      <c r="O3278" t="s">
        <v>27</v>
      </c>
      <c r="P3278">
        <v>0</v>
      </c>
      <c r="Q3278" t="s">
        <v>32</v>
      </c>
      <c r="R3278">
        <v>5</v>
      </c>
      <c r="S3278" t="s">
        <v>36</v>
      </c>
      <c r="T3278">
        <v>0</v>
      </c>
      <c r="U3278">
        <v>3</v>
      </c>
      <c r="V3278">
        <v>3</v>
      </c>
      <c r="W3278">
        <v>11</v>
      </c>
      <c r="X3278">
        <v>707</v>
      </c>
      <c r="Y3278">
        <v>-50</v>
      </c>
      <c r="Z3278" t="s">
        <v>41</v>
      </c>
      <c r="AA3278">
        <v>0</v>
      </c>
      <c r="AB3278" t="str">
        <f t="shared" si="51"/>
        <v>50-59</v>
      </c>
    </row>
    <row r="3279" spans="1:28" x14ac:dyDescent="0.3">
      <c r="A3279">
        <v>42</v>
      </c>
      <c r="B3279" t="s">
        <v>27</v>
      </c>
      <c r="C3279" t="s">
        <v>38</v>
      </c>
      <c r="D3279">
        <v>0</v>
      </c>
      <c r="E3279" t="s">
        <v>42</v>
      </c>
      <c r="F3279">
        <v>100</v>
      </c>
      <c r="G3279">
        <v>0</v>
      </c>
      <c r="H3279" t="s">
        <v>30</v>
      </c>
      <c r="I3279">
        <v>0</v>
      </c>
      <c r="J3279" t="s">
        <v>31</v>
      </c>
      <c r="K3279">
        <v>0</v>
      </c>
      <c r="L3279" s="1">
        <v>2300</v>
      </c>
      <c r="M3279" t="s">
        <v>36</v>
      </c>
      <c r="N3279" t="s">
        <v>36</v>
      </c>
      <c r="O3279" t="s">
        <v>27</v>
      </c>
      <c r="P3279">
        <v>100</v>
      </c>
      <c r="Q3279" t="s">
        <v>34</v>
      </c>
      <c r="R3279">
        <v>22</v>
      </c>
      <c r="S3279" t="s">
        <v>27</v>
      </c>
      <c r="T3279">
        <v>6</v>
      </c>
      <c r="U3279">
        <v>2</v>
      </c>
      <c r="V3279">
        <v>2</v>
      </c>
      <c r="W3279">
        <v>99</v>
      </c>
      <c r="X3279">
        <v>646</v>
      </c>
      <c r="Y3279">
        <v>50</v>
      </c>
      <c r="Z3279" t="s">
        <v>35</v>
      </c>
      <c r="AA3279">
        <v>100</v>
      </c>
      <c r="AB3279" t="str">
        <f t="shared" si="51"/>
        <v>40-49</v>
      </c>
    </row>
    <row r="3280" spans="1:28" x14ac:dyDescent="0.3">
      <c r="A3280">
        <v>41</v>
      </c>
      <c r="B3280" t="s">
        <v>27</v>
      </c>
      <c r="C3280" t="s">
        <v>28</v>
      </c>
      <c r="D3280">
        <v>86</v>
      </c>
      <c r="E3280" t="s">
        <v>37</v>
      </c>
      <c r="F3280">
        <v>0</v>
      </c>
      <c r="G3280">
        <v>0</v>
      </c>
      <c r="H3280" t="s">
        <v>43</v>
      </c>
      <c r="I3280">
        <v>0</v>
      </c>
      <c r="J3280" t="s">
        <v>40</v>
      </c>
      <c r="K3280">
        <v>-200</v>
      </c>
      <c r="L3280" s="1">
        <v>2036</v>
      </c>
      <c r="M3280" t="s">
        <v>27</v>
      </c>
      <c r="N3280" t="s">
        <v>27</v>
      </c>
      <c r="O3280" t="s">
        <v>27</v>
      </c>
      <c r="P3280">
        <v>0</v>
      </c>
      <c r="Q3280" t="s">
        <v>32</v>
      </c>
      <c r="R3280">
        <v>21</v>
      </c>
      <c r="S3280" t="s">
        <v>27</v>
      </c>
      <c r="T3280">
        <v>3</v>
      </c>
      <c r="U3280">
        <v>3</v>
      </c>
      <c r="V3280">
        <v>3</v>
      </c>
      <c r="W3280">
        <v>99</v>
      </c>
      <c r="X3280">
        <v>755</v>
      </c>
      <c r="Y3280">
        <v>-50</v>
      </c>
      <c r="Z3280" t="s">
        <v>33</v>
      </c>
      <c r="AA3280">
        <v>50</v>
      </c>
      <c r="AB3280" t="str">
        <f t="shared" si="51"/>
        <v>40-49</v>
      </c>
    </row>
    <row r="3281" spans="1:28" x14ac:dyDescent="0.3">
      <c r="A3281">
        <v>48</v>
      </c>
      <c r="B3281" t="s">
        <v>27</v>
      </c>
      <c r="C3281" t="s">
        <v>38</v>
      </c>
      <c r="D3281">
        <v>0</v>
      </c>
      <c r="E3281" t="s">
        <v>29</v>
      </c>
      <c r="F3281">
        <v>50</v>
      </c>
      <c r="G3281">
        <v>0</v>
      </c>
      <c r="H3281" t="s">
        <v>30</v>
      </c>
      <c r="I3281">
        <v>0</v>
      </c>
      <c r="J3281" t="s">
        <v>31</v>
      </c>
      <c r="K3281">
        <v>0</v>
      </c>
      <c r="L3281" s="1">
        <v>2100</v>
      </c>
      <c r="M3281" t="s">
        <v>27</v>
      </c>
      <c r="N3281" t="s">
        <v>36</v>
      </c>
      <c r="O3281" t="s">
        <v>27</v>
      </c>
      <c r="P3281">
        <v>50</v>
      </c>
      <c r="Q3281" t="s">
        <v>34</v>
      </c>
      <c r="R3281">
        <v>29</v>
      </c>
      <c r="S3281" t="s">
        <v>27</v>
      </c>
      <c r="T3281">
        <v>7</v>
      </c>
      <c r="U3281">
        <v>1</v>
      </c>
      <c r="V3281">
        <v>1</v>
      </c>
      <c r="W3281">
        <v>99</v>
      </c>
      <c r="X3281">
        <v>752</v>
      </c>
      <c r="Y3281">
        <v>-50</v>
      </c>
      <c r="Z3281" t="s">
        <v>41</v>
      </c>
      <c r="AA3281">
        <v>0</v>
      </c>
      <c r="AB3281" t="str">
        <f t="shared" si="51"/>
        <v>40-49</v>
      </c>
    </row>
    <row r="3282" spans="1:28" x14ac:dyDescent="0.3">
      <c r="A3282">
        <v>27</v>
      </c>
      <c r="B3282" t="s">
        <v>27</v>
      </c>
      <c r="C3282" t="s">
        <v>28</v>
      </c>
      <c r="D3282">
        <v>86</v>
      </c>
      <c r="E3282" t="s">
        <v>29</v>
      </c>
      <c r="F3282">
        <v>50</v>
      </c>
      <c r="G3282">
        <v>0</v>
      </c>
      <c r="H3282" t="s">
        <v>39</v>
      </c>
      <c r="I3282">
        <v>0</v>
      </c>
      <c r="J3282" t="s">
        <v>40</v>
      </c>
      <c r="K3282">
        <v>-200</v>
      </c>
      <c r="L3282" s="1">
        <v>2136</v>
      </c>
      <c r="M3282" t="s">
        <v>27</v>
      </c>
      <c r="N3282" t="s">
        <v>27</v>
      </c>
      <c r="O3282" t="s">
        <v>36</v>
      </c>
      <c r="P3282">
        <v>50</v>
      </c>
      <c r="Q3282" t="s">
        <v>32</v>
      </c>
      <c r="R3282">
        <v>29</v>
      </c>
      <c r="S3282" t="s">
        <v>36</v>
      </c>
      <c r="T3282">
        <v>2</v>
      </c>
      <c r="U3282">
        <v>5</v>
      </c>
      <c r="V3282">
        <v>3</v>
      </c>
      <c r="W3282">
        <v>8</v>
      </c>
      <c r="X3282">
        <v>584</v>
      </c>
      <c r="Y3282">
        <v>50</v>
      </c>
      <c r="Z3282" t="s">
        <v>33</v>
      </c>
      <c r="AA3282">
        <v>50</v>
      </c>
      <c r="AB3282" t="str">
        <f t="shared" si="51"/>
        <v>20-29</v>
      </c>
    </row>
    <row r="3283" spans="1:28" x14ac:dyDescent="0.3">
      <c r="A3283">
        <v>40</v>
      </c>
      <c r="B3283" t="s">
        <v>27</v>
      </c>
      <c r="C3283" t="s">
        <v>38</v>
      </c>
      <c r="D3283">
        <v>0</v>
      </c>
      <c r="E3283" t="s">
        <v>29</v>
      </c>
      <c r="F3283">
        <v>50</v>
      </c>
      <c r="G3283">
        <v>1</v>
      </c>
      <c r="H3283" t="s">
        <v>39</v>
      </c>
      <c r="I3283">
        <v>100</v>
      </c>
      <c r="J3283" t="s">
        <v>40</v>
      </c>
      <c r="K3283">
        <v>-200</v>
      </c>
      <c r="L3283" s="1">
        <v>2100</v>
      </c>
      <c r="M3283" t="s">
        <v>36</v>
      </c>
      <c r="N3283" t="s">
        <v>27</v>
      </c>
      <c r="O3283" t="s">
        <v>27</v>
      </c>
      <c r="P3283">
        <v>50</v>
      </c>
      <c r="Q3283" t="s">
        <v>44</v>
      </c>
      <c r="R3283">
        <v>1</v>
      </c>
      <c r="S3283" t="s">
        <v>36</v>
      </c>
      <c r="T3283">
        <v>8</v>
      </c>
      <c r="U3283">
        <v>3</v>
      </c>
      <c r="V3283">
        <v>3</v>
      </c>
      <c r="W3283">
        <v>3</v>
      </c>
      <c r="X3283">
        <v>610</v>
      </c>
      <c r="Y3283">
        <v>50</v>
      </c>
      <c r="Z3283" t="s">
        <v>41</v>
      </c>
      <c r="AA3283">
        <v>0</v>
      </c>
      <c r="AB3283" t="str">
        <f t="shared" si="51"/>
        <v>40-49</v>
      </c>
    </row>
    <row r="3284" spans="1:28" x14ac:dyDescent="0.3">
      <c r="A3284">
        <v>18</v>
      </c>
      <c r="B3284" t="s">
        <v>27</v>
      </c>
      <c r="C3284" t="s">
        <v>38</v>
      </c>
      <c r="D3284">
        <v>0</v>
      </c>
      <c r="E3284" t="s">
        <v>29</v>
      </c>
      <c r="F3284">
        <v>50</v>
      </c>
      <c r="G3284">
        <v>0</v>
      </c>
      <c r="H3284" t="s">
        <v>39</v>
      </c>
      <c r="I3284">
        <v>0</v>
      </c>
      <c r="J3284" t="s">
        <v>31</v>
      </c>
      <c r="K3284">
        <v>0</v>
      </c>
      <c r="L3284" s="1">
        <v>2200</v>
      </c>
      <c r="M3284" t="s">
        <v>27</v>
      </c>
      <c r="N3284" t="s">
        <v>36</v>
      </c>
      <c r="O3284" t="s">
        <v>27</v>
      </c>
      <c r="P3284">
        <v>50</v>
      </c>
      <c r="Q3284" t="s">
        <v>32</v>
      </c>
      <c r="R3284">
        <v>30</v>
      </c>
      <c r="S3284" t="s">
        <v>36</v>
      </c>
      <c r="T3284">
        <v>6</v>
      </c>
      <c r="U3284">
        <v>1</v>
      </c>
      <c r="V3284">
        <v>1</v>
      </c>
      <c r="W3284">
        <v>2</v>
      </c>
      <c r="X3284">
        <v>750</v>
      </c>
      <c r="Y3284">
        <v>-50</v>
      </c>
      <c r="Z3284" t="s">
        <v>35</v>
      </c>
      <c r="AA3284">
        <v>100</v>
      </c>
      <c r="AB3284" t="str">
        <f t="shared" si="51"/>
        <v>10-19</v>
      </c>
    </row>
    <row r="3285" spans="1:28" x14ac:dyDescent="0.3">
      <c r="A3285">
        <v>53</v>
      </c>
      <c r="B3285" t="s">
        <v>27</v>
      </c>
      <c r="C3285" t="s">
        <v>28</v>
      </c>
      <c r="D3285">
        <v>86</v>
      </c>
      <c r="E3285" t="s">
        <v>29</v>
      </c>
      <c r="F3285">
        <v>50</v>
      </c>
      <c r="G3285">
        <v>1</v>
      </c>
      <c r="H3285" t="s">
        <v>30</v>
      </c>
      <c r="I3285">
        <v>50</v>
      </c>
      <c r="J3285" t="s">
        <v>31</v>
      </c>
      <c r="K3285">
        <v>0</v>
      </c>
      <c r="L3285" s="1">
        <v>2336</v>
      </c>
      <c r="M3285" t="s">
        <v>27</v>
      </c>
      <c r="N3285" t="s">
        <v>36</v>
      </c>
      <c r="O3285" t="s">
        <v>27</v>
      </c>
      <c r="P3285">
        <v>50</v>
      </c>
      <c r="Q3285" t="s">
        <v>34</v>
      </c>
      <c r="R3285">
        <v>26</v>
      </c>
      <c r="S3285" t="s">
        <v>36</v>
      </c>
      <c r="T3285">
        <v>5</v>
      </c>
      <c r="U3285">
        <v>0</v>
      </c>
      <c r="V3285">
        <v>3</v>
      </c>
      <c r="W3285">
        <v>5</v>
      </c>
      <c r="X3285">
        <v>760</v>
      </c>
      <c r="Y3285">
        <v>-50</v>
      </c>
      <c r="Z3285" t="s">
        <v>35</v>
      </c>
      <c r="AA3285">
        <v>100</v>
      </c>
      <c r="AB3285" t="str">
        <f t="shared" si="51"/>
        <v>50-59</v>
      </c>
    </row>
    <row r="3286" spans="1:28" x14ac:dyDescent="0.3">
      <c r="A3286">
        <v>18</v>
      </c>
      <c r="B3286" t="s">
        <v>27</v>
      </c>
      <c r="C3286" t="s">
        <v>28</v>
      </c>
      <c r="D3286">
        <v>86</v>
      </c>
      <c r="E3286" t="s">
        <v>29</v>
      </c>
      <c r="F3286">
        <v>50</v>
      </c>
      <c r="G3286">
        <v>0</v>
      </c>
      <c r="H3286" t="s">
        <v>30</v>
      </c>
      <c r="I3286">
        <v>0</v>
      </c>
      <c r="J3286" t="s">
        <v>31</v>
      </c>
      <c r="K3286">
        <v>0</v>
      </c>
      <c r="L3286" s="1">
        <v>2286</v>
      </c>
      <c r="M3286" t="s">
        <v>36</v>
      </c>
      <c r="N3286" t="s">
        <v>27</v>
      </c>
      <c r="O3286" t="s">
        <v>27</v>
      </c>
      <c r="P3286">
        <v>50</v>
      </c>
      <c r="Q3286" t="s">
        <v>34</v>
      </c>
      <c r="R3286">
        <v>22</v>
      </c>
      <c r="S3286" t="s">
        <v>27</v>
      </c>
      <c r="T3286">
        <v>6</v>
      </c>
      <c r="U3286">
        <v>0</v>
      </c>
      <c r="V3286">
        <v>3</v>
      </c>
      <c r="W3286">
        <v>99</v>
      </c>
      <c r="X3286">
        <v>712</v>
      </c>
      <c r="Y3286">
        <v>-50</v>
      </c>
      <c r="Z3286" t="s">
        <v>35</v>
      </c>
      <c r="AA3286">
        <v>100</v>
      </c>
      <c r="AB3286" t="str">
        <f t="shared" si="51"/>
        <v>10-19</v>
      </c>
    </row>
    <row r="3287" spans="1:28" x14ac:dyDescent="0.3">
      <c r="A3287">
        <v>62</v>
      </c>
      <c r="B3287" t="s">
        <v>36</v>
      </c>
      <c r="C3287" t="s">
        <v>28</v>
      </c>
      <c r="D3287">
        <v>86</v>
      </c>
      <c r="E3287" t="s">
        <v>29</v>
      </c>
      <c r="F3287">
        <v>50</v>
      </c>
      <c r="G3287">
        <v>0</v>
      </c>
      <c r="H3287" t="s">
        <v>39</v>
      </c>
      <c r="I3287">
        <v>0</v>
      </c>
      <c r="J3287" t="s">
        <v>40</v>
      </c>
      <c r="K3287">
        <v>-200</v>
      </c>
      <c r="L3287" s="1">
        <v>2086</v>
      </c>
      <c r="M3287" t="s">
        <v>27</v>
      </c>
      <c r="N3287" t="s">
        <v>36</v>
      </c>
      <c r="O3287" t="s">
        <v>27</v>
      </c>
      <c r="P3287">
        <v>50</v>
      </c>
      <c r="Q3287" t="s">
        <v>34</v>
      </c>
      <c r="R3287">
        <v>10</v>
      </c>
      <c r="S3287" t="s">
        <v>27</v>
      </c>
      <c r="T3287">
        <v>6</v>
      </c>
      <c r="U3287">
        <v>3</v>
      </c>
      <c r="V3287">
        <v>2</v>
      </c>
      <c r="W3287">
        <v>99</v>
      </c>
      <c r="X3287">
        <v>715</v>
      </c>
      <c r="Y3287">
        <v>-50</v>
      </c>
      <c r="Z3287" t="s">
        <v>35</v>
      </c>
      <c r="AA3287">
        <v>100</v>
      </c>
      <c r="AB3287" t="str">
        <f t="shared" si="51"/>
        <v>60-69</v>
      </c>
    </row>
    <row r="3288" spans="1:28" x14ac:dyDescent="0.3">
      <c r="A3288">
        <v>35</v>
      </c>
      <c r="B3288" t="s">
        <v>27</v>
      </c>
      <c r="C3288" t="s">
        <v>28</v>
      </c>
      <c r="D3288">
        <v>86</v>
      </c>
      <c r="E3288" t="s">
        <v>37</v>
      </c>
      <c r="F3288">
        <v>0</v>
      </c>
      <c r="G3288">
        <v>0</v>
      </c>
      <c r="H3288" t="s">
        <v>39</v>
      </c>
      <c r="I3288">
        <v>0</v>
      </c>
      <c r="J3288" t="s">
        <v>31</v>
      </c>
      <c r="K3288">
        <v>0</v>
      </c>
      <c r="L3288" s="1">
        <v>2286</v>
      </c>
      <c r="M3288" t="s">
        <v>36</v>
      </c>
      <c r="N3288" t="s">
        <v>36</v>
      </c>
      <c r="O3288" t="s">
        <v>27</v>
      </c>
      <c r="P3288">
        <v>100</v>
      </c>
      <c r="Q3288" t="s">
        <v>32</v>
      </c>
      <c r="R3288">
        <v>13</v>
      </c>
      <c r="S3288" t="s">
        <v>27</v>
      </c>
      <c r="T3288">
        <v>7</v>
      </c>
      <c r="U3288">
        <v>1</v>
      </c>
      <c r="V3288">
        <v>2</v>
      </c>
      <c r="W3288">
        <v>99</v>
      </c>
      <c r="X3288">
        <v>700</v>
      </c>
      <c r="Y3288">
        <v>50</v>
      </c>
      <c r="Z3288" t="s">
        <v>35</v>
      </c>
      <c r="AA3288">
        <v>100</v>
      </c>
      <c r="AB3288" t="str">
        <f t="shared" si="51"/>
        <v>30-39</v>
      </c>
    </row>
    <row r="3289" spans="1:28" x14ac:dyDescent="0.3">
      <c r="A3289">
        <v>36</v>
      </c>
      <c r="B3289" t="s">
        <v>27</v>
      </c>
      <c r="C3289" t="s">
        <v>46</v>
      </c>
      <c r="D3289">
        <v>0</v>
      </c>
      <c r="E3289" t="s">
        <v>29</v>
      </c>
      <c r="F3289">
        <v>50</v>
      </c>
      <c r="G3289">
        <v>1</v>
      </c>
      <c r="H3289" t="s">
        <v>30</v>
      </c>
      <c r="I3289">
        <v>50</v>
      </c>
      <c r="J3289" t="s">
        <v>31</v>
      </c>
      <c r="K3289">
        <v>0</v>
      </c>
      <c r="L3289" s="1">
        <v>2200</v>
      </c>
      <c r="M3289" t="s">
        <v>27</v>
      </c>
      <c r="N3289" t="s">
        <v>36</v>
      </c>
      <c r="O3289" t="s">
        <v>27</v>
      </c>
      <c r="P3289">
        <v>50</v>
      </c>
      <c r="Q3289" t="s">
        <v>34</v>
      </c>
      <c r="R3289">
        <v>25</v>
      </c>
      <c r="S3289" t="s">
        <v>27</v>
      </c>
      <c r="T3289">
        <v>5</v>
      </c>
      <c r="U3289">
        <v>2</v>
      </c>
      <c r="V3289">
        <v>3</v>
      </c>
      <c r="W3289">
        <v>99</v>
      </c>
      <c r="X3289">
        <v>723</v>
      </c>
      <c r="Y3289">
        <v>-50</v>
      </c>
      <c r="Z3289" t="s">
        <v>33</v>
      </c>
      <c r="AA3289">
        <v>50</v>
      </c>
      <c r="AB3289" t="str">
        <f t="shared" si="51"/>
        <v>30-39</v>
      </c>
    </row>
    <row r="3290" spans="1:28" x14ac:dyDescent="0.3">
      <c r="A3290">
        <v>30</v>
      </c>
      <c r="B3290" t="s">
        <v>27</v>
      </c>
      <c r="C3290" t="s">
        <v>38</v>
      </c>
      <c r="D3290">
        <v>0</v>
      </c>
      <c r="E3290" t="s">
        <v>29</v>
      </c>
      <c r="F3290">
        <v>50</v>
      </c>
      <c r="G3290">
        <v>2</v>
      </c>
      <c r="H3290" t="s">
        <v>30</v>
      </c>
      <c r="I3290">
        <v>100</v>
      </c>
      <c r="J3290" t="s">
        <v>31</v>
      </c>
      <c r="K3290">
        <v>0</v>
      </c>
      <c r="L3290" s="1">
        <v>2200</v>
      </c>
      <c r="M3290" t="s">
        <v>27</v>
      </c>
      <c r="N3290" t="s">
        <v>36</v>
      </c>
      <c r="O3290" t="s">
        <v>27</v>
      </c>
      <c r="P3290">
        <v>50</v>
      </c>
      <c r="Q3290" t="s">
        <v>34</v>
      </c>
      <c r="R3290">
        <v>25</v>
      </c>
      <c r="S3290" t="s">
        <v>36</v>
      </c>
      <c r="T3290">
        <v>5</v>
      </c>
      <c r="U3290">
        <v>1</v>
      </c>
      <c r="V3290">
        <v>3</v>
      </c>
      <c r="W3290">
        <v>9</v>
      </c>
      <c r="X3290">
        <v>725</v>
      </c>
      <c r="Y3290">
        <v>-50</v>
      </c>
      <c r="Z3290" t="s">
        <v>41</v>
      </c>
      <c r="AA3290">
        <v>0</v>
      </c>
      <c r="AB3290" t="str">
        <f t="shared" si="51"/>
        <v>30-39</v>
      </c>
    </row>
    <row r="3291" spans="1:28" x14ac:dyDescent="0.3">
      <c r="A3291">
        <v>35</v>
      </c>
      <c r="B3291" t="s">
        <v>27</v>
      </c>
      <c r="C3291" t="s">
        <v>28</v>
      </c>
      <c r="D3291">
        <v>86</v>
      </c>
      <c r="E3291" t="s">
        <v>29</v>
      </c>
      <c r="F3291">
        <v>50</v>
      </c>
      <c r="G3291">
        <v>0</v>
      </c>
      <c r="H3291" t="s">
        <v>30</v>
      </c>
      <c r="I3291">
        <v>0</v>
      </c>
      <c r="J3291" t="s">
        <v>40</v>
      </c>
      <c r="K3291">
        <v>-200</v>
      </c>
      <c r="L3291" s="1">
        <v>2136</v>
      </c>
      <c r="M3291" t="s">
        <v>27</v>
      </c>
      <c r="N3291" t="s">
        <v>27</v>
      </c>
      <c r="O3291" t="s">
        <v>27</v>
      </c>
      <c r="P3291">
        <v>0</v>
      </c>
      <c r="Q3291" t="s">
        <v>34</v>
      </c>
      <c r="R3291">
        <v>15</v>
      </c>
      <c r="S3291" t="s">
        <v>36</v>
      </c>
      <c r="T3291">
        <v>4</v>
      </c>
      <c r="U3291">
        <v>0</v>
      </c>
      <c r="V3291">
        <v>1</v>
      </c>
      <c r="W3291">
        <v>4</v>
      </c>
      <c r="X3291">
        <v>755</v>
      </c>
      <c r="Y3291">
        <v>-50</v>
      </c>
      <c r="Z3291" t="s">
        <v>35</v>
      </c>
      <c r="AA3291">
        <v>100</v>
      </c>
      <c r="AB3291" t="str">
        <f t="shared" si="51"/>
        <v>30-39</v>
      </c>
    </row>
    <row r="3292" spans="1:28" x14ac:dyDescent="0.3">
      <c r="A3292">
        <v>61</v>
      </c>
      <c r="B3292" t="s">
        <v>36</v>
      </c>
      <c r="C3292" t="s">
        <v>38</v>
      </c>
      <c r="D3292">
        <v>0</v>
      </c>
      <c r="E3292" t="s">
        <v>42</v>
      </c>
      <c r="F3292">
        <v>100</v>
      </c>
      <c r="G3292">
        <v>2</v>
      </c>
      <c r="H3292" t="s">
        <v>30</v>
      </c>
      <c r="I3292">
        <v>100</v>
      </c>
      <c r="J3292" t="s">
        <v>31</v>
      </c>
      <c r="K3292">
        <v>0</v>
      </c>
      <c r="L3292" s="1">
        <v>2350</v>
      </c>
      <c r="M3292" t="s">
        <v>27</v>
      </c>
      <c r="N3292" t="s">
        <v>27</v>
      </c>
      <c r="O3292" t="s">
        <v>27</v>
      </c>
      <c r="P3292">
        <v>0</v>
      </c>
      <c r="Q3292" t="s">
        <v>32</v>
      </c>
      <c r="R3292">
        <v>1</v>
      </c>
      <c r="S3292" t="s">
        <v>27</v>
      </c>
      <c r="T3292">
        <v>5</v>
      </c>
      <c r="U3292">
        <v>1</v>
      </c>
      <c r="V3292">
        <v>3</v>
      </c>
      <c r="W3292">
        <v>99</v>
      </c>
      <c r="X3292">
        <v>797</v>
      </c>
      <c r="Y3292">
        <v>-50</v>
      </c>
      <c r="Z3292" t="s">
        <v>33</v>
      </c>
      <c r="AA3292">
        <v>50</v>
      </c>
      <c r="AB3292" t="str">
        <f t="shared" si="51"/>
        <v>60-69</v>
      </c>
    </row>
    <row r="3293" spans="1:28" x14ac:dyDescent="0.3">
      <c r="A3293">
        <v>18</v>
      </c>
      <c r="B3293" t="s">
        <v>27</v>
      </c>
      <c r="C3293" t="s">
        <v>28</v>
      </c>
      <c r="D3293">
        <v>86</v>
      </c>
      <c r="E3293" t="s">
        <v>42</v>
      </c>
      <c r="F3293">
        <v>100</v>
      </c>
      <c r="G3293">
        <v>2</v>
      </c>
      <c r="H3293" t="s">
        <v>30</v>
      </c>
      <c r="I3293">
        <v>100</v>
      </c>
      <c r="J3293" t="s">
        <v>40</v>
      </c>
      <c r="K3293">
        <v>-200</v>
      </c>
      <c r="L3293" s="1">
        <v>2136</v>
      </c>
      <c r="M3293" t="s">
        <v>27</v>
      </c>
      <c r="N3293" t="s">
        <v>36</v>
      </c>
      <c r="O3293" t="s">
        <v>27</v>
      </c>
      <c r="P3293">
        <v>50</v>
      </c>
      <c r="Q3293" t="s">
        <v>44</v>
      </c>
      <c r="R3293">
        <v>11</v>
      </c>
      <c r="S3293" t="s">
        <v>36</v>
      </c>
      <c r="T3293">
        <v>4</v>
      </c>
      <c r="U3293">
        <v>4</v>
      </c>
      <c r="V3293">
        <v>2</v>
      </c>
      <c r="W3293">
        <v>13</v>
      </c>
      <c r="X3293">
        <v>719</v>
      </c>
      <c r="Y3293">
        <v>-50</v>
      </c>
      <c r="Z3293" t="s">
        <v>41</v>
      </c>
      <c r="AA3293">
        <v>0</v>
      </c>
      <c r="AB3293" t="str">
        <f t="shared" si="51"/>
        <v>10-19</v>
      </c>
    </row>
    <row r="3294" spans="1:28" x14ac:dyDescent="0.3">
      <c r="A3294">
        <v>59</v>
      </c>
      <c r="B3294" t="s">
        <v>36</v>
      </c>
      <c r="C3294" t="s">
        <v>38</v>
      </c>
      <c r="D3294">
        <v>0</v>
      </c>
      <c r="E3294" t="s">
        <v>42</v>
      </c>
      <c r="F3294">
        <v>100</v>
      </c>
      <c r="G3294">
        <v>1</v>
      </c>
      <c r="H3294" t="s">
        <v>30</v>
      </c>
      <c r="I3294">
        <v>50</v>
      </c>
      <c r="J3294" t="s">
        <v>40</v>
      </c>
      <c r="K3294">
        <v>-200</v>
      </c>
      <c r="L3294" s="1">
        <v>2150</v>
      </c>
      <c r="M3294" t="s">
        <v>27</v>
      </c>
      <c r="N3294" t="s">
        <v>27</v>
      </c>
      <c r="O3294" t="s">
        <v>27</v>
      </c>
      <c r="P3294">
        <v>0</v>
      </c>
      <c r="Q3294" t="s">
        <v>32</v>
      </c>
      <c r="R3294">
        <v>12</v>
      </c>
      <c r="S3294" t="s">
        <v>27</v>
      </c>
      <c r="T3294">
        <v>4</v>
      </c>
      <c r="U3294">
        <v>1</v>
      </c>
      <c r="V3294">
        <v>1</v>
      </c>
      <c r="W3294">
        <v>99</v>
      </c>
      <c r="X3294">
        <v>710</v>
      </c>
      <c r="Y3294">
        <v>-50</v>
      </c>
      <c r="Z3294" t="s">
        <v>35</v>
      </c>
      <c r="AA3294">
        <v>100</v>
      </c>
      <c r="AB3294" t="str">
        <f t="shared" si="51"/>
        <v>50-59</v>
      </c>
    </row>
    <row r="3295" spans="1:28" x14ac:dyDescent="0.3">
      <c r="A3295">
        <v>45</v>
      </c>
      <c r="B3295" t="s">
        <v>27</v>
      </c>
      <c r="C3295" t="s">
        <v>38</v>
      </c>
      <c r="D3295">
        <v>0</v>
      </c>
      <c r="E3295" t="s">
        <v>29</v>
      </c>
      <c r="F3295">
        <v>50</v>
      </c>
      <c r="G3295">
        <v>0</v>
      </c>
      <c r="H3295" t="s">
        <v>39</v>
      </c>
      <c r="I3295">
        <v>0</v>
      </c>
      <c r="J3295" t="s">
        <v>40</v>
      </c>
      <c r="K3295">
        <v>-200</v>
      </c>
      <c r="L3295" s="1">
        <v>2150</v>
      </c>
      <c r="M3295" t="s">
        <v>27</v>
      </c>
      <c r="N3295" t="s">
        <v>27</v>
      </c>
      <c r="O3295" t="s">
        <v>27</v>
      </c>
      <c r="P3295">
        <v>0</v>
      </c>
      <c r="Q3295" t="s">
        <v>34</v>
      </c>
      <c r="R3295">
        <v>17</v>
      </c>
      <c r="S3295" t="s">
        <v>27</v>
      </c>
      <c r="T3295">
        <v>6</v>
      </c>
      <c r="U3295">
        <v>4</v>
      </c>
      <c r="V3295">
        <v>2</v>
      </c>
      <c r="W3295">
        <v>99</v>
      </c>
      <c r="X3295">
        <v>698</v>
      </c>
      <c r="Y3295">
        <v>50</v>
      </c>
      <c r="Z3295" t="s">
        <v>35</v>
      </c>
      <c r="AA3295">
        <v>100</v>
      </c>
      <c r="AB3295" t="str">
        <f t="shared" si="51"/>
        <v>40-49</v>
      </c>
    </row>
    <row r="3296" spans="1:28" x14ac:dyDescent="0.3">
      <c r="A3296">
        <v>21</v>
      </c>
      <c r="B3296" t="s">
        <v>27</v>
      </c>
      <c r="C3296" t="s">
        <v>38</v>
      </c>
      <c r="D3296">
        <v>0</v>
      </c>
      <c r="E3296" t="s">
        <v>29</v>
      </c>
      <c r="F3296">
        <v>50</v>
      </c>
      <c r="G3296">
        <v>0</v>
      </c>
      <c r="H3296" t="s">
        <v>30</v>
      </c>
      <c r="I3296">
        <v>0</v>
      </c>
      <c r="J3296" t="s">
        <v>31</v>
      </c>
      <c r="K3296">
        <v>0</v>
      </c>
      <c r="L3296" s="1">
        <v>2150</v>
      </c>
      <c r="M3296" t="s">
        <v>27</v>
      </c>
      <c r="N3296" t="s">
        <v>36</v>
      </c>
      <c r="O3296" t="s">
        <v>27</v>
      </c>
      <c r="P3296">
        <v>50</v>
      </c>
      <c r="Q3296" t="s">
        <v>34</v>
      </c>
      <c r="R3296">
        <v>3</v>
      </c>
      <c r="S3296" t="s">
        <v>36</v>
      </c>
      <c r="T3296">
        <v>5</v>
      </c>
      <c r="U3296">
        <v>0</v>
      </c>
      <c r="V3296">
        <v>1</v>
      </c>
      <c r="W3296">
        <v>13</v>
      </c>
      <c r="X3296">
        <v>733</v>
      </c>
      <c r="Y3296">
        <v>-50</v>
      </c>
      <c r="Z3296" t="s">
        <v>33</v>
      </c>
      <c r="AA3296">
        <v>50</v>
      </c>
      <c r="AB3296" t="str">
        <f t="shared" si="51"/>
        <v>20-29</v>
      </c>
    </row>
    <row r="3297" spans="1:28" x14ac:dyDescent="0.3">
      <c r="A3297">
        <v>23</v>
      </c>
      <c r="B3297" t="s">
        <v>27</v>
      </c>
      <c r="C3297" t="s">
        <v>28</v>
      </c>
      <c r="D3297">
        <v>86</v>
      </c>
      <c r="E3297" t="s">
        <v>37</v>
      </c>
      <c r="F3297">
        <v>0</v>
      </c>
      <c r="G3297">
        <v>0</v>
      </c>
      <c r="H3297" t="s">
        <v>30</v>
      </c>
      <c r="I3297">
        <v>0</v>
      </c>
      <c r="J3297" t="s">
        <v>31</v>
      </c>
      <c r="K3297">
        <v>0</v>
      </c>
      <c r="L3297" s="1">
        <v>2236</v>
      </c>
      <c r="M3297" t="s">
        <v>27</v>
      </c>
      <c r="N3297" t="s">
        <v>27</v>
      </c>
      <c r="O3297" t="s">
        <v>36</v>
      </c>
      <c r="P3297">
        <v>50</v>
      </c>
      <c r="Q3297" t="s">
        <v>34</v>
      </c>
      <c r="R3297">
        <v>13</v>
      </c>
      <c r="S3297" t="s">
        <v>36</v>
      </c>
      <c r="T3297">
        <v>3</v>
      </c>
      <c r="U3297">
        <v>2</v>
      </c>
      <c r="V3297">
        <v>2</v>
      </c>
      <c r="W3297">
        <v>1</v>
      </c>
      <c r="X3297">
        <v>692</v>
      </c>
      <c r="Y3297">
        <v>50</v>
      </c>
      <c r="Z3297" t="s">
        <v>41</v>
      </c>
      <c r="AA3297">
        <v>0</v>
      </c>
      <c r="AB3297" t="str">
        <f t="shared" si="51"/>
        <v>20-29</v>
      </c>
    </row>
    <row r="3298" spans="1:28" x14ac:dyDescent="0.3">
      <c r="A3298">
        <v>65</v>
      </c>
      <c r="B3298" t="s">
        <v>36</v>
      </c>
      <c r="C3298" t="s">
        <v>38</v>
      </c>
      <c r="D3298">
        <v>0</v>
      </c>
      <c r="E3298" t="s">
        <v>37</v>
      </c>
      <c r="F3298">
        <v>0</v>
      </c>
      <c r="G3298">
        <v>1</v>
      </c>
      <c r="H3298" t="s">
        <v>39</v>
      </c>
      <c r="I3298">
        <v>100</v>
      </c>
      <c r="J3298" t="s">
        <v>31</v>
      </c>
      <c r="K3298">
        <v>0</v>
      </c>
      <c r="L3298" s="1">
        <v>2300</v>
      </c>
      <c r="M3298" t="s">
        <v>27</v>
      </c>
      <c r="N3298" t="s">
        <v>27</v>
      </c>
      <c r="O3298" t="s">
        <v>27</v>
      </c>
      <c r="P3298">
        <v>0</v>
      </c>
      <c r="Q3298" t="s">
        <v>34</v>
      </c>
      <c r="R3298">
        <v>19</v>
      </c>
      <c r="S3298" t="s">
        <v>36</v>
      </c>
      <c r="T3298">
        <v>7</v>
      </c>
      <c r="U3298">
        <v>0</v>
      </c>
      <c r="V3298">
        <v>3</v>
      </c>
      <c r="W3298">
        <v>9</v>
      </c>
      <c r="X3298">
        <v>754</v>
      </c>
      <c r="Y3298">
        <v>-50</v>
      </c>
      <c r="Z3298" t="s">
        <v>35</v>
      </c>
      <c r="AA3298">
        <v>100</v>
      </c>
      <c r="AB3298" t="str">
        <f t="shared" si="51"/>
        <v>60-69</v>
      </c>
    </row>
    <row r="3299" spans="1:28" x14ac:dyDescent="0.3">
      <c r="A3299">
        <v>25</v>
      </c>
      <c r="B3299" t="s">
        <v>27</v>
      </c>
      <c r="C3299" t="s">
        <v>28</v>
      </c>
      <c r="D3299">
        <v>86</v>
      </c>
      <c r="E3299" t="s">
        <v>42</v>
      </c>
      <c r="F3299">
        <v>100</v>
      </c>
      <c r="G3299">
        <v>0</v>
      </c>
      <c r="H3299" t="s">
        <v>30</v>
      </c>
      <c r="I3299">
        <v>0</v>
      </c>
      <c r="J3299" t="s">
        <v>40</v>
      </c>
      <c r="K3299">
        <v>-200</v>
      </c>
      <c r="L3299" s="1">
        <v>2236</v>
      </c>
      <c r="M3299" t="s">
        <v>27</v>
      </c>
      <c r="N3299" t="s">
        <v>27</v>
      </c>
      <c r="O3299" t="s">
        <v>27</v>
      </c>
      <c r="P3299">
        <v>0</v>
      </c>
      <c r="Q3299" t="s">
        <v>44</v>
      </c>
      <c r="R3299">
        <v>16</v>
      </c>
      <c r="S3299" t="s">
        <v>36</v>
      </c>
      <c r="T3299">
        <v>4</v>
      </c>
      <c r="U3299">
        <v>3</v>
      </c>
      <c r="V3299">
        <v>2</v>
      </c>
      <c r="W3299">
        <v>7</v>
      </c>
      <c r="X3299">
        <v>601</v>
      </c>
      <c r="Y3299">
        <v>50</v>
      </c>
      <c r="Z3299" t="s">
        <v>33</v>
      </c>
      <c r="AA3299">
        <v>50</v>
      </c>
      <c r="AB3299" t="str">
        <f t="shared" si="51"/>
        <v>20-29</v>
      </c>
    </row>
    <row r="3300" spans="1:28" x14ac:dyDescent="0.3">
      <c r="A3300">
        <v>22</v>
      </c>
      <c r="B3300" t="s">
        <v>27</v>
      </c>
      <c r="C3300" t="s">
        <v>38</v>
      </c>
      <c r="D3300">
        <v>0</v>
      </c>
      <c r="E3300" t="s">
        <v>29</v>
      </c>
      <c r="F3300">
        <v>50</v>
      </c>
      <c r="G3300">
        <v>1</v>
      </c>
      <c r="H3300" t="s">
        <v>30</v>
      </c>
      <c r="I3300">
        <v>50</v>
      </c>
      <c r="J3300" t="s">
        <v>31</v>
      </c>
      <c r="K3300">
        <v>0</v>
      </c>
      <c r="L3300" s="1">
        <v>2250</v>
      </c>
      <c r="M3300" t="s">
        <v>27</v>
      </c>
      <c r="N3300" t="s">
        <v>27</v>
      </c>
      <c r="O3300" t="s">
        <v>36</v>
      </c>
      <c r="P3300">
        <v>50</v>
      </c>
      <c r="Q3300" t="s">
        <v>34</v>
      </c>
      <c r="R3300">
        <v>12</v>
      </c>
      <c r="S3300" t="s">
        <v>27</v>
      </c>
      <c r="T3300">
        <v>5</v>
      </c>
      <c r="U3300">
        <v>1</v>
      </c>
      <c r="V3300">
        <v>2</v>
      </c>
      <c r="W3300">
        <v>99</v>
      </c>
      <c r="X3300">
        <v>714</v>
      </c>
      <c r="Y3300">
        <v>-50</v>
      </c>
      <c r="Z3300" t="s">
        <v>35</v>
      </c>
      <c r="AA3300">
        <v>100</v>
      </c>
      <c r="AB3300" t="str">
        <f t="shared" si="51"/>
        <v>20-29</v>
      </c>
    </row>
    <row r="3301" spans="1:28" x14ac:dyDescent="0.3">
      <c r="A3301">
        <v>57</v>
      </c>
      <c r="B3301" t="s">
        <v>36</v>
      </c>
      <c r="C3301" t="s">
        <v>28</v>
      </c>
      <c r="D3301">
        <v>86</v>
      </c>
      <c r="E3301" t="s">
        <v>37</v>
      </c>
      <c r="F3301">
        <v>0</v>
      </c>
      <c r="G3301">
        <v>0</v>
      </c>
      <c r="H3301" t="s">
        <v>43</v>
      </c>
      <c r="I3301">
        <v>0</v>
      </c>
      <c r="J3301" t="s">
        <v>40</v>
      </c>
      <c r="K3301">
        <v>-200</v>
      </c>
      <c r="L3301" s="1">
        <v>2086</v>
      </c>
      <c r="M3301" t="s">
        <v>27</v>
      </c>
      <c r="N3301" t="s">
        <v>27</v>
      </c>
      <c r="O3301" t="s">
        <v>27</v>
      </c>
      <c r="P3301">
        <v>0</v>
      </c>
      <c r="Q3301" t="s">
        <v>44</v>
      </c>
      <c r="R3301">
        <v>9</v>
      </c>
      <c r="S3301" t="s">
        <v>36</v>
      </c>
      <c r="T3301">
        <v>4</v>
      </c>
      <c r="U3301">
        <v>6</v>
      </c>
      <c r="V3301">
        <v>2</v>
      </c>
      <c r="W3301">
        <v>8</v>
      </c>
      <c r="X3301">
        <v>725</v>
      </c>
      <c r="Y3301">
        <v>-50</v>
      </c>
      <c r="Z3301" t="s">
        <v>35</v>
      </c>
      <c r="AA3301">
        <v>100</v>
      </c>
      <c r="AB3301" t="str">
        <f t="shared" si="51"/>
        <v>50-59</v>
      </c>
    </row>
    <row r="3302" spans="1:28" x14ac:dyDescent="0.3">
      <c r="A3302">
        <v>45</v>
      </c>
      <c r="B3302" t="s">
        <v>27</v>
      </c>
      <c r="C3302" t="s">
        <v>28</v>
      </c>
      <c r="D3302">
        <v>86</v>
      </c>
      <c r="E3302" t="s">
        <v>29</v>
      </c>
      <c r="F3302">
        <v>50</v>
      </c>
      <c r="G3302">
        <v>0</v>
      </c>
      <c r="H3302" t="s">
        <v>39</v>
      </c>
      <c r="I3302">
        <v>0</v>
      </c>
      <c r="J3302" t="s">
        <v>31</v>
      </c>
      <c r="K3302">
        <v>0</v>
      </c>
      <c r="L3302" s="1">
        <v>2236</v>
      </c>
      <c r="M3302" t="s">
        <v>27</v>
      </c>
      <c r="N3302" t="s">
        <v>36</v>
      </c>
      <c r="O3302" t="s">
        <v>27</v>
      </c>
      <c r="P3302">
        <v>50</v>
      </c>
      <c r="Q3302" t="s">
        <v>32</v>
      </c>
      <c r="R3302">
        <v>20</v>
      </c>
      <c r="S3302" t="s">
        <v>36</v>
      </c>
      <c r="T3302">
        <v>5</v>
      </c>
      <c r="U3302">
        <v>1</v>
      </c>
      <c r="V3302">
        <v>2</v>
      </c>
      <c r="W3302">
        <v>12</v>
      </c>
      <c r="X3302">
        <v>729</v>
      </c>
      <c r="Y3302">
        <v>-50</v>
      </c>
      <c r="Z3302" t="s">
        <v>33</v>
      </c>
      <c r="AA3302">
        <v>50</v>
      </c>
      <c r="AB3302" t="str">
        <f t="shared" si="51"/>
        <v>40-49</v>
      </c>
    </row>
    <row r="3303" spans="1:28" x14ac:dyDescent="0.3">
      <c r="A3303">
        <v>25</v>
      </c>
      <c r="B3303" t="s">
        <v>27</v>
      </c>
      <c r="C3303" t="s">
        <v>38</v>
      </c>
      <c r="D3303">
        <v>0</v>
      </c>
      <c r="E3303" t="s">
        <v>29</v>
      </c>
      <c r="F3303">
        <v>50</v>
      </c>
      <c r="G3303">
        <v>0</v>
      </c>
      <c r="H3303" t="s">
        <v>30</v>
      </c>
      <c r="I3303">
        <v>0</v>
      </c>
      <c r="J3303" t="s">
        <v>31</v>
      </c>
      <c r="K3303">
        <v>0</v>
      </c>
      <c r="L3303" s="1">
        <v>2150</v>
      </c>
      <c r="M3303" t="s">
        <v>27</v>
      </c>
      <c r="N3303" t="s">
        <v>36</v>
      </c>
      <c r="O3303" t="s">
        <v>27</v>
      </c>
      <c r="P3303">
        <v>50</v>
      </c>
      <c r="Q3303" t="s">
        <v>32</v>
      </c>
      <c r="R3303">
        <v>18</v>
      </c>
      <c r="S3303" t="s">
        <v>36</v>
      </c>
      <c r="T3303">
        <v>4</v>
      </c>
      <c r="U3303">
        <v>3</v>
      </c>
      <c r="V3303">
        <v>3</v>
      </c>
      <c r="W3303">
        <v>11</v>
      </c>
      <c r="X3303">
        <v>710</v>
      </c>
      <c r="Y3303">
        <v>-50</v>
      </c>
      <c r="Z3303" t="s">
        <v>33</v>
      </c>
      <c r="AA3303">
        <v>50</v>
      </c>
      <c r="AB3303" t="str">
        <f t="shared" si="51"/>
        <v>20-29</v>
      </c>
    </row>
    <row r="3304" spans="1:28" x14ac:dyDescent="0.3">
      <c r="A3304">
        <v>43</v>
      </c>
      <c r="B3304" t="s">
        <v>27</v>
      </c>
      <c r="C3304" t="s">
        <v>46</v>
      </c>
      <c r="D3304">
        <v>0</v>
      </c>
      <c r="E3304" t="s">
        <v>37</v>
      </c>
      <c r="F3304">
        <v>0</v>
      </c>
      <c r="G3304">
        <v>1</v>
      </c>
      <c r="H3304" t="s">
        <v>39</v>
      </c>
      <c r="I3304">
        <v>100</v>
      </c>
      <c r="J3304" t="s">
        <v>31</v>
      </c>
      <c r="K3304">
        <v>0</v>
      </c>
      <c r="L3304" s="1">
        <v>2300</v>
      </c>
      <c r="M3304" t="s">
        <v>27</v>
      </c>
      <c r="N3304" t="s">
        <v>27</v>
      </c>
      <c r="O3304" t="s">
        <v>36</v>
      </c>
      <c r="P3304">
        <v>50</v>
      </c>
      <c r="Q3304" t="s">
        <v>34</v>
      </c>
      <c r="R3304">
        <v>20</v>
      </c>
      <c r="S3304" t="s">
        <v>36</v>
      </c>
      <c r="T3304">
        <v>7</v>
      </c>
      <c r="U3304">
        <v>3</v>
      </c>
      <c r="V3304">
        <v>1</v>
      </c>
      <c r="W3304">
        <v>9</v>
      </c>
      <c r="X3304">
        <v>674</v>
      </c>
      <c r="Y3304">
        <v>50</v>
      </c>
      <c r="Z3304" t="s">
        <v>33</v>
      </c>
      <c r="AA3304">
        <v>50</v>
      </c>
      <c r="AB3304" t="str">
        <f t="shared" si="51"/>
        <v>40-49</v>
      </c>
    </row>
    <row r="3305" spans="1:28" x14ac:dyDescent="0.3">
      <c r="A3305">
        <v>24</v>
      </c>
      <c r="B3305" t="s">
        <v>27</v>
      </c>
      <c r="C3305" t="s">
        <v>28</v>
      </c>
      <c r="D3305">
        <v>86</v>
      </c>
      <c r="E3305" t="s">
        <v>42</v>
      </c>
      <c r="F3305">
        <v>100</v>
      </c>
      <c r="G3305">
        <v>0</v>
      </c>
      <c r="H3305" t="s">
        <v>39</v>
      </c>
      <c r="I3305">
        <v>0</v>
      </c>
      <c r="J3305" t="s">
        <v>40</v>
      </c>
      <c r="K3305">
        <v>-200</v>
      </c>
      <c r="L3305" s="1">
        <v>2286</v>
      </c>
      <c r="M3305" t="s">
        <v>27</v>
      </c>
      <c r="N3305" t="s">
        <v>27</v>
      </c>
      <c r="O3305" t="s">
        <v>27</v>
      </c>
      <c r="P3305">
        <v>0</v>
      </c>
      <c r="Q3305" t="s">
        <v>32</v>
      </c>
      <c r="R3305">
        <v>25</v>
      </c>
      <c r="S3305" t="s">
        <v>27</v>
      </c>
      <c r="T3305">
        <v>5</v>
      </c>
      <c r="U3305">
        <v>3</v>
      </c>
      <c r="V3305">
        <v>3</v>
      </c>
      <c r="W3305">
        <v>99</v>
      </c>
      <c r="X3305">
        <v>675</v>
      </c>
      <c r="Y3305">
        <v>50</v>
      </c>
      <c r="Z3305" t="s">
        <v>35</v>
      </c>
      <c r="AA3305">
        <v>100</v>
      </c>
      <c r="AB3305" t="str">
        <f t="shared" si="51"/>
        <v>20-29</v>
      </c>
    </row>
    <row r="3306" spans="1:28" x14ac:dyDescent="0.3">
      <c r="A3306">
        <v>56</v>
      </c>
      <c r="B3306" t="s">
        <v>36</v>
      </c>
      <c r="C3306" t="s">
        <v>45</v>
      </c>
      <c r="D3306">
        <v>0</v>
      </c>
      <c r="E3306" t="s">
        <v>37</v>
      </c>
      <c r="F3306">
        <v>0</v>
      </c>
      <c r="G3306">
        <v>0</v>
      </c>
      <c r="H3306" t="s">
        <v>39</v>
      </c>
      <c r="I3306">
        <v>0</v>
      </c>
      <c r="J3306" t="s">
        <v>31</v>
      </c>
      <c r="K3306">
        <v>0</v>
      </c>
      <c r="L3306" s="1">
        <v>2100</v>
      </c>
      <c r="M3306" t="s">
        <v>27</v>
      </c>
      <c r="N3306" t="s">
        <v>36</v>
      </c>
      <c r="O3306" t="s">
        <v>27</v>
      </c>
      <c r="P3306">
        <v>50</v>
      </c>
      <c r="Q3306" t="s">
        <v>34</v>
      </c>
      <c r="R3306">
        <v>6</v>
      </c>
      <c r="S3306" t="s">
        <v>27</v>
      </c>
      <c r="T3306">
        <v>6</v>
      </c>
      <c r="U3306">
        <v>3</v>
      </c>
      <c r="V3306">
        <v>1</v>
      </c>
      <c r="W3306">
        <v>99</v>
      </c>
      <c r="X3306">
        <v>744</v>
      </c>
      <c r="Y3306">
        <v>-50</v>
      </c>
      <c r="Z3306" t="s">
        <v>33</v>
      </c>
      <c r="AA3306">
        <v>50</v>
      </c>
      <c r="AB3306" t="str">
        <f t="shared" si="51"/>
        <v>50-59</v>
      </c>
    </row>
    <row r="3307" spans="1:28" x14ac:dyDescent="0.3">
      <c r="A3307">
        <v>55</v>
      </c>
      <c r="B3307" t="s">
        <v>36</v>
      </c>
      <c r="C3307" t="s">
        <v>38</v>
      </c>
      <c r="D3307">
        <v>0</v>
      </c>
      <c r="E3307" t="s">
        <v>29</v>
      </c>
      <c r="F3307">
        <v>50</v>
      </c>
      <c r="G3307">
        <v>0</v>
      </c>
      <c r="H3307" t="s">
        <v>30</v>
      </c>
      <c r="I3307">
        <v>0</v>
      </c>
      <c r="J3307" t="s">
        <v>31</v>
      </c>
      <c r="K3307">
        <v>0</v>
      </c>
      <c r="L3307" s="1">
        <v>2200</v>
      </c>
      <c r="M3307" t="s">
        <v>27</v>
      </c>
      <c r="N3307" t="s">
        <v>36</v>
      </c>
      <c r="O3307" t="s">
        <v>27</v>
      </c>
      <c r="P3307">
        <v>50</v>
      </c>
      <c r="Q3307" t="s">
        <v>44</v>
      </c>
      <c r="R3307">
        <v>5</v>
      </c>
      <c r="S3307" t="s">
        <v>27</v>
      </c>
      <c r="T3307">
        <v>2</v>
      </c>
      <c r="U3307">
        <v>1</v>
      </c>
      <c r="V3307">
        <v>1</v>
      </c>
      <c r="W3307">
        <v>99</v>
      </c>
      <c r="X3307">
        <v>719</v>
      </c>
      <c r="Y3307">
        <v>-50</v>
      </c>
      <c r="Z3307" t="s">
        <v>35</v>
      </c>
      <c r="AA3307">
        <v>100</v>
      </c>
      <c r="AB3307" t="str">
        <f t="shared" si="51"/>
        <v>50-59</v>
      </c>
    </row>
    <row r="3308" spans="1:28" x14ac:dyDescent="0.3">
      <c r="A3308">
        <v>47</v>
      </c>
      <c r="B3308" t="s">
        <v>27</v>
      </c>
      <c r="C3308" t="s">
        <v>38</v>
      </c>
      <c r="D3308">
        <v>0</v>
      </c>
      <c r="E3308" t="s">
        <v>29</v>
      </c>
      <c r="F3308">
        <v>50</v>
      </c>
      <c r="G3308">
        <v>0</v>
      </c>
      <c r="H3308" t="s">
        <v>30</v>
      </c>
      <c r="I3308">
        <v>0</v>
      </c>
      <c r="J3308" t="s">
        <v>31</v>
      </c>
      <c r="K3308">
        <v>0</v>
      </c>
      <c r="L3308" s="1">
        <v>2250</v>
      </c>
      <c r="M3308" t="s">
        <v>27</v>
      </c>
      <c r="N3308" t="s">
        <v>27</v>
      </c>
      <c r="O3308" t="s">
        <v>27</v>
      </c>
      <c r="P3308">
        <v>0</v>
      </c>
      <c r="Q3308" t="s">
        <v>32</v>
      </c>
      <c r="R3308">
        <v>6</v>
      </c>
      <c r="S3308" t="s">
        <v>27</v>
      </c>
      <c r="T3308">
        <v>1</v>
      </c>
      <c r="U3308">
        <v>2</v>
      </c>
      <c r="V3308">
        <v>2</v>
      </c>
      <c r="W3308">
        <v>99</v>
      </c>
      <c r="X3308">
        <v>705</v>
      </c>
      <c r="Y3308">
        <v>-50</v>
      </c>
      <c r="Z3308" t="s">
        <v>35</v>
      </c>
      <c r="AA3308">
        <v>100</v>
      </c>
      <c r="AB3308" t="str">
        <f t="shared" si="51"/>
        <v>40-49</v>
      </c>
    </row>
    <row r="3309" spans="1:28" x14ac:dyDescent="0.3">
      <c r="A3309">
        <v>45</v>
      </c>
      <c r="B3309" t="s">
        <v>27</v>
      </c>
      <c r="C3309" t="s">
        <v>46</v>
      </c>
      <c r="D3309">
        <v>0</v>
      </c>
      <c r="E3309" t="s">
        <v>29</v>
      </c>
      <c r="F3309">
        <v>50</v>
      </c>
      <c r="G3309">
        <v>0</v>
      </c>
      <c r="H3309" t="s">
        <v>30</v>
      </c>
      <c r="I3309">
        <v>0</v>
      </c>
      <c r="J3309" t="s">
        <v>31</v>
      </c>
      <c r="K3309">
        <v>0</v>
      </c>
      <c r="L3309" s="1">
        <v>2200</v>
      </c>
      <c r="M3309" t="s">
        <v>27</v>
      </c>
      <c r="N3309" t="s">
        <v>27</v>
      </c>
      <c r="O3309" t="s">
        <v>27</v>
      </c>
      <c r="P3309">
        <v>0</v>
      </c>
      <c r="Q3309" t="s">
        <v>34</v>
      </c>
      <c r="R3309">
        <v>15</v>
      </c>
      <c r="S3309" t="s">
        <v>36</v>
      </c>
      <c r="T3309">
        <v>6</v>
      </c>
      <c r="U3309">
        <v>3</v>
      </c>
      <c r="V3309">
        <v>1</v>
      </c>
      <c r="W3309">
        <v>8</v>
      </c>
      <c r="X3309">
        <v>758</v>
      </c>
      <c r="Y3309">
        <v>-50</v>
      </c>
      <c r="Z3309" t="s">
        <v>33</v>
      </c>
      <c r="AA3309">
        <v>50</v>
      </c>
      <c r="AB3309" t="str">
        <f t="shared" si="51"/>
        <v>40-49</v>
      </c>
    </row>
    <row r="3310" spans="1:28" x14ac:dyDescent="0.3">
      <c r="A3310">
        <v>66</v>
      </c>
      <c r="B3310" t="s">
        <v>36</v>
      </c>
      <c r="C3310" t="s">
        <v>28</v>
      </c>
      <c r="D3310">
        <v>86</v>
      </c>
      <c r="E3310" t="s">
        <v>37</v>
      </c>
      <c r="F3310">
        <v>0</v>
      </c>
      <c r="G3310">
        <v>0</v>
      </c>
      <c r="H3310" t="s">
        <v>30</v>
      </c>
      <c r="I3310">
        <v>0</v>
      </c>
      <c r="J3310" t="s">
        <v>31</v>
      </c>
      <c r="K3310">
        <v>0</v>
      </c>
      <c r="L3310" s="1">
        <v>2236</v>
      </c>
      <c r="M3310" t="s">
        <v>27</v>
      </c>
      <c r="N3310" t="s">
        <v>27</v>
      </c>
      <c r="O3310" t="s">
        <v>27</v>
      </c>
      <c r="P3310">
        <v>0</v>
      </c>
      <c r="Q3310" t="s">
        <v>32</v>
      </c>
      <c r="R3310">
        <v>12</v>
      </c>
      <c r="S3310" t="s">
        <v>27</v>
      </c>
      <c r="T3310">
        <v>4</v>
      </c>
      <c r="U3310">
        <v>1</v>
      </c>
      <c r="V3310">
        <v>1</v>
      </c>
      <c r="W3310">
        <v>99</v>
      </c>
      <c r="X3310">
        <v>756</v>
      </c>
      <c r="Y3310">
        <v>-50</v>
      </c>
      <c r="Z3310" t="s">
        <v>33</v>
      </c>
      <c r="AA3310">
        <v>50</v>
      </c>
      <c r="AB3310" t="str">
        <f t="shared" si="51"/>
        <v>60-69</v>
      </c>
    </row>
    <row r="3311" spans="1:28" x14ac:dyDescent="0.3">
      <c r="A3311">
        <v>39</v>
      </c>
      <c r="B3311" t="s">
        <v>27</v>
      </c>
      <c r="C3311" t="s">
        <v>46</v>
      </c>
      <c r="D3311">
        <v>0</v>
      </c>
      <c r="E3311" t="s">
        <v>29</v>
      </c>
      <c r="F3311">
        <v>50</v>
      </c>
      <c r="G3311">
        <v>0</v>
      </c>
      <c r="H3311" t="s">
        <v>30</v>
      </c>
      <c r="I3311">
        <v>0</v>
      </c>
      <c r="J3311" t="s">
        <v>31</v>
      </c>
      <c r="K3311">
        <v>0</v>
      </c>
      <c r="L3311" s="1">
        <v>2350</v>
      </c>
      <c r="M3311" t="s">
        <v>27</v>
      </c>
      <c r="N3311" t="s">
        <v>27</v>
      </c>
      <c r="O3311" t="s">
        <v>27</v>
      </c>
      <c r="P3311">
        <v>0</v>
      </c>
      <c r="Q3311" t="s">
        <v>32</v>
      </c>
      <c r="R3311">
        <v>23</v>
      </c>
      <c r="S3311" t="s">
        <v>36</v>
      </c>
      <c r="T3311">
        <v>8</v>
      </c>
      <c r="U3311">
        <v>1</v>
      </c>
      <c r="V3311">
        <v>1</v>
      </c>
      <c r="W3311">
        <v>7</v>
      </c>
      <c r="X3311">
        <v>686</v>
      </c>
      <c r="Y3311">
        <v>50</v>
      </c>
      <c r="Z3311" t="s">
        <v>35</v>
      </c>
      <c r="AA3311">
        <v>100</v>
      </c>
      <c r="AB3311" t="str">
        <f t="shared" si="51"/>
        <v>30-39</v>
      </c>
    </row>
    <row r="3312" spans="1:28" x14ac:dyDescent="0.3">
      <c r="A3312">
        <v>22</v>
      </c>
      <c r="B3312" t="s">
        <v>27</v>
      </c>
      <c r="C3312" t="s">
        <v>28</v>
      </c>
      <c r="D3312">
        <v>86</v>
      </c>
      <c r="E3312" t="s">
        <v>29</v>
      </c>
      <c r="F3312">
        <v>50</v>
      </c>
      <c r="G3312">
        <v>0</v>
      </c>
      <c r="H3312" t="s">
        <v>30</v>
      </c>
      <c r="I3312">
        <v>0</v>
      </c>
      <c r="J3312" t="s">
        <v>31</v>
      </c>
      <c r="K3312">
        <v>0</v>
      </c>
      <c r="L3312" s="1">
        <v>2336</v>
      </c>
      <c r="M3312" t="s">
        <v>27</v>
      </c>
      <c r="N3312" t="s">
        <v>27</v>
      </c>
      <c r="O3312" t="s">
        <v>27</v>
      </c>
      <c r="P3312">
        <v>0</v>
      </c>
      <c r="Q3312" t="s">
        <v>32</v>
      </c>
      <c r="R3312">
        <v>2</v>
      </c>
      <c r="S3312" t="s">
        <v>36</v>
      </c>
      <c r="T3312">
        <v>4</v>
      </c>
      <c r="U3312">
        <v>3</v>
      </c>
      <c r="V3312">
        <v>2</v>
      </c>
      <c r="W3312">
        <v>5</v>
      </c>
      <c r="X3312">
        <v>761</v>
      </c>
      <c r="Y3312">
        <v>-50</v>
      </c>
      <c r="Z3312" t="s">
        <v>35</v>
      </c>
      <c r="AA3312">
        <v>100</v>
      </c>
      <c r="AB3312" t="str">
        <f t="shared" si="51"/>
        <v>20-29</v>
      </c>
    </row>
    <row r="3313" spans="1:28" x14ac:dyDescent="0.3">
      <c r="A3313">
        <v>46</v>
      </c>
      <c r="B3313" t="s">
        <v>27</v>
      </c>
      <c r="C3313" t="s">
        <v>28</v>
      </c>
      <c r="D3313">
        <v>86</v>
      </c>
      <c r="E3313" t="s">
        <v>37</v>
      </c>
      <c r="F3313">
        <v>0</v>
      </c>
      <c r="G3313">
        <v>0</v>
      </c>
      <c r="H3313" t="s">
        <v>30</v>
      </c>
      <c r="I3313">
        <v>0</v>
      </c>
      <c r="J3313" t="s">
        <v>40</v>
      </c>
      <c r="K3313">
        <v>-200</v>
      </c>
      <c r="L3313" s="1">
        <v>2086</v>
      </c>
      <c r="M3313" t="s">
        <v>27</v>
      </c>
      <c r="N3313" t="s">
        <v>36</v>
      </c>
      <c r="O3313" t="s">
        <v>36</v>
      </c>
      <c r="P3313">
        <v>100</v>
      </c>
      <c r="Q3313" t="s">
        <v>34</v>
      </c>
      <c r="R3313">
        <v>30</v>
      </c>
      <c r="S3313" t="s">
        <v>27</v>
      </c>
      <c r="T3313">
        <v>2</v>
      </c>
      <c r="U3313">
        <v>2</v>
      </c>
      <c r="V3313">
        <v>1</v>
      </c>
      <c r="W3313">
        <v>99</v>
      </c>
      <c r="X3313">
        <v>690</v>
      </c>
      <c r="Y3313">
        <v>50</v>
      </c>
      <c r="Z3313" t="s">
        <v>35</v>
      </c>
      <c r="AA3313">
        <v>100</v>
      </c>
      <c r="AB3313" t="str">
        <f t="shared" si="51"/>
        <v>40-49</v>
      </c>
    </row>
    <row r="3314" spans="1:28" x14ac:dyDescent="0.3">
      <c r="A3314">
        <v>71</v>
      </c>
      <c r="B3314" t="s">
        <v>36</v>
      </c>
      <c r="C3314" t="s">
        <v>38</v>
      </c>
      <c r="D3314">
        <v>0</v>
      </c>
      <c r="E3314" t="s">
        <v>37</v>
      </c>
      <c r="F3314">
        <v>0</v>
      </c>
      <c r="G3314">
        <v>0</v>
      </c>
      <c r="H3314" t="s">
        <v>30</v>
      </c>
      <c r="I3314">
        <v>0</v>
      </c>
      <c r="J3314" t="s">
        <v>40</v>
      </c>
      <c r="K3314">
        <v>-200</v>
      </c>
      <c r="L3314" s="1">
        <v>2000</v>
      </c>
      <c r="M3314" t="s">
        <v>27</v>
      </c>
      <c r="N3314" t="s">
        <v>27</v>
      </c>
      <c r="O3314" t="s">
        <v>27</v>
      </c>
      <c r="P3314">
        <v>0</v>
      </c>
      <c r="Q3314" t="s">
        <v>34</v>
      </c>
      <c r="R3314">
        <v>3</v>
      </c>
      <c r="S3314" t="s">
        <v>36</v>
      </c>
      <c r="T3314">
        <v>4</v>
      </c>
      <c r="U3314">
        <v>1</v>
      </c>
      <c r="V3314">
        <v>2</v>
      </c>
      <c r="W3314">
        <v>3</v>
      </c>
      <c r="X3314">
        <v>675</v>
      </c>
      <c r="Y3314">
        <v>50</v>
      </c>
      <c r="Z3314" t="s">
        <v>41</v>
      </c>
      <c r="AA3314">
        <v>0</v>
      </c>
      <c r="AB3314" t="str">
        <f t="shared" si="51"/>
        <v>70-79</v>
      </c>
    </row>
    <row r="3315" spans="1:28" x14ac:dyDescent="0.3">
      <c r="A3315">
        <v>24</v>
      </c>
      <c r="B3315" t="s">
        <v>27</v>
      </c>
      <c r="C3315" t="s">
        <v>46</v>
      </c>
      <c r="D3315">
        <v>0</v>
      </c>
      <c r="E3315" t="s">
        <v>37</v>
      </c>
      <c r="F3315">
        <v>0</v>
      </c>
      <c r="G3315">
        <v>1</v>
      </c>
      <c r="H3315" t="s">
        <v>30</v>
      </c>
      <c r="I3315">
        <v>50</v>
      </c>
      <c r="J3315" t="s">
        <v>31</v>
      </c>
      <c r="K3315">
        <v>0</v>
      </c>
      <c r="L3315" s="1">
        <v>2200</v>
      </c>
      <c r="M3315" t="s">
        <v>27</v>
      </c>
      <c r="N3315" t="s">
        <v>27</v>
      </c>
      <c r="O3315" t="s">
        <v>27</v>
      </c>
      <c r="P3315">
        <v>0</v>
      </c>
      <c r="Q3315" t="s">
        <v>32</v>
      </c>
      <c r="R3315">
        <v>26</v>
      </c>
      <c r="S3315" t="s">
        <v>36</v>
      </c>
      <c r="T3315">
        <v>7</v>
      </c>
      <c r="U3315">
        <v>3</v>
      </c>
      <c r="V3315">
        <v>3</v>
      </c>
      <c r="W3315">
        <v>12</v>
      </c>
      <c r="X3315">
        <v>710</v>
      </c>
      <c r="Y3315">
        <v>-50</v>
      </c>
      <c r="Z3315" t="s">
        <v>33</v>
      </c>
      <c r="AA3315">
        <v>50</v>
      </c>
      <c r="AB3315" t="str">
        <f t="shared" si="51"/>
        <v>20-29</v>
      </c>
    </row>
    <row r="3316" spans="1:28" x14ac:dyDescent="0.3">
      <c r="A3316">
        <v>34</v>
      </c>
      <c r="B3316" t="s">
        <v>27</v>
      </c>
      <c r="C3316" t="s">
        <v>46</v>
      </c>
      <c r="D3316">
        <v>0</v>
      </c>
      <c r="E3316" t="s">
        <v>42</v>
      </c>
      <c r="F3316">
        <v>100</v>
      </c>
      <c r="G3316">
        <v>0</v>
      </c>
      <c r="H3316" t="s">
        <v>39</v>
      </c>
      <c r="I3316">
        <v>0</v>
      </c>
      <c r="J3316" t="s">
        <v>40</v>
      </c>
      <c r="K3316">
        <v>-200</v>
      </c>
      <c r="L3316" s="1">
        <v>2100</v>
      </c>
      <c r="M3316" t="s">
        <v>27</v>
      </c>
      <c r="N3316" t="s">
        <v>27</v>
      </c>
      <c r="O3316" t="s">
        <v>27</v>
      </c>
      <c r="P3316">
        <v>0</v>
      </c>
      <c r="Q3316" t="s">
        <v>32</v>
      </c>
      <c r="R3316">
        <v>19</v>
      </c>
      <c r="S3316" t="s">
        <v>36</v>
      </c>
      <c r="T3316">
        <v>6</v>
      </c>
      <c r="U3316">
        <v>4</v>
      </c>
      <c r="V3316">
        <v>1</v>
      </c>
      <c r="W3316">
        <v>9</v>
      </c>
      <c r="X3316">
        <v>711</v>
      </c>
      <c r="Y3316">
        <v>-50</v>
      </c>
      <c r="Z3316" t="s">
        <v>35</v>
      </c>
      <c r="AA3316">
        <v>100</v>
      </c>
      <c r="AB3316" t="str">
        <f t="shared" si="51"/>
        <v>30-39</v>
      </c>
    </row>
    <row r="3317" spans="1:28" x14ac:dyDescent="0.3">
      <c r="A3317">
        <v>46</v>
      </c>
      <c r="B3317" t="s">
        <v>27</v>
      </c>
      <c r="C3317" t="s">
        <v>38</v>
      </c>
      <c r="D3317">
        <v>0</v>
      </c>
      <c r="E3317" t="s">
        <v>37</v>
      </c>
      <c r="F3317">
        <v>0</v>
      </c>
      <c r="G3317">
        <v>2</v>
      </c>
      <c r="H3317" t="s">
        <v>30</v>
      </c>
      <c r="I3317">
        <v>100</v>
      </c>
      <c r="J3317" t="s">
        <v>40</v>
      </c>
      <c r="K3317">
        <v>-200</v>
      </c>
      <c r="L3317" s="1">
        <v>2050</v>
      </c>
      <c r="M3317" t="s">
        <v>36</v>
      </c>
      <c r="N3317" t="s">
        <v>36</v>
      </c>
      <c r="O3317" t="s">
        <v>36</v>
      </c>
      <c r="P3317">
        <v>150</v>
      </c>
      <c r="Q3317" t="s">
        <v>34</v>
      </c>
      <c r="R3317">
        <v>6</v>
      </c>
      <c r="S3317" t="s">
        <v>36</v>
      </c>
      <c r="T3317">
        <v>5</v>
      </c>
      <c r="U3317">
        <v>0</v>
      </c>
      <c r="V3317">
        <v>3</v>
      </c>
      <c r="W3317">
        <v>4</v>
      </c>
      <c r="X3317">
        <v>686</v>
      </c>
      <c r="Y3317">
        <v>50</v>
      </c>
      <c r="Z3317" t="s">
        <v>35</v>
      </c>
      <c r="AA3317">
        <v>100</v>
      </c>
      <c r="AB3317" t="str">
        <f t="shared" si="51"/>
        <v>40-49</v>
      </c>
    </row>
    <row r="3318" spans="1:28" x14ac:dyDescent="0.3">
      <c r="A3318">
        <v>39</v>
      </c>
      <c r="B3318" t="s">
        <v>27</v>
      </c>
      <c r="C3318" t="s">
        <v>38</v>
      </c>
      <c r="D3318">
        <v>0</v>
      </c>
      <c r="E3318" t="s">
        <v>29</v>
      </c>
      <c r="F3318">
        <v>50</v>
      </c>
      <c r="G3318">
        <v>1</v>
      </c>
      <c r="H3318" t="s">
        <v>30</v>
      </c>
      <c r="I3318">
        <v>50</v>
      </c>
      <c r="J3318" t="s">
        <v>40</v>
      </c>
      <c r="K3318">
        <v>-200</v>
      </c>
      <c r="L3318" s="1">
        <v>2100</v>
      </c>
      <c r="M3318" t="s">
        <v>27</v>
      </c>
      <c r="N3318" t="s">
        <v>27</v>
      </c>
      <c r="O3318" t="s">
        <v>27</v>
      </c>
      <c r="P3318">
        <v>0</v>
      </c>
      <c r="Q3318" t="s">
        <v>34</v>
      </c>
      <c r="R3318">
        <v>30</v>
      </c>
      <c r="S3318" t="s">
        <v>36</v>
      </c>
      <c r="T3318">
        <v>7</v>
      </c>
      <c r="U3318">
        <v>2</v>
      </c>
      <c r="V3318">
        <v>3</v>
      </c>
      <c r="W3318">
        <v>14</v>
      </c>
      <c r="X3318">
        <v>732</v>
      </c>
      <c r="Y3318">
        <v>-50</v>
      </c>
      <c r="Z3318" t="s">
        <v>35</v>
      </c>
      <c r="AA3318">
        <v>100</v>
      </c>
      <c r="AB3318" t="str">
        <f t="shared" si="51"/>
        <v>30-39</v>
      </c>
    </row>
    <row r="3319" spans="1:28" x14ac:dyDescent="0.3">
      <c r="A3319">
        <v>25</v>
      </c>
      <c r="B3319" t="s">
        <v>27</v>
      </c>
      <c r="C3319" t="s">
        <v>28</v>
      </c>
      <c r="D3319">
        <v>86</v>
      </c>
      <c r="E3319" t="s">
        <v>29</v>
      </c>
      <c r="F3319">
        <v>50</v>
      </c>
      <c r="G3319">
        <v>1</v>
      </c>
      <c r="H3319" t="s">
        <v>39</v>
      </c>
      <c r="I3319">
        <v>100</v>
      </c>
      <c r="J3319" t="s">
        <v>31</v>
      </c>
      <c r="K3319">
        <v>0</v>
      </c>
      <c r="L3319" s="1">
        <v>2536</v>
      </c>
      <c r="M3319" t="s">
        <v>27</v>
      </c>
      <c r="N3319" t="s">
        <v>27</v>
      </c>
      <c r="O3319" t="s">
        <v>27</v>
      </c>
      <c r="P3319">
        <v>0</v>
      </c>
      <c r="Q3319" t="s">
        <v>34</v>
      </c>
      <c r="R3319">
        <v>18</v>
      </c>
      <c r="S3319" t="s">
        <v>27</v>
      </c>
      <c r="T3319">
        <v>4</v>
      </c>
      <c r="U3319">
        <v>1</v>
      </c>
      <c r="V3319">
        <v>1</v>
      </c>
      <c r="W3319">
        <v>99</v>
      </c>
      <c r="X3319">
        <v>686</v>
      </c>
      <c r="Y3319">
        <v>50</v>
      </c>
      <c r="Z3319" t="s">
        <v>35</v>
      </c>
      <c r="AA3319">
        <v>100</v>
      </c>
      <c r="AB3319" t="str">
        <f t="shared" si="51"/>
        <v>20-29</v>
      </c>
    </row>
    <row r="3320" spans="1:28" x14ac:dyDescent="0.3">
      <c r="A3320">
        <v>56</v>
      </c>
      <c r="B3320" t="s">
        <v>36</v>
      </c>
      <c r="C3320" t="s">
        <v>45</v>
      </c>
      <c r="D3320">
        <v>0</v>
      </c>
      <c r="E3320" t="s">
        <v>37</v>
      </c>
      <c r="F3320">
        <v>0</v>
      </c>
      <c r="G3320">
        <v>1</v>
      </c>
      <c r="H3320" t="s">
        <v>30</v>
      </c>
      <c r="I3320">
        <v>50</v>
      </c>
      <c r="J3320" t="s">
        <v>40</v>
      </c>
      <c r="K3320">
        <v>-200</v>
      </c>
      <c r="L3320" s="1">
        <v>1900</v>
      </c>
      <c r="M3320" t="s">
        <v>36</v>
      </c>
      <c r="N3320" t="s">
        <v>27</v>
      </c>
      <c r="O3320" t="s">
        <v>27</v>
      </c>
      <c r="P3320">
        <v>50</v>
      </c>
      <c r="Q3320" t="s">
        <v>34</v>
      </c>
      <c r="R3320">
        <v>7</v>
      </c>
      <c r="S3320" t="s">
        <v>27</v>
      </c>
      <c r="T3320">
        <v>5</v>
      </c>
      <c r="U3320">
        <v>4</v>
      </c>
      <c r="V3320">
        <v>1</v>
      </c>
      <c r="W3320">
        <v>99</v>
      </c>
      <c r="X3320">
        <v>740</v>
      </c>
      <c r="Y3320">
        <v>-50</v>
      </c>
      <c r="Z3320" t="s">
        <v>41</v>
      </c>
      <c r="AA3320">
        <v>0</v>
      </c>
      <c r="AB3320" t="str">
        <f t="shared" si="51"/>
        <v>50-59</v>
      </c>
    </row>
    <row r="3321" spans="1:28" x14ac:dyDescent="0.3">
      <c r="A3321">
        <v>74</v>
      </c>
      <c r="B3321" t="s">
        <v>36</v>
      </c>
      <c r="C3321" t="s">
        <v>28</v>
      </c>
      <c r="D3321">
        <v>86</v>
      </c>
      <c r="E3321" t="s">
        <v>29</v>
      </c>
      <c r="F3321">
        <v>50</v>
      </c>
      <c r="G3321">
        <v>0</v>
      </c>
      <c r="H3321" t="s">
        <v>30</v>
      </c>
      <c r="I3321">
        <v>0</v>
      </c>
      <c r="J3321" t="s">
        <v>31</v>
      </c>
      <c r="K3321">
        <v>0</v>
      </c>
      <c r="L3321" s="1">
        <v>2386</v>
      </c>
      <c r="M3321" t="s">
        <v>27</v>
      </c>
      <c r="N3321" t="s">
        <v>27</v>
      </c>
      <c r="O3321" t="s">
        <v>27</v>
      </c>
      <c r="P3321">
        <v>0</v>
      </c>
      <c r="Q3321" t="s">
        <v>34</v>
      </c>
      <c r="R3321">
        <v>9</v>
      </c>
      <c r="S3321" t="s">
        <v>36</v>
      </c>
      <c r="T3321">
        <v>4</v>
      </c>
      <c r="U3321">
        <v>3</v>
      </c>
      <c r="V3321">
        <v>1</v>
      </c>
      <c r="W3321">
        <v>13</v>
      </c>
      <c r="X3321">
        <v>689</v>
      </c>
      <c r="Y3321">
        <v>50</v>
      </c>
      <c r="Z3321" t="s">
        <v>33</v>
      </c>
      <c r="AA3321">
        <v>50</v>
      </c>
      <c r="AB3321" t="str">
        <f t="shared" si="51"/>
        <v>70-79</v>
      </c>
    </row>
    <row r="3322" spans="1:28" x14ac:dyDescent="0.3">
      <c r="A3322">
        <v>42</v>
      </c>
      <c r="B3322" t="s">
        <v>27</v>
      </c>
      <c r="C3322" t="s">
        <v>38</v>
      </c>
      <c r="D3322">
        <v>0</v>
      </c>
      <c r="E3322" t="s">
        <v>29</v>
      </c>
      <c r="F3322">
        <v>50</v>
      </c>
      <c r="G3322">
        <v>2</v>
      </c>
      <c r="H3322" t="s">
        <v>30</v>
      </c>
      <c r="I3322">
        <v>100</v>
      </c>
      <c r="J3322" t="s">
        <v>31</v>
      </c>
      <c r="K3322">
        <v>0</v>
      </c>
      <c r="L3322" s="1">
        <v>2350</v>
      </c>
      <c r="M3322" t="s">
        <v>27</v>
      </c>
      <c r="N3322" t="s">
        <v>36</v>
      </c>
      <c r="O3322" t="s">
        <v>27</v>
      </c>
      <c r="P3322">
        <v>50</v>
      </c>
      <c r="Q3322" t="s">
        <v>34</v>
      </c>
      <c r="R3322">
        <v>3</v>
      </c>
      <c r="S3322" t="s">
        <v>27</v>
      </c>
      <c r="T3322">
        <v>11</v>
      </c>
      <c r="U3322">
        <v>1</v>
      </c>
      <c r="V3322">
        <v>3</v>
      </c>
      <c r="W3322">
        <v>99</v>
      </c>
      <c r="X3322">
        <v>692</v>
      </c>
      <c r="Y3322">
        <v>50</v>
      </c>
      <c r="Z3322" t="s">
        <v>33</v>
      </c>
      <c r="AA3322">
        <v>50</v>
      </c>
      <c r="AB3322" t="str">
        <f t="shared" si="51"/>
        <v>40-49</v>
      </c>
    </row>
    <row r="3323" spans="1:28" x14ac:dyDescent="0.3">
      <c r="A3323">
        <v>26</v>
      </c>
      <c r="B3323" t="s">
        <v>27</v>
      </c>
      <c r="C3323" t="s">
        <v>38</v>
      </c>
      <c r="D3323">
        <v>0</v>
      </c>
      <c r="E3323" t="s">
        <v>29</v>
      </c>
      <c r="F3323">
        <v>50</v>
      </c>
      <c r="G3323">
        <v>1</v>
      </c>
      <c r="H3323" t="s">
        <v>30</v>
      </c>
      <c r="I3323">
        <v>50</v>
      </c>
      <c r="J3323" t="s">
        <v>31</v>
      </c>
      <c r="K3323">
        <v>0</v>
      </c>
      <c r="L3323" s="1">
        <v>2150</v>
      </c>
      <c r="M3323" t="s">
        <v>36</v>
      </c>
      <c r="N3323" t="s">
        <v>36</v>
      </c>
      <c r="O3323" t="s">
        <v>27</v>
      </c>
      <c r="P3323">
        <v>100</v>
      </c>
      <c r="Q3323" t="s">
        <v>32</v>
      </c>
      <c r="R3323">
        <v>9</v>
      </c>
      <c r="S3323" t="s">
        <v>36</v>
      </c>
      <c r="T3323">
        <v>3</v>
      </c>
      <c r="U3323">
        <v>1</v>
      </c>
      <c r="V3323">
        <v>3</v>
      </c>
      <c r="W3323">
        <v>7</v>
      </c>
      <c r="X3323">
        <v>715</v>
      </c>
      <c r="Y3323">
        <v>-50</v>
      </c>
      <c r="Z3323" t="s">
        <v>33</v>
      </c>
      <c r="AA3323">
        <v>50</v>
      </c>
      <c r="AB3323" t="str">
        <f t="shared" si="51"/>
        <v>20-29</v>
      </c>
    </row>
    <row r="3324" spans="1:28" x14ac:dyDescent="0.3">
      <c r="A3324">
        <v>18</v>
      </c>
      <c r="B3324" t="s">
        <v>27</v>
      </c>
      <c r="C3324" t="s">
        <v>38</v>
      </c>
      <c r="D3324">
        <v>0</v>
      </c>
      <c r="E3324" t="s">
        <v>42</v>
      </c>
      <c r="F3324">
        <v>100</v>
      </c>
      <c r="G3324">
        <v>1</v>
      </c>
      <c r="H3324" t="s">
        <v>30</v>
      </c>
      <c r="I3324">
        <v>50</v>
      </c>
      <c r="J3324" t="s">
        <v>31</v>
      </c>
      <c r="K3324">
        <v>0</v>
      </c>
      <c r="L3324" s="1">
        <v>2350</v>
      </c>
      <c r="M3324" t="s">
        <v>27</v>
      </c>
      <c r="N3324" t="s">
        <v>27</v>
      </c>
      <c r="O3324" t="s">
        <v>27</v>
      </c>
      <c r="P3324">
        <v>0</v>
      </c>
      <c r="Q3324" t="s">
        <v>34</v>
      </c>
      <c r="R3324">
        <v>12</v>
      </c>
      <c r="S3324" t="s">
        <v>36</v>
      </c>
      <c r="T3324">
        <v>1</v>
      </c>
      <c r="U3324">
        <v>4</v>
      </c>
      <c r="V3324">
        <v>1</v>
      </c>
      <c r="W3324">
        <v>2</v>
      </c>
      <c r="X3324">
        <v>793</v>
      </c>
      <c r="Y3324">
        <v>-50</v>
      </c>
      <c r="Z3324" t="s">
        <v>35</v>
      </c>
      <c r="AA3324">
        <v>100</v>
      </c>
      <c r="AB3324" t="str">
        <f t="shared" si="51"/>
        <v>10-19</v>
      </c>
    </row>
    <row r="3325" spans="1:28" x14ac:dyDescent="0.3">
      <c r="A3325">
        <v>43</v>
      </c>
      <c r="B3325" t="s">
        <v>27</v>
      </c>
      <c r="C3325" t="s">
        <v>28</v>
      </c>
      <c r="D3325">
        <v>86</v>
      </c>
      <c r="E3325" t="s">
        <v>29</v>
      </c>
      <c r="F3325">
        <v>50</v>
      </c>
      <c r="G3325">
        <v>0</v>
      </c>
      <c r="H3325" t="s">
        <v>43</v>
      </c>
      <c r="I3325">
        <v>0</v>
      </c>
      <c r="J3325" t="s">
        <v>40</v>
      </c>
      <c r="K3325">
        <v>-200</v>
      </c>
      <c r="L3325" s="1">
        <v>2186</v>
      </c>
      <c r="M3325" t="s">
        <v>27</v>
      </c>
      <c r="N3325" t="s">
        <v>27</v>
      </c>
      <c r="O3325" t="s">
        <v>27</v>
      </c>
      <c r="P3325">
        <v>0</v>
      </c>
      <c r="Q3325" t="s">
        <v>34</v>
      </c>
      <c r="R3325">
        <v>6</v>
      </c>
      <c r="S3325" t="s">
        <v>27</v>
      </c>
      <c r="T3325">
        <v>8</v>
      </c>
      <c r="U3325">
        <v>1</v>
      </c>
      <c r="V3325">
        <v>1</v>
      </c>
      <c r="W3325">
        <v>99</v>
      </c>
      <c r="X3325">
        <v>678</v>
      </c>
      <c r="Y3325">
        <v>50</v>
      </c>
      <c r="Z3325" t="s">
        <v>33</v>
      </c>
      <c r="AA3325">
        <v>50</v>
      </c>
      <c r="AB3325" t="str">
        <f t="shared" si="51"/>
        <v>40-49</v>
      </c>
    </row>
    <row r="3326" spans="1:28" x14ac:dyDescent="0.3">
      <c r="A3326">
        <v>56</v>
      </c>
      <c r="B3326" t="s">
        <v>36</v>
      </c>
      <c r="C3326" t="s">
        <v>45</v>
      </c>
      <c r="D3326">
        <v>0</v>
      </c>
      <c r="E3326" t="s">
        <v>29</v>
      </c>
      <c r="F3326">
        <v>50</v>
      </c>
      <c r="G3326">
        <v>0</v>
      </c>
      <c r="H3326" t="s">
        <v>30</v>
      </c>
      <c r="I3326">
        <v>0</v>
      </c>
      <c r="J3326" t="s">
        <v>40</v>
      </c>
      <c r="K3326">
        <v>-200</v>
      </c>
      <c r="L3326" s="1">
        <v>1950</v>
      </c>
      <c r="M3326" t="s">
        <v>27</v>
      </c>
      <c r="N3326" t="s">
        <v>27</v>
      </c>
      <c r="O3326" t="s">
        <v>27</v>
      </c>
      <c r="P3326">
        <v>0</v>
      </c>
      <c r="Q3326" t="s">
        <v>44</v>
      </c>
      <c r="R3326">
        <v>3</v>
      </c>
      <c r="S3326" t="s">
        <v>36</v>
      </c>
      <c r="T3326">
        <v>5</v>
      </c>
      <c r="U3326">
        <v>0</v>
      </c>
      <c r="V3326">
        <v>1</v>
      </c>
      <c r="W3326">
        <v>4</v>
      </c>
      <c r="X3326">
        <v>724</v>
      </c>
      <c r="Y3326">
        <v>-50</v>
      </c>
      <c r="Z3326" t="s">
        <v>41</v>
      </c>
      <c r="AA3326">
        <v>0</v>
      </c>
      <c r="AB3326" t="str">
        <f t="shared" si="51"/>
        <v>50-59</v>
      </c>
    </row>
    <row r="3327" spans="1:28" x14ac:dyDescent="0.3">
      <c r="A3327">
        <v>47</v>
      </c>
      <c r="B3327" t="s">
        <v>27</v>
      </c>
      <c r="C3327" t="s">
        <v>38</v>
      </c>
      <c r="D3327">
        <v>0</v>
      </c>
      <c r="E3327" t="s">
        <v>29</v>
      </c>
      <c r="F3327">
        <v>50</v>
      </c>
      <c r="G3327">
        <v>1</v>
      </c>
      <c r="H3327" t="s">
        <v>30</v>
      </c>
      <c r="I3327">
        <v>50</v>
      </c>
      <c r="J3327" t="s">
        <v>40</v>
      </c>
      <c r="K3327">
        <v>-200</v>
      </c>
      <c r="L3327" s="1">
        <v>2150</v>
      </c>
      <c r="M3327" t="s">
        <v>27</v>
      </c>
      <c r="N3327" t="s">
        <v>27</v>
      </c>
      <c r="O3327" t="s">
        <v>27</v>
      </c>
      <c r="P3327">
        <v>0</v>
      </c>
      <c r="Q3327" t="s">
        <v>32</v>
      </c>
      <c r="R3327">
        <v>4</v>
      </c>
      <c r="S3327" t="s">
        <v>27</v>
      </c>
      <c r="T3327">
        <v>4</v>
      </c>
      <c r="U3327">
        <v>3</v>
      </c>
      <c r="V3327">
        <v>1</v>
      </c>
      <c r="W3327">
        <v>99</v>
      </c>
      <c r="X3327">
        <v>620</v>
      </c>
      <c r="Y3327">
        <v>50</v>
      </c>
      <c r="Z3327" t="s">
        <v>33</v>
      </c>
      <c r="AA3327">
        <v>50</v>
      </c>
      <c r="AB3327" t="str">
        <f t="shared" si="51"/>
        <v>40-49</v>
      </c>
    </row>
    <row r="3328" spans="1:28" x14ac:dyDescent="0.3">
      <c r="A3328">
        <v>39</v>
      </c>
      <c r="B3328" t="s">
        <v>27</v>
      </c>
      <c r="C3328" t="s">
        <v>45</v>
      </c>
      <c r="D3328">
        <v>0</v>
      </c>
      <c r="E3328" t="s">
        <v>29</v>
      </c>
      <c r="F3328">
        <v>50</v>
      </c>
      <c r="G3328">
        <v>0</v>
      </c>
      <c r="H3328" t="s">
        <v>30</v>
      </c>
      <c r="I3328">
        <v>0</v>
      </c>
      <c r="J3328" t="s">
        <v>31</v>
      </c>
      <c r="K3328">
        <v>0</v>
      </c>
      <c r="L3328" s="1">
        <v>2250</v>
      </c>
      <c r="M3328" t="s">
        <v>27</v>
      </c>
      <c r="N3328" t="s">
        <v>27</v>
      </c>
      <c r="O3328" t="s">
        <v>27</v>
      </c>
      <c r="P3328">
        <v>0</v>
      </c>
      <c r="Q3328" t="s">
        <v>34</v>
      </c>
      <c r="R3328">
        <v>30</v>
      </c>
      <c r="S3328" t="s">
        <v>36</v>
      </c>
      <c r="T3328">
        <v>5</v>
      </c>
      <c r="U3328">
        <v>0</v>
      </c>
      <c r="V3328">
        <v>3</v>
      </c>
      <c r="W3328">
        <v>1</v>
      </c>
      <c r="X3328">
        <v>787</v>
      </c>
      <c r="Y3328">
        <v>-50</v>
      </c>
      <c r="Z3328" t="s">
        <v>35</v>
      </c>
      <c r="AA3328">
        <v>100</v>
      </c>
      <c r="AB3328" t="str">
        <f t="shared" si="51"/>
        <v>30-39</v>
      </c>
    </row>
    <row r="3329" spans="1:28" x14ac:dyDescent="0.3">
      <c r="A3329">
        <v>31</v>
      </c>
      <c r="B3329" t="s">
        <v>27</v>
      </c>
      <c r="C3329" t="s">
        <v>28</v>
      </c>
      <c r="D3329">
        <v>86</v>
      </c>
      <c r="E3329" t="s">
        <v>37</v>
      </c>
      <c r="F3329">
        <v>0</v>
      </c>
      <c r="G3329">
        <v>0</v>
      </c>
      <c r="H3329" t="s">
        <v>30</v>
      </c>
      <c r="I3329">
        <v>0</v>
      </c>
      <c r="J3329" t="s">
        <v>31</v>
      </c>
      <c r="K3329">
        <v>0</v>
      </c>
      <c r="L3329" s="1">
        <v>2236</v>
      </c>
      <c r="M3329" t="s">
        <v>36</v>
      </c>
      <c r="N3329" t="s">
        <v>27</v>
      </c>
      <c r="O3329" t="s">
        <v>27</v>
      </c>
      <c r="P3329">
        <v>50</v>
      </c>
      <c r="Q3329" t="s">
        <v>34</v>
      </c>
      <c r="R3329">
        <v>13</v>
      </c>
      <c r="S3329" t="s">
        <v>36</v>
      </c>
      <c r="T3329">
        <v>9</v>
      </c>
      <c r="U3329">
        <v>3</v>
      </c>
      <c r="V3329">
        <v>1</v>
      </c>
      <c r="W3329">
        <v>4</v>
      </c>
      <c r="X3329">
        <v>746</v>
      </c>
      <c r="Y3329">
        <v>-50</v>
      </c>
      <c r="Z3329" t="s">
        <v>35</v>
      </c>
      <c r="AA3329">
        <v>100</v>
      </c>
      <c r="AB3329" t="str">
        <f t="shared" si="51"/>
        <v>30-39</v>
      </c>
    </row>
    <row r="3330" spans="1:28" x14ac:dyDescent="0.3">
      <c r="A3330">
        <v>23</v>
      </c>
      <c r="B3330" t="s">
        <v>27</v>
      </c>
      <c r="C3330" t="s">
        <v>38</v>
      </c>
      <c r="D3330">
        <v>0</v>
      </c>
      <c r="E3330" t="s">
        <v>42</v>
      </c>
      <c r="F3330">
        <v>100</v>
      </c>
      <c r="G3330">
        <v>1</v>
      </c>
      <c r="H3330" t="s">
        <v>30</v>
      </c>
      <c r="I3330">
        <v>50</v>
      </c>
      <c r="J3330" t="s">
        <v>40</v>
      </c>
      <c r="K3330">
        <v>-200</v>
      </c>
      <c r="L3330" s="1">
        <v>2150</v>
      </c>
      <c r="M3330" t="s">
        <v>27</v>
      </c>
      <c r="N3330" t="s">
        <v>27</v>
      </c>
      <c r="O3330" t="s">
        <v>27</v>
      </c>
      <c r="P3330">
        <v>0</v>
      </c>
      <c r="Q3330" t="s">
        <v>34</v>
      </c>
      <c r="R3330">
        <v>26</v>
      </c>
      <c r="S3330" t="s">
        <v>36</v>
      </c>
      <c r="T3330">
        <v>4</v>
      </c>
      <c r="U3330">
        <v>4</v>
      </c>
      <c r="V3330">
        <v>3</v>
      </c>
      <c r="W3330">
        <v>7</v>
      </c>
      <c r="X3330">
        <v>770</v>
      </c>
      <c r="Y3330">
        <v>-50</v>
      </c>
      <c r="Z3330" t="s">
        <v>35</v>
      </c>
      <c r="AA3330">
        <v>100</v>
      </c>
      <c r="AB3330" t="str">
        <f t="shared" ref="AB3330:AB3393" si="52">FLOOR(A3330,10) &amp; "-" &amp; (FLOOR(A3330,10)+9)</f>
        <v>20-29</v>
      </c>
    </row>
    <row r="3331" spans="1:28" x14ac:dyDescent="0.3">
      <c r="A3331">
        <v>52</v>
      </c>
      <c r="B3331" t="s">
        <v>27</v>
      </c>
      <c r="C3331" t="s">
        <v>38</v>
      </c>
      <c r="D3331">
        <v>0</v>
      </c>
      <c r="E3331" t="s">
        <v>29</v>
      </c>
      <c r="F3331">
        <v>50</v>
      </c>
      <c r="G3331">
        <v>0</v>
      </c>
      <c r="H3331" t="s">
        <v>39</v>
      </c>
      <c r="I3331">
        <v>0</v>
      </c>
      <c r="J3331" t="s">
        <v>31</v>
      </c>
      <c r="K3331">
        <v>0</v>
      </c>
      <c r="L3331" s="1">
        <v>2150</v>
      </c>
      <c r="M3331" t="s">
        <v>36</v>
      </c>
      <c r="N3331" t="s">
        <v>36</v>
      </c>
      <c r="O3331" t="s">
        <v>27</v>
      </c>
      <c r="P3331">
        <v>100</v>
      </c>
      <c r="Q3331" t="s">
        <v>32</v>
      </c>
      <c r="R3331">
        <v>10</v>
      </c>
      <c r="S3331" t="s">
        <v>36</v>
      </c>
      <c r="T3331">
        <v>6</v>
      </c>
      <c r="U3331">
        <v>3</v>
      </c>
      <c r="V3331">
        <v>3</v>
      </c>
      <c r="W3331">
        <v>10</v>
      </c>
      <c r="X3331">
        <v>705</v>
      </c>
      <c r="Y3331">
        <v>-50</v>
      </c>
      <c r="Z3331" t="s">
        <v>35</v>
      </c>
      <c r="AA3331">
        <v>100</v>
      </c>
      <c r="AB3331" t="str">
        <f t="shared" si="52"/>
        <v>50-59</v>
      </c>
    </row>
    <row r="3332" spans="1:28" x14ac:dyDescent="0.3">
      <c r="A3332">
        <v>53</v>
      </c>
      <c r="B3332" t="s">
        <v>27</v>
      </c>
      <c r="C3332" t="s">
        <v>38</v>
      </c>
      <c r="D3332">
        <v>0</v>
      </c>
      <c r="E3332" t="s">
        <v>37</v>
      </c>
      <c r="F3332">
        <v>0</v>
      </c>
      <c r="G3332">
        <v>0</v>
      </c>
      <c r="H3332" t="s">
        <v>30</v>
      </c>
      <c r="I3332">
        <v>0</v>
      </c>
      <c r="J3332" t="s">
        <v>40</v>
      </c>
      <c r="K3332">
        <v>-200</v>
      </c>
      <c r="L3332" s="1">
        <v>2000</v>
      </c>
      <c r="M3332" t="s">
        <v>27</v>
      </c>
      <c r="N3332" t="s">
        <v>36</v>
      </c>
      <c r="O3332" t="s">
        <v>36</v>
      </c>
      <c r="P3332">
        <v>100</v>
      </c>
      <c r="Q3332" t="s">
        <v>32</v>
      </c>
      <c r="R3332">
        <v>6</v>
      </c>
      <c r="S3332" t="s">
        <v>36</v>
      </c>
      <c r="T3332">
        <v>5</v>
      </c>
      <c r="U3332">
        <v>1</v>
      </c>
      <c r="V3332">
        <v>3</v>
      </c>
      <c r="W3332">
        <v>1</v>
      </c>
      <c r="X3332">
        <v>614</v>
      </c>
      <c r="Y3332">
        <v>50</v>
      </c>
      <c r="Z3332" t="s">
        <v>35</v>
      </c>
      <c r="AA3332">
        <v>100</v>
      </c>
      <c r="AB3332" t="str">
        <f t="shared" si="52"/>
        <v>50-59</v>
      </c>
    </row>
    <row r="3333" spans="1:28" x14ac:dyDescent="0.3">
      <c r="A3333">
        <v>18</v>
      </c>
      <c r="B3333" t="s">
        <v>27</v>
      </c>
      <c r="C3333" t="s">
        <v>38</v>
      </c>
      <c r="D3333">
        <v>0</v>
      </c>
      <c r="E3333" t="s">
        <v>29</v>
      </c>
      <c r="F3333">
        <v>50</v>
      </c>
      <c r="G3333">
        <v>0</v>
      </c>
      <c r="H3333" t="s">
        <v>30</v>
      </c>
      <c r="I3333">
        <v>0</v>
      </c>
      <c r="J3333" t="s">
        <v>31</v>
      </c>
      <c r="K3333">
        <v>0</v>
      </c>
      <c r="L3333" s="1">
        <v>2200</v>
      </c>
      <c r="M3333" t="s">
        <v>27</v>
      </c>
      <c r="N3333" t="s">
        <v>36</v>
      </c>
      <c r="O3333" t="s">
        <v>27</v>
      </c>
      <c r="P3333">
        <v>50</v>
      </c>
      <c r="Q3333" t="s">
        <v>34</v>
      </c>
      <c r="R3333">
        <v>26</v>
      </c>
      <c r="S3333" t="s">
        <v>36</v>
      </c>
      <c r="T3333">
        <v>7</v>
      </c>
      <c r="U3333">
        <v>1</v>
      </c>
      <c r="V3333">
        <v>2</v>
      </c>
      <c r="W3333">
        <v>10</v>
      </c>
      <c r="X3333">
        <v>779</v>
      </c>
      <c r="Y3333">
        <v>-50</v>
      </c>
      <c r="Z3333" t="s">
        <v>35</v>
      </c>
      <c r="AA3333">
        <v>100</v>
      </c>
      <c r="AB3333" t="str">
        <f t="shared" si="52"/>
        <v>10-19</v>
      </c>
    </row>
    <row r="3334" spans="1:28" x14ac:dyDescent="0.3">
      <c r="A3334">
        <v>63</v>
      </c>
      <c r="B3334" t="s">
        <v>36</v>
      </c>
      <c r="C3334" t="s">
        <v>28</v>
      </c>
      <c r="D3334">
        <v>86</v>
      </c>
      <c r="E3334" t="s">
        <v>29</v>
      </c>
      <c r="F3334">
        <v>50</v>
      </c>
      <c r="G3334">
        <v>0</v>
      </c>
      <c r="H3334" t="s">
        <v>39</v>
      </c>
      <c r="I3334">
        <v>0</v>
      </c>
      <c r="J3334" t="s">
        <v>40</v>
      </c>
      <c r="K3334">
        <v>-200</v>
      </c>
      <c r="L3334" s="1">
        <v>2136</v>
      </c>
      <c r="M3334" t="s">
        <v>27</v>
      </c>
      <c r="N3334" t="s">
        <v>27</v>
      </c>
      <c r="O3334" t="s">
        <v>27</v>
      </c>
      <c r="P3334">
        <v>0</v>
      </c>
      <c r="Q3334" t="s">
        <v>34</v>
      </c>
      <c r="R3334">
        <v>7</v>
      </c>
      <c r="S3334" t="s">
        <v>36</v>
      </c>
      <c r="T3334">
        <v>7</v>
      </c>
      <c r="U3334">
        <v>2</v>
      </c>
      <c r="V3334">
        <v>3</v>
      </c>
      <c r="W3334">
        <v>11</v>
      </c>
      <c r="X3334">
        <v>780</v>
      </c>
      <c r="Y3334">
        <v>-50</v>
      </c>
      <c r="Z3334" t="s">
        <v>35</v>
      </c>
      <c r="AA3334">
        <v>100</v>
      </c>
      <c r="AB3334" t="str">
        <f t="shared" si="52"/>
        <v>60-69</v>
      </c>
    </row>
    <row r="3335" spans="1:28" x14ac:dyDescent="0.3">
      <c r="A3335">
        <v>48</v>
      </c>
      <c r="B3335" t="s">
        <v>27</v>
      </c>
      <c r="C3335" t="s">
        <v>28</v>
      </c>
      <c r="D3335">
        <v>86</v>
      </c>
      <c r="E3335" t="s">
        <v>42</v>
      </c>
      <c r="F3335">
        <v>100</v>
      </c>
      <c r="G3335">
        <v>0</v>
      </c>
      <c r="H3335" t="s">
        <v>30</v>
      </c>
      <c r="I3335">
        <v>0</v>
      </c>
      <c r="J3335" t="s">
        <v>40</v>
      </c>
      <c r="K3335">
        <v>-200</v>
      </c>
      <c r="L3335" s="1">
        <v>2186</v>
      </c>
      <c r="M3335" t="s">
        <v>27</v>
      </c>
      <c r="N3335" t="s">
        <v>27</v>
      </c>
      <c r="O3335" t="s">
        <v>27</v>
      </c>
      <c r="P3335">
        <v>0</v>
      </c>
      <c r="Q3335" t="s">
        <v>34</v>
      </c>
      <c r="R3335">
        <v>8</v>
      </c>
      <c r="S3335" t="s">
        <v>36</v>
      </c>
      <c r="T3335">
        <v>9</v>
      </c>
      <c r="U3335">
        <v>1</v>
      </c>
      <c r="V3335">
        <v>2</v>
      </c>
      <c r="W3335">
        <v>3</v>
      </c>
      <c r="X3335">
        <v>736</v>
      </c>
      <c r="Y3335">
        <v>-50</v>
      </c>
      <c r="Z3335" t="s">
        <v>35</v>
      </c>
      <c r="AA3335">
        <v>100</v>
      </c>
      <c r="AB3335" t="str">
        <f t="shared" si="52"/>
        <v>40-49</v>
      </c>
    </row>
    <row r="3336" spans="1:28" x14ac:dyDescent="0.3">
      <c r="A3336">
        <v>60</v>
      </c>
      <c r="B3336" t="s">
        <v>36</v>
      </c>
      <c r="C3336" t="s">
        <v>28</v>
      </c>
      <c r="D3336">
        <v>86</v>
      </c>
      <c r="E3336" t="s">
        <v>37</v>
      </c>
      <c r="F3336">
        <v>0</v>
      </c>
      <c r="G3336">
        <v>0</v>
      </c>
      <c r="H3336" t="s">
        <v>30</v>
      </c>
      <c r="I3336">
        <v>0</v>
      </c>
      <c r="J3336" t="s">
        <v>40</v>
      </c>
      <c r="K3336">
        <v>-200</v>
      </c>
      <c r="L3336" s="1">
        <v>1986</v>
      </c>
      <c r="M3336" t="s">
        <v>27</v>
      </c>
      <c r="N3336" t="s">
        <v>27</v>
      </c>
      <c r="O3336" t="s">
        <v>27</v>
      </c>
      <c r="P3336">
        <v>0</v>
      </c>
      <c r="Q3336" t="s">
        <v>34</v>
      </c>
      <c r="R3336">
        <v>29</v>
      </c>
      <c r="S3336" t="s">
        <v>36</v>
      </c>
      <c r="T3336">
        <v>4</v>
      </c>
      <c r="U3336">
        <v>0</v>
      </c>
      <c r="V3336">
        <v>1</v>
      </c>
      <c r="W3336">
        <v>7</v>
      </c>
      <c r="X3336">
        <v>748</v>
      </c>
      <c r="Y3336">
        <v>-50</v>
      </c>
      <c r="Z3336" t="s">
        <v>41</v>
      </c>
      <c r="AA3336">
        <v>0</v>
      </c>
      <c r="AB3336" t="str">
        <f t="shared" si="52"/>
        <v>60-69</v>
      </c>
    </row>
    <row r="3337" spans="1:28" x14ac:dyDescent="0.3">
      <c r="A3337">
        <v>19</v>
      </c>
      <c r="B3337" t="s">
        <v>27</v>
      </c>
      <c r="C3337" t="s">
        <v>28</v>
      </c>
      <c r="D3337">
        <v>86</v>
      </c>
      <c r="E3337" t="s">
        <v>29</v>
      </c>
      <c r="F3337">
        <v>50</v>
      </c>
      <c r="G3337">
        <v>2</v>
      </c>
      <c r="H3337" t="s">
        <v>30</v>
      </c>
      <c r="I3337">
        <v>100</v>
      </c>
      <c r="J3337" t="s">
        <v>40</v>
      </c>
      <c r="K3337">
        <v>-200</v>
      </c>
      <c r="L3337" s="1">
        <v>2136</v>
      </c>
      <c r="M3337" t="s">
        <v>27</v>
      </c>
      <c r="N3337" t="s">
        <v>36</v>
      </c>
      <c r="O3337" t="s">
        <v>27</v>
      </c>
      <c r="P3337">
        <v>50</v>
      </c>
      <c r="Q3337" t="s">
        <v>32</v>
      </c>
      <c r="R3337">
        <v>23</v>
      </c>
      <c r="S3337" t="s">
        <v>27</v>
      </c>
      <c r="T3337">
        <v>5</v>
      </c>
      <c r="U3337">
        <v>2</v>
      </c>
      <c r="V3337">
        <v>1</v>
      </c>
      <c r="W3337">
        <v>99</v>
      </c>
      <c r="X3337">
        <v>716</v>
      </c>
      <c r="Y3337">
        <v>-50</v>
      </c>
      <c r="Z3337" t="s">
        <v>33</v>
      </c>
      <c r="AA3337">
        <v>50</v>
      </c>
      <c r="AB3337" t="str">
        <f t="shared" si="52"/>
        <v>10-19</v>
      </c>
    </row>
    <row r="3338" spans="1:28" x14ac:dyDescent="0.3">
      <c r="A3338">
        <v>19</v>
      </c>
      <c r="B3338" t="s">
        <v>27</v>
      </c>
      <c r="C3338" t="s">
        <v>38</v>
      </c>
      <c r="D3338">
        <v>0</v>
      </c>
      <c r="E3338" t="s">
        <v>29</v>
      </c>
      <c r="F3338">
        <v>50</v>
      </c>
      <c r="G3338">
        <v>1</v>
      </c>
      <c r="H3338" t="s">
        <v>43</v>
      </c>
      <c r="I3338">
        <v>200</v>
      </c>
      <c r="J3338" t="s">
        <v>31</v>
      </c>
      <c r="K3338">
        <v>0</v>
      </c>
      <c r="L3338" s="1">
        <v>2400</v>
      </c>
      <c r="M3338" t="s">
        <v>27</v>
      </c>
      <c r="N3338" t="s">
        <v>36</v>
      </c>
      <c r="O3338" t="s">
        <v>27</v>
      </c>
      <c r="P3338">
        <v>50</v>
      </c>
      <c r="Q3338" t="s">
        <v>44</v>
      </c>
      <c r="R3338">
        <v>21</v>
      </c>
      <c r="S3338" t="s">
        <v>27</v>
      </c>
      <c r="T3338">
        <v>5</v>
      </c>
      <c r="U3338">
        <v>2</v>
      </c>
      <c r="V3338">
        <v>1</v>
      </c>
      <c r="W3338">
        <v>99</v>
      </c>
      <c r="X3338">
        <v>661</v>
      </c>
      <c r="Y3338">
        <v>50</v>
      </c>
      <c r="Z3338" t="s">
        <v>41</v>
      </c>
      <c r="AA3338">
        <v>0</v>
      </c>
      <c r="AB3338" t="str">
        <f t="shared" si="52"/>
        <v>10-19</v>
      </c>
    </row>
    <row r="3339" spans="1:28" x14ac:dyDescent="0.3">
      <c r="A3339">
        <v>37</v>
      </c>
      <c r="B3339" t="s">
        <v>27</v>
      </c>
      <c r="C3339" t="s">
        <v>28</v>
      </c>
      <c r="D3339">
        <v>86</v>
      </c>
      <c r="E3339" t="s">
        <v>29</v>
      </c>
      <c r="F3339">
        <v>50</v>
      </c>
      <c r="G3339">
        <v>1</v>
      </c>
      <c r="H3339" t="s">
        <v>30</v>
      </c>
      <c r="I3339">
        <v>50</v>
      </c>
      <c r="J3339" t="s">
        <v>31</v>
      </c>
      <c r="K3339">
        <v>0</v>
      </c>
      <c r="L3339" s="1">
        <v>2336</v>
      </c>
      <c r="M3339" t="s">
        <v>27</v>
      </c>
      <c r="N3339" t="s">
        <v>27</v>
      </c>
      <c r="O3339" t="s">
        <v>27</v>
      </c>
      <c r="P3339">
        <v>0</v>
      </c>
      <c r="Q3339" t="s">
        <v>34</v>
      </c>
      <c r="R3339">
        <v>6</v>
      </c>
      <c r="S3339" t="s">
        <v>36</v>
      </c>
      <c r="T3339">
        <v>2</v>
      </c>
      <c r="U3339">
        <v>2</v>
      </c>
      <c r="V3339">
        <v>1</v>
      </c>
      <c r="W3339">
        <v>2</v>
      </c>
      <c r="X3339">
        <v>704</v>
      </c>
      <c r="Y3339">
        <v>-50</v>
      </c>
      <c r="Z3339" t="s">
        <v>33</v>
      </c>
      <c r="AA3339">
        <v>50</v>
      </c>
      <c r="AB3339" t="str">
        <f t="shared" si="52"/>
        <v>30-39</v>
      </c>
    </row>
    <row r="3340" spans="1:28" x14ac:dyDescent="0.3">
      <c r="A3340">
        <v>47</v>
      </c>
      <c r="B3340" t="s">
        <v>27</v>
      </c>
      <c r="C3340" t="s">
        <v>28</v>
      </c>
      <c r="D3340">
        <v>86</v>
      </c>
      <c r="E3340" t="s">
        <v>29</v>
      </c>
      <c r="F3340">
        <v>50</v>
      </c>
      <c r="G3340">
        <v>0</v>
      </c>
      <c r="H3340" t="s">
        <v>43</v>
      </c>
      <c r="I3340">
        <v>0</v>
      </c>
      <c r="J3340" t="s">
        <v>40</v>
      </c>
      <c r="K3340">
        <v>-200</v>
      </c>
      <c r="L3340" s="1">
        <v>2186</v>
      </c>
      <c r="M3340" t="s">
        <v>27</v>
      </c>
      <c r="N3340" t="s">
        <v>36</v>
      </c>
      <c r="O3340" t="s">
        <v>27</v>
      </c>
      <c r="P3340">
        <v>50</v>
      </c>
      <c r="Q3340" t="s">
        <v>44</v>
      </c>
      <c r="R3340">
        <v>16</v>
      </c>
      <c r="S3340" t="s">
        <v>36</v>
      </c>
      <c r="T3340">
        <v>4</v>
      </c>
      <c r="U3340">
        <v>2</v>
      </c>
      <c r="V3340">
        <v>2</v>
      </c>
      <c r="W3340">
        <v>7</v>
      </c>
      <c r="X3340">
        <v>693</v>
      </c>
      <c r="Y3340">
        <v>50</v>
      </c>
      <c r="Z3340" t="s">
        <v>35</v>
      </c>
      <c r="AA3340">
        <v>100</v>
      </c>
      <c r="AB3340" t="str">
        <f t="shared" si="52"/>
        <v>40-49</v>
      </c>
    </row>
    <row r="3341" spans="1:28" x14ac:dyDescent="0.3">
      <c r="A3341">
        <v>66</v>
      </c>
      <c r="B3341" t="s">
        <v>36</v>
      </c>
      <c r="C3341" t="s">
        <v>28</v>
      </c>
      <c r="D3341">
        <v>86</v>
      </c>
      <c r="E3341" t="s">
        <v>37</v>
      </c>
      <c r="F3341">
        <v>0</v>
      </c>
      <c r="G3341">
        <v>1</v>
      </c>
      <c r="H3341" t="s">
        <v>30</v>
      </c>
      <c r="I3341">
        <v>50</v>
      </c>
      <c r="J3341" t="s">
        <v>31</v>
      </c>
      <c r="K3341">
        <v>0</v>
      </c>
      <c r="L3341" s="1">
        <v>2436</v>
      </c>
      <c r="M3341" t="s">
        <v>27</v>
      </c>
      <c r="N3341" t="s">
        <v>27</v>
      </c>
      <c r="O3341" t="s">
        <v>27</v>
      </c>
      <c r="P3341">
        <v>0</v>
      </c>
      <c r="Q3341" t="s">
        <v>34</v>
      </c>
      <c r="R3341">
        <v>30</v>
      </c>
      <c r="S3341" t="s">
        <v>36</v>
      </c>
      <c r="T3341">
        <v>4</v>
      </c>
      <c r="U3341">
        <v>2</v>
      </c>
      <c r="V3341">
        <v>1</v>
      </c>
      <c r="W3341">
        <v>5</v>
      </c>
      <c r="X3341">
        <v>645</v>
      </c>
      <c r="Y3341">
        <v>50</v>
      </c>
      <c r="Z3341" t="s">
        <v>35</v>
      </c>
      <c r="AA3341">
        <v>100</v>
      </c>
      <c r="AB3341" t="str">
        <f t="shared" si="52"/>
        <v>60-69</v>
      </c>
    </row>
    <row r="3342" spans="1:28" x14ac:dyDescent="0.3">
      <c r="A3342">
        <v>50</v>
      </c>
      <c r="B3342" t="s">
        <v>27</v>
      </c>
      <c r="C3342" t="s">
        <v>38</v>
      </c>
      <c r="D3342">
        <v>0</v>
      </c>
      <c r="E3342" t="s">
        <v>37</v>
      </c>
      <c r="F3342">
        <v>0</v>
      </c>
      <c r="G3342">
        <v>0</v>
      </c>
      <c r="H3342" t="s">
        <v>30</v>
      </c>
      <c r="I3342">
        <v>0</v>
      </c>
      <c r="J3342" t="s">
        <v>40</v>
      </c>
      <c r="K3342">
        <v>-200</v>
      </c>
      <c r="L3342" s="1">
        <v>2000</v>
      </c>
      <c r="M3342" t="s">
        <v>27</v>
      </c>
      <c r="N3342" t="s">
        <v>27</v>
      </c>
      <c r="O3342" t="s">
        <v>27</v>
      </c>
      <c r="P3342">
        <v>0</v>
      </c>
      <c r="Q3342" t="s">
        <v>32</v>
      </c>
      <c r="R3342">
        <v>1</v>
      </c>
      <c r="S3342" t="s">
        <v>36</v>
      </c>
      <c r="T3342">
        <v>3</v>
      </c>
      <c r="U3342">
        <v>2</v>
      </c>
      <c r="V3342">
        <v>1</v>
      </c>
      <c r="W3342">
        <v>5</v>
      </c>
      <c r="X3342">
        <v>750</v>
      </c>
      <c r="Y3342">
        <v>-50</v>
      </c>
      <c r="Z3342" t="s">
        <v>35</v>
      </c>
      <c r="AA3342">
        <v>100</v>
      </c>
      <c r="AB3342" t="str">
        <f t="shared" si="52"/>
        <v>50-59</v>
      </c>
    </row>
    <row r="3343" spans="1:28" x14ac:dyDescent="0.3">
      <c r="A3343">
        <v>36</v>
      </c>
      <c r="B3343" t="s">
        <v>27</v>
      </c>
      <c r="C3343" t="s">
        <v>28</v>
      </c>
      <c r="D3343">
        <v>86</v>
      </c>
      <c r="E3343" t="s">
        <v>29</v>
      </c>
      <c r="F3343">
        <v>50</v>
      </c>
      <c r="G3343">
        <v>0</v>
      </c>
      <c r="H3343" t="s">
        <v>39</v>
      </c>
      <c r="I3343">
        <v>0</v>
      </c>
      <c r="J3343" t="s">
        <v>31</v>
      </c>
      <c r="K3343">
        <v>0</v>
      </c>
      <c r="L3343" s="1">
        <v>2336</v>
      </c>
      <c r="M3343" t="s">
        <v>27</v>
      </c>
      <c r="N3343" t="s">
        <v>27</v>
      </c>
      <c r="O3343" t="s">
        <v>27</v>
      </c>
      <c r="P3343">
        <v>0</v>
      </c>
      <c r="Q3343" t="s">
        <v>34</v>
      </c>
      <c r="R3343">
        <v>16</v>
      </c>
      <c r="S3343" t="s">
        <v>36</v>
      </c>
      <c r="T3343">
        <v>8</v>
      </c>
      <c r="U3343">
        <v>1</v>
      </c>
      <c r="V3343">
        <v>3</v>
      </c>
      <c r="W3343">
        <v>1</v>
      </c>
      <c r="X3343">
        <v>722</v>
      </c>
      <c r="Y3343">
        <v>-50</v>
      </c>
      <c r="Z3343" t="s">
        <v>35</v>
      </c>
      <c r="AA3343">
        <v>100</v>
      </c>
      <c r="AB3343" t="str">
        <f t="shared" si="52"/>
        <v>30-39</v>
      </c>
    </row>
    <row r="3344" spans="1:28" x14ac:dyDescent="0.3">
      <c r="A3344">
        <v>24</v>
      </c>
      <c r="B3344" t="s">
        <v>27</v>
      </c>
      <c r="C3344" t="s">
        <v>28</v>
      </c>
      <c r="D3344">
        <v>86</v>
      </c>
      <c r="E3344" t="s">
        <v>29</v>
      </c>
      <c r="F3344">
        <v>50</v>
      </c>
      <c r="G3344">
        <v>1</v>
      </c>
      <c r="H3344" t="s">
        <v>30</v>
      </c>
      <c r="I3344">
        <v>50</v>
      </c>
      <c r="J3344" t="s">
        <v>40</v>
      </c>
      <c r="K3344">
        <v>-200</v>
      </c>
      <c r="L3344" s="1">
        <v>2136</v>
      </c>
      <c r="M3344" t="s">
        <v>27</v>
      </c>
      <c r="N3344" t="s">
        <v>36</v>
      </c>
      <c r="O3344" t="s">
        <v>27</v>
      </c>
      <c r="P3344">
        <v>50</v>
      </c>
      <c r="Q3344" t="s">
        <v>34</v>
      </c>
      <c r="R3344">
        <v>3</v>
      </c>
      <c r="S3344" t="s">
        <v>36</v>
      </c>
      <c r="T3344">
        <v>2</v>
      </c>
      <c r="U3344">
        <v>0</v>
      </c>
      <c r="V3344">
        <v>3</v>
      </c>
      <c r="W3344">
        <v>9</v>
      </c>
      <c r="X3344">
        <v>709</v>
      </c>
      <c r="Y3344">
        <v>-50</v>
      </c>
      <c r="Z3344" t="s">
        <v>35</v>
      </c>
      <c r="AA3344">
        <v>100</v>
      </c>
      <c r="AB3344" t="str">
        <f t="shared" si="52"/>
        <v>20-29</v>
      </c>
    </row>
    <row r="3345" spans="1:28" x14ac:dyDescent="0.3">
      <c r="A3345">
        <v>58</v>
      </c>
      <c r="B3345" t="s">
        <v>36</v>
      </c>
      <c r="C3345" t="s">
        <v>28</v>
      </c>
      <c r="D3345">
        <v>86</v>
      </c>
      <c r="E3345" t="s">
        <v>37</v>
      </c>
      <c r="F3345">
        <v>0</v>
      </c>
      <c r="G3345">
        <v>0</v>
      </c>
      <c r="H3345" t="s">
        <v>30</v>
      </c>
      <c r="I3345">
        <v>0</v>
      </c>
      <c r="J3345" t="s">
        <v>40</v>
      </c>
      <c r="K3345">
        <v>-200</v>
      </c>
      <c r="L3345" s="1">
        <v>2086</v>
      </c>
      <c r="M3345" t="s">
        <v>27</v>
      </c>
      <c r="N3345" t="s">
        <v>27</v>
      </c>
      <c r="O3345" t="s">
        <v>27</v>
      </c>
      <c r="P3345">
        <v>0</v>
      </c>
      <c r="Q3345" t="s">
        <v>34</v>
      </c>
      <c r="R3345">
        <v>30</v>
      </c>
      <c r="S3345" t="s">
        <v>36</v>
      </c>
      <c r="T3345">
        <v>5</v>
      </c>
      <c r="U3345">
        <v>0</v>
      </c>
      <c r="V3345">
        <v>2</v>
      </c>
      <c r="W3345">
        <v>5</v>
      </c>
      <c r="X3345">
        <v>815</v>
      </c>
      <c r="Y3345">
        <v>-50</v>
      </c>
      <c r="Z3345" t="s">
        <v>35</v>
      </c>
      <c r="AA3345">
        <v>100</v>
      </c>
      <c r="AB3345" t="str">
        <f t="shared" si="52"/>
        <v>50-59</v>
      </c>
    </row>
    <row r="3346" spans="1:28" x14ac:dyDescent="0.3">
      <c r="A3346">
        <v>25</v>
      </c>
      <c r="B3346" t="s">
        <v>27</v>
      </c>
      <c r="C3346" t="s">
        <v>28</v>
      </c>
      <c r="D3346">
        <v>86</v>
      </c>
      <c r="E3346" t="s">
        <v>29</v>
      </c>
      <c r="F3346">
        <v>50</v>
      </c>
      <c r="G3346">
        <v>2</v>
      </c>
      <c r="H3346" t="s">
        <v>30</v>
      </c>
      <c r="I3346">
        <v>100</v>
      </c>
      <c r="J3346" t="s">
        <v>40</v>
      </c>
      <c r="K3346">
        <v>-200</v>
      </c>
      <c r="L3346" s="1">
        <v>2236</v>
      </c>
      <c r="M3346" t="s">
        <v>27</v>
      </c>
      <c r="N3346" t="s">
        <v>27</v>
      </c>
      <c r="O3346" t="s">
        <v>27</v>
      </c>
      <c r="P3346">
        <v>0</v>
      </c>
      <c r="Q3346" t="s">
        <v>32</v>
      </c>
      <c r="R3346">
        <v>24</v>
      </c>
      <c r="S3346" t="s">
        <v>27</v>
      </c>
      <c r="T3346">
        <v>4</v>
      </c>
      <c r="U3346">
        <v>3</v>
      </c>
      <c r="V3346">
        <v>1</v>
      </c>
      <c r="W3346">
        <v>99</v>
      </c>
      <c r="X3346">
        <v>713</v>
      </c>
      <c r="Y3346">
        <v>-50</v>
      </c>
      <c r="Z3346" t="s">
        <v>35</v>
      </c>
      <c r="AA3346">
        <v>100</v>
      </c>
      <c r="AB3346" t="str">
        <f t="shared" si="52"/>
        <v>20-29</v>
      </c>
    </row>
    <row r="3347" spans="1:28" x14ac:dyDescent="0.3">
      <c r="A3347">
        <v>64</v>
      </c>
      <c r="B3347" t="s">
        <v>36</v>
      </c>
      <c r="C3347" t="s">
        <v>45</v>
      </c>
      <c r="D3347">
        <v>0</v>
      </c>
      <c r="E3347" t="s">
        <v>42</v>
      </c>
      <c r="F3347">
        <v>100</v>
      </c>
      <c r="G3347">
        <v>0</v>
      </c>
      <c r="H3347" t="s">
        <v>30</v>
      </c>
      <c r="I3347">
        <v>0</v>
      </c>
      <c r="J3347" t="s">
        <v>31</v>
      </c>
      <c r="K3347">
        <v>0</v>
      </c>
      <c r="L3347" s="1">
        <v>2300</v>
      </c>
      <c r="M3347" t="s">
        <v>27</v>
      </c>
      <c r="N3347" t="s">
        <v>27</v>
      </c>
      <c r="O3347" t="s">
        <v>27</v>
      </c>
      <c r="P3347">
        <v>0</v>
      </c>
      <c r="Q3347" t="s">
        <v>34</v>
      </c>
      <c r="R3347">
        <v>3</v>
      </c>
      <c r="S3347" t="s">
        <v>36</v>
      </c>
      <c r="T3347">
        <v>3</v>
      </c>
      <c r="U3347">
        <v>0</v>
      </c>
      <c r="V3347">
        <v>3</v>
      </c>
      <c r="W3347">
        <v>6</v>
      </c>
      <c r="X3347">
        <v>679</v>
      </c>
      <c r="Y3347">
        <v>50</v>
      </c>
      <c r="Z3347" t="s">
        <v>41</v>
      </c>
      <c r="AA3347">
        <v>0</v>
      </c>
      <c r="AB3347" t="str">
        <f t="shared" si="52"/>
        <v>60-69</v>
      </c>
    </row>
    <row r="3348" spans="1:28" x14ac:dyDescent="0.3">
      <c r="A3348">
        <v>35</v>
      </c>
      <c r="B3348" t="s">
        <v>27</v>
      </c>
      <c r="C3348" t="s">
        <v>28</v>
      </c>
      <c r="D3348">
        <v>86</v>
      </c>
      <c r="E3348" t="s">
        <v>37</v>
      </c>
      <c r="F3348">
        <v>0</v>
      </c>
      <c r="G3348">
        <v>1</v>
      </c>
      <c r="H3348" t="s">
        <v>30</v>
      </c>
      <c r="I3348">
        <v>50</v>
      </c>
      <c r="J3348" t="s">
        <v>31</v>
      </c>
      <c r="K3348">
        <v>0</v>
      </c>
      <c r="L3348" s="1">
        <v>2386</v>
      </c>
      <c r="M3348" t="s">
        <v>27</v>
      </c>
      <c r="N3348" t="s">
        <v>27</v>
      </c>
      <c r="O3348" t="s">
        <v>27</v>
      </c>
      <c r="P3348">
        <v>0</v>
      </c>
      <c r="Q3348" t="s">
        <v>32</v>
      </c>
      <c r="R3348">
        <v>3</v>
      </c>
      <c r="S3348" t="s">
        <v>27</v>
      </c>
      <c r="T3348">
        <v>3</v>
      </c>
      <c r="U3348">
        <v>2</v>
      </c>
      <c r="V3348">
        <v>2</v>
      </c>
      <c r="W3348">
        <v>99</v>
      </c>
      <c r="X3348">
        <v>672</v>
      </c>
      <c r="Y3348">
        <v>50</v>
      </c>
      <c r="Z3348" t="s">
        <v>33</v>
      </c>
      <c r="AA3348">
        <v>50</v>
      </c>
      <c r="AB3348" t="str">
        <f t="shared" si="52"/>
        <v>30-39</v>
      </c>
    </row>
    <row r="3349" spans="1:28" x14ac:dyDescent="0.3">
      <c r="A3349">
        <v>63</v>
      </c>
      <c r="B3349" t="s">
        <v>36</v>
      </c>
      <c r="C3349" t="s">
        <v>38</v>
      </c>
      <c r="D3349">
        <v>0</v>
      </c>
      <c r="E3349" t="s">
        <v>29</v>
      </c>
      <c r="F3349">
        <v>50</v>
      </c>
      <c r="G3349">
        <v>1</v>
      </c>
      <c r="H3349" t="s">
        <v>30</v>
      </c>
      <c r="I3349">
        <v>50</v>
      </c>
      <c r="J3349" t="s">
        <v>40</v>
      </c>
      <c r="K3349">
        <v>-200</v>
      </c>
      <c r="L3349" s="1">
        <v>2050</v>
      </c>
      <c r="M3349" t="s">
        <v>27</v>
      </c>
      <c r="N3349" t="s">
        <v>36</v>
      </c>
      <c r="O3349" t="s">
        <v>27</v>
      </c>
      <c r="P3349">
        <v>50</v>
      </c>
      <c r="Q3349" t="s">
        <v>34</v>
      </c>
      <c r="R3349">
        <v>23</v>
      </c>
      <c r="S3349" t="s">
        <v>36</v>
      </c>
      <c r="T3349">
        <v>3</v>
      </c>
      <c r="U3349">
        <v>2</v>
      </c>
      <c r="V3349">
        <v>3</v>
      </c>
      <c r="W3349">
        <v>11</v>
      </c>
      <c r="X3349">
        <v>710</v>
      </c>
      <c r="Y3349">
        <v>-50</v>
      </c>
      <c r="Z3349" t="s">
        <v>35</v>
      </c>
      <c r="AA3349">
        <v>100</v>
      </c>
      <c r="AB3349" t="str">
        <f t="shared" si="52"/>
        <v>60-69</v>
      </c>
    </row>
    <row r="3350" spans="1:28" x14ac:dyDescent="0.3">
      <c r="A3350">
        <v>50</v>
      </c>
      <c r="B3350" t="s">
        <v>27</v>
      </c>
      <c r="C3350" t="s">
        <v>45</v>
      </c>
      <c r="D3350">
        <v>0</v>
      </c>
      <c r="E3350" t="s">
        <v>29</v>
      </c>
      <c r="F3350">
        <v>50</v>
      </c>
      <c r="G3350">
        <v>0</v>
      </c>
      <c r="H3350" t="s">
        <v>30</v>
      </c>
      <c r="I3350">
        <v>0</v>
      </c>
      <c r="J3350" t="s">
        <v>40</v>
      </c>
      <c r="K3350">
        <v>-200</v>
      </c>
      <c r="L3350" s="1">
        <v>2100</v>
      </c>
      <c r="M3350" t="s">
        <v>36</v>
      </c>
      <c r="N3350" t="s">
        <v>27</v>
      </c>
      <c r="O3350" t="s">
        <v>27</v>
      </c>
      <c r="P3350">
        <v>50</v>
      </c>
      <c r="Q3350" t="s">
        <v>34</v>
      </c>
      <c r="R3350">
        <v>12</v>
      </c>
      <c r="S3350" t="s">
        <v>27</v>
      </c>
      <c r="T3350">
        <v>2</v>
      </c>
      <c r="U3350">
        <v>3</v>
      </c>
      <c r="V3350">
        <v>2</v>
      </c>
      <c r="W3350">
        <v>99</v>
      </c>
      <c r="X3350">
        <v>624</v>
      </c>
      <c r="Y3350">
        <v>50</v>
      </c>
      <c r="Z3350" t="s">
        <v>35</v>
      </c>
      <c r="AA3350">
        <v>100</v>
      </c>
      <c r="AB3350" t="str">
        <f t="shared" si="52"/>
        <v>50-59</v>
      </c>
    </row>
    <row r="3351" spans="1:28" x14ac:dyDescent="0.3">
      <c r="A3351">
        <v>37</v>
      </c>
      <c r="B3351" t="s">
        <v>27</v>
      </c>
      <c r="C3351" t="s">
        <v>38</v>
      </c>
      <c r="D3351">
        <v>0</v>
      </c>
      <c r="E3351" t="s">
        <v>42</v>
      </c>
      <c r="F3351">
        <v>100</v>
      </c>
      <c r="G3351">
        <v>0</v>
      </c>
      <c r="H3351" t="s">
        <v>43</v>
      </c>
      <c r="I3351">
        <v>0</v>
      </c>
      <c r="J3351" t="s">
        <v>40</v>
      </c>
      <c r="K3351">
        <v>-200</v>
      </c>
      <c r="L3351" s="1">
        <v>2050</v>
      </c>
      <c r="M3351" t="s">
        <v>27</v>
      </c>
      <c r="N3351" t="s">
        <v>36</v>
      </c>
      <c r="O3351" t="s">
        <v>27</v>
      </c>
      <c r="P3351">
        <v>50</v>
      </c>
      <c r="Q3351" t="s">
        <v>44</v>
      </c>
      <c r="R3351">
        <v>24</v>
      </c>
      <c r="S3351" t="s">
        <v>27</v>
      </c>
      <c r="T3351">
        <v>2</v>
      </c>
      <c r="U3351">
        <v>3</v>
      </c>
      <c r="V3351">
        <v>3</v>
      </c>
      <c r="W3351">
        <v>99</v>
      </c>
      <c r="X3351">
        <v>745</v>
      </c>
      <c r="Y3351">
        <v>-50</v>
      </c>
      <c r="Z3351" t="s">
        <v>35</v>
      </c>
      <c r="AA3351">
        <v>100</v>
      </c>
      <c r="AB3351" t="str">
        <f t="shared" si="52"/>
        <v>30-39</v>
      </c>
    </row>
    <row r="3352" spans="1:28" x14ac:dyDescent="0.3">
      <c r="A3352">
        <v>32</v>
      </c>
      <c r="B3352" t="s">
        <v>27</v>
      </c>
      <c r="C3352" t="s">
        <v>45</v>
      </c>
      <c r="D3352">
        <v>0</v>
      </c>
      <c r="E3352" t="s">
        <v>37</v>
      </c>
      <c r="F3352">
        <v>0</v>
      </c>
      <c r="G3352">
        <v>0</v>
      </c>
      <c r="H3352" t="s">
        <v>30</v>
      </c>
      <c r="I3352">
        <v>0</v>
      </c>
      <c r="J3352" t="s">
        <v>40</v>
      </c>
      <c r="K3352">
        <v>-200</v>
      </c>
      <c r="L3352" s="1">
        <v>2000</v>
      </c>
      <c r="M3352" t="s">
        <v>27</v>
      </c>
      <c r="N3352" t="s">
        <v>27</v>
      </c>
      <c r="O3352" t="s">
        <v>27</v>
      </c>
      <c r="P3352">
        <v>0</v>
      </c>
      <c r="Q3352" t="s">
        <v>34</v>
      </c>
      <c r="R3352">
        <v>5</v>
      </c>
      <c r="S3352" t="s">
        <v>36</v>
      </c>
      <c r="T3352">
        <v>6</v>
      </c>
      <c r="U3352">
        <v>1</v>
      </c>
      <c r="V3352">
        <v>3</v>
      </c>
      <c r="W3352">
        <v>8</v>
      </c>
      <c r="X3352">
        <v>703</v>
      </c>
      <c r="Y3352">
        <v>-50</v>
      </c>
      <c r="Z3352" t="s">
        <v>35</v>
      </c>
      <c r="AA3352">
        <v>100</v>
      </c>
      <c r="AB3352" t="str">
        <f t="shared" si="52"/>
        <v>30-39</v>
      </c>
    </row>
    <row r="3353" spans="1:28" x14ac:dyDescent="0.3">
      <c r="A3353">
        <v>34</v>
      </c>
      <c r="B3353" t="s">
        <v>27</v>
      </c>
      <c r="C3353" t="s">
        <v>45</v>
      </c>
      <c r="D3353">
        <v>0</v>
      </c>
      <c r="E3353" t="s">
        <v>29</v>
      </c>
      <c r="F3353">
        <v>50</v>
      </c>
      <c r="G3353">
        <v>1</v>
      </c>
      <c r="H3353" t="s">
        <v>30</v>
      </c>
      <c r="I3353">
        <v>50</v>
      </c>
      <c r="J3353" t="s">
        <v>40</v>
      </c>
      <c r="K3353">
        <v>-200</v>
      </c>
      <c r="L3353" s="1">
        <v>2000</v>
      </c>
      <c r="M3353" t="s">
        <v>36</v>
      </c>
      <c r="N3353" t="s">
        <v>27</v>
      </c>
      <c r="O3353" t="s">
        <v>36</v>
      </c>
      <c r="P3353">
        <v>100</v>
      </c>
      <c r="Q3353" t="s">
        <v>32</v>
      </c>
      <c r="R3353">
        <v>29</v>
      </c>
      <c r="S3353" t="s">
        <v>36</v>
      </c>
      <c r="T3353">
        <v>7</v>
      </c>
      <c r="U3353">
        <v>1</v>
      </c>
      <c r="V3353">
        <v>1</v>
      </c>
      <c r="W3353">
        <v>3</v>
      </c>
      <c r="X3353">
        <v>750</v>
      </c>
      <c r="Y3353">
        <v>-50</v>
      </c>
      <c r="Z3353" t="s">
        <v>35</v>
      </c>
      <c r="AA3353">
        <v>100</v>
      </c>
      <c r="AB3353" t="str">
        <f t="shared" si="52"/>
        <v>30-39</v>
      </c>
    </row>
    <row r="3354" spans="1:28" x14ac:dyDescent="0.3">
      <c r="A3354">
        <v>46</v>
      </c>
      <c r="B3354" t="s">
        <v>27</v>
      </c>
      <c r="C3354" t="s">
        <v>28</v>
      </c>
      <c r="D3354">
        <v>86</v>
      </c>
      <c r="E3354" t="s">
        <v>37</v>
      </c>
      <c r="F3354">
        <v>0</v>
      </c>
      <c r="G3354">
        <v>0</v>
      </c>
      <c r="H3354" t="s">
        <v>30</v>
      </c>
      <c r="I3354">
        <v>0</v>
      </c>
      <c r="J3354" t="s">
        <v>40</v>
      </c>
      <c r="K3354">
        <v>-200</v>
      </c>
      <c r="L3354" s="1">
        <v>1886</v>
      </c>
      <c r="M3354" t="s">
        <v>36</v>
      </c>
      <c r="N3354" t="s">
        <v>36</v>
      </c>
      <c r="O3354" t="s">
        <v>27</v>
      </c>
      <c r="P3354">
        <v>100</v>
      </c>
      <c r="Q3354" t="s">
        <v>32</v>
      </c>
      <c r="R3354">
        <v>23</v>
      </c>
      <c r="S3354" t="s">
        <v>27</v>
      </c>
      <c r="T3354">
        <v>5</v>
      </c>
      <c r="U3354">
        <v>0</v>
      </c>
      <c r="V3354">
        <v>1</v>
      </c>
      <c r="W3354">
        <v>99</v>
      </c>
      <c r="X3354">
        <v>765</v>
      </c>
      <c r="Y3354">
        <v>-50</v>
      </c>
      <c r="Z3354" t="s">
        <v>41</v>
      </c>
      <c r="AA3354">
        <v>0</v>
      </c>
      <c r="AB3354" t="str">
        <f t="shared" si="52"/>
        <v>40-49</v>
      </c>
    </row>
    <row r="3355" spans="1:28" x14ac:dyDescent="0.3">
      <c r="A3355">
        <v>41</v>
      </c>
      <c r="B3355" t="s">
        <v>27</v>
      </c>
      <c r="C3355" t="s">
        <v>38</v>
      </c>
      <c r="D3355">
        <v>0</v>
      </c>
      <c r="E3355" t="s">
        <v>37</v>
      </c>
      <c r="F3355">
        <v>0</v>
      </c>
      <c r="G3355">
        <v>0</v>
      </c>
      <c r="H3355" t="s">
        <v>39</v>
      </c>
      <c r="I3355">
        <v>0</v>
      </c>
      <c r="J3355" t="s">
        <v>31</v>
      </c>
      <c r="K3355">
        <v>0</v>
      </c>
      <c r="L3355" s="1">
        <v>2050</v>
      </c>
      <c r="M3355" t="s">
        <v>27</v>
      </c>
      <c r="N3355" t="s">
        <v>36</v>
      </c>
      <c r="O3355" t="s">
        <v>27</v>
      </c>
      <c r="P3355">
        <v>50</v>
      </c>
      <c r="Q3355" t="s">
        <v>34</v>
      </c>
      <c r="R3355">
        <v>13</v>
      </c>
      <c r="S3355" t="s">
        <v>27</v>
      </c>
      <c r="T3355">
        <v>4</v>
      </c>
      <c r="U3355">
        <v>2</v>
      </c>
      <c r="V3355">
        <v>2</v>
      </c>
      <c r="W3355">
        <v>99</v>
      </c>
      <c r="X3355">
        <v>764</v>
      </c>
      <c r="Y3355">
        <v>-50</v>
      </c>
      <c r="Z3355" t="s">
        <v>41</v>
      </c>
      <c r="AA3355">
        <v>0</v>
      </c>
      <c r="AB3355" t="str">
        <f t="shared" si="52"/>
        <v>40-49</v>
      </c>
    </row>
    <row r="3356" spans="1:28" x14ac:dyDescent="0.3">
      <c r="A3356">
        <v>31</v>
      </c>
      <c r="B3356" t="s">
        <v>27</v>
      </c>
      <c r="C3356" t="s">
        <v>28</v>
      </c>
      <c r="D3356">
        <v>86</v>
      </c>
      <c r="E3356" t="s">
        <v>37</v>
      </c>
      <c r="F3356">
        <v>0</v>
      </c>
      <c r="G3356">
        <v>0</v>
      </c>
      <c r="H3356" t="s">
        <v>30</v>
      </c>
      <c r="I3356">
        <v>0</v>
      </c>
      <c r="J3356" t="s">
        <v>40</v>
      </c>
      <c r="K3356">
        <v>-200</v>
      </c>
      <c r="L3356" s="1">
        <v>2086</v>
      </c>
      <c r="M3356" t="s">
        <v>36</v>
      </c>
      <c r="N3356" t="s">
        <v>27</v>
      </c>
      <c r="O3356" t="s">
        <v>36</v>
      </c>
      <c r="P3356">
        <v>100</v>
      </c>
      <c r="Q3356" t="s">
        <v>34</v>
      </c>
      <c r="R3356">
        <v>15</v>
      </c>
      <c r="S3356" t="s">
        <v>36</v>
      </c>
      <c r="T3356">
        <v>3</v>
      </c>
      <c r="U3356">
        <v>1</v>
      </c>
      <c r="V3356">
        <v>3</v>
      </c>
      <c r="W3356">
        <v>8</v>
      </c>
      <c r="X3356">
        <v>693</v>
      </c>
      <c r="Y3356">
        <v>50</v>
      </c>
      <c r="Z3356" t="s">
        <v>35</v>
      </c>
      <c r="AA3356">
        <v>100</v>
      </c>
      <c r="AB3356" t="str">
        <f t="shared" si="52"/>
        <v>30-39</v>
      </c>
    </row>
    <row r="3357" spans="1:28" x14ac:dyDescent="0.3">
      <c r="A3357">
        <v>37</v>
      </c>
      <c r="B3357" t="s">
        <v>27</v>
      </c>
      <c r="C3357" t="s">
        <v>28</v>
      </c>
      <c r="D3357">
        <v>86</v>
      </c>
      <c r="E3357" t="s">
        <v>37</v>
      </c>
      <c r="F3357">
        <v>0</v>
      </c>
      <c r="G3357">
        <v>0</v>
      </c>
      <c r="H3357" t="s">
        <v>30</v>
      </c>
      <c r="I3357">
        <v>0</v>
      </c>
      <c r="J3357" t="s">
        <v>31</v>
      </c>
      <c r="K3357">
        <v>0</v>
      </c>
      <c r="L3357" s="1">
        <v>2236</v>
      </c>
      <c r="M3357" t="s">
        <v>27</v>
      </c>
      <c r="N3357" t="s">
        <v>27</v>
      </c>
      <c r="O3357" t="s">
        <v>27</v>
      </c>
      <c r="P3357">
        <v>0</v>
      </c>
      <c r="Q3357" t="s">
        <v>34</v>
      </c>
      <c r="R3357">
        <v>7</v>
      </c>
      <c r="S3357" t="s">
        <v>36</v>
      </c>
      <c r="T3357">
        <v>3</v>
      </c>
      <c r="U3357">
        <v>3</v>
      </c>
      <c r="V3357">
        <v>1</v>
      </c>
      <c r="W3357">
        <v>8</v>
      </c>
      <c r="X3357">
        <v>710</v>
      </c>
      <c r="Y3357">
        <v>-50</v>
      </c>
      <c r="Z3357" t="s">
        <v>33</v>
      </c>
      <c r="AA3357">
        <v>50</v>
      </c>
      <c r="AB3357" t="str">
        <f t="shared" si="52"/>
        <v>30-39</v>
      </c>
    </row>
    <row r="3358" spans="1:28" x14ac:dyDescent="0.3">
      <c r="A3358">
        <v>41</v>
      </c>
      <c r="B3358" t="s">
        <v>27</v>
      </c>
      <c r="C3358" t="s">
        <v>46</v>
      </c>
      <c r="D3358">
        <v>0</v>
      </c>
      <c r="E3358" t="s">
        <v>42</v>
      </c>
      <c r="F3358">
        <v>100</v>
      </c>
      <c r="G3358">
        <v>0</v>
      </c>
      <c r="H3358" t="s">
        <v>43</v>
      </c>
      <c r="I3358">
        <v>0</v>
      </c>
      <c r="J3358" t="s">
        <v>40</v>
      </c>
      <c r="K3358">
        <v>-200</v>
      </c>
      <c r="L3358" s="1">
        <v>2050</v>
      </c>
      <c r="M3358" t="s">
        <v>36</v>
      </c>
      <c r="N3358" t="s">
        <v>27</v>
      </c>
      <c r="O3358" t="s">
        <v>27</v>
      </c>
      <c r="P3358">
        <v>50</v>
      </c>
      <c r="Q3358" t="s">
        <v>34</v>
      </c>
      <c r="R3358">
        <v>24</v>
      </c>
      <c r="S3358" t="s">
        <v>36</v>
      </c>
      <c r="T3358">
        <v>6</v>
      </c>
      <c r="U3358">
        <v>1</v>
      </c>
      <c r="V3358">
        <v>2</v>
      </c>
      <c r="W3358">
        <v>4</v>
      </c>
      <c r="X3358">
        <v>704</v>
      </c>
      <c r="Y3358">
        <v>-50</v>
      </c>
      <c r="Z3358" t="s">
        <v>35</v>
      </c>
      <c r="AA3358">
        <v>100</v>
      </c>
      <c r="AB3358" t="str">
        <f t="shared" si="52"/>
        <v>40-49</v>
      </c>
    </row>
    <row r="3359" spans="1:28" x14ac:dyDescent="0.3">
      <c r="A3359">
        <v>18</v>
      </c>
      <c r="B3359" t="s">
        <v>27</v>
      </c>
      <c r="C3359" t="s">
        <v>38</v>
      </c>
      <c r="D3359">
        <v>0</v>
      </c>
      <c r="E3359" t="s">
        <v>42</v>
      </c>
      <c r="F3359">
        <v>100</v>
      </c>
      <c r="G3359">
        <v>1</v>
      </c>
      <c r="H3359" t="s">
        <v>30</v>
      </c>
      <c r="I3359">
        <v>50</v>
      </c>
      <c r="J3359" t="s">
        <v>40</v>
      </c>
      <c r="K3359">
        <v>-200</v>
      </c>
      <c r="L3359" s="1">
        <v>2050</v>
      </c>
      <c r="M3359" t="s">
        <v>27</v>
      </c>
      <c r="N3359" t="s">
        <v>36</v>
      </c>
      <c r="O3359" t="s">
        <v>27</v>
      </c>
      <c r="P3359">
        <v>50</v>
      </c>
      <c r="Q3359" t="s">
        <v>32</v>
      </c>
      <c r="R3359">
        <v>18</v>
      </c>
      <c r="S3359" t="s">
        <v>36</v>
      </c>
      <c r="T3359">
        <v>5</v>
      </c>
      <c r="U3359">
        <v>1</v>
      </c>
      <c r="V3359">
        <v>2</v>
      </c>
      <c r="W3359">
        <v>13</v>
      </c>
      <c r="X3359">
        <v>757</v>
      </c>
      <c r="Y3359">
        <v>-50</v>
      </c>
      <c r="Z3359" t="s">
        <v>33</v>
      </c>
      <c r="AA3359">
        <v>50</v>
      </c>
      <c r="AB3359" t="str">
        <f t="shared" si="52"/>
        <v>10-19</v>
      </c>
    </row>
    <row r="3360" spans="1:28" x14ac:dyDescent="0.3">
      <c r="A3360">
        <v>46</v>
      </c>
      <c r="B3360" t="s">
        <v>27</v>
      </c>
      <c r="C3360" t="s">
        <v>38</v>
      </c>
      <c r="D3360">
        <v>0</v>
      </c>
      <c r="E3360" t="s">
        <v>42</v>
      </c>
      <c r="F3360">
        <v>100</v>
      </c>
      <c r="G3360">
        <v>0</v>
      </c>
      <c r="H3360" t="s">
        <v>30</v>
      </c>
      <c r="I3360">
        <v>0</v>
      </c>
      <c r="J3360" t="s">
        <v>31</v>
      </c>
      <c r="K3360">
        <v>0</v>
      </c>
      <c r="L3360" s="1">
        <v>2250</v>
      </c>
      <c r="M3360" t="s">
        <v>27</v>
      </c>
      <c r="N3360" t="s">
        <v>36</v>
      </c>
      <c r="O3360" t="s">
        <v>27</v>
      </c>
      <c r="P3360">
        <v>50</v>
      </c>
      <c r="Q3360" t="s">
        <v>34</v>
      </c>
      <c r="R3360">
        <v>12</v>
      </c>
      <c r="S3360" t="s">
        <v>36</v>
      </c>
      <c r="T3360">
        <v>2</v>
      </c>
      <c r="U3360">
        <v>2</v>
      </c>
      <c r="V3360">
        <v>2</v>
      </c>
      <c r="W3360">
        <v>7</v>
      </c>
      <c r="X3360">
        <v>800</v>
      </c>
      <c r="Y3360">
        <v>-50</v>
      </c>
      <c r="Z3360" t="s">
        <v>35</v>
      </c>
      <c r="AA3360">
        <v>100</v>
      </c>
      <c r="AB3360" t="str">
        <f t="shared" si="52"/>
        <v>40-49</v>
      </c>
    </row>
    <row r="3361" spans="1:28" x14ac:dyDescent="0.3">
      <c r="A3361">
        <v>25</v>
      </c>
      <c r="B3361" t="s">
        <v>27</v>
      </c>
      <c r="C3361" t="s">
        <v>38</v>
      </c>
      <c r="D3361">
        <v>0</v>
      </c>
      <c r="E3361" t="s">
        <v>37</v>
      </c>
      <c r="F3361">
        <v>0</v>
      </c>
      <c r="G3361">
        <v>1</v>
      </c>
      <c r="H3361" t="s">
        <v>30</v>
      </c>
      <c r="I3361">
        <v>50</v>
      </c>
      <c r="J3361" t="s">
        <v>31</v>
      </c>
      <c r="K3361">
        <v>0</v>
      </c>
      <c r="L3361" s="1">
        <v>2300</v>
      </c>
      <c r="M3361" t="s">
        <v>27</v>
      </c>
      <c r="N3361" t="s">
        <v>27</v>
      </c>
      <c r="O3361" t="s">
        <v>36</v>
      </c>
      <c r="P3361">
        <v>50</v>
      </c>
      <c r="Q3361" t="s">
        <v>34</v>
      </c>
      <c r="R3361">
        <v>13</v>
      </c>
      <c r="S3361" t="s">
        <v>36</v>
      </c>
      <c r="T3361">
        <v>5</v>
      </c>
      <c r="U3361">
        <v>0</v>
      </c>
      <c r="V3361">
        <v>1</v>
      </c>
      <c r="W3361">
        <v>6</v>
      </c>
      <c r="X3361">
        <v>661</v>
      </c>
      <c r="Y3361">
        <v>50</v>
      </c>
      <c r="Z3361" t="s">
        <v>35</v>
      </c>
      <c r="AA3361">
        <v>100</v>
      </c>
      <c r="AB3361" t="str">
        <f t="shared" si="52"/>
        <v>20-29</v>
      </c>
    </row>
    <row r="3362" spans="1:28" x14ac:dyDescent="0.3">
      <c r="A3362">
        <v>22</v>
      </c>
      <c r="B3362" t="s">
        <v>27</v>
      </c>
      <c r="C3362" t="s">
        <v>28</v>
      </c>
      <c r="D3362">
        <v>86</v>
      </c>
      <c r="E3362" t="s">
        <v>29</v>
      </c>
      <c r="F3362">
        <v>50</v>
      </c>
      <c r="G3362">
        <v>1</v>
      </c>
      <c r="H3362" t="s">
        <v>30</v>
      </c>
      <c r="I3362">
        <v>50</v>
      </c>
      <c r="J3362" t="s">
        <v>40</v>
      </c>
      <c r="K3362">
        <v>-200</v>
      </c>
      <c r="L3362" s="1">
        <v>2186</v>
      </c>
      <c r="M3362" t="s">
        <v>27</v>
      </c>
      <c r="N3362" t="s">
        <v>27</v>
      </c>
      <c r="O3362" t="s">
        <v>27</v>
      </c>
      <c r="P3362">
        <v>0</v>
      </c>
      <c r="Q3362" t="s">
        <v>34</v>
      </c>
      <c r="R3362">
        <v>21</v>
      </c>
      <c r="S3362" t="s">
        <v>36</v>
      </c>
      <c r="T3362">
        <v>1</v>
      </c>
      <c r="U3362">
        <v>5</v>
      </c>
      <c r="V3362">
        <v>2</v>
      </c>
      <c r="W3362">
        <v>2</v>
      </c>
      <c r="X3362">
        <v>719</v>
      </c>
      <c r="Y3362">
        <v>-50</v>
      </c>
      <c r="Z3362" t="s">
        <v>35</v>
      </c>
      <c r="AA3362">
        <v>100</v>
      </c>
      <c r="AB3362" t="str">
        <f t="shared" si="52"/>
        <v>20-29</v>
      </c>
    </row>
    <row r="3363" spans="1:28" x14ac:dyDescent="0.3">
      <c r="A3363">
        <v>18</v>
      </c>
      <c r="B3363" t="s">
        <v>27</v>
      </c>
      <c r="C3363" t="s">
        <v>38</v>
      </c>
      <c r="D3363">
        <v>0</v>
      </c>
      <c r="E3363" t="s">
        <v>29</v>
      </c>
      <c r="F3363">
        <v>50</v>
      </c>
      <c r="G3363">
        <v>0</v>
      </c>
      <c r="H3363" t="s">
        <v>30</v>
      </c>
      <c r="I3363">
        <v>0</v>
      </c>
      <c r="J3363" t="s">
        <v>40</v>
      </c>
      <c r="K3363">
        <v>-200</v>
      </c>
      <c r="L3363" s="1">
        <v>1900</v>
      </c>
      <c r="M3363" t="s">
        <v>36</v>
      </c>
      <c r="N3363" t="s">
        <v>36</v>
      </c>
      <c r="O3363" t="s">
        <v>36</v>
      </c>
      <c r="P3363">
        <v>150</v>
      </c>
      <c r="Q3363" t="s">
        <v>32</v>
      </c>
      <c r="R3363">
        <v>19</v>
      </c>
      <c r="S3363" t="s">
        <v>36</v>
      </c>
      <c r="T3363">
        <v>7</v>
      </c>
      <c r="U3363">
        <v>4</v>
      </c>
      <c r="V3363">
        <v>1</v>
      </c>
      <c r="W3363">
        <v>8</v>
      </c>
      <c r="X3363">
        <v>736</v>
      </c>
      <c r="Y3363">
        <v>-50</v>
      </c>
      <c r="Z3363" t="s">
        <v>35</v>
      </c>
      <c r="AA3363">
        <v>100</v>
      </c>
      <c r="AB3363" t="str">
        <f t="shared" si="52"/>
        <v>10-19</v>
      </c>
    </row>
    <row r="3364" spans="1:28" x14ac:dyDescent="0.3">
      <c r="A3364">
        <v>18</v>
      </c>
      <c r="B3364" t="s">
        <v>27</v>
      </c>
      <c r="C3364" t="s">
        <v>28</v>
      </c>
      <c r="D3364">
        <v>86</v>
      </c>
      <c r="E3364" t="s">
        <v>42</v>
      </c>
      <c r="F3364">
        <v>100</v>
      </c>
      <c r="G3364">
        <v>0</v>
      </c>
      <c r="H3364" t="s">
        <v>43</v>
      </c>
      <c r="I3364">
        <v>0</v>
      </c>
      <c r="J3364" t="s">
        <v>40</v>
      </c>
      <c r="K3364">
        <v>-200</v>
      </c>
      <c r="L3364" s="1">
        <v>2186</v>
      </c>
      <c r="M3364" t="s">
        <v>27</v>
      </c>
      <c r="N3364" t="s">
        <v>27</v>
      </c>
      <c r="O3364" t="s">
        <v>27</v>
      </c>
      <c r="P3364">
        <v>0</v>
      </c>
      <c r="Q3364" t="s">
        <v>44</v>
      </c>
      <c r="R3364">
        <v>3</v>
      </c>
      <c r="S3364" t="s">
        <v>36</v>
      </c>
      <c r="T3364">
        <v>6</v>
      </c>
      <c r="U3364">
        <v>3</v>
      </c>
      <c r="V3364">
        <v>2</v>
      </c>
      <c r="W3364">
        <v>10</v>
      </c>
      <c r="X3364">
        <v>647</v>
      </c>
      <c r="Y3364">
        <v>50</v>
      </c>
      <c r="Z3364" t="s">
        <v>41</v>
      </c>
      <c r="AA3364">
        <v>0</v>
      </c>
      <c r="AB3364" t="str">
        <f t="shared" si="52"/>
        <v>10-19</v>
      </c>
    </row>
    <row r="3365" spans="1:28" x14ac:dyDescent="0.3">
      <c r="A3365">
        <v>19</v>
      </c>
      <c r="B3365" t="s">
        <v>27</v>
      </c>
      <c r="C3365" t="s">
        <v>28</v>
      </c>
      <c r="D3365">
        <v>86</v>
      </c>
      <c r="E3365" t="s">
        <v>42</v>
      </c>
      <c r="F3365">
        <v>100</v>
      </c>
      <c r="G3365">
        <v>3</v>
      </c>
      <c r="H3365" t="s">
        <v>30</v>
      </c>
      <c r="I3365">
        <v>150</v>
      </c>
      <c r="J3365" t="s">
        <v>40</v>
      </c>
      <c r="K3365">
        <v>-200</v>
      </c>
      <c r="L3365" s="1">
        <v>2236</v>
      </c>
      <c r="M3365" t="s">
        <v>36</v>
      </c>
      <c r="N3365" t="s">
        <v>27</v>
      </c>
      <c r="O3365" t="s">
        <v>27</v>
      </c>
      <c r="P3365">
        <v>50</v>
      </c>
      <c r="Q3365" t="s">
        <v>34</v>
      </c>
      <c r="R3365">
        <v>5</v>
      </c>
      <c r="S3365" t="s">
        <v>27</v>
      </c>
      <c r="T3365">
        <v>5</v>
      </c>
      <c r="U3365">
        <v>3</v>
      </c>
      <c r="V3365">
        <v>1</v>
      </c>
      <c r="W3365">
        <v>99</v>
      </c>
      <c r="X3365">
        <v>784</v>
      </c>
      <c r="Y3365">
        <v>-50</v>
      </c>
      <c r="Z3365" t="s">
        <v>33</v>
      </c>
      <c r="AA3365">
        <v>50</v>
      </c>
      <c r="AB3365" t="str">
        <f t="shared" si="52"/>
        <v>10-19</v>
      </c>
    </row>
    <row r="3366" spans="1:28" x14ac:dyDescent="0.3">
      <c r="A3366">
        <v>29</v>
      </c>
      <c r="B3366" t="s">
        <v>27</v>
      </c>
      <c r="C3366" t="s">
        <v>46</v>
      </c>
      <c r="D3366">
        <v>0</v>
      </c>
      <c r="E3366" t="s">
        <v>42</v>
      </c>
      <c r="F3366">
        <v>100</v>
      </c>
      <c r="G3366">
        <v>2</v>
      </c>
      <c r="H3366" t="s">
        <v>30</v>
      </c>
      <c r="I3366">
        <v>100</v>
      </c>
      <c r="J3366" t="s">
        <v>31</v>
      </c>
      <c r="K3366">
        <v>0</v>
      </c>
      <c r="L3366" s="1">
        <v>2350</v>
      </c>
      <c r="M3366" t="s">
        <v>27</v>
      </c>
      <c r="N3366" t="s">
        <v>27</v>
      </c>
      <c r="O3366" t="s">
        <v>36</v>
      </c>
      <c r="P3366">
        <v>50</v>
      </c>
      <c r="Q3366" t="s">
        <v>34</v>
      </c>
      <c r="R3366">
        <v>18</v>
      </c>
      <c r="S3366" t="s">
        <v>36</v>
      </c>
      <c r="T3366">
        <v>6</v>
      </c>
      <c r="U3366">
        <v>3</v>
      </c>
      <c r="V3366">
        <v>3</v>
      </c>
      <c r="W3366">
        <v>12</v>
      </c>
      <c r="X3366">
        <v>607</v>
      </c>
      <c r="Y3366">
        <v>50</v>
      </c>
      <c r="Z3366" t="s">
        <v>41</v>
      </c>
      <c r="AA3366">
        <v>0</v>
      </c>
      <c r="AB3366" t="str">
        <f t="shared" si="52"/>
        <v>20-29</v>
      </c>
    </row>
    <row r="3367" spans="1:28" x14ac:dyDescent="0.3">
      <c r="A3367">
        <v>69</v>
      </c>
      <c r="B3367" t="s">
        <v>36</v>
      </c>
      <c r="C3367" t="s">
        <v>28</v>
      </c>
      <c r="D3367">
        <v>86</v>
      </c>
      <c r="E3367" t="s">
        <v>29</v>
      </c>
      <c r="F3367">
        <v>50</v>
      </c>
      <c r="G3367">
        <v>0</v>
      </c>
      <c r="H3367" t="s">
        <v>30</v>
      </c>
      <c r="I3367">
        <v>0</v>
      </c>
      <c r="J3367" t="s">
        <v>31</v>
      </c>
      <c r="K3367">
        <v>0</v>
      </c>
      <c r="L3367" s="1">
        <v>2336</v>
      </c>
      <c r="M3367" t="s">
        <v>27</v>
      </c>
      <c r="N3367" t="s">
        <v>27</v>
      </c>
      <c r="O3367" t="s">
        <v>27</v>
      </c>
      <c r="P3367">
        <v>0</v>
      </c>
      <c r="Q3367" t="s">
        <v>34</v>
      </c>
      <c r="R3367">
        <v>5</v>
      </c>
      <c r="S3367" t="s">
        <v>36</v>
      </c>
      <c r="T3367">
        <v>6</v>
      </c>
      <c r="U3367">
        <v>2</v>
      </c>
      <c r="V3367">
        <v>3</v>
      </c>
      <c r="W3367">
        <v>7</v>
      </c>
      <c r="X3367">
        <v>783</v>
      </c>
      <c r="Y3367">
        <v>-50</v>
      </c>
      <c r="Z3367" t="s">
        <v>35</v>
      </c>
      <c r="AA3367">
        <v>100</v>
      </c>
      <c r="AB3367" t="str">
        <f t="shared" si="52"/>
        <v>60-69</v>
      </c>
    </row>
    <row r="3368" spans="1:28" x14ac:dyDescent="0.3">
      <c r="A3368">
        <v>32</v>
      </c>
      <c r="B3368" t="s">
        <v>27</v>
      </c>
      <c r="C3368" t="s">
        <v>38</v>
      </c>
      <c r="D3368">
        <v>0</v>
      </c>
      <c r="E3368" t="s">
        <v>37</v>
      </c>
      <c r="F3368">
        <v>0</v>
      </c>
      <c r="G3368">
        <v>0</v>
      </c>
      <c r="H3368" t="s">
        <v>30</v>
      </c>
      <c r="I3368">
        <v>0</v>
      </c>
      <c r="J3368" t="s">
        <v>31</v>
      </c>
      <c r="K3368">
        <v>0</v>
      </c>
      <c r="L3368" s="1">
        <v>2200</v>
      </c>
      <c r="M3368" t="s">
        <v>27</v>
      </c>
      <c r="N3368" t="s">
        <v>27</v>
      </c>
      <c r="O3368" t="s">
        <v>27</v>
      </c>
      <c r="P3368">
        <v>0</v>
      </c>
      <c r="Q3368" t="s">
        <v>32</v>
      </c>
      <c r="R3368">
        <v>11</v>
      </c>
      <c r="S3368" t="s">
        <v>27</v>
      </c>
      <c r="T3368">
        <v>5</v>
      </c>
      <c r="U3368">
        <v>1</v>
      </c>
      <c r="V3368">
        <v>3</v>
      </c>
      <c r="W3368">
        <v>99</v>
      </c>
      <c r="X3368">
        <v>735</v>
      </c>
      <c r="Y3368">
        <v>-50</v>
      </c>
      <c r="Z3368" t="s">
        <v>35</v>
      </c>
      <c r="AA3368">
        <v>100</v>
      </c>
      <c r="AB3368" t="str">
        <f t="shared" si="52"/>
        <v>30-39</v>
      </c>
    </row>
    <row r="3369" spans="1:28" x14ac:dyDescent="0.3">
      <c r="A3369">
        <v>42</v>
      </c>
      <c r="B3369" t="s">
        <v>27</v>
      </c>
      <c r="C3369" t="s">
        <v>38</v>
      </c>
      <c r="D3369">
        <v>0</v>
      </c>
      <c r="E3369" t="s">
        <v>29</v>
      </c>
      <c r="F3369">
        <v>50</v>
      </c>
      <c r="G3369">
        <v>0</v>
      </c>
      <c r="H3369" t="s">
        <v>30</v>
      </c>
      <c r="I3369">
        <v>0</v>
      </c>
      <c r="J3369" t="s">
        <v>40</v>
      </c>
      <c r="K3369">
        <v>-200</v>
      </c>
      <c r="L3369" s="1">
        <v>2050</v>
      </c>
      <c r="M3369" t="s">
        <v>27</v>
      </c>
      <c r="N3369" t="s">
        <v>27</v>
      </c>
      <c r="O3369" t="s">
        <v>27</v>
      </c>
      <c r="P3369">
        <v>0</v>
      </c>
      <c r="Q3369" t="s">
        <v>32</v>
      </c>
      <c r="R3369">
        <v>20</v>
      </c>
      <c r="S3369" t="s">
        <v>27</v>
      </c>
      <c r="T3369">
        <v>5</v>
      </c>
      <c r="U3369">
        <v>1</v>
      </c>
      <c r="V3369">
        <v>3</v>
      </c>
      <c r="W3369">
        <v>99</v>
      </c>
      <c r="X3369">
        <v>717</v>
      </c>
      <c r="Y3369">
        <v>-50</v>
      </c>
      <c r="Z3369" t="s">
        <v>35</v>
      </c>
      <c r="AA3369">
        <v>100</v>
      </c>
      <c r="AB3369" t="str">
        <f t="shared" si="52"/>
        <v>40-49</v>
      </c>
    </row>
    <row r="3370" spans="1:28" x14ac:dyDescent="0.3">
      <c r="A3370">
        <v>46</v>
      </c>
      <c r="B3370" t="s">
        <v>27</v>
      </c>
      <c r="C3370" t="s">
        <v>28</v>
      </c>
      <c r="D3370">
        <v>86</v>
      </c>
      <c r="E3370" t="s">
        <v>42</v>
      </c>
      <c r="F3370">
        <v>100</v>
      </c>
      <c r="G3370">
        <v>0</v>
      </c>
      <c r="H3370" t="s">
        <v>39</v>
      </c>
      <c r="I3370">
        <v>0</v>
      </c>
      <c r="J3370" t="s">
        <v>31</v>
      </c>
      <c r="K3370">
        <v>0</v>
      </c>
      <c r="L3370" s="1">
        <v>2386</v>
      </c>
      <c r="M3370" t="s">
        <v>27</v>
      </c>
      <c r="N3370" t="s">
        <v>27</v>
      </c>
      <c r="O3370" t="s">
        <v>27</v>
      </c>
      <c r="P3370">
        <v>0</v>
      </c>
      <c r="Q3370" t="s">
        <v>34</v>
      </c>
      <c r="R3370">
        <v>10</v>
      </c>
      <c r="S3370" t="s">
        <v>36</v>
      </c>
      <c r="T3370">
        <v>6</v>
      </c>
      <c r="U3370">
        <v>1</v>
      </c>
      <c r="V3370">
        <v>1</v>
      </c>
      <c r="W3370">
        <v>6</v>
      </c>
      <c r="X3370">
        <v>698</v>
      </c>
      <c r="Y3370">
        <v>50</v>
      </c>
      <c r="Z3370" t="s">
        <v>41</v>
      </c>
      <c r="AA3370">
        <v>0</v>
      </c>
      <c r="AB3370" t="str">
        <f t="shared" si="52"/>
        <v>40-49</v>
      </c>
    </row>
    <row r="3371" spans="1:28" x14ac:dyDescent="0.3">
      <c r="A3371">
        <v>41</v>
      </c>
      <c r="B3371" t="s">
        <v>27</v>
      </c>
      <c r="C3371" t="s">
        <v>46</v>
      </c>
      <c r="D3371">
        <v>0</v>
      </c>
      <c r="E3371" t="s">
        <v>29</v>
      </c>
      <c r="F3371">
        <v>50</v>
      </c>
      <c r="G3371">
        <v>3</v>
      </c>
      <c r="H3371" t="s">
        <v>43</v>
      </c>
      <c r="I3371">
        <v>600</v>
      </c>
      <c r="J3371" t="s">
        <v>40</v>
      </c>
      <c r="K3371">
        <v>-200</v>
      </c>
      <c r="L3371" s="1">
        <v>2700</v>
      </c>
      <c r="M3371" t="s">
        <v>27</v>
      </c>
      <c r="N3371" t="s">
        <v>27</v>
      </c>
      <c r="O3371" t="s">
        <v>27</v>
      </c>
      <c r="P3371">
        <v>0</v>
      </c>
      <c r="Q3371" t="s">
        <v>34</v>
      </c>
      <c r="R3371">
        <v>16</v>
      </c>
      <c r="S3371" t="s">
        <v>36</v>
      </c>
      <c r="T3371">
        <v>6</v>
      </c>
      <c r="U3371">
        <v>1</v>
      </c>
      <c r="V3371">
        <v>2</v>
      </c>
      <c r="W3371">
        <v>3</v>
      </c>
      <c r="X3371">
        <v>603</v>
      </c>
      <c r="Y3371">
        <v>50</v>
      </c>
      <c r="Z3371" t="s">
        <v>33</v>
      </c>
      <c r="AA3371">
        <v>50</v>
      </c>
      <c r="AB3371" t="str">
        <f t="shared" si="52"/>
        <v>40-49</v>
      </c>
    </row>
    <row r="3372" spans="1:28" x14ac:dyDescent="0.3">
      <c r="A3372">
        <v>38</v>
      </c>
      <c r="B3372" t="s">
        <v>27</v>
      </c>
      <c r="C3372" t="s">
        <v>38</v>
      </c>
      <c r="D3372">
        <v>0</v>
      </c>
      <c r="E3372" t="s">
        <v>42</v>
      </c>
      <c r="F3372">
        <v>100</v>
      </c>
      <c r="G3372">
        <v>0</v>
      </c>
      <c r="H3372" t="s">
        <v>30</v>
      </c>
      <c r="I3372">
        <v>0</v>
      </c>
      <c r="J3372" t="s">
        <v>31</v>
      </c>
      <c r="K3372">
        <v>0</v>
      </c>
      <c r="L3372" s="1">
        <v>2300</v>
      </c>
      <c r="M3372" t="s">
        <v>27</v>
      </c>
      <c r="N3372" t="s">
        <v>27</v>
      </c>
      <c r="O3372" t="s">
        <v>27</v>
      </c>
      <c r="P3372">
        <v>0</v>
      </c>
      <c r="Q3372" t="s">
        <v>44</v>
      </c>
      <c r="R3372">
        <v>24</v>
      </c>
      <c r="S3372" t="s">
        <v>36</v>
      </c>
      <c r="T3372">
        <v>7</v>
      </c>
      <c r="U3372">
        <v>2</v>
      </c>
      <c r="V3372">
        <v>1</v>
      </c>
      <c r="W3372">
        <v>14</v>
      </c>
      <c r="X3372">
        <v>746</v>
      </c>
      <c r="Y3372">
        <v>-50</v>
      </c>
      <c r="Z3372" t="s">
        <v>35</v>
      </c>
      <c r="AA3372">
        <v>100</v>
      </c>
      <c r="AB3372" t="str">
        <f t="shared" si="52"/>
        <v>30-39</v>
      </c>
    </row>
    <row r="3373" spans="1:28" x14ac:dyDescent="0.3">
      <c r="A3373">
        <v>22</v>
      </c>
      <c r="B3373" t="s">
        <v>27</v>
      </c>
      <c r="C3373" t="s">
        <v>28</v>
      </c>
      <c r="D3373">
        <v>86</v>
      </c>
      <c r="E3373" t="s">
        <v>29</v>
      </c>
      <c r="F3373">
        <v>50</v>
      </c>
      <c r="G3373">
        <v>1</v>
      </c>
      <c r="H3373" t="s">
        <v>30</v>
      </c>
      <c r="I3373">
        <v>50</v>
      </c>
      <c r="J3373" t="s">
        <v>40</v>
      </c>
      <c r="K3373">
        <v>-200</v>
      </c>
      <c r="L3373" s="1">
        <v>2186</v>
      </c>
      <c r="M3373" t="s">
        <v>27</v>
      </c>
      <c r="N3373" t="s">
        <v>27</v>
      </c>
      <c r="O3373" t="s">
        <v>27</v>
      </c>
      <c r="P3373">
        <v>0</v>
      </c>
      <c r="Q3373" t="s">
        <v>44</v>
      </c>
      <c r="R3373">
        <v>17</v>
      </c>
      <c r="S3373" t="s">
        <v>27</v>
      </c>
      <c r="T3373">
        <v>2</v>
      </c>
      <c r="U3373">
        <v>4</v>
      </c>
      <c r="V3373">
        <v>2</v>
      </c>
      <c r="W3373">
        <v>99</v>
      </c>
      <c r="X3373">
        <v>740</v>
      </c>
      <c r="Y3373">
        <v>-50</v>
      </c>
      <c r="Z3373" t="s">
        <v>35</v>
      </c>
      <c r="AA3373">
        <v>100</v>
      </c>
      <c r="AB3373" t="str">
        <f t="shared" si="52"/>
        <v>20-29</v>
      </c>
    </row>
    <row r="3374" spans="1:28" x14ac:dyDescent="0.3">
      <c r="A3374">
        <v>61</v>
      </c>
      <c r="B3374" t="s">
        <v>36</v>
      </c>
      <c r="C3374" t="s">
        <v>28</v>
      </c>
      <c r="D3374">
        <v>86</v>
      </c>
      <c r="E3374" t="s">
        <v>37</v>
      </c>
      <c r="F3374">
        <v>0</v>
      </c>
      <c r="G3374">
        <v>0</v>
      </c>
      <c r="H3374" t="s">
        <v>30</v>
      </c>
      <c r="I3374">
        <v>0</v>
      </c>
      <c r="J3374" t="s">
        <v>31</v>
      </c>
      <c r="K3374">
        <v>0</v>
      </c>
      <c r="L3374" s="1">
        <v>2236</v>
      </c>
      <c r="M3374" t="s">
        <v>27</v>
      </c>
      <c r="N3374" t="s">
        <v>27</v>
      </c>
      <c r="O3374" t="s">
        <v>36</v>
      </c>
      <c r="P3374">
        <v>50</v>
      </c>
      <c r="Q3374" t="s">
        <v>34</v>
      </c>
      <c r="R3374">
        <v>20</v>
      </c>
      <c r="S3374" t="s">
        <v>27</v>
      </c>
      <c r="T3374">
        <v>6</v>
      </c>
      <c r="U3374">
        <v>3</v>
      </c>
      <c r="V3374">
        <v>1</v>
      </c>
      <c r="W3374">
        <v>99</v>
      </c>
      <c r="X3374">
        <v>747</v>
      </c>
      <c r="Y3374">
        <v>-50</v>
      </c>
      <c r="Z3374" t="s">
        <v>35</v>
      </c>
      <c r="AA3374">
        <v>100</v>
      </c>
      <c r="AB3374" t="str">
        <f t="shared" si="52"/>
        <v>60-69</v>
      </c>
    </row>
    <row r="3375" spans="1:28" x14ac:dyDescent="0.3">
      <c r="A3375">
        <v>67</v>
      </c>
      <c r="B3375" t="s">
        <v>36</v>
      </c>
      <c r="C3375" t="s">
        <v>46</v>
      </c>
      <c r="D3375">
        <v>0</v>
      </c>
      <c r="E3375" t="s">
        <v>29</v>
      </c>
      <c r="F3375">
        <v>50</v>
      </c>
      <c r="G3375">
        <v>1</v>
      </c>
      <c r="H3375" t="s">
        <v>43</v>
      </c>
      <c r="I3375">
        <v>200</v>
      </c>
      <c r="J3375" t="s">
        <v>40</v>
      </c>
      <c r="K3375">
        <v>-200</v>
      </c>
      <c r="L3375" s="1">
        <v>2200</v>
      </c>
      <c r="M3375" t="s">
        <v>36</v>
      </c>
      <c r="N3375" t="s">
        <v>27</v>
      </c>
      <c r="O3375" t="s">
        <v>27</v>
      </c>
      <c r="P3375">
        <v>50</v>
      </c>
      <c r="Q3375" t="s">
        <v>32</v>
      </c>
      <c r="R3375">
        <v>16</v>
      </c>
      <c r="S3375" t="s">
        <v>36</v>
      </c>
      <c r="T3375">
        <v>3</v>
      </c>
      <c r="U3375">
        <v>6</v>
      </c>
      <c r="V3375">
        <v>3</v>
      </c>
      <c r="W3375">
        <v>13</v>
      </c>
      <c r="X3375">
        <v>728</v>
      </c>
      <c r="Y3375">
        <v>-50</v>
      </c>
      <c r="Z3375" t="s">
        <v>35</v>
      </c>
      <c r="AA3375">
        <v>100</v>
      </c>
      <c r="AB3375" t="str">
        <f t="shared" si="52"/>
        <v>60-69</v>
      </c>
    </row>
    <row r="3376" spans="1:28" x14ac:dyDescent="0.3">
      <c r="A3376">
        <v>18</v>
      </c>
      <c r="B3376" t="s">
        <v>27</v>
      </c>
      <c r="C3376" t="s">
        <v>28</v>
      </c>
      <c r="D3376">
        <v>86</v>
      </c>
      <c r="E3376" t="s">
        <v>29</v>
      </c>
      <c r="F3376">
        <v>50</v>
      </c>
      <c r="G3376">
        <v>0</v>
      </c>
      <c r="H3376" t="s">
        <v>30</v>
      </c>
      <c r="I3376">
        <v>0</v>
      </c>
      <c r="J3376" t="s">
        <v>31</v>
      </c>
      <c r="K3376">
        <v>0</v>
      </c>
      <c r="L3376" s="1">
        <v>2236</v>
      </c>
      <c r="M3376" t="s">
        <v>27</v>
      </c>
      <c r="N3376" t="s">
        <v>36</v>
      </c>
      <c r="O3376" t="s">
        <v>36</v>
      </c>
      <c r="P3376">
        <v>100</v>
      </c>
      <c r="Q3376" t="s">
        <v>32</v>
      </c>
      <c r="R3376">
        <v>12</v>
      </c>
      <c r="S3376" t="s">
        <v>36</v>
      </c>
      <c r="T3376">
        <v>5</v>
      </c>
      <c r="U3376">
        <v>2</v>
      </c>
      <c r="V3376">
        <v>1</v>
      </c>
      <c r="W3376">
        <v>14</v>
      </c>
      <c r="X3376">
        <v>721</v>
      </c>
      <c r="Y3376">
        <v>-50</v>
      </c>
      <c r="Z3376" t="s">
        <v>35</v>
      </c>
      <c r="AA3376">
        <v>100</v>
      </c>
      <c r="AB3376" t="str">
        <f t="shared" si="52"/>
        <v>10-19</v>
      </c>
    </row>
    <row r="3377" spans="1:28" x14ac:dyDescent="0.3">
      <c r="A3377">
        <v>24</v>
      </c>
      <c r="B3377" t="s">
        <v>27</v>
      </c>
      <c r="C3377" t="s">
        <v>46</v>
      </c>
      <c r="D3377">
        <v>0</v>
      </c>
      <c r="E3377" t="s">
        <v>29</v>
      </c>
      <c r="F3377">
        <v>50</v>
      </c>
      <c r="G3377">
        <v>0</v>
      </c>
      <c r="H3377" t="s">
        <v>30</v>
      </c>
      <c r="I3377">
        <v>0</v>
      </c>
      <c r="J3377" t="s">
        <v>31</v>
      </c>
      <c r="K3377">
        <v>0</v>
      </c>
      <c r="L3377" s="1">
        <v>2300</v>
      </c>
      <c r="M3377" t="s">
        <v>27</v>
      </c>
      <c r="N3377" t="s">
        <v>27</v>
      </c>
      <c r="O3377" t="s">
        <v>27</v>
      </c>
      <c r="P3377">
        <v>0</v>
      </c>
      <c r="Q3377" t="s">
        <v>34</v>
      </c>
      <c r="R3377">
        <v>16</v>
      </c>
      <c r="S3377" t="s">
        <v>27</v>
      </c>
      <c r="T3377">
        <v>4</v>
      </c>
      <c r="U3377">
        <v>1</v>
      </c>
      <c r="V3377">
        <v>3</v>
      </c>
      <c r="W3377">
        <v>99</v>
      </c>
      <c r="X3377">
        <v>660</v>
      </c>
      <c r="Y3377">
        <v>50</v>
      </c>
      <c r="Z3377" t="s">
        <v>33</v>
      </c>
      <c r="AA3377">
        <v>50</v>
      </c>
      <c r="AB3377" t="str">
        <f t="shared" si="52"/>
        <v>20-29</v>
      </c>
    </row>
    <row r="3378" spans="1:28" x14ac:dyDescent="0.3">
      <c r="A3378">
        <v>35</v>
      </c>
      <c r="B3378" t="s">
        <v>27</v>
      </c>
      <c r="C3378" t="s">
        <v>28</v>
      </c>
      <c r="D3378">
        <v>86</v>
      </c>
      <c r="E3378" t="s">
        <v>37</v>
      </c>
      <c r="F3378">
        <v>0</v>
      </c>
      <c r="G3378">
        <v>1</v>
      </c>
      <c r="H3378" t="s">
        <v>30</v>
      </c>
      <c r="I3378">
        <v>50</v>
      </c>
      <c r="J3378" t="s">
        <v>31</v>
      </c>
      <c r="K3378">
        <v>0</v>
      </c>
      <c r="L3378" s="1">
        <v>2286</v>
      </c>
      <c r="M3378" t="s">
        <v>27</v>
      </c>
      <c r="N3378" t="s">
        <v>36</v>
      </c>
      <c r="O3378" t="s">
        <v>27</v>
      </c>
      <c r="P3378">
        <v>50</v>
      </c>
      <c r="Q3378" t="s">
        <v>32</v>
      </c>
      <c r="R3378">
        <v>7</v>
      </c>
      <c r="S3378" t="s">
        <v>27</v>
      </c>
      <c r="T3378">
        <v>4</v>
      </c>
      <c r="U3378">
        <v>2</v>
      </c>
      <c r="V3378">
        <v>1</v>
      </c>
      <c r="W3378">
        <v>99</v>
      </c>
      <c r="X3378">
        <v>726</v>
      </c>
      <c r="Y3378">
        <v>-50</v>
      </c>
      <c r="Z3378" t="s">
        <v>35</v>
      </c>
      <c r="AA3378">
        <v>100</v>
      </c>
      <c r="AB3378" t="str">
        <f t="shared" si="52"/>
        <v>30-39</v>
      </c>
    </row>
    <row r="3379" spans="1:28" x14ac:dyDescent="0.3">
      <c r="A3379">
        <v>25</v>
      </c>
      <c r="B3379" t="s">
        <v>27</v>
      </c>
      <c r="C3379" t="s">
        <v>38</v>
      </c>
      <c r="D3379">
        <v>0</v>
      </c>
      <c r="E3379" t="s">
        <v>29</v>
      </c>
      <c r="F3379">
        <v>50</v>
      </c>
      <c r="G3379">
        <v>0</v>
      </c>
      <c r="H3379" t="s">
        <v>43</v>
      </c>
      <c r="I3379">
        <v>0</v>
      </c>
      <c r="J3379" t="s">
        <v>40</v>
      </c>
      <c r="K3379">
        <v>-200</v>
      </c>
      <c r="L3379" s="1">
        <v>2150</v>
      </c>
      <c r="M3379" t="s">
        <v>27</v>
      </c>
      <c r="N3379" t="s">
        <v>27</v>
      </c>
      <c r="O3379" t="s">
        <v>27</v>
      </c>
      <c r="P3379">
        <v>0</v>
      </c>
      <c r="Q3379" t="s">
        <v>32</v>
      </c>
      <c r="R3379">
        <v>2</v>
      </c>
      <c r="S3379" t="s">
        <v>36</v>
      </c>
      <c r="T3379">
        <v>3</v>
      </c>
      <c r="U3379">
        <v>1</v>
      </c>
      <c r="V3379">
        <v>2</v>
      </c>
      <c r="W3379">
        <v>2</v>
      </c>
      <c r="X3379">
        <v>680</v>
      </c>
      <c r="Y3379">
        <v>50</v>
      </c>
      <c r="Z3379" t="s">
        <v>35</v>
      </c>
      <c r="AA3379">
        <v>100</v>
      </c>
      <c r="AB3379" t="str">
        <f t="shared" si="52"/>
        <v>20-29</v>
      </c>
    </row>
    <row r="3380" spans="1:28" x14ac:dyDescent="0.3">
      <c r="A3380">
        <v>47</v>
      </c>
      <c r="B3380" t="s">
        <v>27</v>
      </c>
      <c r="C3380" t="s">
        <v>45</v>
      </c>
      <c r="D3380">
        <v>0</v>
      </c>
      <c r="E3380" t="s">
        <v>29</v>
      </c>
      <c r="F3380">
        <v>50</v>
      </c>
      <c r="G3380">
        <v>1</v>
      </c>
      <c r="H3380" t="s">
        <v>30</v>
      </c>
      <c r="I3380">
        <v>50</v>
      </c>
      <c r="J3380" t="s">
        <v>31</v>
      </c>
      <c r="K3380">
        <v>0</v>
      </c>
      <c r="L3380" s="1">
        <v>2300</v>
      </c>
      <c r="M3380" t="s">
        <v>27</v>
      </c>
      <c r="N3380" t="s">
        <v>27</v>
      </c>
      <c r="O3380" t="s">
        <v>27</v>
      </c>
      <c r="P3380">
        <v>0</v>
      </c>
      <c r="Q3380" t="s">
        <v>32</v>
      </c>
      <c r="R3380">
        <v>2</v>
      </c>
      <c r="S3380" t="s">
        <v>36</v>
      </c>
      <c r="T3380">
        <v>6</v>
      </c>
      <c r="U3380">
        <v>1</v>
      </c>
      <c r="V3380">
        <v>3</v>
      </c>
      <c r="W3380">
        <v>1</v>
      </c>
      <c r="X3380">
        <v>850</v>
      </c>
      <c r="Y3380">
        <v>-50</v>
      </c>
      <c r="Z3380" t="s">
        <v>35</v>
      </c>
      <c r="AA3380">
        <v>100</v>
      </c>
      <c r="AB3380" t="str">
        <f t="shared" si="52"/>
        <v>40-49</v>
      </c>
    </row>
    <row r="3381" spans="1:28" x14ac:dyDescent="0.3">
      <c r="A3381">
        <v>29</v>
      </c>
      <c r="B3381" t="s">
        <v>27</v>
      </c>
      <c r="C3381" t="s">
        <v>28</v>
      </c>
      <c r="D3381">
        <v>86</v>
      </c>
      <c r="E3381" t="s">
        <v>29</v>
      </c>
      <c r="F3381">
        <v>50</v>
      </c>
      <c r="G3381">
        <v>0</v>
      </c>
      <c r="H3381" t="s">
        <v>30</v>
      </c>
      <c r="I3381">
        <v>0</v>
      </c>
      <c r="J3381" t="s">
        <v>31</v>
      </c>
      <c r="K3381">
        <v>0</v>
      </c>
      <c r="L3381" s="1">
        <v>2386</v>
      </c>
      <c r="M3381" t="s">
        <v>27</v>
      </c>
      <c r="N3381" t="s">
        <v>36</v>
      </c>
      <c r="O3381" t="s">
        <v>27</v>
      </c>
      <c r="P3381">
        <v>50</v>
      </c>
      <c r="Q3381" t="s">
        <v>34</v>
      </c>
      <c r="R3381">
        <v>15</v>
      </c>
      <c r="S3381" t="s">
        <v>36</v>
      </c>
      <c r="T3381">
        <v>7</v>
      </c>
      <c r="U3381">
        <v>4</v>
      </c>
      <c r="V3381">
        <v>3</v>
      </c>
      <c r="W3381">
        <v>13</v>
      </c>
      <c r="X3381">
        <v>665</v>
      </c>
      <c r="Y3381">
        <v>50</v>
      </c>
      <c r="Z3381" t="s">
        <v>35</v>
      </c>
      <c r="AA3381">
        <v>100</v>
      </c>
      <c r="AB3381" t="str">
        <f t="shared" si="52"/>
        <v>20-29</v>
      </c>
    </row>
    <row r="3382" spans="1:28" x14ac:dyDescent="0.3">
      <c r="A3382">
        <v>72</v>
      </c>
      <c r="B3382" t="s">
        <v>36</v>
      </c>
      <c r="C3382" t="s">
        <v>38</v>
      </c>
      <c r="D3382">
        <v>0</v>
      </c>
      <c r="E3382" t="s">
        <v>37</v>
      </c>
      <c r="F3382">
        <v>0</v>
      </c>
      <c r="G3382">
        <v>0</v>
      </c>
      <c r="H3382" t="s">
        <v>39</v>
      </c>
      <c r="I3382">
        <v>0</v>
      </c>
      <c r="J3382" t="s">
        <v>40</v>
      </c>
      <c r="K3382">
        <v>-200</v>
      </c>
      <c r="L3382" s="1">
        <v>2100</v>
      </c>
      <c r="M3382" t="s">
        <v>27</v>
      </c>
      <c r="N3382" t="s">
        <v>27</v>
      </c>
      <c r="O3382" t="s">
        <v>27</v>
      </c>
      <c r="P3382">
        <v>0</v>
      </c>
      <c r="Q3382" t="s">
        <v>34</v>
      </c>
      <c r="R3382">
        <v>5</v>
      </c>
      <c r="S3382" t="s">
        <v>27</v>
      </c>
      <c r="T3382">
        <v>8</v>
      </c>
      <c r="U3382">
        <v>2</v>
      </c>
      <c r="V3382">
        <v>2</v>
      </c>
      <c r="W3382">
        <v>99</v>
      </c>
      <c r="X3382">
        <v>686</v>
      </c>
      <c r="Y3382">
        <v>50</v>
      </c>
      <c r="Z3382" t="s">
        <v>35</v>
      </c>
      <c r="AA3382">
        <v>100</v>
      </c>
      <c r="AB3382" t="str">
        <f t="shared" si="52"/>
        <v>70-79</v>
      </c>
    </row>
    <row r="3383" spans="1:28" x14ac:dyDescent="0.3">
      <c r="A3383">
        <v>57</v>
      </c>
      <c r="B3383" t="s">
        <v>36</v>
      </c>
      <c r="C3383" t="s">
        <v>38</v>
      </c>
      <c r="D3383">
        <v>0</v>
      </c>
      <c r="E3383" t="s">
        <v>37</v>
      </c>
      <c r="F3383">
        <v>0</v>
      </c>
      <c r="G3383">
        <v>0</v>
      </c>
      <c r="H3383" t="s">
        <v>30</v>
      </c>
      <c r="I3383">
        <v>0</v>
      </c>
      <c r="J3383" t="s">
        <v>31</v>
      </c>
      <c r="K3383">
        <v>0</v>
      </c>
      <c r="L3383" s="1">
        <v>2150</v>
      </c>
      <c r="M3383" t="s">
        <v>27</v>
      </c>
      <c r="N3383" t="s">
        <v>36</v>
      </c>
      <c r="O3383" t="s">
        <v>27</v>
      </c>
      <c r="P3383">
        <v>50</v>
      </c>
      <c r="Q3383" t="s">
        <v>32</v>
      </c>
      <c r="R3383">
        <v>25</v>
      </c>
      <c r="S3383" t="s">
        <v>27</v>
      </c>
      <c r="T3383">
        <v>5</v>
      </c>
      <c r="U3383">
        <v>1</v>
      </c>
      <c r="V3383">
        <v>1</v>
      </c>
      <c r="W3383">
        <v>99</v>
      </c>
      <c r="X3383">
        <v>721</v>
      </c>
      <c r="Y3383">
        <v>-50</v>
      </c>
      <c r="Z3383" t="s">
        <v>35</v>
      </c>
      <c r="AA3383">
        <v>100</v>
      </c>
      <c r="AB3383" t="str">
        <f t="shared" si="52"/>
        <v>50-59</v>
      </c>
    </row>
    <row r="3384" spans="1:28" x14ac:dyDescent="0.3">
      <c r="A3384">
        <v>43</v>
      </c>
      <c r="B3384" t="s">
        <v>27</v>
      </c>
      <c r="C3384" t="s">
        <v>38</v>
      </c>
      <c r="D3384">
        <v>0</v>
      </c>
      <c r="E3384" t="s">
        <v>29</v>
      </c>
      <c r="F3384">
        <v>50</v>
      </c>
      <c r="G3384">
        <v>0</v>
      </c>
      <c r="H3384" t="s">
        <v>30</v>
      </c>
      <c r="I3384">
        <v>0</v>
      </c>
      <c r="J3384" t="s">
        <v>31</v>
      </c>
      <c r="K3384">
        <v>0</v>
      </c>
      <c r="L3384" s="1">
        <v>2250</v>
      </c>
      <c r="M3384" t="s">
        <v>27</v>
      </c>
      <c r="N3384" t="s">
        <v>27</v>
      </c>
      <c r="O3384" t="s">
        <v>27</v>
      </c>
      <c r="P3384">
        <v>0</v>
      </c>
      <c r="Q3384" t="s">
        <v>34</v>
      </c>
      <c r="R3384">
        <v>10</v>
      </c>
      <c r="S3384" t="s">
        <v>27</v>
      </c>
      <c r="T3384">
        <v>4</v>
      </c>
      <c r="U3384">
        <v>4</v>
      </c>
      <c r="V3384">
        <v>1</v>
      </c>
      <c r="W3384">
        <v>99</v>
      </c>
      <c r="X3384">
        <v>705</v>
      </c>
      <c r="Y3384">
        <v>-50</v>
      </c>
      <c r="Z3384" t="s">
        <v>35</v>
      </c>
      <c r="AA3384">
        <v>100</v>
      </c>
      <c r="AB3384" t="str">
        <f t="shared" si="52"/>
        <v>40-49</v>
      </c>
    </row>
    <row r="3385" spans="1:28" x14ac:dyDescent="0.3">
      <c r="A3385">
        <v>55</v>
      </c>
      <c r="B3385" t="s">
        <v>36</v>
      </c>
      <c r="C3385" t="s">
        <v>38</v>
      </c>
      <c r="D3385">
        <v>0</v>
      </c>
      <c r="E3385" t="s">
        <v>29</v>
      </c>
      <c r="F3385">
        <v>50</v>
      </c>
      <c r="G3385">
        <v>1</v>
      </c>
      <c r="H3385" t="s">
        <v>30</v>
      </c>
      <c r="I3385">
        <v>50</v>
      </c>
      <c r="J3385" t="s">
        <v>31</v>
      </c>
      <c r="K3385">
        <v>0</v>
      </c>
      <c r="L3385" s="1">
        <v>2350</v>
      </c>
      <c r="M3385" t="s">
        <v>27</v>
      </c>
      <c r="N3385" t="s">
        <v>36</v>
      </c>
      <c r="O3385" t="s">
        <v>27</v>
      </c>
      <c r="P3385">
        <v>50</v>
      </c>
      <c r="Q3385" t="s">
        <v>34</v>
      </c>
      <c r="R3385">
        <v>10</v>
      </c>
      <c r="S3385" t="s">
        <v>36</v>
      </c>
      <c r="T3385">
        <v>1</v>
      </c>
      <c r="U3385">
        <v>0</v>
      </c>
      <c r="V3385">
        <v>2</v>
      </c>
      <c r="W3385">
        <v>3</v>
      </c>
      <c r="X3385">
        <v>671</v>
      </c>
      <c r="Y3385">
        <v>50</v>
      </c>
      <c r="Z3385" t="s">
        <v>35</v>
      </c>
      <c r="AA3385">
        <v>100</v>
      </c>
      <c r="AB3385" t="str">
        <f t="shared" si="52"/>
        <v>50-59</v>
      </c>
    </row>
    <row r="3386" spans="1:28" x14ac:dyDescent="0.3">
      <c r="A3386">
        <v>56</v>
      </c>
      <c r="B3386" t="s">
        <v>36</v>
      </c>
      <c r="C3386" t="s">
        <v>38</v>
      </c>
      <c r="D3386">
        <v>0</v>
      </c>
      <c r="E3386" t="s">
        <v>29</v>
      </c>
      <c r="F3386">
        <v>50</v>
      </c>
      <c r="G3386">
        <v>1</v>
      </c>
      <c r="H3386" t="s">
        <v>30</v>
      </c>
      <c r="I3386">
        <v>50</v>
      </c>
      <c r="J3386" t="s">
        <v>40</v>
      </c>
      <c r="K3386">
        <v>-200</v>
      </c>
      <c r="L3386" s="1">
        <v>2100</v>
      </c>
      <c r="M3386" t="s">
        <v>27</v>
      </c>
      <c r="N3386" t="s">
        <v>27</v>
      </c>
      <c r="O3386" t="s">
        <v>27</v>
      </c>
      <c r="P3386">
        <v>0</v>
      </c>
      <c r="Q3386" t="s">
        <v>34</v>
      </c>
      <c r="R3386">
        <v>12</v>
      </c>
      <c r="S3386" t="s">
        <v>36</v>
      </c>
      <c r="T3386">
        <v>4</v>
      </c>
      <c r="U3386">
        <v>4</v>
      </c>
      <c r="V3386">
        <v>2</v>
      </c>
      <c r="W3386">
        <v>10</v>
      </c>
      <c r="X3386">
        <v>706</v>
      </c>
      <c r="Y3386">
        <v>-50</v>
      </c>
      <c r="Z3386" t="s">
        <v>35</v>
      </c>
      <c r="AA3386">
        <v>100</v>
      </c>
      <c r="AB3386" t="str">
        <f t="shared" si="52"/>
        <v>50-59</v>
      </c>
    </row>
    <row r="3387" spans="1:28" x14ac:dyDescent="0.3">
      <c r="A3387">
        <v>31</v>
      </c>
      <c r="B3387" t="s">
        <v>27</v>
      </c>
      <c r="C3387" t="s">
        <v>38</v>
      </c>
      <c r="D3387">
        <v>0</v>
      </c>
      <c r="E3387" t="s">
        <v>29</v>
      </c>
      <c r="F3387">
        <v>50</v>
      </c>
      <c r="G3387">
        <v>0</v>
      </c>
      <c r="H3387" t="s">
        <v>30</v>
      </c>
      <c r="I3387">
        <v>0</v>
      </c>
      <c r="J3387" t="s">
        <v>31</v>
      </c>
      <c r="K3387">
        <v>0</v>
      </c>
      <c r="L3387" s="1">
        <v>2250</v>
      </c>
      <c r="M3387" t="s">
        <v>27</v>
      </c>
      <c r="N3387" t="s">
        <v>27</v>
      </c>
      <c r="O3387" t="s">
        <v>27</v>
      </c>
      <c r="P3387">
        <v>0</v>
      </c>
      <c r="Q3387" t="s">
        <v>34</v>
      </c>
      <c r="R3387">
        <v>8</v>
      </c>
      <c r="S3387" t="s">
        <v>36</v>
      </c>
      <c r="T3387">
        <v>5</v>
      </c>
      <c r="U3387">
        <v>1</v>
      </c>
      <c r="V3387">
        <v>3</v>
      </c>
      <c r="W3387">
        <v>2</v>
      </c>
      <c r="X3387">
        <v>701</v>
      </c>
      <c r="Y3387">
        <v>-50</v>
      </c>
      <c r="Z3387" t="s">
        <v>35</v>
      </c>
      <c r="AA3387">
        <v>100</v>
      </c>
      <c r="AB3387" t="str">
        <f t="shared" si="52"/>
        <v>30-39</v>
      </c>
    </row>
    <row r="3388" spans="1:28" x14ac:dyDescent="0.3">
      <c r="A3388">
        <v>27</v>
      </c>
      <c r="B3388" t="s">
        <v>27</v>
      </c>
      <c r="C3388" t="s">
        <v>46</v>
      </c>
      <c r="D3388">
        <v>0</v>
      </c>
      <c r="E3388" t="s">
        <v>29</v>
      </c>
      <c r="F3388">
        <v>50</v>
      </c>
      <c r="G3388">
        <v>0</v>
      </c>
      <c r="H3388" t="s">
        <v>30</v>
      </c>
      <c r="I3388">
        <v>0</v>
      </c>
      <c r="J3388" t="s">
        <v>31</v>
      </c>
      <c r="K3388">
        <v>0</v>
      </c>
      <c r="L3388" s="1">
        <v>2150</v>
      </c>
      <c r="M3388" t="s">
        <v>27</v>
      </c>
      <c r="N3388" t="s">
        <v>36</v>
      </c>
      <c r="O3388" t="s">
        <v>36</v>
      </c>
      <c r="P3388">
        <v>100</v>
      </c>
      <c r="Q3388" t="s">
        <v>32</v>
      </c>
      <c r="R3388">
        <v>21</v>
      </c>
      <c r="S3388" t="s">
        <v>36</v>
      </c>
      <c r="T3388">
        <v>9</v>
      </c>
      <c r="U3388">
        <v>1</v>
      </c>
      <c r="V3388">
        <v>3</v>
      </c>
      <c r="W3388">
        <v>1</v>
      </c>
      <c r="X3388">
        <v>730</v>
      </c>
      <c r="Y3388">
        <v>-50</v>
      </c>
      <c r="Z3388" t="s">
        <v>35</v>
      </c>
      <c r="AA3388">
        <v>100</v>
      </c>
      <c r="AB3388" t="str">
        <f t="shared" si="52"/>
        <v>20-29</v>
      </c>
    </row>
    <row r="3389" spans="1:28" x14ac:dyDescent="0.3">
      <c r="A3389">
        <v>41</v>
      </c>
      <c r="B3389" t="s">
        <v>27</v>
      </c>
      <c r="C3389" t="s">
        <v>38</v>
      </c>
      <c r="D3389">
        <v>0</v>
      </c>
      <c r="E3389" t="s">
        <v>29</v>
      </c>
      <c r="F3389">
        <v>50</v>
      </c>
      <c r="G3389">
        <v>0</v>
      </c>
      <c r="H3389" t="s">
        <v>39</v>
      </c>
      <c r="I3389">
        <v>0</v>
      </c>
      <c r="J3389" t="s">
        <v>40</v>
      </c>
      <c r="K3389">
        <v>-200</v>
      </c>
      <c r="L3389" s="1">
        <v>2050</v>
      </c>
      <c r="M3389" t="s">
        <v>27</v>
      </c>
      <c r="N3389" t="s">
        <v>27</v>
      </c>
      <c r="O3389" t="s">
        <v>27</v>
      </c>
      <c r="P3389">
        <v>0</v>
      </c>
      <c r="Q3389" t="s">
        <v>34</v>
      </c>
      <c r="R3389">
        <v>13</v>
      </c>
      <c r="S3389" t="s">
        <v>36</v>
      </c>
      <c r="T3389">
        <v>5</v>
      </c>
      <c r="U3389">
        <v>1</v>
      </c>
      <c r="V3389">
        <v>2</v>
      </c>
      <c r="W3389">
        <v>8</v>
      </c>
      <c r="X3389">
        <v>820</v>
      </c>
      <c r="Y3389">
        <v>-50</v>
      </c>
      <c r="Z3389" t="s">
        <v>35</v>
      </c>
      <c r="AA3389">
        <v>100</v>
      </c>
      <c r="AB3389" t="str">
        <f t="shared" si="52"/>
        <v>40-49</v>
      </c>
    </row>
    <row r="3390" spans="1:28" x14ac:dyDescent="0.3">
      <c r="A3390">
        <v>52</v>
      </c>
      <c r="B3390" t="s">
        <v>27</v>
      </c>
      <c r="C3390" t="s">
        <v>28</v>
      </c>
      <c r="D3390">
        <v>86</v>
      </c>
      <c r="E3390" t="s">
        <v>42</v>
      </c>
      <c r="F3390">
        <v>100</v>
      </c>
      <c r="G3390">
        <v>0</v>
      </c>
      <c r="H3390" t="s">
        <v>43</v>
      </c>
      <c r="I3390">
        <v>0</v>
      </c>
      <c r="J3390" t="s">
        <v>31</v>
      </c>
      <c r="K3390">
        <v>0</v>
      </c>
      <c r="L3390" s="1">
        <v>2336</v>
      </c>
      <c r="M3390" t="s">
        <v>27</v>
      </c>
      <c r="N3390" t="s">
        <v>36</v>
      </c>
      <c r="O3390" t="s">
        <v>27</v>
      </c>
      <c r="P3390">
        <v>50</v>
      </c>
      <c r="Q3390" t="s">
        <v>34</v>
      </c>
      <c r="R3390">
        <v>7</v>
      </c>
      <c r="S3390" t="s">
        <v>27</v>
      </c>
      <c r="T3390">
        <v>5</v>
      </c>
      <c r="U3390">
        <v>2</v>
      </c>
      <c r="V3390">
        <v>2</v>
      </c>
      <c r="W3390">
        <v>99</v>
      </c>
      <c r="X3390">
        <v>726</v>
      </c>
      <c r="Y3390">
        <v>-50</v>
      </c>
      <c r="Z3390" t="s">
        <v>35</v>
      </c>
      <c r="AA3390">
        <v>100</v>
      </c>
      <c r="AB3390" t="str">
        <f t="shared" si="52"/>
        <v>50-59</v>
      </c>
    </row>
    <row r="3391" spans="1:28" x14ac:dyDescent="0.3">
      <c r="A3391">
        <v>42</v>
      </c>
      <c r="B3391" t="s">
        <v>27</v>
      </c>
      <c r="C3391" t="s">
        <v>45</v>
      </c>
      <c r="D3391">
        <v>0</v>
      </c>
      <c r="E3391" t="s">
        <v>37</v>
      </c>
      <c r="F3391">
        <v>0</v>
      </c>
      <c r="G3391">
        <v>0</v>
      </c>
      <c r="H3391" t="s">
        <v>39</v>
      </c>
      <c r="I3391">
        <v>0</v>
      </c>
      <c r="J3391" t="s">
        <v>31</v>
      </c>
      <c r="K3391">
        <v>0</v>
      </c>
      <c r="L3391" s="1">
        <v>2250</v>
      </c>
      <c r="M3391" t="s">
        <v>27</v>
      </c>
      <c r="N3391" t="s">
        <v>36</v>
      </c>
      <c r="O3391" t="s">
        <v>27</v>
      </c>
      <c r="P3391">
        <v>50</v>
      </c>
      <c r="Q3391" t="s">
        <v>34</v>
      </c>
      <c r="R3391">
        <v>8</v>
      </c>
      <c r="S3391" t="s">
        <v>36</v>
      </c>
      <c r="T3391">
        <v>5</v>
      </c>
      <c r="U3391">
        <v>1</v>
      </c>
      <c r="V3391">
        <v>1</v>
      </c>
      <c r="W3391">
        <v>7</v>
      </c>
      <c r="X3391">
        <v>678</v>
      </c>
      <c r="Y3391">
        <v>50</v>
      </c>
      <c r="Z3391" t="s">
        <v>35</v>
      </c>
      <c r="AA3391">
        <v>100</v>
      </c>
      <c r="AB3391" t="str">
        <f t="shared" si="52"/>
        <v>40-49</v>
      </c>
    </row>
    <row r="3392" spans="1:28" x14ac:dyDescent="0.3">
      <c r="A3392">
        <v>18</v>
      </c>
      <c r="B3392" t="s">
        <v>27</v>
      </c>
      <c r="C3392" t="s">
        <v>28</v>
      </c>
      <c r="D3392">
        <v>86</v>
      </c>
      <c r="E3392" t="s">
        <v>42</v>
      </c>
      <c r="F3392">
        <v>100</v>
      </c>
      <c r="G3392">
        <v>0</v>
      </c>
      <c r="H3392" t="s">
        <v>39</v>
      </c>
      <c r="I3392">
        <v>0</v>
      </c>
      <c r="J3392" t="s">
        <v>31</v>
      </c>
      <c r="K3392">
        <v>0</v>
      </c>
      <c r="L3392" s="1">
        <v>2386</v>
      </c>
      <c r="M3392" t="s">
        <v>27</v>
      </c>
      <c r="N3392" t="s">
        <v>27</v>
      </c>
      <c r="O3392" t="s">
        <v>27</v>
      </c>
      <c r="P3392">
        <v>0</v>
      </c>
      <c r="Q3392" t="s">
        <v>34</v>
      </c>
      <c r="R3392">
        <v>19</v>
      </c>
      <c r="S3392" t="s">
        <v>36</v>
      </c>
      <c r="T3392">
        <v>4</v>
      </c>
      <c r="U3392">
        <v>1</v>
      </c>
      <c r="V3392">
        <v>3</v>
      </c>
      <c r="W3392">
        <v>3</v>
      </c>
      <c r="X3392">
        <v>704</v>
      </c>
      <c r="Y3392">
        <v>-50</v>
      </c>
      <c r="Z3392" t="s">
        <v>35</v>
      </c>
      <c r="AA3392">
        <v>100</v>
      </c>
      <c r="AB3392" t="str">
        <f t="shared" si="52"/>
        <v>10-19</v>
      </c>
    </row>
    <row r="3393" spans="1:28" x14ac:dyDescent="0.3">
      <c r="A3393">
        <v>27</v>
      </c>
      <c r="B3393" t="s">
        <v>27</v>
      </c>
      <c r="C3393" t="s">
        <v>28</v>
      </c>
      <c r="D3393">
        <v>86</v>
      </c>
      <c r="E3393" t="s">
        <v>42</v>
      </c>
      <c r="F3393">
        <v>100</v>
      </c>
      <c r="G3393">
        <v>1</v>
      </c>
      <c r="H3393" t="s">
        <v>30</v>
      </c>
      <c r="I3393">
        <v>50</v>
      </c>
      <c r="J3393" t="s">
        <v>40</v>
      </c>
      <c r="K3393">
        <v>-200</v>
      </c>
      <c r="L3393" s="1">
        <v>2236</v>
      </c>
      <c r="M3393" t="s">
        <v>27</v>
      </c>
      <c r="N3393" t="s">
        <v>27</v>
      </c>
      <c r="O3393" t="s">
        <v>27</v>
      </c>
      <c r="P3393">
        <v>0</v>
      </c>
      <c r="Q3393" t="s">
        <v>32</v>
      </c>
      <c r="R3393">
        <v>9</v>
      </c>
      <c r="S3393" t="s">
        <v>36</v>
      </c>
      <c r="T3393">
        <v>5</v>
      </c>
      <c r="U3393">
        <v>4</v>
      </c>
      <c r="V3393">
        <v>3</v>
      </c>
      <c r="W3393">
        <v>5</v>
      </c>
      <c r="X3393">
        <v>755</v>
      </c>
      <c r="Y3393">
        <v>-50</v>
      </c>
      <c r="Z3393" t="s">
        <v>35</v>
      </c>
      <c r="AA3393">
        <v>100</v>
      </c>
      <c r="AB3393" t="str">
        <f t="shared" si="52"/>
        <v>20-29</v>
      </c>
    </row>
    <row r="3394" spans="1:28" x14ac:dyDescent="0.3">
      <c r="A3394">
        <v>38</v>
      </c>
      <c r="B3394" t="s">
        <v>27</v>
      </c>
      <c r="C3394" t="s">
        <v>28</v>
      </c>
      <c r="D3394">
        <v>86</v>
      </c>
      <c r="E3394" t="s">
        <v>29</v>
      </c>
      <c r="F3394">
        <v>50</v>
      </c>
      <c r="G3394">
        <v>0</v>
      </c>
      <c r="H3394" t="s">
        <v>30</v>
      </c>
      <c r="I3394">
        <v>0</v>
      </c>
      <c r="J3394" t="s">
        <v>31</v>
      </c>
      <c r="K3394">
        <v>0</v>
      </c>
      <c r="L3394" s="1">
        <v>2386</v>
      </c>
      <c r="M3394" t="s">
        <v>36</v>
      </c>
      <c r="N3394" t="s">
        <v>27</v>
      </c>
      <c r="O3394" t="s">
        <v>27</v>
      </c>
      <c r="P3394">
        <v>50</v>
      </c>
      <c r="Q3394" t="s">
        <v>44</v>
      </c>
      <c r="R3394">
        <v>23</v>
      </c>
      <c r="S3394" t="s">
        <v>36</v>
      </c>
      <c r="T3394">
        <v>5</v>
      </c>
      <c r="U3394">
        <v>2</v>
      </c>
      <c r="V3394">
        <v>1</v>
      </c>
      <c r="W3394">
        <v>6</v>
      </c>
      <c r="X3394">
        <v>640</v>
      </c>
      <c r="Y3394">
        <v>50</v>
      </c>
      <c r="Z3394" t="s">
        <v>35</v>
      </c>
      <c r="AA3394">
        <v>100</v>
      </c>
      <c r="AB3394" t="str">
        <f t="shared" ref="AB3394:AB3457" si="53">FLOOR(A3394,10) &amp; "-" &amp; (FLOOR(A3394,10)+9)</f>
        <v>30-39</v>
      </c>
    </row>
    <row r="3395" spans="1:28" x14ac:dyDescent="0.3">
      <c r="A3395">
        <v>38</v>
      </c>
      <c r="B3395" t="s">
        <v>27</v>
      </c>
      <c r="C3395" t="s">
        <v>28</v>
      </c>
      <c r="D3395">
        <v>86</v>
      </c>
      <c r="E3395" t="s">
        <v>42</v>
      </c>
      <c r="F3395">
        <v>100</v>
      </c>
      <c r="G3395">
        <v>1</v>
      </c>
      <c r="H3395" t="s">
        <v>30</v>
      </c>
      <c r="I3395">
        <v>50</v>
      </c>
      <c r="J3395" t="s">
        <v>40</v>
      </c>
      <c r="K3395">
        <v>-200</v>
      </c>
      <c r="L3395" s="1">
        <v>2286</v>
      </c>
      <c r="M3395" t="s">
        <v>27</v>
      </c>
      <c r="N3395" t="s">
        <v>27</v>
      </c>
      <c r="O3395" t="s">
        <v>27</v>
      </c>
      <c r="P3395">
        <v>0</v>
      </c>
      <c r="Q3395" t="s">
        <v>32</v>
      </c>
      <c r="R3395">
        <v>11</v>
      </c>
      <c r="S3395" t="s">
        <v>36</v>
      </c>
      <c r="T3395">
        <v>5</v>
      </c>
      <c r="U3395">
        <v>1</v>
      </c>
      <c r="V3395">
        <v>3</v>
      </c>
      <c r="W3395">
        <v>13</v>
      </c>
      <c r="X3395">
        <v>641</v>
      </c>
      <c r="Y3395">
        <v>50</v>
      </c>
      <c r="Z3395" t="s">
        <v>33</v>
      </c>
      <c r="AA3395">
        <v>50</v>
      </c>
      <c r="AB3395" t="str">
        <f t="shared" si="53"/>
        <v>30-39</v>
      </c>
    </row>
    <row r="3396" spans="1:28" x14ac:dyDescent="0.3">
      <c r="A3396">
        <v>69</v>
      </c>
      <c r="B3396" t="s">
        <v>36</v>
      </c>
      <c r="C3396" t="s">
        <v>28</v>
      </c>
      <c r="D3396">
        <v>86</v>
      </c>
      <c r="E3396" t="s">
        <v>29</v>
      </c>
      <c r="F3396">
        <v>50</v>
      </c>
      <c r="G3396">
        <v>1</v>
      </c>
      <c r="H3396" t="s">
        <v>30</v>
      </c>
      <c r="I3396">
        <v>50</v>
      </c>
      <c r="J3396" t="s">
        <v>40</v>
      </c>
      <c r="K3396">
        <v>-200</v>
      </c>
      <c r="L3396" s="1">
        <v>2136</v>
      </c>
      <c r="M3396" t="s">
        <v>27</v>
      </c>
      <c r="N3396" t="s">
        <v>27</v>
      </c>
      <c r="O3396" t="s">
        <v>36</v>
      </c>
      <c r="P3396">
        <v>50</v>
      </c>
      <c r="Q3396" t="s">
        <v>34</v>
      </c>
      <c r="R3396">
        <v>29</v>
      </c>
      <c r="S3396" t="s">
        <v>27</v>
      </c>
      <c r="T3396">
        <v>2</v>
      </c>
      <c r="U3396">
        <v>3</v>
      </c>
      <c r="V3396">
        <v>1</v>
      </c>
      <c r="W3396">
        <v>99</v>
      </c>
      <c r="X3396">
        <v>820</v>
      </c>
      <c r="Y3396">
        <v>-50</v>
      </c>
      <c r="Z3396" t="s">
        <v>35</v>
      </c>
      <c r="AA3396">
        <v>100</v>
      </c>
      <c r="AB3396" t="str">
        <f t="shared" si="53"/>
        <v>60-69</v>
      </c>
    </row>
    <row r="3397" spans="1:28" x14ac:dyDescent="0.3">
      <c r="A3397">
        <v>19</v>
      </c>
      <c r="B3397" t="s">
        <v>27</v>
      </c>
      <c r="C3397" t="s">
        <v>28</v>
      </c>
      <c r="D3397">
        <v>86</v>
      </c>
      <c r="E3397" t="s">
        <v>29</v>
      </c>
      <c r="F3397">
        <v>50</v>
      </c>
      <c r="G3397">
        <v>1</v>
      </c>
      <c r="H3397" t="s">
        <v>30</v>
      </c>
      <c r="I3397">
        <v>50</v>
      </c>
      <c r="J3397" t="s">
        <v>31</v>
      </c>
      <c r="K3397">
        <v>0</v>
      </c>
      <c r="L3397" s="1">
        <v>2336</v>
      </c>
      <c r="M3397" t="s">
        <v>27</v>
      </c>
      <c r="N3397" t="s">
        <v>36</v>
      </c>
      <c r="O3397" t="s">
        <v>27</v>
      </c>
      <c r="P3397">
        <v>50</v>
      </c>
      <c r="Q3397" t="s">
        <v>34</v>
      </c>
      <c r="R3397">
        <v>28</v>
      </c>
      <c r="S3397" t="s">
        <v>27</v>
      </c>
      <c r="T3397">
        <v>6</v>
      </c>
      <c r="U3397">
        <v>1</v>
      </c>
      <c r="V3397">
        <v>3</v>
      </c>
      <c r="W3397">
        <v>99</v>
      </c>
      <c r="X3397">
        <v>750</v>
      </c>
      <c r="Y3397">
        <v>-50</v>
      </c>
      <c r="Z3397" t="s">
        <v>35</v>
      </c>
      <c r="AA3397">
        <v>100</v>
      </c>
      <c r="AB3397" t="str">
        <f t="shared" si="53"/>
        <v>10-19</v>
      </c>
    </row>
    <row r="3398" spans="1:28" x14ac:dyDescent="0.3">
      <c r="A3398">
        <v>47</v>
      </c>
      <c r="B3398" t="s">
        <v>27</v>
      </c>
      <c r="C3398" t="s">
        <v>28</v>
      </c>
      <c r="D3398">
        <v>86</v>
      </c>
      <c r="E3398" t="s">
        <v>37</v>
      </c>
      <c r="F3398">
        <v>0</v>
      </c>
      <c r="G3398">
        <v>1</v>
      </c>
      <c r="H3398" t="s">
        <v>39</v>
      </c>
      <c r="I3398">
        <v>100</v>
      </c>
      <c r="J3398" t="s">
        <v>40</v>
      </c>
      <c r="K3398">
        <v>-200</v>
      </c>
      <c r="L3398" s="1">
        <v>2086</v>
      </c>
      <c r="M3398" t="s">
        <v>27</v>
      </c>
      <c r="N3398" t="s">
        <v>27</v>
      </c>
      <c r="O3398" t="s">
        <v>27</v>
      </c>
      <c r="P3398">
        <v>0</v>
      </c>
      <c r="Q3398" t="s">
        <v>34</v>
      </c>
      <c r="R3398">
        <v>20</v>
      </c>
      <c r="S3398" t="s">
        <v>36</v>
      </c>
      <c r="T3398">
        <v>6</v>
      </c>
      <c r="U3398">
        <v>3</v>
      </c>
      <c r="V3398">
        <v>2</v>
      </c>
      <c r="W3398">
        <v>8</v>
      </c>
      <c r="X3398">
        <v>755</v>
      </c>
      <c r="Y3398">
        <v>-50</v>
      </c>
      <c r="Z3398" t="s">
        <v>41</v>
      </c>
      <c r="AA3398">
        <v>0</v>
      </c>
      <c r="AB3398" t="str">
        <f t="shared" si="53"/>
        <v>40-49</v>
      </c>
    </row>
    <row r="3399" spans="1:28" x14ac:dyDescent="0.3">
      <c r="A3399">
        <v>62</v>
      </c>
      <c r="B3399" t="s">
        <v>36</v>
      </c>
      <c r="C3399" t="s">
        <v>38</v>
      </c>
      <c r="D3399">
        <v>0</v>
      </c>
      <c r="E3399" t="s">
        <v>37</v>
      </c>
      <c r="F3399">
        <v>0</v>
      </c>
      <c r="G3399">
        <v>2</v>
      </c>
      <c r="H3399" t="s">
        <v>30</v>
      </c>
      <c r="I3399">
        <v>100</v>
      </c>
      <c r="J3399" t="s">
        <v>31</v>
      </c>
      <c r="K3399">
        <v>0</v>
      </c>
      <c r="L3399" s="1">
        <v>2300</v>
      </c>
      <c r="M3399" t="s">
        <v>27</v>
      </c>
      <c r="N3399" t="s">
        <v>27</v>
      </c>
      <c r="O3399" t="s">
        <v>36</v>
      </c>
      <c r="P3399">
        <v>50</v>
      </c>
      <c r="Q3399" t="s">
        <v>34</v>
      </c>
      <c r="R3399">
        <v>17</v>
      </c>
      <c r="S3399" t="s">
        <v>27</v>
      </c>
      <c r="T3399">
        <v>9</v>
      </c>
      <c r="U3399">
        <v>6</v>
      </c>
      <c r="V3399">
        <v>1</v>
      </c>
      <c r="W3399">
        <v>99</v>
      </c>
      <c r="X3399">
        <v>699</v>
      </c>
      <c r="Y3399">
        <v>50</v>
      </c>
      <c r="Z3399" t="s">
        <v>33</v>
      </c>
      <c r="AA3399">
        <v>50</v>
      </c>
      <c r="AB3399" t="str">
        <f t="shared" si="53"/>
        <v>60-69</v>
      </c>
    </row>
    <row r="3400" spans="1:28" x14ac:dyDescent="0.3">
      <c r="A3400">
        <v>74</v>
      </c>
      <c r="B3400" t="s">
        <v>36</v>
      </c>
      <c r="C3400" t="s">
        <v>28</v>
      </c>
      <c r="D3400">
        <v>86</v>
      </c>
      <c r="E3400" t="s">
        <v>37</v>
      </c>
      <c r="F3400">
        <v>0</v>
      </c>
      <c r="G3400">
        <v>1</v>
      </c>
      <c r="H3400" t="s">
        <v>30</v>
      </c>
      <c r="I3400">
        <v>50</v>
      </c>
      <c r="J3400" t="s">
        <v>40</v>
      </c>
      <c r="K3400">
        <v>-200</v>
      </c>
      <c r="L3400" s="1">
        <v>2136</v>
      </c>
      <c r="M3400" t="s">
        <v>27</v>
      </c>
      <c r="N3400" t="s">
        <v>27</v>
      </c>
      <c r="O3400" t="s">
        <v>27</v>
      </c>
      <c r="P3400">
        <v>0</v>
      </c>
      <c r="Q3400" t="s">
        <v>34</v>
      </c>
      <c r="R3400">
        <v>7</v>
      </c>
      <c r="S3400" t="s">
        <v>36</v>
      </c>
      <c r="T3400">
        <v>7</v>
      </c>
      <c r="U3400">
        <v>0</v>
      </c>
      <c r="V3400">
        <v>1</v>
      </c>
      <c r="W3400">
        <v>2</v>
      </c>
      <c r="X3400">
        <v>774</v>
      </c>
      <c r="Y3400">
        <v>-50</v>
      </c>
      <c r="Z3400" t="s">
        <v>35</v>
      </c>
      <c r="AA3400">
        <v>100</v>
      </c>
      <c r="AB3400" t="str">
        <f t="shared" si="53"/>
        <v>70-79</v>
      </c>
    </row>
    <row r="3401" spans="1:28" x14ac:dyDescent="0.3">
      <c r="A3401">
        <v>33</v>
      </c>
      <c r="B3401" t="s">
        <v>27</v>
      </c>
      <c r="C3401" t="s">
        <v>28</v>
      </c>
      <c r="D3401">
        <v>86</v>
      </c>
      <c r="E3401" t="s">
        <v>42</v>
      </c>
      <c r="F3401">
        <v>100</v>
      </c>
      <c r="G3401">
        <v>0</v>
      </c>
      <c r="H3401" t="s">
        <v>39</v>
      </c>
      <c r="I3401">
        <v>0</v>
      </c>
      <c r="J3401" t="s">
        <v>31</v>
      </c>
      <c r="K3401">
        <v>0</v>
      </c>
      <c r="L3401" s="1">
        <v>2386</v>
      </c>
      <c r="M3401" t="s">
        <v>27</v>
      </c>
      <c r="N3401" t="s">
        <v>27</v>
      </c>
      <c r="O3401" t="s">
        <v>27</v>
      </c>
      <c r="P3401">
        <v>0</v>
      </c>
      <c r="Q3401" t="s">
        <v>34</v>
      </c>
      <c r="R3401">
        <v>22</v>
      </c>
      <c r="S3401" t="s">
        <v>27</v>
      </c>
      <c r="T3401">
        <v>6</v>
      </c>
      <c r="U3401">
        <v>2</v>
      </c>
      <c r="V3401">
        <v>2</v>
      </c>
      <c r="W3401">
        <v>99</v>
      </c>
      <c r="X3401">
        <v>772</v>
      </c>
      <c r="Y3401">
        <v>-50</v>
      </c>
      <c r="Z3401" t="s">
        <v>35</v>
      </c>
      <c r="AA3401">
        <v>100</v>
      </c>
      <c r="AB3401" t="str">
        <f t="shared" si="53"/>
        <v>30-39</v>
      </c>
    </row>
    <row r="3402" spans="1:28" x14ac:dyDescent="0.3">
      <c r="A3402">
        <v>47</v>
      </c>
      <c r="B3402" t="s">
        <v>27</v>
      </c>
      <c r="C3402" t="s">
        <v>28</v>
      </c>
      <c r="D3402">
        <v>86</v>
      </c>
      <c r="E3402" t="s">
        <v>37</v>
      </c>
      <c r="F3402">
        <v>0</v>
      </c>
      <c r="G3402">
        <v>0</v>
      </c>
      <c r="H3402" t="s">
        <v>43</v>
      </c>
      <c r="I3402">
        <v>0</v>
      </c>
      <c r="J3402" t="s">
        <v>31</v>
      </c>
      <c r="K3402">
        <v>0</v>
      </c>
      <c r="L3402" s="1">
        <v>2236</v>
      </c>
      <c r="M3402" t="s">
        <v>27</v>
      </c>
      <c r="N3402" t="s">
        <v>27</v>
      </c>
      <c r="O3402" t="s">
        <v>36</v>
      </c>
      <c r="P3402">
        <v>50</v>
      </c>
      <c r="Q3402" t="s">
        <v>32</v>
      </c>
      <c r="R3402">
        <v>7</v>
      </c>
      <c r="S3402" t="s">
        <v>36</v>
      </c>
      <c r="T3402">
        <v>6</v>
      </c>
      <c r="U3402">
        <v>4</v>
      </c>
      <c r="V3402">
        <v>2</v>
      </c>
      <c r="W3402">
        <v>6</v>
      </c>
      <c r="X3402">
        <v>728</v>
      </c>
      <c r="Y3402">
        <v>-50</v>
      </c>
      <c r="Z3402" t="s">
        <v>35</v>
      </c>
      <c r="AA3402">
        <v>100</v>
      </c>
      <c r="AB3402" t="str">
        <f t="shared" si="53"/>
        <v>40-49</v>
      </c>
    </row>
    <row r="3403" spans="1:28" x14ac:dyDescent="0.3">
      <c r="A3403">
        <v>48</v>
      </c>
      <c r="B3403" t="s">
        <v>27</v>
      </c>
      <c r="C3403" t="s">
        <v>28</v>
      </c>
      <c r="D3403">
        <v>86</v>
      </c>
      <c r="E3403" t="s">
        <v>29</v>
      </c>
      <c r="F3403">
        <v>50</v>
      </c>
      <c r="G3403">
        <v>0</v>
      </c>
      <c r="H3403" t="s">
        <v>30</v>
      </c>
      <c r="I3403">
        <v>0</v>
      </c>
      <c r="J3403" t="s">
        <v>31</v>
      </c>
      <c r="K3403">
        <v>0</v>
      </c>
      <c r="L3403" s="1">
        <v>2386</v>
      </c>
      <c r="M3403" t="s">
        <v>27</v>
      </c>
      <c r="N3403" t="s">
        <v>36</v>
      </c>
      <c r="O3403" t="s">
        <v>27</v>
      </c>
      <c r="P3403">
        <v>50</v>
      </c>
      <c r="Q3403" t="s">
        <v>34</v>
      </c>
      <c r="R3403">
        <v>13</v>
      </c>
      <c r="S3403" t="s">
        <v>27</v>
      </c>
      <c r="T3403">
        <v>10</v>
      </c>
      <c r="U3403">
        <v>6</v>
      </c>
      <c r="V3403">
        <v>1</v>
      </c>
      <c r="W3403">
        <v>99</v>
      </c>
      <c r="X3403">
        <v>671</v>
      </c>
      <c r="Y3403">
        <v>50</v>
      </c>
      <c r="Z3403" t="s">
        <v>35</v>
      </c>
      <c r="AA3403">
        <v>100</v>
      </c>
      <c r="AB3403" t="str">
        <f t="shared" si="53"/>
        <v>40-49</v>
      </c>
    </row>
    <row r="3404" spans="1:28" x14ac:dyDescent="0.3">
      <c r="A3404">
        <v>42</v>
      </c>
      <c r="B3404" t="s">
        <v>27</v>
      </c>
      <c r="C3404" t="s">
        <v>28</v>
      </c>
      <c r="D3404">
        <v>86</v>
      </c>
      <c r="E3404" t="s">
        <v>29</v>
      </c>
      <c r="F3404">
        <v>50</v>
      </c>
      <c r="G3404">
        <v>0</v>
      </c>
      <c r="H3404" t="s">
        <v>30</v>
      </c>
      <c r="I3404">
        <v>0</v>
      </c>
      <c r="J3404" t="s">
        <v>31</v>
      </c>
      <c r="K3404">
        <v>0</v>
      </c>
      <c r="L3404" s="1">
        <v>2386</v>
      </c>
      <c r="M3404" t="s">
        <v>27</v>
      </c>
      <c r="N3404" t="s">
        <v>27</v>
      </c>
      <c r="O3404" t="s">
        <v>27</v>
      </c>
      <c r="P3404">
        <v>0</v>
      </c>
      <c r="Q3404" t="s">
        <v>34</v>
      </c>
      <c r="R3404">
        <v>23</v>
      </c>
      <c r="S3404" t="s">
        <v>36</v>
      </c>
      <c r="T3404">
        <v>3</v>
      </c>
      <c r="U3404">
        <v>2</v>
      </c>
      <c r="V3404">
        <v>2</v>
      </c>
      <c r="W3404">
        <v>7</v>
      </c>
      <c r="X3404">
        <v>683</v>
      </c>
      <c r="Y3404">
        <v>50</v>
      </c>
      <c r="Z3404" t="s">
        <v>33</v>
      </c>
      <c r="AA3404">
        <v>50</v>
      </c>
      <c r="AB3404" t="str">
        <f t="shared" si="53"/>
        <v>40-49</v>
      </c>
    </row>
    <row r="3405" spans="1:28" x14ac:dyDescent="0.3">
      <c r="A3405">
        <v>38</v>
      </c>
      <c r="B3405" t="s">
        <v>27</v>
      </c>
      <c r="C3405" t="s">
        <v>38</v>
      </c>
      <c r="D3405">
        <v>0</v>
      </c>
      <c r="E3405" t="s">
        <v>29</v>
      </c>
      <c r="F3405">
        <v>50</v>
      </c>
      <c r="G3405">
        <v>2</v>
      </c>
      <c r="H3405" t="s">
        <v>30</v>
      </c>
      <c r="I3405">
        <v>100</v>
      </c>
      <c r="J3405" t="s">
        <v>31</v>
      </c>
      <c r="K3405">
        <v>0</v>
      </c>
      <c r="L3405" s="1">
        <v>2250</v>
      </c>
      <c r="M3405" t="s">
        <v>36</v>
      </c>
      <c r="N3405" t="s">
        <v>36</v>
      </c>
      <c r="O3405" t="s">
        <v>27</v>
      </c>
      <c r="P3405">
        <v>100</v>
      </c>
      <c r="Q3405" t="s">
        <v>32</v>
      </c>
      <c r="R3405">
        <v>28</v>
      </c>
      <c r="S3405" t="s">
        <v>36</v>
      </c>
      <c r="T3405">
        <v>3</v>
      </c>
      <c r="U3405">
        <v>1</v>
      </c>
      <c r="V3405">
        <v>1</v>
      </c>
      <c r="W3405">
        <v>4</v>
      </c>
      <c r="X3405">
        <v>677</v>
      </c>
      <c r="Y3405">
        <v>50</v>
      </c>
      <c r="Z3405" t="s">
        <v>41</v>
      </c>
      <c r="AA3405">
        <v>0</v>
      </c>
      <c r="AB3405" t="str">
        <f t="shared" si="53"/>
        <v>30-39</v>
      </c>
    </row>
    <row r="3406" spans="1:28" x14ac:dyDescent="0.3">
      <c r="A3406">
        <v>46</v>
      </c>
      <c r="B3406" t="s">
        <v>27</v>
      </c>
      <c r="C3406" t="s">
        <v>45</v>
      </c>
      <c r="D3406">
        <v>0</v>
      </c>
      <c r="E3406" t="s">
        <v>29</v>
      </c>
      <c r="F3406">
        <v>50</v>
      </c>
      <c r="G3406">
        <v>1</v>
      </c>
      <c r="H3406" t="s">
        <v>43</v>
      </c>
      <c r="I3406">
        <v>200</v>
      </c>
      <c r="J3406" t="s">
        <v>31</v>
      </c>
      <c r="K3406">
        <v>0</v>
      </c>
      <c r="L3406" s="1">
        <v>2450</v>
      </c>
      <c r="M3406" t="s">
        <v>27</v>
      </c>
      <c r="N3406" t="s">
        <v>36</v>
      </c>
      <c r="O3406" t="s">
        <v>36</v>
      </c>
      <c r="P3406">
        <v>100</v>
      </c>
      <c r="Q3406" t="s">
        <v>44</v>
      </c>
      <c r="R3406">
        <v>26</v>
      </c>
      <c r="S3406" t="s">
        <v>27</v>
      </c>
      <c r="T3406">
        <v>1</v>
      </c>
      <c r="U3406">
        <v>4</v>
      </c>
      <c r="V3406">
        <v>2</v>
      </c>
      <c r="W3406">
        <v>99</v>
      </c>
      <c r="X3406">
        <v>690</v>
      </c>
      <c r="Y3406">
        <v>50</v>
      </c>
      <c r="Z3406" t="s">
        <v>35</v>
      </c>
      <c r="AA3406">
        <v>100</v>
      </c>
      <c r="AB3406" t="str">
        <f t="shared" si="53"/>
        <v>40-49</v>
      </c>
    </row>
    <row r="3407" spans="1:28" x14ac:dyDescent="0.3">
      <c r="A3407">
        <v>18</v>
      </c>
      <c r="B3407" t="s">
        <v>27</v>
      </c>
      <c r="C3407" t="s">
        <v>38</v>
      </c>
      <c r="D3407">
        <v>0</v>
      </c>
      <c r="E3407" t="s">
        <v>29</v>
      </c>
      <c r="F3407">
        <v>50</v>
      </c>
      <c r="G3407">
        <v>0</v>
      </c>
      <c r="H3407" t="s">
        <v>30</v>
      </c>
      <c r="I3407">
        <v>0</v>
      </c>
      <c r="J3407" t="s">
        <v>40</v>
      </c>
      <c r="K3407">
        <v>-200</v>
      </c>
      <c r="L3407" s="1">
        <v>2050</v>
      </c>
      <c r="M3407" t="s">
        <v>27</v>
      </c>
      <c r="N3407" t="s">
        <v>27</v>
      </c>
      <c r="O3407" t="s">
        <v>27</v>
      </c>
      <c r="P3407">
        <v>0</v>
      </c>
      <c r="Q3407" t="s">
        <v>34</v>
      </c>
      <c r="R3407">
        <v>6</v>
      </c>
      <c r="S3407" t="s">
        <v>36</v>
      </c>
      <c r="T3407">
        <v>7</v>
      </c>
      <c r="U3407">
        <v>1</v>
      </c>
      <c r="V3407">
        <v>2</v>
      </c>
      <c r="W3407">
        <v>9</v>
      </c>
      <c r="X3407">
        <v>643</v>
      </c>
      <c r="Y3407">
        <v>50</v>
      </c>
      <c r="Z3407" t="s">
        <v>41</v>
      </c>
      <c r="AA3407">
        <v>0</v>
      </c>
      <c r="AB3407" t="str">
        <f t="shared" si="53"/>
        <v>10-19</v>
      </c>
    </row>
    <row r="3408" spans="1:28" x14ac:dyDescent="0.3">
      <c r="A3408">
        <v>50</v>
      </c>
      <c r="B3408" t="s">
        <v>27</v>
      </c>
      <c r="C3408" t="s">
        <v>46</v>
      </c>
      <c r="D3408">
        <v>0</v>
      </c>
      <c r="E3408" t="s">
        <v>29</v>
      </c>
      <c r="F3408">
        <v>50</v>
      </c>
      <c r="G3408">
        <v>0</v>
      </c>
      <c r="H3408" t="s">
        <v>39</v>
      </c>
      <c r="I3408">
        <v>0</v>
      </c>
      <c r="J3408" t="s">
        <v>31</v>
      </c>
      <c r="K3408">
        <v>0</v>
      </c>
      <c r="L3408" s="1">
        <v>2250</v>
      </c>
      <c r="M3408" t="s">
        <v>27</v>
      </c>
      <c r="N3408" t="s">
        <v>27</v>
      </c>
      <c r="O3408" t="s">
        <v>27</v>
      </c>
      <c r="P3408">
        <v>0</v>
      </c>
      <c r="Q3408" t="s">
        <v>32</v>
      </c>
      <c r="R3408">
        <v>17</v>
      </c>
      <c r="S3408" t="s">
        <v>36</v>
      </c>
      <c r="T3408">
        <v>3</v>
      </c>
      <c r="U3408">
        <v>2</v>
      </c>
      <c r="V3408">
        <v>1</v>
      </c>
      <c r="W3408">
        <v>3</v>
      </c>
      <c r="X3408">
        <v>703</v>
      </c>
      <c r="Y3408">
        <v>-50</v>
      </c>
      <c r="Z3408" t="s">
        <v>35</v>
      </c>
      <c r="AA3408">
        <v>100</v>
      </c>
      <c r="AB3408" t="str">
        <f t="shared" si="53"/>
        <v>50-59</v>
      </c>
    </row>
    <row r="3409" spans="1:28" x14ac:dyDescent="0.3">
      <c r="A3409">
        <v>41</v>
      </c>
      <c r="B3409" t="s">
        <v>27</v>
      </c>
      <c r="C3409" t="s">
        <v>28</v>
      </c>
      <c r="D3409">
        <v>86</v>
      </c>
      <c r="E3409" t="s">
        <v>29</v>
      </c>
      <c r="F3409">
        <v>50</v>
      </c>
      <c r="G3409">
        <v>0</v>
      </c>
      <c r="H3409" t="s">
        <v>43</v>
      </c>
      <c r="I3409">
        <v>0</v>
      </c>
      <c r="J3409" t="s">
        <v>40</v>
      </c>
      <c r="K3409">
        <v>-200</v>
      </c>
      <c r="L3409" s="1">
        <v>2136</v>
      </c>
      <c r="M3409" t="s">
        <v>36</v>
      </c>
      <c r="N3409" t="s">
        <v>27</v>
      </c>
      <c r="O3409" t="s">
        <v>27</v>
      </c>
      <c r="P3409">
        <v>50</v>
      </c>
      <c r="Q3409" t="s">
        <v>32</v>
      </c>
      <c r="R3409">
        <v>24</v>
      </c>
      <c r="S3409" t="s">
        <v>36</v>
      </c>
      <c r="T3409">
        <v>5</v>
      </c>
      <c r="U3409">
        <v>1</v>
      </c>
      <c r="V3409">
        <v>1</v>
      </c>
      <c r="W3409">
        <v>6</v>
      </c>
      <c r="X3409">
        <v>668</v>
      </c>
      <c r="Y3409">
        <v>50</v>
      </c>
      <c r="Z3409" t="s">
        <v>33</v>
      </c>
      <c r="AA3409">
        <v>50</v>
      </c>
      <c r="AB3409" t="str">
        <f t="shared" si="53"/>
        <v>40-49</v>
      </c>
    </row>
    <row r="3410" spans="1:28" x14ac:dyDescent="0.3">
      <c r="A3410">
        <v>36</v>
      </c>
      <c r="B3410" t="s">
        <v>27</v>
      </c>
      <c r="C3410" t="s">
        <v>28</v>
      </c>
      <c r="D3410">
        <v>86</v>
      </c>
      <c r="E3410" t="s">
        <v>29</v>
      </c>
      <c r="F3410">
        <v>50</v>
      </c>
      <c r="G3410">
        <v>1</v>
      </c>
      <c r="H3410" t="s">
        <v>39</v>
      </c>
      <c r="I3410">
        <v>100</v>
      </c>
      <c r="J3410" t="s">
        <v>40</v>
      </c>
      <c r="K3410">
        <v>-200</v>
      </c>
      <c r="L3410" s="1">
        <v>2136</v>
      </c>
      <c r="M3410" t="s">
        <v>27</v>
      </c>
      <c r="N3410" t="s">
        <v>27</v>
      </c>
      <c r="O3410" t="s">
        <v>27</v>
      </c>
      <c r="P3410">
        <v>0</v>
      </c>
      <c r="Q3410" t="s">
        <v>34</v>
      </c>
      <c r="R3410">
        <v>2</v>
      </c>
      <c r="S3410" t="s">
        <v>36</v>
      </c>
      <c r="T3410">
        <v>6</v>
      </c>
      <c r="U3410">
        <v>2</v>
      </c>
      <c r="V3410">
        <v>3</v>
      </c>
      <c r="W3410">
        <v>4</v>
      </c>
      <c r="X3410">
        <v>721</v>
      </c>
      <c r="Y3410">
        <v>-50</v>
      </c>
      <c r="Z3410" t="s">
        <v>41</v>
      </c>
      <c r="AA3410">
        <v>0</v>
      </c>
      <c r="AB3410" t="str">
        <f t="shared" si="53"/>
        <v>30-39</v>
      </c>
    </row>
    <row r="3411" spans="1:28" x14ac:dyDescent="0.3">
      <c r="A3411">
        <v>70</v>
      </c>
      <c r="B3411" t="s">
        <v>36</v>
      </c>
      <c r="C3411" t="s">
        <v>28</v>
      </c>
      <c r="D3411">
        <v>86</v>
      </c>
      <c r="E3411" t="s">
        <v>37</v>
      </c>
      <c r="F3411">
        <v>0</v>
      </c>
      <c r="G3411">
        <v>0</v>
      </c>
      <c r="H3411" t="s">
        <v>39</v>
      </c>
      <c r="I3411">
        <v>0</v>
      </c>
      <c r="J3411" t="s">
        <v>40</v>
      </c>
      <c r="K3411">
        <v>-200</v>
      </c>
      <c r="L3411" s="1">
        <v>1986</v>
      </c>
      <c r="M3411" t="s">
        <v>27</v>
      </c>
      <c r="N3411" t="s">
        <v>27</v>
      </c>
      <c r="O3411" t="s">
        <v>27</v>
      </c>
      <c r="P3411">
        <v>0</v>
      </c>
      <c r="Q3411" t="s">
        <v>32</v>
      </c>
      <c r="R3411">
        <v>29</v>
      </c>
      <c r="S3411" t="s">
        <v>36</v>
      </c>
      <c r="T3411">
        <v>8</v>
      </c>
      <c r="U3411">
        <v>2</v>
      </c>
      <c r="V3411">
        <v>3</v>
      </c>
      <c r="W3411">
        <v>9</v>
      </c>
      <c r="X3411">
        <v>736</v>
      </c>
      <c r="Y3411">
        <v>-50</v>
      </c>
      <c r="Z3411" t="s">
        <v>41</v>
      </c>
      <c r="AA3411">
        <v>0</v>
      </c>
      <c r="AB3411" t="str">
        <f t="shared" si="53"/>
        <v>70-79</v>
      </c>
    </row>
    <row r="3412" spans="1:28" x14ac:dyDescent="0.3">
      <c r="A3412">
        <v>29</v>
      </c>
      <c r="B3412" t="s">
        <v>27</v>
      </c>
      <c r="C3412" t="s">
        <v>38</v>
      </c>
      <c r="D3412">
        <v>0</v>
      </c>
      <c r="E3412" t="s">
        <v>37</v>
      </c>
      <c r="F3412">
        <v>0</v>
      </c>
      <c r="G3412">
        <v>0</v>
      </c>
      <c r="H3412" t="s">
        <v>30</v>
      </c>
      <c r="I3412">
        <v>0</v>
      </c>
      <c r="J3412" t="s">
        <v>40</v>
      </c>
      <c r="K3412">
        <v>-200</v>
      </c>
      <c r="L3412" s="1">
        <v>1900</v>
      </c>
      <c r="M3412" t="s">
        <v>27</v>
      </c>
      <c r="N3412" t="s">
        <v>27</v>
      </c>
      <c r="O3412" t="s">
        <v>27</v>
      </c>
      <c r="P3412">
        <v>0</v>
      </c>
      <c r="Q3412" t="s">
        <v>34</v>
      </c>
      <c r="R3412">
        <v>5</v>
      </c>
      <c r="S3412" t="s">
        <v>36</v>
      </c>
      <c r="T3412">
        <v>7</v>
      </c>
      <c r="U3412">
        <v>0</v>
      </c>
      <c r="V3412">
        <v>2</v>
      </c>
      <c r="W3412">
        <v>5</v>
      </c>
      <c r="X3412">
        <v>753</v>
      </c>
      <c r="Y3412">
        <v>-50</v>
      </c>
      <c r="Z3412" t="s">
        <v>41</v>
      </c>
      <c r="AA3412">
        <v>0</v>
      </c>
      <c r="AB3412" t="str">
        <f t="shared" si="53"/>
        <v>20-29</v>
      </c>
    </row>
    <row r="3413" spans="1:28" x14ac:dyDescent="0.3">
      <c r="A3413">
        <v>33</v>
      </c>
      <c r="B3413" t="s">
        <v>27</v>
      </c>
      <c r="C3413" t="s">
        <v>28</v>
      </c>
      <c r="D3413">
        <v>86</v>
      </c>
      <c r="E3413" t="s">
        <v>29</v>
      </c>
      <c r="F3413">
        <v>50</v>
      </c>
      <c r="G3413">
        <v>0</v>
      </c>
      <c r="H3413" t="s">
        <v>43</v>
      </c>
      <c r="I3413">
        <v>0</v>
      </c>
      <c r="J3413" t="s">
        <v>40</v>
      </c>
      <c r="K3413">
        <v>-200</v>
      </c>
      <c r="L3413" s="1">
        <v>2086</v>
      </c>
      <c r="M3413" t="s">
        <v>27</v>
      </c>
      <c r="N3413" t="s">
        <v>27</v>
      </c>
      <c r="O3413" t="s">
        <v>36</v>
      </c>
      <c r="P3413">
        <v>50</v>
      </c>
      <c r="Q3413" t="s">
        <v>32</v>
      </c>
      <c r="R3413">
        <v>8</v>
      </c>
      <c r="S3413" t="s">
        <v>27</v>
      </c>
      <c r="T3413">
        <v>2</v>
      </c>
      <c r="U3413">
        <v>1</v>
      </c>
      <c r="V3413">
        <v>1</v>
      </c>
      <c r="W3413">
        <v>99</v>
      </c>
      <c r="X3413">
        <v>645</v>
      </c>
      <c r="Y3413">
        <v>50</v>
      </c>
      <c r="Z3413" t="s">
        <v>41</v>
      </c>
      <c r="AA3413">
        <v>0</v>
      </c>
      <c r="AB3413" t="str">
        <f t="shared" si="53"/>
        <v>30-39</v>
      </c>
    </row>
    <row r="3414" spans="1:28" x14ac:dyDescent="0.3">
      <c r="A3414">
        <v>69</v>
      </c>
      <c r="B3414" t="s">
        <v>36</v>
      </c>
      <c r="C3414" t="s">
        <v>38</v>
      </c>
      <c r="D3414">
        <v>0</v>
      </c>
      <c r="E3414" t="s">
        <v>29</v>
      </c>
      <c r="F3414">
        <v>50</v>
      </c>
      <c r="G3414">
        <v>0</v>
      </c>
      <c r="H3414" t="s">
        <v>39</v>
      </c>
      <c r="I3414">
        <v>0</v>
      </c>
      <c r="J3414" t="s">
        <v>40</v>
      </c>
      <c r="K3414">
        <v>-200</v>
      </c>
      <c r="L3414" s="1">
        <v>2000</v>
      </c>
      <c r="M3414" t="s">
        <v>27</v>
      </c>
      <c r="N3414" t="s">
        <v>27</v>
      </c>
      <c r="O3414" t="s">
        <v>27</v>
      </c>
      <c r="P3414">
        <v>0</v>
      </c>
      <c r="Q3414" t="s">
        <v>34</v>
      </c>
      <c r="R3414">
        <v>7</v>
      </c>
      <c r="S3414" t="s">
        <v>36</v>
      </c>
      <c r="T3414">
        <v>4</v>
      </c>
      <c r="U3414">
        <v>3</v>
      </c>
      <c r="V3414">
        <v>2</v>
      </c>
      <c r="W3414">
        <v>5</v>
      </c>
      <c r="X3414">
        <v>740</v>
      </c>
      <c r="Y3414">
        <v>-50</v>
      </c>
      <c r="Z3414" t="s">
        <v>33</v>
      </c>
      <c r="AA3414">
        <v>50</v>
      </c>
      <c r="AB3414" t="str">
        <f t="shared" si="53"/>
        <v>60-69</v>
      </c>
    </row>
    <row r="3415" spans="1:28" x14ac:dyDescent="0.3">
      <c r="A3415">
        <v>27</v>
      </c>
      <c r="B3415" t="s">
        <v>27</v>
      </c>
      <c r="C3415" t="s">
        <v>28</v>
      </c>
      <c r="D3415">
        <v>86</v>
      </c>
      <c r="E3415" t="s">
        <v>37</v>
      </c>
      <c r="F3415">
        <v>0</v>
      </c>
      <c r="G3415">
        <v>0</v>
      </c>
      <c r="H3415" t="s">
        <v>30</v>
      </c>
      <c r="I3415">
        <v>0</v>
      </c>
      <c r="J3415" t="s">
        <v>31</v>
      </c>
      <c r="K3415">
        <v>0</v>
      </c>
      <c r="L3415" s="1">
        <v>2186</v>
      </c>
      <c r="M3415" t="s">
        <v>36</v>
      </c>
      <c r="N3415" t="s">
        <v>27</v>
      </c>
      <c r="O3415" t="s">
        <v>36</v>
      </c>
      <c r="P3415">
        <v>100</v>
      </c>
      <c r="Q3415" t="s">
        <v>34</v>
      </c>
      <c r="R3415">
        <v>16</v>
      </c>
      <c r="S3415" t="s">
        <v>27</v>
      </c>
      <c r="T3415">
        <v>4</v>
      </c>
      <c r="U3415">
        <v>2</v>
      </c>
      <c r="V3415">
        <v>1</v>
      </c>
      <c r="W3415">
        <v>99</v>
      </c>
      <c r="X3415">
        <v>635</v>
      </c>
      <c r="Y3415">
        <v>50</v>
      </c>
      <c r="Z3415" t="s">
        <v>41</v>
      </c>
      <c r="AA3415">
        <v>0</v>
      </c>
      <c r="AB3415" t="str">
        <f t="shared" si="53"/>
        <v>20-29</v>
      </c>
    </row>
    <row r="3416" spans="1:28" x14ac:dyDescent="0.3">
      <c r="A3416">
        <v>31</v>
      </c>
      <c r="B3416" t="s">
        <v>27</v>
      </c>
      <c r="C3416" t="s">
        <v>28</v>
      </c>
      <c r="D3416">
        <v>86</v>
      </c>
      <c r="E3416" t="s">
        <v>29</v>
      </c>
      <c r="F3416">
        <v>50</v>
      </c>
      <c r="G3416">
        <v>0</v>
      </c>
      <c r="H3416" t="s">
        <v>30</v>
      </c>
      <c r="I3416">
        <v>0</v>
      </c>
      <c r="J3416" t="s">
        <v>40</v>
      </c>
      <c r="K3416">
        <v>-200</v>
      </c>
      <c r="L3416" s="1">
        <v>2236</v>
      </c>
      <c r="M3416" t="s">
        <v>27</v>
      </c>
      <c r="N3416" t="s">
        <v>27</v>
      </c>
      <c r="O3416" t="s">
        <v>27</v>
      </c>
      <c r="P3416">
        <v>0</v>
      </c>
      <c r="Q3416" t="s">
        <v>32</v>
      </c>
      <c r="R3416">
        <v>2</v>
      </c>
      <c r="S3416" t="s">
        <v>36</v>
      </c>
      <c r="T3416">
        <v>10</v>
      </c>
      <c r="U3416">
        <v>2</v>
      </c>
      <c r="V3416">
        <v>1</v>
      </c>
      <c r="W3416">
        <v>11</v>
      </c>
      <c r="X3416">
        <v>672</v>
      </c>
      <c r="Y3416">
        <v>50</v>
      </c>
      <c r="Z3416" t="s">
        <v>35</v>
      </c>
      <c r="AA3416">
        <v>100</v>
      </c>
      <c r="AB3416" t="str">
        <f t="shared" si="53"/>
        <v>30-39</v>
      </c>
    </row>
    <row r="3417" spans="1:28" x14ac:dyDescent="0.3">
      <c r="A3417">
        <v>37</v>
      </c>
      <c r="B3417" t="s">
        <v>27</v>
      </c>
      <c r="C3417" t="s">
        <v>45</v>
      </c>
      <c r="D3417">
        <v>0</v>
      </c>
      <c r="E3417" t="s">
        <v>29</v>
      </c>
      <c r="F3417">
        <v>50</v>
      </c>
      <c r="G3417">
        <v>0</v>
      </c>
      <c r="H3417" t="s">
        <v>30</v>
      </c>
      <c r="I3417">
        <v>0</v>
      </c>
      <c r="J3417" t="s">
        <v>40</v>
      </c>
      <c r="K3417">
        <v>-200</v>
      </c>
      <c r="L3417" s="1">
        <v>1900</v>
      </c>
      <c r="M3417" t="s">
        <v>27</v>
      </c>
      <c r="N3417" t="s">
        <v>36</v>
      </c>
      <c r="O3417" t="s">
        <v>27</v>
      </c>
      <c r="P3417">
        <v>50</v>
      </c>
      <c r="Q3417" t="s">
        <v>32</v>
      </c>
      <c r="R3417">
        <v>22</v>
      </c>
      <c r="S3417" t="s">
        <v>27</v>
      </c>
      <c r="T3417">
        <v>5</v>
      </c>
      <c r="U3417">
        <v>3</v>
      </c>
      <c r="V3417">
        <v>2</v>
      </c>
      <c r="W3417">
        <v>99</v>
      </c>
      <c r="X3417">
        <v>714</v>
      </c>
      <c r="Y3417">
        <v>-50</v>
      </c>
      <c r="Z3417" t="s">
        <v>41</v>
      </c>
      <c r="AA3417">
        <v>0</v>
      </c>
      <c r="AB3417" t="str">
        <f t="shared" si="53"/>
        <v>30-39</v>
      </c>
    </row>
    <row r="3418" spans="1:28" x14ac:dyDescent="0.3">
      <c r="A3418">
        <v>52</v>
      </c>
      <c r="B3418" t="s">
        <v>27</v>
      </c>
      <c r="C3418" t="s">
        <v>38</v>
      </c>
      <c r="D3418">
        <v>0</v>
      </c>
      <c r="E3418" t="s">
        <v>29</v>
      </c>
      <c r="F3418">
        <v>50</v>
      </c>
      <c r="G3418">
        <v>1</v>
      </c>
      <c r="H3418" t="s">
        <v>39</v>
      </c>
      <c r="I3418">
        <v>100</v>
      </c>
      <c r="J3418" t="s">
        <v>31</v>
      </c>
      <c r="K3418">
        <v>0</v>
      </c>
      <c r="L3418" s="1">
        <v>2350</v>
      </c>
      <c r="M3418" t="s">
        <v>27</v>
      </c>
      <c r="N3418" t="s">
        <v>27</v>
      </c>
      <c r="O3418" t="s">
        <v>27</v>
      </c>
      <c r="P3418">
        <v>0</v>
      </c>
      <c r="Q3418" t="s">
        <v>32</v>
      </c>
      <c r="R3418">
        <v>11</v>
      </c>
      <c r="S3418" t="s">
        <v>36</v>
      </c>
      <c r="T3418">
        <v>5</v>
      </c>
      <c r="U3418">
        <v>0</v>
      </c>
      <c r="V3418">
        <v>3</v>
      </c>
      <c r="W3418">
        <v>3</v>
      </c>
      <c r="X3418">
        <v>708</v>
      </c>
      <c r="Y3418">
        <v>-50</v>
      </c>
      <c r="Z3418" t="s">
        <v>35</v>
      </c>
      <c r="AA3418">
        <v>100</v>
      </c>
      <c r="AB3418" t="str">
        <f t="shared" si="53"/>
        <v>50-59</v>
      </c>
    </row>
    <row r="3419" spans="1:28" x14ac:dyDescent="0.3">
      <c r="A3419">
        <v>43</v>
      </c>
      <c r="B3419" t="s">
        <v>27</v>
      </c>
      <c r="C3419" t="s">
        <v>46</v>
      </c>
      <c r="D3419">
        <v>0</v>
      </c>
      <c r="E3419" t="s">
        <v>42</v>
      </c>
      <c r="F3419">
        <v>100</v>
      </c>
      <c r="G3419">
        <v>1</v>
      </c>
      <c r="H3419" t="s">
        <v>39</v>
      </c>
      <c r="I3419">
        <v>100</v>
      </c>
      <c r="J3419" t="s">
        <v>40</v>
      </c>
      <c r="K3419">
        <v>-200</v>
      </c>
      <c r="L3419" s="1">
        <v>2150</v>
      </c>
      <c r="M3419" t="s">
        <v>27</v>
      </c>
      <c r="N3419" t="s">
        <v>27</v>
      </c>
      <c r="O3419" t="s">
        <v>27</v>
      </c>
      <c r="P3419">
        <v>0</v>
      </c>
      <c r="Q3419" t="s">
        <v>32</v>
      </c>
      <c r="R3419">
        <v>17</v>
      </c>
      <c r="S3419" t="s">
        <v>36</v>
      </c>
      <c r="T3419">
        <v>8</v>
      </c>
      <c r="U3419">
        <v>2</v>
      </c>
      <c r="V3419">
        <v>2</v>
      </c>
      <c r="W3419">
        <v>11</v>
      </c>
      <c r="X3419">
        <v>755</v>
      </c>
      <c r="Y3419">
        <v>-50</v>
      </c>
      <c r="Z3419" t="s">
        <v>33</v>
      </c>
      <c r="AA3419">
        <v>50</v>
      </c>
      <c r="AB3419" t="str">
        <f t="shared" si="53"/>
        <v>40-49</v>
      </c>
    </row>
    <row r="3420" spans="1:28" x14ac:dyDescent="0.3">
      <c r="A3420">
        <v>20</v>
      </c>
      <c r="B3420" t="s">
        <v>27</v>
      </c>
      <c r="C3420" t="s">
        <v>38</v>
      </c>
      <c r="D3420">
        <v>0</v>
      </c>
      <c r="E3420" t="s">
        <v>29</v>
      </c>
      <c r="F3420">
        <v>50</v>
      </c>
      <c r="G3420">
        <v>0</v>
      </c>
      <c r="H3420" t="s">
        <v>39</v>
      </c>
      <c r="I3420">
        <v>0</v>
      </c>
      <c r="J3420" t="s">
        <v>40</v>
      </c>
      <c r="K3420">
        <v>-200</v>
      </c>
      <c r="L3420" s="1">
        <v>2100</v>
      </c>
      <c r="M3420" t="s">
        <v>27</v>
      </c>
      <c r="N3420" t="s">
        <v>36</v>
      </c>
      <c r="O3420" t="s">
        <v>27</v>
      </c>
      <c r="P3420">
        <v>50</v>
      </c>
      <c r="Q3420" t="s">
        <v>34</v>
      </c>
      <c r="R3420">
        <v>7</v>
      </c>
      <c r="S3420" t="s">
        <v>27</v>
      </c>
      <c r="T3420">
        <v>4</v>
      </c>
      <c r="U3420">
        <v>3</v>
      </c>
      <c r="V3420">
        <v>1</v>
      </c>
      <c r="W3420">
        <v>99</v>
      </c>
      <c r="X3420">
        <v>684</v>
      </c>
      <c r="Y3420">
        <v>50</v>
      </c>
      <c r="Z3420" t="s">
        <v>35</v>
      </c>
      <c r="AA3420">
        <v>100</v>
      </c>
      <c r="AB3420" t="str">
        <f t="shared" si="53"/>
        <v>20-29</v>
      </c>
    </row>
    <row r="3421" spans="1:28" x14ac:dyDescent="0.3">
      <c r="A3421">
        <v>32</v>
      </c>
      <c r="B3421" t="s">
        <v>27</v>
      </c>
      <c r="C3421" t="s">
        <v>46</v>
      </c>
      <c r="D3421">
        <v>0</v>
      </c>
      <c r="E3421" t="s">
        <v>29</v>
      </c>
      <c r="F3421">
        <v>50</v>
      </c>
      <c r="G3421">
        <v>1</v>
      </c>
      <c r="H3421" t="s">
        <v>30</v>
      </c>
      <c r="I3421">
        <v>50</v>
      </c>
      <c r="J3421" t="s">
        <v>31</v>
      </c>
      <c r="K3421">
        <v>0</v>
      </c>
      <c r="L3421" s="1">
        <v>2200</v>
      </c>
      <c r="M3421" t="s">
        <v>27</v>
      </c>
      <c r="N3421" t="s">
        <v>27</v>
      </c>
      <c r="O3421" t="s">
        <v>27</v>
      </c>
      <c r="P3421">
        <v>0</v>
      </c>
      <c r="Q3421" t="s">
        <v>34</v>
      </c>
      <c r="R3421">
        <v>26</v>
      </c>
      <c r="S3421" t="s">
        <v>27</v>
      </c>
      <c r="T3421">
        <v>4</v>
      </c>
      <c r="U3421">
        <v>2</v>
      </c>
      <c r="V3421">
        <v>3</v>
      </c>
      <c r="W3421">
        <v>99</v>
      </c>
      <c r="X3421">
        <v>745</v>
      </c>
      <c r="Y3421">
        <v>-50</v>
      </c>
      <c r="Z3421" t="s">
        <v>41</v>
      </c>
      <c r="AA3421">
        <v>0</v>
      </c>
      <c r="AB3421" t="str">
        <f t="shared" si="53"/>
        <v>30-39</v>
      </c>
    </row>
    <row r="3422" spans="1:28" x14ac:dyDescent="0.3">
      <c r="A3422">
        <v>30</v>
      </c>
      <c r="B3422" t="s">
        <v>27</v>
      </c>
      <c r="C3422" t="s">
        <v>38</v>
      </c>
      <c r="D3422">
        <v>0</v>
      </c>
      <c r="E3422" t="s">
        <v>29</v>
      </c>
      <c r="F3422">
        <v>50</v>
      </c>
      <c r="G3422">
        <v>0</v>
      </c>
      <c r="H3422" t="s">
        <v>30</v>
      </c>
      <c r="I3422">
        <v>0</v>
      </c>
      <c r="J3422" t="s">
        <v>31</v>
      </c>
      <c r="K3422">
        <v>0</v>
      </c>
      <c r="L3422" s="1">
        <v>2350</v>
      </c>
      <c r="M3422" t="s">
        <v>27</v>
      </c>
      <c r="N3422" t="s">
        <v>27</v>
      </c>
      <c r="O3422" t="s">
        <v>27</v>
      </c>
      <c r="P3422">
        <v>0</v>
      </c>
      <c r="Q3422" t="s">
        <v>44</v>
      </c>
      <c r="R3422">
        <v>2</v>
      </c>
      <c r="S3422" t="s">
        <v>36</v>
      </c>
      <c r="T3422">
        <v>8</v>
      </c>
      <c r="U3422">
        <v>1</v>
      </c>
      <c r="V3422">
        <v>3</v>
      </c>
      <c r="W3422">
        <v>3</v>
      </c>
      <c r="X3422">
        <v>654</v>
      </c>
      <c r="Y3422">
        <v>50</v>
      </c>
      <c r="Z3422" t="s">
        <v>35</v>
      </c>
      <c r="AA3422">
        <v>100</v>
      </c>
      <c r="AB3422" t="str">
        <f t="shared" si="53"/>
        <v>30-39</v>
      </c>
    </row>
    <row r="3423" spans="1:28" x14ac:dyDescent="0.3">
      <c r="A3423">
        <v>38</v>
      </c>
      <c r="B3423" t="s">
        <v>27</v>
      </c>
      <c r="C3423" t="s">
        <v>45</v>
      </c>
      <c r="D3423">
        <v>0</v>
      </c>
      <c r="E3423" t="s">
        <v>37</v>
      </c>
      <c r="F3423">
        <v>0</v>
      </c>
      <c r="G3423">
        <v>0</v>
      </c>
      <c r="H3423" t="s">
        <v>30</v>
      </c>
      <c r="I3423">
        <v>0</v>
      </c>
      <c r="J3423" t="s">
        <v>31</v>
      </c>
      <c r="K3423">
        <v>0</v>
      </c>
      <c r="L3423" s="1">
        <v>2000</v>
      </c>
      <c r="M3423" t="s">
        <v>36</v>
      </c>
      <c r="N3423" t="s">
        <v>36</v>
      </c>
      <c r="O3423" t="s">
        <v>27</v>
      </c>
      <c r="P3423">
        <v>100</v>
      </c>
      <c r="Q3423" t="s">
        <v>32</v>
      </c>
      <c r="R3423">
        <v>22</v>
      </c>
      <c r="S3423" t="s">
        <v>36</v>
      </c>
      <c r="T3423">
        <v>2</v>
      </c>
      <c r="U3423">
        <v>0</v>
      </c>
      <c r="V3423">
        <v>1</v>
      </c>
      <c r="W3423">
        <v>4</v>
      </c>
      <c r="X3423">
        <v>710</v>
      </c>
      <c r="Y3423">
        <v>-50</v>
      </c>
      <c r="Z3423" t="s">
        <v>41</v>
      </c>
      <c r="AA3423">
        <v>0</v>
      </c>
      <c r="AB3423" t="str">
        <f t="shared" si="53"/>
        <v>30-39</v>
      </c>
    </row>
    <row r="3424" spans="1:28" x14ac:dyDescent="0.3">
      <c r="A3424">
        <v>46</v>
      </c>
      <c r="B3424" t="s">
        <v>27</v>
      </c>
      <c r="C3424" t="s">
        <v>28</v>
      </c>
      <c r="D3424">
        <v>86</v>
      </c>
      <c r="E3424" t="s">
        <v>42</v>
      </c>
      <c r="F3424">
        <v>100</v>
      </c>
      <c r="G3424">
        <v>1</v>
      </c>
      <c r="H3424" t="s">
        <v>30</v>
      </c>
      <c r="I3424">
        <v>50</v>
      </c>
      <c r="J3424" t="s">
        <v>40</v>
      </c>
      <c r="K3424">
        <v>-200</v>
      </c>
      <c r="L3424" s="1">
        <v>2086</v>
      </c>
      <c r="M3424" t="s">
        <v>36</v>
      </c>
      <c r="N3424" t="s">
        <v>36</v>
      </c>
      <c r="O3424" t="s">
        <v>27</v>
      </c>
      <c r="P3424">
        <v>100</v>
      </c>
      <c r="Q3424" t="s">
        <v>34</v>
      </c>
      <c r="R3424">
        <v>27</v>
      </c>
      <c r="S3424" t="s">
        <v>27</v>
      </c>
      <c r="T3424">
        <v>5</v>
      </c>
      <c r="U3424">
        <v>3</v>
      </c>
      <c r="V3424">
        <v>1</v>
      </c>
      <c r="W3424">
        <v>99</v>
      </c>
      <c r="X3424">
        <v>710</v>
      </c>
      <c r="Y3424">
        <v>-50</v>
      </c>
      <c r="Z3424" t="s">
        <v>33</v>
      </c>
      <c r="AA3424">
        <v>50</v>
      </c>
      <c r="AB3424" t="str">
        <f t="shared" si="53"/>
        <v>40-49</v>
      </c>
    </row>
    <row r="3425" spans="1:28" x14ac:dyDescent="0.3">
      <c r="A3425">
        <v>46</v>
      </c>
      <c r="B3425" t="s">
        <v>27</v>
      </c>
      <c r="C3425" t="s">
        <v>38</v>
      </c>
      <c r="D3425">
        <v>0</v>
      </c>
      <c r="E3425" t="s">
        <v>29</v>
      </c>
      <c r="F3425">
        <v>50</v>
      </c>
      <c r="G3425">
        <v>0</v>
      </c>
      <c r="H3425" t="s">
        <v>30</v>
      </c>
      <c r="I3425">
        <v>0</v>
      </c>
      <c r="J3425" t="s">
        <v>31</v>
      </c>
      <c r="K3425">
        <v>0</v>
      </c>
      <c r="L3425" s="1">
        <v>2150</v>
      </c>
      <c r="M3425" t="s">
        <v>27</v>
      </c>
      <c r="N3425" t="s">
        <v>27</v>
      </c>
      <c r="O3425" t="s">
        <v>27</v>
      </c>
      <c r="P3425">
        <v>0</v>
      </c>
      <c r="Q3425" t="s">
        <v>34</v>
      </c>
      <c r="R3425">
        <v>7</v>
      </c>
      <c r="S3425" t="s">
        <v>36</v>
      </c>
      <c r="T3425">
        <v>3</v>
      </c>
      <c r="U3425">
        <v>4</v>
      </c>
      <c r="V3425">
        <v>1</v>
      </c>
      <c r="W3425">
        <v>5</v>
      </c>
      <c r="X3425">
        <v>703</v>
      </c>
      <c r="Y3425">
        <v>-50</v>
      </c>
      <c r="Z3425" t="s">
        <v>41</v>
      </c>
      <c r="AA3425">
        <v>0</v>
      </c>
      <c r="AB3425" t="str">
        <f t="shared" si="53"/>
        <v>40-49</v>
      </c>
    </row>
    <row r="3426" spans="1:28" x14ac:dyDescent="0.3">
      <c r="A3426">
        <v>18</v>
      </c>
      <c r="B3426" t="s">
        <v>27</v>
      </c>
      <c r="C3426" t="s">
        <v>38</v>
      </c>
      <c r="D3426">
        <v>0</v>
      </c>
      <c r="E3426" t="s">
        <v>42</v>
      </c>
      <c r="F3426">
        <v>100</v>
      </c>
      <c r="G3426">
        <v>0</v>
      </c>
      <c r="H3426" t="s">
        <v>30</v>
      </c>
      <c r="I3426">
        <v>0</v>
      </c>
      <c r="J3426" t="s">
        <v>40</v>
      </c>
      <c r="K3426">
        <v>-200</v>
      </c>
      <c r="L3426" s="1">
        <v>2100</v>
      </c>
      <c r="M3426" t="s">
        <v>27</v>
      </c>
      <c r="N3426" t="s">
        <v>27</v>
      </c>
      <c r="O3426" t="s">
        <v>27</v>
      </c>
      <c r="P3426">
        <v>0</v>
      </c>
      <c r="Q3426" t="s">
        <v>32</v>
      </c>
      <c r="R3426">
        <v>12</v>
      </c>
      <c r="S3426" t="s">
        <v>36</v>
      </c>
      <c r="T3426">
        <v>5</v>
      </c>
      <c r="U3426">
        <v>3</v>
      </c>
      <c r="V3426">
        <v>2</v>
      </c>
      <c r="W3426">
        <v>10</v>
      </c>
      <c r="X3426">
        <v>705</v>
      </c>
      <c r="Y3426">
        <v>-50</v>
      </c>
      <c r="Z3426" t="s">
        <v>35</v>
      </c>
      <c r="AA3426">
        <v>100</v>
      </c>
      <c r="AB3426" t="str">
        <f t="shared" si="53"/>
        <v>10-19</v>
      </c>
    </row>
    <row r="3427" spans="1:28" x14ac:dyDescent="0.3">
      <c r="A3427">
        <v>55</v>
      </c>
      <c r="B3427" t="s">
        <v>36</v>
      </c>
      <c r="C3427" t="s">
        <v>28</v>
      </c>
      <c r="D3427">
        <v>86</v>
      </c>
      <c r="E3427" t="s">
        <v>42</v>
      </c>
      <c r="F3427">
        <v>100</v>
      </c>
      <c r="G3427">
        <v>0</v>
      </c>
      <c r="H3427" t="s">
        <v>30</v>
      </c>
      <c r="I3427">
        <v>0</v>
      </c>
      <c r="J3427" t="s">
        <v>40</v>
      </c>
      <c r="K3427">
        <v>-200</v>
      </c>
      <c r="L3427" s="1">
        <v>2136</v>
      </c>
      <c r="M3427" t="s">
        <v>27</v>
      </c>
      <c r="N3427" t="s">
        <v>27</v>
      </c>
      <c r="O3427" t="s">
        <v>27</v>
      </c>
      <c r="P3427">
        <v>0</v>
      </c>
      <c r="Q3427" t="s">
        <v>34</v>
      </c>
      <c r="R3427">
        <v>9</v>
      </c>
      <c r="S3427" t="s">
        <v>27</v>
      </c>
      <c r="T3427">
        <v>5</v>
      </c>
      <c r="U3427">
        <v>1</v>
      </c>
      <c r="V3427">
        <v>3</v>
      </c>
      <c r="W3427">
        <v>99</v>
      </c>
      <c r="X3427">
        <v>717</v>
      </c>
      <c r="Y3427">
        <v>-50</v>
      </c>
      <c r="Z3427" t="s">
        <v>33</v>
      </c>
      <c r="AA3427">
        <v>50</v>
      </c>
      <c r="AB3427" t="str">
        <f t="shared" si="53"/>
        <v>50-59</v>
      </c>
    </row>
    <row r="3428" spans="1:28" x14ac:dyDescent="0.3">
      <c r="A3428">
        <v>43</v>
      </c>
      <c r="B3428" t="s">
        <v>27</v>
      </c>
      <c r="C3428" t="s">
        <v>46</v>
      </c>
      <c r="D3428">
        <v>0</v>
      </c>
      <c r="E3428" t="s">
        <v>29</v>
      </c>
      <c r="F3428">
        <v>50</v>
      </c>
      <c r="G3428">
        <v>2</v>
      </c>
      <c r="H3428" t="s">
        <v>30</v>
      </c>
      <c r="I3428">
        <v>100</v>
      </c>
      <c r="J3428" t="s">
        <v>40</v>
      </c>
      <c r="K3428">
        <v>-200</v>
      </c>
      <c r="L3428" s="1">
        <v>2050</v>
      </c>
      <c r="M3428" t="s">
        <v>27</v>
      </c>
      <c r="N3428" t="s">
        <v>36</v>
      </c>
      <c r="O3428" t="s">
        <v>27</v>
      </c>
      <c r="P3428">
        <v>50</v>
      </c>
      <c r="Q3428" t="s">
        <v>32</v>
      </c>
      <c r="R3428">
        <v>3</v>
      </c>
      <c r="S3428" t="s">
        <v>27</v>
      </c>
      <c r="T3428">
        <v>2</v>
      </c>
      <c r="U3428">
        <v>3</v>
      </c>
      <c r="V3428">
        <v>1</v>
      </c>
      <c r="W3428">
        <v>99</v>
      </c>
      <c r="X3428">
        <v>795</v>
      </c>
      <c r="Y3428">
        <v>-50</v>
      </c>
      <c r="Z3428" t="s">
        <v>33</v>
      </c>
      <c r="AA3428">
        <v>50</v>
      </c>
      <c r="AB3428" t="str">
        <f t="shared" si="53"/>
        <v>40-49</v>
      </c>
    </row>
    <row r="3429" spans="1:28" x14ac:dyDescent="0.3">
      <c r="A3429">
        <v>60</v>
      </c>
      <c r="B3429" t="s">
        <v>36</v>
      </c>
      <c r="C3429" t="s">
        <v>45</v>
      </c>
      <c r="D3429">
        <v>0</v>
      </c>
      <c r="E3429" t="s">
        <v>37</v>
      </c>
      <c r="F3429">
        <v>0</v>
      </c>
      <c r="G3429">
        <v>0</v>
      </c>
      <c r="H3429" t="s">
        <v>30</v>
      </c>
      <c r="I3429">
        <v>0</v>
      </c>
      <c r="J3429" t="s">
        <v>31</v>
      </c>
      <c r="K3429">
        <v>0</v>
      </c>
      <c r="L3429" s="1">
        <v>2200</v>
      </c>
      <c r="M3429" t="s">
        <v>27</v>
      </c>
      <c r="N3429" t="s">
        <v>27</v>
      </c>
      <c r="O3429" t="s">
        <v>27</v>
      </c>
      <c r="P3429">
        <v>0</v>
      </c>
      <c r="Q3429" t="s">
        <v>34</v>
      </c>
      <c r="R3429">
        <v>2</v>
      </c>
      <c r="S3429" t="s">
        <v>36</v>
      </c>
      <c r="T3429">
        <v>7</v>
      </c>
      <c r="U3429">
        <v>4</v>
      </c>
      <c r="V3429">
        <v>2</v>
      </c>
      <c r="W3429">
        <v>9</v>
      </c>
      <c r="X3429">
        <v>776</v>
      </c>
      <c r="Y3429">
        <v>-50</v>
      </c>
      <c r="Z3429" t="s">
        <v>35</v>
      </c>
      <c r="AA3429">
        <v>100</v>
      </c>
      <c r="AB3429" t="str">
        <f t="shared" si="53"/>
        <v>60-69</v>
      </c>
    </row>
    <row r="3430" spans="1:28" x14ac:dyDescent="0.3">
      <c r="A3430">
        <v>46</v>
      </c>
      <c r="B3430" t="s">
        <v>27</v>
      </c>
      <c r="C3430" t="s">
        <v>28</v>
      </c>
      <c r="D3430">
        <v>86</v>
      </c>
      <c r="E3430" t="s">
        <v>29</v>
      </c>
      <c r="F3430">
        <v>50</v>
      </c>
      <c r="G3430">
        <v>1</v>
      </c>
      <c r="H3430" t="s">
        <v>30</v>
      </c>
      <c r="I3430">
        <v>50</v>
      </c>
      <c r="J3430" t="s">
        <v>40</v>
      </c>
      <c r="K3430">
        <v>-200</v>
      </c>
      <c r="L3430" s="1">
        <v>2136</v>
      </c>
      <c r="M3430" t="s">
        <v>27</v>
      </c>
      <c r="N3430" t="s">
        <v>27</v>
      </c>
      <c r="O3430" t="s">
        <v>27</v>
      </c>
      <c r="P3430">
        <v>0</v>
      </c>
      <c r="Q3430" t="s">
        <v>34</v>
      </c>
      <c r="R3430">
        <v>20</v>
      </c>
      <c r="S3430" t="s">
        <v>27</v>
      </c>
      <c r="T3430">
        <v>7</v>
      </c>
      <c r="U3430">
        <v>4</v>
      </c>
      <c r="V3430">
        <v>1</v>
      </c>
      <c r="W3430">
        <v>99</v>
      </c>
      <c r="X3430">
        <v>752</v>
      </c>
      <c r="Y3430">
        <v>-50</v>
      </c>
      <c r="Z3430" t="s">
        <v>33</v>
      </c>
      <c r="AA3430">
        <v>50</v>
      </c>
      <c r="AB3430" t="str">
        <f t="shared" si="53"/>
        <v>40-49</v>
      </c>
    </row>
    <row r="3431" spans="1:28" x14ac:dyDescent="0.3">
      <c r="A3431">
        <v>56</v>
      </c>
      <c r="B3431" t="s">
        <v>36</v>
      </c>
      <c r="C3431" t="s">
        <v>28</v>
      </c>
      <c r="D3431">
        <v>86</v>
      </c>
      <c r="E3431" t="s">
        <v>29</v>
      </c>
      <c r="F3431">
        <v>50</v>
      </c>
      <c r="G3431">
        <v>1</v>
      </c>
      <c r="H3431" t="s">
        <v>30</v>
      </c>
      <c r="I3431">
        <v>50</v>
      </c>
      <c r="J3431" t="s">
        <v>31</v>
      </c>
      <c r="K3431">
        <v>0</v>
      </c>
      <c r="L3431" s="1">
        <v>2386</v>
      </c>
      <c r="M3431" t="s">
        <v>36</v>
      </c>
      <c r="N3431" t="s">
        <v>27</v>
      </c>
      <c r="O3431" t="s">
        <v>27</v>
      </c>
      <c r="P3431">
        <v>50</v>
      </c>
      <c r="Q3431" t="s">
        <v>32</v>
      </c>
      <c r="R3431">
        <v>29</v>
      </c>
      <c r="S3431" t="s">
        <v>27</v>
      </c>
      <c r="T3431">
        <v>8</v>
      </c>
      <c r="U3431">
        <v>2</v>
      </c>
      <c r="V3431">
        <v>2</v>
      </c>
      <c r="W3431">
        <v>99</v>
      </c>
      <c r="X3431">
        <v>669</v>
      </c>
      <c r="Y3431">
        <v>50</v>
      </c>
      <c r="Z3431" t="s">
        <v>33</v>
      </c>
      <c r="AA3431">
        <v>50</v>
      </c>
      <c r="AB3431" t="str">
        <f t="shared" si="53"/>
        <v>50-59</v>
      </c>
    </row>
    <row r="3432" spans="1:28" x14ac:dyDescent="0.3">
      <c r="A3432">
        <v>46</v>
      </c>
      <c r="B3432" t="s">
        <v>27</v>
      </c>
      <c r="C3432" t="s">
        <v>28</v>
      </c>
      <c r="D3432">
        <v>86</v>
      </c>
      <c r="E3432" t="s">
        <v>42</v>
      </c>
      <c r="F3432">
        <v>100</v>
      </c>
      <c r="G3432">
        <v>0</v>
      </c>
      <c r="H3432" t="s">
        <v>39</v>
      </c>
      <c r="I3432">
        <v>0</v>
      </c>
      <c r="J3432" t="s">
        <v>31</v>
      </c>
      <c r="K3432">
        <v>0</v>
      </c>
      <c r="L3432" s="1">
        <v>2386</v>
      </c>
      <c r="M3432" t="s">
        <v>27</v>
      </c>
      <c r="N3432" t="s">
        <v>27</v>
      </c>
      <c r="O3432" t="s">
        <v>27</v>
      </c>
      <c r="P3432">
        <v>0</v>
      </c>
      <c r="Q3432" t="s">
        <v>32</v>
      </c>
      <c r="R3432">
        <v>20</v>
      </c>
      <c r="S3432" t="s">
        <v>36</v>
      </c>
      <c r="T3432">
        <v>8</v>
      </c>
      <c r="U3432">
        <v>0</v>
      </c>
      <c r="V3432">
        <v>2</v>
      </c>
      <c r="W3432">
        <v>2</v>
      </c>
      <c r="X3432">
        <v>728</v>
      </c>
      <c r="Y3432">
        <v>-50</v>
      </c>
      <c r="Z3432" t="s">
        <v>35</v>
      </c>
      <c r="AA3432">
        <v>100</v>
      </c>
      <c r="AB3432" t="str">
        <f t="shared" si="53"/>
        <v>40-49</v>
      </c>
    </row>
    <row r="3433" spans="1:28" x14ac:dyDescent="0.3">
      <c r="A3433">
        <v>60</v>
      </c>
      <c r="B3433" t="s">
        <v>36</v>
      </c>
      <c r="C3433" t="s">
        <v>46</v>
      </c>
      <c r="D3433">
        <v>0</v>
      </c>
      <c r="E3433" t="s">
        <v>29</v>
      </c>
      <c r="F3433">
        <v>50</v>
      </c>
      <c r="G3433">
        <v>1</v>
      </c>
      <c r="H3433" t="s">
        <v>30</v>
      </c>
      <c r="I3433">
        <v>50</v>
      </c>
      <c r="J3433" t="s">
        <v>40</v>
      </c>
      <c r="K3433">
        <v>-200</v>
      </c>
      <c r="L3433" s="1">
        <v>2150</v>
      </c>
      <c r="M3433" t="s">
        <v>27</v>
      </c>
      <c r="N3433" t="s">
        <v>27</v>
      </c>
      <c r="O3433" t="s">
        <v>27</v>
      </c>
      <c r="P3433">
        <v>0</v>
      </c>
      <c r="Q3433" t="s">
        <v>34</v>
      </c>
      <c r="R3433">
        <v>21</v>
      </c>
      <c r="S3433" t="s">
        <v>36</v>
      </c>
      <c r="T3433">
        <v>5</v>
      </c>
      <c r="U3433">
        <v>3</v>
      </c>
      <c r="V3433">
        <v>1</v>
      </c>
      <c r="W3433">
        <v>5</v>
      </c>
      <c r="X3433">
        <v>669</v>
      </c>
      <c r="Y3433">
        <v>50</v>
      </c>
      <c r="Z3433" t="s">
        <v>33</v>
      </c>
      <c r="AA3433">
        <v>50</v>
      </c>
      <c r="AB3433" t="str">
        <f t="shared" si="53"/>
        <v>60-69</v>
      </c>
    </row>
    <row r="3434" spans="1:28" x14ac:dyDescent="0.3">
      <c r="A3434">
        <v>47</v>
      </c>
      <c r="B3434" t="s">
        <v>27</v>
      </c>
      <c r="C3434" t="s">
        <v>38</v>
      </c>
      <c r="D3434">
        <v>0</v>
      </c>
      <c r="E3434" t="s">
        <v>37</v>
      </c>
      <c r="F3434">
        <v>0</v>
      </c>
      <c r="G3434">
        <v>1</v>
      </c>
      <c r="H3434" t="s">
        <v>39</v>
      </c>
      <c r="I3434">
        <v>100</v>
      </c>
      <c r="J3434" t="s">
        <v>40</v>
      </c>
      <c r="K3434">
        <v>-200</v>
      </c>
      <c r="L3434" s="1">
        <v>2000</v>
      </c>
      <c r="M3434" t="s">
        <v>27</v>
      </c>
      <c r="N3434" t="s">
        <v>27</v>
      </c>
      <c r="O3434" t="s">
        <v>27</v>
      </c>
      <c r="P3434">
        <v>0</v>
      </c>
      <c r="Q3434" t="s">
        <v>34</v>
      </c>
      <c r="R3434">
        <v>23</v>
      </c>
      <c r="S3434" t="s">
        <v>27</v>
      </c>
      <c r="T3434">
        <v>4</v>
      </c>
      <c r="U3434">
        <v>1</v>
      </c>
      <c r="V3434">
        <v>3</v>
      </c>
      <c r="W3434">
        <v>99</v>
      </c>
      <c r="X3434">
        <v>744</v>
      </c>
      <c r="Y3434">
        <v>-50</v>
      </c>
      <c r="Z3434" t="s">
        <v>41</v>
      </c>
      <c r="AA3434">
        <v>0</v>
      </c>
      <c r="AB3434" t="str">
        <f t="shared" si="53"/>
        <v>40-49</v>
      </c>
    </row>
    <row r="3435" spans="1:28" x14ac:dyDescent="0.3">
      <c r="A3435">
        <v>38</v>
      </c>
      <c r="B3435" t="s">
        <v>27</v>
      </c>
      <c r="C3435" t="s">
        <v>28</v>
      </c>
      <c r="D3435">
        <v>86</v>
      </c>
      <c r="E3435" t="s">
        <v>29</v>
      </c>
      <c r="F3435">
        <v>50</v>
      </c>
      <c r="G3435">
        <v>0</v>
      </c>
      <c r="H3435" t="s">
        <v>30</v>
      </c>
      <c r="I3435">
        <v>0</v>
      </c>
      <c r="J3435" t="s">
        <v>31</v>
      </c>
      <c r="K3435">
        <v>0</v>
      </c>
      <c r="L3435" s="1">
        <v>2386</v>
      </c>
      <c r="M3435" t="s">
        <v>27</v>
      </c>
      <c r="N3435" t="s">
        <v>27</v>
      </c>
      <c r="O3435" t="s">
        <v>27</v>
      </c>
      <c r="P3435">
        <v>0</v>
      </c>
      <c r="Q3435" t="s">
        <v>32</v>
      </c>
      <c r="R3435">
        <v>19</v>
      </c>
      <c r="S3435" t="s">
        <v>27</v>
      </c>
      <c r="T3435">
        <v>5</v>
      </c>
      <c r="U3435">
        <v>0</v>
      </c>
      <c r="V3435">
        <v>2</v>
      </c>
      <c r="W3435">
        <v>99</v>
      </c>
      <c r="X3435">
        <v>696</v>
      </c>
      <c r="Y3435">
        <v>50</v>
      </c>
      <c r="Z3435" t="s">
        <v>33</v>
      </c>
      <c r="AA3435">
        <v>50</v>
      </c>
      <c r="AB3435" t="str">
        <f t="shared" si="53"/>
        <v>30-39</v>
      </c>
    </row>
    <row r="3436" spans="1:28" x14ac:dyDescent="0.3">
      <c r="A3436">
        <v>74</v>
      </c>
      <c r="B3436" t="s">
        <v>36</v>
      </c>
      <c r="C3436" t="s">
        <v>38</v>
      </c>
      <c r="D3436">
        <v>0</v>
      </c>
      <c r="E3436" t="s">
        <v>37</v>
      </c>
      <c r="F3436">
        <v>0</v>
      </c>
      <c r="G3436">
        <v>1</v>
      </c>
      <c r="H3436" t="s">
        <v>30</v>
      </c>
      <c r="I3436">
        <v>50</v>
      </c>
      <c r="J3436" t="s">
        <v>40</v>
      </c>
      <c r="K3436">
        <v>-200</v>
      </c>
      <c r="L3436" s="1">
        <v>1950</v>
      </c>
      <c r="M3436" t="s">
        <v>27</v>
      </c>
      <c r="N3436" t="s">
        <v>27</v>
      </c>
      <c r="O3436" t="s">
        <v>27</v>
      </c>
      <c r="P3436">
        <v>0</v>
      </c>
      <c r="Q3436" t="s">
        <v>44</v>
      </c>
      <c r="R3436">
        <v>5</v>
      </c>
      <c r="S3436" t="s">
        <v>36</v>
      </c>
      <c r="T3436">
        <v>5</v>
      </c>
      <c r="U3436">
        <v>0</v>
      </c>
      <c r="V3436">
        <v>1</v>
      </c>
      <c r="W3436">
        <v>6</v>
      </c>
      <c r="X3436">
        <v>713</v>
      </c>
      <c r="Y3436">
        <v>-50</v>
      </c>
      <c r="Z3436" t="s">
        <v>41</v>
      </c>
      <c r="AA3436">
        <v>0</v>
      </c>
      <c r="AB3436" t="str">
        <f t="shared" si="53"/>
        <v>70-79</v>
      </c>
    </row>
    <row r="3437" spans="1:28" x14ac:dyDescent="0.3">
      <c r="A3437">
        <v>53</v>
      </c>
      <c r="B3437" t="s">
        <v>27</v>
      </c>
      <c r="C3437" t="s">
        <v>28</v>
      </c>
      <c r="D3437">
        <v>86</v>
      </c>
      <c r="E3437" t="s">
        <v>37</v>
      </c>
      <c r="F3437">
        <v>0</v>
      </c>
      <c r="G3437">
        <v>3</v>
      </c>
      <c r="H3437" t="s">
        <v>39</v>
      </c>
      <c r="I3437">
        <v>300</v>
      </c>
      <c r="J3437" t="s">
        <v>31</v>
      </c>
      <c r="K3437">
        <v>0</v>
      </c>
      <c r="L3437" s="1">
        <v>2536</v>
      </c>
      <c r="M3437" t="s">
        <v>27</v>
      </c>
      <c r="N3437" t="s">
        <v>36</v>
      </c>
      <c r="O3437" t="s">
        <v>27</v>
      </c>
      <c r="P3437">
        <v>50</v>
      </c>
      <c r="Q3437" t="s">
        <v>34</v>
      </c>
      <c r="R3437">
        <v>13</v>
      </c>
      <c r="S3437" t="s">
        <v>36</v>
      </c>
      <c r="T3437">
        <v>3</v>
      </c>
      <c r="U3437">
        <v>2</v>
      </c>
      <c r="V3437">
        <v>2</v>
      </c>
      <c r="W3437">
        <v>2</v>
      </c>
      <c r="X3437">
        <v>727</v>
      </c>
      <c r="Y3437">
        <v>-50</v>
      </c>
      <c r="Z3437" t="s">
        <v>35</v>
      </c>
      <c r="AA3437">
        <v>100</v>
      </c>
      <c r="AB3437" t="str">
        <f t="shared" si="53"/>
        <v>50-59</v>
      </c>
    </row>
    <row r="3438" spans="1:28" x14ac:dyDescent="0.3">
      <c r="A3438">
        <v>48</v>
      </c>
      <c r="B3438" t="s">
        <v>27</v>
      </c>
      <c r="C3438" t="s">
        <v>38</v>
      </c>
      <c r="D3438">
        <v>0</v>
      </c>
      <c r="E3438" t="s">
        <v>29</v>
      </c>
      <c r="F3438">
        <v>50</v>
      </c>
      <c r="G3438">
        <v>0</v>
      </c>
      <c r="H3438" t="s">
        <v>30</v>
      </c>
      <c r="I3438">
        <v>0</v>
      </c>
      <c r="J3438" t="s">
        <v>31</v>
      </c>
      <c r="K3438">
        <v>0</v>
      </c>
      <c r="L3438" s="1">
        <v>2250</v>
      </c>
      <c r="M3438" t="s">
        <v>27</v>
      </c>
      <c r="N3438" t="s">
        <v>27</v>
      </c>
      <c r="O3438" t="s">
        <v>27</v>
      </c>
      <c r="P3438">
        <v>0</v>
      </c>
      <c r="Q3438" t="s">
        <v>34</v>
      </c>
      <c r="R3438">
        <v>26</v>
      </c>
      <c r="S3438" t="s">
        <v>36</v>
      </c>
      <c r="T3438">
        <v>4</v>
      </c>
      <c r="U3438">
        <v>0</v>
      </c>
      <c r="V3438">
        <v>2</v>
      </c>
      <c r="W3438">
        <v>1</v>
      </c>
      <c r="X3438">
        <v>764</v>
      </c>
      <c r="Y3438">
        <v>-50</v>
      </c>
      <c r="Z3438" t="s">
        <v>35</v>
      </c>
      <c r="AA3438">
        <v>100</v>
      </c>
      <c r="AB3438" t="str">
        <f t="shared" si="53"/>
        <v>40-49</v>
      </c>
    </row>
    <row r="3439" spans="1:28" x14ac:dyDescent="0.3">
      <c r="A3439">
        <v>20</v>
      </c>
      <c r="B3439" t="s">
        <v>27</v>
      </c>
      <c r="C3439" t="s">
        <v>28</v>
      </c>
      <c r="D3439">
        <v>86</v>
      </c>
      <c r="E3439" t="s">
        <v>29</v>
      </c>
      <c r="F3439">
        <v>50</v>
      </c>
      <c r="G3439">
        <v>1</v>
      </c>
      <c r="H3439" t="s">
        <v>43</v>
      </c>
      <c r="I3439">
        <v>200</v>
      </c>
      <c r="J3439" t="s">
        <v>40</v>
      </c>
      <c r="K3439">
        <v>-200</v>
      </c>
      <c r="L3439" s="1">
        <v>2386</v>
      </c>
      <c r="M3439" t="s">
        <v>36</v>
      </c>
      <c r="N3439" t="s">
        <v>27</v>
      </c>
      <c r="O3439" t="s">
        <v>27</v>
      </c>
      <c r="P3439">
        <v>50</v>
      </c>
      <c r="Q3439" t="s">
        <v>34</v>
      </c>
      <c r="R3439">
        <v>5</v>
      </c>
      <c r="S3439" t="s">
        <v>27</v>
      </c>
      <c r="T3439">
        <v>5</v>
      </c>
      <c r="U3439">
        <v>1</v>
      </c>
      <c r="V3439">
        <v>3</v>
      </c>
      <c r="W3439">
        <v>99</v>
      </c>
      <c r="X3439">
        <v>630</v>
      </c>
      <c r="Y3439">
        <v>50</v>
      </c>
      <c r="Z3439" t="s">
        <v>35</v>
      </c>
      <c r="AA3439">
        <v>100</v>
      </c>
      <c r="AB3439" t="str">
        <f t="shared" si="53"/>
        <v>20-29</v>
      </c>
    </row>
    <row r="3440" spans="1:28" x14ac:dyDescent="0.3">
      <c r="A3440">
        <v>20</v>
      </c>
      <c r="B3440" t="s">
        <v>27</v>
      </c>
      <c r="C3440" t="s">
        <v>28</v>
      </c>
      <c r="D3440">
        <v>86</v>
      </c>
      <c r="E3440" t="s">
        <v>29</v>
      </c>
      <c r="F3440">
        <v>50</v>
      </c>
      <c r="G3440">
        <v>0</v>
      </c>
      <c r="H3440" t="s">
        <v>30</v>
      </c>
      <c r="I3440">
        <v>0</v>
      </c>
      <c r="J3440" t="s">
        <v>31</v>
      </c>
      <c r="K3440">
        <v>0</v>
      </c>
      <c r="L3440" s="1">
        <v>2286</v>
      </c>
      <c r="M3440" t="s">
        <v>27</v>
      </c>
      <c r="N3440" t="s">
        <v>36</v>
      </c>
      <c r="O3440" t="s">
        <v>27</v>
      </c>
      <c r="P3440">
        <v>50</v>
      </c>
      <c r="Q3440" t="s">
        <v>34</v>
      </c>
      <c r="R3440">
        <v>13</v>
      </c>
      <c r="S3440" t="s">
        <v>36</v>
      </c>
      <c r="T3440">
        <v>5</v>
      </c>
      <c r="U3440">
        <v>4</v>
      </c>
      <c r="V3440">
        <v>2</v>
      </c>
      <c r="W3440">
        <v>12</v>
      </c>
      <c r="X3440">
        <v>720</v>
      </c>
      <c r="Y3440">
        <v>-50</v>
      </c>
      <c r="Z3440" t="s">
        <v>35</v>
      </c>
      <c r="AA3440">
        <v>100</v>
      </c>
      <c r="AB3440" t="str">
        <f t="shared" si="53"/>
        <v>20-29</v>
      </c>
    </row>
    <row r="3441" spans="1:28" x14ac:dyDescent="0.3">
      <c r="A3441">
        <v>44</v>
      </c>
      <c r="B3441" t="s">
        <v>27</v>
      </c>
      <c r="C3441" t="s">
        <v>38</v>
      </c>
      <c r="D3441">
        <v>0</v>
      </c>
      <c r="E3441" t="s">
        <v>37</v>
      </c>
      <c r="F3441">
        <v>0</v>
      </c>
      <c r="G3441">
        <v>0</v>
      </c>
      <c r="H3441" t="s">
        <v>30</v>
      </c>
      <c r="I3441">
        <v>0</v>
      </c>
      <c r="J3441" t="s">
        <v>31</v>
      </c>
      <c r="K3441">
        <v>0</v>
      </c>
      <c r="L3441" s="1">
        <v>2150</v>
      </c>
      <c r="M3441" t="s">
        <v>27</v>
      </c>
      <c r="N3441" t="s">
        <v>27</v>
      </c>
      <c r="O3441" t="s">
        <v>27</v>
      </c>
      <c r="P3441">
        <v>0</v>
      </c>
      <c r="Q3441" t="s">
        <v>34</v>
      </c>
      <c r="R3441">
        <v>23</v>
      </c>
      <c r="S3441" t="s">
        <v>27</v>
      </c>
      <c r="T3441">
        <v>8</v>
      </c>
      <c r="U3441">
        <v>2</v>
      </c>
      <c r="V3441">
        <v>1</v>
      </c>
      <c r="W3441">
        <v>99</v>
      </c>
      <c r="X3441">
        <v>790</v>
      </c>
      <c r="Y3441">
        <v>-50</v>
      </c>
      <c r="Z3441" t="s">
        <v>33</v>
      </c>
      <c r="AA3441">
        <v>50</v>
      </c>
      <c r="AB3441" t="str">
        <f t="shared" si="53"/>
        <v>40-49</v>
      </c>
    </row>
    <row r="3442" spans="1:28" x14ac:dyDescent="0.3">
      <c r="A3442">
        <v>42</v>
      </c>
      <c r="B3442" t="s">
        <v>27</v>
      </c>
      <c r="C3442" t="s">
        <v>28</v>
      </c>
      <c r="D3442">
        <v>86</v>
      </c>
      <c r="E3442" t="s">
        <v>42</v>
      </c>
      <c r="F3442">
        <v>100</v>
      </c>
      <c r="G3442">
        <v>0</v>
      </c>
      <c r="H3442" t="s">
        <v>39</v>
      </c>
      <c r="I3442">
        <v>0</v>
      </c>
      <c r="J3442" t="s">
        <v>31</v>
      </c>
      <c r="K3442">
        <v>0</v>
      </c>
      <c r="L3442" s="1">
        <v>2336</v>
      </c>
      <c r="M3442" t="s">
        <v>36</v>
      </c>
      <c r="N3442" t="s">
        <v>27</v>
      </c>
      <c r="O3442" t="s">
        <v>27</v>
      </c>
      <c r="P3442">
        <v>50</v>
      </c>
      <c r="Q3442" t="s">
        <v>32</v>
      </c>
      <c r="R3442">
        <v>25</v>
      </c>
      <c r="S3442" t="s">
        <v>36</v>
      </c>
      <c r="T3442">
        <v>6</v>
      </c>
      <c r="U3442">
        <v>1</v>
      </c>
      <c r="V3442">
        <v>1</v>
      </c>
      <c r="W3442">
        <v>5</v>
      </c>
      <c r="X3442">
        <v>729</v>
      </c>
      <c r="Y3442">
        <v>-50</v>
      </c>
      <c r="Z3442" t="s">
        <v>35</v>
      </c>
      <c r="AA3442">
        <v>100</v>
      </c>
      <c r="AB3442" t="str">
        <f t="shared" si="53"/>
        <v>40-49</v>
      </c>
    </row>
    <row r="3443" spans="1:28" x14ac:dyDescent="0.3">
      <c r="A3443">
        <v>30</v>
      </c>
      <c r="B3443" t="s">
        <v>27</v>
      </c>
      <c r="C3443" t="s">
        <v>28</v>
      </c>
      <c r="D3443">
        <v>86</v>
      </c>
      <c r="E3443" t="s">
        <v>29</v>
      </c>
      <c r="F3443">
        <v>50</v>
      </c>
      <c r="G3443">
        <v>0</v>
      </c>
      <c r="H3443" t="s">
        <v>39</v>
      </c>
      <c r="I3443">
        <v>0</v>
      </c>
      <c r="J3443" t="s">
        <v>40</v>
      </c>
      <c r="K3443">
        <v>-200</v>
      </c>
      <c r="L3443" s="1">
        <v>2136</v>
      </c>
      <c r="M3443" t="s">
        <v>27</v>
      </c>
      <c r="N3443" t="s">
        <v>27</v>
      </c>
      <c r="O3443" t="s">
        <v>27</v>
      </c>
      <c r="P3443">
        <v>0</v>
      </c>
      <c r="Q3443" t="s">
        <v>34</v>
      </c>
      <c r="R3443">
        <v>26</v>
      </c>
      <c r="S3443" t="s">
        <v>36</v>
      </c>
      <c r="T3443">
        <v>0</v>
      </c>
      <c r="U3443">
        <v>1</v>
      </c>
      <c r="V3443">
        <v>3</v>
      </c>
      <c r="W3443">
        <v>14</v>
      </c>
      <c r="X3443">
        <v>749</v>
      </c>
      <c r="Y3443">
        <v>-50</v>
      </c>
      <c r="Z3443" t="s">
        <v>35</v>
      </c>
      <c r="AA3443">
        <v>100</v>
      </c>
      <c r="AB3443" t="str">
        <f t="shared" si="53"/>
        <v>30-39</v>
      </c>
    </row>
    <row r="3444" spans="1:28" x14ac:dyDescent="0.3">
      <c r="A3444">
        <v>42</v>
      </c>
      <c r="B3444" t="s">
        <v>27</v>
      </c>
      <c r="C3444" t="s">
        <v>28</v>
      </c>
      <c r="D3444">
        <v>86</v>
      </c>
      <c r="E3444" t="s">
        <v>29</v>
      </c>
      <c r="F3444">
        <v>50</v>
      </c>
      <c r="G3444">
        <v>1</v>
      </c>
      <c r="H3444" t="s">
        <v>30</v>
      </c>
      <c r="I3444">
        <v>50</v>
      </c>
      <c r="J3444" t="s">
        <v>40</v>
      </c>
      <c r="K3444">
        <v>-200</v>
      </c>
      <c r="L3444" s="1">
        <v>2186</v>
      </c>
      <c r="M3444" t="s">
        <v>27</v>
      </c>
      <c r="N3444" t="s">
        <v>27</v>
      </c>
      <c r="O3444" t="s">
        <v>36</v>
      </c>
      <c r="P3444">
        <v>50</v>
      </c>
      <c r="Q3444" t="s">
        <v>34</v>
      </c>
      <c r="R3444">
        <v>27</v>
      </c>
      <c r="S3444" t="s">
        <v>27</v>
      </c>
      <c r="T3444">
        <v>7</v>
      </c>
      <c r="U3444">
        <v>0</v>
      </c>
      <c r="V3444">
        <v>3</v>
      </c>
      <c r="W3444">
        <v>99</v>
      </c>
      <c r="X3444">
        <v>686</v>
      </c>
      <c r="Y3444">
        <v>50</v>
      </c>
      <c r="Z3444" t="s">
        <v>33</v>
      </c>
      <c r="AA3444">
        <v>50</v>
      </c>
      <c r="AB3444" t="str">
        <f t="shared" si="53"/>
        <v>40-49</v>
      </c>
    </row>
    <row r="3445" spans="1:28" x14ac:dyDescent="0.3">
      <c r="A3445">
        <v>63</v>
      </c>
      <c r="B3445" t="s">
        <v>36</v>
      </c>
      <c r="C3445" t="s">
        <v>28</v>
      </c>
      <c r="D3445">
        <v>86</v>
      </c>
      <c r="E3445" t="s">
        <v>29</v>
      </c>
      <c r="F3445">
        <v>50</v>
      </c>
      <c r="G3445">
        <v>0</v>
      </c>
      <c r="H3445" t="s">
        <v>43</v>
      </c>
      <c r="I3445">
        <v>0</v>
      </c>
      <c r="J3445" t="s">
        <v>31</v>
      </c>
      <c r="K3445">
        <v>0</v>
      </c>
      <c r="L3445" s="1">
        <v>2336</v>
      </c>
      <c r="M3445" t="s">
        <v>27</v>
      </c>
      <c r="N3445" t="s">
        <v>27</v>
      </c>
      <c r="O3445" t="s">
        <v>27</v>
      </c>
      <c r="P3445">
        <v>0</v>
      </c>
      <c r="Q3445" t="s">
        <v>32</v>
      </c>
      <c r="R3445">
        <v>15</v>
      </c>
      <c r="S3445" t="s">
        <v>27</v>
      </c>
      <c r="T3445">
        <v>2</v>
      </c>
      <c r="U3445">
        <v>2</v>
      </c>
      <c r="V3445">
        <v>1</v>
      </c>
      <c r="W3445">
        <v>99</v>
      </c>
      <c r="X3445">
        <v>736</v>
      </c>
      <c r="Y3445">
        <v>-50</v>
      </c>
      <c r="Z3445" t="s">
        <v>35</v>
      </c>
      <c r="AA3445">
        <v>100</v>
      </c>
      <c r="AB3445" t="str">
        <f t="shared" si="53"/>
        <v>60-69</v>
      </c>
    </row>
    <row r="3446" spans="1:28" x14ac:dyDescent="0.3">
      <c r="A3446">
        <v>50</v>
      </c>
      <c r="B3446" t="s">
        <v>27</v>
      </c>
      <c r="C3446" t="s">
        <v>28</v>
      </c>
      <c r="D3446">
        <v>86</v>
      </c>
      <c r="E3446" t="s">
        <v>37</v>
      </c>
      <c r="F3446">
        <v>0</v>
      </c>
      <c r="G3446">
        <v>0</v>
      </c>
      <c r="H3446" t="s">
        <v>30</v>
      </c>
      <c r="I3446">
        <v>0</v>
      </c>
      <c r="J3446" t="s">
        <v>31</v>
      </c>
      <c r="K3446">
        <v>0</v>
      </c>
      <c r="L3446" s="1">
        <v>2236</v>
      </c>
      <c r="M3446" t="s">
        <v>27</v>
      </c>
      <c r="N3446" t="s">
        <v>36</v>
      </c>
      <c r="O3446" t="s">
        <v>27</v>
      </c>
      <c r="P3446">
        <v>50</v>
      </c>
      <c r="Q3446" t="s">
        <v>34</v>
      </c>
      <c r="R3446">
        <v>23</v>
      </c>
      <c r="S3446" t="s">
        <v>27</v>
      </c>
      <c r="T3446">
        <v>6</v>
      </c>
      <c r="U3446">
        <v>4</v>
      </c>
      <c r="V3446">
        <v>3</v>
      </c>
      <c r="W3446">
        <v>99</v>
      </c>
      <c r="X3446">
        <v>718</v>
      </c>
      <c r="Y3446">
        <v>-50</v>
      </c>
      <c r="Z3446" t="s">
        <v>35</v>
      </c>
      <c r="AA3446">
        <v>100</v>
      </c>
      <c r="AB3446" t="str">
        <f t="shared" si="53"/>
        <v>50-59</v>
      </c>
    </row>
    <row r="3447" spans="1:28" x14ac:dyDescent="0.3">
      <c r="A3447">
        <v>22</v>
      </c>
      <c r="B3447" t="s">
        <v>27</v>
      </c>
      <c r="C3447" t="s">
        <v>45</v>
      </c>
      <c r="D3447">
        <v>0</v>
      </c>
      <c r="E3447" t="s">
        <v>29</v>
      </c>
      <c r="F3447">
        <v>50</v>
      </c>
      <c r="G3447">
        <v>2</v>
      </c>
      <c r="H3447" t="s">
        <v>30</v>
      </c>
      <c r="I3447">
        <v>100</v>
      </c>
      <c r="J3447" t="s">
        <v>31</v>
      </c>
      <c r="K3447">
        <v>0</v>
      </c>
      <c r="L3447" s="1">
        <v>2450</v>
      </c>
      <c r="M3447" t="s">
        <v>27</v>
      </c>
      <c r="N3447" t="s">
        <v>27</v>
      </c>
      <c r="O3447" t="s">
        <v>27</v>
      </c>
      <c r="P3447">
        <v>0</v>
      </c>
      <c r="Q3447" t="s">
        <v>34</v>
      </c>
      <c r="R3447">
        <v>3</v>
      </c>
      <c r="S3447" t="s">
        <v>36</v>
      </c>
      <c r="T3447">
        <v>3</v>
      </c>
      <c r="U3447">
        <v>3</v>
      </c>
      <c r="V3447">
        <v>2</v>
      </c>
      <c r="W3447">
        <v>2</v>
      </c>
      <c r="X3447">
        <v>681</v>
      </c>
      <c r="Y3447">
        <v>50</v>
      </c>
      <c r="Z3447" t="s">
        <v>35</v>
      </c>
      <c r="AA3447">
        <v>100</v>
      </c>
      <c r="AB3447" t="str">
        <f t="shared" si="53"/>
        <v>20-29</v>
      </c>
    </row>
    <row r="3448" spans="1:28" x14ac:dyDescent="0.3">
      <c r="A3448">
        <v>38</v>
      </c>
      <c r="B3448" t="s">
        <v>27</v>
      </c>
      <c r="C3448" t="s">
        <v>46</v>
      </c>
      <c r="D3448">
        <v>0</v>
      </c>
      <c r="E3448" t="s">
        <v>29</v>
      </c>
      <c r="F3448">
        <v>50</v>
      </c>
      <c r="G3448">
        <v>1</v>
      </c>
      <c r="H3448" t="s">
        <v>39</v>
      </c>
      <c r="I3448">
        <v>100</v>
      </c>
      <c r="J3448" t="s">
        <v>31</v>
      </c>
      <c r="K3448">
        <v>0</v>
      </c>
      <c r="L3448" s="1">
        <v>2250</v>
      </c>
      <c r="M3448" t="s">
        <v>27</v>
      </c>
      <c r="N3448" t="s">
        <v>27</v>
      </c>
      <c r="O3448" t="s">
        <v>27</v>
      </c>
      <c r="P3448">
        <v>0</v>
      </c>
      <c r="Q3448" t="s">
        <v>34</v>
      </c>
      <c r="R3448">
        <v>19</v>
      </c>
      <c r="S3448" t="s">
        <v>36</v>
      </c>
      <c r="T3448">
        <v>6</v>
      </c>
      <c r="U3448">
        <v>5</v>
      </c>
      <c r="V3448">
        <v>1</v>
      </c>
      <c r="W3448">
        <v>4</v>
      </c>
      <c r="X3448">
        <v>704</v>
      </c>
      <c r="Y3448">
        <v>-50</v>
      </c>
      <c r="Z3448" t="s">
        <v>41</v>
      </c>
      <c r="AA3448">
        <v>0</v>
      </c>
      <c r="AB3448" t="str">
        <f t="shared" si="53"/>
        <v>30-39</v>
      </c>
    </row>
    <row r="3449" spans="1:28" x14ac:dyDescent="0.3">
      <c r="A3449">
        <v>27</v>
      </c>
      <c r="B3449" t="s">
        <v>27</v>
      </c>
      <c r="C3449" t="s">
        <v>46</v>
      </c>
      <c r="D3449">
        <v>0</v>
      </c>
      <c r="E3449" t="s">
        <v>29</v>
      </c>
      <c r="F3449">
        <v>50</v>
      </c>
      <c r="G3449">
        <v>0</v>
      </c>
      <c r="H3449" t="s">
        <v>30</v>
      </c>
      <c r="I3449">
        <v>0</v>
      </c>
      <c r="J3449" t="s">
        <v>31</v>
      </c>
      <c r="K3449">
        <v>0</v>
      </c>
      <c r="L3449" s="1">
        <v>2350</v>
      </c>
      <c r="M3449" t="s">
        <v>27</v>
      </c>
      <c r="N3449" t="s">
        <v>27</v>
      </c>
      <c r="O3449" t="s">
        <v>27</v>
      </c>
      <c r="P3449">
        <v>0</v>
      </c>
      <c r="Q3449" t="s">
        <v>32</v>
      </c>
      <c r="R3449">
        <v>14</v>
      </c>
      <c r="S3449" t="s">
        <v>27</v>
      </c>
      <c r="T3449">
        <v>5</v>
      </c>
      <c r="U3449">
        <v>2</v>
      </c>
      <c r="V3449">
        <v>3</v>
      </c>
      <c r="W3449">
        <v>99</v>
      </c>
      <c r="X3449">
        <v>642</v>
      </c>
      <c r="Y3449">
        <v>50</v>
      </c>
      <c r="Z3449" t="s">
        <v>35</v>
      </c>
      <c r="AA3449">
        <v>100</v>
      </c>
      <c r="AB3449" t="str">
        <f t="shared" si="53"/>
        <v>20-29</v>
      </c>
    </row>
    <row r="3450" spans="1:28" x14ac:dyDescent="0.3">
      <c r="A3450">
        <v>34</v>
      </c>
      <c r="B3450" t="s">
        <v>27</v>
      </c>
      <c r="C3450" t="s">
        <v>45</v>
      </c>
      <c r="D3450">
        <v>0</v>
      </c>
      <c r="E3450" t="s">
        <v>29</v>
      </c>
      <c r="F3450">
        <v>50</v>
      </c>
      <c r="G3450">
        <v>1</v>
      </c>
      <c r="H3450" t="s">
        <v>30</v>
      </c>
      <c r="I3450">
        <v>50</v>
      </c>
      <c r="J3450" t="s">
        <v>31</v>
      </c>
      <c r="K3450">
        <v>0</v>
      </c>
      <c r="L3450" s="1">
        <v>2200</v>
      </c>
      <c r="M3450" t="s">
        <v>36</v>
      </c>
      <c r="N3450" t="s">
        <v>27</v>
      </c>
      <c r="O3450" t="s">
        <v>27</v>
      </c>
      <c r="P3450">
        <v>50</v>
      </c>
      <c r="Q3450" t="s">
        <v>32</v>
      </c>
      <c r="R3450">
        <v>15</v>
      </c>
      <c r="S3450" t="s">
        <v>27</v>
      </c>
      <c r="T3450">
        <v>2</v>
      </c>
      <c r="U3450">
        <v>1</v>
      </c>
      <c r="V3450">
        <v>1</v>
      </c>
      <c r="W3450">
        <v>99</v>
      </c>
      <c r="X3450">
        <v>752</v>
      </c>
      <c r="Y3450">
        <v>-50</v>
      </c>
      <c r="Z3450" t="s">
        <v>33</v>
      </c>
      <c r="AA3450">
        <v>50</v>
      </c>
      <c r="AB3450" t="str">
        <f t="shared" si="53"/>
        <v>30-39</v>
      </c>
    </row>
    <row r="3451" spans="1:28" x14ac:dyDescent="0.3">
      <c r="A3451">
        <v>33</v>
      </c>
      <c r="B3451" t="s">
        <v>27</v>
      </c>
      <c r="C3451" t="s">
        <v>28</v>
      </c>
      <c r="D3451">
        <v>86</v>
      </c>
      <c r="E3451" t="s">
        <v>29</v>
      </c>
      <c r="F3451">
        <v>50</v>
      </c>
      <c r="G3451">
        <v>0</v>
      </c>
      <c r="H3451" t="s">
        <v>39</v>
      </c>
      <c r="I3451">
        <v>0</v>
      </c>
      <c r="J3451" t="s">
        <v>40</v>
      </c>
      <c r="K3451">
        <v>-200</v>
      </c>
      <c r="L3451" s="1">
        <v>2186</v>
      </c>
      <c r="M3451" t="s">
        <v>27</v>
      </c>
      <c r="N3451" t="s">
        <v>27</v>
      </c>
      <c r="O3451" t="s">
        <v>27</v>
      </c>
      <c r="P3451">
        <v>0</v>
      </c>
      <c r="Q3451" t="s">
        <v>32</v>
      </c>
      <c r="R3451">
        <v>3</v>
      </c>
      <c r="S3451" t="s">
        <v>36</v>
      </c>
      <c r="T3451">
        <v>9</v>
      </c>
      <c r="U3451">
        <v>1</v>
      </c>
      <c r="V3451">
        <v>2</v>
      </c>
      <c r="W3451">
        <v>13</v>
      </c>
      <c r="X3451">
        <v>692</v>
      </c>
      <c r="Y3451">
        <v>50</v>
      </c>
      <c r="Z3451" t="s">
        <v>33</v>
      </c>
      <c r="AA3451">
        <v>50</v>
      </c>
      <c r="AB3451" t="str">
        <f t="shared" si="53"/>
        <v>30-39</v>
      </c>
    </row>
    <row r="3452" spans="1:28" x14ac:dyDescent="0.3">
      <c r="A3452">
        <v>32</v>
      </c>
      <c r="B3452" t="s">
        <v>27</v>
      </c>
      <c r="C3452" t="s">
        <v>28</v>
      </c>
      <c r="D3452">
        <v>86</v>
      </c>
      <c r="E3452" t="s">
        <v>29</v>
      </c>
      <c r="F3452">
        <v>50</v>
      </c>
      <c r="G3452">
        <v>0</v>
      </c>
      <c r="H3452" t="s">
        <v>39</v>
      </c>
      <c r="I3452">
        <v>0</v>
      </c>
      <c r="J3452" t="s">
        <v>40</v>
      </c>
      <c r="K3452">
        <v>-200</v>
      </c>
      <c r="L3452" s="1">
        <v>2186</v>
      </c>
      <c r="M3452" t="s">
        <v>36</v>
      </c>
      <c r="N3452" t="s">
        <v>27</v>
      </c>
      <c r="O3452" t="s">
        <v>27</v>
      </c>
      <c r="P3452">
        <v>50</v>
      </c>
      <c r="Q3452" t="s">
        <v>34</v>
      </c>
      <c r="R3452">
        <v>14</v>
      </c>
      <c r="S3452" t="s">
        <v>27</v>
      </c>
      <c r="T3452">
        <v>3</v>
      </c>
      <c r="U3452">
        <v>3</v>
      </c>
      <c r="V3452">
        <v>1</v>
      </c>
      <c r="W3452">
        <v>99</v>
      </c>
      <c r="X3452">
        <v>678</v>
      </c>
      <c r="Y3452">
        <v>50</v>
      </c>
      <c r="Z3452" t="s">
        <v>35</v>
      </c>
      <c r="AA3452">
        <v>100</v>
      </c>
      <c r="AB3452" t="str">
        <f t="shared" si="53"/>
        <v>30-39</v>
      </c>
    </row>
    <row r="3453" spans="1:28" x14ac:dyDescent="0.3">
      <c r="A3453">
        <v>21</v>
      </c>
      <c r="B3453" t="s">
        <v>27</v>
      </c>
      <c r="C3453" t="s">
        <v>28</v>
      </c>
      <c r="D3453">
        <v>86</v>
      </c>
      <c r="E3453" t="s">
        <v>29</v>
      </c>
      <c r="F3453">
        <v>50</v>
      </c>
      <c r="G3453">
        <v>0</v>
      </c>
      <c r="H3453" t="s">
        <v>30</v>
      </c>
      <c r="I3453">
        <v>0</v>
      </c>
      <c r="J3453" t="s">
        <v>31</v>
      </c>
      <c r="K3453">
        <v>0</v>
      </c>
      <c r="L3453" s="1">
        <v>2386</v>
      </c>
      <c r="M3453" t="s">
        <v>27</v>
      </c>
      <c r="N3453" t="s">
        <v>36</v>
      </c>
      <c r="O3453" t="s">
        <v>27</v>
      </c>
      <c r="P3453">
        <v>50</v>
      </c>
      <c r="Q3453" t="s">
        <v>34</v>
      </c>
      <c r="R3453">
        <v>12</v>
      </c>
      <c r="S3453" t="s">
        <v>36</v>
      </c>
      <c r="T3453">
        <v>4</v>
      </c>
      <c r="U3453">
        <v>1</v>
      </c>
      <c r="V3453">
        <v>3</v>
      </c>
      <c r="W3453">
        <v>7</v>
      </c>
      <c r="X3453">
        <v>676</v>
      </c>
      <c r="Y3453">
        <v>50</v>
      </c>
      <c r="Z3453" t="s">
        <v>35</v>
      </c>
      <c r="AA3453">
        <v>100</v>
      </c>
      <c r="AB3453" t="str">
        <f t="shared" si="53"/>
        <v>20-29</v>
      </c>
    </row>
    <row r="3454" spans="1:28" x14ac:dyDescent="0.3">
      <c r="A3454">
        <v>38</v>
      </c>
      <c r="B3454" t="s">
        <v>27</v>
      </c>
      <c r="C3454" t="s">
        <v>46</v>
      </c>
      <c r="D3454">
        <v>0</v>
      </c>
      <c r="E3454" t="s">
        <v>29</v>
      </c>
      <c r="F3454">
        <v>50</v>
      </c>
      <c r="G3454">
        <v>0</v>
      </c>
      <c r="H3454" t="s">
        <v>39</v>
      </c>
      <c r="I3454">
        <v>0</v>
      </c>
      <c r="J3454" t="s">
        <v>40</v>
      </c>
      <c r="K3454">
        <v>-200</v>
      </c>
      <c r="L3454" s="1">
        <v>1950</v>
      </c>
      <c r="M3454" t="s">
        <v>27</v>
      </c>
      <c r="N3454" t="s">
        <v>27</v>
      </c>
      <c r="O3454" t="s">
        <v>36</v>
      </c>
      <c r="P3454">
        <v>50</v>
      </c>
      <c r="Q3454" t="s">
        <v>34</v>
      </c>
      <c r="R3454">
        <v>17</v>
      </c>
      <c r="S3454" t="s">
        <v>36</v>
      </c>
      <c r="T3454">
        <v>9</v>
      </c>
      <c r="U3454">
        <v>5</v>
      </c>
      <c r="V3454">
        <v>2</v>
      </c>
      <c r="W3454">
        <v>1</v>
      </c>
      <c r="X3454">
        <v>766</v>
      </c>
      <c r="Y3454">
        <v>-50</v>
      </c>
      <c r="Z3454" t="s">
        <v>33</v>
      </c>
      <c r="AA3454">
        <v>50</v>
      </c>
      <c r="AB3454" t="str">
        <f t="shared" si="53"/>
        <v>30-39</v>
      </c>
    </row>
    <row r="3455" spans="1:28" x14ac:dyDescent="0.3">
      <c r="A3455">
        <v>31</v>
      </c>
      <c r="B3455" t="s">
        <v>27</v>
      </c>
      <c r="C3455" t="s">
        <v>38</v>
      </c>
      <c r="D3455">
        <v>0</v>
      </c>
      <c r="E3455" t="s">
        <v>42</v>
      </c>
      <c r="F3455">
        <v>100</v>
      </c>
      <c r="G3455">
        <v>0</v>
      </c>
      <c r="H3455" t="s">
        <v>39</v>
      </c>
      <c r="I3455">
        <v>0</v>
      </c>
      <c r="J3455" t="s">
        <v>31</v>
      </c>
      <c r="K3455">
        <v>0</v>
      </c>
      <c r="L3455" s="1">
        <v>2200</v>
      </c>
      <c r="M3455" t="s">
        <v>36</v>
      </c>
      <c r="N3455" t="s">
        <v>27</v>
      </c>
      <c r="O3455" t="s">
        <v>27</v>
      </c>
      <c r="P3455">
        <v>50</v>
      </c>
      <c r="Q3455" t="s">
        <v>34</v>
      </c>
      <c r="R3455">
        <v>26</v>
      </c>
      <c r="S3455" t="s">
        <v>36</v>
      </c>
      <c r="T3455">
        <v>10</v>
      </c>
      <c r="U3455">
        <v>1</v>
      </c>
      <c r="V3455">
        <v>3</v>
      </c>
      <c r="W3455">
        <v>5</v>
      </c>
      <c r="X3455">
        <v>757</v>
      </c>
      <c r="Y3455">
        <v>-50</v>
      </c>
      <c r="Z3455" t="s">
        <v>33</v>
      </c>
      <c r="AA3455">
        <v>50</v>
      </c>
      <c r="AB3455" t="str">
        <f t="shared" si="53"/>
        <v>30-39</v>
      </c>
    </row>
    <row r="3456" spans="1:28" x14ac:dyDescent="0.3">
      <c r="A3456">
        <v>18</v>
      </c>
      <c r="B3456" t="s">
        <v>27</v>
      </c>
      <c r="C3456" t="s">
        <v>28</v>
      </c>
      <c r="D3456">
        <v>86</v>
      </c>
      <c r="E3456" t="s">
        <v>29</v>
      </c>
      <c r="F3456">
        <v>50</v>
      </c>
      <c r="G3456">
        <v>1</v>
      </c>
      <c r="H3456" t="s">
        <v>30</v>
      </c>
      <c r="I3456">
        <v>50</v>
      </c>
      <c r="J3456" t="s">
        <v>31</v>
      </c>
      <c r="K3456">
        <v>0</v>
      </c>
      <c r="L3456" s="1">
        <v>2286</v>
      </c>
      <c r="M3456" t="s">
        <v>36</v>
      </c>
      <c r="N3456" t="s">
        <v>36</v>
      </c>
      <c r="O3456" t="s">
        <v>27</v>
      </c>
      <c r="P3456">
        <v>100</v>
      </c>
      <c r="Q3456" t="s">
        <v>32</v>
      </c>
      <c r="R3456">
        <v>6</v>
      </c>
      <c r="S3456" t="s">
        <v>36</v>
      </c>
      <c r="T3456">
        <v>3</v>
      </c>
      <c r="U3456">
        <v>3</v>
      </c>
      <c r="V3456">
        <v>2</v>
      </c>
      <c r="W3456">
        <v>4</v>
      </c>
      <c r="X3456">
        <v>746</v>
      </c>
      <c r="Y3456">
        <v>-50</v>
      </c>
      <c r="Z3456" t="s">
        <v>35</v>
      </c>
      <c r="AA3456">
        <v>100</v>
      </c>
      <c r="AB3456" t="str">
        <f t="shared" si="53"/>
        <v>10-19</v>
      </c>
    </row>
    <row r="3457" spans="1:28" x14ac:dyDescent="0.3">
      <c r="A3457">
        <v>70</v>
      </c>
      <c r="B3457" t="s">
        <v>36</v>
      </c>
      <c r="C3457" t="s">
        <v>28</v>
      </c>
      <c r="D3457">
        <v>86</v>
      </c>
      <c r="E3457" t="s">
        <v>37</v>
      </c>
      <c r="F3457">
        <v>0</v>
      </c>
      <c r="G3457">
        <v>0</v>
      </c>
      <c r="H3457" t="s">
        <v>39</v>
      </c>
      <c r="I3457">
        <v>0</v>
      </c>
      <c r="J3457" t="s">
        <v>40</v>
      </c>
      <c r="K3457">
        <v>-200</v>
      </c>
      <c r="L3457" s="1">
        <v>2136</v>
      </c>
      <c r="M3457" t="s">
        <v>27</v>
      </c>
      <c r="N3457" t="s">
        <v>27</v>
      </c>
      <c r="O3457" t="s">
        <v>27</v>
      </c>
      <c r="P3457">
        <v>0</v>
      </c>
      <c r="Q3457" t="s">
        <v>34</v>
      </c>
      <c r="R3457">
        <v>26</v>
      </c>
      <c r="S3457" t="s">
        <v>36</v>
      </c>
      <c r="T3457">
        <v>3</v>
      </c>
      <c r="U3457">
        <v>1</v>
      </c>
      <c r="V3457">
        <v>1</v>
      </c>
      <c r="W3457">
        <v>1</v>
      </c>
      <c r="X3457">
        <v>650</v>
      </c>
      <c r="Y3457">
        <v>50</v>
      </c>
      <c r="Z3457" t="s">
        <v>33</v>
      </c>
      <c r="AA3457">
        <v>50</v>
      </c>
      <c r="AB3457" t="str">
        <f t="shared" si="53"/>
        <v>70-79</v>
      </c>
    </row>
    <row r="3458" spans="1:28" x14ac:dyDescent="0.3">
      <c r="A3458">
        <v>56</v>
      </c>
      <c r="B3458" t="s">
        <v>36</v>
      </c>
      <c r="C3458" t="s">
        <v>38</v>
      </c>
      <c r="D3458">
        <v>0</v>
      </c>
      <c r="E3458" t="s">
        <v>37</v>
      </c>
      <c r="F3458">
        <v>0</v>
      </c>
      <c r="G3458">
        <v>0</v>
      </c>
      <c r="H3458" t="s">
        <v>30</v>
      </c>
      <c r="I3458">
        <v>0</v>
      </c>
      <c r="J3458" t="s">
        <v>40</v>
      </c>
      <c r="K3458">
        <v>-200</v>
      </c>
      <c r="L3458" s="1">
        <v>1900</v>
      </c>
      <c r="M3458" t="s">
        <v>27</v>
      </c>
      <c r="N3458" t="s">
        <v>27</v>
      </c>
      <c r="O3458" t="s">
        <v>27</v>
      </c>
      <c r="P3458">
        <v>0</v>
      </c>
      <c r="Q3458" t="s">
        <v>34</v>
      </c>
      <c r="R3458">
        <v>20</v>
      </c>
      <c r="S3458" t="s">
        <v>36</v>
      </c>
      <c r="T3458">
        <v>2</v>
      </c>
      <c r="U3458">
        <v>2</v>
      </c>
      <c r="V3458">
        <v>3</v>
      </c>
      <c r="W3458">
        <v>14</v>
      </c>
      <c r="X3458">
        <v>727</v>
      </c>
      <c r="Y3458">
        <v>-50</v>
      </c>
      <c r="Z3458" t="s">
        <v>41</v>
      </c>
      <c r="AA3458">
        <v>0</v>
      </c>
      <c r="AB3458" t="str">
        <f t="shared" ref="AB3458:AB3521" si="54">FLOOR(A3458,10) &amp; "-" &amp; (FLOOR(A3458,10)+9)</f>
        <v>50-59</v>
      </c>
    </row>
    <row r="3459" spans="1:28" x14ac:dyDescent="0.3">
      <c r="A3459">
        <v>34</v>
      </c>
      <c r="B3459" t="s">
        <v>27</v>
      </c>
      <c r="C3459" t="s">
        <v>38</v>
      </c>
      <c r="D3459">
        <v>0</v>
      </c>
      <c r="E3459" t="s">
        <v>29</v>
      </c>
      <c r="F3459">
        <v>50</v>
      </c>
      <c r="G3459">
        <v>1</v>
      </c>
      <c r="H3459" t="s">
        <v>30</v>
      </c>
      <c r="I3459">
        <v>50</v>
      </c>
      <c r="J3459" t="s">
        <v>31</v>
      </c>
      <c r="K3459">
        <v>0</v>
      </c>
      <c r="L3459" s="1">
        <v>2350</v>
      </c>
      <c r="M3459" t="s">
        <v>27</v>
      </c>
      <c r="N3459" t="s">
        <v>27</v>
      </c>
      <c r="O3459" t="s">
        <v>27</v>
      </c>
      <c r="P3459">
        <v>0</v>
      </c>
      <c r="Q3459" t="s">
        <v>34</v>
      </c>
      <c r="R3459">
        <v>16</v>
      </c>
      <c r="S3459" t="s">
        <v>27</v>
      </c>
      <c r="T3459">
        <v>2</v>
      </c>
      <c r="U3459">
        <v>2</v>
      </c>
      <c r="V3459">
        <v>2</v>
      </c>
      <c r="W3459">
        <v>99</v>
      </c>
      <c r="X3459">
        <v>640</v>
      </c>
      <c r="Y3459">
        <v>50</v>
      </c>
      <c r="Z3459" t="s">
        <v>33</v>
      </c>
      <c r="AA3459">
        <v>50</v>
      </c>
      <c r="AB3459" t="str">
        <f t="shared" si="54"/>
        <v>30-39</v>
      </c>
    </row>
    <row r="3460" spans="1:28" x14ac:dyDescent="0.3">
      <c r="A3460">
        <v>40</v>
      </c>
      <c r="B3460" t="s">
        <v>27</v>
      </c>
      <c r="C3460" t="s">
        <v>46</v>
      </c>
      <c r="D3460">
        <v>0</v>
      </c>
      <c r="E3460" t="s">
        <v>29</v>
      </c>
      <c r="F3460">
        <v>50</v>
      </c>
      <c r="G3460">
        <v>1</v>
      </c>
      <c r="H3460" t="s">
        <v>43</v>
      </c>
      <c r="I3460">
        <v>200</v>
      </c>
      <c r="J3460" t="s">
        <v>40</v>
      </c>
      <c r="K3460">
        <v>-200</v>
      </c>
      <c r="L3460" s="1">
        <v>2300</v>
      </c>
      <c r="M3460" t="s">
        <v>27</v>
      </c>
      <c r="N3460" t="s">
        <v>36</v>
      </c>
      <c r="O3460" t="s">
        <v>27</v>
      </c>
      <c r="P3460">
        <v>50</v>
      </c>
      <c r="Q3460" t="s">
        <v>32</v>
      </c>
      <c r="R3460">
        <v>10</v>
      </c>
      <c r="S3460" t="s">
        <v>36</v>
      </c>
      <c r="T3460">
        <v>5</v>
      </c>
      <c r="U3460">
        <v>1</v>
      </c>
      <c r="V3460">
        <v>3</v>
      </c>
      <c r="W3460">
        <v>4</v>
      </c>
      <c r="X3460">
        <v>670</v>
      </c>
      <c r="Y3460">
        <v>50</v>
      </c>
      <c r="Z3460" t="s">
        <v>35</v>
      </c>
      <c r="AA3460">
        <v>100</v>
      </c>
      <c r="AB3460" t="str">
        <f t="shared" si="54"/>
        <v>40-49</v>
      </c>
    </row>
    <row r="3461" spans="1:28" x14ac:dyDescent="0.3">
      <c r="A3461">
        <v>22</v>
      </c>
      <c r="B3461" t="s">
        <v>27</v>
      </c>
      <c r="C3461" t="s">
        <v>28</v>
      </c>
      <c r="D3461">
        <v>86</v>
      </c>
      <c r="E3461" t="s">
        <v>37</v>
      </c>
      <c r="F3461">
        <v>0</v>
      </c>
      <c r="G3461">
        <v>1</v>
      </c>
      <c r="H3461" t="s">
        <v>39</v>
      </c>
      <c r="I3461">
        <v>100</v>
      </c>
      <c r="J3461" t="s">
        <v>40</v>
      </c>
      <c r="K3461">
        <v>-200</v>
      </c>
      <c r="L3461" s="1">
        <v>2186</v>
      </c>
      <c r="M3461" t="s">
        <v>27</v>
      </c>
      <c r="N3461" t="s">
        <v>36</v>
      </c>
      <c r="O3461" t="s">
        <v>27</v>
      </c>
      <c r="P3461">
        <v>50</v>
      </c>
      <c r="Q3461" t="s">
        <v>44</v>
      </c>
      <c r="R3461">
        <v>14</v>
      </c>
      <c r="S3461" t="s">
        <v>36</v>
      </c>
      <c r="T3461">
        <v>6</v>
      </c>
      <c r="U3461">
        <v>1</v>
      </c>
      <c r="V3461">
        <v>1</v>
      </c>
      <c r="W3461">
        <v>5</v>
      </c>
      <c r="X3461">
        <v>676</v>
      </c>
      <c r="Y3461">
        <v>50</v>
      </c>
      <c r="Z3461" t="s">
        <v>33</v>
      </c>
      <c r="AA3461">
        <v>50</v>
      </c>
      <c r="AB3461" t="str">
        <f t="shared" si="54"/>
        <v>20-29</v>
      </c>
    </row>
    <row r="3462" spans="1:28" x14ac:dyDescent="0.3">
      <c r="A3462">
        <v>65</v>
      </c>
      <c r="B3462" t="s">
        <v>36</v>
      </c>
      <c r="C3462" t="s">
        <v>45</v>
      </c>
      <c r="D3462">
        <v>0</v>
      </c>
      <c r="E3462" t="s">
        <v>29</v>
      </c>
      <c r="F3462">
        <v>50</v>
      </c>
      <c r="G3462">
        <v>1</v>
      </c>
      <c r="H3462" t="s">
        <v>30</v>
      </c>
      <c r="I3462">
        <v>50</v>
      </c>
      <c r="J3462" t="s">
        <v>31</v>
      </c>
      <c r="K3462">
        <v>0</v>
      </c>
      <c r="L3462" s="1">
        <v>2300</v>
      </c>
      <c r="M3462" t="s">
        <v>27</v>
      </c>
      <c r="N3462" t="s">
        <v>27</v>
      </c>
      <c r="O3462" t="s">
        <v>27</v>
      </c>
      <c r="P3462">
        <v>0</v>
      </c>
      <c r="Q3462" t="s">
        <v>32</v>
      </c>
      <c r="R3462">
        <v>27</v>
      </c>
      <c r="S3462" t="s">
        <v>27</v>
      </c>
      <c r="T3462">
        <v>4</v>
      </c>
      <c r="U3462">
        <v>3</v>
      </c>
      <c r="V3462">
        <v>3</v>
      </c>
      <c r="W3462">
        <v>99</v>
      </c>
      <c r="X3462">
        <v>715</v>
      </c>
      <c r="Y3462">
        <v>-50</v>
      </c>
      <c r="Z3462" t="s">
        <v>35</v>
      </c>
      <c r="AA3462">
        <v>100</v>
      </c>
      <c r="AB3462" t="str">
        <f t="shared" si="54"/>
        <v>60-69</v>
      </c>
    </row>
    <row r="3463" spans="1:28" x14ac:dyDescent="0.3">
      <c r="A3463">
        <v>68</v>
      </c>
      <c r="B3463" t="s">
        <v>36</v>
      </c>
      <c r="C3463" t="s">
        <v>28</v>
      </c>
      <c r="D3463">
        <v>86</v>
      </c>
      <c r="E3463" t="s">
        <v>37</v>
      </c>
      <c r="F3463">
        <v>0</v>
      </c>
      <c r="G3463">
        <v>1</v>
      </c>
      <c r="H3463" t="s">
        <v>30</v>
      </c>
      <c r="I3463">
        <v>50</v>
      </c>
      <c r="J3463" t="s">
        <v>40</v>
      </c>
      <c r="K3463">
        <v>-200</v>
      </c>
      <c r="L3463" s="1">
        <v>2086</v>
      </c>
      <c r="M3463" t="s">
        <v>27</v>
      </c>
      <c r="N3463" t="s">
        <v>36</v>
      </c>
      <c r="O3463" t="s">
        <v>27</v>
      </c>
      <c r="P3463">
        <v>50</v>
      </c>
      <c r="Q3463" t="s">
        <v>34</v>
      </c>
      <c r="R3463">
        <v>4</v>
      </c>
      <c r="S3463" t="s">
        <v>27</v>
      </c>
      <c r="T3463">
        <v>3</v>
      </c>
      <c r="U3463">
        <v>0</v>
      </c>
      <c r="V3463">
        <v>3</v>
      </c>
      <c r="W3463">
        <v>99</v>
      </c>
      <c r="X3463">
        <v>740</v>
      </c>
      <c r="Y3463">
        <v>-50</v>
      </c>
      <c r="Z3463" t="s">
        <v>35</v>
      </c>
      <c r="AA3463">
        <v>100</v>
      </c>
      <c r="AB3463" t="str">
        <f t="shared" si="54"/>
        <v>60-69</v>
      </c>
    </row>
    <row r="3464" spans="1:28" x14ac:dyDescent="0.3">
      <c r="A3464">
        <v>42</v>
      </c>
      <c r="B3464" t="s">
        <v>27</v>
      </c>
      <c r="C3464" t="s">
        <v>38</v>
      </c>
      <c r="D3464">
        <v>0</v>
      </c>
      <c r="E3464" t="s">
        <v>37</v>
      </c>
      <c r="F3464">
        <v>0</v>
      </c>
      <c r="G3464">
        <v>0</v>
      </c>
      <c r="H3464" t="s">
        <v>30</v>
      </c>
      <c r="I3464">
        <v>0</v>
      </c>
      <c r="J3464" t="s">
        <v>40</v>
      </c>
      <c r="K3464">
        <v>-200</v>
      </c>
      <c r="L3464" s="1">
        <v>2100</v>
      </c>
      <c r="M3464" t="s">
        <v>27</v>
      </c>
      <c r="N3464" t="s">
        <v>27</v>
      </c>
      <c r="O3464" t="s">
        <v>27</v>
      </c>
      <c r="P3464">
        <v>0</v>
      </c>
      <c r="Q3464" t="s">
        <v>34</v>
      </c>
      <c r="R3464">
        <v>19</v>
      </c>
      <c r="S3464" t="s">
        <v>27</v>
      </c>
      <c r="T3464">
        <v>6</v>
      </c>
      <c r="U3464">
        <v>1</v>
      </c>
      <c r="V3464">
        <v>2</v>
      </c>
      <c r="W3464">
        <v>99</v>
      </c>
      <c r="X3464">
        <v>695</v>
      </c>
      <c r="Y3464">
        <v>50</v>
      </c>
      <c r="Z3464" t="s">
        <v>35</v>
      </c>
      <c r="AA3464">
        <v>100</v>
      </c>
      <c r="AB3464" t="str">
        <f t="shared" si="54"/>
        <v>40-49</v>
      </c>
    </row>
    <row r="3465" spans="1:28" x14ac:dyDescent="0.3">
      <c r="A3465">
        <v>55</v>
      </c>
      <c r="B3465" t="s">
        <v>36</v>
      </c>
      <c r="C3465" t="s">
        <v>45</v>
      </c>
      <c r="D3465">
        <v>0</v>
      </c>
      <c r="E3465" t="s">
        <v>29</v>
      </c>
      <c r="F3465">
        <v>50</v>
      </c>
      <c r="G3465">
        <v>2</v>
      </c>
      <c r="H3465" t="s">
        <v>30</v>
      </c>
      <c r="I3465">
        <v>100</v>
      </c>
      <c r="J3465" t="s">
        <v>31</v>
      </c>
      <c r="K3465">
        <v>0</v>
      </c>
      <c r="L3465" s="1">
        <v>2250</v>
      </c>
      <c r="M3465" t="s">
        <v>36</v>
      </c>
      <c r="N3465" t="s">
        <v>36</v>
      </c>
      <c r="O3465" t="s">
        <v>27</v>
      </c>
      <c r="P3465">
        <v>100</v>
      </c>
      <c r="Q3465" t="s">
        <v>34</v>
      </c>
      <c r="R3465">
        <v>20</v>
      </c>
      <c r="S3465" t="s">
        <v>36</v>
      </c>
      <c r="T3465">
        <v>8</v>
      </c>
      <c r="U3465">
        <v>2</v>
      </c>
      <c r="V3465">
        <v>3</v>
      </c>
      <c r="W3465">
        <v>1</v>
      </c>
      <c r="X3465">
        <v>716</v>
      </c>
      <c r="Y3465">
        <v>-50</v>
      </c>
      <c r="Z3465" t="s">
        <v>35</v>
      </c>
      <c r="AA3465">
        <v>100</v>
      </c>
      <c r="AB3465" t="str">
        <f t="shared" si="54"/>
        <v>50-59</v>
      </c>
    </row>
    <row r="3466" spans="1:28" x14ac:dyDescent="0.3">
      <c r="A3466">
        <v>42</v>
      </c>
      <c r="B3466" t="s">
        <v>27</v>
      </c>
      <c r="C3466" t="s">
        <v>45</v>
      </c>
      <c r="D3466">
        <v>0</v>
      </c>
      <c r="E3466" t="s">
        <v>29</v>
      </c>
      <c r="F3466">
        <v>50</v>
      </c>
      <c r="G3466">
        <v>1</v>
      </c>
      <c r="H3466" t="s">
        <v>39</v>
      </c>
      <c r="I3466">
        <v>100</v>
      </c>
      <c r="J3466" t="s">
        <v>40</v>
      </c>
      <c r="K3466">
        <v>-200</v>
      </c>
      <c r="L3466" s="1">
        <v>2100</v>
      </c>
      <c r="M3466" t="s">
        <v>27</v>
      </c>
      <c r="N3466" t="s">
        <v>36</v>
      </c>
      <c r="O3466" t="s">
        <v>27</v>
      </c>
      <c r="P3466">
        <v>50</v>
      </c>
      <c r="Q3466" t="s">
        <v>32</v>
      </c>
      <c r="R3466">
        <v>16</v>
      </c>
      <c r="S3466" t="s">
        <v>36</v>
      </c>
      <c r="T3466">
        <v>2</v>
      </c>
      <c r="U3466">
        <v>3</v>
      </c>
      <c r="V3466">
        <v>1</v>
      </c>
      <c r="W3466">
        <v>4</v>
      </c>
      <c r="X3466">
        <v>742</v>
      </c>
      <c r="Y3466">
        <v>-50</v>
      </c>
      <c r="Z3466" t="s">
        <v>35</v>
      </c>
      <c r="AA3466">
        <v>100</v>
      </c>
      <c r="AB3466" t="str">
        <f t="shared" si="54"/>
        <v>40-49</v>
      </c>
    </row>
    <row r="3467" spans="1:28" x14ac:dyDescent="0.3">
      <c r="A3467">
        <v>19</v>
      </c>
      <c r="B3467" t="s">
        <v>27</v>
      </c>
      <c r="C3467" t="s">
        <v>28</v>
      </c>
      <c r="D3467">
        <v>86</v>
      </c>
      <c r="E3467" t="s">
        <v>42</v>
      </c>
      <c r="F3467">
        <v>100</v>
      </c>
      <c r="G3467">
        <v>2</v>
      </c>
      <c r="H3467" t="s">
        <v>39</v>
      </c>
      <c r="I3467">
        <v>200</v>
      </c>
      <c r="J3467" t="s">
        <v>31</v>
      </c>
      <c r="K3467">
        <v>0</v>
      </c>
      <c r="L3467" s="1">
        <v>2586</v>
      </c>
      <c r="M3467" t="s">
        <v>27</v>
      </c>
      <c r="N3467" t="s">
        <v>27</v>
      </c>
      <c r="O3467" t="s">
        <v>27</v>
      </c>
      <c r="P3467">
        <v>0</v>
      </c>
      <c r="Q3467" t="s">
        <v>34</v>
      </c>
      <c r="R3467">
        <v>16</v>
      </c>
      <c r="S3467" t="s">
        <v>27</v>
      </c>
      <c r="T3467">
        <v>5</v>
      </c>
      <c r="U3467">
        <v>3</v>
      </c>
      <c r="V3467">
        <v>2</v>
      </c>
      <c r="W3467">
        <v>99</v>
      </c>
      <c r="X3467">
        <v>771</v>
      </c>
      <c r="Y3467">
        <v>-50</v>
      </c>
      <c r="Z3467" t="s">
        <v>35</v>
      </c>
      <c r="AA3467">
        <v>100</v>
      </c>
      <c r="AB3467" t="str">
        <f t="shared" si="54"/>
        <v>10-19</v>
      </c>
    </row>
    <row r="3468" spans="1:28" x14ac:dyDescent="0.3">
      <c r="A3468">
        <v>33</v>
      </c>
      <c r="B3468" t="s">
        <v>27</v>
      </c>
      <c r="C3468" t="s">
        <v>28</v>
      </c>
      <c r="D3468">
        <v>86</v>
      </c>
      <c r="E3468" t="s">
        <v>42</v>
      </c>
      <c r="F3468">
        <v>100</v>
      </c>
      <c r="G3468">
        <v>0</v>
      </c>
      <c r="H3468" t="s">
        <v>39</v>
      </c>
      <c r="I3468">
        <v>0</v>
      </c>
      <c r="J3468" t="s">
        <v>40</v>
      </c>
      <c r="K3468">
        <v>-200</v>
      </c>
      <c r="L3468" s="1">
        <v>2186</v>
      </c>
      <c r="M3468" t="s">
        <v>36</v>
      </c>
      <c r="N3468" t="s">
        <v>36</v>
      </c>
      <c r="O3468" t="s">
        <v>27</v>
      </c>
      <c r="P3468">
        <v>100</v>
      </c>
      <c r="Q3468" t="s">
        <v>44</v>
      </c>
      <c r="R3468">
        <v>19</v>
      </c>
      <c r="S3468" t="s">
        <v>36</v>
      </c>
      <c r="T3468">
        <v>5</v>
      </c>
      <c r="U3468">
        <v>1</v>
      </c>
      <c r="V3468">
        <v>1</v>
      </c>
      <c r="W3468">
        <v>9</v>
      </c>
      <c r="X3468">
        <v>682</v>
      </c>
      <c r="Y3468">
        <v>50</v>
      </c>
      <c r="Z3468" t="s">
        <v>35</v>
      </c>
      <c r="AA3468">
        <v>100</v>
      </c>
      <c r="AB3468" t="str">
        <f t="shared" si="54"/>
        <v>30-39</v>
      </c>
    </row>
    <row r="3469" spans="1:28" x14ac:dyDescent="0.3">
      <c r="A3469">
        <v>41</v>
      </c>
      <c r="B3469" t="s">
        <v>27</v>
      </c>
      <c r="C3469" t="s">
        <v>28</v>
      </c>
      <c r="D3469">
        <v>86</v>
      </c>
      <c r="E3469" t="s">
        <v>37</v>
      </c>
      <c r="F3469">
        <v>0</v>
      </c>
      <c r="G3469">
        <v>0</v>
      </c>
      <c r="H3469" t="s">
        <v>30</v>
      </c>
      <c r="I3469">
        <v>0</v>
      </c>
      <c r="J3469" t="s">
        <v>31</v>
      </c>
      <c r="K3469">
        <v>0</v>
      </c>
      <c r="L3469" s="1">
        <v>2236</v>
      </c>
      <c r="M3469" t="s">
        <v>27</v>
      </c>
      <c r="N3469" t="s">
        <v>27</v>
      </c>
      <c r="O3469" t="s">
        <v>27</v>
      </c>
      <c r="P3469">
        <v>0</v>
      </c>
      <c r="Q3469" t="s">
        <v>34</v>
      </c>
      <c r="R3469">
        <v>13</v>
      </c>
      <c r="S3469" t="s">
        <v>27</v>
      </c>
      <c r="T3469">
        <v>5</v>
      </c>
      <c r="U3469">
        <v>1</v>
      </c>
      <c r="V3469">
        <v>2</v>
      </c>
      <c r="W3469">
        <v>99</v>
      </c>
      <c r="X3469">
        <v>850</v>
      </c>
      <c r="Y3469">
        <v>-50</v>
      </c>
      <c r="Z3469" t="s">
        <v>33</v>
      </c>
      <c r="AA3469">
        <v>50</v>
      </c>
      <c r="AB3469" t="str">
        <f t="shared" si="54"/>
        <v>40-49</v>
      </c>
    </row>
    <row r="3470" spans="1:28" x14ac:dyDescent="0.3">
      <c r="A3470">
        <v>33</v>
      </c>
      <c r="B3470" t="s">
        <v>27</v>
      </c>
      <c r="C3470" t="s">
        <v>28</v>
      </c>
      <c r="D3470">
        <v>86</v>
      </c>
      <c r="E3470" t="s">
        <v>37</v>
      </c>
      <c r="F3470">
        <v>0</v>
      </c>
      <c r="G3470">
        <v>0</v>
      </c>
      <c r="H3470" t="s">
        <v>30</v>
      </c>
      <c r="I3470">
        <v>0</v>
      </c>
      <c r="J3470" t="s">
        <v>40</v>
      </c>
      <c r="K3470">
        <v>-200</v>
      </c>
      <c r="L3470" s="1">
        <v>2186</v>
      </c>
      <c r="M3470" t="s">
        <v>27</v>
      </c>
      <c r="N3470" t="s">
        <v>27</v>
      </c>
      <c r="O3470" t="s">
        <v>27</v>
      </c>
      <c r="P3470">
        <v>0</v>
      </c>
      <c r="Q3470" t="s">
        <v>32</v>
      </c>
      <c r="R3470">
        <v>2</v>
      </c>
      <c r="S3470" t="s">
        <v>36</v>
      </c>
      <c r="T3470">
        <v>4</v>
      </c>
      <c r="U3470">
        <v>0</v>
      </c>
      <c r="V3470">
        <v>1</v>
      </c>
      <c r="W3470">
        <v>8</v>
      </c>
      <c r="X3470">
        <v>661</v>
      </c>
      <c r="Y3470">
        <v>50</v>
      </c>
      <c r="Z3470" t="s">
        <v>35</v>
      </c>
      <c r="AA3470">
        <v>100</v>
      </c>
      <c r="AB3470" t="str">
        <f t="shared" si="54"/>
        <v>30-39</v>
      </c>
    </row>
    <row r="3471" spans="1:28" x14ac:dyDescent="0.3">
      <c r="A3471">
        <v>36</v>
      </c>
      <c r="B3471" t="s">
        <v>27</v>
      </c>
      <c r="C3471" t="s">
        <v>38</v>
      </c>
      <c r="D3471">
        <v>0</v>
      </c>
      <c r="E3471" t="s">
        <v>42</v>
      </c>
      <c r="F3471">
        <v>100</v>
      </c>
      <c r="G3471">
        <v>1</v>
      </c>
      <c r="H3471" t="s">
        <v>39</v>
      </c>
      <c r="I3471">
        <v>100</v>
      </c>
      <c r="J3471" t="s">
        <v>40</v>
      </c>
      <c r="K3471">
        <v>-200</v>
      </c>
      <c r="L3471" s="1">
        <v>2250</v>
      </c>
      <c r="M3471" t="s">
        <v>27</v>
      </c>
      <c r="N3471" t="s">
        <v>27</v>
      </c>
      <c r="O3471" t="s">
        <v>36</v>
      </c>
      <c r="P3471">
        <v>50</v>
      </c>
      <c r="Q3471" t="s">
        <v>34</v>
      </c>
      <c r="R3471">
        <v>8</v>
      </c>
      <c r="S3471" t="s">
        <v>27</v>
      </c>
      <c r="T3471">
        <v>9</v>
      </c>
      <c r="U3471">
        <v>5</v>
      </c>
      <c r="V3471">
        <v>1</v>
      </c>
      <c r="W3471">
        <v>99</v>
      </c>
      <c r="X3471">
        <v>651</v>
      </c>
      <c r="Y3471">
        <v>50</v>
      </c>
      <c r="Z3471" t="s">
        <v>35</v>
      </c>
      <c r="AA3471">
        <v>100</v>
      </c>
      <c r="AB3471" t="str">
        <f t="shared" si="54"/>
        <v>30-39</v>
      </c>
    </row>
    <row r="3472" spans="1:28" x14ac:dyDescent="0.3">
      <c r="A3472">
        <v>38</v>
      </c>
      <c r="B3472" t="s">
        <v>27</v>
      </c>
      <c r="C3472" t="s">
        <v>45</v>
      </c>
      <c r="D3472">
        <v>0</v>
      </c>
      <c r="E3472" t="s">
        <v>29</v>
      </c>
      <c r="F3472">
        <v>50</v>
      </c>
      <c r="G3472">
        <v>1</v>
      </c>
      <c r="H3472" t="s">
        <v>30</v>
      </c>
      <c r="I3472">
        <v>50</v>
      </c>
      <c r="J3472" t="s">
        <v>31</v>
      </c>
      <c r="K3472">
        <v>0</v>
      </c>
      <c r="L3472" s="1">
        <v>2250</v>
      </c>
      <c r="M3472" t="s">
        <v>27</v>
      </c>
      <c r="N3472" t="s">
        <v>27</v>
      </c>
      <c r="O3472" t="s">
        <v>27</v>
      </c>
      <c r="P3472">
        <v>0</v>
      </c>
      <c r="Q3472" t="s">
        <v>32</v>
      </c>
      <c r="R3472">
        <v>25</v>
      </c>
      <c r="S3472" t="s">
        <v>27</v>
      </c>
      <c r="T3472">
        <v>5</v>
      </c>
      <c r="U3472">
        <v>0</v>
      </c>
      <c r="V3472">
        <v>1</v>
      </c>
      <c r="W3472">
        <v>99</v>
      </c>
      <c r="X3472">
        <v>765</v>
      </c>
      <c r="Y3472">
        <v>-50</v>
      </c>
      <c r="Z3472" t="s">
        <v>33</v>
      </c>
      <c r="AA3472">
        <v>50</v>
      </c>
      <c r="AB3472" t="str">
        <f t="shared" si="54"/>
        <v>30-39</v>
      </c>
    </row>
    <row r="3473" spans="1:28" x14ac:dyDescent="0.3">
      <c r="A3473">
        <v>38</v>
      </c>
      <c r="B3473" t="s">
        <v>27</v>
      </c>
      <c r="C3473" t="s">
        <v>28</v>
      </c>
      <c r="D3473">
        <v>86</v>
      </c>
      <c r="E3473" t="s">
        <v>29</v>
      </c>
      <c r="F3473">
        <v>50</v>
      </c>
      <c r="G3473">
        <v>0</v>
      </c>
      <c r="H3473" t="s">
        <v>30</v>
      </c>
      <c r="I3473">
        <v>0</v>
      </c>
      <c r="J3473" t="s">
        <v>31</v>
      </c>
      <c r="K3473">
        <v>0</v>
      </c>
      <c r="L3473" s="1">
        <v>2286</v>
      </c>
      <c r="M3473" t="s">
        <v>27</v>
      </c>
      <c r="N3473" t="s">
        <v>36</v>
      </c>
      <c r="O3473" t="s">
        <v>27</v>
      </c>
      <c r="P3473">
        <v>50</v>
      </c>
      <c r="Q3473" t="s">
        <v>34</v>
      </c>
      <c r="R3473">
        <v>27</v>
      </c>
      <c r="S3473" t="s">
        <v>27</v>
      </c>
      <c r="T3473">
        <v>0</v>
      </c>
      <c r="U3473">
        <v>1</v>
      </c>
      <c r="V3473">
        <v>3</v>
      </c>
      <c r="W3473">
        <v>99</v>
      </c>
      <c r="X3473">
        <v>729</v>
      </c>
      <c r="Y3473">
        <v>-50</v>
      </c>
      <c r="Z3473" t="s">
        <v>35</v>
      </c>
      <c r="AA3473">
        <v>100</v>
      </c>
      <c r="AB3473" t="str">
        <f t="shared" si="54"/>
        <v>30-39</v>
      </c>
    </row>
    <row r="3474" spans="1:28" x14ac:dyDescent="0.3">
      <c r="A3474">
        <v>40</v>
      </c>
      <c r="B3474" t="s">
        <v>27</v>
      </c>
      <c r="C3474" t="s">
        <v>28</v>
      </c>
      <c r="D3474">
        <v>86</v>
      </c>
      <c r="E3474" t="s">
        <v>29</v>
      </c>
      <c r="F3474">
        <v>50</v>
      </c>
      <c r="G3474">
        <v>0</v>
      </c>
      <c r="H3474" t="s">
        <v>43</v>
      </c>
      <c r="I3474">
        <v>0</v>
      </c>
      <c r="J3474" t="s">
        <v>40</v>
      </c>
      <c r="K3474">
        <v>-200</v>
      </c>
      <c r="L3474" s="1">
        <v>1936</v>
      </c>
      <c r="M3474" t="s">
        <v>36</v>
      </c>
      <c r="N3474" t="s">
        <v>36</v>
      </c>
      <c r="O3474" t="s">
        <v>27</v>
      </c>
      <c r="P3474">
        <v>100</v>
      </c>
      <c r="Q3474" t="s">
        <v>32</v>
      </c>
      <c r="R3474">
        <v>15</v>
      </c>
      <c r="S3474" t="s">
        <v>36</v>
      </c>
      <c r="T3474">
        <v>9</v>
      </c>
      <c r="U3474">
        <v>2</v>
      </c>
      <c r="V3474">
        <v>1</v>
      </c>
      <c r="W3474">
        <v>13</v>
      </c>
      <c r="X3474">
        <v>712</v>
      </c>
      <c r="Y3474">
        <v>-50</v>
      </c>
      <c r="Z3474" t="s">
        <v>41</v>
      </c>
      <c r="AA3474">
        <v>0</v>
      </c>
      <c r="AB3474" t="str">
        <f t="shared" si="54"/>
        <v>40-49</v>
      </c>
    </row>
    <row r="3475" spans="1:28" x14ac:dyDescent="0.3">
      <c r="A3475">
        <v>24</v>
      </c>
      <c r="B3475" t="s">
        <v>27</v>
      </c>
      <c r="C3475" t="s">
        <v>28</v>
      </c>
      <c r="D3475">
        <v>86</v>
      </c>
      <c r="E3475" t="s">
        <v>29</v>
      </c>
      <c r="F3475">
        <v>50</v>
      </c>
      <c r="G3475">
        <v>1</v>
      </c>
      <c r="H3475" t="s">
        <v>39</v>
      </c>
      <c r="I3475">
        <v>100</v>
      </c>
      <c r="J3475" t="s">
        <v>40</v>
      </c>
      <c r="K3475">
        <v>-200</v>
      </c>
      <c r="L3475" s="1">
        <v>2136</v>
      </c>
      <c r="M3475" t="s">
        <v>27</v>
      </c>
      <c r="N3475" t="s">
        <v>27</v>
      </c>
      <c r="O3475" t="s">
        <v>27</v>
      </c>
      <c r="P3475">
        <v>0</v>
      </c>
      <c r="Q3475" t="s">
        <v>34</v>
      </c>
      <c r="R3475">
        <v>24</v>
      </c>
      <c r="S3475" t="s">
        <v>36</v>
      </c>
      <c r="T3475">
        <v>7</v>
      </c>
      <c r="U3475">
        <v>1</v>
      </c>
      <c r="V3475">
        <v>3</v>
      </c>
      <c r="W3475">
        <v>3</v>
      </c>
      <c r="X3475">
        <v>755</v>
      </c>
      <c r="Y3475">
        <v>-50</v>
      </c>
      <c r="Z3475" t="s">
        <v>41</v>
      </c>
      <c r="AA3475">
        <v>0</v>
      </c>
      <c r="AB3475" t="str">
        <f t="shared" si="54"/>
        <v>20-29</v>
      </c>
    </row>
    <row r="3476" spans="1:28" x14ac:dyDescent="0.3">
      <c r="A3476">
        <v>29</v>
      </c>
      <c r="B3476" t="s">
        <v>27</v>
      </c>
      <c r="C3476" t="s">
        <v>46</v>
      </c>
      <c r="D3476">
        <v>0</v>
      </c>
      <c r="E3476" t="s">
        <v>37</v>
      </c>
      <c r="F3476">
        <v>0</v>
      </c>
      <c r="G3476">
        <v>1</v>
      </c>
      <c r="H3476" t="s">
        <v>30</v>
      </c>
      <c r="I3476">
        <v>50</v>
      </c>
      <c r="J3476" t="s">
        <v>40</v>
      </c>
      <c r="K3476">
        <v>-200</v>
      </c>
      <c r="L3476" s="1">
        <v>2050</v>
      </c>
      <c r="M3476" t="s">
        <v>27</v>
      </c>
      <c r="N3476" t="s">
        <v>27</v>
      </c>
      <c r="O3476" t="s">
        <v>27</v>
      </c>
      <c r="P3476">
        <v>0</v>
      </c>
      <c r="Q3476" t="s">
        <v>44</v>
      </c>
      <c r="R3476">
        <v>10</v>
      </c>
      <c r="S3476" t="s">
        <v>27</v>
      </c>
      <c r="T3476">
        <v>6</v>
      </c>
      <c r="U3476">
        <v>1</v>
      </c>
      <c r="V3476">
        <v>1</v>
      </c>
      <c r="W3476">
        <v>99</v>
      </c>
      <c r="X3476">
        <v>783</v>
      </c>
      <c r="Y3476">
        <v>-50</v>
      </c>
      <c r="Z3476" t="s">
        <v>35</v>
      </c>
      <c r="AA3476">
        <v>100</v>
      </c>
      <c r="AB3476" t="str">
        <f t="shared" si="54"/>
        <v>20-29</v>
      </c>
    </row>
    <row r="3477" spans="1:28" x14ac:dyDescent="0.3">
      <c r="A3477">
        <v>20</v>
      </c>
      <c r="B3477" t="s">
        <v>27</v>
      </c>
      <c r="C3477" t="s">
        <v>38</v>
      </c>
      <c r="D3477">
        <v>0</v>
      </c>
      <c r="E3477" t="s">
        <v>42</v>
      </c>
      <c r="F3477">
        <v>100</v>
      </c>
      <c r="G3477">
        <v>1</v>
      </c>
      <c r="H3477" t="s">
        <v>30</v>
      </c>
      <c r="I3477">
        <v>50</v>
      </c>
      <c r="J3477" t="s">
        <v>31</v>
      </c>
      <c r="K3477">
        <v>0</v>
      </c>
      <c r="L3477" s="1">
        <v>2300</v>
      </c>
      <c r="M3477" t="s">
        <v>27</v>
      </c>
      <c r="N3477" t="s">
        <v>27</v>
      </c>
      <c r="O3477" t="s">
        <v>36</v>
      </c>
      <c r="P3477">
        <v>50</v>
      </c>
      <c r="Q3477" t="s">
        <v>44</v>
      </c>
      <c r="R3477">
        <v>26</v>
      </c>
      <c r="S3477" t="s">
        <v>27</v>
      </c>
      <c r="T3477">
        <v>5</v>
      </c>
      <c r="U3477">
        <v>1</v>
      </c>
      <c r="V3477">
        <v>3</v>
      </c>
      <c r="W3477">
        <v>99</v>
      </c>
      <c r="X3477">
        <v>740</v>
      </c>
      <c r="Y3477">
        <v>-50</v>
      </c>
      <c r="Z3477" t="s">
        <v>35</v>
      </c>
      <c r="AA3477">
        <v>100</v>
      </c>
      <c r="AB3477" t="str">
        <f t="shared" si="54"/>
        <v>20-29</v>
      </c>
    </row>
    <row r="3478" spans="1:28" x14ac:dyDescent="0.3">
      <c r="A3478">
        <v>54</v>
      </c>
      <c r="B3478" t="s">
        <v>27</v>
      </c>
      <c r="C3478" t="s">
        <v>28</v>
      </c>
      <c r="D3478">
        <v>86</v>
      </c>
      <c r="E3478" t="s">
        <v>42</v>
      </c>
      <c r="F3478">
        <v>100</v>
      </c>
      <c r="G3478">
        <v>1</v>
      </c>
      <c r="H3478" t="s">
        <v>30</v>
      </c>
      <c r="I3478">
        <v>50</v>
      </c>
      <c r="J3478" t="s">
        <v>31</v>
      </c>
      <c r="K3478">
        <v>0</v>
      </c>
      <c r="L3478" s="1">
        <v>2336</v>
      </c>
      <c r="M3478" t="s">
        <v>27</v>
      </c>
      <c r="N3478" t="s">
        <v>27</v>
      </c>
      <c r="O3478" t="s">
        <v>27</v>
      </c>
      <c r="P3478">
        <v>0</v>
      </c>
      <c r="Q3478" t="s">
        <v>34</v>
      </c>
      <c r="R3478">
        <v>4</v>
      </c>
      <c r="S3478" t="s">
        <v>27</v>
      </c>
      <c r="T3478">
        <v>3</v>
      </c>
      <c r="U3478">
        <v>1</v>
      </c>
      <c r="V3478">
        <v>3</v>
      </c>
      <c r="W3478">
        <v>99</v>
      </c>
      <c r="X3478">
        <v>775</v>
      </c>
      <c r="Y3478">
        <v>-50</v>
      </c>
      <c r="Z3478" t="s">
        <v>41</v>
      </c>
      <c r="AA3478">
        <v>0</v>
      </c>
      <c r="AB3478" t="str">
        <f t="shared" si="54"/>
        <v>50-59</v>
      </c>
    </row>
    <row r="3479" spans="1:28" x14ac:dyDescent="0.3">
      <c r="A3479">
        <v>18</v>
      </c>
      <c r="B3479" t="s">
        <v>27</v>
      </c>
      <c r="C3479" t="s">
        <v>28</v>
      </c>
      <c r="D3479">
        <v>86</v>
      </c>
      <c r="E3479" t="s">
        <v>42</v>
      </c>
      <c r="F3479">
        <v>100</v>
      </c>
      <c r="G3479">
        <v>1</v>
      </c>
      <c r="H3479" t="s">
        <v>30</v>
      </c>
      <c r="I3479">
        <v>50</v>
      </c>
      <c r="J3479" t="s">
        <v>40</v>
      </c>
      <c r="K3479">
        <v>-200</v>
      </c>
      <c r="L3479" s="1">
        <v>2236</v>
      </c>
      <c r="M3479" t="s">
        <v>27</v>
      </c>
      <c r="N3479" t="s">
        <v>36</v>
      </c>
      <c r="O3479" t="s">
        <v>27</v>
      </c>
      <c r="P3479">
        <v>50</v>
      </c>
      <c r="Q3479" t="s">
        <v>32</v>
      </c>
      <c r="R3479">
        <v>2</v>
      </c>
      <c r="S3479" t="s">
        <v>36</v>
      </c>
      <c r="T3479">
        <v>4</v>
      </c>
      <c r="U3479">
        <v>2</v>
      </c>
      <c r="V3479">
        <v>2</v>
      </c>
      <c r="W3479">
        <v>14</v>
      </c>
      <c r="X3479">
        <v>690</v>
      </c>
      <c r="Y3479">
        <v>50</v>
      </c>
      <c r="Z3479" t="s">
        <v>33</v>
      </c>
      <c r="AA3479">
        <v>50</v>
      </c>
      <c r="AB3479" t="str">
        <f t="shared" si="54"/>
        <v>10-19</v>
      </c>
    </row>
    <row r="3480" spans="1:28" x14ac:dyDescent="0.3">
      <c r="A3480">
        <v>57</v>
      </c>
      <c r="B3480" t="s">
        <v>36</v>
      </c>
      <c r="C3480" t="s">
        <v>38</v>
      </c>
      <c r="D3480">
        <v>0</v>
      </c>
      <c r="E3480" t="s">
        <v>29</v>
      </c>
      <c r="F3480">
        <v>50</v>
      </c>
      <c r="G3480">
        <v>0</v>
      </c>
      <c r="H3480" t="s">
        <v>30</v>
      </c>
      <c r="I3480">
        <v>0</v>
      </c>
      <c r="J3480" t="s">
        <v>40</v>
      </c>
      <c r="K3480">
        <v>-200</v>
      </c>
      <c r="L3480" s="1">
        <v>2050</v>
      </c>
      <c r="M3480" t="s">
        <v>27</v>
      </c>
      <c r="N3480" t="s">
        <v>27</v>
      </c>
      <c r="O3480" t="s">
        <v>27</v>
      </c>
      <c r="P3480">
        <v>0</v>
      </c>
      <c r="Q3480" t="s">
        <v>32</v>
      </c>
      <c r="R3480">
        <v>14</v>
      </c>
      <c r="S3480" t="s">
        <v>36</v>
      </c>
      <c r="T3480">
        <v>4</v>
      </c>
      <c r="U3480">
        <v>1</v>
      </c>
      <c r="V3480">
        <v>1</v>
      </c>
      <c r="W3480">
        <v>1</v>
      </c>
      <c r="X3480">
        <v>677</v>
      </c>
      <c r="Y3480">
        <v>50</v>
      </c>
      <c r="Z3480" t="s">
        <v>41</v>
      </c>
      <c r="AA3480">
        <v>0</v>
      </c>
      <c r="AB3480" t="str">
        <f t="shared" si="54"/>
        <v>50-59</v>
      </c>
    </row>
    <row r="3481" spans="1:28" x14ac:dyDescent="0.3">
      <c r="A3481">
        <v>60</v>
      </c>
      <c r="B3481" t="s">
        <v>36</v>
      </c>
      <c r="C3481" t="s">
        <v>38</v>
      </c>
      <c r="D3481">
        <v>0</v>
      </c>
      <c r="E3481" t="s">
        <v>29</v>
      </c>
      <c r="F3481">
        <v>50</v>
      </c>
      <c r="G3481">
        <v>0</v>
      </c>
      <c r="H3481" t="s">
        <v>39</v>
      </c>
      <c r="I3481">
        <v>0</v>
      </c>
      <c r="J3481" t="s">
        <v>31</v>
      </c>
      <c r="K3481">
        <v>0</v>
      </c>
      <c r="L3481" s="1">
        <v>2200</v>
      </c>
      <c r="M3481" t="s">
        <v>27</v>
      </c>
      <c r="N3481" t="s">
        <v>27</v>
      </c>
      <c r="O3481" t="s">
        <v>27</v>
      </c>
      <c r="P3481">
        <v>0</v>
      </c>
      <c r="Q3481" t="s">
        <v>32</v>
      </c>
      <c r="R3481">
        <v>15</v>
      </c>
      <c r="S3481" t="s">
        <v>36</v>
      </c>
      <c r="T3481">
        <v>5</v>
      </c>
      <c r="U3481">
        <v>2</v>
      </c>
      <c r="V3481">
        <v>1</v>
      </c>
      <c r="W3481">
        <v>1</v>
      </c>
      <c r="X3481">
        <v>747</v>
      </c>
      <c r="Y3481">
        <v>-50</v>
      </c>
      <c r="Z3481" t="s">
        <v>33</v>
      </c>
      <c r="AA3481">
        <v>50</v>
      </c>
      <c r="AB3481" t="str">
        <f t="shared" si="54"/>
        <v>60-69</v>
      </c>
    </row>
    <row r="3482" spans="1:28" x14ac:dyDescent="0.3">
      <c r="A3482">
        <v>35</v>
      </c>
      <c r="B3482" t="s">
        <v>27</v>
      </c>
      <c r="C3482" t="s">
        <v>28</v>
      </c>
      <c r="D3482">
        <v>86</v>
      </c>
      <c r="E3482" t="s">
        <v>29</v>
      </c>
      <c r="F3482">
        <v>50</v>
      </c>
      <c r="G3482">
        <v>1</v>
      </c>
      <c r="H3482" t="s">
        <v>39</v>
      </c>
      <c r="I3482">
        <v>100</v>
      </c>
      <c r="J3482" t="s">
        <v>31</v>
      </c>
      <c r="K3482">
        <v>0</v>
      </c>
      <c r="L3482" s="1">
        <v>2436</v>
      </c>
      <c r="M3482" t="s">
        <v>27</v>
      </c>
      <c r="N3482" t="s">
        <v>27</v>
      </c>
      <c r="O3482" t="s">
        <v>27</v>
      </c>
      <c r="P3482">
        <v>0</v>
      </c>
      <c r="Q3482" t="s">
        <v>44</v>
      </c>
      <c r="R3482">
        <v>22</v>
      </c>
      <c r="S3482" t="s">
        <v>36</v>
      </c>
      <c r="T3482">
        <v>7</v>
      </c>
      <c r="U3482">
        <v>1</v>
      </c>
      <c r="V3482">
        <v>1</v>
      </c>
      <c r="W3482">
        <v>1</v>
      </c>
      <c r="X3482">
        <v>737</v>
      </c>
      <c r="Y3482">
        <v>-50</v>
      </c>
      <c r="Z3482" t="s">
        <v>35</v>
      </c>
      <c r="AA3482">
        <v>100</v>
      </c>
      <c r="AB3482" t="str">
        <f t="shared" si="54"/>
        <v>30-39</v>
      </c>
    </row>
    <row r="3483" spans="1:28" x14ac:dyDescent="0.3">
      <c r="A3483">
        <v>18</v>
      </c>
      <c r="B3483" t="s">
        <v>27</v>
      </c>
      <c r="C3483" t="s">
        <v>38</v>
      </c>
      <c r="D3483">
        <v>0</v>
      </c>
      <c r="E3483" t="s">
        <v>29</v>
      </c>
      <c r="F3483">
        <v>50</v>
      </c>
      <c r="G3483">
        <v>1</v>
      </c>
      <c r="H3483" t="s">
        <v>30</v>
      </c>
      <c r="I3483">
        <v>50</v>
      </c>
      <c r="J3483" t="s">
        <v>40</v>
      </c>
      <c r="K3483">
        <v>-200</v>
      </c>
      <c r="L3483" s="1">
        <v>2200</v>
      </c>
      <c r="M3483" t="s">
        <v>27</v>
      </c>
      <c r="N3483" t="s">
        <v>27</v>
      </c>
      <c r="O3483" t="s">
        <v>27</v>
      </c>
      <c r="P3483">
        <v>0</v>
      </c>
      <c r="Q3483" t="s">
        <v>32</v>
      </c>
      <c r="R3483">
        <v>21</v>
      </c>
      <c r="S3483" t="s">
        <v>36</v>
      </c>
      <c r="T3483">
        <v>6</v>
      </c>
      <c r="U3483">
        <v>0</v>
      </c>
      <c r="V3483">
        <v>3</v>
      </c>
      <c r="W3483">
        <v>6</v>
      </c>
      <c r="X3483">
        <v>698</v>
      </c>
      <c r="Y3483">
        <v>50</v>
      </c>
      <c r="Z3483" t="s">
        <v>35</v>
      </c>
      <c r="AA3483">
        <v>100</v>
      </c>
      <c r="AB3483" t="str">
        <f t="shared" si="54"/>
        <v>10-19</v>
      </c>
    </row>
    <row r="3484" spans="1:28" x14ac:dyDescent="0.3">
      <c r="A3484">
        <v>34</v>
      </c>
      <c r="B3484" t="s">
        <v>27</v>
      </c>
      <c r="C3484" t="s">
        <v>45</v>
      </c>
      <c r="D3484">
        <v>0</v>
      </c>
      <c r="E3484" t="s">
        <v>37</v>
      </c>
      <c r="F3484">
        <v>0</v>
      </c>
      <c r="G3484">
        <v>0</v>
      </c>
      <c r="H3484" t="s">
        <v>30</v>
      </c>
      <c r="I3484">
        <v>0</v>
      </c>
      <c r="J3484" t="s">
        <v>40</v>
      </c>
      <c r="K3484">
        <v>-200</v>
      </c>
      <c r="L3484" s="1">
        <v>2000</v>
      </c>
      <c r="M3484" t="s">
        <v>36</v>
      </c>
      <c r="N3484" t="s">
        <v>27</v>
      </c>
      <c r="O3484" t="s">
        <v>27</v>
      </c>
      <c r="P3484">
        <v>50</v>
      </c>
      <c r="Q3484" t="s">
        <v>32</v>
      </c>
      <c r="R3484">
        <v>22</v>
      </c>
      <c r="S3484" t="s">
        <v>36</v>
      </c>
      <c r="T3484">
        <v>4</v>
      </c>
      <c r="U3484">
        <v>2</v>
      </c>
      <c r="V3484">
        <v>3</v>
      </c>
      <c r="W3484">
        <v>8</v>
      </c>
      <c r="X3484">
        <v>661</v>
      </c>
      <c r="Y3484">
        <v>50</v>
      </c>
      <c r="Z3484" t="s">
        <v>33</v>
      </c>
      <c r="AA3484">
        <v>50</v>
      </c>
      <c r="AB3484" t="str">
        <f t="shared" si="54"/>
        <v>30-39</v>
      </c>
    </row>
    <row r="3485" spans="1:28" x14ac:dyDescent="0.3">
      <c r="A3485">
        <v>39</v>
      </c>
      <c r="B3485" t="s">
        <v>27</v>
      </c>
      <c r="C3485" t="s">
        <v>38</v>
      </c>
      <c r="D3485">
        <v>0</v>
      </c>
      <c r="E3485" t="s">
        <v>29</v>
      </c>
      <c r="F3485">
        <v>50</v>
      </c>
      <c r="G3485">
        <v>0</v>
      </c>
      <c r="H3485" t="s">
        <v>39</v>
      </c>
      <c r="I3485">
        <v>0</v>
      </c>
      <c r="J3485" t="s">
        <v>31</v>
      </c>
      <c r="K3485">
        <v>0</v>
      </c>
      <c r="L3485" s="1">
        <v>2200</v>
      </c>
      <c r="M3485" t="s">
        <v>27</v>
      </c>
      <c r="N3485" t="s">
        <v>27</v>
      </c>
      <c r="O3485" t="s">
        <v>27</v>
      </c>
      <c r="P3485">
        <v>0</v>
      </c>
      <c r="Q3485" t="s">
        <v>34</v>
      </c>
      <c r="R3485">
        <v>14</v>
      </c>
      <c r="S3485" t="s">
        <v>36</v>
      </c>
      <c r="T3485">
        <v>4</v>
      </c>
      <c r="U3485">
        <v>2</v>
      </c>
      <c r="V3485">
        <v>1</v>
      </c>
      <c r="W3485">
        <v>4</v>
      </c>
      <c r="X3485">
        <v>726</v>
      </c>
      <c r="Y3485">
        <v>-50</v>
      </c>
      <c r="Z3485" t="s">
        <v>33</v>
      </c>
      <c r="AA3485">
        <v>50</v>
      </c>
      <c r="AB3485" t="str">
        <f t="shared" si="54"/>
        <v>30-39</v>
      </c>
    </row>
    <row r="3486" spans="1:28" x14ac:dyDescent="0.3">
      <c r="A3486">
        <v>24</v>
      </c>
      <c r="B3486" t="s">
        <v>27</v>
      </c>
      <c r="C3486" t="s">
        <v>38</v>
      </c>
      <c r="D3486">
        <v>0</v>
      </c>
      <c r="E3486" t="s">
        <v>29</v>
      </c>
      <c r="F3486">
        <v>50</v>
      </c>
      <c r="G3486">
        <v>1</v>
      </c>
      <c r="H3486" t="s">
        <v>39</v>
      </c>
      <c r="I3486">
        <v>100</v>
      </c>
      <c r="J3486" t="s">
        <v>31</v>
      </c>
      <c r="K3486">
        <v>0</v>
      </c>
      <c r="L3486" s="1">
        <v>2250</v>
      </c>
      <c r="M3486" t="s">
        <v>27</v>
      </c>
      <c r="N3486" t="s">
        <v>36</v>
      </c>
      <c r="O3486" t="s">
        <v>27</v>
      </c>
      <c r="P3486">
        <v>50</v>
      </c>
      <c r="Q3486" t="s">
        <v>34</v>
      </c>
      <c r="R3486">
        <v>20</v>
      </c>
      <c r="S3486" t="s">
        <v>36</v>
      </c>
      <c r="T3486">
        <v>6</v>
      </c>
      <c r="U3486">
        <v>1</v>
      </c>
      <c r="V3486">
        <v>1</v>
      </c>
      <c r="W3486">
        <v>10</v>
      </c>
      <c r="X3486">
        <v>813</v>
      </c>
      <c r="Y3486">
        <v>-50</v>
      </c>
      <c r="Z3486" t="s">
        <v>33</v>
      </c>
      <c r="AA3486">
        <v>50</v>
      </c>
      <c r="AB3486" t="str">
        <f t="shared" si="54"/>
        <v>20-29</v>
      </c>
    </row>
    <row r="3487" spans="1:28" x14ac:dyDescent="0.3">
      <c r="A3487">
        <v>32</v>
      </c>
      <c r="B3487" t="s">
        <v>27</v>
      </c>
      <c r="C3487" t="s">
        <v>28</v>
      </c>
      <c r="D3487">
        <v>86</v>
      </c>
      <c r="E3487" t="s">
        <v>37</v>
      </c>
      <c r="F3487">
        <v>0</v>
      </c>
      <c r="G3487">
        <v>1</v>
      </c>
      <c r="H3487" t="s">
        <v>43</v>
      </c>
      <c r="I3487">
        <v>200</v>
      </c>
      <c r="J3487" t="s">
        <v>40</v>
      </c>
      <c r="K3487">
        <v>-200</v>
      </c>
      <c r="L3487" s="1">
        <v>2286</v>
      </c>
      <c r="M3487" t="s">
        <v>27</v>
      </c>
      <c r="N3487" t="s">
        <v>27</v>
      </c>
      <c r="O3487" t="s">
        <v>27</v>
      </c>
      <c r="P3487">
        <v>0</v>
      </c>
      <c r="Q3487" t="s">
        <v>34</v>
      </c>
      <c r="R3487">
        <v>2</v>
      </c>
      <c r="S3487" t="s">
        <v>27</v>
      </c>
      <c r="T3487">
        <v>6</v>
      </c>
      <c r="U3487">
        <v>0</v>
      </c>
      <c r="V3487">
        <v>1</v>
      </c>
      <c r="W3487">
        <v>99</v>
      </c>
      <c r="X3487">
        <v>771</v>
      </c>
      <c r="Y3487">
        <v>-50</v>
      </c>
      <c r="Z3487" t="s">
        <v>35</v>
      </c>
      <c r="AA3487">
        <v>100</v>
      </c>
      <c r="AB3487" t="str">
        <f t="shared" si="54"/>
        <v>30-39</v>
      </c>
    </row>
    <row r="3488" spans="1:28" x14ac:dyDescent="0.3">
      <c r="A3488">
        <v>62</v>
      </c>
      <c r="B3488" t="s">
        <v>36</v>
      </c>
      <c r="C3488" t="s">
        <v>38</v>
      </c>
      <c r="D3488">
        <v>0</v>
      </c>
      <c r="E3488" t="s">
        <v>37</v>
      </c>
      <c r="F3488">
        <v>0</v>
      </c>
      <c r="G3488">
        <v>1</v>
      </c>
      <c r="H3488" t="s">
        <v>39</v>
      </c>
      <c r="I3488">
        <v>100</v>
      </c>
      <c r="J3488" t="s">
        <v>40</v>
      </c>
      <c r="K3488">
        <v>-200</v>
      </c>
      <c r="L3488" s="1">
        <v>1950</v>
      </c>
      <c r="M3488" t="s">
        <v>36</v>
      </c>
      <c r="N3488" t="s">
        <v>36</v>
      </c>
      <c r="O3488" t="s">
        <v>27</v>
      </c>
      <c r="P3488">
        <v>100</v>
      </c>
      <c r="Q3488" t="s">
        <v>34</v>
      </c>
      <c r="R3488">
        <v>27</v>
      </c>
      <c r="S3488" t="s">
        <v>27</v>
      </c>
      <c r="T3488">
        <v>3</v>
      </c>
      <c r="U3488">
        <v>2</v>
      </c>
      <c r="V3488">
        <v>1</v>
      </c>
      <c r="W3488">
        <v>99</v>
      </c>
      <c r="X3488">
        <v>764</v>
      </c>
      <c r="Y3488">
        <v>-50</v>
      </c>
      <c r="Z3488" t="s">
        <v>33</v>
      </c>
      <c r="AA3488">
        <v>50</v>
      </c>
      <c r="AB3488" t="str">
        <f t="shared" si="54"/>
        <v>60-69</v>
      </c>
    </row>
    <row r="3489" spans="1:28" x14ac:dyDescent="0.3">
      <c r="A3489">
        <v>49</v>
      </c>
      <c r="B3489" t="s">
        <v>27</v>
      </c>
      <c r="C3489" t="s">
        <v>28</v>
      </c>
      <c r="D3489">
        <v>86</v>
      </c>
      <c r="E3489" t="s">
        <v>29</v>
      </c>
      <c r="F3489">
        <v>50</v>
      </c>
      <c r="G3489">
        <v>1</v>
      </c>
      <c r="H3489" t="s">
        <v>30</v>
      </c>
      <c r="I3489">
        <v>50</v>
      </c>
      <c r="J3489" t="s">
        <v>31</v>
      </c>
      <c r="K3489">
        <v>0</v>
      </c>
      <c r="L3489" s="1">
        <v>2336</v>
      </c>
      <c r="M3489" t="s">
        <v>27</v>
      </c>
      <c r="N3489" t="s">
        <v>27</v>
      </c>
      <c r="O3489" t="s">
        <v>36</v>
      </c>
      <c r="P3489">
        <v>50</v>
      </c>
      <c r="Q3489" t="s">
        <v>32</v>
      </c>
      <c r="R3489">
        <v>20</v>
      </c>
      <c r="S3489" t="s">
        <v>36</v>
      </c>
      <c r="T3489">
        <v>4</v>
      </c>
      <c r="U3489">
        <v>2</v>
      </c>
      <c r="V3489">
        <v>2</v>
      </c>
      <c r="W3489">
        <v>6</v>
      </c>
      <c r="X3489">
        <v>802</v>
      </c>
      <c r="Y3489">
        <v>-50</v>
      </c>
      <c r="Z3489" t="s">
        <v>35</v>
      </c>
      <c r="AA3489">
        <v>100</v>
      </c>
      <c r="AB3489" t="str">
        <f t="shared" si="54"/>
        <v>40-49</v>
      </c>
    </row>
    <row r="3490" spans="1:28" x14ac:dyDescent="0.3">
      <c r="A3490">
        <v>26</v>
      </c>
      <c r="B3490" t="s">
        <v>27</v>
      </c>
      <c r="C3490" t="s">
        <v>28</v>
      </c>
      <c r="D3490">
        <v>86</v>
      </c>
      <c r="E3490" t="s">
        <v>29</v>
      </c>
      <c r="F3490">
        <v>50</v>
      </c>
      <c r="G3490">
        <v>0</v>
      </c>
      <c r="H3490" t="s">
        <v>43</v>
      </c>
      <c r="I3490">
        <v>0</v>
      </c>
      <c r="J3490" t="s">
        <v>31</v>
      </c>
      <c r="K3490">
        <v>0</v>
      </c>
      <c r="L3490" s="1">
        <v>2386</v>
      </c>
      <c r="M3490" t="s">
        <v>27</v>
      </c>
      <c r="N3490" t="s">
        <v>27</v>
      </c>
      <c r="O3490" t="s">
        <v>36</v>
      </c>
      <c r="P3490">
        <v>50</v>
      </c>
      <c r="Q3490" t="s">
        <v>32</v>
      </c>
      <c r="R3490">
        <v>1</v>
      </c>
      <c r="S3490" t="s">
        <v>27</v>
      </c>
      <c r="T3490">
        <v>5</v>
      </c>
      <c r="U3490">
        <v>1</v>
      </c>
      <c r="V3490">
        <v>2</v>
      </c>
      <c r="W3490">
        <v>99</v>
      </c>
      <c r="X3490">
        <v>672</v>
      </c>
      <c r="Y3490">
        <v>50</v>
      </c>
      <c r="Z3490" t="s">
        <v>35</v>
      </c>
      <c r="AA3490">
        <v>100</v>
      </c>
      <c r="AB3490" t="str">
        <f t="shared" si="54"/>
        <v>20-29</v>
      </c>
    </row>
    <row r="3491" spans="1:28" x14ac:dyDescent="0.3">
      <c r="A3491">
        <v>18</v>
      </c>
      <c r="B3491" t="s">
        <v>27</v>
      </c>
      <c r="C3491" t="s">
        <v>28</v>
      </c>
      <c r="D3491">
        <v>86</v>
      </c>
      <c r="E3491" t="s">
        <v>29</v>
      </c>
      <c r="F3491">
        <v>50</v>
      </c>
      <c r="G3491">
        <v>0</v>
      </c>
      <c r="H3491" t="s">
        <v>30</v>
      </c>
      <c r="I3491">
        <v>0</v>
      </c>
      <c r="J3491" t="s">
        <v>31</v>
      </c>
      <c r="K3491">
        <v>0</v>
      </c>
      <c r="L3491" s="1">
        <v>2336</v>
      </c>
      <c r="M3491" t="s">
        <v>36</v>
      </c>
      <c r="N3491" t="s">
        <v>27</v>
      </c>
      <c r="O3491" t="s">
        <v>36</v>
      </c>
      <c r="P3491">
        <v>100</v>
      </c>
      <c r="Q3491" t="s">
        <v>32</v>
      </c>
      <c r="R3491">
        <v>9</v>
      </c>
      <c r="S3491" t="s">
        <v>36</v>
      </c>
      <c r="T3491">
        <v>6</v>
      </c>
      <c r="U3491">
        <v>0</v>
      </c>
      <c r="V3491">
        <v>3</v>
      </c>
      <c r="W3491">
        <v>1</v>
      </c>
      <c r="X3491">
        <v>610</v>
      </c>
      <c r="Y3491">
        <v>50</v>
      </c>
      <c r="Z3491" t="s">
        <v>35</v>
      </c>
      <c r="AA3491">
        <v>100</v>
      </c>
      <c r="AB3491" t="str">
        <f t="shared" si="54"/>
        <v>10-19</v>
      </c>
    </row>
    <row r="3492" spans="1:28" x14ac:dyDescent="0.3">
      <c r="A3492">
        <v>35</v>
      </c>
      <c r="B3492" t="s">
        <v>27</v>
      </c>
      <c r="C3492" t="s">
        <v>28</v>
      </c>
      <c r="D3492">
        <v>86</v>
      </c>
      <c r="E3492" t="s">
        <v>42</v>
      </c>
      <c r="F3492">
        <v>100</v>
      </c>
      <c r="G3492">
        <v>0</v>
      </c>
      <c r="H3492" t="s">
        <v>43</v>
      </c>
      <c r="I3492">
        <v>0</v>
      </c>
      <c r="J3492" t="s">
        <v>40</v>
      </c>
      <c r="K3492">
        <v>-200</v>
      </c>
      <c r="L3492" s="1">
        <v>2086</v>
      </c>
      <c r="M3492" t="s">
        <v>27</v>
      </c>
      <c r="N3492" t="s">
        <v>36</v>
      </c>
      <c r="O3492" t="s">
        <v>36</v>
      </c>
      <c r="P3492">
        <v>100</v>
      </c>
      <c r="Q3492" t="s">
        <v>34</v>
      </c>
      <c r="R3492">
        <v>14</v>
      </c>
      <c r="S3492" t="s">
        <v>36</v>
      </c>
      <c r="T3492">
        <v>2</v>
      </c>
      <c r="U3492">
        <v>3</v>
      </c>
      <c r="V3492">
        <v>2</v>
      </c>
      <c r="W3492">
        <v>5</v>
      </c>
      <c r="X3492">
        <v>811</v>
      </c>
      <c r="Y3492">
        <v>-50</v>
      </c>
      <c r="Z3492" t="s">
        <v>35</v>
      </c>
      <c r="AA3492">
        <v>100</v>
      </c>
      <c r="AB3492" t="str">
        <f t="shared" si="54"/>
        <v>30-39</v>
      </c>
    </row>
    <row r="3493" spans="1:28" x14ac:dyDescent="0.3">
      <c r="A3493">
        <v>36</v>
      </c>
      <c r="B3493" t="s">
        <v>27</v>
      </c>
      <c r="C3493" t="s">
        <v>28</v>
      </c>
      <c r="D3493">
        <v>86</v>
      </c>
      <c r="E3493" t="s">
        <v>29</v>
      </c>
      <c r="F3493">
        <v>50</v>
      </c>
      <c r="G3493">
        <v>1</v>
      </c>
      <c r="H3493" t="s">
        <v>39</v>
      </c>
      <c r="I3493">
        <v>100</v>
      </c>
      <c r="J3493" t="s">
        <v>31</v>
      </c>
      <c r="K3493">
        <v>0</v>
      </c>
      <c r="L3493" s="1">
        <v>2436</v>
      </c>
      <c r="M3493" t="s">
        <v>27</v>
      </c>
      <c r="N3493" t="s">
        <v>27</v>
      </c>
      <c r="O3493" t="s">
        <v>27</v>
      </c>
      <c r="P3493">
        <v>0</v>
      </c>
      <c r="Q3493" t="s">
        <v>34</v>
      </c>
      <c r="R3493">
        <v>10</v>
      </c>
      <c r="S3493" t="s">
        <v>36</v>
      </c>
      <c r="T3493">
        <v>8</v>
      </c>
      <c r="U3493">
        <v>1</v>
      </c>
      <c r="V3493">
        <v>2</v>
      </c>
      <c r="W3493">
        <v>14</v>
      </c>
      <c r="X3493">
        <v>777</v>
      </c>
      <c r="Y3493">
        <v>-50</v>
      </c>
      <c r="Z3493" t="s">
        <v>35</v>
      </c>
      <c r="AA3493">
        <v>100</v>
      </c>
      <c r="AB3493" t="str">
        <f t="shared" si="54"/>
        <v>30-39</v>
      </c>
    </row>
    <row r="3494" spans="1:28" x14ac:dyDescent="0.3">
      <c r="A3494">
        <v>47</v>
      </c>
      <c r="B3494" t="s">
        <v>27</v>
      </c>
      <c r="C3494" t="s">
        <v>38</v>
      </c>
      <c r="D3494">
        <v>0</v>
      </c>
      <c r="E3494" t="s">
        <v>29</v>
      </c>
      <c r="F3494">
        <v>50</v>
      </c>
      <c r="G3494">
        <v>0</v>
      </c>
      <c r="H3494" t="s">
        <v>30</v>
      </c>
      <c r="I3494">
        <v>0</v>
      </c>
      <c r="J3494" t="s">
        <v>31</v>
      </c>
      <c r="K3494">
        <v>0</v>
      </c>
      <c r="L3494" s="1">
        <v>2100</v>
      </c>
      <c r="M3494" t="s">
        <v>36</v>
      </c>
      <c r="N3494" t="s">
        <v>27</v>
      </c>
      <c r="O3494" t="s">
        <v>27</v>
      </c>
      <c r="P3494">
        <v>50</v>
      </c>
      <c r="Q3494" t="s">
        <v>44</v>
      </c>
      <c r="R3494">
        <v>6</v>
      </c>
      <c r="S3494" t="s">
        <v>36</v>
      </c>
      <c r="T3494">
        <v>7</v>
      </c>
      <c r="U3494">
        <v>2</v>
      </c>
      <c r="V3494">
        <v>3</v>
      </c>
      <c r="W3494">
        <v>14</v>
      </c>
      <c r="X3494">
        <v>798</v>
      </c>
      <c r="Y3494">
        <v>-50</v>
      </c>
      <c r="Z3494" t="s">
        <v>41</v>
      </c>
      <c r="AA3494">
        <v>0</v>
      </c>
      <c r="AB3494" t="str">
        <f t="shared" si="54"/>
        <v>40-49</v>
      </c>
    </row>
    <row r="3495" spans="1:28" x14ac:dyDescent="0.3">
      <c r="A3495">
        <v>31</v>
      </c>
      <c r="B3495" t="s">
        <v>27</v>
      </c>
      <c r="C3495" t="s">
        <v>38</v>
      </c>
      <c r="D3495">
        <v>0</v>
      </c>
      <c r="E3495" t="s">
        <v>42</v>
      </c>
      <c r="F3495">
        <v>100</v>
      </c>
      <c r="G3495">
        <v>0</v>
      </c>
      <c r="H3495" t="s">
        <v>30</v>
      </c>
      <c r="I3495">
        <v>0</v>
      </c>
      <c r="J3495" t="s">
        <v>40</v>
      </c>
      <c r="K3495">
        <v>-200</v>
      </c>
      <c r="L3495" s="1">
        <v>2150</v>
      </c>
      <c r="M3495" t="s">
        <v>27</v>
      </c>
      <c r="N3495" t="s">
        <v>36</v>
      </c>
      <c r="O3495" t="s">
        <v>27</v>
      </c>
      <c r="P3495">
        <v>50</v>
      </c>
      <c r="Q3495" t="s">
        <v>34</v>
      </c>
      <c r="R3495">
        <v>13</v>
      </c>
      <c r="S3495" t="s">
        <v>27</v>
      </c>
      <c r="T3495">
        <v>5</v>
      </c>
      <c r="U3495">
        <v>5</v>
      </c>
      <c r="V3495">
        <v>1</v>
      </c>
      <c r="W3495">
        <v>99</v>
      </c>
      <c r="X3495">
        <v>698</v>
      </c>
      <c r="Y3495">
        <v>50</v>
      </c>
      <c r="Z3495" t="s">
        <v>35</v>
      </c>
      <c r="AA3495">
        <v>100</v>
      </c>
      <c r="AB3495" t="str">
        <f t="shared" si="54"/>
        <v>30-39</v>
      </c>
    </row>
    <row r="3496" spans="1:28" x14ac:dyDescent="0.3">
      <c r="A3496">
        <v>47</v>
      </c>
      <c r="B3496" t="s">
        <v>27</v>
      </c>
      <c r="C3496" t="s">
        <v>38</v>
      </c>
      <c r="D3496">
        <v>0</v>
      </c>
      <c r="E3496" t="s">
        <v>42</v>
      </c>
      <c r="F3496">
        <v>100</v>
      </c>
      <c r="G3496">
        <v>0</v>
      </c>
      <c r="H3496" t="s">
        <v>30</v>
      </c>
      <c r="I3496">
        <v>0</v>
      </c>
      <c r="J3496" t="s">
        <v>40</v>
      </c>
      <c r="K3496">
        <v>-200</v>
      </c>
      <c r="L3496" s="1">
        <v>2100</v>
      </c>
      <c r="M3496" t="s">
        <v>27</v>
      </c>
      <c r="N3496" t="s">
        <v>27</v>
      </c>
      <c r="O3496" t="s">
        <v>27</v>
      </c>
      <c r="P3496">
        <v>0</v>
      </c>
      <c r="Q3496" t="s">
        <v>32</v>
      </c>
      <c r="R3496">
        <v>13</v>
      </c>
      <c r="S3496" t="s">
        <v>36</v>
      </c>
      <c r="T3496">
        <v>6</v>
      </c>
      <c r="U3496">
        <v>2</v>
      </c>
      <c r="V3496">
        <v>1</v>
      </c>
      <c r="W3496">
        <v>3</v>
      </c>
      <c r="X3496">
        <v>789</v>
      </c>
      <c r="Y3496">
        <v>-50</v>
      </c>
      <c r="Z3496" t="s">
        <v>35</v>
      </c>
      <c r="AA3496">
        <v>100</v>
      </c>
      <c r="AB3496" t="str">
        <f t="shared" si="54"/>
        <v>40-49</v>
      </c>
    </row>
    <row r="3497" spans="1:28" x14ac:dyDescent="0.3">
      <c r="A3497">
        <v>69</v>
      </c>
      <c r="B3497" t="s">
        <v>36</v>
      </c>
      <c r="C3497" t="s">
        <v>28</v>
      </c>
      <c r="D3497">
        <v>86</v>
      </c>
      <c r="E3497" t="s">
        <v>29</v>
      </c>
      <c r="F3497">
        <v>50</v>
      </c>
      <c r="G3497">
        <v>0</v>
      </c>
      <c r="H3497" t="s">
        <v>30</v>
      </c>
      <c r="I3497">
        <v>0</v>
      </c>
      <c r="J3497" t="s">
        <v>40</v>
      </c>
      <c r="K3497">
        <v>-200</v>
      </c>
      <c r="L3497" s="1">
        <v>2086</v>
      </c>
      <c r="M3497" t="s">
        <v>27</v>
      </c>
      <c r="N3497" t="s">
        <v>27</v>
      </c>
      <c r="O3497" t="s">
        <v>27</v>
      </c>
      <c r="P3497">
        <v>0</v>
      </c>
      <c r="Q3497" t="s">
        <v>34</v>
      </c>
      <c r="R3497">
        <v>23</v>
      </c>
      <c r="S3497" t="s">
        <v>27</v>
      </c>
      <c r="T3497">
        <v>3</v>
      </c>
      <c r="U3497">
        <v>1</v>
      </c>
      <c r="V3497">
        <v>2</v>
      </c>
      <c r="W3497">
        <v>99</v>
      </c>
      <c r="X3497">
        <v>712</v>
      </c>
      <c r="Y3497">
        <v>-50</v>
      </c>
      <c r="Z3497" t="s">
        <v>33</v>
      </c>
      <c r="AA3497">
        <v>50</v>
      </c>
      <c r="AB3497" t="str">
        <f t="shared" si="54"/>
        <v>60-69</v>
      </c>
    </row>
    <row r="3498" spans="1:28" x14ac:dyDescent="0.3">
      <c r="A3498">
        <v>52</v>
      </c>
      <c r="B3498" t="s">
        <v>27</v>
      </c>
      <c r="C3498" t="s">
        <v>28</v>
      </c>
      <c r="D3498">
        <v>86</v>
      </c>
      <c r="E3498" t="s">
        <v>37</v>
      </c>
      <c r="F3498">
        <v>0</v>
      </c>
      <c r="G3498">
        <v>0</v>
      </c>
      <c r="H3498" t="s">
        <v>39</v>
      </c>
      <c r="I3498">
        <v>0</v>
      </c>
      <c r="J3498" t="s">
        <v>31</v>
      </c>
      <c r="K3498">
        <v>0</v>
      </c>
      <c r="L3498" s="1">
        <v>2136</v>
      </c>
      <c r="M3498" t="s">
        <v>36</v>
      </c>
      <c r="N3498" t="s">
        <v>27</v>
      </c>
      <c r="O3498" t="s">
        <v>36</v>
      </c>
      <c r="P3498">
        <v>100</v>
      </c>
      <c r="Q3498" t="s">
        <v>34</v>
      </c>
      <c r="R3498">
        <v>8</v>
      </c>
      <c r="S3498" t="s">
        <v>36</v>
      </c>
      <c r="T3498">
        <v>8</v>
      </c>
      <c r="U3498">
        <v>1</v>
      </c>
      <c r="V3498">
        <v>3</v>
      </c>
      <c r="W3498">
        <v>1</v>
      </c>
      <c r="X3498">
        <v>740</v>
      </c>
      <c r="Y3498">
        <v>-50</v>
      </c>
      <c r="Z3498" t="s">
        <v>33</v>
      </c>
      <c r="AA3498">
        <v>50</v>
      </c>
      <c r="AB3498" t="str">
        <f t="shared" si="54"/>
        <v>50-59</v>
      </c>
    </row>
    <row r="3499" spans="1:28" x14ac:dyDescent="0.3">
      <c r="A3499">
        <v>39</v>
      </c>
      <c r="B3499" t="s">
        <v>27</v>
      </c>
      <c r="C3499" t="s">
        <v>46</v>
      </c>
      <c r="D3499">
        <v>0</v>
      </c>
      <c r="E3499" t="s">
        <v>37</v>
      </c>
      <c r="F3499">
        <v>0</v>
      </c>
      <c r="G3499">
        <v>0</v>
      </c>
      <c r="H3499" t="s">
        <v>30</v>
      </c>
      <c r="I3499">
        <v>0</v>
      </c>
      <c r="J3499" t="s">
        <v>31</v>
      </c>
      <c r="K3499">
        <v>0</v>
      </c>
      <c r="L3499" s="1">
        <v>2250</v>
      </c>
      <c r="M3499" t="s">
        <v>36</v>
      </c>
      <c r="N3499" t="s">
        <v>27</v>
      </c>
      <c r="O3499" t="s">
        <v>27</v>
      </c>
      <c r="P3499">
        <v>50</v>
      </c>
      <c r="Q3499" t="s">
        <v>32</v>
      </c>
      <c r="R3499">
        <v>23</v>
      </c>
      <c r="S3499" t="s">
        <v>27</v>
      </c>
      <c r="T3499">
        <v>5</v>
      </c>
      <c r="U3499">
        <v>1</v>
      </c>
      <c r="V3499">
        <v>1</v>
      </c>
      <c r="W3499">
        <v>99</v>
      </c>
      <c r="X3499">
        <v>660</v>
      </c>
      <c r="Y3499">
        <v>50</v>
      </c>
      <c r="Z3499" t="s">
        <v>35</v>
      </c>
      <c r="AA3499">
        <v>100</v>
      </c>
      <c r="AB3499" t="str">
        <f t="shared" si="54"/>
        <v>30-39</v>
      </c>
    </row>
    <row r="3500" spans="1:28" x14ac:dyDescent="0.3">
      <c r="A3500">
        <v>37</v>
      </c>
      <c r="B3500" t="s">
        <v>27</v>
      </c>
      <c r="C3500" t="s">
        <v>28</v>
      </c>
      <c r="D3500">
        <v>86</v>
      </c>
      <c r="E3500" t="s">
        <v>37</v>
      </c>
      <c r="F3500">
        <v>0</v>
      </c>
      <c r="G3500">
        <v>0</v>
      </c>
      <c r="H3500" t="s">
        <v>30</v>
      </c>
      <c r="I3500">
        <v>0</v>
      </c>
      <c r="J3500" t="s">
        <v>31</v>
      </c>
      <c r="K3500">
        <v>0</v>
      </c>
      <c r="L3500" s="1">
        <v>2336</v>
      </c>
      <c r="M3500" t="s">
        <v>27</v>
      </c>
      <c r="N3500" t="s">
        <v>27</v>
      </c>
      <c r="O3500" t="s">
        <v>27</v>
      </c>
      <c r="P3500">
        <v>0</v>
      </c>
      <c r="Q3500" t="s">
        <v>44</v>
      </c>
      <c r="R3500">
        <v>5</v>
      </c>
      <c r="S3500" t="s">
        <v>27</v>
      </c>
      <c r="T3500">
        <v>3</v>
      </c>
      <c r="U3500">
        <v>1</v>
      </c>
      <c r="V3500">
        <v>3</v>
      </c>
      <c r="W3500">
        <v>99</v>
      </c>
      <c r="X3500">
        <v>686</v>
      </c>
      <c r="Y3500">
        <v>50</v>
      </c>
      <c r="Z3500" t="s">
        <v>33</v>
      </c>
      <c r="AA3500">
        <v>50</v>
      </c>
      <c r="AB3500" t="str">
        <f t="shared" si="54"/>
        <v>30-39</v>
      </c>
    </row>
    <row r="3501" spans="1:28" x14ac:dyDescent="0.3">
      <c r="A3501">
        <v>34</v>
      </c>
      <c r="B3501" t="s">
        <v>27</v>
      </c>
      <c r="C3501" t="s">
        <v>45</v>
      </c>
      <c r="D3501">
        <v>0</v>
      </c>
      <c r="E3501" t="s">
        <v>42</v>
      </c>
      <c r="F3501">
        <v>100</v>
      </c>
      <c r="G3501">
        <v>0</v>
      </c>
      <c r="H3501" t="s">
        <v>43</v>
      </c>
      <c r="I3501">
        <v>0</v>
      </c>
      <c r="J3501" t="s">
        <v>31</v>
      </c>
      <c r="K3501">
        <v>0</v>
      </c>
      <c r="L3501" s="1">
        <v>2300</v>
      </c>
      <c r="M3501" t="s">
        <v>27</v>
      </c>
      <c r="N3501" t="s">
        <v>27</v>
      </c>
      <c r="O3501" t="s">
        <v>27</v>
      </c>
      <c r="P3501">
        <v>0</v>
      </c>
      <c r="Q3501" t="s">
        <v>34</v>
      </c>
      <c r="R3501">
        <v>1</v>
      </c>
      <c r="S3501" t="s">
        <v>27</v>
      </c>
      <c r="T3501">
        <v>7</v>
      </c>
      <c r="U3501">
        <v>3</v>
      </c>
      <c r="V3501">
        <v>1</v>
      </c>
      <c r="W3501">
        <v>99</v>
      </c>
      <c r="X3501">
        <v>740</v>
      </c>
      <c r="Y3501">
        <v>-50</v>
      </c>
      <c r="Z3501" t="s">
        <v>35</v>
      </c>
      <c r="AA3501">
        <v>100</v>
      </c>
      <c r="AB3501" t="str">
        <f t="shared" si="54"/>
        <v>30-39</v>
      </c>
    </row>
    <row r="3502" spans="1:28" x14ac:dyDescent="0.3">
      <c r="A3502">
        <v>57</v>
      </c>
      <c r="B3502" t="s">
        <v>36</v>
      </c>
      <c r="C3502" t="s">
        <v>28</v>
      </c>
      <c r="D3502">
        <v>86</v>
      </c>
      <c r="E3502" t="s">
        <v>29</v>
      </c>
      <c r="F3502">
        <v>50</v>
      </c>
      <c r="G3502">
        <v>0</v>
      </c>
      <c r="H3502" t="s">
        <v>30</v>
      </c>
      <c r="I3502">
        <v>0</v>
      </c>
      <c r="J3502" t="s">
        <v>31</v>
      </c>
      <c r="K3502">
        <v>0</v>
      </c>
      <c r="L3502" s="1">
        <v>2286</v>
      </c>
      <c r="M3502" t="s">
        <v>36</v>
      </c>
      <c r="N3502" t="s">
        <v>27</v>
      </c>
      <c r="O3502" t="s">
        <v>27</v>
      </c>
      <c r="P3502">
        <v>50</v>
      </c>
      <c r="Q3502" t="s">
        <v>34</v>
      </c>
      <c r="R3502">
        <v>26</v>
      </c>
      <c r="S3502" t="s">
        <v>36</v>
      </c>
      <c r="T3502">
        <v>4</v>
      </c>
      <c r="U3502">
        <v>2</v>
      </c>
      <c r="V3502">
        <v>2</v>
      </c>
      <c r="W3502">
        <v>4</v>
      </c>
      <c r="X3502">
        <v>719</v>
      </c>
      <c r="Y3502">
        <v>-50</v>
      </c>
      <c r="Z3502" t="s">
        <v>35</v>
      </c>
      <c r="AA3502">
        <v>100</v>
      </c>
      <c r="AB3502" t="str">
        <f t="shared" si="54"/>
        <v>50-59</v>
      </c>
    </row>
    <row r="3503" spans="1:28" x14ac:dyDescent="0.3">
      <c r="A3503">
        <v>30</v>
      </c>
      <c r="B3503" t="s">
        <v>27</v>
      </c>
      <c r="C3503" t="s">
        <v>38</v>
      </c>
      <c r="D3503">
        <v>0</v>
      </c>
      <c r="E3503" t="s">
        <v>37</v>
      </c>
      <c r="F3503">
        <v>0</v>
      </c>
      <c r="G3503">
        <v>1</v>
      </c>
      <c r="H3503" t="s">
        <v>39</v>
      </c>
      <c r="I3503">
        <v>100</v>
      </c>
      <c r="J3503" t="s">
        <v>40</v>
      </c>
      <c r="K3503">
        <v>-200</v>
      </c>
      <c r="L3503" s="1">
        <v>2050</v>
      </c>
      <c r="M3503" t="s">
        <v>27</v>
      </c>
      <c r="N3503" t="s">
        <v>36</v>
      </c>
      <c r="O3503" t="s">
        <v>27</v>
      </c>
      <c r="P3503">
        <v>50</v>
      </c>
      <c r="Q3503" t="s">
        <v>34</v>
      </c>
      <c r="R3503">
        <v>17</v>
      </c>
      <c r="S3503" t="s">
        <v>27</v>
      </c>
      <c r="T3503">
        <v>4</v>
      </c>
      <c r="U3503">
        <v>3</v>
      </c>
      <c r="V3503">
        <v>3</v>
      </c>
      <c r="W3503">
        <v>99</v>
      </c>
      <c r="X3503">
        <v>742</v>
      </c>
      <c r="Y3503">
        <v>-50</v>
      </c>
      <c r="Z3503" t="s">
        <v>35</v>
      </c>
      <c r="AA3503">
        <v>100</v>
      </c>
      <c r="AB3503" t="str">
        <f t="shared" si="54"/>
        <v>30-39</v>
      </c>
    </row>
    <row r="3504" spans="1:28" x14ac:dyDescent="0.3">
      <c r="A3504">
        <v>40</v>
      </c>
      <c r="B3504" t="s">
        <v>27</v>
      </c>
      <c r="C3504" t="s">
        <v>28</v>
      </c>
      <c r="D3504">
        <v>86</v>
      </c>
      <c r="E3504" t="s">
        <v>29</v>
      </c>
      <c r="F3504">
        <v>50</v>
      </c>
      <c r="G3504">
        <v>3</v>
      </c>
      <c r="H3504" t="s">
        <v>30</v>
      </c>
      <c r="I3504">
        <v>150</v>
      </c>
      <c r="J3504" t="s">
        <v>40</v>
      </c>
      <c r="K3504">
        <v>-200</v>
      </c>
      <c r="L3504" s="1">
        <v>2286</v>
      </c>
      <c r="M3504" t="s">
        <v>27</v>
      </c>
      <c r="N3504" t="s">
        <v>27</v>
      </c>
      <c r="O3504" t="s">
        <v>27</v>
      </c>
      <c r="P3504">
        <v>0</v>
      </c>
      <c r="Q3504" t="s">
        <v>32</v>
      </c>
      <c r="R3504">
        <v>18</v>
      </c>
      <c r="S3504" t="s">
        <v>27</v>
      </c>
      <c r="T3504">
        <v>5</v>
      </c>
      <c r="U3504">
        <v>4</v>
      </c>
      <c r="V3504">
        <v>2</v>
      </c>
      <c r="W3504">
        <v>99</v>
      </c>
      <c r="X3504">
        <v>746</v>
      </c>
      <c r="Y3504">
        <v>-50</v>
      </c>
      <c r="Z3504" t="s">
        <v>35</v>
      </c>
      <c r="AA3504">
        <v>100</v>
      </c>
      <c r="AB3504" t="str">
        <f t="shared" si="54"/>
        <v>40-49</v>
      </c>
    </row>
    <row r="3505" spans="1:28" x14ac:dyDescent="0.3">
      <c r="A3505">
        <v>40</v>
      </c>
      <c r="B3505" t="s">
        <v>27</v>
      </c>
      <c r="C3505" t="s">
        <v>38</v>
      </c>
      <c r="D3505">
        <v>0</v>
      </c>
      <c r="E3505" t="s">
        <v>29</v>
      </c>
      <c r="F3505">
        <v>50</v>
      </c>
      <c r="G3505">
        <v>0</v>
      </c>
      <c r="H3505" t="s">
        <v>30</v>
      </c>
      <c r="I3505">
        <v>0</v>
      </c>
      <c r="J3505" t="s">
        <v>40</v>
      </c>
      <c r="K3505">
        <v>-200</v>
      </c>
      <c r="L3505" s="1">
        <v>2050</v>
      </c>
      <c r="M3505" t="s">
        <v>27</v>
      </c>
      <c r="N3505" t="s">
        <v>27</v>
      </c>
      <c r="O3505" t="s">
        <v>27</v>
      </c>
      <c r="P3505">
        <v>0</v>
      </c>
      <c r="Q3505" t="s">
        <v>32</v>
      </c>
      <c r="R3505">
        <v>14</v>
      </c>
      <c r="S3505" t="s">
        <v>36</v>
      </c>
      <c r="T3505">
        <v>5</v>
      </c>
      <c r="U3505">
        <v>1</v>
      </c>
      <c r="V3505">
        <v>2</v>
      </c>
      <c r="W3505">
        <v>6</v>
      </c>
      <c r="X3505">
        <v>688</v>
      </c>
      <c r="Y3505">
        <v>50</v>
      </c>
      <c r="Z3505" t="s">
        <v>41</v>
      </c>
      <c r="AA3505">
        <v>0</v>
      </c>
      <c r="AB3505" t="str">
        <f t="shared" si="54"/>
        <v>40-49</v>
      </c>
    </row>
    <row r="3506" spans="1:28" x14ac:dyDescent="0.3">
      <c r="A3506">
        <v>32</v>
      </c>
      <c r="B3506" t="s">
        <v>27</v>
      </c>
      <c r="C3506" t="s">
        <v>46</v>
      </c>
      <c r="D3506">
        <v>0</v>
      </c>
      <c r="E3506" t="s">
        <v>29</v>
      </c>
      <c r="F3506">
        <v>50</v>
      </c>
      <c r="G3506">
        <v>1</v>
      </c>
      <c r="H3506" t="s">
        <v>39</v>
      </c>
      <c r="I3506">
        <v>100</v>
      </c>
      <c r="J3506" t="s">
        <v>40</v>
      </c>
      <c r="K3506">
        <v>-200</v>
      </c>
      <c r="L3506" s="1">
        <v>2100</v>
      </c>
      <c r="M3506" t="s">
        <v>27</v>
      </c>
      <c r="N3506" t="s">
        <v>36</v>
      </c>
      <c r="O3506" t="s">
        <v>27</v>
      </c>
      <c r="P3506">
        <v>50</v>
      </c>
      <c r="Q3506" t="s">
        <v>34</v>
      </c>
      <c r="R3506">
        <v>1</v>
      </c>
      <c r="S3506" t="s">
        <v>27</v>
      </c>
      <c r="T3506">
        <v>2</v>
      </c>
      <c r="U3506">
        <v>2</v>
      </c>
      <c r="V3506">
        <v>3</v>
      </c>
      <c r="W3506">
        <v>99</v>
      </c>
      <c r="X3506">
        <v>693</v>
      </c>
      <c r="Y3506">
        <v>50</v>
      </c>
      <c r="Z3506" t="s">
        <v>41</v>
      </c>
      <c r="AA3506">
        <v>0</v>
      </c>
      <c r="AB3506" t="str">
        <f t="shared" si="54"/>
        <v>30-39</v>
      </c>
    </row>
    <row r="3507" spans="1:28" x14ac:dyDescent="0.3">
      <c r="A3507">
        <v>19</v>
      </c>
      <c r="B3507" t="s">
        <v>27</v>
      </c>
      <c r="C3507" t="s">
        <v>38</v>
      </c>
      <c r="D3507">
        <v>0</v>
      </c>
      <c r="E3507" t="s">
        <v>29</v>
      </c>
      <c r="F3507">
        <v>50</v>
      </c>
      <c r="G3507">
        <v>0</v>
      </c>
      <c r="H3507" t="s">
        <v>30</v>
      </c>
      <c r="I3507">
        <v>0</v>
      </c>
      <c r="J3507" t="s">
        <v>31</v>
      </c>
      <c r="K3507">
        <v>0</v>
      </c>
      <c r="L3507" s="1">
        <v>2150</v>
      </c>
      <c r="M3507" t="s">
        <v>27</v>
      </c>
      <c r="N3507" t="s">
        <v>27</v>
      </c>
      <c r="O3507" t="s">
        <v>27</v>
      </c>
      <c r="P3507">
        <v>0</v>
      </c>
      <c r="Q3507" t="s">
        <v>34</v>
      </c>
      <c r="R3507">
        <v>27</v>
      </c>
      <c r="S3507" t="s">
        <v>27</v>
      </c>
      <c r="T3507">
        <v>2</v>
      </c>
      <c r="U3507">
        <v>0</v>
      </c>
      <c r="V3507">
        <v>1</v>
      </c>
      <c r="W3507">
        <v>99</v>
      </c>
      <c r="X3507">
        <v>750</v>
      </c>
      <c r="Y3507">
        <v>-50</v>
      </c>
      <c r="Z3507" t="s">
        <v>41</v>
      </c>
      <c r="AA3507">
        <v>0</v>
      </c>
      <c r="AB3507" t="str">
        <f t="shared" si="54"/>
        <v>10-19</v>
      </c>
    </row>
    <row r="3508" spans="1:28" x14ac:dyDescent="0.3">
      <c r="A3508">
        <v>44</v>
      </c>
      <c r="B3508" t="s">
        <v>27</v>
      </c>
      <c r="C3508" t="s">
        <v>45</v>
      </c>
      <c r="D3508">
        <v>0</v>
      </c>
      <c r="E3508" t="s">
        <v>29</v>
      </c>
      <c r="F3508">
        <v>50</v>
      </c>
      <c r="G3508">
        <v>0</v>
      </c>
      <c r="H3508" t="s">
        <v>30</v>
      </c>
      <c r="I3508">
        <v>0</v>
      </c>
      <c r="J3508" t="s">
        <v>40</v>
      </c>
      <c r="K3508">
        <v>-200</v>
      </c>
      <c r="L3508" s="1">
        <v>1950</v>
      </c>
      <c r="M3508" t="s">
        <v>27</v>
      </c>
      <c r="N3508" t="s">
        <v>36</v>
      </c>
      <c r="O3508" t="s">
        <v>27</v>
      </c>
      <c r="P3508">
        <v>50</v>
      </c>
      <c r="Q3508" t="s">
        <v>34</v>
      </c>
      <c r="R3508">
        <v>7</v>
      </c>
      <c r="S3508" t="s">
        <v>36</v>
      </c>
      <c r="T3508">
        <v>5</v>
      </c>
      <c r="U3508">
        <v>0</v>
      </c>
      <c r="V3508">
        <v>1</v>
      </c>
      <c r="W3508">
        <v>10</v>
      </c>
      <c r="X3508">
        <v>701</v>
      </c>
      <c r="Y3508">
        <v>-50</v>
      </c>
      <c r="Z3508" t="s">
        <v>33</v>
      </c>
      <c r="AA3508">
        <v>50</v>
      </c>
      <c r="AB3508" t="str">
        <f t="shared" si="54"/>
        <v>40-49</v>
      </c>
    </row>
    <row r="3509" spans="1:28" x14ac:dyDescent="0.3">
      <c r="A3509">
        <v>39</v>
      </c>
      <c r="B3509" t="s">
        <v>27</v>
      </c>
      <c r="C3509" t="s">
        <v>28</v>
      </c>
      <c r="D3509">
        <v>86</v>
      </c>
      <c r="E3509" t="s">
        <v>42</v>
      </c>
      <c r="F3509">
        <v>100</v>
      </c>
      <c r="G3509">
        <v>2</v>
      </c>
      <c r="H3509" t="s">
        <v>30</v>
      </c>
      <c r="I3509">
        <v>100</v>
      </c>
      <c r="J3509" t="s">
        <v>31</v>
      </c>
      <c r="K3509">
        <v>0</v>
      </c>
      <c r="L3509" s="1">
        <v>2436</v>
      </c>
      <c r="M3509" t="s">
        <v>27</v>
      </c>
      <c r="N3509" t="s">
        <v>36</v>
      </c>
      <c r="O3509" t="s">
        <v>27</v>
      </c>
      <c r="P3509">
        <v>50</v>
      </c>
      <c r="Q3509" t="s">
        <v>32</v>
      </c>
      <c r="R3509">
        <v>6</v>
      </c>
      <c r="S3509" t="s">
        <v>36</v>
      </c>
      <c r="T3509">
        <v>5</v>
      </c>
      <c r="U3509">
        <v>4</v>
      </c>
      <c r="V3509">
        <v>2</v>
      </c>
      <c r="W3509">
        <v>3</v>
      </c>
      <c r="X3509">
        <v>697</v>
      </c>
      <c r="Y3509">
        <v>50</v>
      </c>
      <c r="Z3509" t="s">
        <v>41</v>
      </c>
      <c r="AA3509">
        <v>0</v>
      </c>
      <c r="AB3509" t="str">
        <f t="shared" si="54"/>
        <v>30-39</v>
      </c>
    </row>
    <row r="3510" spans="1:28" x14ac:dyDescent="0.3">
      <c r="A3510">
        <v>47</v>
      </c>
      <c r="B3510" t="s">
        <v>27</v>
      </c>
      <c r="C3510" t="s">
        <v>38</v>
      </c>
      <c r="D3510">
        <v>0</v>
      </c>
      <c r="E3510" t="s">
        <v>37</v>
      </c>
      <c r="F3510">
        <v>0</v>
      </c>
      <c r="G3510">
        <v>2</v>
      </c>
      <c r="H3510" t="s">
        <v>39</v>
      </c>
      <c r="I3510">
        <v>200</v>
      </c>
      <c r="J3510" t="s">
        <v>31</v>
      </c>
      <c r="K3510">
        <v>0</v>
      </c>
      <c r="L3510" s="1">
        <v>2400</v>
      </c>
      <c r="M3510" t="s">
        <v>27</v>
      </c>
      <c r="N3510" t="s">
        <v>27</v>
      </c>
      <c r="O3510" t="s">
        <v>27</v>
      </c>
      <c r="P3510">
        <v>0</v>
      </c>
      <c r="Q3510" t="s">
        <v>32</v>
      </c>
      <c r="R3510">
        <v>20</v>
      </c>
      <c r="S3510" t="s">
        <v>36</v>
      </c>
      <c r="T3510">
        <v>3</v>
      </c>
      <c r="U3510">
        <v>3</v>
      </c>
      <c r="V3510">
        <v>1</v>
      </c>
      <c r="W3510">
        <v>4</v>
      </c>
      <c r="X3510">
        <v>751</v>
      </c>
      <c r="Y3510">
        <v>-50</v>
      </c>
      <c r="Z3510" t="s">
        <v>35</v>
      </c>
      <c r="AA3510">
        <v>100</v>
      </c>
      <c r="AB3510" t="str">
        <f t="shared" si="54"/>
        <v>40-49</v>
      </c>
    </row>
    <row r="3511" spans="1:28" x14ac:dyDescent="0.3">
      <c r="A3511">
        <v>31</v>
      </c>
      <c r="B3511" t="s">
        <v>27</v>
      </c>
      <c r="C3511" t="s">
        <v>28</v>
      </c>
      <c r="D3511">
        <v>86</v>
      </c>
      <c r="E3511" t="s">
        <v>42</v>
      </c>
      <c r="F3511">
        <v>100</v>
      </c>
      <c r="G3511">
        <v>2</v>
      </c>
      <c r="H3511" t="s">
        <v>30</v>
      </c>
      <c r="I3511">
        <v>100</v>
      </c>
      <c r="J3511" t="s">
        <v>31</v>
      </c>
      <c r="K3511">
        <v>0</v>
      </c>
      <c r="L3511" s="1">
        <v>2386</v>
      </c>
      <c r="M3511" t="s">
        <v>27</v>
      </c>
      <c r="N3511" t="s">
        <v>36</v>
      </c>
      <c r="O3511" t="s">
        <v>27</v>
      </c>
      <c r="P3511">
        <v>50</v>
      </c>
      <c r="Q3511" t="s">
        <v>34</v>
      </c>
      <c r="R3511">
        <v>4</v>
      </c>
      <c r="S3511" t="s">
        <v>36</v>
      </c>
      <c r="T3511">
        <v>9</v>
      </c>
      <c r="U3511">
        <v>2</v>
      </c>
      <c r="V3511">
        <v>3</v>
      </c>
      <c r="W3511">
        <v>2</v>
      </c>
      <c r="X3511">
        <v>772</v>
      </c>
      <c r="Y3511">
        <v>-50</v>
      </c>
      <c r="Z3511" t="s">
        <v>33</v>
      </c>
      <c r="AA3511">
        <v>50</v>
      </c>
      <c r="AB3511" t="str">
        <f t="shared" si="54"/>
        <v>30-39</v>
      </c>
    </row>
    <row r="3512" spans="1:28" x14ac:dyDescent="0.3">
      <c r="A3512">
        <v>58</v>
      </c>
      <c r="B3512" t="s">
        <v>36</v>
      </c>
      <c r="C3512" t="s">
        <v>38</v>
      </c>
      <c r="D3512">
        <v>0</v>
      </c>
      <c r="E3512" t="s">
        <v>37</v>
      </c>
      <c r="F3512">
        <v>0</v>
      </c>
      <c r="G3512">
        <v>1</v>
      </c>
      <c r="H3512" t="s">
        <v>30</v>
      </c>
      <c r="I3512">
        <v>50</v>
      </c>
      <c r="J3512" t="s">
        <v>31</v>
      </c>
      <c r="K3512">
        <v>0</v>
      </c>
      <c r="L3512" s="1">
        <v>2250</v>
      </c>
      <c r="M3512" t="s">
        <v>27</v>
      </c>
      <c r="N3512" t="s">
        <v>27</v>
      </c>
      <c r="O3512" t="s">
        <v>27</v>
      </c>
      <c r="P3512">
        <v>0</v>
      </c>
      <c r="Q3512" t="s">
        <v>34</v>
      </c>
      <c r="R3512">
        <v>8</v>
      </c>
      <c r="S3512" t="s">
        <v>36</v>
      </c>
      <c r="T3512">
        <v>5</v>
      </c>
      <c r="U3512">
        <v>3</v>
      </c>
      <c r="V3512">
        <v>3</v>
      </c>
      <c r="W3512">
        <v>1</v>
      </c>
      <c r="X3512">
        <v>763</v>
      </c>
      <c r="Y3512">
        <v>-50</v>
      </c>
      <c r="Z3512" t="s">
        <v>35</v>
      </c>
      <c r="AA3512">
        <v>100</v>
      </c>
      <c r="AB3512" t="str">
        <f t="shared" si="54"/>
        <v>50-59</v>
      </c>
    </row>
    <row r="3513" spans="1:28" x14ac:dyDescent="0.3">
      <c r="A3513">
        <v>26</v>
      </c>
      <c r="B3513" t="s">
        <v>27</v>
      </c>
      <c r="C3513" t="s">
        <v>28</v>
      </c>
      <c r="D3513">
        <v>86</v>
      </c>
      <c r="E3513" t="s">
        <v>37</v>
      </c>
      <c r="F3513">
        <v>0</v>
      </c>
      <c r="G3513">
        <v>2</v>
      </c>
      <c r="H3513" t="s">
        <v>39</v>
      </c>
      <c r="I3513">
        <v>200</v>
      </c>
      <c r="J3513" t="s">
        <v>40</v>
      </c>
      <c r="K3513">
        <v>-200</v>
      </c>
      <c r="L3513" s="1">
        <v>2286</v>
      </c>
      <c r="M3513" t="s">
        <v>27</v>
      </c>
      <c r="N3513" t="s">
        <v>27</v>
      </c>
      <c r="O3513" t="s">
        <v>27</v>
      </c>
      <c r="P3513">
        <v>0</v>
      </c>
      <c r="Q3513" t="s">
        <v>32</v>
      </c>
      <c r="R3513">
        <v>9</v>
      </c>
      <c r="S3513" t="s">
        <v>36</v>
      </c>
      <c r="T3513">
        <v>1</v>
      </c>
      <c r="U3513">
        <v>2</v>
      </c>
      <c r="V3513">
        <v>2</v>
      </c>
      <c r="W3513">
        <v>11</v>
      </c>
      <c r="X3513">
        <v>644</v>
      </c>
      <c r="Y3513">
        <v>50</v>
      </c>
      <c r="Z3513" t="s">
        <v>41</v>
      </c>
      <c r="AA3513">
        <v>0</v>
      </c>
      <c r="AB3513" t="str">
        <f t="shared" si="54"/>
        <v>20-29</v>
      </c>
    </row>
    <row r="3514" spans="1:28" x14ac:dyDescent="0.3">
      <c r="A3514">
        <v>65</v>
      </c>
      <c r="B3514" t="s">
        <v>36</v>
      </c>
      <c r="C3514" t="s">
        <v>46</v>
      </c>
      <c r="D3514">
        <v>0</v>
      </c>
      <c r="E3514" t="s">
        <v>29</v>
      </c>
      <c r="F3514">
        <v>50</v>
      </c>
      <c r="G3514">
        <v>0</v>
      </c>
      <c r="H3514" t="s">
        <v>39</v>
      </c>
      <c r="I3514">
        <v>0</v>
      </c>
      <c r="J3514" t="s">
        <v>40</v>
      </c>
      <c r="K3514">
        <v>-200</v>
      </c>
      <c r="L3514" s="1">
        <v>1900</v>
      </c>
      <c r="M3514" t="s">
        <v>36</v>
      </c>
      <c r="N3514" t="s">
        <v>27</v>
      </c>
      <c r="O3514" t="s">
        <v>27</v>
      </c>
      <c r="P3514">
        <v>50</v>
      </c>
      <c r="Q3514" t="s">
        <v>32</v>
      </c>
      <c r="R3514">
        <v>26</v>
      </c>
      <c r="S3514" t="s">
        <v>27</v>
      </c>
      <c r="T3514">
        <v>9</v>
      </c>
      <c r="U3514">
        <v>4</v>
      </c>
      <c r="V3514">
        <v>1</v>
      </c>
      <c r="W3514">
        <v>99</v>
      </c>
      <c r="X3514">
        <v>712</v>
      </c>
      <c r="Y3514">
        <v>-50</v>
      </c>
      <c r="Z3514" t="s">
        <v>41</v>
      </c>
      <c r="AA3514">
        <v>0</v>
      </c>
      <c r="AB3514" t="str">
        <f t="shared" si="54"/>
        <v>60-69</v>
      </c>
    </row>
    <row r="3515" spans="1:28" x14ac:dyDescent="0.3">
      <c r="A3515">
        <v>18</v>
      </c>
      <c r="B3515" t="s">
        <v>27</v>
      </c>
      <c r="C3515" t="s">
        <v>38</v>
      </c>
      <c r="D3515">
        <v>0</v>
      </c>
      <c r="E3515" t="s">
        <v>29</v>
      </c>
      <c r="F3515">
        <v>50</v>
      </c>
      <c r="G3515">
        <v>2</v>
      </c>
      <c r="H3515" t="s">
        <v>39</v>
      </c>
      <c r="I3515">
        <v>200</v>
      </c>
      <c r="J3515" t="s">
        <v>31</v>
      </c>
      <c r="K3515">
        <v>0</v>
      </c>
      <c r="L3515" s="1">
        <v>2400</v>
      </c>
      <c r="M3515" t="s">
        <v>27</v>
      </c>
      <c r="N3515" t="s">
        <v>36</v>
      </c>
      <c r="O3515" t="s">
        <v>27</v>
      </c>
      <c r="P3515">
        <v>50</v>
      </c>
      <c r="Q3515" t="s">
        <v>44</v>
      </c>
      <c r="R3515">
        <v>2</v>
      </c>
      <c r="S3515" t="s">
        <v>27</v>
      </c>
      <c r="T3515">
        <v>7</v>
      </c>
      <c r="U3515">
        <v>2</v>
      </c>
      <c r="V3515">
        <v>1</v>
      </c>
      <c r="W3515">
        <v>99</v>
      </c>
      <c r="X3515">
        <v>649</v>
      </c>
      <c r="Y3515">
        <v>50</v>
      </c>
      <c r="Z3515" t="s">
        <v>41</v>
      </c>
      <c r="AA3515">
        <v>0</v>
      </c>
      <c r="AB3515" t="str">
        <f t="shared" si="54"/>
        <v>10-19</v>
      </c>
    </row>
    <row r="3516" spans="1:28" x14ac:dyDescent="0.3">
      <c r="A3516">
        <v>46</v>
      </c>
      <c r="B3516" t="s">
        <v>27</v>
      </c>
      <c r="C3516" t="s">
        <v>28</v>
      </c>
      <c r="D3516">
        <v>86</v>
      </c>
      <c r="E3516" t="s">
        <v>29</v>
      </c>
      <c r="F3516">
        <v>50</v>
      </c>
      <c r="G3516">
        <v>1</v>
      </c>
      <c r="H3516" t="s">
        <v>30</v>
      </c>
      <c r="I3516">
        <v>50</v>
      </c>
      <c r="J3516" t="s">
        <v>40</v>
      </c>
      <c r="K3516">
        <v>-200</v>
      </c>
      <c r="L3516" s="1">
        <v>2286</v>
      </c>
      <c r="M3516" t="s">
        <v>27</v>
      </c>
      <c r="N3516" t="s">
        <v>27</v>
      </c>
      <c r="O3516" t="s">
        <v>27</v>
      </c>
      <c r="P3516">
        <v>0</v>
      </c>
      <c r="Q3516" t="s">
        <v>34</v>
      </c>
      <c r="R3516">
        <v>29</v>
      </c>
      <c r="S3516" t="s">
        <v>27</v>
      </c>
      <c r="T3516">
        <v>7</v>
      </c>
      <c r="U3516">
        <v>2</v>
      </c>
      <c r="V3516">
        <v>2</v>
      </c>
      <c r="W3516">
        <v>99</v>
      </c>
      <c r="X3516">
        <v>690</v>
      </c>
      <c r="Y3516">
        <v>50</v>
      </c>
      <c r="Z3516" t="s">
        <v>35</v>
      </c>
      <c r="AA3516">
        <v>100</v>
      </c>
      <c r="AB3516" t="str">
        <f t="shared" si="54"/>
        <v>40-49</v>
      </c>
    </row>
    <row r="3517" spans="1:28" x14ac:dyDescent="0.3">
      <c r="A3517">
        <v>47</v>
      </c>
      <c r="B3517" t="s">
        <v>27</v>
      </c>
      <c r="C3517" t="s">
        <v>28</v>
      </c>
      <c r="D3517">
        <v>86</v>
      </c>
      <c r="E3517" t="s">
        <v>29</v>
      </c>
      <c r="F3517">
        <v>50</v>
      </c>
      <c r="G3517">
        <v>0</v>
      </c>
      <c r="H3517" t="s">
        <v>30</v>
      </c>
      <c r="I3517">
        <v>0</v>
      </c>
      <c r="J3517" t="s">
        <v>40</v>
      </c>
      <c r="K3517">
        <v>-200</v>
      </c>
      <c r="L3517" s="1">
        <v>2086</v>
      </c>
      <c r="M3517" t="s">
        <v>36</v>
      </c>
      <c r="N3517" t="s">
        <v>36</v>
      </c>
      <c r="O3517" t="s">
        <v>27</v>
      </c>
      <c r="P3517">
        <v>100</v>
      </c>
      <c r="Q3517" t="s">
        <v>32</v>
      </c>
      <c r="R3517">
        <v>24</v>
      </c>
      <c r="S3517" t="s">
        <v>36</v>
      </c>
      <c r="T3517">
        <v>4</v>
      </c>
      <c r="U3517">
        <v>5</v>
      </c>
      <c r="V3517">
        <v>3</v>
      </c>
      <c r="W3517">
        <v>6</v>
      </c>
      <c r="X3517">
        <v>656</v>
      </c>
      <c r="Y3517">
        <v>50</v>
      </c>
      <c r="Z3517" t="s">
        <v>33</v>
      </c>
      <c r="AA3517">
        <v>50</v>
      </c>
      <c r="AB3517" t="str">
        <f t="shared" si="54"/>
        <v>40-49</v>
      </c>
    </row>
    <row r="3518" spans="1:28" x14ac:dyDescent="0.3">
      <c r="A3518">
        <v>28</v>
      </c>
      <c r="B3518" t="s">
        <v>27</v>
      </c>
      <c r="C3518" t="s">
        <v>28</v>
      </c>
      <c r="D3518">
        <v>86</v>
      </c>
      <c r="E3518" t="s">
        <v>29</v>
      </c>
      <c r="F3518">
        <v>50</v>
      </c>
      <c r="G3518">
        <v>1</v>
      </c>
      <c r="H3518" t="s">
        <v>39</v>
      </c>
      <c r="I3518">
        <v>100</v>
      </c>
      <c r="J3518" t="s">
        <v>31</v>
      </c>
      <c r="K3518">
        <v>0</v>
      </c>
      <c r="L3518" s="1">
        <v>2486</v>
      </c>
      <c r="M3518" t="s">
        <v>36</v>
      </c>
      <c r="N3518" t="s">
        <v>27</v>
      </c>
      <c r="O3518" t="s">
        <v>27</v>
      </c>
      <c r="P3518">
        <v>50</v>
      </c>
      <c r="Q3518" t="s">
        <v>32</v>
      </c>
      <c r="R3518">
        <v>5</v>
      </c>
      <c r="S3518" t="s">
        <v>36</v>
      </c>
      <c r="T3518">
        <v>6</v>
      </c>
      <c r="U3518">
        <v>3</v>
      </c>
      <c r="V3518">
        <v>3</v>
      </c>
      <c r="W3518">
        <v>4</v>
      </c>
      <c r="X3518">
        <v>616</v>
      </c>
      <c r="Y3518">
        <v>50</v>
      </c>
      <c r="Z3518" t="s">
        <v>35</v>
      </c>
      <c r="AA3518">
        <v>100</v>
      </c>
      <c r="AB3518" t="str">
        <f t="shared" si="54"/>
        <v>20-29</v>
      </c>
    </row>
    <row r="3519" spans="1:28" x14ac:dyDescent="0.3">
      <c r="A3519">
        <v>46</v>
      </c>
      <c r="B3519" t="s">
        <v>27</v>
      </c>
      <c r="C3519" t="s">
        <v>38</v>
      </c>
      <c r="D3519">
        <v>0</v>
      </c>
      <c r="E3519" t="s">
        <v>29</v>
      </c>
      <c r="F3519">
        <v>50</v>
      </c>
      <c r="G3519">
        <v>1</v>
      </c>
      <c r="H3519" t="s">
        <v>30</v>
      </c>
      <c r="I3519">
        <v>50</v>
      </c>
      <c r="J3519" t="s">
        <v>31</v>
      </c>
      <c r="K3519">
        <v>0</v>
      </c>
      <c r="L3519" s="1">
        <v>2300</v>
      </c>
      <c r="M3519" t="s">
        <v>36</v>
      </c>
      <c r="N3519" t="s">
        <v>27</v>
      </c>
      <c r="O3519" t="s">
        <v>27</v>
      </c>
      <c r="P3519">
        <v>50</v>
      </c>
      <c r="Q3519" t="s">
        <v>32</v>
      </c>
      <c r="R3519">
        <v>1</v>
      </c>
      <c r="S3519" t="s">
        <v>27</v>
      </c>
      <c r="T3519">
        <v>5</v>
      </c>
      <c r="U3519">
        <v>1</v>
      </c>
      <c r="V3519">
        <v>3</v>
      </c>
      <c r="W3519">
        <v>99</v>
      </c>
      <c r="X3519">
        <v>697</v>
      </c>
      <c r="Y3519">
        <v>50</v>
      </c>
      <c r="Z3519" t="s">
        <v>33</v>
      </c>
      <c r="AA3519">
        <v>50</v>
      </c>
      <c r="AB3519" t="str">
        <f t="shared" si="54"/>
        <v>40-49</v>
      </c>
    </row>
    <row r="3520" spans="1:28" x14ac:dyDescent="0.3">
      <c r="A3520">
        <v>59</v>
      </c>
      <c r="B3520" t="s">
        <v>36</v>
      </c>
      <c r="C3520" t="s">
        <v>28</v>
      </c>
      <c r="D3520">
        <v>86</v>
      </c>
      <c r="E3520" t="s">
        <v>29</v>
      </c>
      <c r="F3520">
        <v>50</v>
      </c>
      <c r="G3520">
        <v>0</v>
      </c>
      <c r="H3520" t="s">
        <v>30</v>
      </c>
      <c r="I3520">
        <v>0</v>
      </c>
      <c r="J3520" t="s">
        <v>40</v>
      </c>
      <c r="K3520">
        <v>-200</v>
      </c>
      <c r="L3520" s="1">
        <v>2036</v>
      </c>
      <c r="M3520" t="s">
        <v>36</v>
      </c>
      <c r="N3520" t="s">
        <v>27</v>
      </c>
      <c r="O3520" t="s">
        <v>27</v>
      </c>
      <c r="P3520">
        <v>50</v>
      </c>
      <c r="Q3520" t="s">
        <v>34</v>
      </c>
      <c r="R3520">
        <v>18</v>
      </c>
      <c r="S3520" t="s">
        <v>36</v>
      </c>
      <c r="T3520">
        <v>5</v>
      </c>
      <c r="U3520">
        <v>2</v>
      </c>
      <c r="V3520">
        <v>1</v>
      </c>
      <c r="W3520">
        <v>2</v>
      </c>
      <c r="X3520">
        <v>712</v>
      </c>
      <c r="Y3520">
        <v>-50</v>
      </c>
      <c r="Z3520" t="s">
        <v>33</v>
      </c>
      <c r="AA3520">
        <v>50</v>
      </c>
      <c r="AB3520" t="str">
        <f t="shared" si="54"/>
        <v>50-59</v>
      </c>
    </row>
    <row r="3521" spans="1:28" x14ac:dyDescent="0.3">
      <c r="A3521">
        <v>18</v>
      </c>
      <c r="B3521" t="s">
        <v>27</v>
      </c>
      <c r="C3521" t="s">
        <v>38</v>
      </c>
      <c r="D3521">
        <v>0</v>
      </c>
      <c r="E3521" t="s">
        <v>29</v>
      </c>
      <c r="F3521">
        <v>50</v>
      </c>
      <c r="G3521">
        <v>1</v>
      </c>
      <c r="H3521" t="s">
        <v>39</v>
      </c>
      <c r="I3521">
        <v>100</v>
      </c>
      <c r="J3521" t="s">
        <v>40</v>
      </c>
      <c r="K3521">
        <v>-200</v>
      </c>
      <c r="L3521" s="1">
        <v>2050</v>
      </c>
      <c r="M3521" t="s">
        <v>27</v>
      </c>
      <c r="N3521" t="s">
        <v>27</v>
      </c>
      <c r="O3521" t="s">
        <v>36</v>
      </c>
      <c r="P3521">
        <v>50</v>
      </c>
      <c r="Q3521" t="s">
        <v>32</v>
      </c>
      <c r="R3521">
        <v>23</v>
      </c>
      <c r="S3521" t="s">
        <v>27</v>
      </c>
      <c r="T3521">
        <v>5</v>
      </c>
      <c r="U3521">
        <v>3</v>
      </c>
      <c r="V3521">
        <v>3</v>
      </c>
      <c r="W3521">
        <v>99</v>
      </c>
      <c r="X3521">
        <v>751</v>
      </c>
      <c r="Y3521">
        <v>-50</v>
      </c>
      <c r="Z3521" t="s">
        <v>33</v>
      </c>
      <c r="AA3521">
        <v>50</v>
      </c>
      <c r="AB3521" t="str">
        <f t="shared" si="54"/>
        <v>10-19</v>
      </c>
    </row>
    <row r="3522" spans="1:28" x14ac:dyDescent="0.3">
      <c r="A3522">
        <v>47</v>
      </c>
      <c r="B3522" t="s">
        <v>27</v>
      </c>
      <c r="C3522" t="s">
        <v>38</v>
      </c>
      <c r="D3522">
        <v>0</v>
      </c>
      <c r="E3522" t="s">
        <v>29</v>
      </c>
      <c r="F3522">
        <v>50</v>
      </c>
      <c r="G3522">
        <v>0</v>
      </c>
      <c r="H3522" t="s">
        <v>39</v>
      </c>
      <c r="I3522">
        <v>0</v>
      </c>
      <c r="J3522" t="s">
        <v>40</v>
      </c>
      <c r="K3522">
        <v>-200</v>
      </c>
      <c r="L3522" s="1">
        <v>2000</v>
      </c>
      <c r="M3522" t="s">
        <v>27</v>
      </c>
      <c r="N3522" t="s">
        <v>27</v>
      </c>
      <c r="O3522" t="s">
        <v>27</v>
      </c>
      <c r="P3522">
        <v>0</v>
      </c>
      <c r="Q3522" t="s">
        <v>34</v>
      </c>
      <c r="R3522">
        <v>3</v>
      </c>
      <c r="S3522" t="s">
        <v>36</v>
      </c>
      <c r="T3522">
        <v>6</v>
      </c>
      <c r="U3522">
        <v>2</v>
      </c>
      <c r="V3522">
        <v>3</v>
      </c>
      <c r="W3522">
        <v>6</v>
      </c>
      <c r="X3522">
        <v>743</v>
      </c>
      <c r="Y3522">
        <v>-50</v>
      </c>
      <c r="Z3522" t="s">
        <v>33</v>
      </c>
      <c r="AA3522">
        <v>50</v>
      </c>
      <c r="AB3522" t="str">
        <f t="shared" ref="AB3522:AB3585" si="55">FLOOR(A3522,10) &amp; "-" &amp; (FLOOR(A3522,10)+9)</f>
        <v>40-49</v>
      </c>
    </row>
    <row r="3523" spans="1:28" x14ac:dyDescent="0.3">
      <c r="A3523">
        <v>18</v>
      </c>
      <c r="B3523" t="s">
        <v>27</v>
      </c>
      <c r="C3523" t="s">
        <v>38</v>
      </c>
      <c r="D3523">
        <v>0</v>
      </c>
      <c r="E3523" t="s">
        <v>29</v>
      </c>
      <c r="F3523">
        <v>50</v>
      </c>
      <c r="G3523">
        <v>1</v>
      </c>
      <c r="H3523" t="s">
        <v>30</v>
      </c>
      <c r="I3523">
        <v>50</v>
      </c>
      <c r="J3523" t="s">
        <v>31</v>
      </c>
      <c r="K3523">
        <v>0</v>
      </c>
      <c r="L3523" s="1">
        <v>2300</v>
      </c>
      <c r="M3523" t="s">
        <v>27</v>
      </c>
      <c r="N3523" t="s">
        <v>27</v>
      </c>
      <c r="O3523" t="s">
        <v>27</v>
      </c>
      <c r="P3523">
        <v>0</v>
      </c>
      <c r="Q3523" t="s">
        <v>32</v>
      </c>
      <c r="R3523">
        <v>7</v>
      </c>
      <c r="S3523" t="s">
        <v>27</v>
      </c>
      <c r="T3523">
        <v>6</v>
      </c>
      <c r="U3523">
        <v>1</v>
      </c>
      <c r="V3523">
        <v>1</v>
      </c>
      <c r="W3523">
        <v>99</v>
      </c>
      <c r="X3523">
        <v>729</v>
      </c>
      <c r="Y3523">
        <v>-50</v>
      </c>
      <c r="Z3523" t="s">
        <v>35</v>
      </c>
      <c r="AA3523">
        <v>100</v>
      </c>
      <c r="AB3523" t="str">
        <f t="shared" si="55"/>
        <v>10-19</v>
      </c>
    </row>
    <row r="3524" spans="1:28" x14ac:dyDescent="0.3">
      <c r="A3524">
        <v>25</v>
      </c>
      <c r="B3524" t="s">
        <v>27</v>
      </c>
      <c r="C3524" t="s">
        <v>38</v>
      </c>
      <c r="D3524">
        <v>0</v>
      </c>
      <c r="E3524" t="s">
        <v>29</v>
      </c>
      <c r="F3524">
        <v>50</v>
      </c>
      <c r="G3524">
        <v>0</v>
      </c>
      <c r="H3524" t="s">
        <v>30</v>
      </c>
      <c r="I3524">
        <v>0</v>
      </c>
      <c r="J3524" t="s">
        <v>31</v>
      </c>
      <c r="K3524">
        <v>0</v>
      </c>
      <c r="L3524" s="1">
        <v>2200</v>
      </c>
      <c r="M3524" t="s">
        <v>27</v>
      </c>
      <c r="N3524" t="s">
        <v>36</v>
      </c>
      <c r="O3524" t="s">
        <v>36</v>
      </c>
      <c r="P3524">
        <v>100</v>
      </c>
      <c r="Q3524" t="s">
        <v>34</v>
      </c>
      <c r="R3524">
        <v>4</v>
      </c>
      <c r="S3524" t="s">
        <v>36</v>
      </c>
      <c r="T3524">
        <v>5</v>
      </c>
      <c r="U3524">
        <v>5</v>
      </c>
      <c r="V3524">
        <v>3</v>
      </c>
      <c r="W3524">
        <v>13</v>
      </c>
      <c r="X3524">
        <v>649</v>
      </c>
      <c r="Y3524">
        <v>50</v>
      </c>
      <c r="Z3524" t="s">
        <v>33</v>
      </c>
      <c r="AA3524">
        <v>50</v>
      </c>
      <c r="AB3524" t="str">
        <f t="shared" si="55"/>
        <v>20-29</v>
      </c>
    </row>
    <row r="3525" spans="1:28" x14ac:dyDescent="0.3">
      <c r="A3525">
        <v>64</v>
      </c>
      <c r="B3525" t="s">
        <v>36</v>
      </c>
      <c r="C3525" t="s">
        <v>28</v>
      </c>
      <c r="D3525">
        <v>86</v>
      </c>
      <c r="E3525" t="s">
        <v>29</v>
      </c>
      <c r="F3525">
        <v>50</v>
      </c>
      <c r="G3525">
        <v>0</v>
      </c>
      <c r="H3525" t="s">
        <v>30</v>
      </c>
      <c r="I3525">
        <v>0</v>
      </c>
      <c r="J3525" t="s">
        <v>40</v>
      </c>
      <c r="K3525">
        <v>-200</v>
      </c>
      <c r="L3525" s="1">
        <v>2236</v>
      </c>
      <c r="M3525" t="s">
        <v>27</v>
      </c>
      <c r="N3525" t="s">
        <v>27</v>
      </c>
      <c r="O3525" t="s">
        <v>27</v>
      </c>
      <c r="P3525">
        <v>0</v>
      </c>
      <c r="Q3525" t="s">
        <v>34</v>
      </c>
      <c r="R3525">
        <v>6</v>
      </c>
      <c r="S3525" t="s">
        <v>27</v>
      </c>
      <c r="T3525">
        <v>6</v>
      </c>
      <c r="U3525">
        <v>2</v>
      </c>
      <c r="V3525">
        <v>3</v>
      </c>
      <c r="W3525">
        <v>99</v>
      </c>
      <c r="X3525">
        <v>650</v>
      </c>
      <c r="Y3525">
        <v>50</v>
      </c>
      <c r="Z3525" t="s">
        <v>35</v>
      </c>
      <c r="AA3525">
        <v>100</v>
      </c>
      <c r="AB3525" t="str">
        <f t="shared" si="55"/>
        <v>60-69</v>
      </c>
    </row>
    <row r="3526" spans="1:28" x14ac:dyDescent="0.3">
      <c r="A3526">
        <v>31</v>
      </c>
      <c r="B3526" t="s">
        <v>27</v>
      </c>
      <c r="C3526" t="s">
        <v>45</v>
      </c>
      <c r="D3526">
        <v>0</v>
      </c>
      <c r="E3526" t="s">
        <v>29</v>
      </c>
      <c r="F3526">
        <v>50</v>
      </c>
      <c r="G3526">
        <v>2</v>
      </c>
      <c r="H3526" t="s">
        <v>39</v>
      </c>
      <c r="I3526">
        <v>200</v>
      </c>
      <c r="J3526" t="s">
        <v>31</v>
      </c>
      <c r="K3526">
        <v>0</v>
      </c>
      <c r="L3526" s="1">
        <v>2450</v>
      </c>
      <c r="M3526" t="s">
        <v>36</v>
      </c>
      <c r="N3526" t="s">
        <v>27</v>
      </c>
      <c r="O3526" t="s">
        <v>27</v>
      </c>
      <c r="P3526">
        <v>50</v>
      </c>
      <c r="Q3526" t="s">
        <v>34</v>
      </c>
      <c r="R3526">
        <v>18</v>
      </c>
      <c r="S3526" t="s">
        <v>36</v>
      </c>
      <c r="T3526">
        <v>4</v>
      </c>
      <c r="U3526">
        <v>4</v>
      </c>
      <c r="V3526">
        <v>1</v>
      </c>
      <c r="W3526">
        <v>12</v>
      </c>
      <c r="X3526">
        <v>651</v>
      </c>
      <c r="Y3526">
        <v>50</v>
      </c>
      <c r="Z3526" t="s">
        <v>33</v>
      </c>
      <c r="AA3526">
        <v>50</v>
      </c>
      <c r="AB3526" t="str">
        <f t="shared" si="55"/>
        <v>30-39</v>
      </c>
    </row>
    <row r="3527" spans="1:28" x14ac:dyDescent="0.3">
      <c r="A3527">
        <v>22</v>
      </c>
      <c r="B3527" t="s">
        <v>27</v>
      </c>
      <c r="C3527" t="s">
        <v>38</v>
      </c>
      <c r="D3527">
        <v>0</v>
      </c>
      <c r="E3527" t="s">
        <v>37</v>
      </c>
      <c r="F3527">
        <v>0</v>
      </c>
      <c r="G3527">
        <v>0</v>
      </c>
      <c r="H3527" t="s">
        <v>39</v>
      </c>
      <c r="I3527">
        <v>0</v>
      </c>
      <c r="J3527" t="s">
        <v>31</v>
      </c>
      <c r="K3527">
        <v>0</v>
      </c>
      <c r="L3527" s="1">
        <v>2150</v>
      </c>
      <c r="M3527" t="s">
        <v>27</v>
      </c>
      <c r="N3527" t="s">
        <v>27</v>
      </c>
      <c r="O3527" t="s">
        <v>36</v>
      </c>
      <c r="P3527">
        <v>50</v>
      </c>
      <c r="Q3527" t="s">
        <v>34</v>
      </c>
      <c r="R3527">
        <v>21</v>
      </c>
      <c r="S3527" t="s">
        <v>36</v>
      </c>
      <c r="T3527">
        <v>8</v>
      </c>
      <c r="U3527">
        <v>2</v>
      </c>
      <c r="V3527">
        <v>2</v>
      </c>
      <c r="W3527">
        <v>7</v>
      </c>
      <c r="X3527">
        <v>708</v>
      </c>
      <c r="Y3527">
        <v>-50</v>
      </c>
      <c r="Z3527" t="s">
        <v>35</v>
      </c>
      <c r="AA3527">
        <v>100</v>
      </c>
      <c r="AB3527" t="str">
        <f t="shared" si="55"/>
        <v>20-29</v>
      </c>
    </row>
    <row r="3528" spans="1:28" x14ac:dyDescent="0.3">
      <c r="A3528">
        <v>37</v>
      </c>
      <c r="B3528" t="s">
        <v>27</v>
      </c>
      <c r="C3528" t="s">
        <v>45</v>
      </c>
      <c r="D3528">
        <v>0</v>
      </c>
      <c r="E3528" t="s">
        <v>29</v>
      </c>
      <c r="F3528">
        <v>50</v>
      </c>
      <c r="G3528">
        <v>0</v>
      </c>
      <c r="H3528" t="s">
        <v>30</v>
      </c>
      <c r="I3528">
        <v>0</v>
      </c>
      <c r="J3528" t="s">
        <v>31</v>
      </c>
      <c r="K3528">
        <v>0</v>
      </c>
      <c r="L3528" s="1">
        <v>2250</v>
      </c>
      <c r="M3528" t="s">
        <v>27</v>
      </c>
      <c r="N3528" t="s">
        <v>27</v>
      </c>
      <c r="O3528" t="s">
        <v>27</v>
      </c>
      <c r="P3528">
        <v>0</v>
      </c>
      <c r="Q3528" t="s">
        <v>34</v>
      </c>
      <c r="R3528">
        <v>9</v>
      </c>
      <c r="S3528" t="s">
        <v>36</v>
      </c>
      <c r="T3528">
        <v>6</v>
      </c>
      <c r="U3528">
        <v>1</v>
      </c>
      <c r="V3528">
        <v>2</v>
      </c>
      <c r="W3528">
        <v>6</v>
      </c>
      <c r="X3528">
        <v>703</v>
      </c>
      <c r="Y3528">
        <v>-50</v>
      </c>
      <c r="Z3528" t="s">
        <v>35</v>
      </c>
      <c r="AA3528">
        <v>100</v>
      </c>
      <c r="AB3528" t="str">
        <f t="shared" si="55"/>
        <v>30-39</v>
      </c>
    </row>
    <row r="3529" spans="1:28" x14ac:dyDescent="0.3">
      <c r="A3529">
        <v>71</v>
      </c>
      <c r="B3529" t="s">
        <v>36</v>
      </c>
      <c r="C3529" t="s">
        <v>38</v>
      </c>
      <c r="D3529">
        <v>0</v>
      </c>
      <c r="E3529" t="s">
        <v>37</v>
      </c>
      <c r="F3529">
        <v>0</v>
      </c>
      <c r="G3529">
        <v>1</v>
      </c>
      <c r="H3529" t="s">
        <v>30</v>
      </c>
      <c r="I3529">
        <v>50</v>
      </c>
      <c r="J3529" t="s">
        <v>40</v>
      </c>
      <c r="K3529">
        <v>-200</v>
      </c>
      <c r="L3529" s="1">
        <v>2150</v>
      </c>
      <c r="M3529" t="s">
        <v>27</v>
      </c>
      <c r="N3529" t="s">
        <v>27</v>
      </c>
      <c r="O3529" t="s">
        <v>27</v>
      </c>
      <c r="P3529">
        <v>0</v>
      </c>
      <c r="Q3529" t="s">
        <v>34</v>
      </c>
      <c r="R3529">
        <v>26</v>
      </c>
      <c r="S3529" t="s">
        <v>36</v>
      </c>
      <c r="T3529">
        <v>6</v>
      </c>
      <c r="U3529">
        <v>4</v>
      </c>
      <c r="V3529">
        <v>2</v>
      </c>
      <c r="W3529">
        <v>12</v>
      </c>
      <c r="X3529">
        <v>674</v>
      </c>
      <c r="Y3529">
        <v>50</v>
      </c>
      <c r="Z3529" t="s">
        <v>35</v>
      </c>
      <c r="AA3529">
        <v>100</v>
      </c>
      <c r="AB3529" t="str">
        <f t="shared" si="55"/>
        <v>70-79</v>
      </c>
    </row>
    <row r="3530" spans="1:28" x14ac:dyDescent="0.3">
      <c r="A3530">
        <v>18</v>
      </c>
      <c r="B3530" t="s">
        <v>27</v>
      </c>
      <c r="C3530" t="s">
        <v>38</v>
      </c>
      <c r="D3530">
        <v>0</v>
      </c>
      <c r="E3530" t="s">
        <v>29</v>
      </c>
      <c r="F3530">
        <v>50</v>
      </c>
      <c r="G3530">
        <v>1</v>
      </c>
      <c r="H3530" t="s">
        <v>30</v>
      </c>
      <c r="I3530">
        <v>50</v>
      </c>
      <c r="J3530" t="s">
        <v>40</v>
      </c>
      <c r="K3530">
        <v>-200</v>
      </c>
      <c r="L3530" s="1">
        <v>2150</v>
      </c>
      <c r="M3530" t="s">
        <v>27</v>
      </c>
      <c r="N3530" t="s">
        <v>36</v>
      </c>
      <c r="O3530" t="s">
        <v>27</v>
      </c>
      <c r="P3530">
        <v>50</v>
      </c>
      <c r="Q3530" t="s">
        <v>44</v>
      </c>
      <c r="R3530">
        <v>26</v>
      </c>
      <c r="S3530" t="s">
        <v>27</v>
      </c>
      <c r="T3530">
        <v>3</v>
      </c>
      <c r="U3530">
        <v>1</v>
      </c>
      <c r="V3530">
        <v>1</v>
      </c>
      <c r="W3530">
        <v>99</v>
      </c>
      <c r="X3530">
        <v>670</v>
      </c>
      <c r="Y3530">
        <v>50</v>
      </c>
      <c r="Z3530" t="s">
        <v>35</v>
      </c>
      <c r="AA3530">
        <v>100</v>
      </c>
      <c r="AB3530" t="str">
        <f t="shared" si="55"/>
        <v>10-19</v>
      </c>
    </row>
    <row r="3531" spans="1:28" x14ac:dyDescent="0.3">
      <c r="A3531">
        <v>24</v>
      </c>
      <c r="B3531" t="s">
        <v>27</v>
      </c>
      <c r="C3531" t="s">
        <v>28</v>
      </c>
      <c r="D3531">
        <v>86</v>
      </c>
      <c r="E3531" t="s">
        <v>29</v>
      </c>
      <c r="F3531">
        <v>50</v>
      </c>
      <c r="G3531">
        <v>0</v>
      </c>
      <c r="H3531" t="s">
        <v>43</v>
      </c>
      <c r="I3531">
        <v>0</v>
      </c>
      <c r="J3531" t="s">
        <v>31</v>
      </c>
      <c r="K3531">
        <v>0</v>
      </c>
      <c r="L3531" s="1">
        <v>2236</v>
      </c>
      <c r="M3531" t="s">
        <v>27</v>
      </c>
      <c r="N3531" t="s">
        <v>36</v>
      </c>
      <c r="O3531" t="s">
        <v>36</v>
      </c>
      <c r="P3531">
        <v>100</v>
      </c>
      <c r="Q3531" t="s">
        <v>44</v>
      </c>
      <c r="R3531">
        <v>1</v>
      </c>
      <c r="S3531" t="s">
        <v>27</v>
      </c>
      <c r="T3531">
        <v>6</v>
      </c>
      <c r="U3531">
        <v>1</v>
      </c>
      <c r="V3531">
        <v>1</v>
      </c>
      <c r="W3531">
        <v>99</v>
      </c>
      <c r="X3531">
        <v>763</v>
      </c>
      <c r="Y3531">
        <v>-50</v>
      </c>
      <c r="Z3531" t="s">
        <v>35</v>
      </c>
      <c r="AA3531">
        <v>100</v>
      </c>
      <c r="AB3531" t="str">
        <f t="shared" si="55"/>
        <v>20-29</v>
      </c>
    </row>
    <row r="3532" spans="1:28" x14ac:dyDescent="0.3">
      <c r="A3532">
        <v>62</v>
      </c>
      <c r="B3532" t="s">
        <v>36</v>
      </c>
      <c r="C3532" t="s">
        <v>38</v>
      </c>
      <c r="D3532">
        <v>0</v>
      </c>
      <c r="E3532" t="s">
        <v>29</v>
      </c>
      <c r="F3532">
        <v>50</v>
      </c>
      <c r="G3532">
        <v>1</v>
      </c>
      <c r="H3532" t="s">
        <v>39</v>
      </c>
      <c r="I3532">
        <v>100</v>
      </c>
      <c r="J3532" t="s">
        <v>31</v>
      </c>
      <c r="K3532">
        <v>0</v>
      </c>
      <c r="L3532" s="1">
        <v>2300</v>
      </c>
      <c r="M3532" t="s">
        <v>27</v>
      </c>
      <c r="N3532" t="s">
        <v>36</v>
      </c>
      <c r="O3532" t="s">
        <v>27</v>
      </c>
      <c r="P3532">
        <v>50</v>
      </c>
      <c r="Q3532" t="s">
        <v>34</v>
      </c>
      <c r="R3532">
        <v>11</v>
      </c>
      <c r="S3532" t="s">
        <v>27</v>
      </c>
      <c r="T3532">
        <v>1</v>
      </c>
      <c r="U3532">
        <v>0</v>
      </c>
      <c r="V3532">
        <v>1</v>
      </c>
      <c r="W3532">
        <v>99</v>
      </c>
      <c r="X3532">
        <v>742</v>
      </c>
      <c r="Y3532">
        <v>-50</v>
      </c>
      <c r="Z3532" t="s">
        <v>35</v>
      </c>
      <c r="AA3532">
        <v>100</v>
      </c>
      <c r="AB3532" t="str">
        <f t="shared" si="55"/>
        <v>60-69</v>
      </c>
    </row>
    <row r="3533" spans="1:28" x14ac:dyDescent="0.3">
      <c r="A3533">
        <v>67</v>
      </c>
      <c r="B3533" t="s">
        <v>36</v>
      </c>
      <c r="C3533" t="s">
        <v>38</v>
      </c>
      <c r="D3533">
        <v>0</v>
      </c>
      <c r="E3533" t="s">
        <v>42</v>
      </c>
      <c r="F3533">
        <v>100</v>
      </c>
      <c r="G3533">
        <v>1</v>
      </c>
      <c r="H3533" t="s">
        <v>30</v>
      </c>
      <c r="I3533">
        <v>50</v>
      </c>
      <c r="J3533" t="s">
        <v>31</v>
      </c>
      <c r="K3533">
        <v>0</v>
      </c>
      <c r="L3533" s="1">
        <v>2350</v>
      </c>
      <c r="M3533" t="s">
        <v>27</v>
      </c>
      <c r="N3533" t="s">
        <v>27</v>
      </c>
      <c r="O3533" t="s">
        <v>27</v>
      </c>
      <c r="P3533">
        <v>0</v>
      </c>
      <c r="Q3533" t="s">
        <v>34</v>
      </c>
      <c r="R3533">
        <v>20</v>
      </c>
      <c r="S3533" t="s">
        <v>27</v>
      </c>
      <c r="T3533">
        <v>4</v>
      </c>
      <c r="U3533">
        <v>3</v>
      </c>
      <c r="V3533">
        <v>3</v>
      </c>
      <c r="W3533">
        <v>99</v>
      </c>
      <c r="X3533">
        <v>717</v>
      </c>
      <c r="Y3533">
        <v>-50</v>
      </c>
      <c r="Z3533" t="s">
        <v>35</v>
      </c>
      <c r="AA3533">
        <v>100</v>
      </c>
      <c r="AB3533" t="str">
        <f t="shared" si="55"/>
        <v>60-69</v>
      </c>
    </row>
    <row r="3534" spans="1:28" x14ac:dyDescent="0.3">
      <c r="A3534">
        <v>38</v>
      </c>
      <c r="B3534" t="s">
        <v>27</v>
      </c>
      <c r="C3534" t="s">
        <v>38</v>
      </c>
      <c r="D3534">
        <v>0</v>
      </c>
      <c r="E3534" t="s">
        <v>37</v>
      </c>
      <c r="F3534">
        <v>0</v>
      </c>
      <c r="G3534">
        <v>0</v>
      </c>
      <c r="H3534" t="s">
        <v>43</v>
      </c>
      <c r="I3534">
        <v>0</v>
      </c>
      <c r="J3534" t="s">
        <v>31</v>
      </c>
      <c r="K3534">
        <v>0</v>
      </c>
      <c r="L3534" s="1">
        <v>2300</v>
      </c>
      <c r="M3534" t="s">
        <v>27</v>
      </c>
      <c r="N3534" t="s">
        <v>27</v>
      </c>
      <c r="O3534" t="s">
        <v>27</v>
      </c>
      <c r="P3534">
        <v>0</v>
      </c>
      <c r="Q3534" t="s">
        <v>32</v>
      </c>
      <c r="R3534">
        <v>19</v>
      </c>
      <c r="S3534" t="s">
        <v>36</v>
      </c>
      <c r="T3534">
        <v>7</v>
      </c>
      <c r="U3534">
        <v>1</v>
      </c>
      <c r="V3534">
        <v>3</v>
      </c>
      <c r="W3534">
        <v>11</v>
      </c>
      <c r="X3534">
        <v>660</v>
      </c>
      <c r="Y3534">
        <v>50</v>
      </c>
      <c r="Z3534" t="s">
        <v>35</v>
      </c>
      <c r="AA3534">
        <v>100</v>
      </c>
      <c r="AB3534" t="str">
        <f t="shared" si="55"/>
        <v>30-39</v>
      </c>
    </row>
    <row r="3535" spans="1:28" x14ac:dyDescent="0.3">
      <c r="A3535">
        <v>21</v>
      </c>
      <c r="B3535" t="s">
        <v>27</v>
      </c>
      <c r="C3535" t="s">
        <v>38</v>
      </c>
      <c r="D3535">
        <v>0</v>
      </c>
      <c r="E3535" t="s">
        <v>42</v>
      </c>
      <c r="F3535">
        <v>100</v>
      </c>
      <c r="G3535">
        <v>0</v>
      </c>
      <c r="H3535" t="s">
        <v>30</v>
      </c>
      <c r="I3535">
        <v>0</v>
      </c>
      <c r="J3535" t="s">
        <v>40</v>
      </c>
      <c r="K3535">
        <v>-200</v>
      </c>
      <c r="L3535" s="1">
        <v>2050</v>
      </c>
      <c r="M3535" t="s">
        <v>27</v>
      </c>
      <c r="N3535" t="s">
        <v>27</v>
      </c>
      <c r="O3535" t="s">
        <v>27</v>
      </c>
      <c r="P3535">
        <v>0</v>
      </c>
      <c r="Q3535" t="s">
        <v>32</v>
      </c>
      <c r="R3535">
        <v>11</v>
      </c>
      <c r="S3535" t="s">
        <v>27</v>
      </c>
      <c r="T3535">
        <v>7</v>
      </c>
      <c r="U3535">
        <v>2</v>
      </c>
      <c r="V3535">
        <v>3</v>
      </c>
      <c r="W3535">
        <v>99</v>
      </c>
      <c r="X3535">
        <v>741</v>
      </c>
      <c r="Y3535">
        <v>-50</v>
      </c>
      <c r="Z3535" t="s">
        <v>33</v>
      </c>
      <c r="AA3535">
        <v>50</v>
      </c>
      <c r="AB3535" t="str">
        <f t="shared" si="55"/>
        <v>20-29</v>
      </c>
    </row>
    <row r="3536" spans="1:28" x14ac:dyDescent="0.3">
      <c r="A3536">
        <v>71</v>
      </c>
      <c r="B3536" t="s">
        <v>36</v>
      </c>
      <c r="C3536" t="s">
        <v>28</v>
      </c>
      <c r="D3536">
        <v>86</v>
      </c>
      <c r="E3536" t="s">
        <v>29</v>
      </c>
      <c r="F3536">
        <v>50</v>
      </c>
      <c r="G3536">
        <v>0</v>
      </c>
      <c r="H3536" t="s">
        <v>30</v>
      </c>
      <c r="I3536">
        <v>0</v>
      </c>
      <c r="J3536" t="s">
        <v>31</v>
      </c>
      <c r="K3536">
        <v>0</v>
      </c>
      <c r="L3536" s="1">
        <v>2386</v>
      </c>
      <c r="M3536" t="s">
        <v>27</v>
      </c>
      <c r="N3536" t="s">
        <v>27</v>
      </c>
      <c r="O3536" t="s">
        <v>27</v>
      </c>
      <c r="P3536">
        <v>0</v>
      </c>
      <c r="Q3536" t="s">
        <v>44</v>
      </c>
      <c r="R3536">
        <v>13</v>
      </c>
      <c r="S3536" t="s">
        <v>36</v>
      </c>
      <c r="T3536">
        <v>8</v>
      </c>
      <c r="U3536">
        <v>1</v>
      </c>
      <c r="V3536">
        <v>1</v>
      </c>
      <c r="W3536">
        <v>1</v>
      </c>
      <c r="X3536">
        <v>627</v>
      </c>
      <c r="Y3536">
        <v>50</v>
      </c>
      <c r="Z3536" t="s">
        <v>33</v>
      </c>
      <c r="AA3536">
        <v>50</v>
      </c>
      <c r="AB3536" t="str">
        <f t="shared" si="55"/>
        <v>70-79</v>
      </c>
    </row>
    <row r="3537" spans="1:28" x14ac:dyDescent="0.3">
      <c r="A3537">
        <v>63</v>
      </c>
      <c r="B3537" t="s">
        <v>36</v>
      </c>
      <c r="C3537" t="s">
        <v>45</v>
      </c>
      <c r="D3537">
        <v>0</v>
      </c>
      <c r="E3537" t="s">
        <v>42</v>
      </c>
      <c r="F3537">
        <v>100</v>
      </c>
      <c r="G3537">
        <v>0</v>
      </c>
      <c r="H3537" t="s">
        <v>30</v>
      </c>
      <c r="I3537">
        <v>0</v>
      </c>
      <c r="J3537" t="s">
        <v>31</v>
      </c>
      <c r="K3537">
        <v>0</v>
      </c>
      <c r="L3537" s="1">
        <v>2300</v>
      </c>
      <c r="M3537" t="s">
        <v>27</v>
      </c>
      <c r="N3537" t="s">
        <v>36</v>
      </c>
      <c r="O3537" t="s">
        <v>36</v>
      </c>
      <c r="P3537">
        <v>100</v>
      </c>
      <c r="Q3537" t="s">
        <v>44</v>
      </c>
      <c r="R3537">
        <v>28</v>
      </c>
      <c r="S3537" t="s">
        <v>36</v>
      </c>
      <c r="T3537">
        <v>5</v>
      </c>
      <c r="U3537">
        <v>2</v>
      </c>
      <c r="V3537">
        <v>2</v>
      </c>
      <c r="W3537">
        <v>1</v>
      </c>
      <c r="X3537">
        <v>677</v>
      </c>
      <c r="Y3537">
        <v>50</v>
      </c>
      <c r="Z3537" t="s">
        <v>35</v>
      </c>
      <c r="AA3537">
        <v>100</v>
      </c>
      <c r="AB3537" t="str">
        <f t="shared" si="55"/>
        <v>60-69</v>
      </c>
    </row>
    <row r="3538" spans="1:28" x14ac:dyDescent="0.3">
      <c r="A3538">
        <v>50</v>
      </c>
      <c r="B3538" t="s">
        <v>27</v>
      </c>
      <c r="C3538" t="s">
        <v>45</v>
      </c>
      <c r="D3538">
        <v>0</v>
      </c>
      <c r="E3538" t="s">
        <v>42</v>
      </c>
      <c r="F3538">
        <v>100</v>
      </c>
      <c r="G3538">
        <v>1</v>
      </c>
      <c r="H3538" t="s">
        <v>43</v>
      </c>
      <c r="I3538">
        <v>200</v>
      </c>
      <c r="J3538" t="s">
        <v>40</v>
      </c>
      <c r="K3538">
        <v>-200</v>
      </c>
      <c r="L3538" s="1">
        <v>2350</v>
      </c>
      <c r="M3538" t="s">
        <v>27</v>
      </c>
      <c r="N3538" t="s">
        <v>27</v>
      </c>
      <c r="O3538" t="s">
        <v>36</v>
      </c>
      <c r="P3538">
        <v>50</v>
      </c>
      <c r="Q3538" t="s">
        <v>32</v>
      </c>
      <c r="R3538">
        <v>19</v>
      </c>
      <c r="S3538" t="s">
        <v>36</v>
      </c>
      <c r="T3538">
        <v>8</v>
      </c>
      <c r="U3538">
        <v>1</v>
      </c>
      <c r="V3538">
        <v>3</v>
      </c>
      <c r="W3538">
        <v>9</v>
      </c>
      <c r="X3538">
        <v>650</v>
      </c>
      <c r="Y3538">
        <v>50</v>
      </c>
      <c r="Z3538" t="s">
        <v>35</v>
      </c>
      <c r="AA3538">
        <v>100</v>
      </c>
      <c r="AB3538" t="str">
        <f t="shared" si="55"/>
        <v>50-59</v>
      </c>
    </row>
    <row r="3539" spans="1:28" x14ac:dyDescent="0.3">
      <c r="A3539">
        <v>27</v>
      </c>
      <c r="B3539" t="s">
        <v>27</v>
      </c>
      <c r="C3539" t="s">
        <v>28</v>
      </c>
      <c r="D3539">
        <v>86</v>
      </c>
      <c r="E3539" t="s">
        <v>37</v>
      </c>
      <c r="F3539">
        <v>0</v>
      </c>
      <c r="G3539">
        <v>1</v>
      </c>
      <c r="H3539" t="s">
        <v>30</v>
      </c>
      <c r="I3539">
        <v>50</v>
      </c>
      <c r="J3539" t="s">
        <v>31</v>
      </c>
      <c r="K3539">
        <v>0</v>
      </c>
      <c r="L3539" s="1">
        <v>2236</v>
      </c>
      <c r="M3539" t="s">
        <v>27</v>
      </c>
      <c r="N3539" t="s">
        <v>27</v>
      </c>
      <c r="O3539" t="s">
        <v>36</v>
      </c>
      <c r="P3539">
        <v>50</v>
      </c>
      <c r="Q3539" t="s">
        <v>34</v>
      </c>
      <c r="R3539">
        <v>10</v>
      </c>
      <c r="S3539" t="s">
        <v>27</v>
      </c>
      <c r="T3539">
        <v>7</v>
      </c>
      <c r="U3539">
        <v>6</v>
      </c>
      <c r="V3539">
        <v>2</v>
      </c>
      <c r="W3539">
        <v>99</v>
      </c>
      <c r="X3539">
        <v>723</v>
      </c>
      <c r="Y3539">
        <v>-50</v>
      </c>
      <c r="Z3539" t="s">
        <v>33</v>
      </c>
      <c r="AA3539">
        <v>50</v>
      </c>
      <c r="AB3539" t="str">
        <f t="shared" si="55"/>
        <v>20-29</v>
      </c>
    </row>
    <row r="3540" spans="1:28" x14ac:dyDescent="0.3">
      <c r="A3540">
        <v>39</v>
      </c>
      <c r="B3540" t="s">
        <v>27</v>
      </c>
      <c r="C3540" t="s">
        <v>45</v>
      </c>
      <c r="D3540">
        <v>0</v>
      </c>
      <c r="E3540" t="s">
        <v>29</v>
      </c>
      <c r="F3540">
        <v>50</v>
      </c>
      <c r="G3540">
        <v>0</v>
      </c>
      <c r="H3540" t="s">
        <v>30</v>
      </c>
      <c r="I3540">
        <v>0</v>
      </c>
      <c r="J3540" t="s">
        <v>40</v>
      </c>
      <c r="K3540">
        <v>-200</v>
      </c>
      <c r="L3540" s="1">
        <v>2100</v>
      </c>
      <c r="M3540" t="s">
        <v>27</v>
      </c>
      <c r="N3540" t="s">
        <v>36</v>
      </c>
      <c r="O3540" t="s">
        <v>27</v>
      </c>
      <c r="P3540">
        <v>50</v>
      </c>
      <c r="Q3540" t="s">
        <v>34</v>
      </c>
      <c r="R3540">
        <v>2</v>
      </c>
      <c r="S3540" t="s">
        <v>36</v>
      </c>
      <c r="T3540">
        <v>6</v>
      </c>
      <c r="U3540">
        <v>3</v>
      </c>
      <c r="V3540">
        <v>1</v>
      </c>
      <c r="W3540">
        <v>2</v>
      </c>
      <c r="X3540">
        <v>654</v>
      </c>
      <c r="Y3540">
        <v>50</v>
      </c>
      <c r="Z3540" t="s">
        <v>35</v>
      </c>
      <c r="AA3540">
        <v>100</v>
      </c>
      <c r="AB3540" t="str">
        <f t="shared" si="55"/>
        <v>30-39</v>
      </c>
    </row>
    <row r="3541" spans="1:28" x14ac:dyDescent="0.3">
      <c r="A3541">
        <v>37</v>
      </c>
      <c r="B3541" t="s">
        <v>27</v>
      </c>
      <c r="C3541" t="s">
        <v>28</v>
      </c>
      <c r="D3541">
        <v>86</v>
      </c>
      <c r="E3541" t="s">
        <v>37</v>
      </c>
      <c r="F3541">
        <v>0</v>
      </c>
      <c r="G3541">
        <v>0</v>
      </c>
      <c r="H3541" t="s">
        <v>30</v>
      </c>
      <c r="I3541">
        <v>0</v>
      </c>
      <c r="J3541" t="s">
        <v>40</v>
      </c>
      <c r="K3541">
        <v>-200</v>
      </c>
      <c r="L3541" s="1">
        <v>2086</v>
      </c>
      <c r="M3541" t="s">
        <v>27</v>
      </c>
      <c r="N3541" t="s">
        <v>27</v>
      </c>
      <c r="O3541" t="s">
        <v>27</v>
      </c>
      <c r="P3541">
        <v>0</v>
      </c>
      <c r="Q3541" t="s">
        <v>34</v>
      </c>
      <c r="R3541">
        <v>5</v>
      </c>
      <c r="S3541" t="s">
        <v>36</v>
      </c>
      <c r="T3541">
        <v>8</v>
      </c>
      <c r="U3541">
        <v>3</v>
      </c>
      <c r="V3541">
        <v>1</v>
      </c>
      <c r="W3541">
        <v>6</v>
      </c>
      <c r="X3541">
        <v>734</v>
      </c>
      <c r="Y3541">
        <v>-50</v>
      </c>
      <c r="Z3541" t="s">
        <v>35</v>
      </c>
      <c r="AA3541">
        <v>100</v>
      </c>
      <c r="AB3541" t="str">
        <f t="shared" si="55"/>
        <v>30-39</v>
      </c>
    </row>
    <row r="3542" spans="1:28" x14ac:dyDescent="0.3">
      <c r="A3542">
        <v>44</v>
      </c>
      <c r="B3542" t="s">
        <v>27</v>
      </c>
      <c r="C3542" t="s">
        <v>38</v>
      </c>
      <c r="D3542">
        <v>0</v>
      </c>
      <c r="E3542" t="s">
        <v>29</v>
      </c>
      <c r="F3542">
        <v>50</v>
      </c>
      <c r="G3542">
        <v>1</v>
      </c>
      <c r="H3542" t="s">
        <v>30</v>
      </c>
      <c r="I3542">
        <v>50</v>
      </c>
      <c r="J3542" t="s">
        <v>31</v>
      </c>
      <c r="K3542">
        <v>0</v>
      </c>
      <c r="L3542" s="1">
        <v>2300</v>
      </c>
      <c r="M3542" t="s">
        <v>27</v>
      </c>
      <c r="N3542" t="s">
        <v>27</v>
      </c>
      <c r="O3542" t="s">
        <v>27</v>
      </c>
      <c r="P3542">
        <v>0</v>
      </c>
      <c r="Q3542" t="s">
        <v>32</v>
      </c>
      <c r="R3542">
        <v>28</v>
      </c>
      <c r="S3542" t="s">
        <v>27</v>
      </c>
      <c r="T3542">
        <v>5</v>
      </c>
      <c r="U3542">
        <v>4</v>
      </c>
      <c r="V3542">
        <v>3</v>
      </c>
      <c r="W3542">
        <v>99</v>
      </c>
      <c r="X3542">
        <v>747</v>
      </c>
      <c r="Y3542">
        <v>-50</v>
      </c>
      <c r="Z3542" t="s">
        <v>35</v>
      </c>
      <c r="AA3542">
        <v>100</v>
      </c>
      <c r="AB3542" t="str">
        <f t="shared" si="55"/>
        <v>40-49</v>
      </c>
    </row>
    <row r="3543" spans="1:28" x14ac:dyDescent="0.3">
      <c r="A3543">
        <v>61</v>
      </c>
      <c r="B3543" t="s">
        <v>36</v>
      </c>
      <c r="C3543" t="s">
        <v>28</v>
      </c>
      <c r="D3543">
        <v>86</v>
      </c>
      <c r="E3543" t="s">
        <v>29</v>
      </c>
      <c r="F3543">
        <v>50</v>
      </c>
      <c r="G3543">
        <v>0</v>
      </c>
      <c r="H3543" t="s">
        <v>30</v>
      </c>
      <c r="I3543">
        <v>0</v>
      </c>
      <c r="J3543" t="s">
        <v>31</v>
      </c>
      <c r="K3543">
        <v>0</v>
      </c>
      <c r="L3543" s="1">
        <v>2286</v>
      </c>
      <c r="M3543" t="s">
        <v>27</v>
      </c>
      <c r="N3543" t="s">
        <v>36</v>
      </c>
      <c r="O3543" t="s">
        <v>27</v>
      </c>
      <c r="P3543">
        <v>50</v>
      </c>
      <c r="Q3543" t="s">
        <v>34</v>
      </c>
      <c r="R3543">
        <v>7</v>
      </c>
      <c r="S3543" t="s">
        <v>36</v>
      </c>
      <c r="T3543">
        <v>6</v>
      </c>
      <c r="U3543">
        <v>3</v>
      </c>
      <c r="V3543">
        <v>1</v>
      </c>
      <c r="W3543">
        <v>5</v>
      </c>
      <c r="X3543">
        <v>807</v>
      </c>
      <c r="Y3543">
        <v>-50</v>
      </c>
      <c r="Z3543" t="s">
        <v>35</v>
      </c>
      <c r="AA3543">
        <v>100</v>
      </c>
      <c r="AB3543" t="str">
        <f t="shared" si="55"/>
        <v>60-69</v>
      </c>
    </row>
    <row r="3544" spans="1:28" x14ac:dyDescent="0.3">
      <c r="A3544">
        <v>53</v>
      </c>
      <c r="B3544" t="s">
        <v>27</v>
      </c>
      <c r="C3544" t="s">
        <v>45</v>
      </c>
      <c r="D3544">
        <v>0</v>
      </c>
      <c r="E3544" t="s">
        <v>29</v>
      </c>
      <c r="F3544">
        <v>50</v>
      </c>
      <c r="G3544">
        <v>0</v>
      </c>
      <c r="H3544" t="s">
        <v>30</v>
      </c>
      <c r="I3544">
        <v>0</v>
      </c>
      <c r="J3544" t="s">
        <v>31</v>
      </c>
      <c r="K3544">
        <v>0</v>
      </c>
      <c r="L3544" s="1">
        <v>2100</v>
      </c>
      <c r="M3544" t="s">
        <v>27</v>
      </c>
      <c r="N3544" t="s">
        <v>36</v>
      </c>
      <c r="O3544" t="s">
        <v>27</v>
      </c>
      <c r="P3544">
        <v>50</v>
      </c>
      <c r="Q3544" t="s">
        <v>32</v>
      </c>
      <c r="R3544">
        <v>30</v>
      </c>
      <c r="S3544" t="s">
        <v>36</v>
      </c>
      <c r="T3544">
        <v>6</v>
      </c>
      <c r="U3544">
        <v>1</v>
      </c>
      <c r="V3544">
        <v>1</v>
      </c>
      <c r="W3544">
        <v>1</v>
      </c>
      <c r="X3544">
        <v>725</v>
      </c>
      <c r="Y3544">
        <v>-50</v>
      </c>
      <c r="Z3544" t="s">
        <v>41</v>
      </c>
      <c r="AA3544">
        <v>0</v>
      </c>
      <c r="AB3544" t="str">
        <f t="shared" si="55"/>
        <v>50-59</v>
      </c>
    </row>
    <row r="3545" spans="1:28" x14ac:dyDescent="0.3">
      <c r="A3545">
        <v>23</v>
      </c>
      <c r="B3545" t="s">
        <v>27</v>
      </c>
      <c r="C3545" t="s">
        <v>28</v>
      </c>
      <c r="D3545">
        <v>86</v>
      </c>
      <c r="E3545" t="s">
        <v>29</v>
      </c>
      <c r="F3545">
        <v>50</v>
      </c>
      <c r="G3545">
        <v>0</v>
      </c>
      <c r="H3545" t="s">
        <v>43</v>
      </c>
      <c r="I3545">
        <v>0</v>
      </c>
      <c r="J3545" t="s">
        <v>31</v>
      </c>
      <c r="K3545">
        <v>0</v>
      </c>
      <c r="L3545" s="1">
        <v>2136</v>
      </c>
      <c r="M3545" t="s">
        <v>36</v>
      </c>
      <c r="N3545" t="s">
        <v>27</v>
      </c>
      <c r="O3545" t="s">
        <v>36</v>
      </c>
      <c r="P3545">
        <v>100</v>
      </c>
      <c r="Q3545" t="s">
        <v>32</v>
      </c>
      <c r="R3545">
        <v>1</v>
      </c>
      <c r="S3545" t="s">
        <v>27</v>
      </c>
      <c r="T3545">
        <v>7</v>
      </c>
      <c r="U3545">
        <v>2</v>
      </c>
      <c r="V3545">
        <v>1</v>
      </c>
      <c r="W3545">
        <v>99</v>
      </c>
      <c r="X3545">
        <v>739</v>
      </c>
      <c r="Y3545">
        <v>-50</v>
      </c>
      <c r="Z3545" t="s">
        <v>41</v>
      </c>
      <c r="AA3545">
        <v>0</v>
      </c>
      <c r="AB3545" t="str">
        <f t="shared" si="55"/>
        <v>20-29</v>
      </c>
    </row>
    <row r="3546" spans="1:28" x14ac:dyDescent="0.3">
      <c r="A3546">
        <v>60</v>
      </c>
      <c r="B3546" t="s">
        <v>36</v>
      </c>
      <c r="C3546" t="s">
        <v>28</v>
      </c>
      <c r="D3546">
        <v>86</v>
      </c>
      <c r="E3546" t="s">
        <v>37</v>
      </c>
      <c r="F3546">
        <v>0</v>
      </c>
      <c r="G3546">
        <v>0</v>
      </c>
      <c r="H3546" t="s">
        <v>30</v>
      </c>
      <c r="I3546">
        <v>0</v>
      </c>
      <c r="J3546" t="s">
        <v>40</v>
      </c>
      <c r="K3546">
        <v>-200</v>
      </c>
      <c r="L3546" s="1">
        <v>1986</v>
      </c>
      <c r="M3546" t="s">
        <v>27</v>
      </c>
      <c r="N3546" t="s">
        <v>27</v>
      </c>
      <c r="O3546" t="s">
        <v>27</v>
      </c>
      <c r="P3546">
        <v>0</v>
      </c>
      <c r="Q3546" t="s">
        <v>34</v>
      </c>
      <c r="R3546">
        <v>7</v>
      </c>
      <c r="S3546" t="s">
        <v>27</v>
      </c>
      <c r="T3546">
        <v>9</v>
      </c>
      <c r="U3546">
        <v>1</v>
      </c>
      <c r="V3546">
        <v>1</v>
      </c>
      <c r="W3546">
        <v>99</v>
      </c>
      <c r="X3546">
        <v>752</v>
      </c>
      <c r="Y3546">
        <v>-50</v>
      </c>
      <c r="Z3546" t="s">
        <v>41</v>
      </c>
      <c r="AA3546">
        <v>0</v>
      </c>
      <c r="AB3546" t="str">
        <f t="shared" si="55"/>
        <v>60-69</v>
      </c>
    </row>
    <row r="3547" spans="1:28" x14ac:dyDescent="0.3">
      <c r="A3547">
        <v>44</v>
      </c>
      <c r="B3547" t="s">
        <v>27</v>
      </c>
      <c r="C3547" t="s">
        <v>28</v>
      </c>
      <c r="D3547">
        <v>86</v>
      </c>
      <c r="E3547" t="s">
        <v>29</v>
      </c>
      <c r="F3547">
        <v>50</v>
      </c>
      <c r="G3547">
        <v>0</v>
      </c>
      <c r="H3547" t="s">
        <v>30</v>
      </c>
      <c r="I3547">
        <v>0</v>
      </c>
      <c r="J3547" t="s">
        <v>40</v>
      </c>
      <c r="K3547">
        <v>-200</v>
      </c>
      <c r="L3547" s="1">
        <v>2136</v>
      </c>
      <c r="M3547" t="s">
        <v>27</v>
      </c>
      <c r="N3547" t="s">
        <v>27</v>
      </c>
      <c r="O3547" t="s">
        <v>27</v>
      </c>
      <c r="P3547">
        <v>0</v>
      </c>
      <c r="Q3547" t="s">
        <v>32</v>
      </c>
      <c r="R3547">
        <v>2</v>
      </c>
      <c r="S3547" t="s">
        <v>36</v>
      </c>
      <c r="T3547">
        <v>4</v>
      </c>
      <c r="U3547">
        <v>4</v>
      </c>
      <c r="V3547">
        <v>3</v>
      </c>
      <c r="W3547">
        <v>12</v>
      </c>
      <c r="X3547">
        <v>716</v>
      </c>
      <c r="Y3547">
        <v>-50</v>
      </c>
      <c r="Z3547" t="s">
        <v>35</v>
      </c>
      <c r="AA3547">
        <v>100</v>
      </c>
      <c r="AB3547" t="str">
        <f t="shared" si="55"/>
        <v>40-49</v>
      </c>
    </row>
    <row r="3548" spans="1:28" x14ac:dyDescent="0.3">
      <c r="A3548">
        <v>50</v>
      </c>
      <c r="B3548" t="s">
        <v>27</v>
      </c>
      <c r="C3548" t="s">
        <v>28</v>
      </c>
      <c r="D3548">
        <v>86</v>
      </c>
      <c r="E3548" t="s">
        <v>29</v>
      </c>
      <c r="F3548">
        <v>50</v>
      </c>
      <c r="G3548">
        <v>0</v>
      </c>
      <c r="H3548" t="s">
        <v>30</v>
      </c>
      <c r="I3548">
        <v>0</v>
      </c>
      <c r="J3548" t="s">
        <v>31</v>
      </c>
      <c r="K3548">
        <v>0</v>
      </c>
      <c r="L3548" s="1">
        <v>2336</v>
      </c>
      <c r="M3548" t="s">
        <v>27</v>
      </c>
      <c r="N3548" t="s">
        <v>27</v>
      </c>
      <c r="O3548" t="s">
        <v>27</v>
      </c>
      <c r="P3548">
        <v>0</v>
      </c>
      <c r="Q3548" t="s">
        <v>32</v>
      </c>
      <c r="R3548">
        <v>15</v>
      </c>
      <c r="S3548" t="s">
        <v>36</v>
      </c>
      <c r="T3548">
        <v>7</v>
      </c>
      <c r="U3548">
        <v>4</v>
      </c>
      <c r="V3548">
        <v>3</v>
      </c>
      <c r="W3548">
        <v>12</v>
      </c>
      <c r="X3548">
        <v>805</v>
      </c>
      <c r="Y3548">
        <v>-50</v>
      </c>
      <c r="Z3548" t="s">
        <v>35</v>
      </c>
      <c r="AA3548">
        <v>100</v>
      </c>
      <c r="AB3548" t="str">
        <f t="shared" si="55"/>
        <v>50-59</v>
      </c>
    </row>
    <row r="3549" spans="1:28" x14ac:dyDescent="0.3">
      <c r="A3549">
        <v>61</v>
      </c>
      <c r="B3549" t="s">
        <v>36</v>
      </c>
      <c r="C3549" t="s">
        <v>38</v>
      </c>
      <c r="D3549">
        <v>0</v>
      </c>
      <c r="E3549" t="s">
        <v>37</v>
      </c>
      <c r="F3549">
        <v>0</v>
      </c>
      <c r="G3549">
        <v>0</v>
      </c>
      <c r="H3549" t="s">
        <v>39</v>
      </c>
      <c r="I3549">
        <v>0</v>
      </c>
      <c r="J3549" t="s">
        <v>40</v>
      </c>
      <c r="K3549">
        <v>-200</v>
      </c>
      <c r="L3549" s="1">
        <v>1900</v>
      </c>
      <c r="M3549" t="s">
        <v>27</v>
      </c>
      <c r="N3549" t="s">
        <v>36</v>
      </c>
      <c r="O3549" t="s">
        <v>27</v>
      </c>
      <c r="P3549">
        <v>50</v>
      </c>
      <c r="Q3549" t="s">
        <v>34</v>
      </c>
      <c r="R3549">
        <v>25</v>
      </c>
      <c r="S3549" t="s">
        <v>36</v>
      </c>
      <c r="T3549">
        <v>3</v>
      </c>
      <c r="U3549">
        <v>4</v>
      </c>
      <c r="V3549">
        <v>3</v>
      </c>
      <c r="W3549">
        <v>4</v>
      </c>
      <c r="X3549">
        <v>714</v>
      </c>
      <c r="Y3549">
        <v>-50</v>
      </c>
      <c r="Z3549" t="s">
        <v>33</v>
      </c>
      <c r="AA3549">
        <v>50</v>
      </c>
      <c r="AB3549" t="str">
        <f t="shared" si="55"/>
        <v>60-69</v>
      </c>
    </row>
    <row r="3550" spans="1:28" x14ac:dyDescent="0.3">
      <c r="A3550">
        <v>23</v>
      </c>
      <c r="B3550" t="s">
        <v>27</v>
      </c>
      <c r="C3550" t="s">
        <v>28</v>
      </c>
      <c r="D3550">
        <v>86</v>
      </c>
      <c r="E3550" t="s">
        <v>42</v>
      </c>
      <c r="F3550">
        <v>100</v>
      </c>
      <c r="G3550">
        <v>2</v>
      </c>
      <c r="H3550" t="s">
        <v>30</v>
      </c>
      <c r="I3550">
        <v>100</v>
      </c>
      <c r="J3550" t="s">
        <v>31</v>
      </c>
      <c r="K3550">
        <v>0</v>
      </c>
      <c r="L3550" s="1">
        <v>2486</v>
      </c>
      <c r="M3550" t="s">
        <v>27</v>
      </c>
      <c r="N3550" t="s">
        <v>36</v>
      </c>
      <c r="O3550" t="s">
        <v>27</v>
      </c>
      <c r="P3550">
        <v>50</v>
      </c>
      <c r="Q3550" t="s">
        <v>44</v>
      </c>
      <c r="R3550">
        <v>14</v>
      </c>
      <c r="S3550" t="s">
        <v>27</v>
      </c>
      <c r="T3550">
        <v>2</v>
      </c>
      <c r="U3550">
        <v>1</v>
      </c>
      <c r="V3550">
        <v>2</v>
      </c>
      <c r="W3550">
        <v>99</v>
      </c>
      <c r="X3550">
        <v>680</v>
      </c>
      <c r="Y3550">
        <v>50</v>
      </c>
      <c r="Z3550" t="s">
        <v>33</v>
      </c>
      <c r="AA3550">
        <v>50</v>
      </c>
      <c r="AB3550" t="str">
        <f t="shared" si="55"/>
        <v>20-29</v>
      </c>
    </row>
    <row r="3551" spans="1:28" x14ac:dyDescent="0.3">
      <c r="A3551">
        <v>39</v>
      </c>
      <c r="B3551" t="s">
        <v>27</v>
      </c>
      <c r="C3551" t="s">
        <v>38</v>
      </c>
      <c r="D3551">
        <v>0</v>
      </c>
      <c r="E3551" t="s">
        <v>29</v>
      </c>
      <c r="F3551">
        <v>50</v>
      </c>
      <c r="G3551">
        <v>0</v>
      </c>
      <c r="H3551" t="s">
        <v>30</v>
      </c>
      <c r="I3551">
        <v>0</v>
      </c>
      <c r="J3551" t="s">
        <v>31</v>
      </c>
      <c r="K3551">
        <v>0</v>
      </c>
      <c r="L3551" s="1">
        <v>2100</v>
      </c>
      <c r="M3551" t="s">
        <v>27</v>
      </c>
      <c r="N3551" t="s">
        <v>36</v>
      </c>
      <c r="O3551" t="s">
        <v>27</v>
      </c>
      <c r="P3551">
        <v>50</v>
      </c>
      <c r="Q3551" t="s">
        <v>34</v>
      </c>
      <c r="R3551">
        <v>21</v>
      </c>
      <c r="S3551" t="s">
        <v>36</v>
      </c>
      <c r="T3551">
        <v>2</v>
      </c>
      <c r="U3551">
        <v>1</v>
      </c>
      <c r="V3551">
        <v>2</v>
      </c>
      <c r="W3551">
        <v>9</v>
      </c>
      <c r="X3551">
        <v>735</v>
      </c>
      <c r="Y3551">
        <v>-50</v>
      </c>
      <c r="Z3551" t="s">
        <v>41</v>
      </c>
      <c r="AA3551">
        <v>0</v>
      </c>
      <c r="AB3551" t="str">
        <f t="shared" si="55"/>
        <v>30-39</v>
      </c>
    </row>
    <row r="3552" spans="1:28" x14ac:dyDescent="0.3">
      <c r="A3552">
        <v>32</v>
      </c>
      <c r="B3552" t="s">
        <v>27</v>
      </c>
      <c r="C3552" t="s">
        <v>45</v>
      </c>
      <c r="D3552">
        <v>0</v>
      </c>
      <c r="E3552" t="s">
        <v>29</v>
      </c>
      <c r="F3552">
        <v>50</v>
      </c>
      <c r="G3552">
        <v>0</v>
      </c>
      <c r="H3552" t="s">
        <v>39</v>
      </c>
      <c r="I3552">
        <v>0</v>
      </c>
      <c r="J3552" t="s">
        <v>31</v>
      </c>
      <c r="K3552">
        <v>0</v>
      </c>
      <c r="L3552" s="1">
        <v>2200</v>
      </c>
      <c r="M3552" t="s">
        <v>27</v>
      </c>
      <c r="N3552" t="s">
        <v>36</v>
      </c>
      <c r="O3552" t="s">
        <v>27</v>
      </c>
      <c r="P3552">
        <v>50</v>
      </c>
      <c r="Q3552" t="s">
        <v>34</v>
      </c>
      <c r="R3552">
        <v>18</v>
      </c>
      <c r="S3552" t="s">
        <v>27</v>
      </c>
      <c r="T3552">
        <v>5</v>
      </c>
      <c r="U3552">
        <v>1</v>
      </c>
      <c r="V3552">
        <v>1</v>
      </c>
      <c r="W3552">
        <v>99</v>
      </c>
      <c r="X3552">
        <v>650</v>
      </c>
      <c r="Y3552">
        <v>50</v>
      </c>
      <c r="Z3552" t="s">
        <v>41</v>
      </c>
      <c r="AA3552">
        <v>0</v>
      </c>
      <c r="AB3552" t="str">
        <f t="shared" si="55"/>
        <v>30-39</v>
      </c>
    </row>
    <row r="3553" spans="1:28" x14ac:dyDescent="0.3">
      <c r="A3553">
        <v>18</v>
      </c>
      <c r="B3553" t="s">
        <v>27</v>
      </c>
      <c r="C3553" t="s">
        <v>38</v>
      </c>
      <c r="D3553">
        <v>0</v>
      </c>
      <c r="E3553" t="s">
        <v>42</v>
      </c>
      <c r="F3553">
        <v>100</v>
      </c>
      <c r="G3553">
        <v>1</v>
      </c>
      <c r="H3553" t="s">
        <v>39</v>
      </c>
      <c r="I3553">
        <v>100</v>
      </c>
      <c r="J3553" t="s">
        <v>40</v>
      </c>
      <c r="K3553">
        <v>-200</v>
      </c>
      <c r="L3553" s="1">
        <v>2200</v>
      </c>
      <c r="M3553" t="s">
        <v>27</v>
      </c>
      <c r="N3553" t="s">
        <v>27</v>
      </c>
      <c r="O3553" t="s">
        <v>36</v>
      </c>
      <c r="P3553">
        <v>50</v>
      </c>
      <c r="Q3553" t="s">
        <v>32</v>
      </c>
      <c r="R3553">
        <v>18</v>
      </c>
      <c r="S3553" t="s">
        <v>27</v>
      </c>
      <c r="T3553">
        <v>4</v>
      </c>
      <c r="U3553">
        <v>2</v>
      </c>
      <c r="V3553">
        <v>1</v>
      </c>
      <c r="W3553">
        <v>99</v>
      </c>
      <c r="X3553">
        <v>558</v>
      </c>
      <c r="Y3553">
        <v>50</v>
      </c>
      <c r="Z3553" t="s">
        <v>33</v>
      </c>
      <c r="AA3553">
        <v>50</v>
      </c>
      <c r="AB3553" t="str">
        <f t="shared" si="55"/>
        <v>10-19</v>
      </c>
    </row>
    <row r="3554" spans="1:28" x14ac:dyDescent="0.3">
      <c r="A3554">
        <v>45</v>
      </c>
      <c r="B3554" t="s">
        <v>27</v>
      </c>
      <c r="C3554" t="s">
        <v>46</v>
      </c>
      <c r="D3554">
        <v>0</v>
      </c>
      <c r="E3554" t="s">
        <v>29</v>
      </c>
      <c r="F3554">
        <v>50</v>
      </c>
      <c r="G3554">
        <v>0</v>
      </c>
      <c r="H3554" t="s">
        <v>43</v>
      </c>
      <c r="I3554">
        <v>0</v>
      </c>
      <c r="J3554" t="s">
        <v>31</v>
      </c>
      <c r="K3554">
        <v>0</v>
      </c>
      <c r="L3554" s="1">
        <v>2200</v>
      </c>
      <c r="M3554" t="s">
        <v>27</v>
      </c>
      <c r="N3554" t="s">
        <v>36</v>
      </c>
      <c r="O3554" t="s">
        <v>27</v>
      </c>
      <c r="P3554">
        <v>50</v>
      </c>
      <c r="Q3554" t="s">
        <v>34</v>
      </c>
      <c r="R3554">
        <v>14</v>
      </c>
      <c r="S3554" t="s">
        <v>27</v>
      </c>
      <c r="T3554">
        <v>5</v>
      </c>
      <c r="U3554">
        <v>5</v>
      </c>
      <c r="V3554">
        <v>1</v>
      </c>
      <c r="W3554">
        <v>99</v>
      </c>
      <c r="X3554">
        <v>746</v>
      </c>
      <c r="Y3554">
        <v>-50</v>
      </c>
      <c r="Z3554" t="s">
        <v>35</v>
      </c>
      <c r="AA3554">
        <v>100</v>
      </c>
      <c r="AB3554" t="str">
        <f t="shared" si="55"/>
        <v>40-49</v>
      </c>
    </row>
    <row r="3555" spans="1:28" x14ac:dyDescent="0.3">
      <c r="A3555">
        <v>77</v>
      </c>
      <c r="B3555" t="s">
        <v>36</v>
      </c>
      <c r="C3555" t="s">
        <v>28</v>
      </c>
      <c r="D3555">
        <v>86</v>
      </c>
      <c r="E3555" t="s">
        <v>42</v>
      </c>
      <c r="F3555">
        <v>100</v>
      </c>
      <c r="G3555">
        <v>5</v>
      </c>
      <c r="H3555" t="s">
        <v>30</v>
      </c>
      <c r="I3555">
        <v>250</v>
      </c>
      <c r="J3555" t="s">
        <v>31</v>
      </c>
      <c r="K3555">
        <v>0</v>
      </c>
      <c r="L3555" s="1">
        <v>2536</v>
      </c>
      <c r="M3555" t="s">
        <v>36</v>
      </c>
      <c r="N3555" t="s">
        <v>36</v>
      </c>
      <c r="O3555" t="s">
        <v>27</v>
      </c>
      <c r="P3555">
        <v>100</v>
      </c>
      <c r="Q3555" t="s">
        <v>32</v>
      </c>
      <c r="R3555">
        <v>11</v>
      </c>
      <c r="S3555" t="s">
        <v>36</v>
      </c>
      <c r="T3555">
        <v>5</v>
      </c>
      <c r="U3555">
        <v>1</v>
      </c>
      <c r="V3555">
        <v>1</v>
      </c>
      <c r="W3555">
        <v>1</v>
      </c>
      <c r="X3555">
        <v>729</v>
      </c>
      <c r="Y3555">
        <v>-50</v>
      </c>
      <c r="Z3555" t="s">
        <v>35</v>
      </c>
      <c r="AA3555">
        <v>100</v>
      </c>
      <c r="AB3555" t="str">
        <f t="shared" si="55"/>
        <v>70-79</v>
      </c>
    </row>
    <row r="3556" spans="1:28" x14ac:dyDescent="0.3">
      <c r="A3556">
        <v>18</v>
      </c>
      <c r="B3556" t="s">
        <v>27</v>
      </c>
      <c r="C3556" t="s">
        <v>28</v>
      </c>
      <c r="D3556">
        <v>86</v>
      </c>
      <c r="E3556" t="s">
        <v>29</v>
      </c>
      <c r="F3556">
        <v>50</v>
      </c>
      <c r="G3556">
        <v>0</v>
      </c>
      <c r="H3556" t="s">
        <v>30</v>
      </c>
      <c r="I3556">
        <v>0</v>
      </c>
      <c r="J3556" t="s">
        <v>40</v>
      </c>
      <c r="K3556">
        <v>-200</v>
      </c>
      <c r="L3556" s="1">
        <v>2036</v>
      </c>
      <c r="M3556" t="s">
        <v>27</v>
      </c>
      <c r="N3556" t="s">
        <v>27</v>
      </c>
      <c r="O3556" t="s">
        <v>27</v>
      </c>
      <c r="P3556">
        <v>0</v>
      </c>
      <c r="Q3556" t="s">
        <v>32</v>
      </c>
      <c r="R3556">
        <v>21</v>
      </c>
      <c r="S3556" t="s">
        <v>27</v>
      </c>
      <c r="T3556">
        <v>10</v>
      </c>
      <c r="U3556">
        <v>2</v>
      </c>
      <c r="V3556">
        <v>3</v>
      </c>
      <c r="W3556">
        <v>99</v>
      </c>
      <c r="X3556">
        <v>787</v>
      </c>
      <c r="Y3556">
        <v>-50</v>
      </c>
      <c r="Z3556" t="s">
        <v>41</v>
      </c>
      <c r="AA3556">
        <v>0</v>
      </c>
      <c r="AB3556" t="str">
        <f t="shared" si="55"/>
        <v>10-19</v>
      </c>
    </row>
    <row r="3557" spans="1:28" x14ac:dyDescent="0.3">
      <c r="A3557">
        <v>39</v>
      </c>
      <c r="B3557" t="s">
        <v>27</v>
      </c>
      <c r="C3557" t="s">
        <v>38</v>
      </c>
      <c r="D3557">
        <v>0</v>
      </c>
      <c r="E3557" t="s">
        <v>29</v>
      </c>
      <c r="F3557">
        <v>50</v>
      </c>
      <c r="G3557">
        <v>2</v>
      </c>
      <c r="H3557" t="s">
        <v>43</v>
      </c>
      <c r="I3557">
        <v>400</v>
      </c>
      <c r="J3557" t="s">
        <v>31</v>
      </c>
      <c r="K3557">
        <v>0</v>
      </c>
      <c r="L3557" s="1">
        <v>2600</v>
      </c>
      <c r="M3557" t="s">
        <v>36</v>
      </c>
      <c r="N3557" t="s">
        <v>27</v>
      </c>
      <c r="O3557" t="s">
        <v>27</v>
      </c>
      <c r="P3557">
        <v>50</v>
      </c>
      <c r="Q3557" t="s">
        <v>34</v>
      </c>
      <c r="R3557">
        <v>13</v>
      </c>
      <c r="S3557" t="s">
        <v>27</v>
      </c>
      <c r="T3557">
        <v>9</v>
      </c>
      <c r="U3557">
        <v>3</v>
      </c>
      <c r="V3557">
        <v>2</v>
      </c>
      <c r="W3557">
        <v>99</v>
      </c>
      <c r="X3557">
        <v>717</v>
      </c>
      <c r="Y3557">
        <v>-50</v>
      </c>
      <c r="Z3557" t="s">
        <v>35</v>
      </c>
      <c r="AA3557">
        <v>100</v>
      </c>
      <c r="AB3557" t="str">
        <f t="shared" si="55"/>
        <v>30-39</v>
      </c>
    </row>
    <row r="3558" spans="1:28" x14ac:dyDescent="0.3">
      <c r="A3558">
        <v>49</v>
      </c>
      <c r="B3558" t="s">
        <v>27</v>
      </c>
      <c r="C3558" t="s">
        <v>28</v>
      </c>
      <c r="D3558">
        <v>86</v>
      </c>
      <c r="E3558" t="s">
        <v>37</v>
      </c>
      <c r="F3558">
        <v>0</v>
      </c>
      <c r="G3558">
        <v>0</v>
      </c>
      <c r="H3558" t="s">
        <v>39</v>
      </c>
      <c r="I3558">
        <v>0</v>
      </c>
      <c r="J3558" t="s">
        <v>40</v>
      </c>
      <c r="K3558">
        <v>-200</v>
      </c>
      <c r="L3558" s="1">
        <v>2186</v>
      </c>
      <c r="M3558" t="s">
        <v>27</v>
      </c>
      <c r="N3558" t="s">
        <v>27</v>
      </c>
      <c r="O3558" t="s">
        <v>27</v>
      </c>
      <c r="P3558">
        <v>0</v>
      </c>
      <c r="Q3558" t="s">
        <v>34</v>
      </c>
      <c r="R3558">
        <v>19</v>
      </c>
      <c r="S3558" t="s">
        <v>36</v>
      </c>
      <c r="T3558">
        <v>5</v>
      </c>
      <c r="U3558">
        <v>4</v>
      </c>
      <c r="V3558">
        <v>3</v>
      </c>
      <c r="W3558">
        <v>10</v>
      </c>
      <c r="X3558">
        <v>700</v>
      </c>
      <c r="Y3558">
        <v>50</v>
      </c>
      <c r="Z3558" t="s">
        <v>35</v>
      </c>
      <c r="AA3558">
        <v>100</v>
      </c>
      <c r="AB3558" t="str">
        <f t="shared" si="55"/>
        <v>40-49</v>
      </c>
    </row>
    <row r="3559" spans="1:28" x14ac:dyDescent="0.3">
      <c r="A3559">
        <v>41</v>
      </c>
      <c r="B3559" t="s">
        <v>27</v>
      </c>
      <c r="C3559" t="s">
        <v>45</v>
      </c>
      <c r="D3559">
        <v>0</v>
      </c>
      <c r="E3559" t="s">
        <v>29</v>
      </c>
      <c r="F3559">
        <v>50</v>
      </c>
      <c r="G3559">
        <v>0</v>
      </c>
      <c r="H3559" t="s">
        <v>39</v>
      </c>
      <c r="I3559">
        <v>0</v>
      </c>
      <c r="J3559" t="s">
        <v>31</v>
      </c>
      <c r="K3559">
        <v>0</v>
      </c>
      <c r="L3559" s="1">
        <v>2350</v>
      </c>
      <c r="M3559" t="s">
        <v>27</v>
      </c>
      <c r="N3559" t="s">
        <v>27</v>
      </c>
      <c r="O3559" t="s">
        <v>27</v>
      </c>
      <c r="P3559">
        <v>0</v>
      </c>
      <c r="Q3559" t="s">
        <v>44</v>
      </c>
      <c r="R3559">
        <v>21</v>
      </c>
      <c r="S3559" t="s">
        <v>27</v>
      </c>
      <c r="T3559">
        <v>6</v>
      </c>
      <c r="U3559">
        <v>4</v>
      </c>
      <c r="V3559">
        <v>1</v>
      </c>
      <c r="W3559">
        <v>99</v>
      </c>
      <c r="X3559">
        <v>638</v>
      </c>
      <c r="Y3559">
        <v>50</v>
      </c>
      <c r="Z3559" t="s">
        <v>35</v>
      </c>
      <c r="AA3559">
        <v>100</v>
      </c>
      <c r="AB3559" t="str">
        <f t="shared" si="55"/>
        <v>40-49</v>
      </c>
    </row>
    <row r="3560" spans="1:28" x14ac:dyDescent="0.3">
      <c r="A3560">
        <v>38</v>
      </c>
      <c r="B3560" t="s">
        <v>27</v>
      </c>
      <c r="C3560" t="s">
        <v>28</v>
      </c>
      <c r="D3560">
        <v>86</v>
      </c>
      <c r="E3560" t="s">
        <v>29</v>
      </c>
      <c r="F3560">
        <v>50</v>
      </c>
      <c r="G3560">
        <v>1</v>
      </c>
      <c r="H3560" t="s">
        <v>30</v>
      </c>
      <c r="I3560">
        <v>50</v>
      </c>
      <c r="J3560" t="s">
        <v>31</v>
      </c>
      <c r="K3560">
        <v>0</v>
      </c>
      <c r="L3560" s="1">
        <v>2386</v>
      </c>
      <c r="M3560" t="s">
        <v>27</v>
      </c>
      <c r="N3560" t="s">
        <v>27</v>
      </c>
      <c r="O3560" t="s">
        <v>36</v>
      </c>
      <c r="P3560">
        <v>50</v>
      </c>
      <c r="Q3560" t="s">
        <v>34</v>
      </c>
      <c r="R3560">
        <v>19</v>
      </c>
      <c r="S3560" t="s">
        <v>36</v>
      </c>
      <c r="T3560">
        <v>6</v>
      </c>
      <c r="U3560">
        <v>3</v>
      </c>
      <c r="V3560">
        <v>1</v>
      </c>
      <c r="W3560">
        <v>2</v>
      </c>
      <c r="X3560">
        <v>677</v>
      </c>
      <c r="Y3560">
        <v>50</v>
      </c>
      <c r="Z3560" t="s">
        <v>33</v>
      </c>
      <c r="AA3560">
        <v>50</v>
      </c>
      <c r="AB3560" t="str">
        <f t="shared" si="55"/>
        <v>30-39</v>
      </c>
    </row>
    <row r="3561" spans="1:28" x14ac:dyDescent="0.3">
      <c r="A3561">
        <v>20</v>
      </c>
      <c r="B3561" t="s">
        <v>27</v>
      </c>
      <c r="C3561" t="s">
        <v>38</v>
      </c>
      <c r="D3561">
        <v>0</v>
      </c>
      <c r="E3561" t="s">
        <v>29</v>
      </c>
      <c r="F3561">
        <v>50</v>
      </c>
      <c r="G3561">
        <v>0</v>
      </c>
      <c r="H3561" t="s">
        <v>39</v>
      </c>
      <c r="I3561">
        <v>0</v>
      </c>
      <c r="J3561" t="s">
        <v>31</v>
      </c>
      <c r="K3561">
        <v>0</v>
      </c>
      <c r="L3561" s="1">
        <v>2150</v>
      </c>
      <c r="M3561" t="s">
        <v>36</v>
      </c>
      <c r="N3561" t="s">
        <v>27</v>
      </c>
      <c r="O3561" t="s">
        <v>27</v>
      </c>
      <c r="P3561">
        <v>50</v>
      </c>
      <c r="Q3561" t="s">
        <v>32</v>
      </c>
      <c r="R3561">
        <v>30</v>
      </c>
      <c r="S3561" t="s">
        <v>27</v>
      </c>
      <c r="T3561">
        <v>6</v>
      </c>
      <c r="U3561">
        <v>0</v>
      </c>
      <c r="V3561">
        <v>1</v>
      </c>
      <c r="W3561">
        <v>99</v>
      </c>
      <c r="X3561">
        <v>784</v>
      </c>
      <c r="Y3561">
        <v>-50</v>
      </c>
      <c r="Z3561" t="s">
        <v>33</v>
      </c>
      <c r="AA3561">
        <v>50</v>
      </c>
      <c r="AB3561" t="str">
        <f t="shared" si="55"/>
        <v>20-29</v>
      </c>
    </row>
    <row r="3562" spans="1:28" x14ac:dyDescent="0.3">
      <c r="A3562">
        <v>43</v>
      </c>
      <c r="B3562" t="s">
        <v>27</v>
      </c>
      <c r="C3562" t="s">
        <v>28</v>
      </c>
      <c r="D3562">
        <v>86</v>
      </c>
      <c r="E3562" t="s">
        <v>37</v>
      </c>
      <c r="F3562">
        <v>0</v>
      </c>
      <c r="G3562">
        <v>0</v>
      </c>
      <c r="H3562" t="s">
        <v>39</v>
      </c>
      <c r="I3562">
        <v>0</v>
      </c>
      <c r="J3562" t="s">
        <v>40</v>
      </c>
      <c r="K3562">
        <v>-200</v>
      </c>
      <c r="L3562" s="1">
        <v>2086</v>
      </c>
      <c r="M3562" t="s">
        <v>27</v>
      </c>
      <c r="N3562" t="s">
        <v>27</v>
      </c>
      <c r="O3562" t="s">
        <v>27</v>
      </c>
      <c r="P3562">
        <v>0</v>
      </c>
      <c r="Q3562" t="s">
        <v>32</v>
      </c>
      <c r="R3562">
        <v>3</v>
      </c>
      <c r="S3562" t="s">
        <v>36</v>
      </c>
      <c r="T3562">
        <v>3</v>
      </c>
      <c r="U3562">
        <v>3</v>
      </c>
      <c r="V3562">
        <v>2</v>
      </c>
      <c r="W3562">
        <v>1</v>
      </c>
      <c r="X3562">
        <v>690</v>
      </c>
      <c r="Y3562">
        <v>50</v>
      </c>
      <c r="Z3562" t="s">
        <v>41</v>
      </c>
      <c r="AA3562">
        <v>0</v>
      </c>
      <c r="AB3562" t="str">
        <f t="shared" si="55"/>
        <v>40-49</v>
      </c>
    </row>
    <row r="3563" spans="1:28" x14ac:dyDescent="0.3">
      <c r="A3563">
        <v>28</v>
      </c>
      <c r="B3563" t="s">
        <v>27</v>
      </c>
      <c r="C3563" t="s">
        <v>46</v>
      </c>
      <c r="D3563">
        <v>0</v>
      </c>
      <c r="E3563" t="s">
        <v>42</v>
      </c>
      <c r="F3563">
        <v>100</v>
      </c>
      <c r="G3563">
        <v>1</v>
      </c>
      <c r="H3563" t="s">
        <v>30</v>
      </c>
      <c r="I3563">
        <v>50</v>
      </c>
      <c r="J3563" t="s">
        <v>31</v>
      </c>
      <c r="K3563">
        <v>0</v>
      </c>
      <c r="L3563" s="1">
        <v>2250</v>
      </c>
      <c r="M3563" t="s">
        <v>27</v>
      </c>
      <c r="N3563" t="s">
        <v>27</v>
      </c>
      <c r="O3563" t="s">
        <v>36</v>
      </c>
      <c r="P3563">
        <v>50</v>
      </c>
      <c r="Q3563" t="s">
        <v>32</v>
      </c>
      <c r="R3563">
        <v>19</v>
      </c>
      <c r="S3563" t="s">
        <v>36</v>
      </c>
      <c r="T3563">
        <v>6</v>
      </c>
      <c r="U3563">
        <v>1</v>
      </c>
      <c r="V3563">
        <v>1</v>
      </c>
      <c r="W3563">
        <v>1</v>
      </c>
      <c r="X3563">
        <v>709</v>
      </c>
      <c r="Y3563">
        <v>-50</v>
      </c>
      <c r="Z3563" t="s">
        <v>33</v>
      </c>
      <c r="AA3563">
        <v>50</v>
      </c>
      <c r="AB3563" t="str">
        <f t="shared" si="55"/>
        <v>20-29</v>
      </c>
    </row>
    <row r="3564" spans="1:28" x14ac:dyDescent="0.3">
      <c r="A3564">
        <v>18</v>
      </c>
      <c r="B3564" t="s">
        <v>27</v>
      </c>
      <c r="C3564" t="s">
        <v>28</v>
      </c>
      <c r="D3564">
        <v>86</v>
      </c>
      <c r="E3564" t="s">
        <v>29</v>
      </c>
      <c r="F3564">
        <v>50</v>
      </c>
      <c r="G3564">
        <v>0</v>
      </c>
      <c r="H3564" t="s">
        <v>30</v>
      </c>
      <c r="I3564">
        <v>0</v>
      </c>
      <c r="J3564" t="s">
        <v>31</v>
      </c>
      <c r="K3564">
        <v>0</v>
      </c>
      <c r="L3564" s="1">
        <v>2236</v>
      </c>
      <c r="M3564" t="s">
        <v>27</v>
      </c>
      <c r="N3564" t="s">
        <v>36</v>
      </c>
      <c r="O3564" t="s">
        <v>27</v>
      </c>
      <c r="P3564">
        <v>50</v>
      </c>
      <c r="Q3564" t="s">
        <v>34</v>
      </c>
      <c r="R3564">
        <v>23</v>
      </c>
      <c r="S3564" t="s">
        <v>36</v>
      </c>
      <c r="T3564">
        <v>4</v>
      </c>
      <c r="U3564">
        <v>1</v>
      </c>
      <c r="V3564">
        <v>1</v>
      </c>
      <c r="W3564">
        <v>9</v>
      </c>
      <c r="X3564">
        <v>716</v>
      </c>
      <c r="Y3564">
        <v>-50</v>
      </c>
      <c r="Z3564" t="s">
        <v>33</v>
      </c>
      <c r="AA3564">
        <v>50</v>
      </c>
      <c r="AB3564" t="str">
        <f t="shared" si="55"/>
        <v>10-19</v>
      </c>
    </row>
    <row r="3565" spans="1:28" x14ac:dyDescent="0.3">
      <c r="A3565">
        <v>57</v>
      </c>
      <c r="B3565" t="s">
        <v>36</v>
      </c>
      <c r="C3565" t="s">
        <v>28</v>
      </c>
      <c r="D3565">
        <v>86</v>
      </c>
      <c r="E3565" t="s">
        <v>37</v>
      </c>
      <c r="F3565">
        <v>0</v>
      </c>
      <c r="G3565">
        <v>0</v>
      </c>
      <c r="H3565" t="s">
        <v>39</v>
      </c>
      <c r="I3565">
        <v>0</v>
      </c>
      <c r="J3565" t="s">
        <v>31</v>
      </c>
      <c r="K3565">
        <v>0</v>
      </c>
      <c r="L3565" s="1">
        <v>2186</v>
      </c>
      <c r="M3565" t="s">
        <v>36</v>
      </c>
      <c r="N3565" t="s">
        <v>36</v>
      </c>
      <c r="O3565" t="s">
        <v>27</v>
      </c>
      <c r="P3565">
        <v>100</v>
      </c>
      <c r="Q3565" t="s">
        <v>34</v>
      </c>
      <c r="R3565">
        <v>12</v>
      </c>
      <c r="S3565" t="s">
        <v>27</v>
      </c>
      <c r="T3565">
        <v>3</v>
      </c>
      <c r="U3565">
        <v>2</v>
      </c>
      <c r="V3565">
        <v>3</v>
      </c>
      <c r="W3565">
        <v>99</v>
      </c>
      <c r="X3565">
        <v>616</v>
      </c>
      <c r="Y3565">
        <v>50</v>
      </c>
      <c r="Z3565" t="s">
        <v>41</v>
      </c>
      <c r="AA3565">
        <v>0</v>
      </c>
      <c r="AB3565" t="str">
        <f t="shared" si="55"/>
        <v>50-59</v>
      </c>
    </row>
    <row r="3566" spans="1:28" x14ac:dyDescent="0.3">
      <c r="A3566">
        <v>54</v>
      </c>
      <c r="B3566" t="s">
        <v>27</v>
      </c>
      <c r="C3566" t="s">
        <v>38</v>
      </c>
      <c r="D3566">
        <v>0</v>
      </c>
      <c r="E3566" t="s">
        <v>37</v>
      </c>
      <c r="F3566">
        <v>0</v>
      </c>
      <c r="G3566">
        <v>0</v>
      </c>
      <c r="H3566" t="s">
        <v>30</v>
      </c>
      <c r="I3566">
        <v>0</v>
      </c>
      <c r="J3566" t="s">
        <v>40</v>
      </c>
      <c r="K3566">
        <v>-200</v>
      </c>
      <c r="L3566" s="1">
        <v>2000</v>
      </c>
      <c r="M3566" t="s">
        <v>27</v>
      </c>
      <c r="N3566" t="s">
        <v>27</v>
      </c>
      <c r="O3566" t="s">
        <v>27</v>
      </c>
      <c r="P3566">
        <v>0</v>
      </c>
      <c r="Q3566" t="s">
        <v>34</v>
      </c>
      <c r="R3566">
        <v>26</v>
      </c>
      <c r="S3566" t="s">
        <v>36</v>
      </c>
      <c r="T3566">
        <v>5</v>
      </c>
      <c r="U3566">
        <v>1</v>
      </c>
      <c r="V3566">
        <v>1</v>
      </c>
      <c r="W3566">
        <v>10</v>
      </c>
      <c r="X3566">
        <v>756</v>
      </c>
      <c r="Y3566">
        <v>-50</v>
      </c>
      <c r="Z3566" t="s">
        <v>35</v>
      </c>
      <c r="AA3566">
        <v>100</v>
      </c>
      <c r="AB3566" t="str">
        <f t="shared" si="55"/>
        <v>50-59</v>
      </c>
    </row>
    <row r="3567" spans="1:28" x14ac:dyDescent="0.3">
      <c r="A3567">
        <v>40</v>
      </c>
      <c r="B3567" t="s">
        <v>27</v>
      </c>
      <c r="C3567" t="s">
        <v>28</v>
      </c>
      <c r="D3567">
        <v>86</v>
      </c>
      <c r="E3567" t="s">
        <v>37</v>
      </c>
      <c r="F3567">
        <v>0</v>
      </c>
      <c r="G3567">
        <v>0</v>
      </c>
      <c r="H3567" t="s">
        <v>30</v>
      </c>
      <c r="I3567">
        <v>0</v>
      </c>
      <c r="J3567" t="s">
        <v>40</v>
      </c>
      <c r="K3567">
        <v>-200</v>
      </c>
      <c r="L3567" s="1">
        <v>2036</v>
      </c>
      <c r="M3567" t="s">
        <v>27</v>
      </c>
      <c r="N3567" t="s">
        <v>36</v>
      </c>
      <c r="O3567" t="s">
        <v>27</v>
      </c>
      <c r="P3567">
        <v>50</v>
      </c>
      <c r="Q3567" t="s">
        <v>34</v>
      </c>
      <c r="R3567">
        <v>18</v>
      </c>
      <c r="S3567" t="s">
        <v>36</v>
      </c>
      <c r="T3567">
        <v>6</v>
      </c>
      <c r="U3567">
        <v>1</v>
      </c>
      <c r="V3567">
        <v>3</v>
      </c>
      <c r="W3567">
        <v>9</v>
      </c>
      <c r="X3567">
        <v>670</v>
      </c>
      <c r="Y3567">
        <v>50</v>
      </c>
      <c r="Z3567" t="s">
        <v>41</v>
      </c>
      <c r="AA3567">
        <v>0</v>
      </c>
      <c r="AB3567" t="str">
        <f t="shared" si="55"/>
        <v>40-49</v>
      </c>
    </row>
    <row r="3568" spans="1:28" x14ac:dyDescent="0.3">
      <c r="A3568">
        <v>43</v>
      </c>
      <c r="B3568" t="s">
        <v>27</v>
      </c>
      <c r="C3568" t="s">
        <v>38</v>
      </c>
      <c r="D3568">
        <v>0</v>
      </c>
      <c r="E3568" t="s">
        <v>29</v>
      </c>
      <c r="F3568">
        <v>50</v>
      </c>
      <c r="G3568">
        <v>0</v>
      </c>
      <c r="H3568" t="s">
        <v>30</v>
      </c>
      <c r="I3568">
        <v>0</v>
      </c>
      <c r="J3568" t="s">
        <v>40</v>
      </c>
      <c r="K3568">
        <v>-200</v>
      </c>
      <c r="L3568" s="1">
        <v>1950</v>
      </c>
      <c r="M3568" t="s">
        <v>36</v>
      </c>
      <c r="N3568" t="s">
        <v>36</v>
      </c>
      <c r="O3568" t="s">
        <v>27</v>
      </c>
      <c r="P3568">
        <v>100</v>
      </c>
      <c r="Q3568" t="s">
        <v>34</v>
      </c>
      <c r="R3568">
        <v>7</v>
      </c>
      <c r="S3568" t="s">
        <v>36</v>
      </c>
      <c r="T3568">
        <v>2</v>
      </c>
      <c r="U3568">
        <v>2</v>
      </c>
      <c r="V3568">
        <v>3</v>
      </c>
      <c r="W3568">
        <v>12</v>
      </c>
      <c r="X3568">
        <v>727</v>
      </c>
      <c r="Y3568">
        <v>-50</v>
      </c>
      <c r="Z3568" t="s">
        <v>35</v>
      </c>
      <c r="AA3568">
        <v>100</v>
      </c>
      <c r="AB3568" t="str">
        <f t="shared" si="55"/>
        <v>40-49</v>
      </c>
    </row>
    <row r="3569" spans="1:28" x14ac:dyDescent="0.3">
      <c r="A3569">
        <v>56</v>
      </c>
      <c r="B3569" t="s">
        <v>36</v>
      </c>
      <c r="C3569" t="s">
        <v>38</v>
      </c>
      <c r="D3569">
        <v>0</v>
      </c>
      <c r="E3569" t="s">
        <v>42</v>
      </c>
      <c r="F3569">
        <v>100</v>
      </c>
      <c r="G3569">
        <v>0</v>
      </c>
      <c r="H3569" t="s">
        <v>39</v>
      </c>
      <c r="I3569">
        <v>0</v>
      </c>
      <c r="J3569" t="s">
        <v>40</v>
      </c>
      <c r="K3569">
        <v>-200</v>
      </c>
      <c r="L3569" s="1">
        <v>2050</v>
      </c>
      <c r="M3569" t="s">
        <v>27</v>
      </c>
      <c r="N3569" t="s">
        <v>36</v>
      </c>
      <c r="O3569" t="s">
        <v>27</v>
      </c>
      <c r="P3569">
        <v>50</v>
      </c>
      <c r="Q3569" t="s">
        <v>34</v>
      </c>
      <c r="R3569">
        <v>18</v>
      </c>
      <c r="S3569" t="s">
        <v>36</v>
      </c>
      <c r="T3569">
        <v>6</v>
      </c>
      <c r="U3569">
        <v>4</v>
      </c>
      <c r="V3569">
        <v>2</v>
      </c>
      <c r="W3569">
        <v>11</v>
      </c>
      <c r="X3569">
        <v>777</v>
      </c>
      <c r="Y3569">
        <v>-50</v>
      </c>
      <c r="Z3569" t="s">
        <v>35</v>
      </c>
      <c r="AA3569">
        <v>100</v>
      </c>
      <c r="AB3569" t="str">
        <f t="shared" si="55"/>
        <v>50-59</v>
      </c>
    </row>
    <row r="3570" spans="1:28" x14ac:dyDescent="0.3">
      <c r="A3570">
        <v>43</v>
      </c>
      <c r="B3570" t="s">
        <v>27</v>
      </c>
      <c r="C3570" t="s">
        <v>28</v>
      </c>
      <c r="D3570">
        <v>86</v>
      </c>
      <c r="E3570" t="s">
        <v>42</v>
      </c>
      <c r="F3570">
        <v>100</v>
      </c>
      <c r="G3570">
        <v>0</v>
      </c>
      <c r="H3570" t="s">
        <v>39</v>
      </c>
      <c r="I3570">
        <v>0</v>
      </c>
      <c r="J3570" t="s">
        <v>31</v>
      </c>
      <c r="K3570">
        <v>0</v>
      </c>
      <c r="L3570" s="1">
        <v>2286</v>
      </c>
      <c r="M3570" t="s">
        <v>27</v>
      </c>
      <c r="N3570" t="s">
        <v>27</v>
      </c>
      <c r="O3570" t="s">
        <v>36</v>
      </c>
      <c r="P3570">
        <v>50</v>
      </c>
      <c r="Q3570" t="s">
        <v>32</v>
      </c>
      <c r="R3570">
        <v>12</v>
      </c>
      <c r="S3570" t="s">
        <v>27</v>
      </c>
      <c r="T3570">
        <v>3</v>
      </c>
      <c r="U3570">
        <v>1</v>
      </c>
      <c r="V3570">
        <v>1</v>
      </c>
      <c r="W3570">
        <v>99</v>
      </c>
      <c r="X3570">
        <v>768</v>
      </c>
      <c r="Y3570">
        <v>-50</v>
      </c>
      <c r="Z3570" t="s">
        <v>33</v>
      </c>
      <c r="AA3570">
        <v>50</v>
      </c>
      <c r="AB3570" t="str">
        <f t="shared" si="55"/>
        <v>40-49</v>
      </c>
    </row>
    <row r="3571" spans="1:28" x14ac:dyDescent="0.3">
      <c r="A3571">
        <v>53</v>
      </c>
      <c r="B3571" t="s">
        <v>27</v>
      </c>
      <c r="C3571" t="s">
        <v>45</v>
      </c>
      <c r="D3571">
        <v>0</v>
      </c>
      <c r="E3571" t="s">
        <v>37</v>
      </c>
      <c r="F3571">
        <v>0</v>
      </c>
      <c r="G3571">
        <v>0</v>
      </c>
      <c r="H3571" t="s">
        <v>30</v>
      </c>
      <c r="I3571">
        <v>0</v>
      </c>
      <c r="J3571" t="s">
        <v>40</v>
      </c>
      <c r="K3571">
        <v>-200</v>
      </c>
      <c r="L3571" s="1">
        <v>1950</v>
      </c>
      <c r="M3571" t="s">
        <v>27</v>
      </c>
      <c r="N3571" t="s">
        <v>36</v>
      </c>
      <c r="O3571" t="s">
        <v>27</v>
      </c>
      <c r="P3571">
        <v>50</v>
      </c>
      <c r="Q3571" t="s">
        <v>32</v>
      </c>
      <c r="R3571">
        <v>22</v>
      </c>
      <c r="S3571" t="s">
        <v>27</v>
      </c>
      <c r="T3571">
        <v>8</v>
      </c>
      <c r="U3571">
        <v>3</v>
      </c>
      <c r="V3571">
        <v>2</v>
      </c>
      <c r="W3571">
        <v>99</v>
      </c>
      <c r="X3571">
        <v>709</v>
      </c>
      <c r="Y3571">
        <v>-50</v>
      </c>
      <c r="Z3571" t="s">
        <v>35</v>
      </c>
      <c r="AA3571">
        <v>100</v>
      </c>
      <c r="AB3571" t="str">
        <f t="shared" si="55"/>
        <v>50-59</v>
      </c>
    </row>
    <row r="3572" spans="1:28" x14ac:dyDescent="0.3">
      <c r="A3572">
        <v>35</v>
      </c>
      <c r="B3572" t="s">
        <v>27</v>
      </c>
      <c r="C3572" t="s">
        <v>28</v>
      </c>
      <c r="D3572">
        <v>86</v>
      </c>
      <c r="E3572" t="s">
        <v>29</v>
      </c>
      <c r="F3572">
        <v>50</v>
      </c>
      <c r="G3572">
        <v>0</v>
      </c>
      <c r="H3572" t="s">
        <v>39</v>
      </c>
      <c r="I3572">
        <v>0</v>
      </c>
      <c r="J3572" t="s">
        <v>31</v>
      </c>
      <c r="K3572">
        <v>0</v>
      </c>
      <c r="L3572" s="1">
        <v>2236</v>
      </c>
      <c r="M3572" t="s">
        <v>36</v>
      </c>
      <c r="N3572" t="s">
        <v>36</v>
      </c>
      <c r="O3572" t="s">
        <v>27</v>
      </c>
      <c r="P3572">
        <v>100</v>
      </c>
      <c r="Q3572" t="s">
        <v>34</v>
      </c>
      <c r="R3572">
        <v>10</v>
      </c>
      <c r="S3572" t="s">
        <v>36</v>
      </c>
      <c r="T3572">
        <v>4</v>
      </c>
      <c r="U3572">
        <v>1</v>
      </c>
      <c r="V3572">
        <v>2</v>
      </c>
      <c r="W3572">
        <v>6</v>
      </c>
      <c r="X3572">
        <v>745</v>
      </c>
      <c r="Y3572">
        <v>-50</v>
      </c>
      <c r="Z3572" t="s">
        <v>35</v>
      </c>
      <c r="AA3572">
        <v>100</v>
      </c>
      <c r="AB3572" t="str">
        <f t="shared" si="55"/>
        <v>30-39</v>
      </c>
    </row>
    <row r="3573" spans="1:28" x14ac:dyDescent="0.3">
      <c r="A3573">
        <v>59</v>
      </c>
      <c r="B3573" t="s">
        <v>36</v>
      </c>
      <c r="C3573" t="s">
        <v>38</v>
      </c>
      <c r="D3573">
        <v>0</v>
      </c>
      <c r="E3573" t="s">
        <v>42</v>
      </c>
      <c r="F3573">
        <v>100</v>
      </c>
      <c r="G3573">
        <v>1</v>
      </c>
      <c r="H3573" t="s">
        <v>30</v>
      </c>
      <c r="I3573">
        <v>50</v>
      </c>
      <c r="J3573" t="s">
        <v>31</v>
      </c>
      <c r="K3573">
        <v>0</v>
      </c>
      <c r="L3573" s="1">
        <v>2300</v>
      </c>
      <c r="M3573" t="s">
        <v>27</v>
      </c>
      <c r="N3573" t="s">
        <v>27</v>
      </c>
      <c r="O3573" t="s">
        <v>27</v>
      </c>
      <c r="P3573">
        <v>0</v>
      </c>
      <c r="Q3573" t="s">
        <v>34</v>
      </c>
      <c r="R3573">
        <v>6</v>
      </c>
      <c r="S3573" t="s">
        <v>27</v>
      </c>
      <c r="T3573">
        <v>3</v>
      </c>
      <c r="U3573">
        <v>1</v>
      </c>
      <c r="V3573">
        <v>1</v>
      </c>
      <c r="W3573">
        <v>99</v>
      </c>
      <c r="X3573">
        <v>750</v>
      </c>
      <c r="Y3573">
        <v>-50</v>
      </c>
      <c r="Z3573" t="s">
        <v>33</v>
      </c>
      <c r="AA3573">
        <v>50</v>
      </c>
      <c r="AB3573" t="str">
        <f t="shared" si="55"/>
        <v>50-59</v>
      </c>
    </row>
    <row r="3574" spans="1:28" x14ac:dyDescent="0.3">
      <c r="A3574">
        <v>44</v>
      </c>
      <c r="B3574" t="s">
        <v>27</v>
      </c>
      <c r="C3574" t="s">
        <v>38</v>
      </c>
      <c r="D3574">
        <v>0</v>
      </c>
      <c r="E3574" t="s">
        <v>37</v>
      </c>
      <c r="F3574">
        <v>0</v>
      </c>
      <c r="G3574">
        <v>0</v>
      </c>
      <c r="H3574" t="s">
        <v>39</v>
      </c>
      <c r="I3574">
        <v>0</v>
      </c>
      <c r="J3574" t="s">
        <v>40</v>
      </c>
      <c r="K3574">
        <v>-200</v>
      </c>
      <c r="L3574" s="1">
        <v>1800</v>
      </c>
      <c r="M3574" t="s">
        <v>36</v>
      </c>
      <c r="N3574" t="s">
        <v>36</v>
      </c>
      <c r="O3574" t="s">
        <v>27</v>
      </c>
      <c r="P3574">
        <v>100</v>
      </c>
      <c r="Q3574" t="s">
        <v>34</v>
      </c>
      <c r="R3574">
        <v>3</v>
      </c>
      <c r="S3574" t="s">
        <v>36</v>
      </c>
      <c r="T3574">
        <v>4</v>
      </c>
      <c r="U3574">
        <v>1</v>
      </c>
      <c r="V3574">
        <v>1</v>
      </c>
      <c r="W3574">
        <v>2</v>
      </c>
      <c r="X3574">
        <v>790</v>
      </c>
      <c r="Y3574">
        <v>-50</v>
      </c>
      <c r="Z3574" t="s">
        <v>41</v>
      </c>
      <c r="AA3574">
        <v>0</v>
      </c>
      <c r="AB3574" t="str">
        <f t="shared" si="55"/>
        <v>40-49</v>
      </c>
    </row>
    <row r="3575" spans="1:28" x14ac:dyDescent="0.3">
      <c r="A3575">
        <v>42</v>
      </c>
      <c r="B3575" t="s">
        <v>27</v>
      </c>
      <c r="C3575" t="s">
        <v>38</v>
      </c>
      <c r="D3575">
        <v>0</v>
      </c>
      <c r="E3575" t="s">
        <v>42</v>
      </c>
      <c r="F3575">
        <v>100</v>
      </c>
      <c r="G3575">
        <v>0</v>
      </c>
      <c r="H3575" t="s">
        <v>30</v>
      </c>
      <c r="I3575">
        <v>0</v>
      </c>
      <c r="J3575" t="s">
        <v>40</v>
      </c>
      <c r="K3575">
        <v>-200</v>
      </c>
      <c r="L3575" s="1">
        <v>2000</v>
      </c>
      <c r="M3575" t="s">
        <v>27</v>
      </c>
      <c r="N3575" t="s">
        <v>27</v>
      </c>
      <c r="O3575" t="s">
        <v>36</v>
      </c>
      <c r="P3575">
        <v>50</v>
      </c>
      <c r="Q3575" t="s">
        <v>34</v>
      </c>
      <c r="R3575">
        <v>14</v>
      </c>
      <c r="S3575" t="s">
        <v>36</v>
      </c>
      <c r="T3575">
        <v>4</v>
      </c>
      <c r="U3575">
        <v>0</v>
      </c>
      <c r="V3575">
        <v>1</v>
      </c>
      <c r="W3575">
        <v>14</v>
      </c>
      <c r="X3575">
        <v>727</v>
      </c>
      <c r="Y3575">
        <v>-50</v>
      </c>
      <c r="Z3575" t="s">
        <v>33</v>
      </c>
      <c r="AA3575">
        <v>50</v>
      </c>
      <c r="AB3575" t="str">
        <f t="shared" si="55"/>
        <v>40-49</v>
      </c>
    </row>
    <row r="3576" spans="1:28" x14ac:dyDescent="0.3">
      <c r="A3576">
        <v>20</v>
      </c>
      <c r="B3576" t="s">
        <v>27</v>
      </c>
      <c r="C3576" t="s">
        <v>28</v>
      </c>
      <c r="D3576">
        <v>86</v>
      </c>
      <c r="E3576" t="s">
        <v>29</v>
      </c>
      <c r="F3576">
        <v>50</v>
      </c>
      <c r="G3576">
        <v>0</v>
      </c>
      <c r="H3576" t="s">
        <v>39</v>
      </c>
      <c r="I3576">
        <v>0</v>
      </c>
      <c r="J3576" t="s">
        <v>40</v>
      </c>
      <c r="K3576">
        <v>-200</v>
      </c>
      <c r="L3576" s="1">
        <v>2086</v>
      </c>
      <c r="M3576" t="s">
        <v>27</v>
      </c>
      <c r="N3576" t="s">
        <v>27</v>
      </c>
      <c r="O3576" t="s">
        <v>27</v>
      </c>
      <c r="P3576">
        <v>0</v>
      </c>
      <c r="Q3576" t="s">
        <v>34</v>
      </c>
      <c r="R3576">
        <v>16</v>
      </c>
      <c r="S3576" t="s">
        <v>27</v>
      </c>
      <c r="T3576">
        <v>5</v>
      </c>
      <c r="U3576">
        <v>0</v>
      </c>
      <c r="V3576">
        <v>1</v>
      </c>
      <c r="W3576">
        <v>99</v>
      </c>
      <c r="X3576">
        <v>810</v>
      </c>
      <c r="Y3576">
        <v>-50</v>
      </c>
      <c r="Z3576" t="s">
        <v>33</v>
      </c>
      <c r="AA3576">
        <v>50</v>
      </c>
      <c r="AB3576" t="str">
        <f t="shared" si="55"/>
        <v>20-29</v>
      </c>
    </row>
    <row r="3577" spans="1:28" x14ac:dyDescent="0.3">
      <c r="A3577">
        <v>44</v>
      </c>
      <c r="B3577" t="s">
        <v>27</v>
      </c>
      <c r="C3577" t="s">
        <v>28</v>
      </c>
      <c r="D3577">
        <v>86</v>
      </c>
      <c r="E3577" t="s">
        <v>29</v>
      </c>
      <c r="F3577">
        <v>50</v>
      </c>
      <c r="G3577">
        <v>0</v>
      </c>
      <c r="H3577" t="s">
        <v>30</v>
      </c>
      <c r="I3577">
        <v>0</v>
      </c>
      <c r="J3577" t="s">
        <v>31</v>
      </c>
      <c r="K3577">
        <v>0</v>
      </c>
      <c r="L3577" s="1">
        <v>2186</v>
      </c>
      <c r="M3577" t="s">
        <v>27</v>
      </c>
      <c r="N3577" t="s">
        <v>36</v>
      </c>
      <c r="O3577" t="s">
        <v>27</v>
      </c>
      <c r="P3577">
        <v>50</v>
      </c>
      <c r="Q3577" t="s">
        <v>44</v>
      </c>
      <c r="R3577">
        <v>9</v>
      </c>
      <c r="S3577" t="s">
        <v>36</v>
      </c>
      <c r="T3577">
        <v>6</v>
      </c>
      <c r="U3577">
        <v>0</v>
      </c>
      <c r="V3577">
        <v>2</v>
      </c>
      <c r="W3577">
        <v>3</v>
      </c>
      <c r="X3577">
        <v>723</v>
      </c>
      <c r="Y3577">
        <v>-50</v>
      </c>
      <c r="Z3577" t="s">
        <v>41</v>
      </c>
      <c r="AA3577">
        <v>0</v>
      </c>
      <c r="AB3577" t="str">
        <f t="shared" si="55"/>
        <v>40-49</v>
      </c>
    </row>
    <row r="3578" spans="1:28" x14ac:dyDescent="0.3">
      <c r="A3578">
        <v>27</v>
      </c>
      <c r="B3578" t="s">
        <v>27</v>
      </c>
      <c r="C3578" t="s">
        <v>38</v>
      </c>
      <c r="D3578">
        <v>0</v>
      </c>
      <c r="E3578" t="s">
        <v>42</v>
      </c>
      <c r="F3578">
        <v>100</v>
      </c>
      <c r="G3578">
        <v>0</v>
      </c>
      <c r="H3578" t="s">
        <v>30</v>
      </c>
      <c r="I3578">
        <v>0</v>
      </c>
      <c r="J3578" t="s">
        <v>31</v>
      </c>
      <c r="K3578">
        <v>0</v>
      </c>
      <c r="L3578" s="1">
        <v>2300</v>
      </c>
      <c r="M3578" t="s">
        <v>27</v>
      </c>
      <c r="N3578" t="s">
        <v>27</v>
      </c>
      <c r="O3578" t="s">
        <v>27</v>
      </c>
      <c r="P3578">
        <v>0</v>
      </c>
      <c r="Q3578" t="s">
        <v>32</v>
      </c>
      <c r="R3578">
        <v>25</v>
      </c>
      <c r="S3578" t="s">
        <v>36</v>
      </c>
      <c r="T3578">
        <v>4</v>
      </c>
      <c r="U3578">
        <v>2</v>
      </c>
      <c r="V3578">
        <v>1</v>
      </c>
      <c r="W3578">
        <v>13</v>
      </c>
      <c r="X3578">
        <v>667</v>
      </c>
      <c r="Y3578">
        <v>50</v>
      </c>
      <c r="Z3578" t="s">
        <v>41</v>
      </c>
      <c r="AA3578">
        <v>0</v>
      </c>
      <c r="AB3578" t="str">
        <f t="shared" si="55"/>
        <v>20-29</v>
      </c>
    </row>
    <row r="3579" spans="1:28" x14ac:dyDescent="0.3">
      <c r="A3579">
        <v>30</v>
      </c>
      <c r="B3579" t="s">
        <v>27</v>
      </c>
      <c r="C3579" t="s">
        <v>28</v>
      </c>
      <c r="D3579">
        <v>86</v>
      </c>
      <c r="E3579" t="s">
        <v>29</v>
      </c>
      <c r="F3579">
        <v>50</v>
      </c>
      <c r="G3579">
        <v>1</v>
      </c>
      <c r="H3579" t="s">
        <v>30</v>
      </c>
      <c r="I3579">
        <v>50</v>
      </c>
      <c r="J3579" t="s">
        <v>31</v>
      </c>
      <c r="K3579">
        <v>0</v>
      </c>
      <c r="L3579" s="1">
        <v>2386</v>
      </c>
      <c r="M3579" t="s">
        <v>27</v>
      </c>
      <c r="N3579" t="s">
        <v>27</v>
      </c>
      <c r="O3579" t="s">
        <v>27</v>
      </c>
      <c r="P3579">
        <v>0</v>
      </c>
      <c r="Q3579" t="s">
        <v>34</v>
      </c>
      <c r="R3579">
        <v>7</v>
      </c>
      <c r="S3579" t="s">
        <v>27</v>
      </c>
      <c r="T3579">
        <v>5</v>
      </c>
      <c r="U3579">
        <v>6</v>
      </c>
      <c r="V3579">
        <v>3</v>
      </c>
      <c r="W3579">
        <v>99</v>
      </c>
      <c r="X3579">
        <v>737</v>
      </c>
      <c r="Y3579">
        <v>-50</v>
      </c>
      <c r="Z3579" t="s">
        <v>35</v>
      </c>
      <c r="AA3579">
        <v>100</v>
      </c>
      <c r="AB3579" t="str">
        <f t="shared" si="55"/>
        <v>30-39</v>
      </c>
    </row>
    <row r="3580" spans="1:28" x14ac:dyDescent="0.3">
      <c r="A3580">
        <v>27</v>
      </c>
      <c r="B3580" t="s">
        <v>27</v>
      </c>
      <c r="C3580" t="s">
        <v>28</v>
      </c>
      <c r="D3580">
        <v>86</v>
      </c>
      <c r="E3580" t="s">
        <v>42</v>
      </c>
      <c r="F3580">
        <v>100</v>
      </c>
      <c r="G3580">
        <v>0</v>
      </c>
      <c r="H3580" t="s">
        <v>30</v>
      </c>
      <c r="I3580">
        <v>0</v>
      </c>
      <c r="J3580" t="s">
        <v>31</v>
      </c>
      <c r="K3580">
        <v>0</v>
      </c>
      <c r="L3580" s="1">
        <v>2486</v>
      </c>
      <c r="M3580" t="s">
        <v>27</v>
      </c>
      <c r="N3580" t="s">
        <v>27</v>
      </c>
      <c r="O3580" t="s">
        <v>27</v>
      </c>
      <c r="P3580">
        <v>0</v>
      </c>
      <c r="Q3580" t="s">
        <v>44</v>
      </c>
      <c r="R3580">
        <v>26</v>
      </c>
      <c r="S3580" t="s">
        <v>27</v>
      </c>
      <c r="T3580">
        <v>5</v>
      </c>
      <c r="U3580">
        <v>2</v>
      </c>
      <c r="V3580">
        <v>2</v>
      </c>
      <c r="W3580">
        <v>99</v>
      </c>
      <c r="X3580">
        <v>650</v>
      </c>
      <c r="Y3580">
        <v>50</v>
      </c>
      <c r="Z3580" t="s">
        <v>35</v>
      </c>
      <c r="AA3580">
        <v>100</v>
      </c>
      <c r="AB3580" t="str">
        <f t="shared" si="55"/>
        <v>20-29</v>
      </c>
    </row>
    <row r="3581" spans="1:28" x14ac:dyDescent="0.3">
      <c r="A3581">
        <v>24</v>
      </c>
      <c r="B3581" t="s">
        <v>27</v>
      </c>
      <c r="C3581" t="s">
        <v>38</v>
      </c>
      <c r="D3581">
        <v>0</v>
      </c>
      <c r="E3581" t="s">
        <v>29</v>
      </c>
      <c r="F3581">
        <v>50</v>
      </c>
      <c r="G3581">
        <v>1</v>
      </c>
      <c r="H3581" t="s">
        <v>39</v>
      </c>
      <c r="I3581">
        <v>100</v>
      </c>
      <c r="J3581" t="s">
        <v>40</v>
      </c>
      <c r="K3581">
        <v>-200</v>
      </c>
      <c r="L3581" s="1">
        <v>2150</v>
      </c>
      <c r="M3581" t="s">
        <v>36</v>
      </c>
      <c r="N3581" t="s">
        <v>27</v>
      </c>
      <c r="O3581" t="s">
        <v>27</v>
      </c>
      <c r="P3581">
        <v>50</v>
      </c>
      <c r="Q3581" t="s">
        <v>34</v>
      </c>
      <c r="R3581">
        <v>14</v>
      </c>
      <c r="S3581" t="s">
        <v>27</v>
      </c>
      <c r="T3581">
        <v>4</v>
      </c>
      <c r="U3581">
        <v>2</v>
      </c>
      <c r="V3581">
        <v>2</v>
      </c>
      <c r="W3581">
        <v>99</v>
      </c>
      <c r="X3581">
        <v>662</v>
      </c>
      <c r="Y3581">
        <v>50</v>
      </c>
      <c r="Z3581" t="s">
        <v>33</v>
      </c>
      <c r="AA3581">
        <v>50</v>
      </c>
      <c r="AB3581" t="str">
        <f t="shared" si="55"/>
        <v>20-29</v>
      </c>
    </row>
    <row r="3582" spans="1:28" x14ac:dyDescent="0.3">
      <c r="A3582">
        <v>71</v>
      </c>
      <c r="B3582" t="s">
        <v>36</v>
      </c>
      <c r="C3582" t="s">
        <v>38</v>
      </c>
      <c r="D3582">
        <v>0</v>
      </c>
      <c r="E3582" t="s">
        <v>29</v>
      </c>
      <c r="F3582">
        <v>50</v>
      </c>
      <c r="G3582">
        <v>1</v>
      </c>
      <c r="H3582" t="s">
        <v>30</v>
      </c>
      <c r="I3582">
        <v>50</v>
      </c>
      <c r="J3582" t="s">
        <v>31</v>
      </c>
      <c r="K3582">
        <v>0</v>
      </c>
      <c r="L3582" s="1">
        <v>2300</v>
      </c>
      <c r="M3582" t="s">
        <v>27</v>
      </c>
      <c r="N3582" t="s">
        <v>27</v>
      </c>
      <c r="O3582" t="s">
        <v>27</v>
      </c>
      <c r="P3582">
        <v>0</v>
      </c>
      <c r="Q3582" t="s">
        <v>34</v>
      </c>
      <c r="R3582">
        <v>13</v>
      </c>
      <c r="S3582" t="s">
        <v>27</v>
      </c>
      <c r="T3582">
        <v>2</v>
      </c>
      <c r="U3582">
        <v>2</v>
      </c>
      <c r="V3582">
        <v>3</v>
      </c>
      <c r="W3582">
        <v>99</v>
      </c>
      <c r="X3582">
        <v>742</v>
      </c>
      <c r="Y3582">
        <v>-50</v>
      </c>
      <c r="Z3582" t="s">
        <v>35</v>
      </c>
      <c r="AA3582">
        <v>100</v>
      </c>
      <c r="AB3582" t="str">
        <f t="shared" si="55"/>
        <v>70-79</v>
      </c>
    </row>
    <row r="3583" spans="1:28" x14ac:dyDescent="0.3">
      <c r="A3583">
        <v>59</v>
      </c>
      <c r="B3583" t="s">
        <v>36</v>
      </c>
      <c r="C3583" t="s">
        <v>28</v>
      </c>
      <c r="D3583">
        <v>86</v>
      </c>
      <c r="E3583" t="s">
        <v>42</v>
      </c>
      <c r="F3583">
        <v>100</v>
      </c>
      <c r="G3583">
        <v>0</v>
      </c>
      <c r="H3583" t="s">
        <v>30</v>
      </c>
      <c r="I3583">
        <v>0</v>
      </c>
      <c r="J3583" t="s">
        <v>31</v>
      </c>
      <c r="K3583">
        <v>0</v>
      </c>
      <c r="L3583" s="1">
        <v>2336</v>
      </c>
      <c r="M3583" t="s">
        <v>27</v>
      </c>
      <c r="N3583" t="s">
        <v>36</v>
      </c>
      <c r="O3583" t="s">
        <v>27</v>
      </c>
      <c r="P3583">
        <v>50</v>
      </c>
      <c r="Q3583" t="s">
        <v>32</v>
      </c>
      <c r="R3583">
        <v>16</v>
      </c>
      <c r="S3583" t="s">
        <v>36</v>
      </c>
      <c r="T3583">
        <v>2</v>
      </c>
      <c r="U3583">
        <v>2</v>
      </c>
      <c r="V3583">
        <v>3</v>
      </c>
      <c r="W3583">
        <v>1</v>
      </c>
      <c r="X3583">
        <v>739</v>
      </c>
      <c r="Y3583">
        <v>-50</v>
      </c>
      <c r="Z3583" t="s">
        <v>35</v>
      </c>
      <c r="AA3583">
        <v>100</v>
      </c>
      <c r="AB3583" t="str">
        <f t="shared" si="55"/>
        <v>50-59</v>
      </c>
    </row>
    <row r="3584" spans="1:28" x14ac:dyDescent="0.3">
      <c r="A3584">
        <v>68</v>
      </c>
      <c r="B3584" t="s">
        <v>36</v>
      </c>
      <c r="C3584" t="s">
        <v>28</v>
      </c>
      <c r="D3584">
        <v>86</v>
      </c>
      <c r="E3584" t="s">
        <v>37</v>
      </c>
      <c r="F3584">
        <v>0</v>
      </c>
      <c r="G3584">
        <v>0</v>
      </c>
      <c r="H3584" t="s">
        <v>43</v>
      </c>
      <c r="I3584">
        <v>0</v>
      </c>
      <c r="J3584" t="s">
        <v>40</v>
      </c>
      <c r="K3584">
        <v>-200</v>
      </c>
      <c r="L3584" s="1">
        <v>2086</v>
      </c>
      <c r="M3584" t="s">
        <v>27</v>
      </c>
      <c r="N3584" t="s">
        <v>27</v>
      </c>
      <c r="O3584" t="s">
        <v>27</v>
      </c>
      <c r="P3584">
        <v>0</v>
      </c>
      <c r="Q3584" t="s">
        <v>34</v>
      </c>
      <c r="R3584">
        <v>18</v>
      </c>
      <c r="S3584" t="s">
        <v>36</v>
      </c>
      <c r="T3584">
        <v>6</v>
      </c>
      <c r="U3584">
        <v>2</v>
      </c>
      <c r="V3584">
        <v>3</v>
      </c>
      <c r="W3584">
        <v>14</v>
      </c>
      <c r="X3584">
        <v>654</v>
      </c>
      <c r="Y3584">
        <v>50</v>
      </c>
      <c r="Z3584" t="s">
        <v>41</v>
      </c>
      <c r="AA3584">
        <v>0</v>
      </c>
      <c r="AB3584" t="str">
        <f t="shared" si="55"/>
        <v>60-69</v>
      </c>
    </row>
    <row r="3585" spans="1:28" x14ac:dyDescent="0.3">
      <c r="A3585">
        <v>21</v>
      </c>
      <c r="B3585" t="s">
        <v>27</v>
      </c>
      <c r="C3585" t="s">
        <v>28</v>
      </c>
      <c r="D3585">
        <v>86</v>
      </c>
      <c r="E3585" t="s">
        <v>29</v>
      </c>
      <c r="F3585">
        <v>50</v>
      </c>
      <c r="G3585">
        <v>0</v>
      </c>
      <c r="H3585" t="s">
        <v>30</v>
      </c>
      <c r="I3585">
        <v>0</v>
      </c>
      <c r="J3585" t="s">
        <v>31</v>
      </c>
      <c r="K3585">
        <v>0</v>
      </c>
      <c r="L3585" s="1">
        <v>2286</v>
      </c>
      <c r="M3585" t="s">
        <v>27</v>
      </c>
      <c r="N3585" t="s">
        <v>27</v>
      </c>
      <c r="O3585" t="s">
        <v>27</v>
      </c>
      <c r="P3585">
        <v>0</v>
      </c>
      <c r="Q3585" t="s">
        <v>34</v>
      </c>
      <c r="R3585">
        <v>12</v>
      </c>
      <c r="S3585" t="s">
        <v>36</v>
      </c>
      <c r="T3585">
        <v>7</v>
      </c>
      <c r="U3585">
        <v>0</v>
      </c>
      <c r="V3585">
        <v>2</v>
      </c>
      <c r="W3585">
        <v>7</v>
      </c>
      <c r="X3585">
        <v>701</v>
      </c>
      <c r="Y3585">
        <v>-50</v>
      </c>
      <c r="Z3585" t="s">
        <v>33</v>
      </c>
      <c r="AA3585">
        <v>50</v>
      </c>
      <c r="AB3585" t="str">
        <f t="shared" si="55"/>
        <v>20-29</v>
      </c>
    </row>
    <row r="3586" spans="1:28" x14ac:dyDescent="0.3">
      <c r="A3586">
        <v>41</v>
      </c>
      <c r="B3586" t="s">
        <v>27</v>
      </c>
      <c r="C3586" t="s">
        <v>28</v>
      </c>
      <c r="D3586">
        <v>86</v>
      </c>
      <c r="E3586" t="s">
        <v>29</v>
      </c>
      <c r="F3586">
        <v>50</v>
      </c>
      <c r="G3586">
        <v>1</v>
      </c>
      <c r="H3586" t="s">
        <v>43</v>
      </c>
      <c r="I3586">
        <v>200</v>
      </c>
      <c r="J3586" t="s">
        <v>31</v>
      </c>
      <c r="K3586">
        <v>0</v>
      </c>
      <c r="L3586" s="1">
        <v>2486</v>
      </c>
      <c r="M3586" t="s">
        <v>27</v>
      </c>
      <c r="N3586" t="s">
        <v>27</v>
      </c>
      <c r="O3586" t="s">
        <v>27</v>
      </c>
      <c r="P3586">
        <v>0</v>
      </c>
      <c r="Q3586" t="s">
        <v>32</v>
      </c>
      <c r="R3586">
        <v>21</v>
      </c>
      <c r="S3586" t="s">
        <v>36</v>
      </c>
      <c r="T3586">
        <v>6</v>
      </c>
      <c r="U3586">
        <v>3</v>
      </c>
      <c r="V3586">
        <v>1</v>
      </c>
      <c r="W3586">
        <v>10</v>
      </c>
      <c r="X3586">
        <v>712</v>
      </c>
      <c r="Y3586">
        <v>-50</v>
      </c>
      <c r="Z3586" t="s">
        <v>33</v>
      </c>
      <c r="AA3586">
        <v>50</v>
      </c>
      <c r="AB3586" t="str">
        <f t="shared" ref="AB3586:AB3649" si="56">FLOOR(A3586,10) &amp; "-" &amp; (FLOOR(A3586,10)+9)</f>
        <v>40-49</v>
      </c>
    </row>
    <row r="3587" spans="1:28" x14ac:dyDescent="0.3">
      <c r="A3587">
        <v>20</v>
      </c>
      <c r="B3587" t="s">
        <v>27</v>
      </c>
      <c r="C3587" t="s">
        <v>28</v>
      </c>
      <c r="D3587">
        <v>86</v>
      </c>
      <c r="E3587" t="s">
        <v>29</v>
      </c>
      <c r="F3587">
        <v>50</v>
      </c>
      <c r="G3587">
        <v>0</v>
      </c>
      <c r="H3587" t="s">
        <v>43</v>
      </c>
      <c r="I3587">
        <v>0</v>
      </c>
      <c r="J3587" t="s">
        <v>40</v>
      </c>
      <c r="K3587">
        <v>-200</v>
      </c>
      <c r="L3587" s="1">
        <v>2236</v>
      </c>
      <c r="M3587" t="s">
        <v>27</v>
      </c>
      <c r="N3587" t="s">
        <v>27</v>
      </c>
      <c r="O3587" t="s">
        <v>27</v>
      </c>
      <c r="P3587">
        <v>0</v>
      </c>
      <c r="Q3587" t="s">
        <v>32</v>
      </c>
      <c r="R3587">
        <v>15</v>
      </c>
      <c r="S3587" t="s">
        <v>27</v>
      </c>
      <c r="T3587">
        <v>3</v>
      </c>
      <c r="U3587">
        <v>1</v>
      </c>
      <c r="V3587">
        <v>2</v>
      </c>
      <c r="W3587">
        <v>99</v>
      </c>
      <c r="X3587">
        <v>686</v>
      </c>
      <c r="Y3587">
        <v>50</v>
      </c>
      <c r="Z3587" t="s">
        <v>35</v>
      </c>
      <c r="AA3587">
        <v>100</v>
      </c>
      <c r="AB3587" t="str">
        <f t="shared" si="56"/>
        <v>20-29</v>
      </c>
    </row>
    <row r="3588" spans="1:28" x14ac:dyDescent="0.3">
      <c r="A3588">
        <v>29</v>
      </c>
      <c r="B3588" t="s">
        <v>27</v>
      </c>
      <c r="C3588" t="s">
        <v>28</v>
      </c>
      <c r="D3588">
        <v>86</v>
      </c>
      <c r="E3588" t="s">
        <v>42</v>
      </c>
      <c r="F3588">
        <v>100</v>
      </c>
      <c r="G3588">
        <v>0</v>
      </c>
      <c r="H3588" t="s">
        <v>30</v>
      </c>
      <c r="I3588">
        <v>0</v>
      </c>
      <c r="J3588" t="s">
        <v>31</v>
      </c>
      <c r="K3588">
        <v>0</v>
      </c>
      <c r="L3588" s="1">
        <v>2486</v>
      </c>
      <c r="M3588" t="s">
        <v>27</v>
      </c>
      <c r="N3588" t="s">
        <v>27</v>
      </c>
      <c r="O3588" t="s">
        <v>27</v>
      </c>
      <c r="P3588">
        <v>0</v>
      </c>
      <c r="Q3588" t="s">
        <v>34</v>
      </c>
      <c r="R3588">
        <v>25</v>
      </c>
      <c r="S3588" t="s">
        <v>36</v>
      </c>
      <c r="T3588">
        <v>7</v>
      </c>
      <c r="U3588">
        <v>2</v>
      </c>
      <c r="V3588">
        <v>2</v>
      </c>
      <c r="W3588">
        <v>10</v>
      </c>
      <c r="X3588">
        <v>650</v>
      </c>
      <c r="Y3588">
        <v>50</v>
      </c>
      <c r="Z3588" t="s">
        <v>35</v>
      </c>
      <c r="AA3588">
        <v>100</v>
      </c>
      <c r="AB3588" t="str">
        <f t="shared" si="56"/>
        <v>20-29</v>
      </c>
    </row>
    <row r="3589" spans="1:28" x14ac:dyDescent="0.3">
      <c r="A3589">
        <v>26</v>
      </c>
      <c r="B3589" t="s">
        <v>27</v>
      </c>
      <c r="C3589" t="s">
        <v>45</v>
      </c>
      <c r="D3589">
        <v>0</v>
      </c>
      <c r="E3589" t="s">
        <v>37</v>
      </c>
      <c r="F3589">
        <v>0</v>
      </c>
      <c r="G3589">
        <v>0</v>
      </c>
      <c r="H3589" t="s">
        <v>30</v>
      </c>
      <c r="I3589">
        <v>0</v>
      </c>
      <c r="J3589" t="s">
        <v>31</v>
      </c>
      <c r="K3589">
        <v>0</v>
      </c>
      <c r="L3589" s="1">
        <v>2100</v>
      </c>
      <c r="M3589" t="s">
        <v>36</v>
      </c>
      <c r="N3589" t="s">
        <v>27</v>
      </c>
      <c r="O3589" t="s">
        <v>27</v>
      </c>
      <c r="P3589">
        <v>50</v>
      </c>
      <c r="Q3589" t="s">
        <v>34</v>
      </c>
      <c r="R3589">
        <v>7</v>
      </c>
      <c r="S3589" t="s">
        <v>36</v>
      </c>
      <c r="T3589">
        <v>9</v>
      </c>
      <c r="U3589">
        <v>1</v>
      </c>
      <c r="V3589">
        <v>2</v>
      </c>
      <c r="W3589">
        <v>10</v>
      </c>
      <c r="X3589">
        <v>736</v>
      </c>
      <c r="Y3589">
        <v>-50</v>
      </c>
      <c r="Z3589" t="s">
        <v>33</v>
      </c>
      <c r="AA3589">
        <v>50</v>
      </c>
      <c r="AB3589" t="str">
        <f t="shared" si="56"/>
        <v>20-29</v>
      </c>
    </row>
    <row r="3590" spans="1:28" x14ac:dyDescent="0.3">
      <c r="A3590">
        <v>58</v>
      </c>
      <c r="B3590" t="s">
        <v>36</v>
      </c>
      <c r="C3590" t="s">
        <v>38</v>
      </c>
      <c r="D3590">
        <v>0</v>
      </c>
      <c r="E3590" t="s">
        <v>29</v>
      </c>
      <c r="F3590">
        <v>50</v>
      </c>
      <c r="G3590">
        <v>1</v>
      </c>
      <c r="H3590" t="s">
        <v>30</v>
      </c>
      <c r="I3590">
        <v>50</v>
      </c>
      <c r="J3590" t="s">
        <v>31</v>
      </c>
      <c r="K3590">
        <v>0</v>
      </c>
      <c r="L3590" s="1">
        <v>2300</v>
      </c>
      <c r="M3590" t="s">
        <v>27</v>
      </c>
      <c r="N3590" t="s">
        <v>36</v>
      </c>
      <c r="O3590" t="s">
        <v>27</v>
      </c>
      <c r="P3590">
        <v>50</v>
      </c>
      <c r="Q3590" t="s">
        <v>34</v>
      </c>
      <c r="R3590">
        <v>27</v>
      </c>
      <c r="S3590" t="s">
        <v>36</v>
      </c>
      <c r="T3590">
        <v>4</v>
      </c>
      <c r="U3590">
        <v>0</v>
      </c>
      <c r="V3590">
        <v>2</v>
      </c>
      <c r="W3590">
        <v>3</v>
      </c>
      <c r="X3590">
        <v>682</v>
      </c>
      <c r="Y3590">
        <v>50</v>
      </c>
      <c r="Z3590" t="s">
        <v>33</v>
      </c>
      <c r="AA3590">
        <v>50</v>
      </c>
      <c r="AB3590" t="str">
        <f t="shared" si="56"/>
        <v>50-59</v>
      </c>
    </row>
    <row r="3591" spans="1:28" x14ac:dyDescent="0.3">
      <c r="A3591">
        <v>34</v>
      </c>
      <c r="B3591" t="s">
        <v>27</v>
      </c>
      <c r="C3591" t="s">
        <v>28</v>
      </c>
      <c r="D3591">
        <v>86</v>
      </c>
      <c r="E3591" t="s">
        <v>29</v>
      </c>
      <c r="F3591">
        <v>50</v>
      </c>
      <c r="G3591">
        <v>1</v>
      </c>
      <c r="H3591" t="s">
        <v>39</v>
      </c>
      <c r="I3591">
        <v>100</v>
      </c>
      <c r="J3591" t="s">
        <v>31</v>
      </c>
      <c r="K3591">
        <v>0</v>
      </c>
      <c r="L3591" s="1">
        <v>2336</v>
      </c>
      <c r="M3591" t="s">
        <v>36</v>
      </c>
      <c r="N3591" t="s">
        <v>27</v>
      </c>
      <c r="O3591" t="s">
        <v>27</v>
      </c>
      <c r="P3591">
        <v>50</v>
      </c>
      <c r="Q3591" t="s">
        <v>34</v>
      </c>
      <c r="R3591">
        <v>18</v>
      </c>
      <c r="S3591" t="s">
        <v>36</v>
      </c>
      <c r="T3591">
        <v>5</v>
      </c>
      <c r="U3591">
        <v>0</v>
      </c>
      <c r="V3591">
        <v>2</v>
      </c>
      <c r="W3591">
        <v>2</v>
      </c>
      <c r="X3591">
        <v>785</v>
      </c>
      <c r="Y3591">
        <v>-50</v>
      </c>
      <c r="Z3591" t="s">
        <v>33</v>
      </c>
      <c r="AA3591">
        <v>50</v>
      </c>
      <c r="AB3591" t="str">
        <f t="shared" si="56"/>
        <v>30-39</v>
      </c>
    </row>
    <row r="3592" spans="1:28" x14ac:dyDescent="0.3">
      <c r="A3592">
        <v>56</v>
      </c>
      <c r="B3592" t="s">
        <v>36</v>
      </c>
      <c r="C3592" t="s">
        <v>28</v>
      </c>
      <c r="D3592">
        <v>86</v>
      </c>
      <c r="E3592" t="s">
        <v>37</v>
      </c>
      <c r="F3592">
        <v>0</v>
      </c>
      <c r="G3592">
        <v>0</v>
      </c>
      <c r="H3592" t="s">
        <v>30</v>
      </c>
      <c r="I3592">
        <v>0</v>
      </c>
      <c r="J3592" t="s">
        <v>40</v>
      </c>
      <c r="K3592">
        <v>-200</v>
      </c>
      <c r="L3592" s="1">
        <v>2086</v>
      </c>
      <c r="M3592" t="s">
        <v>27</v>
      </c>
      <c r="N3592" t="s">
        <v>27</v>
      </c>
      <c r="O3592" t="s">
        <v>27</v>
      </c>
      <c r="P3592">
        <v>0</v>
      </c>
      <c r="Q3592" t="s">
        <v>34</v>
      </c>
      <c r="R3592">
        <v>30</v>
      </c>
      <c r="S3592" t="s">
        <v>27</v>
      </c>
      <c r="T3592">
        <v>2</v>
      </c>
      <c r="U3592">
        <v>2</v>
      </c>
      <c r="V3592">
        <v>1</v>
      </c>
      <c r="W3592">
        <v>99</v>
      </c>
      <c r="X3592">
        <v>647</v>
      </c>
      <c r="Y3592">
        <v>50</v>
      </c>
      <c r="Z3592" t="s">
        <v>41</v>
      </c>
      <c r="AA3592">
        <v>0</v>
      </c>
      <c r="AB3592" t="str">
        <f t="shared" si="56"/>
        <v>50-59</v>
      </c>
    </row>
    <row r="3593" spans="1:28" x14ac:dyDescent="0.3">
      <c r="A3593">
        <v>49</v>
      </c>
      <c r="B3593" t="s">
        <v>27</v>
      </c>
      <c r="C3593" t="s">
        <v>38</v>
      </c>
      <c r="D3593">
        <v>0</v>
      </c>
      <c r="E3593" t="s">
        <v>29</v>
      </c>
      <c r="F3593">
        <v>50</v>
      </c>
      <c r="G3593">
        <v>0</v>
      </c>
      <c r="H3593" t="s">
        <v>30</v>
      </c>
      <c r="I3593">
        <v>0</v>
      </c>
      <c r="J3593" t="s">
        <v>40</v>
      </c>
      <c r="K3593">
        <v>-200</v>
      </c>
      <c r="L3593" s="1">
        <v>1950</v>
      </c>
      <c r="M3593" t="s">
        <v>27</v>
      </c>
      <c r="N3593" t="s">
        <v>36</v>
      </c>
      <c r="O3593" t="s">
        <v>27</v>
      </c>
      <c r="P3593">
        <v>50</v>
      </c>
      <c r="Q3593" t="s">
        <v>32</v>
      </c>
      <c r="R3593">
        <v>14</v>
      </c>
      <c r="S3593" t="s">
        <v>36</v>
      </c>
      <c r="T3593">
        <v>4</v>
      </c>
      <c r="U3593">
        <v>3</v>
      </c>
      <c r="V3593">
        <v>3</v>
      </c>
      <c r="W3593">
        <v>4</v>
      </c>
      <c r="X3593">
        <v>721</v>
      </c>
      <c r="Y3593">
        <v>-50</v>
      </c>
      <c r="Z3593" t="s">
        <v>33</v>
      </c>
      <c r="AA3593">
        <v>50</v>
      </c>
      <c r="AB3593" t="str">
        <f t="shared" si="56"/>
        <v>40-49</v>
      </c>
    </row>
    <row r="3594" spans="1:28" x14ac:dyDescent="0.3">
      <c r="A3594">
        <v>74</v>
      </c>
      <c r="B3594" t="s">
        <v>36</v>
      </c>
      <c r="C3594" t="s">
        <v>28</v>
      </c>
      <c r="D3594">
        <v>86</v>
      </c>
      <c r="E3594" t="s">
        <v>29</v>
      </c>
      <c r="F3594">
        <v>50</v>
      </c>
      <c r="G3594">
        <v>0</v>
      </c>
      <c r="H3594" t="s">
        <v>39</v>
      </c>
      <c r="I3594">
        <v>0</v>
      </c>
      <c r="J3594" t="s">
        <v>40</v>
      </c>
      <c r="K3594">
        <v>-200</v>
      </c>
      <c r="L3594" s="1">
        <v>2036</v>
      </c>
      <c r="M3594" t="s">
        <v>27</v>
      </c>
      <c r="N3594" t="s">
        <v>36</v>
      </c>
      <c r="O3594" t="s">
        <v>27</v>
      </c>
      <c r="P3594">
        <v>50</v>
      </c>
      <c r="Q3594" t="s">
        <v>32</v>
      </c>
      <c r="R3594">
        <v>18</v>
      </c>
      <c r="S3594" t="s">
        <v>36</v>
      </c>
      <c r="T3594">
        <v>1</v>
      </c>
      <c r="U3594">
        <v>2</v>
      </c>
      <c r="V3594">
        <v>1</v>
      </c>
      <c r="W3594">
        <v>10</v>
      </c>
      <c r="X3594">
        <v>782</v>
      </c>
      <c r="Y3594">
        <v>-50</v>
      </c>
      <c r="Z3594" t="s">
        <v>33</v>
      </c>
      <c r="AA3594">
        <v>50</v>
      </c>
      <c r="AB3594" t="str">
        <f t="shared" si="56"/>
        <v>70-79</v>
      </c>
    </row>
    <row r="3595" spans="1:28" x14ac:dyDescent="0.3">
      <c r="A3595">
        <v>18</v>
      </c>
      <c r="B3595" t="s">
        <v>27</v>
      </c>
      <c r="C3595" t="s">
        <v>38</v>
      </c>
      <c r="D3595">
        <v>0</v>
      </c>
      <c r="E3595" t="s">
        <v>29</v>
      </c>
      <c r="F3595">
        <v>50</v>
      </c>
      <c r="G3595">
        <v>0</v>
      </c>
      <c r="H3595" t="s">
        <v>30</v>
      </c>
      <c r="I3595">
        <v>0</v>
      </c>
      <c r="J3595" t="s">
        <v>31</v>
      </c>
      <c r="K3595">
        <v>0</v>
      </c>
      <c r="L3595" s="1">
        <v>2200</v>
      </c>
      <c r="M3595" t="s">
        <v>27</v>
      </c>
      <c r="N3595" t="s">
        <v>27</v>
      </c>
      <c r="O3595" t="s">
        <v>27</v>
      </c>
      <c r="P3595">
        <v>0</v>
      </c>
      <c r="Q3595" t="s">
        <v>44</v>
      </c>
      <c r="R3595">
        <v>26</v>
      </c>
      <c r="S3595" t="s">
        <v>27</v>
      </c>
      <c r="T3595">
        <v>8</v>
      </c>
      <c r="U3595">
        <v>1</v>
      </c>
      <c r="V3595">
        <v>3</v>
      </c>
      <c r="W3595">
        <v>99</v>
      </c>
      <c r="X3595">
        <v>731</v>
      </c>
      <c r="Y3595">
        <v>-50</v>
      </c>
      <c r="Z3595" t="s">
        <v>33</v>
      </c>
      <c r="AA3595">
        <v>50</v>
      </c>
      <c r="AB3595" t="str">
        <f t="shared" si="56"/>
        <v>10-19</v>
      </c>
    </row>
    <row r="3596" spans="1:28" x14ac:dyDescent="0.3">
      <c r="A3596">
        <v>58</v>
      </c>
      <c r="B3596" t="s">
        <v>36</v>
      </c>
      <c r="C3596" t="s">
        <v>45</v>
      </c>
      <c r="D3596">
        <v>0</v>
      </c>
      <c r="E3596" t="s">
        <v>37</v>
      </c>
      <c r="F3596">
        <v>0</v>
      </c>
      <c r="G3596">
        <v>0</v>
      </c>
      <c r="H3596" t="s">
        <v>30</v>
      </c>
      <c r="I3596">
        <v>0</v>
      </c>
      <c r="J3596" t="s">
        <v>31</v>
      </c>
      <c r="K3596">
        <v>0</v>
      </c>
      <c r="L3596" s="1">
        <v>2200</v>
      </c>
      <c r="M3596" t="s">
        <v>27</v>
      </c>
      <c r="N3596" t="s">
        <v>27</v>
      </c>
      <c r="O3596" t="s">
        <v>27</v>
      </c>
      <c r="P3596">
        <v>0</v>
      </c>
      <c r="Q3596" t="s">
        <v>32</v>
      </c>
      <c r="R3596">
        <v>21</v>
      </c>
      <c r="S3596" t="s">
        <v>27</v>
      </c>
      <c r="T3596">
        <v>10</v>
      </c>
      <c r="U3596">
        <v>1</v>
      </c>
      <c r="V3596">
        <v>3</v>
      </c>
      <c r="W3596">
        <v>99</v>
      </c>
      <c r="X3596">
        <v>683</v>
      </c>
      <c r="Y3596">
        <v>50</v>
      </c>
      <c r="Z3596" t="s">
        <v>41</v>
      </c>
      <c r="AA3596">
        <v>0</v>
      </c>
      <c r="AB3596" t="str">
        <f t="shared" si="56"/>
        <v>50-59</v>
      </c>
    </row>
    <row r="3597" spans="1:28" x14ac:dyDescent="0.3">
      <c r="A3597">
        <v>57</v>
      </c>
      <c r="B3597" t="s">
        <v>36</v>
      </c>
      <c r="C3597" t="s">
        <v>38</v>
      </c>
      <c r="D3597">
        <v>0</v>
      </c>
      <c r="E3597" t="s">
        <v>29</v>
      </c>
      <c r="F3597">
        <v>50</v>
      </c>
      <c r="G3597">
        <v>1</v>
      </c>
      <c r="H3597" t="s">
        <v>43</v>
      </c>
      <c r="I3597">
        <v>200</v>
      </c>
      <c r="J3597" t="s">
        <v>31</v>
      </c>
      <c r="K3597">
        <v>0</v>
      </c>
      <c r="L3597" s="1">
        <v>2500</v>
      </c>
      <c r="M3597" t="s">
        <v>27</v>
      </c>
      <c r="N3597" t="s">
        <v>36</v>
      </c>
      <c r="O3597" t="s">
        <v>27</v>
      </c>
      <c r="P3597">
        <v>50</v>
      </c>
      <c r="Q3597" t="s">
        <v>34</v>
      </c>
      <c r="R3597">
        <v>15</v>
      </c>
      <c r="S3597" t="s">
        <v>27</v>
      </c>
      <c r="T3597">
        <v>5</v>
      </c>
      <c r="U3597">
        <v>2</v>
      </c>
      <c r="V3597">
        <v>2</v>
      </c>
      <c r="W3597">
        <v>99</v>
      </c>
      <c r="X3597">
        <v>688</v>
      </c>
      <c r="Y3597">
        <v>50</v>
      </c>
      <c r="Z3597" t="s">
        <v>35</v>
      </c>
      <c r="AA3597">
        <v>100</v>
      </c>
      <c r="AB3597" t="str">
        <f t="shared" si="56"/>
        <v>50-59</v>
      </c>
    </row>
    <row r="3598" spans="1:28" x14ac:dyDescent="0.3">
      <c r="A3598">
        <v>25</v>
      </c>
      <c r="B3598" t="s">
        <v>27</v>
      </c>
      <c r="C3598" t="s">
        <v>28</v>
      </c>
      <c r="D3598">
        <v>86</v>
      </c>
      <c r="E3598" t="s">
        <v>29</v>
      </c>
      <c r="F3598">
        <v>50</v>
      </c>
      <c r="G3598">
        <v>0</v>
      </c>
      <c r="H3598" t="s">
        <v>43</v>
      </c>
      <c r="I3598">
        <v>0</v>
      </c>
      <c r="J3598" t="s">
        <v>31</v>
      </c>
      <c r="K3598">
        <v>0</v>
      </c>
      <c r="L3598" s="1">
        <v>2336</v>
      </c>
      <c r="M3598" t="s">
        <v>27</v>
      </c>
      <c r="N3598" t="s">
        <v>36</v>
      </c>
      <c r="O3598" t="s">
        <v>27</v>
      </c>
      <c r="P3598">
        <v>50</v>
      </c>
      <c r="Q3598" t="s">
        <v>32</v>
      </c>
      <c r="R3598">
        <v>23</v>
      </c>
      <c r="S3598" t="s">
        <v>36</v>
      </c>
      <c r="T3598">
        <v>2</v>
      </c>
      <c r="U3598">
        <v>1</v>
      </c>
      <c r="V3598">
        <v>2</v>
      </c>
      <c r="W3598">
        <v>4</v>
      </c>
      <c r="X3598">
        <v>682</v>
      </c>
      <c r="Y3598">
        <v>50</v>
      </c>
      <c r="Z3598" t="s">
        <v>33</v>
      </c>
      <c r="AA3598">
        <v>50</v>
      </c>
      <c r="AB3598" t="str">
        <f t="shared" si="56"/>
        <v>20-29</v>
      </c>
    </row>
    <row r="3599" spans="1:28" x14ac:dyDescent="0.3">
      <c r="A3599">
        <v>55</v>
      </c>
      <c r="B3599" t="s">
        <v>36</v>
      </c>
      <c r="C3599" t="s">
        <v>38</v>
      </c>
      <c r="D3599">
        <v>0</v>
      </c>
      <c r="E3599" t="s">
        <v>37</v>
      </c>
      <c r="F3599">
        <v>0</v>
      </c>
      <c r="G3599">
        <v>0</v>
      </c>
      <c r="H3599" t="s">
        <v>30</v>
      </c>
      <c r="I3599">
        <v>0</v>
      </c>
      <c r="J3599" t="s">
        <v>40</v>
      </c>
      <c r="K3599">
        <v>-200</v>
      </c>
      <c r="L3599" s="1">
        <v>1950</v>
      </c>
      <c r="M3599" t="s">
        <v>27</v>
      </c>
      <c r="N3599" t="s">
        <v>27</v>
      </c>
      <c r="O3599" t="s">
        <v>27</v>
      </c>
      <c r="P3599">
        <v>0</v>
      </c>
      <c r="Q3599" t="s">
        <v>34</v>
      </c>
      <c r="R3599">
        <v>6</v>
      </c>
      <c r="S3599" t="s">
        <v>36</v>
      </c>
      <c r="T3599">
        <v>5</v>
      </c>
      <c r="U3599">
        <v>0</v>
      </c>
      <c r="V3599">
        <v>1</v>
      </c>
      <c r="W3599">
        <v>11</v>
      </c>
      <c r="X3599">
        <v>829</v>
      </c>
      <c r="Y3599">
        <v>-50</v>
      </c>
      <c r="Z3599" t="s">
        <v>33</v>
      </c>
      <c r="AA3599">
        <v>50</v>
      </c>
      <c r="AB3599" t="str">
        <f t="shared" si="56"/>
        <v>50-59</v>
      </c>
    </row>
    <row r="3600" spans="1:28" x14ac:dyDescent="0.3">
      <c r="A3600">
        <v>45</v>
      </c>
      <c r="B3600" t="s">
        <v>27</v>
      </c>
      <c r="C3600" t="s">
        <v>45</v>
      </c>
      <c r="D3600">
        <v>0</v>
      </c>
      <c r="E3600" t="s">
        <v>29</v>
      </c>
      <c r="F3600">
        <v>50</v>
      </c>
      <c r="G3600">
        <v>0</v>
      </c>
      <c r="H3600" t="s">
        <v>30</v>
      </c>
      <c r="I3600">
        <v>0</v>
      </c>
      <c r="J3600" t="s">
        <v>40</v>
      </c>
      <c r="K3600">
        <v>-200</v>
      </c>
      <c r="L3600" s="1">
        <v>2050</v>
      </c>
      <c r="M3600" t="s">
        <v>27</v>
      </c>
      <c r="N3600" t="s">
        <v>27</v>
      </c>
      <c r="O3600" t="s">
        <v>27</v>
      </c>
      <c r="P3600">
        <v>0</v>
      </c>
      <c r="Q3600" t="s">
        <v>34</v>
      </c>
      <c r="R3600">
        <v>28</v>
      </c>
      <c r="S3600" t="s">
        <v>36</v>
      </c>
      <c r="T3600">
        <v>4</v>
      </c>
      <c r="U3600">
        <v>1</v>
      </c>
      <c r="V3600">
        <v>2</v>
      </c>
      <c r="W3600">
        <v>3</v>
      </c>
      <c r="X3600">
        <v>706</v>
      </c>
      <c r="Y3600">
        <v>-50</v>
      </c>
      <c r="Z3600" t="s">
        <v>35</v>
      </c>
      <c r="AA3600">
        <v>100</v>
      </c>
      <c r="AB3600" t="str">
        <f t="shared" si="56"/>
        <v>40-49</v>
      </c>
    </row>
    <row r="3601" spans="1:28" x14ac:dyDescent="0.3">
      <c r="A3601">
        <v>36</v>
      </c>
      <c r="B3601" t="s">
        <v>27</v>
      </c>
      <c r="C3601" t="s">
        <v>38</v>
      </c>
      <c r="D3601">
        <v>0</v>
      </c>
      <c r="E3601" t="s">
        <v>37</v>
      </c>
      <c r="F3601">
        <v>0</v>
      </c>
      <c r="G3601">
        <v>0</v>
      </c>
      <c r="H3601" t="s">
        <v>30</v>
      </c>
      <c r="I3601">
        <v>0</v>
      </c>
      <c r="J3601" t="s">
        <v>31</v>
      </c>
      <c r="K3601">
        <v>0</v>
      </c>
      <c r="L3601" s="1">
        <v>2300</v>
      </c>
      <c r="M3601" t="s">
        <v>27</v>
      </c>
      <c r="N3601" t="s">
        <v>27</v>
      </c>
      <c r="O3601" t="s">
        <v>27</v>
      </c>
      <c r="P3601">
        <v>0</v>
      </c>
      <c r="Q3601" t="s">
        <v>34</v>
      </c>
      <c r="R3601">
        <v>27</v>
      </c>
      <c r="S3601" t="s">
        <v>36</v>
      </c>
      <c r="T3601">
        <v>7</v>
      </c>
      <c r="U3601">
        <v>0</v>
      </c>
      <c r="V3601">
        <v>1</v>
      </c>
      <c r="W3601">
        <v>11</v>
      </c>
      <c r="X3601">
        <v>676</v>
      </c>
      <c r="Y3601">
        <v>50</v>
      </c>
      <c r="Z3601" t="s">
        <v>35</v>
      </c>
      <c r="AA3601">
        <v>100</v>
      </c>
      <c r="AB3601" t="str">
        <f t="shared" si="56"/>
        <v>30-39</v>
      </c>
    </row>
    <row r="3602" spans="1:28" x14ac:dyDescent="0.3">
      <c r="A3602">
        <v>27</v>
      </c>
      <c r="B3602" t="s">
        <v>27</v>
      </c>
      <c r="C3602" t="s">
        <v>38</v>
      </c>
      <c r="D3602">
        <v>0</v>
      </c>
      <c r="E3602" t="s">
        <v>37</v>
      </c>
      <c r="F3602">
        <v>0</v>
      </c>
      <c r="G3602">
        <v>0</v>
      </c>
      <c r="H3602" t="s">
        <v>30</v>
      </c>
      <c r="I3602">
        <v>0</v>
      </c>
      <c r="J3602" t="s">
        <v>31</v>
      </c>
      <c r="K3602">
        <v>0</v>
      </c>
      <c r="L3602" s="1">
        <v>2100</v>
      </c>
      <c r="M3602" t="s">
        <v>27</v>
      </c>
      <c r="N3602" t="s">
        <v>36</v>
      </c>
      <c r="O3602" t="s">
        <v>27</v>
      </c>
      <c r="P3602">
        <v>50</v>
      </c>
      <c r="Q3602" t="s">
        <v>34</v>
      </c>
      <c r="R3602">
        <v>11</v>
      </c>
      <c r="S3602" t="s">
        <v>36</v>
      </c>
      <c r="T3602">
        <v>6</v>
      </c>
      <c r="U3602">
        <v>1</v>
      </c>
      <c r="V3602">
        <v>1</v>
      </c>
      <c r="W3602">
        <v>8</v>
      </c>
      <c r="X3602">
        <v>702</v>
      </c>
      <c r="Y3602">
        <v>-50</v>
      </c>
      <c r="Z3602" t="s">
        <v>33</v>
      </c>
      <c r="AA3602">
        <v>50</v>
      </c>
      <c r="AB3602" t="str">
        <f t="shared" si="56"/>
        <v>20-29</v>
      </c>
    </row>
    <row r="3603" spans="1:28" x14ac:dyDescent="0.3">
      <c r="A3603">
        <v>29</v>
      </c>
      <c r="B3603" t="s">
        <v>27</v>
      </c>
      <c r="C3603" t="s">
        <v>28</v>
      </c>
      <c r="D3603">
        <v>86</v>
      </c>
      <c r="E3603" t="s">
        <v>29</v>
      </c>
      <c r="F3603">
        <v>50</v>
      </c>
      <c r="G3603">
        <v>0</v>
      </c>
      <c r="H3603" t="s">
        <v>30</v>
      </c>
      <c r="I3603">
        <v>0</v>
      </c>
      <c r="J3603" t="s">
        <v>31</v>
      </c>
      <c r="K3603">
        <v>0</v>
      </c>
      <c r="L3603" s="1">
        <v>2186</v>
      </c>
      <c r="M3603" t="s">
        <v>27</v>
      </c>
      <c r="N3603" t="s">
        <v>36</v>
      </c>
      <c r="O3603" t="s">
        <v>27</v>
      </c>
      <c r="P3603">
        <v>50</v>
      </c>
      <c r="Q3603" t="s">
        <v>34</v>
      </c>
      <c r="R3603">
        <v>18</v>
      </c>
      <c r="S3603" t="s">
        <v>27</v>
      </c>
      <c r="T3603">
        <v>4</v>
      </c>
      <c r="U3603">
        <v>1</v>
      </c>
      <c r="V3603">
        <v>2</v>
      </c>
      <c r="W3603">
        <v>99</v>
      </c>
      <c r="X3603">
        <v>773</v>
      </c>
      <c r="Y3603">
        <v>-50</v>
      </c>
      <c r="Z3603" t="s">
        <v>41</v>
      </c>
      <c r="AA3603">
        <v>0</v>
      </c>
      <c r="AB3603" t="str">
        <f t="shared" si="56"/>
        <v>20-29</v>
      </c>
    </row>
    <row r="3604" spans="1:28" x14ac:dyDescent="0.3">
      <c r="A3604">
        <v>70</v>
      </c>
      <c r="B3604" t="s">
        <v>36</v>
      </c>
      <c r="C3604" t="s">
        <v>28</v>
      </c>
      <c r="D3604">
        <v>86</v>
      </c>
      <c r="E3604" t="s">
        <v>42</v>
      </c>
      <c r="F3604">
        <v>100</v>
      </c>
      <c r="G3604">
        <v>0</v>
      </c>
      <c r="H3604" t="s">
        <v>39</v>
      </c>
      <c r="I3604">
        <v>0</v>
      </c>
      <c r="J3604" t="s">
        <v>31</v>
      </c>
      <c r="K3604">
        <v>0</v>
      </c>
      <c r="L3604" s="1">
        <v>2336</v>
      </c>
      <c r="M3604" t="s">
        <v>36</v>
      </c>
      <c r="N3604" t="s">
        <v>27</v>
      </c>
      <c r="O3604" t="s">
        <v>27</v>
      </c>
      <c r="P3604">
        <v>50</v>
      </c>
      <c r="Q3604" t="s">
        <v>34</v>
      </c>
      <c r="R3604">
        <v>23</v>
      </c>
      <c r="S3604" t="s">
        <v>27</v>
      </c>
      <c r="T3604">
        <v>4</v>
      </c>
      <c r="U3604">
        <v>1</v>
      </c>
      <c r="V3604">
        <v>3</v>
      </c>
      <c r="W3604">
        <v>99</v>
      </c>
      <c r="X3604">
        <v>753</v>
      </c>
      <c r="Y3604">
        <v>-50</v>
      </c>
      <c r="Z3604" t="s">
        <v>35</v>
      </c>
      <c r="AA3604">
        <v>100</v>
      </c>
      <c r="AB3604" t="str">
        <f t="shared" si="56"/>
        <v>70-79</v>
      </c>
    </row>
    <row r="3605" spans="1:28" x14ac:dyDescent="0.3">
      <c r="A3605">
        <v>40</v>
      </c>
      <c r="B3605" t="s">
        <v>27</v>
      </c>
      <c r="C3605" t="s">
        <v>38</v>
      </c>
      <c r="D3605">
        <v>0</v>
      </c>
      <c r="E3605" t="s">
        <v>29</v>
      </c>
      <c r="F3605">
        <v>50</v>
      </c>
      <c r="G3605">
        <v>2</v>
      </c>
      <c r="H3605" t="s">
        <v>43</v>
      </c>
      <c r="I3605">
        <v>400</v>
      </c>
      <c r="J3605" t="s">
        <v>31</v>
      </c>
      <c r="K3605">
        <v>0</v>
      </c>
      <c r="L3605" s="1">
        <v>2650</v>
      </c>
      <c r="M3605" t="s">
        <v>36</v>
      </c>
      <c r="N3605" t="s">
        <v>27</v>
      </c>
      <c r="O3605" t="s">
        <v>27</v>
      </c>
      <c r="P3605">
        <v>50</v>
      </c>
      <c r="Q3605" t="s">
        <v>34</v>
      </c>
      <c r="R3605">
        <v>3</v>
      </c>
      <c r="S3605" t="s">
        <v>36</v>
      </c>
      <c r="T3605">
        <v>4</v>
      </c>
      <c r="U3605">
        <v>1</v>
      </c>
      <c r="V3605">
        <v>1</v>
      </c>
      <c r="W3605">
        <v>10</v>
      </c>
      <c r="X3605">
        <v>648</v>
      </c>
      <c r="Y3605">
        <v>50</v>
      </c>
      <c r="Z3605" t="s">
        <v>33</v>
      </c>
      <c r="AA3605">
        <v>50</v>
      </c>
      <c r="AB3605" t="str">
        <f t="shared" si="56"/>
        <v>40-49</v>
      </c>
    </row>
    <row r="3606" spans="1:28" x14ac:dyDescent="0.3">
      <c r="A3606">
        <v>51</v>
      </c>
      <c r="B3606" t="s">
        <v>27</v>
      </c>
      <c r="C3606" t="s">
        <v>45</v>
      </c>
      <c r="D3606">
        <v>0</v>
      </c>
      <c r="E3606" t="s">
        <v>29</v>
      </c>
      <c r="F3606">
        <v>50</v>
      </c>
      <c r="G3606">
        <v>1</v>
      </c>
      <c r="H3606" t="s">
        <v>30</v>
      </c>
      <c r="I3606">
        <v>50</v>
      </c>
      <c r="J3606" t="s">
        <v>31</v>
      </c>
      <c r="K3606">
        <v>0</v>
      </c>
      <c r="L3606" s="1">
        <v>2250</v>
      </c>
      <c r="M3606" t="s">
        <v>27</v>
      </c>
      <c r="N3606" t="s">
        <v>36</v>
      </c>
      <c r="O3606" t="s">
        <v>27</v>
      </c>
      <c r="P3606">
        <v>50</v>
      </c>
      <c r="Q3606" t="s">
        <v>32</v>
      </c>
      <c r="R3606">
        <v>23</v>
      </c>
      <c r="S3606" t="s">
        <v>27</v>
      </c>
      <c r="T3606">
        <v>6</v>
      </c>
      <c r="U3606">
        <v>2</v>
      </c>
      <c r="V3606">
        <v>2</v>
      </c>
      <c r="W3606">
        <v>99</v>
      </c>
      <c r="X3606">
        <v>670</v>
      </c>
      <c r="Y3606">
        <v>50</v>
      </c>
      <c r="Z3606" t="s">
        <v>41</v>
      </c>
      <c r="AA3606">
        <v>0</v>
      </c>
      <c r="AB3606" t="str">
        <f t="shared" si="56"/>
        <v>50-59</v>
      </c>
    </row>
    <row r="3607" spans="1:28" x14ac:dyDescent="0.3">
      <c r="A3607">
        <v>28</v>
      </c>
      <c r="B3607" t="s">
        <v>27</v>
      </c>
      <c r="C3607" t="s">
        <v>38</v>
      </c>
      <c r="D3607">
        <v>0</v>
      </c>
      <c r="E3607" t="s">
        <v>29</v>
      </c>
      <c r="F3607">
        <v>50</v>
      </c>
      <c r="G3607">
        <v>1</v>
      </c>
      <c r="H3607" t="s">
        <v>39</v>
      </c>
      <c r="I3607">
        <v>100</v>
      </c>
      <c r="J3607" t="s">
        <v>40</v>
      </c>
      <c r="K3607">
        <v>-200</v>
      </c>
      <c r="L3607" s="1">
        <v>2050</v>
      </c>
      <c r="M3607" t="s">
        <v>36</v>
      </c>
      <c r="N3607" t="s">
        <v>36</v>
      </c>
      <c r="O3607" t="s">
        <v>27</v>
      </c>
      <c r="P3607">
        <v>100</v>
      </c>
      <c r="Q3607" t="s">
        <v>34</v>
      </c>
      <c r="R3607">
        <v>3</v>
      </c>
      <c r="S3607" t="s">
        <v>36</v>
      </c>
      <c r="T3607">
        <v>5</v>
      </c>
      <c r="U3607">
        <v>2</v>
      </c>
      <c r="V3607">
        <v>2</v>
      </c>
      <c r="W3607">
        <v>11</v>
      </c>
      <c r="X3607">
        <v>732</v>
      </c>
      <c r="Y3607">
        <v>-50</v>
      </c>
      <c r="Z3607" t="s">
        <v>35</v>
      </c>
      <c r="AA3607">
        <v>100</v>
      </c>
      <c r="AB3607" t="str">
        <f t="shared" si="56"/>
        <v>20-29</v>
      </c>
    </row>
    <row r="3608" spans="1:28" x14ac:dyDescent="0.3">
      <c r="A3608">
        <v>28</v>
      </c>
      <c r="B3608" t="s">
        <v>27</v>
      </c>
      <c r="C3608" t="s">
        <v>38</v>
      </c>
      <c r="D3608">
        <v>0</v>
      </c>
      <c r="E3608" t="s">
        <v>37</v>
      </c>
      <c r="F3608">
        <v>0</v>
      </c>
      <c r="G3608">
        <v>2</v>
      </c>
      <c r="H3608" t="s">
        <v>30</v>
      </c>
      <c r="I3608">
        <v>100</v>
      </c>
      <c r="J3608" t="s">
        <v>40</v>
      </c>
      <c r="K3608">
        <v>-200</v>
      </c>
      <c r="L3608" s="1">
        <v>2000</v>
      </c>
      <c r="M3608" t="s">
        <v>27</v>
      </c>
      <c r="N3608" t="s">
        <v>27</v>
      </c>
      <c r="O3608" t="s">
        <v>27</v>
      </c>
      <c r="P3608">
        <v>0</v>
      </c>
      <c r="Q3608" t="s">
        <v>44</v>
      </c>
      <c r="R3608">
        <v>2</v>
      </c>
      <c r="S3608" t="s">
        <v>36</v>
      </c>
      <c r="T3608">
        <v>4</v>
      </c>
      <c r="U3608">
        <v>3</v>
      </c>
      <c r="V3608">
        <v>1</v>
      </c>
      <c r="W3608">
        <v>3</v>
      </c>
      <c r="X3608">
        <v>781</v>
      </c>
      <c r="Y3608">
        <v>-50</v>
      </c>
      <c r="Z3608" t="s">
        <v>41</v>
      </c>
      <c r="AA3608">
        <v>0</v>
      </c>
      <c r="AB3608" t="str">
        <f t="shared" si="56"/>
        <v>20-29</v>
      </c>
    </row>
    <row r="3609" spans="1:28" x14ac:dyDescent="0.3">
      <c r="A3609">
        <v>56</v>
      </c>
      <c r="B3609" t="s">
        <v>36</v>
      </c>
      <c r="C3609" t="s">
        <v>28</v>
      </c>
      <c r="D3609">
        <v>86</v>
      </c>
      <c r="E3609" t="s">
        <v>29</v>
      </c>
      <c r="F3609">
        <v>50</v>
      </c>
      <c r="G3609">
        <v>1</v>
      </c>
      <c r="H3609" t="s">
        <v>30</v>
      </c>
      <c r="I3609">
        <v>50</v>
      </c>
      <c r="J3609" t="s">
        <v>31</v>
      </c>
      <c r="K3609">
        <v>0</v>
      </c>
      <c r="L3609" s="1">
        <v>2436</v>
      </c>
      <c r="M3609" t="s">
        <v>27</v>
      </c>
      <c r="N3609" t="s">
        <v>36</v>
      </c>
      <c r="O3609" t="s">
        <v>27</v>
      </c>
      <c r="P3609">
        <v>50</v>
      </c>
      <c r="Q3609" t="s">
        <v>34</v>
      </c>
      <c r="R3609">
        <v>24</v>
      </c>
      <c r="S3609" t="s">
        <v>36</v>
      </c>
      <c r="T3609">
        <v>3</v>
      </c>
      <c r="U3609">
        <v>3</v>
      </c>
      <c r="V3609">
        <v>2</v>
      </c>
      <c r="W3609">
        <v>13</v>
      </c>
      <c r="X3609">
        <v>682</v>
      </c>
      <c r="Y3609">
        <v>50</v>
      </c>
      <c r="Z3609" t="s">
        <v>35</v>
      </c>
      <c r="AA3609">
        <v>100</v>
      </c>
      <c r="AB3609" t="str">
        <f t="shared" si="56"/>
        <v>50-59</v>
      </c>
    </row>
    <row r="3610" spans="1:28" x14ac:dyDescent="0.3">
      <c r="A3610">
        <v>19</v>
      </c>
      <c r="B3610" t="s">
        <v>27</v>
      </c>
      <c r="C3610" t="s">
        <v>28</v>
      </c>
      <c r="D3610">
        <v>86</v>
      </c>
      <c r="E3610" t="s">
        <v>29</v>
      </c>
      <c r="F3610">
        <v>50</v>
      </c>
      <c r="G3610">
        <v>0</v>
      </c>
      <c r="H3610" t="s">
        <v>30</v>
      </c>
      <c r="I3610">
        <v>0</v>
      </c>
      <c r="J3610" t="s">
        <v>31</v>
      </c>
      <c r="K3610">
        <v>0</v>
      </c>
      <c r="L3610" s="1">
        <v>2286</v>
      </c>
      <c r="M3610" t="s">
        <v>27</v>
      </c>
      <c r="N3610" t="s">
        <v>27</v>
      </c>
      <c r="O3610" t="s">
        <v>27</v>
      </c>
      <c r="P3610">
        <v>0</v>
      </c>
      <c r="Q3610" t="s">
        <v>32</v>
      </c>
      <c r="R3610">
        <v>26</v>
      </c>
      <c r="S3610" t="s">
        <v>36</v>
      </c>
      <c r="T3610">
        <v>6</v>
      </c>
      <c r="U3610">
        <v>1</v>
      </c>
      <c r="V3610">
        <v>3</v>
      </c>
      <c r="W3610">
        <v>14</v>
      </c>
      <c r="X3610">
        <v>708</v>
      </c>
      <c r="Y3610">
        <v>-50</v>
      </c>
      <c r="Z3610" t="s">
        <v>33</v>
      </c>
      <c r="AA3610">
        <v>50</v>
      </c>
      <c r="AB3610" t="str">
        <f t="shared" si="56"/>
        <v>10-19</v>
      </c>
    </row>
    <row r="3611" spans="1:28" x14ac:dyDescent="0.3">
      <c r="A3611">
        <v>33</v>
      </c>
      <c r="B3611" t="s">
        <v>27</v>
      </c>
      <c r="C3611" t="s">
        <v>38</v>
      </c>
      <c r="D3611">
        <v>0</v>
      </c>
      <c r="E3611" t="s">
        <v>37</v>
      </c>
      <c r="F3611">
        <v>0</v>
      </c>
      <c r="G3611">
        <v>1</v>
      </c>
      <c r="H3611" t="s">
        <v>30</v>
      </c>
      <c r="I3611">
        <v>50</v>
      </c>
      <c r="J3611" t="s">
        <v>31</v>
      </c>
      <c r="K3611">
        <v>0</v>
      </c>
      <c r="L3611" s="1">
        <v>2300</v>
      </c>
      <c r="M3611" t="s">
        <v>36</v>
      </c>
      <c r="N3611" t="s">
        <v>27</v>
      </c>
      <c r="O3611" t="s">
        <v>27</v>
      </c>
      <c r="P3611">
        <v>50</v>
      </c>
      <c r="Q3611" t="s">
        <v>32</v>
      </c>
      <c r="R3611">
        <v>23</v>
      </c>
      <c r="S3611" t="s">
        <v>36</v>
      </c>
      <c r="T3611">
        <v>2</v>
      </c>
      <c r="U3611">
        <v>4</v>
      </c>
      <c r="V3611">
        <v>1</v>
      </c>
      <c r="W3611">
        <v>12</v>
      </c>
      <c r="X3611">
        <v>695</v>
      </c>
      <c r="Y3611">
        <v>50</v>
      </c>
      <c r="Z3611" t="s">
        <v>35</v>
      </c>
      <c r="AA3611">
        <v>100</v>
      </c>
      <c r="AB3611" t="str">
        <f t="shared" si="56"/>
        <v>30-39</v>
      </c>
    </row>
    <row r="3612" spans="1:28" x14ac:dyDescent="0.3">
      <c r="A3612">
        <v>40</v>
      </c>
      <c r="B3612" t="s">
        <v>27</v>
      </c>
      <c r="C3612" t="s">
        <v>28</v>
      </c>
      <c r="D3612">
        <v>86</v>
      </c>
      <c r="E3612" t="s">
        <v>29</v>
      </c>
      <c r="F3612">
        <v>50</v>
      </c>
      <c r="G3612">
        <v>0</v>
      </c>
      <c r="H3612" t="s">
        <v>30</v>
      </c>
      <c r="I3612">
        <v>0</v>
      </c>
      <c r="J3612" t="s">
        <v>40</v>
      </c>
      <c r="K3612">
        <v>-200</v>
      </c>
      <c r="L3612" s="1">
        <v>2236</v>
      </c>
      <c r="M3612" t="s">
        <v>27</v>
      </c>
      <c r="N3612" t="s">
        <v>27</v>
      </c>
      <c r="O3612" t="s">
        <v>27</v>
      </c>
      <c r="P3612">
        <v>0</v>
      </c>
      <c r="Q3612" t="s">
        <v>34</v>
      </c>
      <c r="R3612">
        <v>30</v>
      </c>
      <c r="S3612" t="s">
        <v>36</v>
      </c>
      <c r="T3612">
        <v>5</v>
      </c>
      <c r="U3612">
        <v>0</v>
      </c>
      <c r="V3612">
        <v>2</v>
      </c>
      <c r="W3612">
        <v>8</v>
      </c>
      <c r="X3612">
        <v>675</v>
      </c>
      <c r="Y3612">
        <v>50</v>
      </c>
      <c r="Z3612" t="s">
        <v>35</v>
      </c>
      <c r="AA3612">
        <v>100</v>
      </c>
      <c r="AB3612" t="str">
        <f t="shared" si="56"/>
        <v>40-49</v>
      </c>
    </row>
    <row r="3613" spans="1:28" x14ac:dyDescent="0.3">
      <c r="A3613">
        <v>41</v>
      </c>
      <c r="B3613" t="s">
        <v>27</v>
      </c>
      <c r="C3613" t="s">
        <v>38</v>
      </c>
      <c r="D3613">
        <v>0</v>
      </c>
      <c r="E3613" t="s">
        <v>29</v>
      </c>
      <c r="F3613">
        <v>50</v>
      </c>
      <c r="G3613">
        <v>0</v>
      </c>
      <c r="H3613" t="s">
        <v>39</v>
      </c>
      <c r="I3613">
        <v>0</v>
      </c>
      <c r="J3613" t="s">
        <v>31</v>
      </c>
      <c r="K3613">
        <v>0</v>
      </c>
      <c r="L3613" s="1">
        <v>2350</v>
      </c>
      <c r="M3613" t="s">
        <v>27</v>
      </c>
      <c r="N3613" t="s">
        <v>27</v>
      </c>
      <c r="O3613" t="s">
        <v>27</v>
      </c>
      <c r="P3613">
        <v>0</v>
      </c>
      <c r="Q3613" t="s">
        <v>34</v>
      </c>
      <c r="R3613">
        <v>12</v>
      </c>
      <c r="S3613" t="s">
        <v>36</v>
      </c>
      <c r="T3613">
        <v>5</v>
      </c>
      <c r="U3613">
        <v>2</v>
      </c>
      <c r="V3613">
        <v>1</v>
      </c>
      <c r="W3613">
        <v>1</v>
      </c>
      <c r="X3613">
        <v>699</v>
      </c>
      <c r="Y3613">
        <v>50</v>
      </c>
      <c r="Z3613" t="s">
        <v>35</v>
      </c>
      <c r="AA3613">
        <v>100</v>
      </c>
      <c r="AB3613" t="str">
        <f t="shared" si="56"/>
        <v>40-49</v>
      </c>
    </row>
    <row r="3614" spans="1:28" x14ac:dyDescent="0.3">
      <c r="A3614">
        <v>37</v>
      </c>
      <c r="B3614" t="s">
        <v>27</v>
      </c>
      <c r="C3614" t="s">
        <v>28</v>
      </c>
      <c r="D3614">
        <v>86</v>
      </c>
      <c r="E3614" t="s">
        <v>42</v>
      </c>
      <c r="F3614">
        <v>100</v>
      </c>
      <c r="G3614">
        <v>1</v>
      </c>
      <c r="H3614" t="s">
        <v>30</v>
      </c>
      <c r="I3614">
        <v>50</v>
      </c>
      <c r="J3614" t="s">
        <v>31</v>
      </c>
      <c r="K3614">
        <v>0</v>
      </c>
      <c r="L3614" s="1">
        <v>2536</v>
      </c>
      <c r="M3614" t="s">
        <v>27</v>
      </c>
      <c r="N3614" t="s">
        <v>27</v>
      </c>
      <c r="O3614" t="s">
        <v>27</v>
      </c>
      <c r="P3614">
        <v>0</v>
      </c>
      <c r="Q3614" t="s">
        <v>32</v>
      </c>
      <c r="R3614">
        <v>22</v>
      </c>
      <c r="S3614" t="s">
        <v>36</v>
      </c>
      <c r="T3614">
        <v>6</v>
      </c>
      <c r="U3614">
        <v>1</v>
      </c>
      <c r="V3614">
        <v>3</v>
      </c>
      <c r="W3614">
        <v>12</v>
      </c>
      <c r="X3614">
        <v>697</v>
      </c>
      <c r="Y3614">
        <v>50</v>
      </c>
      <c r="Z3614" t="s">
        <v>35</v>
      </c>
      <c r="AA3614">
        <v>100</v>
      </c>
      <c r="AB3614" t="str">
        <f t="shared" si="56"/>
        <v>30-39</v>
      </c>
    </row>
    <row r="3615" spans="1:28" x14ac:dyDescent="0.3">
      <c r="A3615">
        <v>45</v>
      </c>
      <c r="B3615" t="s">
        <v>27</v>
      </c>
      <c r="C3615" t="s">
        <v>38</v>
      </c>
      <c r="D3615">
        <v>0</v>
      </c>
      <c r="E3615" t="s">
        <v>29</v>
      </c>
      <c r="F3615">
        <v>50</v>
      </c>
      <c r="G3615">
        <v>1</v>
      </c>
      <c r="H3615" t="s">
        <v>30</v>
      </c>
      <c r="I3615">
        <v>50</v>
      </c>
      <c r="J3615" t="s">
        <v>40</v>
      </c>
      <c r="K3615">
        <v>-200</v>
      </c>
      <c r="L3615" s="1">
        <v>2200</v>
      </c>
      <c r="M3615" t="s">
        <v>27</v>
      </c>
      <c r="N3615" t="s">
        <v>27</v>
      </c>
      <c r="O3615" t="s">
        <v>27</v>
      </c>
      <c r="P3615">
        <v>0</v>
      </c>
      <c r="Q3615" t="s">
        <v>44</v>
      </c>
      <c r="R3615">
        <v>16</v>
      </c>
      <c r="S3615" t="s">
        <v>36</v>
      </c>
      <c r="T3615">
        <v>4</v>
      </c>
      <c r="U3615">
        <v>2</v>
      </c>
      <c r="V3615">
        <v>2</v>
      </c>
      <c r="W3615">
        <v>4</v>
      </c>
      <c r="X3615">
        <v>679</v>
      </c>
      <c r="Y3615">
        <v>50</v>
      </c>
      <c r="Z3615" t="s">
        <v>35</v>
      </c>
      <c r="AA3615">
        <v>100</v>
      </c>
      <c r="AB3615" t="str">
        <f t="shared" si="56"/>
        <v>40-49</v>
      </c>
    </row>
    <row r="3616" spans="1:28" x14ac:dyDescent="0.3">
      <c r="A3616">
        <v>50</v>
      </c>
      <c r="B3616" t="s">
        <v>27</v>
      </c>
      <c r="C3616" t="s">
        <v>46</v>
      </c>
      <c r="D3616">
        <v>0</v>
      </c>
      <c r="E3616" t="s">
        <v>37</v>
      </c>
      <c r="F3616">
        <v>0</v>
      </c>
      <c r="G3616">
        <v>0</v>
      </c>
      <c r="H3616" t="s">
        <v>30</v>
      </c>
      <c r="I3616">
        <v>0</v>
      </c>
      <c r="J3616" t="s">
        <v>40</v>
      </c>
      <c r="K3616">
        <v>-200</v>
      </c>
      <c r="L3616" s="1">
        <v>1850</v>
      </c>
      <c r="M3616" t="s">
        <v>36</v>
      </c>
      <c r="N3616" t="s">
        <v>36</v>
      </c>
      <c r="O3616" t="s">
        <v>27</v>
      </c>
      <c r="P3616">
        <v>100</v>
      </c>
      <c r="Q3616" t="s">
        <v>32</v>
      </c>
      <c r="R3616">
        <v>10</v>
      </c>
      <c r="S3616" t="s">
        <v>36</v>
      </c>
      <c r="T3616">
        <v>7</v>
      </c>
      <c r="U3616">
        <v>2</v>
      </c>
      <c r="V3616">
        <v>3</v>
      </c>
      <c r="W3616">
        <v>4</v>
      </c>
      <c r="X3616">
        <v>772</v>
      </c>
      <c r="Y3616">
        <v>-50</v>
      </c>
      <c r="Z3616" t="s">
        <v>33</v>
      </c>
      <c r="AA3616">
        <v>50</v>
      </c>
      <c r="AB3616" t="str">
        <f t="shared" si="56"/>
        <v>50-59</v>
      </c>
    </row>
    <row r="3617" spans="1:28" x14ac:dyDescent="0.3">
      <c r="A3617">
        <v>51</v>
      </c>
      <c r="B3617" t="s">
        <v>27</v>
      </c>
      <c r="C3617" t="s">
        <v>28</v>
      </c>
      <c r="D3617">
        <v>86</v>
      </c>
      <c r="E3617" t="s">
        <v>29</v>
      </c>
      <c r="F3617">
        <v>50</v>
      </c>
      <c r="G3617">
        <v>0</v>
      </c>
      <c r="H3617" t="s">
        <v>39</v>
      </c>
      <c r="I3617">
        <v>0</v>
      </c>
      <c r="J3617" t="s">
        <v>31</v>
      </c>
      <c r="K3617">
        <v>0</v>
      </c>
      <c r="L3617" s="1">
        <v>2236</v>
      </c>
      <c r="M3617" t="s">
        <v>27</v>
      </c>
      <c r="N3617" t="s">
        <v>27</v>
      </c>
      <c r="O3617" t="s">
        <v>27</v>
      </c>
      <c r="P3617">
        <v>0</v>
      </c>
      <c r="Q3617" t="s">
        <v>44</v>
      </c>
      <c r="R3617">
        <v>26</v>
      </c>
      <c r="S3617" t="s">
        <v>27</v>
      </c>
      <c r="T3617">
        <v>3</v>
      </c>
      <c r="U3617">
        <v>0</v>
      </c>
      <c r="V3617">
        <v>1</v>
      </c>
      <c r="W3617">
        <v>99</v>
      </c>
      <c r="X3617">
        <v>850</v>
      </c>
      <c r="Y3617">
        <v>-50</v>
      </c>
      <c r="Z3617" t="s">
        <v>41</v>
      </c>
      <c r="AA3617">
        <v>0</v>
      </c>
      <c r="AB3617" t="str">
        <f t="shared" si="56"/>
        <v>50-59</v>
      </c>
    </row>
    <row r="3618" spans="1:28" x14ac:dyDescent="0.3">
      <c r="A3618">
        <v>25</v>
      </c>
      <c r="B3618" t="s">
        <v>27</v>
      </c>
      <c r="C3618" t="s">
        <v>28</v>
      </c>
      <c r="D3618">
        <v>86</v>
      </c>
      <c r="E3618" t="s">
        <v>29</v>
      </c>
      <c r="F3618">
        <v>50</v>
      </c>
      <c r="G3618">
        <v>2</v>
      </c>
      <c r="H3618" t="s">
        <v>30</v>
      </c>
      <c r="I3618">
        <v>100</v>
      </c>
      <c r="J3618" t="s">
        <v>40</v>
      </c>
      <c r="K3618">
        <v>-200</v>
      </c>
      <c r="L3618" s="1">
        <v>2186</v>
      </c>
      <c r="M3618" t="s">
        <v>27</v>
      </c>
      <c r="N3618" t="s">
        <v>36</v>
      </c>
      <c r="O3618" t="s">
        <v>27</v>
      </c>
      <c r="P3618">
        <v>50</v>
      </c>
      <c r="Q3618" t="s">
        <v>32</v>
      </c>
      <c r="R3618">
        <v>12</v>
      </c>
      <c r="S3618" t="s">
        <v>27</v>
      </c>
      <c r="T3618">
        <v>8</v>
      </c>
      <c r="U3618">
        <v>3</v>
      </c>
      <c r="V3618">
        <v>3</v>
      </c>
      <c r="W3618">
        <v>99</v>
      </c>
      <c r="X3618">
        <v>796</v>
      </c>
      <c r="Y3618">
        <v>-50</v>
      </c>
      <c r="Z3618" t="s">
        <v>35</v>
      </c>
      <c r="AA3618">
        <v>100</v>
      </c>
      <c r="AB3618" t="str">
        <f t="shared" si="56"/>
        <v>20-29</v>
      </c>
    </row>
    <row r="3619" spans="1:28" x14ac:dyDescent="0.3">
      <c r="A3619">
        <v>35</v>
      </c>
      <c r="B3619" t="s">
        <v>27</v>
      </c>
      <c r="C3619" t="s">
        <v>38</v>
      </c>
      <c r="D3619">
        <v>0</v>
      </c>
      <c r="E3619" t="s">
        <v>42</v>
      </c>
      <c r="F3619">
        <v>100</v>
      </c>
      <c r="G3619">
        <v>0</v>
      </c>
      <c r="H3619" t="s">
        <v>30</v>
      </c>
      <c r="I3619">
        <v>0</v>
      </c>
      <c r="J3619" t="s">
        <v>31</v>
      </c>
      <c r="K3619">
        <v>0</v>
      </c>
      <c r="L3619" s="1">
        <v>2150</v>
      </c>
      <c r="M3619" t="s">
        <v>36</v>
      </c>
      <c r="N3619" t="s">
        <v>27</v>
      </c>
      <c r="O3619" t="s">
        <v>27</v>
      </c>
      <c r="P3619">
        <v>50</v>
      </c>
      <c r="Q3619" t="s">
        <v>34</v>
      </c>
      <c r="R3619">
        <v>4</v>
      </c>
      <c r="S3619" t="s">
        <v>27</v>
      </c>
      <c r="T3619">
        <v>6</v>
      </c>
      <c r="U3619">
        <v>4</v>
      </c>
      <c r="V3619">
        <v>2</v>
      </c>
      <c r="W3619">
        <v>99</v>
      </c>
      <c r="X3619">
        <v>703</v>
      </c>
      <c r="Y3619">
        <v>-50</v>
      </c>
      <c r="Z3619" t="s">
        <v>41</v>
      </c>
      <c r="AA3619">
        <v>0</v>
      </c>
      <c r="AB3619" t="str">
        <f t="shared" si="56"/>
        <v>30-39</v>
      </c>
    </row>
    <row r="3620" spans="1:28" x14ac:dyDescent="0.3">
      <c r="A3620">
        <v>57</v>
      </c>
      <c r="B3620" t="s">
        <v>36</v>
      </c>
      <c r="C3620" t="s">
        <v>45</v>
      </c>
      <c r="D3620">
        <v>0</v>
      </c>
      <c r="E3620" t="s">
        <v>37</v>
      </c>
      <c r="F3620">
        <v>0</v>
      </c>
      <c r="G3620">
        <v>0</v>
      </c>
      <c r="H3620" t="s">
        <v>30</v>
      </c>
      <c r="I3620">
        <v>0</v>
      </c>
      <c r="J3620" t="s">
        <v>40</v>
      </c>
      <c r="K3620">
        <v>-200</v>
      </c>
      <c r="L3620" s="1">
        <v>1850</v>
      </c>
      <c r="M3620" t="s">
        <v>27</v>
      </c>
      <c r="N3620" t="s">
        <v>36</v>
      </c>
      <c r="O3620" t="s">
        <v>27</v>
      </c>
      <c r="P3620">
        <v>50</v>
      </c>
      <c r="Q3620" t="s">
        <v>34</v>
      </c>
      <c r="R3620">
        <v>22</v>
      </c>
      <c r="S3620" t="s">
        <v>36</v>
      </c>
      <c r="T3620">
        <v>8</v>
      </c>
      <c r="U3620">
        <v>1</v>
      </c>
      <c r="V3620">
        <v>2</v>
      </c>
      <c r="W3620">
        <v>1</v>
      </c>
      <c r="X3620">
        <v>752</v>
      </c>
      <c r="Y3620">
        <v>-50</v>
      </c>
      <c r="Z3620" t="s">
        <v>41</v>
      </c>
      <c r="AA3620">
        <v>0</v>
      </c>
      <c r="AB3620" t="str">
        <f t="shared" si="56"/>
        <v>50-59</v>
      </c>
    </row>
    <row r="3621" spans="1:28" x14ac:dyDescent="0.3">
      <c r="A3621">
        <v>53</v>
      </c>
      <c r="B3621" t="s">
        <v>27</v>
      </c>
      <c r="C3621" t="s">
        <v>38</v>
      </c>
      <c r="D3621">
        <v>0</v>
      </c>
      <c r="E3621" t="s">
        <v>37</v>
      </c>
      <c r="F3621">
        <v>0</v>
      </c>
      <c r="G3621">
        <v>0</v>
      </c>
      <c r="H3621" t="s">
        <v>30</v>
      </c>
      <c r="I3621">
        <v>0</v>
      </c>
      <c r="J3621" t="s">
        <v>40</v>
      </c>
      <c r="K3621">
        <v>-200</v>
      </c>
      <c r="L3621" s="1">
        <v>1950</v>
      </c>
      <c r="M3621" t="s">
        <v>27</v>
      </c>
      <c r="N3621" t="s">
        <v>36</v>
      </c>
      <c r="O3621" t="s">
        <v>27</v>
      </c>
      <c r="P3621">
        <v>50</v>
      </c>
      <c r="Q3621" t="s">
        <v>32</v>
      </c>
      <c r="R3621">
        <v>19</v>
      </c>
      <c r="S3621" t="s">
        <v>27</v>
      </c>
      <c r="T3621">
        <v>5</v>
      </c>
      <c r="U3621">
        <v>1</v>
      </c>
      <c r="V3621">
        <v>1</v>
      </c>
      <c r="W3621">
        <v>99</v>
      </c>
      <c r="X3621">
        <v>705</v>
      </c>
      <c r="Y3621">
        <v>-50</v>
      </c>
      <c r="Z3621" t="s">
        <v>35</v>
      </c>
      <c r="AA3621">
        <v>100</v>
      </c>
      <c r="AB3621" t="str">
        <f t="shared" si="56"/>
        <v>50-59</v>
      </c>
    </row>
    <row r="3622" spans="1:28" x14ac:dyDescent="0.3">
      <c r="A3622">
        <v>19</v>
      </c>
      <c r="B3622" t="s">
        <v>27</v>
      </c>
      <c r="C3622" t="s">
        <v>28</v>
      </c>
      <c r="D3622">
        <v>86</v>
      </c>
      <c r="E3622" t="s">
        <v>29</v>
      </c>
      <c r="F3622">
        <v>50</v>
      </c>
      <c r="G3622">
        <v>0</v>
      </c>
      <c r="H3622" t="s">
        <v>30</v>
      </c>
      <c r="I3622">
        <v>0</v>
      </c>
      <c r="J3622" t="s">
        <v>31</v>
      </c>
      <c r="K3622">
        <v>0</v>
      </c>
      <c r="L3622" s="1">
        <v>2236</v>
      </c>
      <c r="M3622" t="s">
        <v>36</v>
      </c>
      <c r="N3622" t="s">
        <v>27</v>
      </c>
      <c r="O3622" t="s">
        <v>27</v>
      </c>
      <c r="P3622">
        <v>50</v>
      </c>
      <c r="Q3622" t="s">
        <v>32</v>
      </c>
      <c r="R3622">
        <v>16</v>
      </c>
      <c r="S3622" t="s">
        <v>36</v>
      </c>
      <c r="T3622">
        <v>7</v>
      </c>
      <c r="U3622">
        <v>2</v>
      </c>
      <c r="V3622">
        <v>3</v>
      </c>
      <c r="W3622">
        <v>1</v>
      </c>
      <c r="X3622">
        <v>768</v>
      </c>
      <c r="Y3622">
        <v>-50</v>
      </c>
      <c r="Z3622" t="s">
        <v>33</v>
      </c>
      <c r="AA3622">
        <v>50</v>
      </c>
      <c r="AB3622" t="str">
        <f t="shared" si="56"/>
        <v>10-19</v>
      </c>
    </row>
    <row r="3623" spans="1:28" x14ac:dyDescent="0.3">
      <c r="A3623">
        <v>45</v>
      </c>
      <c r="B3623" t="s">
        <v>27</v>
      </c>
      <c r="C3623" t="s">
        <v>28</v>
      </c>
      <c r="D3623">
        <v>86</v>
      </c>
      <c r="E3623" t="s">
        <v>37</v>
      </c>
      <c r="F3623">
        <v>0</v>
      </c>
      <c r="G3623">
        <v>3</v>
      </c>
      <c r="H3623" t="s">
        <v>30</v>
      </c>
      <c r="I3623">
        <v>150</v>
      </c>
      <c r="J3623" t="s">
        <v>31</v>
      </c>
      <c r="K3623">
        <v>0</v>
      </c>
      <c r="L3623" s="1">
        <v>2336</v>
      </c>
      <c r="M3623" t="s">
        <v>27</v>
      </c>
      <c r="N3623" t="s">
        <v>36</v>
      </c>
      <c r="O3623" t="s">
        <v>27</v>
      </c>
      <c r="P3623">
        <v>50</v>
      </c>
      <c r="Q3623" t="s">
        <v>34</v>
      </c>
      <c r="R3623">
        <v>24</v>
      </c>
      <c r="S3623" t="s">
        <v>36</v>
      </c>
      <c r="T3623">
        <v>4</v>
      </c>
      <c r="U3623">
        <v>1</v>
      </c>
      <c r="V3623">
        <v>1</v>
      </c>
      <c r="W3623">
        <v>7</v>
      </c>
      <c r="X3623">
        <v>726</v>
      </c>
      <c r="Y3623">
        <v>-50</v>
      </c>
      <c r="Z3623" t="s">
        <v>33</v>
      </c>
      <c r="AA3623">
        <v>50</v>
      </c>
      <c r="AB3623" t="str">
        <f t="shared" si="56"/>
        <v>40-49</v>
      </c>
    </row>
    <row r="3624" spans="1:28" x14ac:dyDescent="0.3">
      <c r="A3624">
        <v>18</v>
      </c>
      <c r="B3624" t="s">
        <v>27</v>
      </c>
      <c r="C3624" t="s">
        <v>28</v>
      </c>
      <c r="D3624">
        <v>86</v>
      </c>
      <c r="E3624" t="s">
        <v>29</v>
      </c>
      <c r="F3624">
        <v>50</v>
      </c>
      <c r="G3624">
        <v>0</v>
      </c>
      <c r="H3624" t="s">
        <v>39</v>
      </c>
      <c r="I3624">
        <v>0</v>
      </c>
      <c r="J3624" t="s">
        <v>40</v>
      </c>
      <c r="K3624">
        <v>-200</v>
      </c>
      <c r="L3624" s="1">
        <v>2136</v>
      </c>
      <c r="M3624" t="s">
        <v>27</v>
      </c>
      <c r="N3624" t="s">
        <v>27</v>
      </c>
      <c r="O3624" t="s">
        <v>27</v>
      </c>
      <c r="P3624">
        <v>0</v>
      </c>
      <c r="Q3624" t="s">
        <v>34</v>
      </c>
      <c r="R3624">
        <v>30</v>
      </c>
      <c r="S3624" t="s">
        <v>36</v>
      </c>
      <c r="T3624">
        <v>7</v>
      </c>
      <c r="U3624">
        <v>3</v>
      </c>
      <c r="V3624">
        <v>3</v>
      </c>
      <c r="W3624">
        <v>3</v>
      </c>
      <c r="X3624">
        <v>675</v>
      </c>
      <c r="Y3624">
        <v>50</v>
      </c>
      <c r="Z3624" t="s">
        <v>41</v>
      </c>
      <c r="AA3624">
        <v>0</v>
      </c>
      <c r="AB3624" t="str">
        <f t="shared" si="56"/>
        <v>10-19</v>
      </c>
    </row>
    <row r="3625" spans="1:28" x14ac:dyDescent="0.3">
      <c r="A3625">
        <v>40</v>
      </c>
      <c r="B3625" t="s">
        <v>27</v>
      </c>
      <c r="C3625" t="s">
        <v>28</v>
      </c>
      <c r="D3625">
        <v>86</v>
      </c>
      <c r="E3625" t="s">
        <v>29</v>
      </c>
      <c r="F3625">
        <v>50</v>
      </c>
      <c r="G3625">
        <v>0</v>
      </c>
      <c r="H3625" t="s">
        <v>43</v>
      </c>
      <c r="I3625">
        <v>0</v>
      </c>
      <c r="J3625" t="s">
        <v>31</v>
      </c>
      <c r="K3625">
        <v>0</v>
      </c>
      <c r="L3625" s="1">
        <v>2286</v>
      </c>
      <c r="M3625" t="s">
        <v>27</v>
      </c>
      <c r="N3625" t="s">
        <v>27</v>
      </c>
      <c r="O3625" t="s">
        <v>36</v>
      </c>
      <c r="P3625">
        <v>50</v>
      </c>
      <c r="Q3625" t="s">
        <v>32</v>
      </c>
      <c r="R3625">
        <v>2</v>
      </c>
      <c r="S3625" t="s">
        <v>36</v>
      </c>
      <c r="T3625">
        <v>12</v>
      </c>
      <c r="U3625">
        <v>1</v>
      </c>
      <c r="V3625">
        <v>1</v>
      </c>
      <c r="W3625">
        <v>2</v>
      </c>
      <c r="X3625">
        <v>744</v>
      </c>
      <c r="Y3625">
        <v>-50</v>
      </c>
      <c r="Z3625" t="s">
        <v>35</v>
      </c>
      <c r="AA3625">
        <v>100</v>
      </c>
      <c r="AB3625" t="str">
        <f t="shared" si="56"/>
        <v>40-49</v>
      </c>
    </row>
    <row r="3626" spans="1:28" x14ac:dyDescent="0.3">
      <c r="A3626">
        <v>68</v>
      </c>
      <c r="B3626" t="s">
        <v>36</v>
      </c>
      <c r="C3626" t="s">
        <v>46</v>
      </c>
      <c r="D3626">
        <v>0</v>
      </c>
      <c r="E3626" t="s">
        <v>37</v>
      </c>
      <c r="F3626">
        <v>0</v>
      </c>
      <c r="G3626">
        <v>1</v>
      </c>
      <c r="H3626" t="s">
        <v>30</v>
      </c>
      <c r="I3626">
        <v>50</v>
      </c>
      <c r="J3626" t="s">
        <v>40</v>
      </c>
      <c r="K3626">
        <v>-200</v>
      </c>
      <c r="L3626" s="1">
        <v>1950</v>
      </c>
      <c r="M3626" t="s">
        <v>27</v>
      </c>
      <c r="N3626" t="s">
        <v>36</v>
      </c>
      <c r="O3626" t="s">
        <v>27</v>
      </c>
      <c r="P3626">
        <v>50</v>
      </c>
      <c r="Q3626" t="s">
        <v>34</v>
      </c>
      <c r="R3626">
        <v>5</v>
      </c>
      <c r="S3626" t="s">
        <v>36</v>
      </c>
      <c r="T3626">
        <v>5</v>
      </c>
      <c r="U3626">
        <v>0</v>
      </c>
      <c r="V3626">
        <v>1</v>
      </c>
      <c r="W3626">
        <v>10</v>
      </c>
      <c r="X3626">
        <v>705</v>
      </c>
      <c r="Y3626">
        <v>-50</v>
      </c>
      <c r="Z3626" t="s">
        <v>33</v>
      </c>
      <c r="AA3626">
        <v>50</v>
      </c>
      <c r="AB3626" t="str">
        <f t="shared" si="56"/>
        <v>60-69</v>
      </c>
    </row>
    <row r="3627" spans="1:28" x14ac:dyDescent="0.3">
      <c r="A3627">
        <v>25</v>
      </c>
      <c r="B3627" t="s">
        <v>27</v>
      </c>
      <c r="C3627" t="s">
        <v>46</v>
      </c>
      <c r="D3627">
        <v>0</v>
      </c>
      <c r="E3627" t="s">
        <v>42</v>
      </c>
      <c r="F3627">
        <v>100</v>
      </c>
      <c r="G3627">
        <v>1</v>
      </c>
      <c r="H3627" t="s">
        <v>30</v>
      </c>
      <c r="I3627">
        <v>50</v>
      </c>
      <c r="J3627" t="s">
        <v>31</v>
      </c>
      <c r="K3627">
        <v>0</v>
      </c>
      <c r="L3627" s="1">
        <v>2350</v>
      </c>
      <c r="M3627" t="s">
        <v>27</v>
      </c>
      <c r="N3627" t="s">
        <v>27</v>
      </c>
      <c r="O3627" t="s">
        <v>27</v>
      </c>
      <c r="P3627">
        <v>0</v>
      </c>
      <c r="Q3627" t="s">
        <v>34</v>
      </c>
      <c r="R3627">
        <v>18</v>
      </c>
      <c r="S3627" t="s">
        <v>36</v>
      </c>
      <c r="T3627">
        <v>3</v>
      </c>
      <c r="U3627">
        <v>3</v>
      </c>
      <c r="V3627">
        <v>3</v>
      </c>
      <c r="W3627">
        <v>11</v>
      </c>
      <c r="X3627">
        <v>777</v>
      </c>
      <c r="Y3627">
        <v>-50</v>
      </c>
      <c r="Z3627" t="s">
        <v>35</v>
      </c>
      <c r="AA3627">
        <v>100</v>
      </c>
      <c r="AB3627" t="str">
        <f t="shared" si="56"/>
        <v>20-29</v>
      </c>
    </row>
    <row r="3628" spans="1:28" x14ac:dyDescent="0.3">
      <c r="A3628">
        <v>27</v>
      </c>
      <c r="B3628" t="s">
        <v>27</v>
      </c>
      <c r="C3628" t="s">
        <v>28</v>
      </c>
      <c r="D3628">
        <v>86</v>
      </c>
      <c r="E3628" t="s">
        <v>29</v>
      </c>
      <c r="F3628">
        <v>50</v>
      </c>
      <c r="G3628">
        <v>1</v>
      </c>
      <c r="H3628" t="s">
        <v>30</v>
      </c>
      <c r="I3628">
        <v>50</v>
      </c>
      <c r="J3628" t="s">
        <v>40</v>
      </c>
      <c r="K3628">
        <v>-200</v>
      </c>
      <c r="L3628" s="1">
        <v>2186</v>
      </c>
      <c r="M3628" t="s">
        <v>27</v>
      </c>
      <c r="N3628" t="s">
        <v>36</v>
      </c>
      <c r="O3628" t="s">
        <v>27</v>
      </c>
      <c r="P3628">
        <v>50</v>
      </c>
      <c r="Q3628" t="s">
        <v>32</v>
      </c>
      <c r="R3628">
        <v>19</v>
      </c>
      <c r="S3628" t="s">
        <v>36</v>
      </c>
      <c r="T3628">
        <v>2</v>
      </c>
      <c r="U3628">
        <v>1</v>
      </c>
      <c r="V3628">
        <v>1</v>
      </c>
      <c r="W3628">
        <v>2</v>
      </c>
      <c r="X3628">
        <v>604</v>
      </c>
      <c r="Y3628">
        <v>50</v>
      </c>
      <c r="Z3628" t="s">
        <v>33</v>
      </c>
      <c r="AA3628">
        <v>50</v>
      </c>
      <c r="AB3628" t="str">
        <f t="shared" si="56"/>
        <v>20-29</v>
      </c>
    </row>
    <row r="3629" spans="1:28" x14ac:dyDescent="0.3">
      <c r="A3629">
        <v>51</v>
      </c>
      <c r="B3629" t="s">
        <v>27</v>
      </c>
      <c r="C3629" t="s">
        <v>28</v>
      </c>
      <c r="D3629">
        <v>86</v>
      </c>
      <c r="E3629" t="s">
        <v>29</v>
      </c>
      <c r="F3629">
        <v>50</v>
      </c>
      <c r="G3629">
        <v>1</v>
      </c>
      <c r="H3629" t="s">
        <v>43</v>
      </c>
      <c r="I3629">
        <v>200</v>
      </c>
      <c r="J3629" t="s">
        <v>31</v>
      </c>
      <c r="K3629">
        <v>0</v>
      </c>
      <c r="L3629" s="1">
        <v>2536</v>
      </c>
      <c r="M3629" t="s">
        <v>27</v>
      </c>
      <c r="N3629" t="s">
        <v>27</v>
      </c>
      <c r="O3629" t="s">
        <v>27</v>
      </c>
      <c r="P3629">
        <v>0</v>
      </c>
      <c r="Q3629" t="s">
        <v>34</v>
      </c>
      <c r="R3629">
        <v>30</v>
      </c>
      <c r="S3629" t="s">
        <v>27</v>
      </c>
      <c r="T3629">
        <v>0</v>
      </c>
      <c r="U3629">
        <v>0</v>
      </c>
      <c r="V3629">
        <v>1</v>
      </c>
      <c r="W3629">
        <v>99</v>
      </c>
      <c r="X3629">
        <v>655</v>
      </c>
      <c r="Y3629">
        <v>50</v>
      </c>
      <c r="Z3629" t="s">
        <v>41</v>
      </c>
      <c r="AA3629">
        <v>0</v>
      </c>
      <c r="AB3629" t="str">
        <f t="shared" si="56"/>
        <v>50-59</v>
      </c>
    </row>
    <row r="3630" spans="1:28" x14ac:dyDescent="0.3">
      <c r="A3630">
        <v>18</v>
      </c>
      <c r="B3630" t="s">
        <v>27</v>
      </c>
      <c r="C3630" t="s">
        <v>28</v>
      </c>
      <c r="D3630">
        <v>86</v>
      </c>
      <c r="E3630" t="s">
        <v>29</v>
      </c>
      <c r="F3630">
        <v>50</v>
      </c>
      <c r="G3630">
        <v>1</v>
      </c>
      <c r="H3630" t="s">
        <v>30</v>
      </c>
      <c r="I3630">
        <v>50</v>
      </c>
      <c r="J3630" t="s">
        <v>31</v>
      </c>
      <c r="K3630">
        <v>0</v>
      </c>
      <c r="L3630" s="1">
        <v>2386</v>
      </c>
      <c r="M3630" t="s">
        <v>27</v>
      </c>
      <c r="N3630" t="s">
        <v>36</v>
      </c>
      <c r="O3630" t="s">
        <v>27</v>
      </c>
      <c r="P3630">
        <v>50</v>
      </c>
      <c r="Q3630" t="s">
        <v>34</v>
      </c>
      <c r="R3630">
        <v>9</v>
      </c>
      <c r="S3630" t="s">
        <v>27</v>
      </c>
      <c r="T3630">
        <v>2</v>
      </c>
      <c r="U3630">
        <v>4</v>
      </c>
      <c r="V3630">
        <v>1</v>
      </c>
      <c r="W3630">
        <v>99</v>
      </c>
      <c r="X3630">
        <v>694</v>
      </c>
      <c r="Y3630">
        <v>50</v>
      </c>
      <c r="Z3630" t="s">
        <v>33</v>
      </c>
      <c r="AA3630">
        <v>50</v>
      </c>
      <c r="AB3630" t="str">
        <f t="shared" si="56"/>
        <v>10-19</v>
      </c>
    </row>
    <row r="3631" spans="1:28" x14ac:dyDescent="0.3">
      <c r="A3631">
        <v>30</v>
      </c>
      <c r="B3631" t="s">
        <v>27</v>
      </c>
      <c r="C3631" t="s">
        <v>45</v>
      </c>
      <c r="D3631">
        <v>0</v>
      </c>
      <c r="E3631" t="s">
        <v>29</v>
      </c>
      <c r="F3631">
        <v>50</v>
      </c>
      <c r="G3631">
        <v>0</v>
      </c>
      <c r="H3631" t="s">
        <v>30</v>
      </c>
      <c r="I3631">
        <v>0</v>
      </c>
      <c r="J3631" t="s">
        <v>40</v>
      </c>
      <c r="K3631">
        <v>-200</v>
      </c>
      <c r="L3631" s="1">
        <v>2050</v>
      </c>
      <c r="M3631" t="s">
        <v>27</v>
      </c>
      <c r="N3631" t="s">
        <v>27</v>
      </c>
      <c r="O3631" t="s">
        <v>27</v>
      </c>
      <c r="P3631">
        <v>0</v>
      </c>
      <c r="Q3631" t="s">
        <v>44</v>
      </c>
      <c r="R3631">
        <v>28</v>
      </c>
      <c r="S3631" t="s">
        <v>27</v>
      </c>
      <c r="T3631">
        <v>6</v>
      </c>
      <c r="U3631">
        <v>2</v>
      </c>
      <c r="V3631">
        <v>1</v>
      </c>
      <c r="W3631">
        <v>99</v>
      </c>
      <c r="X3631">
        <v>734</v>
      </c>
      <c r="Y3631">
        <v>-50</v>
      </c>
      <c r="Z3631" t="s">
        <v>35</v>
      </c>
      <c r="AA3631">
        <v>100</v>
      </c>
      <c r="AB3631" t="str">
        <f t="shared" si="56"/>
        <v>30-39</v>
      </c>
    </row>
    <row r="3632" spans="1:28" x14ac:dyDescent="0.3">
      <c r="A3632">
        <v>48</v>
      </c>
      <c r="B3632" t="s">
        <v>27</v>
      </c>
      <c r="C3632" t="s">
        <v>38</v>
      </c>
      <c r="D3632">
        <v>0</v>
      </c>
      <c r="E3632" t="s">
        <v>42</v>
      </c>
      <c r="F3632">
        <v>100</v>
      </c>
      <c r="G3632">
        <v>0</v>
      </c>
      <c r="H3632" t="s">
        <v>30</v>
      </c>
      <c r="I3632">
        <v>0</v>
      </c>
      <c r="J3632" t="s">
        <v>31</v>
      </c>
      <c r="K3632">
        <v>0</v>
      </c>
      <c r="L3632" s="1">
        <v>2350</v>
      </c>
      <c r="M3632" t="s">
        <v>27</v>
      </c>
      <c r="N3632" t="s">
        <v>27</v>
      </c>
      <c r="O3632" t="s">
        <v>27</v>
      </c>
      <c r="P3632">
        <v>0</v>
      </c>
      <c r="Q3632" t="s">
        <v>34</v>
      </c>
      <c r="R3632">
        <v>18</v>
      </c>
      <c r="S3632" t="s">
        <v>36</v>
      </c>
      <c r="T3632">
        <v>6</v>
      </c>
      <c r="U3632">
        <v>2</v>
      </c>
      <c r="V3632">
        <v>2</v>
      </c>
      <c r="W3632">
        <v>5</v>
      </c>
      <c r="X3632">
        <v>663</v>
      </c>
      <c r="Y3632">
        <v>50</v>
      </c>
      <c r="Z3632" t="s">
        <v>33</v>
      </c>
      <c r="AA3632">
        <v>50</v>
      </c>
      <c r="AB3632" t="str">
        <f t="shared" si="56"/>
        <v>40-49</v>
      </c>
    </row>
    <row r="3633" spans="1:28" x14ac:dyDescent="0.3">
      <c r="A3633">
        <v>30</v>
      </c>
      <c r="B3633" t="s">
        <v>27</v>
      </c>
      <c r="C3633" t="s">
        <v>38</v>
      </c>
      <c r="D3633">
        <v>0</v>
      </c>
      <c r="E3633" t="s">
        <v>29</v>
      </c>
      <c r="F3633">
        <v>50</v>
      </c>
      <c r="G3633">
        <v>0</v>
      </c>
      <c r="H3633" t="s">
        <v>30</v>
      </c>
      <c r="I3633">
        <v>0</v>
      </c>
      <c r="J3633" t="s">
        <v>40</v>
      </c>
      <c r="K3633">
        <v>-200</v>
      </c>
      <c r="L3633" s="1">
        <v>2050</v>
      </c>
      <c r="M3633" t="s">
        <v>27</v>
      </c>
      <c r="N3633" t="s">
        <v>27</v>
      </c>
      <c r="O3633" t="s">
        <v>27</v>
      </c>
      <c r="P3633">
        <v>0</v>
      </c>
      <c r="Q3633" t="s">
        <v>34</v>
      </c>
      <c r="R3633">
        <v>13</v>
      </c>
      <c r="S3633" t="s">
        <v>27</v>
      </c>
      <c r="T3633">
        <v>5</v>
      </c>
      <c r="U3633">
        <v>0</v>
      </c>
      <c r="V3633">
        <v>3</v>
      </c>
      <c r="W3633">
        <v>99</v>
      </c>
      <c r="X3633">
        <v>762</v>
      </c>
      <c r="Y3633">
        <v>-50</v>
      </c>
      <c r="Z3633" t="s">
        <v>35</v>
      </c>
      <c r="AA3633">
        <v>100</v>
      </c>
      <c r="AB3633" t="str">
        <f t="shared" si="56"/>
        <v>30-39</v>
      </c>
    </row>
    <row r="3634" spans="1:28" x14ac:dyDescent="0.3">
      <c r="A3634">
        <v>36</v>
      </c>
      <c r="B3634" t="s">
        <v>27</v>
      </c>
      <c r="C3634" t="s">
        <v>28</v>
      </c>
      <c r="D3634">
        <v>86</v>
      </c>
      <c r="E3634" t="s">
        <v>29</v>
      </c>
      <c r="F3634">
        <v>50</v>
      </c>
      <c r="G3634">
        <v>1</v>
      </c>
      <c r="H3634" t="s">
        <v>30</v>
      </c>
      <c r="I3634">
        <v>50</v>
      </c>
      <c r="J3634" t="s">
        <v>31</v>
      </c>
      <c r="K3634">
        <v>0</v>
      </c>
      <c r="L3634" s="1">
        <v>2236</v>
      </c>
      <c r="M3634" t="s">
        <v>27</v>
      </c>
      <c r="N3634" t="s">
        <v>36</v>
      </c>
      <c r="O3634" t="s">
        <v>27</v>
      </c>
      <c r="P3634">
        <v>50</v>
      </c>
      <c r="Q3634" t="s">
        <v>34</v>
      </c>
      <c r="R3634">
        <v>5</v>
      </c>
      <c r="S3634" t="s">
        <v>36</v>
      </c>
      <c r="T3634">
        <v>6</v>
      </c>
      <c r="U3634">
        <v>3</v>
      </c>
      <c r="V3634">
        <v>3</v>
      </c>
      <c r="W3634">
        <v>11</v>
      </c>
      <c r="X3634">
        <v>839</v>
      </c>
      <c r="Y3634">
        <v>-50</v>
      </c>
      <c r="Z3634" t="s">
        <v>41</v>
      </c>
      <c r="AA3634">
        <v>0</v>
      </c>
      <c r="AB3634" t="str">
        <f t="shared" si="56"/>
        <v>30-39</v>
      </c>
    </row>
    <row r="3635" spans="1:28" x14ac:dyDescent="0.3">
      <c r="A3635">
        <v>51</v>
      </c>
      <c r="B3635" t="s">
        <v>27</v>
      </c>
      <c r="C3635" t="s">
        <v>38</v>
      </c>
      <c r="D3635">
        <v>0</v>
      </c>
      <c r="E3635" t="s">
        <v>29</v>
      </c>
      <c r="F3635">
        <v>50</v>
      </c>
      <c r="G3635">
        <v>1</v>
      </c>
      <c r="H3635" t="s">
        <v>30</v>
      </c>
      <c r="I3635">
        <v>50</v>
      </c>
      <c r="J3635" t="s">
        <v>31</v>
      </c>
      <c r="K3635">
        <v>0</v>
      </c>
      <c r="L3635" s="1">
        <v>2300</v>
      </c>
      <c r="M3635" t="s">
        <v>36</v>
      </c>
      <c r="N3635" t="s">
        <v>36</v>
      </c>
      <c r="O3635" t="s">
        <v>27</v>
      </c>
      <c r="P3635">
        <v>100</v>
      </c>
      <c r="Q3635" t="s">
        <v>44</v>
      </c>
      <c r="R3635">
        <v>10</v>
      </c>
      <c r="S3635" t="s">
        <v>36</v>
      </c>
      <c r="T3635">
        <v>6</v>
      </c>
      <c r="U3635">
        <v>5</v>
      </c>
      <c r="V3635">
        <v>1</v>
      </c>
      <c r="W3635">
        <v>4</v>
      </c>
      <c r="X3635">
        <v>653</v>
      </c>
      <c r="Y3635">
        <v>50</v>
      </c>
      <c r="Z3635" t="s">
        <v>35</v>
      </c>
      <c r="AA3635">
        <v>100</v>
      </c>
      <c r="AB3635" t="str">
        <f t="shared" si="56"/>
        <v>50-59</v>
      </c>
    </row>
    <row r="3636" spans="1:28" x14ac:dyDescent="0.3">
      <c r="A3636">
        <v>46</v>
      </c>
      <c r="B3636" t="s">
        <v>27</v>
      </c>
      <c r="C3636" t="s">
        <v>28</v>
      </c>
      <c r="D3636">
        <v>86</v>
      </c>
      <c r="E3636" t="s">
        <v>42</v>
      </c>
      <c r="F3636">
        <v>100</v>
      </c>
      <c r="G3636">
        <v>0</v>
      </c>
      <c r="H3636" t="s">
        <v>30</v>
      </c>
      <c r="I3636">
        <v>0</v>
      </c>
      <c r="J3636" t="s">
        <v>40</v>
      </c>
      <c r="K3636">
        <v>-200</v>
      </c>
      <c r="L3636" s="1">
        <v>2186</v>
      </c>
      <c r="M3636" t="s">
        <v>27</v>
      </c>
      <c r="N3636" t="s">
        <v>27</v>
      </c>
      <c r="O3636" t="s">
        <v>27</v>
      </c>
      <c r="P3636">
        <v>0</v>
      </c>
      <c r="Q3636" t="s">
        <v>34</v>
      </c>
      <c r="R3636">
        <v>6</v>
      </c>
      <c r="S3636" t="s">
        <v>36</v>
      </c>
      <c r="T3636">
        <v>6</v>
      </c>
      <c r="U3636">
        <v>4</v>
      </c>
      <c r="V3636">
        <v>3</v>
      </c>
      <c r="W3636">
        <v>3</v>
      </c>
      <c r="X3636">
        <v>696</v>
      </c>
      <c r="Y3636">
        <v>50</v>
      </c>
      <c r="Z3636" t="s">
        <v>41</v>
      </c>
      <c r="AA3636">
        <v>0</v>
      </c>
      <c r="AB3636" t="str">
        <f t="shared" si="56"/>
        <v>40-49</v>
      </c>
    </row>
    <row r="3637" spans="1:28" x14ac:dyDescent="0.3">
      <c r="A3637">
        <v>44</v>
      </c>
      <c r="B3637" t="s">
        <v>27</v>
      </c>
      <c r="C3637" t="s">
        <v>28</v>
      </c>
      <c r="D3637">
        <v>86</v>
      </c>
      <c r="E3637" t="s">
        <v>37</v>
      </c>
      <c r="F3637">
        <v>0</v>
      </c>
      <c r="G3637">
        <v>0</v>
      </c>
      <c r="H3637" t="s">
        <v>30</v>
      </c>
      <c r="I3637">
        <v>0</v>
      </c>
      <c r="J3637" t="s">
        <v>40</v>
      </c>
      <c r="K3637">
        <v>-200</v>
      </c>
      <c r="L3637" s="1">
        <v>2186</v>
      </c>
      <c r="M3637" t="s">
        <v>27</v>
      </c>
      <c r="N3637" t="s">
        <v>27</v>
      </c>
      <c r="O3637" t="s">
        <v>27</v>
      </c>
      <c r="P3637">
        <v>0</v>
      </c>
      <c r="Q3637" t="s">
        <v>32</v>
      </c>
      <c r="R3637">
        <v>22</v>
      </c>
      <c r="S3637" t="s">
        <v>27</v>
      </c>
      <c r="T3637">
        <v>8</v>
      </c>
      <c r="U3637">
        <v>3</v>
      </c>
      <c r="V3637">
        <v>1</v>
      </c>
      <c r="W3637">
        <v>99</v>
      </c>
      <c r="X3637">
        <v>610</v>
      </c>
      <c r="Y3637">
        <v>50</v>
      </c>
      <c r="Z3637" t="s">
        <v>35</v>
      </c>
      <c r="AA3637">
        <v>100</v>
      </c>
      <c r="AB3637" t="str">
        <f t="shared" si="56"/>
        <v>40-49</v>
      </c>
    </row>
    <row r="3638" spans="1:28" x14ac:dyDescent="0.3">
      <c r="A3638">
        <v>34</v>
      </c>
      <c r="B3638" t="s">
        <v>27</v>
      </c>
      <c r="C3638" t="s">
        <v>38</v>
      </c>
      <c r="D3638">
        <v>0</v>
      </c>
      <c r="E3638" t="s">
        <v>29</v>
      </c>
      <c r="F3638">
        <v>50</v>
      </c>
      <c r="G3638">
        <v>0</v>
      </c>
      <c r="H3638" t="s">
        <v>30</v>
      </c>
      <c r="I3638">
        <v>0</v>
      </c>
      <c r="J3638" t="s">
        <v>40</v>
      </c>
      <c r="K3638">
        <v>-200</v>
      </c>
      <c r="L3638" s="1">
        <v>2000</v>
      </c>
      <c r="M3638" t="s">
        <v>27</v>
      </c>
      <c r="N3638" t="s">
        <v>27</v>
      </c>
      <c r="O3638" t="s">
        <v>36</v>
      </c>
      <c r="P3638">
        <v>50</v>
      </c>
      <c r="Q3638" t="s">
        <v>34</v>
      </c>
      <c r="R3638">
        <v>17</v>
      </c>
      <c r="S3638" t="s">
        <v>27</v>
      </c>
      <c r="T3638">
        <v>8</v>
      </c>
      <c r="U3638">
        <v>2</v>
      </c>
      <c r="V3638">
        <v>3</v>
      </c>
      <c r="W3638">
        <v>99</v>
      </c>
      <c r="X3638">
        <v>786</v>
      </c>
      <c r="Y3638">
        <v>-50</v>
      </c>
      <c r="Z3638" t="s">
        <v>35</v>
      </c>
      <c r="AA3638">
        <v>100</v>
      </c>
      <c r="AB3638" t="str">
        <f t="shared" si="56"/>
        <v>30-39</v>
      </c>
    </row>
    <row r="3639" spans="1:28" x14ac:dyDescent="0.3">
      <c r="A3639">
        <v>45</v>
      </c>
      <c r="B3639" t="s">
        <v>27</v>
      </c>
      <c r="C3639" t="s">
        <v>38</v>
      </c>
      <c r="D3639">
        <v>0</v>
      </c>
      <c r="E3639" t="s">
        <v>37</v>
      </c>
      <c r="F3639">
        <v>0</v>
      </c>
      <c r="G3639">
        <v>1</v>
      </c>
      <c r="H3639" t="s">
        <v>30</v>
      </c>
      <c r="I3639">
        <v>50</v>
      </c>
      <c r="J3639" t="s">
        <v>40</v>
      </c>
      <c r="K3639">
        <v>-200</v>
      </c>
      <c r="L3639" s="1">
        <v>2000</v>
      </c>
      <c r="M3639" t="s">
        <v>27</v>
      </c>
      <c r="N3639" t="s">
        <v>36</v>
      </c>
      <c r="O3639" t="s">
        <v>27</v>
      </c>
      <c r="P3639">
        <v>50</v>
      </c>
      <c r="Q3639" t="s">
        <v>34</v>
      </c>
      <c r="R3639">
        <v>8</v>
      </c>
      <c r="S3639" t="s">
        <v>36</v>
      </c>
      <c r="T3639">
        <v>8</v>
      </c>
      <c r="U3639">
        <v>3</v>
      </c>
      <c r="V3639">
        <v>1</v>
      </c>
      <c r="W3639">
        <v>14</v>
      </c>
      <c r="X3639">
        <v>625</v>
      </c>
      <c r="Y3639">
        <v>50</v>
      </c>
      <c r="Z3639" t="s">
        <v>41</v>
      </c>
      <c r="AA3639">
        <v>0</v>
      </c>
      <c r="AB3639" t="str">
        <f t="shared" si="56"/>
        <v>40-49</v>
      </c>
    </row>
    <row r="3640" spans="1:28" x14ac:dyDescent="0.3">
      <c r="A3640">
        <v>38</v>
      </c>
      <c r="B3640" t="s">
        <v>27</v>
      </c>
      <c r="C3640" t="s">
        <v>28</v>
      </c>
      <c r="D3640">
        <v>86</v>
      </c>
      <c r="E3640" t="s">
        <v>37</v>
      </c>
      <c r="F3640">
        <v>0</v>
      </c>
      <c r="G3640">
        <v>1</v>
      </c>
      <c r="H3640" t="s">
        <v>30</v>
      </c>
      <c r="I3640">
        <v>50</v>
      </c>
      <c r="J3640" t="s">
        <v>40</v>
      </c>
      <c r="K3640">
        <v>-200</v>
      </c>
      <c r="L3640" s="1">
        <v>2086</v>
      </c>
      <c r="M3640" t="s">
        <v>27</v>
      </c>
      <c r="N3640" t="s">
        <v>36</v>
      </c>
      <c r="O3640" t="s">
        <v>27</v>
      </c>
      <c r="P3640">
        <v>50</v>
      </c>
      <c r="Q3640" t="s">
        <v>32</v>
      </c>
      <c r="R3640">
        <v>16</v>
      </c>
      <c r="S3640" t="s">
        <v>36</v>
      </c>
      <c r="T3640">
        <v>3</v>
      </c>
      <c r="U3640">
        <v>1</v>
      </c>
      <c r="V3640">
        <v>2</v>
      </c>
      <c r="W3640">
        <v>9</v>
      </c>
      <c r="X3640">
        <v>679</v>
      </c>
      <c r="Y3640">
        <v>50</v>
      </c>
      <c r="Z3640" t="s">
        <v>41</v>
      </c>
      <c r="AA3640">
        <v>0</v>
      </c>
      <c r="AB3640" t="str">
        <f t="shared" si="56"/>
        <v>30-39</v>
      </c>
    </row>
    <row r="3641" spans="1:28" x14ac:dyDescent="0.3">
      <c r="A3641">
        <v>46</v>
      </c>
      <c r="B3641" t="s">
        <v>27</v>
      </c>
      <c r="C3641" t="s">
        <v>28</v>
      </c>
      <c r="D3641">
        <v>86</v>
      </c>
      <c r="E3641" t="s">
        <v>29</v>
      </c>
      <c r="F3641">
        <v>50</v>
      </c>
      <c r="G3641">
        <v>0</v>
      </c>
      <c r="H3641" t="s">
        <v>30</v>
      </c>
      <c r="I3641">
        <v>0</v>
      </c>
      <c r="J3641" t="s">
        <v>40</v>
      </c>
      <c r="K3641">
        <v>-200</v>
      </c>
      <c r="L3641" s="1">
        <v>2136</v>
      </c>
      <c r="M3641" t="s">
        <v>27</v>
      </c>
      <c r="N3641" t="s">
        <v>27</v>
      </c>
      <c r="O3641" t="s">
        <v>27</v>
      </c>
      <c r="P3641">
        <v>0</v>
      </c>
      <c r="Q3641" t="s">
        <v>44</v>
      </c>
      <c r="R3641">
        <v>23</v>
      </c>
      <c r="S3641" t="s">
        <v>27</v>
      </c>
      <c r="T3641">
        <v>1</v>
      </c>
      <c r="U3641">
        <v>3</v>
      </c>
      <c r="V3641">
        <v>3</v>
      </c>
      <c r="W3641">
        <v>99</v>
      </c>
      <c r="X3641">
        <v>646</v>
      </c>
      <c r="Y3641">
        <v>50</v>
      </c>
      <c r="Z3641" t="s">
        <v>41</v>
      </c>
      <c r="AA3641">
        <v>0</v>
      </c>
      <c r="AB3641" t="str">
        <f t="shared" si="56"/>
        <v>40-49</v>
      </c>
    </row>
    <row r="3642" spans="1:28" x14ac:dyDescent="0.3">
      <c r="A3642">
        <v>32</v>
      </c>
      <c r="B3642" t="s">
        <v>27</v>
      </c>
      <c r="C3642" t="s">
        <v>28</v>
      </c>
      <c r="D3642">
        <v>86</v>
      </c>
      <c r="E3642" t="s">
        <v>42</v>
      </c>
      <c r="F3642">
        <v>100</v>
      </c>
      <c r="G3642">
        <v>0</v>
      </c>
      <c r="H3642" t="s">
        <v>30</v>
      </c>
      <c r="I3642">
        <v>0</v>
      </c>
      <c r="J3642" t="s">
        <v>40</v>
      </c>
      <c r="K3642">
        <v>-200</v>
      </c>
      <c r="L3642" s="1">
        <v>2036</v>
      </c>
      <c r="M3642" t="s">
        <v>36</v>
      </c>
      <c r="N3642" t="s">
        <v>27</v>
      </c>
      <c r="O3642" t="s">
        <v>27</v>
      </c>
      <c r="P3642">
        <v>50</v>
      </c>
      <c r="Q3642" t="s">
        <v>44</v>
      </c>
      <c r="R3642">
        <v>30</v>
      </c>
      <c r="S3642" t="s">
        <v>36</v>
      </c>
      <c r="T3642">
        <v>6</v>
      </c>
      <c r="U3642">
        <v>2</v>
      </c>
      <c r="V3642">
        <v>1</v>
      </c>
      <c r="W3642">
        <v>3</v>
      </c>
      <c r="X3642">
        <v>791</v>
      </c>
      <c r="Y3642">
        <v>-50</v>
      </c>
      <c r="Z3642" t="s">
        <v>41</v>
      </c>
      <c r="AA3642">
        <v>0</v>
      </c>
      <c r="AB3642" t="str">
        <f t="shared" si="56"/>
        <v>30-39</v>
      </c>
    </row>
    <row r="3643" spans="1:28" x14ac:dyDescent="0.3">
      <c r="A3643">
        <v>37</v>
      </c>
      <c r="B3643" t="s">
        <v>27</v>
      </c>
      <c r="C3643" t="s">
        <v>28</v>
      </c>
      <c r="D3643">
        <v>86</v>
      </c>
      <c r="E3643" t="s">
        <v>29</v>
      </c>
      <c r="F3643">
        <v>50</v>
      </c>
      <c r="G3643">
        <v>1</v>
      </c>
      <c r="H3643" t="s">
        <v>30</v>
      </c>
      <c r="I3643">
        <v>50</v>
      </c>
      <c r="J3643" t="s">
        <v>31</v>
      </c>
      <c r="K3643">
        <v>0</v>
      </c>
      <c r="L3643" s="1">
        <v>2286</v>
      </c>
      <c r="M3643" t="s">
        <v>27</v>
      </c>
      <c r="N3643" t="s">
        <v>36</v>
      </c>
      <c r="O3643" t="s">
        <v>27</v>
      </c>
      <c r="P3643">
        <v>50</v>
      </c>
      <c r="Q3643" t="s">
        <v>34</v>
      </c>
      <c r="R3643">
        <v>30</v>
      </c>
      <c r="S3643" t="s">
        <v>36</v>
      </c>
      <c r="T3643">
        <v>6</v>
      </c>
      <c r="U3643">
        <v>2</v>
      </c>
      <c r="V3643">
        <v>2</v>
      </c>
      <c r="W3643">
        <v>10</v>
      </c>
      <c r="X3643">
        <v>772</v>
      </c>
      <c r="Y3643">
        <v>-50</v>
      </c>
      <c r="Z3643" t="s">
        <v>33</v>
      </c>
      <c r="AA3643">
        <v>50</v>
      </c>
      <c r="AB3643" t="str">
        <f t="shared" si="56"/>
        <v>30-39</v>
      </c>
    </row>
    <row r="3644" spans="1:28" x14ac:dyDescent="0.3">
      <c r="A3644">
        <v>25</v>
      </c>
      <c r="B3644" t="s">
        <v>27</v>
      </c>
      <c r="C3644" t="s">
        <v>38</v>
      </c>
      <c r="D3644">
        <v>0</v>
      </c>
      <c r="E3644" t="s">
        <v>29</v>
      </c>
      <c r="F3644">
        <v>50</v>
      </c>
      <c r="G3644">
        <v>0</v>
      </c>
      <c r="H3644" t="s">
        <v>39</v>
      </c>
      <c r="I3644">
        <v>0</v>
      </c>
      <c r="J3644" t="s">
        <v>40</v>
      </c>
      <c r="K3644">
        <v>-200</v>
      </c>
      <c r="L3644" s="1">
        <v>2000</v>
      </c>
      <c r="M3644" t="s">
        <v>27</v>
      </c>
      <c r="N3644" t="s">
        <v>27</v>
      </c>
      <c r="O3644" t="s">
        <v>27</v>
      </c>
      <c r="P3644">
        <v>0</v>
      </c>
      <c r="Q3644" t="s">
        <v>34</v>
      </c>
      <c r="R3644">
        <v>28</v>
      </c>
      <c r="S3644" t="s">
        <v>36</v>
      </c>
      <c r="T3644">
        <v>3</v>
      </c>
      <c r="U3644">
        <v>0</v>
      </c>
      <c r="V3644">
        <v>2</v>
      </c>
      <c r="W3644">
        <v>4</v>
      </c>
      <c r="X3644">
        <v>729</v>
      </c>
      <c r="Y3644">
        <v>-50</v>
      </c>
      <c r="Z3644" t="s">
        <v>33</v>
      </c>
      <c r="AA3644">
        <v>50</v>
      </c>
      <c r="AB3644" t="str">
        <f t="shared" si="56"/>
        <v>20-29</v>
      </c>
    </row>
    <row r="3645" spans="1:28" x14ac:dyDescent="0.3">
      <c r="A3645">
        <v>39</v>
      </c>
      <c r="B3645" t="s">
        <v>27</v>
      </c>
      <c r="C3645" t="s">
        <v>45</v>
      </c>
      <c r="D3645">
        <v>0</v>
      </c>
      <c r="E3645" t="s">
        <v>42</v>
      </c>
      <c r="F3645">
        <v>100</v>
      </c>
      <c r="G3645">
        <v>0</v>
      </c>
      <c r="H3645" t="s">
        <v>30</v>
      </c>
      <c r="I3645">
        <v>0</v>
      </c>
      <c r="J3645" t="s">
        <v>40</v>
      </c>
      <c r="K3645">
        <v>-200</v>
      </c>
      <c r="L3645" s="1">
        <v>2050</v>
      </c>
      <c r="M3645" t="s">
        <v>27</v>
      </c>
      <c r="N3645" t="s">
        <v>36</v>
      </c>
      <c r="O3645" t="s">
        <v>36</v>
      </c>
      <c r="P3645">
        <v>100</v>
      </c>
      <c r="Q3645" t="s">
        <v>32</v>
      </c>
      <c r="R3645">
        <v>10</v>
      </c>
      <c r="S3645" t="s">
        <v>36</v>
      </c>
      <c r="T3645">
        <v>7</v>
      </c>
      <c r="U3645">
        <v>1</v>
      </c>
      <c r="V3645">
        <v>2</v>
      </c>
      <c r="W3645">
        <v>1</v>
      </c>
      <c r="X3645">
        <v>661</v>
      </c>
      <c r="Y3645">
        <v>50</v>
      </c>
      <c r="Z3645" t="s">
        <v>33</v>
      </c>
      <c r="AA3645">
        <v>50</v>
      </c>
      <c r="AB3645" t="str">
        <f t="shared" si="56"/>
        <v>30-39</v>
      </c>
    </row>
    <row r="3646" spans="1:28" x14ac:dyDescent="0.3">
      <c r="A3646">
        <v>27</v>
      </c>
      <c r="B3646" t="s">
        <v>27</v>
      </c>
      <c r="C3646" t="s">
        <v>28</v>
      </c>
      <c r="D3646">
        <v>86</v>
      </c>
      <c r="E3646" t="s">
        <v>42</v>
      </c>
      <c r="F3646">
        <v>100</v>
      </c>
      <c r="G3646">
        <v>1</v>
      </c>
      <c r="H3646" t="s">
        <v>43</v>
      </c>
      <c r="I3646">
        <v>200</v>
      </c>
      <c r="J3646" t="s">
        <v>40</v>
      </c>
      <c r="K3646">
        <v>-200</v>
      </c>
      <c r="L3646" s="1">
        <v>2436</v>
      </c>
      <c r="M3646" t="s">
        <v>27</v>
      </c>
      <c r="N3646" t="s">
        <v>27</v>
      </c>
      <c r="O3646" t="s">
        <v>36</v>
      </c>
      <c r="P3646">
        <v>50</v>
      </c>
      <c r="Q3646" t="s">
        <v>34</v>
      </c>
      <c r="R3646">
        <v>11</v>
      </c>
      <c r="S3646" t="s">
        <v>36</v>
      </c>
      <c r="T3646">
        <v>1</v>
      </c>
      <c r="U3646">
        <v>1</v>
      </c>
      <c r="V3646">
        <v>3</v>
      </c>
      <c r="W3646">
        <v>10</v>
      </c>
      <c r="X3646">
        <v>685</v>
      </c>
      <c r="Y3646">
        <v>50</v>
      </c>
      <c r="Z3646" t="s">
        <v>35</v>
      </c>
      <c r="AA3646">
        <v>100</v>
      </c>
      <c r="AB3646" t="str">
        <f t="shared" si="56"/>
        <v>20-29</v>
      </c>
    </row>
    <row r="3647" spans="1:28" x14ac:dyDescent="0.3">
      <c r="A3647">
        <v>23</v>
      </c>
      <c r="B3647" t="s">
        <v>27</v>
      </c>
      <c r="C3647" t="s">
        <v>28</v>
      </c>
      <c r="D3647">
        <v>86</v>
      </c>
      <c r="E3647" t="s">
        <v>29</v>
      </c>
      <c r="F3647">
        <v>50</v>
      </c>
      <c r="G3647">
        <v>0</v>
      </c>
      <c r="H3647" t="s">
        <v>39</v>
      </c>
      <c r="I3647">
        <v>0</v>
      </c>
      <c r="J3647" t="s">
        <v>31</v>
      </c>
      <c r="K3647">
        <v>0</v>
      </c>
      <c r="L3647" s="1">
        <v>2286</v>
      </c>
      <c r="M3647" t="s">
        <v>27</v>
      </c>
      <c r="N3647" t="s">
        <v>36</v>
      </c>
      <c r="O3647" t="s">
        <v>27</v>
      </c>
      <c r="P3647">
        <v>50</v>
      </c>
      <c r="Q3647" t="s">
        <v>34</v>
      </c>
      <c r="R3647">
        <v>28</v>
      </c>
      <c r="S3647" t="s">
        <v>27</v>
      </c>
      <c r="T3647">
        <v>4</v>
      </c>
      <c r="U3647">
        <v>0</v>
      </c>
      <c r="V3647">
        <v>1</v>
      </c>
      <c r="W3647">
        <v>99</v>
      </c>
      <c r="X3647">
        <v>709</v>
      </c>
      <c r="Y3647">
        <v>-50</v>
      </c>
      <c r="Z3647" t="s">
        <v>35</v>
      </c>
      <c r="AA3647">
        <v>100</v>
      </c>
      <c r="AB3647" t="str">
        <f t="shared" si="56"/>
        <v>20-29</v>
      </c>
    </row>
    <row r="3648" spans="1:28" x14ac:dyDescent="0.3">
      <c r="A3648">
        <v>43</v>
      </c>
      <c r="B3648" t="s">
        <v>27</v>
      </c>
      <c r="C3648" t="s">
        <v>28</v>
      </c>
      <c r="D3648">
        <v>86</v>
      </c>
      <c r="E3648" t="s">
        <v>37</v>
      </c>
      <c r="F3648">
        <v>0</v>
      </c>
      <c r="G3648">
        <v>1</v>
      </c>
      <c r="H3648" t="s">
        <v>30</v>
      </c>
      <c r="I3648">
        <v>50</v>
      </c>
      <c r="J3648" t="s">
        <v>31</v>
      </c>
      <c r="K3648">
        <v>0</v>
      </c>
      <c r="L3648" s="1">
        <v>2336</v>
      </c>
      <c r="M3648" t="s">
        <v>27</v>
      </c>
      <c r="N3648" t="s">
        <v>27</v>
      </c>
      <c r="O3648" t="s">
        <v>27</v>
      </c>
      <c r="P3648">
        <v>0</v>
      </c>
      <c r="Q3648" t="s">
        <v>34</v>
      </c>
      <c r="R3648">
        <v>30</v>
      </c>
      <c r="S3648" t="s">
        <v>27</v>
      </c>
      <c r="T3648">
        <v>4</v>
      </c>
      <c r="U3648">
        <v>3</v>
      </c>
      <c r="V3648">
        <v>2</v>
      </c>
      <c r="W3648">
        <v>99</v>
      </c>
      <c r="X3648">
        <v>790</v>
      </c>
      <c r="Y3648">
        <v>-50</v>
      </c>
      <c r="Z3648" t="s">
        <v>35</v>
      </c>
      <c r="AA3648">
        <v>100</v>
      </c>
      <c r="AB3648" t="str">
        <f t="shared" si="56"/>
        <v>40-49</v>
      </c>
    </row>
    <row r="3649" spans="1:28" x14ac:dyDescent="0.3">
      <c r="A3649">
        <v>43</v>
      </c>
      <c r="B3649" t="s">
        <v>27</v>
      </c>
      <c r="C3649" t="s">
        <v>38</v>
      </c>
      <c r="D3649">
        <v>0</v>
      </c>
      <c r="E3649" t="s">
        <v>37</v>
      </c>
      <c r="F3649">
        <v>0</v>
      </c>
      <c r="G3649">
        <v>0</v>
      </c>
      <c r="H3649" t="s">
        <v>39</v>
      </c>
      <c r="I3649">
        <v>0</v>
      </c>
      <c r="J3649" t="s">
        <v>40</v>
      </c>
      <c r="K3649">
        <v>-200</v>
      </c>
      <c r="L3649" s="1">
        <v>1900</v>
      </c>
      <c r="M3649" t="s">
        <v>36</v>
      </c>
      <c r="N3649" t="s">
        <v>27</v>
      </c>
      <c r="O3649" t="s">
        <v>27</v>
      </c>
      <c r="P3649">
        <v>50</v>
      </c>
      <c r="Q3649" t="s">
        <v>32</v>
      </c>
      <c r="R3649">
        <v>5</v>
      </c>
      <c r="S3649" t="s">
        <v>36</v>
      </c>
      <c r="T3649">
        <v>5</v>
      </c>
      <c r="U3649">
        <v>2</v>
      </c>
      <c r="V3649">
        <v>3</v>
      </c>
      <c r="W3649">
        <v>6</v>
      </c>
      <c r="X3649">
        <v>759</v>
      </c>
      <c r="Y3649">
        <v>-50</v>
      </c>
      <c r="Z3649" t="s">
        <v>33</v>
      </c>
      <c r="AA3649">
        <v>50</v>
      </c>
      <c r="AB3649" t="str">
        <f t="shared" si="56"/>
        <v>40-49</v>
      </c>
    </row>
    <row r="3650" spans="1:28" x14ac:dyDescent="0.3">
      <c r="A3650">
        <v>51</v>
      </c>
      <c r="B3650" t="s">
        <v>27</v>
      </c>
      <c r="C3650" t="s">
        <v>28</v>
      </c>
      <c r="D3650">
        <v>86</v>
      </c>
      <c r="E3650" t="s">
        <v>42</v>
      </c>
      <c r="F3650">
        <v>100</v>
      </c>
      <c r="G3650">
        <v>1</v>
      </c>
      <c r="H3650" t="s">
        <v>30</v>
      </c>
      <c r="I3650">
        <v>50</v>
      </c>
      <c r="J3650" t="s">
        <v>31</v>
      </c>
      <c r="K3650">
        <v>0</v>
      </c>
      <c r="L3650" s="1">
        <v>2336</v>
      </c>
      <c r="M3650" t="s">
        <v>27</v>
      </c>
      <c r="N3650" t="s">
        <v>27</v>
      </c>
      <c r="O3650" t="s">
        <v>27</v>
      </c>
      <c r="P3650">
        <v>0</v>
      </c>
      <c r="Q3650" t="s">
        <v>34</v>
      </c>
      <c r="R3650">
        <v>25</v>
      </c>
      <c r="S3650" t="s">
        <v>27</v>
      </c>
      <c r="T3650">
        <v>7</v>
      </c>
      <c r="U3650">
        <v>1</v>
      </c>
      <c r="V3650">
        <v>3</v>
      </c>
      <c r="W3650">
        <v>99</v>
      </c>
      <c r="X3650">
        <v>731</v>
      </c>
      <c r="Y3650">
        <v>-50</v>
      </c>
      <c r="Z3650" t="s">
        <v>41</v>
      </c>
      <c r="AA3650">
        <v>0</v>
      </c>
      <c r="AB3650" t="str">
        <f t="shared" ref="AB3650:AB3713" si="57">FLOOR(A3650,10) &amp; "-" &amp; (FLOOR(A3650,10)+9)</f>
        <v>50-59</v>
      </c>
    </row>
    <row r="3651" spans="1:28" x14ac:dyDescent="0.3">
      <c r="A3651">
        <v>33</v>
      </c>
      <c r="B3651" t="s">
        <v>27</v>
      </c>
      <c r="C3651" t="s">
        <v>38</v>
      </c>
      <c r="D3651">
        <v>0</v>
      </c>
      <c r="E3651" t="s">
        <v>29</v>
      </c>
      <c r="F3651">
        <v>50</v>
      </c>
      <c r="G3651">
        <v>1</v>
      </c>
      <c r="H3651" t="s">
        <v>30</v>
      </c>
      <c r="I3651">
        <v>50</v>
      </c>
      <c r="J3651" t="s">
        <v>31</v>
      </c>
      <c r="K3651">
        <v>0</v>
      </c>
      <c r="L3651" s="1">
        <v>2250</v>
      </c>
      <c r="M3651" t="s">
        <v>27</v>
      </c>
      <c r="N3651" t="s">
        <v>36</v>
      </c>
      <c r="O3651" t="s">
        <v>27</v>
      </c>
      <c r="P3651">
        <v>50</v>
      </c>
      <c r="Q3651" t="s">
        <v>34</v>
      </c>
      <c r="R3651">
        <v>27</v>
      </c>
      <c r="S3651" t="s">
        <v>36</v>
      </c>
      <c r="T3651">
        <v>1</v>
      </c>
      <c r="U3651">
        <v>1</v>
      </c>
      <c r="V3651">
        <v>2</v>
      </c>
      <c r="W3651">
        <v>6</v>
      </c>
      <c r="X3651">
        <v>714</v>
      </c>
      <c r="Y3651">
        <v>-50</v>
      </c>
      <c r="Z3651" t="s">
        <v>35</v>
      </c>
      <c r="AA3651">
        <v>100</v>
      </c>
      <c r="AB3651" t="str">
        <f t="shared" si="57"/>
        <v>30-39</v>
      </c>
    </row>
    <row r="3652" spans="1:28" x14ac:dyDescent="0.3">
      <c r="A3652">
        <v>46</v>
      </c>
      <c r="B3652" t="s">
        <v>27</v>
      </c>
      <c r="C3652" t="s">
        <v>28</v>
      </c>
      <c r="D3652">
        <v>86</v>
      </c>
      <c r="E3652" t="s">
        <v>42</v>
      </c>
      <c r="F3652">
        <v>100</v>
      </c>
      <c r="G3652">
        <v>0</v>
      </c>
      <c r="H3652" t="s">
        <v>39</v>
      </c>
      <c r="I3652">
        <v>0</v>
      </c>
      <c r="J3652" t="s">
        <v>31</v>
      </c>
      <c r="K3652">
        <v>0</v>
      </c>
      <c r="L3652" s="1">
        <v>2386</v>
      </c>
      <c r="M3652" t="s">
        <v>27</v>
      </c>
      <c r="N3652" t="s">
        <v>27</v>
      </c>
      <c r="O3652" t="s">
        <v>27</v>
      </c>
      <c r="P3652">
        <v>0</v>
      </c>
      <c r="Q3652" t="s">
        <v>34</v>
      </c>
      <c r="R3652">
        <v>8</v>
      </c>
      <c r="S3652" t="s">
        <v>27</v>
      </c>
      <c r="T3652">
        <v>5</v>
      </c>
      <c r="U3652">
        <v>2</v>
      </c>
      <c r="V3652">
        <v>3</v>
      </c>
      <c r="W3652">
        <v>99</v>
      </c>
      <c r="X3652">
        <v>799</v>
      </c>
      <c r="Y3652">
        <v>-50</v>
      </c>
      <c r="Z3652" t="s">
        <v>35</v>
      </c>
      <c r="AA3652">
        <v>100</v>
      </c>
      <c r="AB3652" t="str">
        <f t="shared" si="57"/>
        <v>40-49</v>
      </c>
    </row>
    <row r="3653" spans="1:28" x14ac:dyDescent="0.3">
      <c r="A3653">
        <v>48</v>
      </c>
      <c r="B3653" t="s">
        <v>27</v>
      </c>
      <c r="C3653" t="s">
        <v>38</v>
      </c>
      <c r="D3653">
        <v>0</v>
      </c>
      <c r="E3653" t="s">
        <v>29</v>
      </c>
      <c r="F3653">
        <v>50</v>
      </c>
      <c r="G3653">
        <v>2</v>
      </c>
      <c r="H3653" t="s">
        <v>30</v>
      </c>
      <c r="I3653">
        <v>100</v>
      </c>
      <c r="J3653" t="s">
        <v>31</v>
      </c>
      <c r="K3653">
        <v>0</v>
      </c>
      <c r="L3653" s="1">
        <v>2350</v>
      </c>
      <c r="M3653" t="s">
        <v>27</v>
      </c>
      <c r="N3653" t="s">
        <v>27</v>
      </c>
      <c r="O3653" t="s">
        <v>27</v>
      </c>
      <c r="P3653">
        <v>0</v>
      </c>
      <c r="Q3653" t="s">
        <v>34</v>
      </c>
      <c r="R3653">
        <v>15</v>
      </c>
      <c r="S3653" t="s">
        <v>36</v>
      </c>
      <c r="T3653">
        <v>7</v>
      </c>
      <c r="U3653">
        <v>4</v>
      </c>
      <c r="V3653">
        <v>3</v>
      </c>
      <c r="W3653">
        <v>8</v>
      </c>
      <c r="X3653">
        <v>718</v>
      </c>
      <c r="Y3653">
        <v>-50</v>
      </c>
      <c r="Z3653" t="s">
        <v>35</v>
      </c>
      <c r="AA3653">
        <v>100</v>
      </c>
      <c r="AB3653" t="str">
        <f t="shared" si="57"/>
        <v>40-49</v>
      </c>
    </row>
    <row r="3654" spans="1:28" x14ac:dyDescent="0.3">
      <c r="A3654">
        <v>46</v>
      </c>
      <c r="B3654" t="s">
        <v>27</v>
      </c>
      <c r="C3654" t="s">
        <v>46</v>
      </c>
      <c r="D3654">
        <v>0</v>
      </c>
      <c r="E3654" t="s">
        <v>37</v>
      </c>
      <c r="F3654">
        <v>0</v>
      </c>
      <c r="G3654">
        <v>0</v>
      </c>
      <c r="H3654" t="s">
        <v>39</v>
      </c>
      <c r="I3654">
        <v>0</v>
      </c>
      <c r="J3654" t="s">
        <v>40</v>
      </c>
      <c r="K3654">
        <v>-200</v>
      </c>
      <c r="L3654" s="1">
        <v>1900</v>
      </c>
      <c r="M3654" t="s">
        <v>27</v>
      </c>
      <c r="N3654" t="s">
        <v>36</v>
      </c>
      <c r="O3654" t="s">
        <v>27</v>
      </c>
      <c r="P3654">
        <v>50</v>
      </c>
      <c r="Q3654" t="s">
        <v>44</v>
      </c>
      <c r="R3654">
        <v>10</v>
      </c>
      <c r="S3654" t="s">
        <v>27</v>
      </c>
      <c r="T3654">
        <v>2</v>
      </c>
      <c r="U3654">
        <v>2</v>
      </c>
      <c r="V3654">
        <v>1</v>
      </c>
      <c r="W3654">
        <v>99</v>
      </c>
      <c r="X3654">
        <v>711</v>
      </c>
      <c r="Y3654">
        <v>-50</v>
      </c>
      <c r="Z3654" t="s">
        <v>33</v>
      </c>
      <c r="AA3654">
        <v>50</v>
      </c>
      <c r="AB3654" t="str">
        <f t="shared" si="57"/>
        <v>40-49</v>
      </c>
    </row>
    <row r="3655" spans="1:28" x14ac:dyDescent="0.3">
      <c r="A3655">
        <v>27</v>
      </c>
      <c r="B3655" t="s">
        <v>27</v>
      </c>
      <c r="C3655" t="s">
        <v>45</v>
      </c>
      <c r="D3655">
        <v>0</v>
      </c>
      <c r="E3655" t="s">
        <v>37</v>
      </c>
      <c r="F3655">
        <v>0</v>
      </c>
      <c r="G3655">
        <v>0</v>
      </c>
      <c r="H3655" t="s">
        <v>30</v>
      </c>
      <c r="I3655">
        <v>0</v>
      </c>
      <c r="J3655" t="s">
        <v>31</v>
      </c>
      <c r="K3655">
        <v>0</v>
      </c>
      <c r="L3655" s="1">
        <v>2250</v>
      </c>
      <c r="M3655" t="s">
        <v>36</v>
      </c>
      <c r="N3655" t="s">
        <v>27</v>
      </c>
      <c r="O3655" t="s">
        <v>27</v>
      </c>
      <c r="P3655">
        <v>50</v>
      </c>
      <c r="Q3655" t="s">
        <v>32</v>
      </c>
      <c r="R3655">
        <v>28</v>
      </c>
      <c r="S3655" t="s">
        <v>27</v>
      </c>
      <c r="T3655">
        <v>5</v>
      </c>
      <c r="U3655">
        <v>1</v>
      </c>
      <c r="V3655">
        <v>3</v>
      </c>
      <c r="W3655">
        <v>99</v>
      </c>
      <c r="X3655">
        <v>616</v>
      </c>
      <c r="Y3655">
        <v>50</v>
      </c>
      <c r="Z3655" t="s">
        <v>35</v>
      </c>
      <c r="AA3655">
        <v>100</v>
      </c>
      <c r="AB3655" t="str">
        <f t="shared" si="57"/>
        <v>20-29</v>
      </c>
    </row>
    <row r="3656" spans="1:28" x14ac:dyDescent="0.3">
      <c r="A3656">
        <v>42</v>
      </c>
      <c r="B3656" t="s">
        <v>27</v>
      </c>
      <c r="C3656" t="s">
        <v>45</v>
      </c>
      <c r="D3656">
        <v>0</v>
      </c>
      <c r="E3656" t="s">
        <v>29</v>
      </c>
      <c r="F3656">
        <v>50</v>
      </c>
      <c r="G3656">
        <v>0</v>
      </c>
      <c r="H3656" t="s">
        <v>39</v>
      </c>
      <c r="I3656">
        <v>0</v>
      </c>
      <c r="J3656" t="s">
        <v>31</v>
      </c>
      <c r="K3656">
        <v>0</v>
      </c>
      <c r="L3656" s="1">
        <v>2050</v>
      </c>
      <c r="M3656" t="s">
        <v>27</v>
      </c>
      <c r="N3656" t="s">
        <v>36</v>
      </c>
      <c r="O3656" t="s">
        <v>36</v>
      </c>
      <c r="P3656">
        <v>100</v>
      </c>
      <c r="Q3656" t="s">
        <v>34</v>
      </c>
      <c r="R3656">
        <v>6</v>
      </c>
      <c r="S3656" t="s">
        <v>27</v>
      </c>
      <c r="T3656">
        <v>2</v>
      </c>
      <c r="U3656">
        <v>3</v>
      </c>
      <c r="V3656">
        <v>2</v>
      </c>
      <c r="W3656">
        <v>99</v>
      </c>
      <c r="X3656">
        <v>740</v>
      </c>
      <c r="Y3656">
        <v>-50</v>
      </c>
      <c r="Z3656" t="s">
        <v>41</v>
      </c>
      <c r="AA3656">
        <v>0</v>
      </c>
      <c r="AB3656" t="str">
        <f t="shared" si="57"/>
        <v>40-49</v>
      </c>
    </row>
    <row r="3657" spans="1:28" x14ac:dyDescent="0.3">
      <c r="A3657">
        <v>45</v>
      </c>
      <c r="B3657" t="s">
        <v>27</v>
      </c>
      <c r="C3657" t="s">
        <v>38</v>
      </c>
      <c r="D3657">
        <v>0</v>
      </c>
      <c r="E3657" t="s">
        <v>42</v>
      </c>
      <c r="F3657">
        <v>100</v>
      </c>
      <c r="G3657">
        <v>0</v>
      </c>
      <c r="H3657" t="s">
        <v>30</v>
      </c>
      <c r="I3657">
        <v>0</v>
      </c>
      <c r="J3657" t="s">
        <v>31</v>
      </c>
      <c r="K3657">
        <v>0</v>
      </c>
      <c r="L3657" s="1">
        <v>2200</v>
      </c>
      <c r="M3657" t="s">
        <v>27</v>
      </c>
      <c r="N3657" t="s">
        <v>27</v>
      </c>
      <c r="O3657" t="s">
        <v>36</v>
      </c>
      <c r="P3657">
        <v>50</v>
      </c>
      <c r="Q3657" t="s">
        <v>32</v>
      </c>
      <c r="R3657">
        <v>2</v>
      </c>
      <c r="S3657" t="s">
        <v>27</v>
      </c>
      <c r="T3657">
        <v>3</v>
      </c>
      <c r="U3657">
        <v>3</v>
      </c>
      <c r="V3657">
        <v>2</v>
      </c>
      <c r="W3657">
        <v>99</v>
      </c>
      <c r="X3657">
        <v>723</v>
      </c>
      <c r="Y3657">
        <v>-50</v>
      </c>
      <c r="Z3657" t="s">
        <v>33</v>
      </c>
      <c r="AA3657">
        <v>50</v>
      </c>
      <c r="AB3657" t="str">
        <f t="shared" si="57"/>
        <v>40-49</v>
      </c>
    </row>
    <row r="3658" spans="1:28" x14ac:dyDescent="0.3">
      <c r="A3658">
        <v>40</v>
      </c>
      <c r="B3658" t="s">
        <v>27</v>
      </c>
      <c r="C3658" t="s">
        <v>45</v>
      </c>
      <c r="D3658">
        <v>0</v>
      </c>
      <c r="E3658" t="s">
        <v>29</v>
      </c>
      <c r="F3658">
        <v>50</v>
      </c>
      <c r="G3658">
        <v>0</v>
      </c>
      <c r="H3658" t="s">
        <v>30</v>
      </c>
      <c r="I3658">
        <v>0</v>
      </c>
      <c r="J3658" t="s">
        <v>40</v>
      </c>
      <c r="K3658">
        <v>-200</v>
      </c>
      <c r="L3658" s="1">
        <v>1900</v>
      </c>
      <c r="M3658" t="s">
        <v>27</v>
      </c>
      <c r="N3658" t="s">
        <v>27</v>
      </c>
      <c r="O3658" t="s">
        <v>36</v>
      </c>
      <c r="P3658">
        <v>50</v>
      </c>
      <c r="Q3658" t="s">
        <v>34</v>
      </c>
      <c r="R3658">
        <v>29</v>
      </c>
      <c r="S3658" t="s">
        <v>36</v>
      </c>
      <c r="T3658">
        <v>4</v>
      </c>
      <c r="U3658">
        <v>0</v>
      </c>
      <c r="V3658">
        <v>3</v>
      </c>
      <c r="W3658">
        <v>8</v>
      </c>
      <c r="X3658">
        <v>779</v>
      </c>
      <c r="Y3658">
        <v>-50</v>
      </c>
      <c r="Z3658" t="s">
        <v>41</v>
      </c>
      <c r="AA3658">
        <v>0</v>
      </c>
      <c r="AB3658" t="str">
        <f t="shared" si="57"/>
        <v>40-49</v>
      </c>
    </row>
    <row r="3659" spans="1:28" x14ac:dyDescent="0.3">
      <c r="A3659">
        <v>18</v>
      </c>
      <c r="B3659" t="s">
        <v>27</v>
      </c>
      <c r="C3659" t="s">
        <v>28</v>
      </c>
      <c r="D3659">
        <v>86</v>
      </c>
      <c r="E3659" t="s">
        <v>42</v>
      </c>
      <c r="F3659">
        <v>100</v>
      </c>
      <c r="G3659">
        <v>0</v>
      </c>
      <c r="H3659" t="s">
        <v>30</v>
      </c>
      <c r="I3659">
        <v>0</v>
      </c>
      <c r="J3659" t="s">
        <v>40</v>
      </c>
      <c r="K3659">
        <v>-200</v>
      </c>
      <c r="L3659" s="1">
        <v>2136</v>
      </c>
      <c r="M3659" t="s">
        <v>27</v>
      </c>
      <c r="N3659" t="s">
        <v>27</v>
      </c>
      <c r="O3659" t="s">
        <v>27</v>
      </c>
      <c r="P3659">
        <v>0</v>
      </c>
      <c r="Q3659" t="s">
        <v>34</v>
      </c>
      <c r="R3659">
        <v>17</v>
      </c>
      <c r="S3659" t="s">
        <v>36</v>
      </c>
      <c r="T3659">
        <v>4</v>
      </c>
      <c r="U3659">
        <v>2</v>
      </c>
      <c r="V3659">
        <v>2</v>
      </c>
      <c r="W3659">
        <v>12</v>
      </c>
      <c r="X3659">
        <v>748</v>
      </c>
      <c r="Y3659">
        <v>-50</v>
      </c>
      <c r="Z3659" t="s">
        <v>33</v>
      </c>
      <c r="AA3659">
        <v>50</v>
      </c>
      <c r="AB3659" t="str">
        <f t="shared" si="57"/>
        <v>10-19</v>
      </c>
    </row>
    <row r="3660" spans="1:28" x14ac:dyDescent="0.3">
      <c r="A3660">
        <v>42</v>
      </c>
      <c r="B3660" t="s">
        <v>27</v>
      </c>
      <c r="C3660" t="s">
        <v>28</v>
      </c>
      <c r="D3660">
        <v>86</v>
      </c>
      <c r="E3660" t="s">
        <v>29</v>
      </c>
      <c r="F3660">
        <v>50</v>
      </c>
      <c r="G3660">
        <v>1</v>
      </c>
      <c r="H3660" t="s">
        <v>43</v>
      </c>
      <c r="I3660">
        <v>200</v>
      </c>
      <c r="J3660" t="s">
        <v>31</v>
      </c>
      <c r="K3660">
        <v>0</v>
      </c>
      <c r="L3660" s="1">
        <v>2486</v>
      </c>
      <c r="M3660" t="s">
        <v>36</v>
      </c>
      <c r="N3660" t="s">
        <v>27</v>
      </c>
      <c r="O3660" t="s">
        <v>27</v>
      </c>
      <c r="P3660">
        <v>50</v>
      </c>
      <c r="Q3660" t="s">
        <v>34</v>
      </c>
      <c r="R3660">
        <v>27</v>
      </c>
      <c r="S3660" t="s">
        <v>27</v>
      </c>
      <c r="T3660">
        <v>3</v>
      </c>
      <c r="U3660">
        <v>2</v>
      </c>
      <c r="V3660">
        <v>3</v>
      </c>
      <c r="W3660">
        <v>99</v>
      </c>
      <c r="X3660">
        <v>678</v>
      </c>
      <c r="Y3660">
        <v>50</v>
      </c>
      <c r="Z3660" t="s">
        <v>41</v>
      </c>
      <c r="AA3660">
        <v>0</v>
      </c>
      <c r="AB3660" t="str">
        <f t="shared" si="57"/>
        <v>40-49</v>
      </c>
    </row>
    <row r="3661" spans="1:28" x14ac:dyDescent="0.3">
      <c r="A3661">
        <v>73</v>
      </c>
      <c r="B3661" t="s">
        <v>36</v>
      </c>
      <c r="C3661" t="s">
        <v>28</v>
      </c>
      <c r="D3661">
        <v>86</v>
      </c>
      <c r="E3661" t="s">
        <v>29</v>
      </c>
      <c r="F3661">
        <v>50</v>
      </c>
      <c r="G3661">
        <v>2</v>
      </c>
      <c r="H3661" t="s">
        <v>30</v>
      </c>
      <c r="I3661">
        <v>100</v>
      </c>
      <c r="J3661" t="s">
        <v>31</v>
      </c>
      <c r="K3661">
        <v>0</v>
      </c>
      <c r="L3661" s="1">
        <v>2386</v>
      </c>
      <c r="M3661" t="s">
        <v>27</v>
      </c>
      <c r="N3661" t="s">
        <v>27</v>
      </c>
      <c r="O3661" t="s">
        <v>27</v>
      </c>
      <c r="P3661">
        <v>0</v>
      </c>
      <c r="Q3661" t="s">
        <v>32</v>
      </c>
      <c r="R3661">
        <v>21</v>
      </c>
      <c r="S3661" t="s">
        <v>27</v>
      </c>
      <c r="T3661">
        <v>3</v>
      </c>
      <c r="U3661">
        <v>1</v>
      </c>
      <c r="V3661">
        <v>1</v>
      </c>
      <c r="W3661">
        <v>99</v>
      </c>
      <c r="X3661">
        <v>750</v>
      </c>
      <c r="Y3661">
        <v>-50</v>
      </c>
      <c r="Z3661" t="s">
        <v>33</v>
      </c>
      <c r="AA3661">
        <v>50</v>
      </c>
      <c r="AB3661" t="str">
        <f t="shared" si="57"/>
        <v>70-79</v>
      </c>
    </row>
    <row r="3662" spans="1:28" x14ac:dyDescent="0.3">
      <c r="A3662">
        <v>34</v>
      </c>
      <c r="B3662" t="s">
        <v>27</v>
      </c>
      <c r="C3662" t="s">
        <v>38</v>
      </c>
      <c r="D3662">
        <v>0</v>
      </c>
      <c r="E3662" t="s">
        <v>37</v>
      </c>
      <c r="F3662">
        <v>0</v>
      </c>
      <c r="G3662">
        <v>1</v>
      </c>
      <c r="H3662" t="s">
        <v>30</v>
      </c>
      <c r="I3662">
        <v>50</v>
      </c>
      <c r="J3662" t="s">
        <v>31</v>
      </c>
      <c r="K3662">
        <v>0</v>
      </c>
      <c r="L3662" s="1">
        <v>2250</v>
      </c>
      <c r="M3662" t="s">
        <v>27</v>
      </c>
      <c r="N3662" t="s">
        <v>27</v>
      </c>
      <c r="O3662" t="s">
        <v>27</v>
      </c>
      <c r="P3662">
        <v>0</v>
      </c>
      <c r="Q3662" t="s">
        <v>44</v>
      </c>
      <c r="R3662">
        <v>18</v>
      </c>
      <c r="S3662" t="s">
        <v>36</v>
      </c>
      <c r="T3662">
        <v>6</v>
      </c>
      <c r="U3662">
        <v>2</v>
      </c>
      <c r="V3662">
        <v>1</v>
      </c>
      <c r="W3662">
        <v>6</v>
      </c>
      <c r="X3662">
        <v>716</v>
      </c>
      <c r="Y3662">
        <v>-50</v>
      </c>
      <c r="Z3662" t="s">
        <v>35</v>
      </c>
      <c r="AA3662">
        <v>100</v>
      </c>
      <c r="AB3662" t="str">
        <f t="shared" si="57"/>
        <v>30-39</v>
      </c>
    </row>
    <row r="3663" spans="1:28" x14ac:dyDescent="0.3">
      <c r="A3663">
        <v>29</v>
      </c>
      <c r="B3663" t="s">
        <v>27</v>
      </c>
      <c r="C3663" t="s">
        <v>45</v>
      </c>
      <c r="D3663">
        <v>0</v>
      </c>
      <c r="E3663" t="s">
        <v>37</v>
      </c>
      <c r="F3663">
        <v>0</v>
      </c>
      <c r="G3663">
        <v>1</v>
      </c>
      <c r="H3663" t="s">
        <v>30</v>
      </c>
      <c r="I3663">
        <v>50</v>
      </c>
      <c r="J3663" t="s">
        <v>40</v>
      </c>
      <c r="K3663">
        <v>-200</v>
      </c>
      <c r="L3663" s="1">
        <v>2000</v>
      </c>
      <c r="M3663" t="s">
        <v>27</v>
      </c>
      <c r="N3663" t="s">
        <v>36</v>
      </c>
      <c r="O3663" t="s">
        <v>27</v>
      </c>
      <c r="P3663">
        <v>50</v>
      </c>
      <c r="Q3663" t="s">
        <v>32</v>
      </c>
      <c r="R3663">
        <v>23</v>
      </c>
      <c r="S3663" t="s">
        <v>36</v>
      </c>
      <c r="T3663">
        <v>4</v>
      </c>
      <c r="U3663">
        <v>4</v>
      </c>
      <c r="V3663">
        <v>2</v>
      </c>
      <c r="W3663">
        <v>12</v>
      </c>
      <c r="X3663">
        <v>708</v>
      </c>
      <c r="Y3663">
        <v>-50</v>
      </c>
      <c r="Z3663" t="s">
        <v>35</v>
      </c>
      <c r="AA3663">
        <v>100</v>
      </c>
      <c r="AB3663" t="str">
        <f t="shared" si="57"/>
        <v>20-29</v>
      </c>
    </row>
    <row r="3664" spans="1:28" x14ac:dyDescent="0.3">
      <c r="A3664">
        <v>45</v>
      </c>
      <c r="B3664" t="s">
        <v>27</v>
      </c>
      <c r="C3664" t="s">
        <v>28</v>
      </c>
      <c r="D3664">
        <v>86</v>
      </c>
      <c r="E3664" t="s">
        <v>37</v>
      </c>
      <c r="F3664">
        <v>0</v>
      </c>
      <c r="G3664">
        <v>0</v>
      </c>
      <c r="H3664" t="s">
        <v>30</v>
      </c>
      <c r="I3664">
        <v>0</v>
      </c>
      <c r="J3664" t="s">
        <v>31</v>
      </c>
      <c r="K3664">
        <v>0</v>
      </c>
      <c r="L3664" s="1">
        <v>2386</v>
      </c>
      <c r="M3664" t="s">
        <v>27</v>
      </c>
      <c r="N3664" t="s">
        <v>27</v>
      </c>
      <c r="O3664" t="s">
        <v>27</v>
      </c>
      <c r="P3664">
        <v>0</v>
      </c>
      <c r="Q3664" t="s">
        <v>34</v>
      </c>
      <c r="R3664">
        <v>27</v>
      </c>
      <c r="S3664" t="s">
        <v>36</v>
      </c>
      <c r="T3664">
        <v>3</v>
      </c>
      <c r="U3664">
        <v>1</v>
      </c>
      <c r="V3664">
        <v>2</v>
      </c>
      <c r="W3664">
        <v>8</v>
      </c>
      <c r="X3664">
        <v>691</v>
      </c>
      <c r="Y3664">
        <v>50</v>
      </c>
      <c r="Z3664" t="s">
        <v>35</v>
      </c>
      <c r="AA3664">
        <v>100</v>
      </c>
      <c r="AB3664" t="str">
        <f t="shared" si="57"/>
        <v>40-49</v>
      </c>
    </row>
    <row r="3665" spans="1:28" x14ac:dyDescent="0.3">
      <c r="A3665">
        <v>44</v>
      </c>
      <c r="B3665" t="s">
        <v>27</v>
      </c>
      <c r="C3665" t="s">
        <v>38</v>
      </c>
      <c r="D3665">
        <v>0</v>
      </c>
      <c r="E3665" t="s">
        <v>29</v>
      </c>
      <c r="F3665">
        <v>50</v>
      </c>
      <c r="G3665">
        <v>2</v>
      </c>
      <c r="H3665" t="s">
        <v>30</v>
      </c>
      <c r="I3665">
        <v>100</v>
      </c>
      <c r="J3665" t="s">
        <v>31</v>
      </c>
      <c r="K3665">
        <v>0</v>
      </c>
      <c r="L3665" s="1">
        <v>2350</v>
      </c>
      <c r="M3665" t="s">
        <v>27</v>
      </c>
      <c r="N3665" t="s">
        <v>27</v>
      </c>
      <c r="O3665" t="s">
        <v>27</v>
      </c>
      <c r="P3665">
        <v>0</v>
      </c>
      <c r="Q3665" t="s">
        <v>32</v>
      </c>
      <c r="R3665">
        <v>6</v>
      </c>
      <c r="S3665" t="s">
        <v>27</v>
      </c>
      <c r="T3665">
        <v>8</v>
      </c>
      <c r="U3665">
        <v>2</v>
      </c>
      <c r="V3665">
        <v>2</v>
      </c>
      <c r="W3665">
        <v>99</v>
      </c>
      <c r="X3665">
        <v>796</v>
      </c>
      <c r="Y3665">
        <v>-50</v>
      </c>
      <c r="Z3665" t="s">
        <v>35</v>
      </c>
      <c r="AA3665">
        <v>100</v>
      </c>
      <c r="AB3665" t="str">
        <f t="shared" si="57"/>
        <v>40-49</v>
      </c>
    </row>
    <row r="3666" spans="1:28" x14ac:dyDescent="0.3">
      <c r="A3666">
        <v>57</v>
      </c>
      <c r="B3666" t="s">
        <v>36</v>
      </c>
      <c r="C3666" t="s">
        <v>38</v>
      </c>
      <c r="D3666">
        <v>0</v>
      </c>
      <c r="E3666" t="s">
        <v>29</v>
      </c>
      <c r="F3666">
        <v>50</v>
      </c>
      <c r="G3666">
        <v>1</v>
      </c>
      <c r="H3666" t="s">
        <v>30</v>
      </c>
      <c r="I3666">
        <v>50</v>
      </c>
      <c r="J3666" t="s">
        <v>31</v>
      </c>
      <c r="K3666">
        <v>0</v>
      </c>
      <c r="L3666" s="1">
        <v>2150</v>
      </c>
      <c r="M3666" t="s">
        <v>36</v>
      </c>
      <c r="N3666" t="s">
        <v>36</v>
      </c>
      <c r="O3666" t="s">
        <v>27</v>
      </c>
      <c r="P3666">
        <v>100</v>
      </c>
      <c r="Q3666" t="s">
        <v>34</v>
      </c>
      <c r="R3666">
        <v>10</v>
      </c>
      <c r="S3666" t="s">
        <v>27</v>
      </c>
      <c r="T3666">
        <v>4</v>
      </c>
      <c r="U3666">
        <v>1</v>
      </c>
      <c r="V3666">
        <v>1</v>
      </c>
      <c r="W3666">
        <v>99</v>
      </c>
      <c r="X3666">
        <v>746</v>
      </c>
      <c r="Y3666">
        <v>-50</v>
      </c>
      <c r="Z3666" t="s">
        <v>33</v>
      </c>
      <c r="AA3666">
        <v>50</v>
      </c>
      <c r="AB3666" t="str">
        <f t="shared" si="57"/>
        <v>50-59</v>
      </c>
    </row>
    <row r="3667" spans="1:28" x14ac:dyDescent="0.3">
      <c r="A3667">
        <v>21</v>
      </c>
      <c r="B3667" t="s">
        <v>27</v>
      </c>
      <c r="C3667" t="s">
        <v>45</v>
      </c>
      <c r="D3667">
        <v>0</v>
      </c>
      <c r="E3667" t="s">
        <v>29</v>
      </c>
      <c r="F3667">
        <v>50</v>
      </c>
      <c r="G3667">
        <v>1</v>
      </c>
      <c r="H3667" t="s">
        <v>30</v>
      </c>
      <c r="I3667">
        <v>50</v>
      </c>
      <c r="J3667" t="s">
        <v>31</v>
      </c>
      <c r="K3667">
        <v>0</v>
      </c>
      <c r="L3667" s="1">
        <v>2250</v>
      </c>
      <c r="M3667" t="s">
        <v>27</v>
      </c>
      <c r="N3667" t="s">
        <v>27</v>
      </c>
      <c r="O3667" t="s">
        <v>36</v>
      </c>
      <c r="P3667">
        <v>50</v>
      </c>
      <c r="Q3667" t="s">
        <v>34</v>
      </c>
      <c r="R3667">
        <v>16</v>
      </c>
      <c r="S3667" t="s">
        <v>27</v>
      </c>
      <c r="T3667">
        <v>5</v>
      </c>
      <c r="U3667">
        <v>3</v>
      </c>
      <c r="V3667">
        <v>1</v>
      </c>
      <c r="W3667">
        <v>99</v>
      </c>
      <c r="X3667">
        <v>704</v>
      </c>
      <c r="Y3667">
        <v>-50</v>
      </c>
      <c r="Z3667" t="s">
        <v>35</v>
      </c>
      <c r="AA3667">
        <v>100</v>
      </c>
      <c r="AB3667" t="str">
        <f t="shared" si="57"/>
        <v>20-29</v>
      </c>
    </row>
    <row r="3668" spans="1:28" x14ac:dyDescent="0.3">
      <c r="A3668">
        <v>50</v>
      </c>
      <c r="B3668" t="s">
        <v>27</v>
      </c>
      <c r="C3668" t="s">
        <v>38</v>
      </c>
      <c r="D3668">
        <v>0</v>
      </c>
      <c r="E3668" t="s">
        <v>37</v>
      </c>
      <c r="F3668">
        <v>0</v>
      </c>
      <c r="G3668">
        <v>1</v>
      </c>
      <c r="H3668" t="s">
        <v>39</v>
      </c>
      <c r="I3668">
        <v>100</v>
      </c>
      <c r="J3668" t="s">
        <v>31</v>
      </c>
      <c r="K3668">
        <v>0</v>
      </c>
      <c r="L3668" s="1">
        <v>2400</v>
      </c>
      <c r="M3668" t="s">
        <v>27</v>
      </c>
      <c r="N3668" t="s">
        <v>27</v>
      </c>
      <c r="O3668" t="s">
        <v>27</v>
      </c>
      <c r="P3668">
        <v>0</v>
      </c>
      <c r="Q3668" t="s">
        <v>34</v>
      </c>
      <c r="R3668">
        <v>18</v>
      </c>
      <c r="S3668" t="s">
        <v>27</v>
      </c>
      <c r="T3668">
        <v>8</v>
      </c>
      <c r="U3668">
        <v>3</v>
      </c>
      <c r="V3668">
        <v>1</v>
      </c>
      <c r="W3668">
        <v>99</v>
      </c>
      <c r="X3668">
        <v>659</v>
      </c>
      <c r="Y3668">
        <v>50</v>
      </c>
      <c r="Z3668" t="s">
        <v>35</v>
      </c>
      <c r="AA3668">
        <v>100</v>
      </c>
      <c r="AB3668" t="str">
        <f t="shared" si="57"/>
        <v>50-59</v>
      </c>
    </row>
    <row r="3669" spans="1:28" x14ac:dyDescent="0.3">
      <c r="A3669">
        <v>48</v>
      </c>
      <c r="B3669" t="s">
        <v>27</v>
      </c>
      <c r="C3669" t="s">
        <v>45</v>
      </c>
      <c r="D3669">
        <v>0</v>
      </c>
      <c r="E3669" t="s">
        <v>37</v>
      </c>
      <c r="F3669">
        <v>0</v>
      </c>
      <c r="G3669">
        <v>0</v>
      </c>
      <c r="H3669" t="s">
        <v>30</v>
      </c>
      <c r="I3669">
        <v>0</v>
      </c>
      <c r="J3669" t="s">
        <v>40</v>
      </c>
      <c r="K3669">
        <v>-200</v>
      </c>
      <c r="L3669" s="1">
        <v>1950</v>
      </c>
      <c r="M3669" t="s">
        <v>27</v>
      </c>
      <c r="N3669" t="s">
        <v>36</v>
      </c>
      <c r="O3669" t="s">
        <v>36</v>
      </c>
      <c r="P3669">
        <v>100</v>
      </c>
      <c r="Q3669" t="s">
        <v>34</v>
      </c>
      <c r="R3669">
        <v>6</v>
      </c>
      <c r="S3669" t="s">
        <v>36</v>
      </c>
      <c r="T3669">
        <v>6</v>
      </c>
      <c r="U3669">
        <v>2</v>
      </c>
      <c r="V3669">
        <v>3</v>
      </c>
      <c r="W3669">
        <v>1</v>
      </c>
      <c r="X3669">
        <v>655</v>
      </c>
      <c r="Y3669">
        <v>50</v>
      </c>
      <c r="Z3669" t="s">
        <v>33</v>
      </c>
      <c r="AA3669">
        <v>50</v>
      </c>
      <c r="AB3669" t="str">
        <f t="shared" si="57"/>
        <v>40-49</v>
      </c>
    </row>
    <row r="3670" spans="1:28" x14ac:dyDescent="0.3">
      <c r="A3670">
        <v>37</v>
      </c>
      <c r="B3670" t="s">
        <v>27</v>
      </c>
      <c r="C3670" t="s">
        <v>28</v>
      </c>
      <c r="D3670">
        <v>86</v>
      </c>
      <c r="E3670" t="s">
        <v>37</v>
      </c>
      <c r="F3670">
        <v>0</v>
      </c>
      <c r="G3670">
        <v>1</v>
      </c>
      <c r="H3670" t="s">
        <v>30</v>
      </c>
      <c r="I3670">
        <v>50</v>
      </c>
      <c r="J3670" t="s">
        <v>40</v>
      </c>
      <c r="K3670">
        <v>-200</v>
      </c>
      <c r="L3670" s="1">
        <v>2086</v>
      </c>
      <c r="M3670" t="s">
        <v>27</v>
      </c>
      <c r="N3670" t="s">
        <v>36</v>
      </c>
      <c r="O3670" t="s">
        <v>27</v>
      </c>
      <c r="P3670">
        <v>50</v>
      </c>
      <c r="Q3670" t="s">
        <v>34</v>
      </c>
      <c r="R3670">
        <v>1</v>
      </c>
      <c r="S3670" t="s">
        <v>36</v>
      </c>
      <c r="T3670">
        <v>5</v>
      </c>
      <c r="U3670">
        <v>3</v>
      </c>
      <c r="V3670">
        <v>1</v>
      </c>
      <c r="W3670">
        <v>12</v>
      </c>
      <c r="X3670">
        <v>707</v>
      </c>
      <c r="Y3670">
        <v>-50</v>
      </c>
      <c r="Z3670" t="s">
        <v>35</v>
      </c>
      <c r="AA3670">
        <v>100</v>
      </c>
      <c r="AB3670" t="str">
        <f t="shared" si="57"/>
        <v>30-39</v>
      </c>
    </row>
    <row r="3671" spans="1:28" x14ac:dyDescent="0.3">
      <c r="A3671">
        <v>45</v>
      </c>
      <c r="B3671" t="s">
        <v>27</v>
      </c>
      <c r="C3671" t="s">
        <v>28</v>
      </c>
      <c r="D3671">
        <v>86</v>
      </c>
      <c r="E3671" t="s">
        <v>42</v>
      </c>
      <c r="F3671">
        <v>100</v>
      </c>
      <c r="G3671">
        <v>1</v>
      </c>
      <c r="H3671" t="s">
        <v>30</v>
      </c>
      <c r="I3671">
        <v>50</v>
      </c>
      <c r="J3671" t="s">
        <v>31</v>
      </c>
      <c r="K3671">
        <v>0</v>
      </c>
      <c r="L3671" s="1">
        <v>2386</v>
      </c>
      <c r="M3671" t="s">
        <v>27</v>
      </c>
      <c r="N3671" t="s">
        <v>36</v>
      </c>
      <c r="O3671" t="s">
        <v>27</v>
      </c>
      <c r="P3671">
        <v>50</v>
      </c>
      <c r="Q3671" t="s">
        <v>34</v>
      </c>
      <c r="R3671">
        <v>25</v>
      </c>
      <c r="S3671" t="s">
        <v>27</v>
      </c>
      <c r="T3671">
        <v>6</v>
      </c>
      <c r="U3671">
        <v>1</v>
      </c>
      <c r="V3671">
        <v>2</v>
      </c>
      <c r="W3671">
        <v>99</v>
      </c>
      <c r="X3671">
        <v>750</v>
      </c>
      <c r="Y3671">
        <v>-50</v>
      </c>
      <c r="Z3671" t="s">
        <v>35</v>
      </c>
      <c r="AA3671">
        <v>100</v>
      </c>
      <c r="AB3671" t="str">
        <f t="shared" si="57"/>
        <v>40-49</v>
      </c>
    </row>
    <row r="3672" spans="1:28" x14ac:dyDescent="0.3">
      <c r="A3672">
        <v>55</v>
      </c>
      <c r="B3672" t="s">
        <v>36</v>
      </c>
      <c r="C3672" t="s">
        <v>38</v>
      </c>
      <c r="D3672">
        <v>0</v>
      </c>
      <c r="E3672" t="s">
        <v>37</v>
      </c>
      <c r="F3672">
        <v>0</v>
      </c>
      <c r="G3672">
        <v>1</v>
      </c>
      <c r="H3672" t="s">
        <v>39</v>
      </c>
      <c r="I3672">
        <v>100</v>
      </c>
      <c r="J3672" t="s">
        <v>31</v>
      </c>
      <c r="K3672">
        <v>0</v>
      </c>
      <c r="L3672" s="1">
        <v>2200</v>
      </c>
      <c r="M3672" t="s">
        <v>36</v>
      </c>
      <c r="N3672" t="s">
        <v>36</v>
      </c>
      <c r="O3672" t="s">
        <v>27</v>
      </c>
      <c r="P3672">
        <v>100</v>
      </c>
      <c r="Q3672" t="s">
        <v>32</v>
      </c>
      <c r="R3672">
        <v>17</v>
      </c>
      <c r="S3672" t="s">
        <v>36</v>
      </c>
      <c r="T3672">
        <v>7</v>
      </c>
      <c r="U3672">
        <v>2</v>
      </c>
      <c r="V3672">
        <v>1</v>
      </c>
      <c r="W3672">
        <v>2</v>
      </c>
      <c r="X3672">
        <v>669</v>
      </c>
      <c r="Y3672">
        <v>50</v>
      </c>
      <c r="Z3672" t="s">
        <v>41</v>
      </c>
      <c r="AA3672">
        <v>0</v>
      </c>
      <c r="AB3672" t="str">
        <f t="shared" si="57"/>
        <v>50-59</v>
      </c>
    </row>
    <row r="3673" spans="1:28" x14ac:dyDescent="0.3">
      <c r="A3673">
        <v>53</v>
      </c>
      <c r="B3673" t="s">
        <v>27</v>
      </c>
      <c r="C3673" t="s">
        <v>28</v>
      </c>
      <c r="D3673">
        <v>86</v>
      </c>
      <c r="E3673" t="s">
        <v>29</v>
      </c>
      <c r="F3673">
        <v>50</v>
      </c>
      <c r="G3673">
        <v>0</v>
      </c>
      <c r="H3673" t="s">
        <v>30</v>
      </c>
      <c r="I3673">
        <v>0</v>
      </c>
      <c r="J3673" t="s">
        <v>40</v>
      </c>
      <c r="K3673">
        <v>-200</v>
      </c>
      <c r="L3673" s="1">
        <v>2136</v>
      </c>
      <c r="M3673" t="s">
        <v>27</v>
      </c>
      <c r="N3673" t="s">
        <v>27</v>
      </c>
      <c r="O3673" t="s">
        <v>27</v>
      </c>
      <c r="P3673">
        <v>0</v>
      </c>
      <c r="Q3673" t="s">
        <v>34</v>
      </c>
      <c r="R3673">
        <v>17</v>
      </c>
      <c r="S3673" t="s">
        <v>27</v>
      </c>
      <c r="T3673">
        <v>4</v>
      </c>
      <c r="U3673">
        <v>2</v>
      </c>
      <c r="V3673">
        <v>3</v>
      </c>
      <c r="W3673">
        <v>99</v>
      </c>
      <c r="X3673">
        <v>693</v>
      </c>
      <c r="Y3673">
        <v>50</v>
      </c>
      <c r="Z3673" t="s">
        <v>41</v>
      </c>
      <c r="AA3673">
        <v>0</v>
      </c>
      <c r="AB3673" t="str">
        <f t="shared" si="57"/>
        <v>50-59</v>
      </c>
    </row>
    <row r="3674" spans="1:28" x14ac:dyDescent="0.3">
      <c r="A3674">
        <v>22</v>
      </c>
      <c r="B3674" t="s">
        <v>27</v>
      </c>
      <c r="C3674" t="s">
        <v>28</v>
      </c>
      <c r="D3674">
        <v>86</v>
      </c>
      <c r="E3674" t="s">
        <v>42</v>
      </c>
      <c r="F3674">
        <v>100</v>
      </c>
      <c r="G3674">
        <v>0</v>
      </c>
      <c r="H3674" t="s">
        <v>30</v>
      </c>
      <c r="I3674">
        <v>0</v>
      </c>
      <c r="J3674" t="s">
        <v>31</v>
      </c>
      <c r="K3674">
        <v>0</v>
      </c>
      <c r="L3674" s="1">
        <v>2336</v>
      </c>
      <c r="M3674" t="s">
        <v>27</v>
      </c>
      <c r="N3674" t="s">
        <v>27</v>
      </c>
      <c r="O3674" t="s">
        <v>27</v>
      </c>
      <c r="P3674">
        <v>0</v>
      </c>
      <c r="Q3674" t="s">
        <v>34</v>
      </c>
      <c r="R3674">
        <v>1</v>
      </c>
      <c r="S3674" t="s">
        <v>36</v>
      </c>
      <c r="T3674">
        <v>6</v>
      </c>
      <c r="U3674">
        <v>3</v>
      </c>
      <c r="V3674">
        <v>1</v>
      </c>
      <c r="W3674">
        <v>13</v>
      </c>
      <c r="X3674">
        <v>707</v>
      </c>
      <c r="Y3674">
        <v>-50</v>
      </c>
      <c r="Z3674" t="s">
        <v>33</v>
      </c>
      <c r="AA3674">
        <v>50</v>
      </c>
      <c r="AB3674" t="str">
        <f t="shared" si="57"/>
        <v>20-29</v>
      </c>
    </row>
    <row r="3675" spans="1:28" x14ac:dyDescent="0.3">
      <c r="A3675">
        <v>52</v>
      </c>
      <c r="B3675" t="s">
        <v>27</v>
      </c>
      <c r="C3675" t="s">
        <v>38</v>
      </c>
      <c r="D3675">
        <v>0</v>
      </c>
      <c r="E3675" t="s">
        <v>42</v>
      </c>
      <c r="F3675">
        <v>100</v>
      </c>
      <c r="G3675">
        <v>1</v>
      </c>
      <c r="H3675" t="s">
        <v>30</v>
      </c>
      <c r="I3675">
        <v>50</v>
      </c>
      <c r="J3675" t="s">
        <v>31</v>
      </c>
      <c r="K3675">
        <v>0</v>
      </c>
      <c r="L3675" s="1">
        <v>2250</v>
      </c>
      <c r="M3675" t="s">
        <v>36</v>
      </c>
      <c r="N3675" t="s">
        <v>27</v>
      </c>
      <c r="O3675" t="s">
        <v>27</v>
      </c>
      <c r="P3675">
        <v>50</v>
      </c>
      <c r="Q3675" t="s">
        <v>34</v>
      </c>
      <c r="R3675">
        <v>14</v>
      </c>
      <c r="S3675" t="s">
        <v>27</v>
      </c>
      <c r="T3675">
        <v>4</v>
      </c>
      <c r="U3675">
        <v>1</v>
      </c>
      <c r="V3675">
        <v>1</v>
      </c>
      <c r="W3675">
        <v>99</v>
      </c>
      <c r="X3675">
        <v>718</v>
      </c>
      <c r="Y3675">
        <v>-50</v>
      </c>
      <c r="Z3675" t="s">
        <v>33</v>
      </c>
      <c r="AA3675">
        <v>50</v>
      </c>
      <c r="AB3675" t="str">
        <f t="shared" si="57"/>
        <v>50-59</v>
      </c>
    </row>
    <row r="3676" spans="1:28" x14ac:dyDescent="0.3">
      <c r="A3676">
        <v>39</v>
      </c>
      <c r="B3676" t="s">
        <v>27</v>
      </c>
      <c r="C3676" t="s">
        <v>38</v>
      </c>
      <c r="D3676">
        <v>0</v>
      </c>
      <c r="E3676" t="s">
        <v>29</v>
      </c>
      <c r="F3676">
        <v>50</v>
      </c>
      <c r="G3676">
        <v>0</v>
      </c>
      <c r="H3676" t="s">
        <v>39</v>
      </c>
      <c r="I3676">
        <v>0</v>
      </c>
      <c r="J3676" t="s">
        <v>31</v>
      </c>
      <c r="K3676">
        <v>0</v>
      </c>
      <c r="L3676" s="1">
        <v>2150</v>
      </c>
      <c r="M3676" t="s">
        <v>27</v>
      </c>
      <c r="N3676" t="s">
        <v>27</v>
      </c>
      <c r="O3676" t="s">
        <v>27</v>
      </c>
      <c r="P3676">
        <v>0</v>
      </c>
      <c r="Q3676" t="s">
        <v>32</v>
      </c>
      <c r="R3676">
        <v>4</v>
      </c>
      <c r="S3676" t="s">
        <v>27</v>
      </c>
      <c r="T3676">
        <v>4</v>
      </c>
      <c r="U3676">
        <v>3</v>
      </c>
      <c r="V3676">
        <v>3</v>
      </c>
      <c r="W3676">
        <v>99</v>
      </c>
      <c r="X3676">
        <v>711</v>
      </c>
      <c r="Y3676">
        <v>-50</v>
      </c>
      <c r="Z3676" t="s">
        <v>41</v>
      </c>
      <c r="AA3676">
        <v>0</v>
      </c>
      <c r="AB3676" t="str">
        <f t="shared" si="57"/>
        <v>30-39</v>
      </c>
    </row>
    <row r="3677" spans="1:28" x14ac:dyDescent="0.3">
      <c r="A3677">
        <v>41</v>
      </c>
      <c r="B3677" t="s">
        <v>27</v>
      </c>
      <c r="C3677" t="s">
        <v>38</v>
      </c>
      <c r="D3677">
        <v>0</v>
      </c>
      <c r="E3677" t="s">
        <v>29</v>
      </c>
      <c r="F3677">
        <v>50</v>
      </c>
      <c r="G3677">
        <v>1</v>
      </c>
      <c r="H3677" t="s">
        <v>39</v>
      </c>
      <c r="I3677">
        <v>100</v>
      </c>
      <c r="J3677" t="s">
        <v>40</v>
      </c>
      <c r="K3677">
        <v>-200</v>
      </c>
      <c r="L3677" s="1">
        <v>2200</v>
      </c>
      <c r="M3677" t="s">
        <v>27</v>
      </c>
      <c r="N3677" t="s">
        <v>27</v>
      </c>
      <c r="O3677" t="s">
        <v>36</v>
      </c>
      <c r="P3677">
        <v>50</v>
      </c>
      <c r="Q3677" t="s">
        <v>32</v>
      </c>
      <c r="R3677">
        <v>30</v>
      </c>
      <c r="S3677" t="s">
        <v>36</v>
      </c>
      <c r="T3677">
        <v>6</v>
      </c>
      <c r="U3677">
        <v>2</v>
      </c>
      <c r="V3677">
        <v>1</v>
      </c>
      <c r="W3677">
        <v>1</v>
      </c>
      <c r="X3677">
        <v>640</v>
      </c>
      <c r="Y3677">
        <v>50</v>
      </c>
      <c r="Z3677" t="s">
        <v>35</v>
      </c>
      <c r="AA3677">
        <v>100</v>
      </c>
      <c r="AB3677" t="str">
        <f t="shared" si="57"/>
        <v>40-49</v>
      </c>
    </row>
    <row r="3678" spans="1:28" x14ac:dyDescent="0.3">
      <c r="A3678">
        <v>41</v>
      </c>
      <c r="B3678" t="s">
        <v>27</v>
      </c>
      <c r="C3678" t="s">
        <v>28</v>
      </c>
      <c r="D3678">
        <v>86</v>
      </c>
      <c r="E3678" t="s">
        <v>37</v>
      </c>
      <c r="F3678">
        <v>0</v>
      </c>
      <c r="G3678">
        <v>0</v>
      </c>
      <c r="H3678" t="s">
        <v>43</v>
      </c>
      <c r="I3678">
        <v>0</v>
      </c>
      <c r="J3678" t="s">
        <v>40</v>
      </c>
      <c r="K3678">
        <v>-200</v>
      </c>
      <c r="L3678" s="1">
        <v>2036</v>
      </c>
      <c r="M3678" t="s">
        <v>27</v>
      </c>
      <c r="N3678" t="s">
        <v>27</v>
      </c>
      <c r="O3678" t="s">
        <v>27</v>
      </c>
      <c r="P3678">
        <v>0</v>
      </c>
      <c r="Q3678" t="s">
        <v>44</v>
      </c>
      <c r="R3678">
        <v>17</v>
      </c>
      <c r="S3678" t="s">
        <v>27</v>
      </c>
      <c r="T3678">
        <v>2</v>
      </c>
      <c r="U3678">
        <v>3</v>
      </c>
      <c r="V3678">
        <v>2</v>
      </c>
      <c r="W3678">
        <v>99</v>
      </c>
      <c r="X3678">
        <v>804</v>
      </c>
      <c r="Y3678">
        <v>-50</v>
      </c>
      <c r="Z3678" t="s">
        <v>33</v>
      </c>
      <c r="AA3678">
        <v>50</v>
      </c>
      <c r="AB3678" t="str">
        <f t="shared" si="57"/>
        <v>40-49</v>
      </c>
    </row>
    <row r="3679" spans="1:28" x14ac:dyDescent="0.3">
      <c r="A3679">
        <v>37</v>
      </c>
      <c r="B3679" t="s">
        <v>27</v>
      </c>
      <c r="C3679" t="s">
        <v>38</v>
      </c>
      <c r="D3679">
        <v>0</v>
      </c>
      <c r="E3679" t="s">
        <v>37</v>
      </c>
      <c r="F3679">
        <v>0</v>
      </c>
      <c r="G3679">
        <v>0</v>
      </c>
      <c r="H3679" t="s">
        <v>30</v>
      </c>
      <c r="I3679">
        <v>0</v>
      </c>
      <c r="J3679" t="s">
        <v>31</v>
      </c>
      <c r="K3679">
        <v>0</v>
      </c>
      <c r="L3679" s="1">
        <v>2150</v>
      </c>
      <c r="M3679" t="s">
        <v>36</v>
      </c>
      <c r="N3679" t="s">
        <v>27</v>
      </c>
      <c r="O3679" t="s">
        <v>27</v>
      </c>
      <c r="P3679">
        <v>50</v>
      </c>
      <c r="Q3679" t="s">
        <v>32</v>
      </c>
      <c r="R3679">
        <v>25</v>
      </c>
      <c r="S3679" t="s">
        <v>27</v>
      </c>
      <c r="T3679">
        <v>2</v>
      </c>
      <c r="U3679">
        <v>2</v>
      </c>
      <c r="V3679">
        <v>3</v>
      </c>
      <c r="W3679">
        <v>99</v>
      </c>
      <c r="X3679">
        <v>649</v>
      </c>
      <c r="Y3679">
        <v>50</v>
      </c>
      <c r="Z3679" t="s">
        <v>41</v>
      </c>
      <c r="AA3679">
        <v>0</v>
      </c>
      <c r="AB3679" t="str">
        <f t="shared" si="57"/>
        <v>30-39</v>
      </c>
    </row>
    <row r="3680" spans="1:28" x14ac:dyDescent="0.3">
      <c r="A3680">
        <v>57</v>
      </c>
      <c r="B3680" t="s">
        <v>36</v>
      </c>
      <c r="C3680" t="s">
        <v>28</v>
      </c>
      <c r="D3680">
        <v>86</v>
      </c>
      <c r="E3680" t="s">
        <v>42</v>
      </c>
      <c r="F3680">
        <v>100</v>
      </c>
      <c r="G3680">
        <v>0</v>
      </c>
      <c r="H3680" t="s">
        <v>43</v>
      </c>
      <c r="I3680">
        <v>0</v>
      </c>
      <c r="J3680" t="s">
        <v>31</v>
      </c>
      <c r="K3680">
        <v>0</v>
      </c>
      <c r="L3680" s="1">
        <v>2386</v>
      </c>
      <c r="M3680" t="s">
        <v>27</v>
      </c>
      <c r="N3680" t="s">
        <v>27</v>
      </c>
      <c r="O3680" t="s">
        <v>36</v>
      </c>
      <c r="P3680">
        <v>50</v>
      </c>
      <c r="Q3680" t="s">
        <v>32</v>
      </c>
      <c r="R3680">
        <v>27</v>
      </c>
      <c r="S3680" t="s">
        <v>27</v>
      </c>
      <c r="T3680">
        <v>8</v>
      </c>
      <c r="U3680">
        <v>2</v>
      </c>
      <c r="V3680">
        <v>3</v>
      </c>
      <c r="W3680">
        <v>99</v>
      </c>
      <c r="X3680">
        <v>676</v>
      </c>
      <c r="Y3680">
        <v>50</v>
      </c>
      <c r="Z3680" t="s">
        <v>33</v>
      </c>
      <c r="AA3680">
        <v>50</v>
      </c>
      <c r="AB3680" t="str">
        <f t="shared" si="57"/>
        <v>50-59</v>
      </c>
    </row>
    <row r="3681" spans="1:28" x14ac:dyDescent="0.3">
      <c r="A3681">
        <v>38</v>
      </c>
      <c r="B3681" t="s">
        <v>27</v>
      </c>
      <c r="C3681" t="s">
        <v>28</v>
      </c>
      <c r="D3681">
        <v>86</v>
      </c>
      <c r="E3681" t="s">
        <v>29</v>
      </c>
      <c r="F3681">
        <v>50</v>
      </c>
      <c r="G3681">
        <v>0</v>
      </c>
      <c r="H3681" t="s">
        <v>30</v>
      </c>
      <c r="I3681">
        <v>0</v>
      </c>
      <c r="J3681" t="s">
        <v>31</v>
      </c>
      <c r="K3681">
        <v>0</v>
      </c>
      <c r="L3681" s="1">
        <v>2336</v>
      </c>
      <c r="M3681" t="s">
        <v>27</v>
      </c>
      <c r="N3681" t="s">
        <v>27</v>
      </c>
      <c r="O3681" t="s">
        <v>27</v>
      </c>
      <c r="P3681">
        <v>0</v>
      </c>
      <c r="Q3681" t="s">
        <v>32</v>
      </c>
      <c r="R3681">
        <v>19</v>
      </c>
      <c r="S3681" t="s">
        <v>27</v>
      </c>
      <c r="T3681">
        <v>6</v>
      </c>
      <c r="U3681">
        <v>1</v>
      </c>
      <c r="V3681">
        <v>1</v>
      </c>
      <c r="W3681">
        <v>99</v>
      </c>
      <c r="X3681">
        <v>784</v>
      </c>
      <c r="Y3681">
        <v>-50</v>
      </c>
      <c r="Z3681" t="s">
        <v>35</v>
      </c>
      <c r="AA3681">
        <v>100</v>
      </c>
      <c r="AB3681" t="str">
        <f t="shared" si="57"/>
        <v>30-39</v>
      </c>
    </row>
    <row r="3682" spans="1:28" x14ac:dyDescent="0.3">
      <c r="A3682">
        <v>23</v>
      </c>
      <c r="B3682" t="s">
        <v>27</v>
      </c>
      <c r="C3682" t="s">
        <v>38</v>
      </c>
      <c r="D3682">
        <v>0</v>
      </c>
      <c r="E3682" t="s">
        <v>42</v>
      </c>
      <c r="F3682">
        <v>100</v>
      </c>
      <c r="G3682">
        <v>0</v>
      </c>
      <c r="H3682" t="s">
        <v>30</v>
      </c>
      <c r="I3682">
        <v>0</v>
      </c>
      <c r="J3682" t="s">
        <v>31</v>
      </c>
      <c r="K3682">
        <v>0</v>
      </c>
      <c r="L3682" s="1">
        <v>2300</v>
      </c>
      <c r="M3682" t="s">
        <v>27</v>
      </c>
      <c r="N3682" t="s">
        <v>27</v>
      </c>
      <c r="O3682" t="s">
        <v>27</v>
      </c>
      <c r="P3682">
        <v>0</v>
      </c>
      <c r="Q3682" t="s">
        <v>34</v>
      </c>
      <c r="R3682">
        <v>14</v>
      </c>
      <c r="S3682" t="s">
        <v>27</v>
      </c>
      <c r="T3682">
        <v>5</v>
      </c>
      <c r="U3682">
        <v>1</v>
      </c>
      <c r="V3682">
        <v>1</v>
      </c>
      <c r="W3682">
        <v>99</v>
      </c>
      <c r="X3682">
        <v>727</v>
      </c>
      <c r="Y3682">
        <v>-50</v>
      </c>
      <c r="Z3682" t="s">
        <v>35</v>
      </c>
      <c r="AA3682">
        <v>100</v>
      </c>
      <c r="AB3682" t="str">
        <f t="shared" si="57"/>
        <v>20-29</v>
      </c>
    </row>
    <row r="3683" spans="1:28" x14ac:dyDescent="0.3">
      <c r="A3683">
        <v>34</v>
      </c>
      <c r="B3683" t="s">
        <v>27</v>
      </c>
      <c r="C3683" t="s">
        <v>28</v>
      </c>
      <c r="D3683">
        <v>86</v>
      </c>
      <c r="E3683" t="s">
        <v>29</v>
      </c>
      <c r="F3683">
        <v>50</v>
      </c>
      <c r="G3683">
        <v>1</v>
      </c>
      <c r="H3683" t="s">
        <v>30</v>
      </c>
      <c r="I3683">
        <v>50</v>
      </c>
      <c r="J3683" t="s">
        <v>31</v>
      </c>
      <c r="K3683">
        <v>0</v>
      </c>
      <c r="L3683" s="1">
        <v>2436</v>
      </c>
      <c r="M3683" t="s">
        <v>27</v>
      </c>
      <c r="N3683" t="s">
        <v>36</v>
      </c>
      <c r="O3683" t="s">
        <v>27</v>
      </c>
      <c r="P3683">
        <v>50</v>
      </c>
      <c r="Q3683" t="s">
        <v>32</v>
      </c>
      <c r="R3683">
        <v>6</v>
      </c>
      <c r="S3683" t="s">
        <v>36</v>
      </c>
      <c r="T3683">
        <v>10</v>
      </c>
      <c r="U3683">
        <v>5</v>
      </c>
      <c r="V3683">
        <v>3</v>
      </c>
      <c r="W3683">
        <v>5</v>
      </c>
      <c r="X3683">
        <v>667</v>
      </c>
      <c r="Y3683">
        <v>50</v>
      </c>
      <c r="Z3683" t="s">
        <v>35</v>
      </c>
      <c r="AA3683">
        <v>100</v>
      </c>
      <c r="AB3683" t="str">
        <f t="shared" si="57"/>
        <v>30-39</v>
      </c>
    </row>
    <row r="3684" spans="1:28" x14ac:dyDescent="0.3">
      <c r="A3684">
        <v>42</v>
      </c>
      <c r="B3684" t="s">
        <v>27</v>
      </c>
      <c r="C3684" t="s">
        <v>28</v>
      </c>
      <c r="D3684">
        <v>86</v>
      </c>
      <c r="E3684" t="s">
        <v>29</v>
      </c>
      <c r="F3684">
        <v>50</v>
      </c>
      <c r="G3684">
        <v>0</v>
      </c>
      <c r="H3684" t="s">
        <v>30</v>
      </c>
      <c r="I3684">
        <v>0</v>
      </c>
      <c r="J3684" t="s">
        <v>40</v>
      </c>
      <c r="K3684">
        <v>-200</v>
      </c>
      <c r="L3684" s="1">
        <v>2086</v>
      </c>
      <c r="M3684" t="s">
        <v>27</v>
      </c>
      <c r="N3684" t="s">
        <v>27</v>
      </c>
      <c r="O3684" t="s">
        <v>27</v>
      </c>
      <c r="P3684">
        <v>0</v>
      </c>
      <c r="Q3684" t="s">
        <v>32</v>
      </c>
      <c r="R3684">
        <v>11</v>
      </c>
      <c r="S3684" t="s">
        <v>36</v>
      </c>
      <c r="T3684">
        <v>9</v>
      </c>
      <c r="U3684">
        <v>0</v>
      </c>
      <c r="V3684">
        <v>1</v>
      </c>
      <c r="W3684">
        <v>1</v>
      </c>
      <c r="X3684">
        <v>710</v>
      </c>
      <c r="Y3684">
        <v>-50</v>
      </c>
      <c r="Z3684" t="s">
        <v>33</v>
      </c>
      <c r="AA3684">
        <v>50</v>
      </c>
      <c r="AB3684" t="str">
        <f t="shared" si="57"/>
        <v>40-49</v>
      </c>
    </row>
    <row r="3685" spans="1:28" x14ac:dyDescent="0.3">
      <c r="A3685">
        <v>58</v>
      </c>
      <c r="B3685" t="s">
        <v>36</v>
      </c>
      <c r="C3685" t="s">
        <v>38</v>
      </c>
      <c r="D3685">
        <v>0</v>
      </c>
      <c r="E3685" t="s">
        <v>37</v>
      </c>
      <c r="F3685">
        <v>0</v>
      </c>
      <c r="G3685">
        <v>0</v>
      </c>
      <c r="H3685" t="s">
        <v>30</v>
      </c>
      <c r="I3685">
        <v>0</v>
      </c>
      <c r="J3685" t="s">
        <v>31</v>
      </c>
      <c r="K3685">
        <v>0</v>
      </c>
      <c r="L3685" s="1">
        <v>2200</v>
      </c>
      <c r="M3685" t="s">
        <v>27</v>
      </c>
      <c r="N3685" t="s">
        <v>27</v>
      </c>
      <c r="O3685" t="s">
        <v>36</v>
      </c>
      <c r="P3685">
        <v>50</v>
      </c>
      <c r="Q3685" t="s">
        <v>34</v>
      </c>
      <c r="R3685">
        <v>28</v>
      </c>
      <c r="S3685" t="s">
        <v>36</v>
      </c>
      <c r="T3685">
        <v>3</v>
      </c>
      <c r="U3685">
        <v>2</v>
      </c>
      <c r="V3685">
        <v>1</v>
      </c>
      <c r="W3685">
        <v>2</v>
      </c>
      <c r="X3685">
        <v>677</v>
      </c>
      <c r="Y3685">
        <v>50</v>
      </c>
      <c r="Z3685" t="s">
        <v>33</v>
      </c>
      <c r="AA3685">
        <v>50</v>
      </c>
      <c r="AB3685" t="str">
        <f t="shared" si="57"/>
        <v>50-59</v>
      </c>
    </row>
    <row r="3686" spans="1:28" x14ac:dyDescent="0.3">
      <c r="A3686">
        <v>49</v>
      </c>
      <c r="B3686" t="s">
        <v>27</v>
      </c>
      <c r="C3686" t="s">
        <v>28</v>
      </c>
      <c r="D3686">
        <v>86</v>
      </c>
      <c r="E3686" t="s">
        <v>29</v>
      </c>
      <c r="F3686">
        <v>50</v>
      </c>
      <c r="G3686">
        <v>1</v>
      </c>
      <c r="H3686" t="s">
        <v>43</v>
      </c>
      <c r="I3686">
        <v>200</v>
      </c>
      <c r="J3686" t="s">
        <v>31</v>
      </c>
      <c r="K3686">
        <v>0</v>
      </c>
      <c r="L3686" s="1">
        <v>2486</v>
      </c>
      <c r="M3686" t="s">
        <v>27</v>
      </c>
      <c r="N3686" t="s">
        <v>27</v>
      </c>
      <c r="O3686" t="s">
        <v>27</v>
      </c>
      <c r="P3686">
        <v>0</v>
      </c>
      <c r="Q3686" t="s">
        <v>34</v>
      </c>
      <c r="R3686">
        <v>9</v>
      </c>
      <c r="S3686" t="s">
        <v>36</v>
      </c>
      <c r="T3686">
        <v>6</v>
      </c>
      <c r="U3686">
        <v>2</v>
      </c>
      <c r="V3686">
        <v>3</v>
      </c>
      <c r="W3686">
        <v>3</v>
      </c>
      <c r="X3686">
        <v>805</v>
      </c>
      <c r="Y3686">
        <v>-50</v>
      </c>
      <c r="Z3686" t="s">
        <v>33</v>
      </c>
      <c r="AA3686">
        <v>50</v>
      </c>
      <c r="AB3686" t="str">
        <f t="shared" si="57"/>
        <v>40-49</v>
      </c>
    </row>
    <row r="3687" spans="1:28" x14ac:dyDescent="0.3">
      <c r="A3687">
        <v>27</v>
      </c>
      <c r="B3687" t="s">
        <v>27</v>
      </c>
      <c r="C3687" t="s">
        <v>45</v>
      </c>
      <c r="D3687">
        <v>0</v>
      </c>
      <c r="E3687" t="s">
        <v>37</v>
      </c>
      <c r="F3687">
        <v>0</v>
      </c>
      <c r="G3687">
        <v>0</v>
      </c>
      <c r="H3687" t="s">
        <v>43</v>
      </c>
      <c r="I3687">
        <v>0</v>
      </c>
      <c r="J3687" t="s">
        <v>40</v>
      </c>
      <c r="K3687">
        <v>-200</v>
      </c>
      <c r="L3687" s="1">
        <v>1950</v>
      </c>
      <c r="M3687" t="s">
        <v>36</v>
      </c>
      <c r="N3687" t="s">
        <v>27</v>
      </c>
      <c r="O3687" t="s">
        <v>27</v>
      </c>
      <c r="P3687">
        <v>50</v>
      </c>
      <c r="Q3687" t="s">
        <v>34</v>
      </c>
      <c r="R3687">
        <v>8</v>
      </c>
      <c r="S3687" t="s">
        <v>27</v>
      </c>
      <c r="T3687">
        <v>9</v>
      </c>
      <c r="U3687">
        <v>4</v>
      </c>
      <c r="V3687">
        <v>2</v>
      </c>
      <c r="W3687">
        <v>99</v>
      </c>
      <c r="X3687">
        <v>742</v>
      </c>
      <c r="Y3687">
        <v>-50</v>
      </c>
      <c r="Z3687" t="s">
        <v>35</v>
      </c>
      <c r="AA3687">
        <v>100</v>
      </c>
      <c r="AB3687" t="str">
        <f t="shared" si="57"/>
        <v>20-29</v>
      </c>
    </row>
    <row r="3688" spans="1:28" x14ac:dyDescent="0.3">
      <c r="A3688">
        <v>77</v>
      </c>
      <c r="B3688" t="s">
        <v>36</v>
      </c>
      <c r="C3688" t="s">
        <v>38</v>
      </c>
      <c r="D3688">
        <v>0</v>
      </c>
      <c r="E3688" t="s">
        <v>37</v>
      </c>
      <c r="F3688">
        <v>0</v>
      </c>
      <c r="G3688">
        <v>1</v>
      </c>
      <c r="H3688" t="s">
        <v>30</v>
      </c>
      <c r="I3688">
        <v>50</v>
      </c>
      <c r="J3688" t="s">
        <v>40</v>
      </c>
      <c r="K3688">
        <v>-200</v>
      </c>
      <c r="L3688" s="1">
        <v>2000</v>
      </c>
      <c r="M3688" t="s">
        <v>27</v>
      </c>
      <c r="N3688" t="s">
        <v>36</v>
      </c>
      <c r="O3688" t="s">
        <v>27</v>
      </c>
      <c r="P3688">
        <v>50</v>
      </c>
      <c r="Q3688" t="s">
        <v>34</v>
      </c>
      <c r="R3688">
        <v>30</v>
      </c>
      <c r="S3688" t="s">
        <v>36</v>
      </c>
      <c r="T3688">
        <v>4</v>
      </c>
      <c r="U3688">
        <v>2</v>
      </c>
      <c r="V3688">
        <v>2</v>
      </c>
      <c r="W3688">
        <v>5</v>
      </c>
      <c r="X3688">
        <v>673</v>
      </c>
      <c r="Y3688">
        <v>50</v>
      </c>
      <c r="Z3688" t="s">
        <v>41</v>
      </c>
      <c r="AA3688">
        <v>0</v>
      </c>
      <c r="AB3688" t="str">
        <f t="shared" si="57"/>
        <v>70-79</v>
      </c>
    </row>
    <row r="3689" spans="1:28" x14ac:dyDescent="0.3">
      <c r="A3689">
        <v>43</v>
      </c>
      <c r="B3689" t="s">
        <v>27</v>
      </c>
      <c r="C3689" t="s">
        <v>45</v>
      </c>
      <c r="D3689">
        <v>0</v>
      </c>
      <c r="E3689" t="s">
        <v>29</v>
      </c>
      <c r="F3689">
        <v>50</v>
      </c>
      <c r="G3689">
        <v>0</v>
      </c>
      <c r="H3689" t="s">
        <v>30</v>
      </c>
      <c r="I3689">
        <v>0</v>
      </c>
      <c r="J3689" t="s">
        <v>31</v>
      </c>
      <c r="K3689">
        <v>0</v>
      </c>
      <c r="L3689" s="1">
        <v>2250</v>
      </c>
      <c r="M3689" t="s">
        <v>27</v>
      </c>
      <c r="N3689" t="s">
        <v>27</v>
      </c>
      <c r="O3689" t="s">
        <v>27</v>
      </c>
      <c r="P3689">
        <v>0</v>
      </c>
      <c r="Q3689" t="s">
        <v>34</v>
      </c>
      <c r="R3689">
        <v>28</v>
      </c>
      <c r="S3689" t="s">
        <v>27</v>
      </c>
      <c r="T3689">
        <v>6</v>
      </c>
      <c r="U3689">
        <v>2</v>
      </c>
      <c r="V3689">
        <v>2</v>
      </c>
      <c r="W3689">
        <v>99</v>
      </c>
      <c r="X3689">
        <v>810</v>
      </c>
      <c r="Y3689">
        <v>-50</v>
      </c>
      <c r="Z3689" t="s">
        <v>35</v>
      </c>
      <c r="AA3689">
        <v>100</v>
      </c>
      <c r="AB3689" t="str">
        <f t="shared" si="57"/>
        <v>40-49</v>
      </c>
    </row>
    <row r="3690" spans="1:28" x14ac:dyDescent="0.3">
      <c r="A3690">
        <v>59</v>
      </c>
      <c r="B3690" t="s">
        <v>36</v>
      </c>
      <c r="C3690" t="s">
        <v>28</v>
      </c>
      <c r="D3690">
        <v>86</v>
      </c>
      <c r="E3690" t="s">
        <v>29</v>
      </c>
      <c r="F3690">
        <v>50</v>
      </c>
      <c r="G3690">
        <v>1</v>
      </c>
      <c r="H3690" t="s">
        <v>43</v>
      </c>
      <c r="I3690">
        <v>200</v>
      </c>
      <c r="J3690" t="s">
        <v>40</v>
      </c>
      <c r="K3690">
        <v>-200</v>
      </c>
      <c r="L3690" s="1">
        <v>2386</v>
      </c>
      <c r="M3690" t="s">
        <v>27</v>
      </c>
      <c r="N3690" t="s">
        <v>36</v>
      </c>
      <c r="O3690" t="s">
        <v>27</v>
      </c>
      <c r="P3690">
        <v>50</v>
      </c>
      <c r="Q3690" t="s">
        <v>44</v>
      </c>
      <c r="R3690">
        <v>12</v>
      </c>
      <c r="S3690" t="s">
        <v>27</v>
      </c>
      <c r="T3690">
        <v>4</v>
      </c>
      <c r="U3690">
        <v>3</v>
      </c>
      <c r="V3690">
        <v>3</v>
      </c>
      <c r="W3690">
        <v>99</v>
      </c>
      <c r="X3690">
        <v>671</v>
      </c>
      <c r="Y3690">
        <v>50</v>
      </c>
      <c r="Z3690" t="s">
        <v>35</v>
      </c>
      <c r="AA3690">
        <v>100</v>
      </c>
      <c r="AB3690" t="str">
        <f t="shared" si="57"/>
        <v>50-59</v>
      </c>
    </row>
    <row r="3691" spans="1:28" x14ac:dyDescent="0.3">
      <c r="A3691">
        <v>37</v>
      </c>
      <c r="B3691" t="s">
        <v>27</v>
      </c>
      <c r="C3691" t="s">
        <v>38</v>
      </c>
      <c r="D3691">
        <v>0</v>
      </c>
      <c r="E3691" t="s">
        <v>37</v>
      </c>
      <c r="F3691">
        <v>0</v>
      </c>
      <c r="G3691">
        <v>0</v>
      </c>
      <c r="H3691" t="s">
        <v>30</v>
      </c>
      <c r="I3691">
        <v>0</v>
      </c>
      <c r="J3691" t="s">
        <v>31</v>
      </c>
      <c r="K3691">
        <v>0</v>
      </c>
      <c r="L3691" s="1">
        <v>2150</v>
      </c>
      <c r="M3691" t="s">
        <v>27</v>
      </c>
      <c r="N3691" t="s">
        <v>27</v>
      </c>
      <c r="O3691" t="s">
        <v>27</v>
      </c>
      <c r="P3691">
        <v>0</v>
      </c>
      <c r="Q3691" t="s">
        <v>34</v>
      </c>
      <c r="R3691">
        <v>6</v>
      </c>
      <c r="S3691" t="s">
        <v>36</v>
      </c>
      <c r="T3691">
        <v>9</v>
      </c>
      <c r="U3691">
        <v>1</v>
      </c>
      <c r="V3691">
        <v>1</v>
      </c>
      <c r="W3691">
        <v>8</v>
      </c>
      <c r="X3691">
        <v>735</v>
      </c>
      <c r="Y3691">
        <v>-50</v>
      </c>
      <c r="Z3691" t="s">
        <v>33</v>
      </c>
      <c r="AA3691">
        <v>50</v>
      </c>
      <c r="AB3691" t="str">
        <f t="shared" si="57"/>
        <v>30-39</v>
      </c>
    </row>
    <row r="3692" spans="1:28" x14ac:dyDescent="0.3">
      <c r="A3692">
        <v>48</v>
      </c>
      <c r="B3692" t="s">
        <v>27</v>
      </c>
      <c r="C3692" t="s">
        <v>28</v>
      </c>
      <c r="D3692">
        <v>86</v>
      </c>
      <c r="E3692" t="s">
        <v>42</v>
      </c>
      <c r="F3692">
        <v>100</v>
      </c>
      <c r="G3692">
        <v>0</v>
      </c>
      <c r="H3692" t="s">
        <v>43</v>
      </c>
      <c r="I3692">
        <v>0</v>
      </c>
      <c r="J3692" t="s">
        <v>40</v>
      </c>
      <c r="K3692">
        <v>-200</v>
      </c>
      <c r="L3692" s="1">
        <v>2086</v>
      </c>
      <c r="M3692" t="s">
        <v>36</v>
      </c>
      <c r="N3692" t="s">
        <v>36</v>
      </c>
      <c r="O3692" t="s">
        <v>27</v>
      </c>
      <c r="P3692">
        <v>100</v>
      </c>
      <c r="Q3692" t="s">
        <v>34</v>
      </c>
      <c r="R3692">
        <v>26</v>
      </c>
      <c r="S3692" t="s">
        <v>36</v>
      </c>
      <c r="T3692">
        <v>5</v>
      </c>
      <c r="U3692">
        <v>4</v>
      </c>
      <c r="V3692">
        <v>3</v>
      </c>
      <c r="W3692">
        <v>13</v>
      </c>
      <c r="X3692">
        <v>707</v>
      </c>
      <c r="Y3692">
        <v>-50</v>
      </c>
      <c r="Z3692" t="s">
        <v>35</v>
      </c>
      <c r="AA3692">
        <v>100</v>
      </c>
      <c r="AB3692" t="str">
        <f t="shared" si="57"/>
        <v>40-49</v>
      </c>
    </row>
    <row r="3693" spans="1:28" x14ac:dyDescent="0.3">
      <c r="A3693">
        <v>52</v>
      </c>
      <c r="B3693" t="s">
        <v>27</v>
      </c>
      <c r="C3693" t="s">
        <v>46</v>
      </c>
      <c r="D3693">
        <v>0</v>
      </c>
      <c r="E3693" t="s">
        <v>37</v>
      </c>
      <c r="F3693">
        <v>0</v>
      </c>
      <c r="G3693">
        <v>2</v>
      </c>
      <c r="H3693" t="s">
        <v>43</v>
      </c>
      <c r="I3693">
        <v>400</v>
      </c>
      <c r="J3693" t="s">
        <v>31</v>
      </c>
      <c r="K3693">
        <v>0</v>
      </c>
      <c r="L3693" s="1">
        <v>2500</v>
      </c>
      <c r="M3693" t="s">
        <v>36</v>
      </c>
      <c r="N3693" t="s">
        <v>36</v>
      </c>
      <c r="O3693" t="s">
        <v>27</v>
      </c>
      <c r="P3693">
        <v>100</v>
      </c>
      <c r="Q3693" t="s">
        <v>32</v>
      </c>
      <c r="R3693">
        <v>16</v>
      </c>
      <c r="S3693" t="s">
        <v>27</v>
      </c>
      <c r="T3693">
        <v>3</v>
      </c>
      <c r="U3693">
        <v>2</v>
      </c>
      <c r="V3693">
        <v>1</v>
      </c>
      <c r="W3693">
        <v>99</v>
      </c>
      <c r="X3693">
        <v>740</v>
      </c>
      <c r="Y3693">
        <v>-50</v>
      </c>
      <c r="Z3693" t="s">
        <v>35</v>
      </c>
      <c r="AA3693">
        <v>100</v>
      </c>
      <c r="AB3693" t="str">
        <f t="shared" si="57"/>
        <v>50-59</v>
      </c>
    </row>
    <row r="3694" spans="1:28" x14ac:dyDescent="0.3">
      <c r="A3694">
        <v>58</v>
      </c>
      <c r="B3694" t="s">
        <v>36</v>
      </c>
      <c r="C3694" t="s">
        <v>28</v>
      </c>
      <c r="D3694">
        <v>86</v>
      </c>
      <c r="E3694" t="s">
        <v>37</v>
      </c>
      <c r="F3694">
        <v>0</v>
      </c>
      <c r="G3694">
        <v>0</v>
      </c>
      <c r="H3694" t="s">
        <v>30</v>
      </c>
      <c r="I3694">
        <v>0</v>
      </c>
      <c r="J3694" t="s">
        <v>31</v>
      </c>
      <c r="K3694">
        <v>0</v>
      </c>
      <c r="L3694" s="1">
        <v>2286</v>
      </c>
      <c r="M3694" t="s">
        <v>36</v>
      </c>
      <c r="N3694" t="s">
        <v>36</v>
      </c>
      <c r="O3694" t="s">
        <v>27</v>
      </c>
      <c r="P3694">
        <v>100</v>
      </c>
      <c r="Q3694" t="s">
        <v>44</v>
      </c>
      <c r="R3694">
        <v>20</v>
      </c>
      <c r="S3694" t="s">
        <v>27</v>
      </c>
      <c r="T3694">
        <v>8</v>
      </c>
      <c r="U3694">
        <v>4</v>
      </c>
      <c r="V3694">
        <v>3</v>
      </c>
      <c r="W3694">
        <v>99</v>
      </c>
      <c r="X3694">
        <v>640</v>
      </c>
      <c r="Y3694">
        <v>50</v>
      </c>
      <c r="Z3694" t="s">
        <v>35</v>
      </c>
      <c r="AA3694">
        <v>100</v>
      </c>
      <c r="AB3694" t="str">
        <f t="shared" si="57"/>
        <v>50-59</v>
      </c>
    </row>
    <row r="3695" spans="1:28" x14ac:dyDescent="0.3">
      <c r="A3695">
        <v>55</v>
      </c>
      <c r="B3695" t="s">
        <v>36</v>
      </c>
      <c r="C3695" t="s">
        <v>28</v>
      </c>
      <c r="D3695">
        <v>86</v>
      </c>
      <c r="E3695" t="s">
        <v>29</v>
      </c>
      <c r="F3695">
        <v>50</v>
      </c>
      <c r="G3695">
        <v>0</v>
      </c>
      <c r="H3695" t="s">
        <v>30</v>
      </c>
      <c r="I3695">
        <v>0</v>
      </c>
      <c r="J3695" t="s">
        <v>31</v>
      </c>
      <c r="K3695">
        <v>0</v>
      </c>
      <c r="L3695" s="1">
        <v>2436</v>
      </c>
      <c r="M3695" t="s">
        <v>27</v>
      </c>
      <c r="N3695" t="s">
        <v>27</v>
      </c>
      <c r="O3695" t="s">
        <v>27</v>
      </c>
      <c r="P3695">
        <v>0</v>
      </c>
      <c r="Q3695" t="s">
        <v>32</v>
      </c>
      <c r="R3695">
        <v>10</v>
      </c>
      <c r="S3695" t="s">
        <v>27</v>
      </c>
      <c r="T3695">
        <v>6</v>
      </c>
      <c r="U3695">
        <v>1</v>
      </c>
      <c r="V3695">
        <v>3</v>
      </c>
      <c r="W3695">
        <v>99</v>
      </c>
      <c r="X3695">
        <v>627</v>
      </c>
      <c r="Y3695">
        <v>50</v>
      </c>
      <c r="Z3695" t="s">
        <v>35</v>
      </c>
      <c r="AA3695">
        <v>100</v>
      </c>
      <c r="AB3695" t="str">
        <f t="shared" si="57"/>
        <v>50-59</v>
      </c>
    </row>
    <row r="3696" spans="1:28" x14ac:dyDescent="0.3">
      <c r="A3696">
        <v>53</v>
      </c>
      <c r="B3696" t="s">
        <v>27</v>
      </c>
      <c r="C3696" t="s">
        <v>46</v>
      </c>
      <c r="D3696">
        <v>0</v>
      </c>
      <c r="E3696" t="s">
        <v>37</v>
      </c>
      <c r="F3696">
        <v>0</v>
      </c>
      <c r="G3696">
        <v>1</v>
      </c>
      <c r="H3696" t="s">
        <v>30</v>
      </c>
      <c r="I3696">
        <v>50</v>
      </c>
      <c r="J3696" t="s">
        <v>31</v>
      </c>
      <c r="K3696">
        <v>0</v>
      </c>
      <c r="L3696" s="1">
        <v>2150</v>
      </c>
      <c r="M3696" t="s">
        <v>36</v>
      </c>
      <c r="N3696" t="s">
        <v>36</v>
      </c>
      <c r="O3696" t="s">
        <v>27</v>
      </c>
      <c r="P3696">
        <v>100</v>
      </c>
      <c r="Q3696" t="s">
        <v>44</v>
      </c>
      <c r="R3696">
        <v>30</v>
      </c>
      <c r="S3696" t="s">
        <v>36</v>
      </c>
      <c r="T3696">
        <v>3</v>
      </c>
      <c r="U3696">
        <v>2</v>
      </c>
      <c r="V3696">
        <v>2</v>
      </c>
      <c r="W3696">
        <v>2</v>
      </c>
      <c r="X3696">
        <v>672</v>
      </c>
      <c r="Y3696">
        <v>50</v>
      </c>
      <c r="Z3696" t="s">
        <v>41</v>
      </c>
      <c r="AA3696">
        <v>0</v>
      </c>
      <c r="AB3696" t="str">
        <f t="shared" si="57"/>
        <v>50-59</v>
      </c>
    </row>
    <row r="3697" spans="1:28" x14ac:dyDescent="0.3">
      <c r="A3697">
        <v>35</v>
      </c>
      <c r="B3697" t="s">
        <v>27</v>
      </c>
      <c r="C3697" t="s">
        <v>28</v>
      </c>
      <c r="D3697">
        <v>86</v>
      </c>
      <c r="E3697" t="s">
        <v>42</v>
      </c>
      <c r="F3697">
        <v>100</v>
      </c>
      <c r="G3697">
        <v>0</v>
      </c>
      <c r="H3697" t="s">
        <v>39</v>
      </c>
      <c r="I3697">
        <v>0</v>
      </c>
      <c r="J3697" t="s">
        <v>31</v>
      </c>
      <c r="K3697">
        <v>0</v>
      </c>
      <c r="L3697" s="1">
        <v>2336</v>
      </c>
      <c r="M3697" t="s">
        <v>36</v>
      </c>
      <c r="N3697" t="s">
        <v>36</v>
      </c>
      <c r="O3697" t="s">
        <v>27</v>
      </c>
      <c r="P3697">
        <v>100</v>
      </c>
      <c r="Q3697" t="s">
        <v>34</v>
      </c>
      <c r="R3697">
        <v>21</v>
      </c>
      <c r="S3697" t="s">
        <v>27</v>
      </c>
      <c r="T3697">
        <v>4</v>
      </c>
      <c r="U3697">
        <v>1</v>
      </c>
      <c r="V3697">
        <v>3</v>
      </c>
      <c r="W3697">
        <v>99</v>
      </c>
      <c r="X3697">
        <v>659</v>
      </c>
      <c r="Y3697">
        <v>50</v>
      </c>
      <c r="Z3697" t="s">
        <v>33</v>
      </c>
      <c r="AA3697">
        <v>50</v>
      </c>
      <c r="AB3697" t="str">
        <f t="shared" si="57"/>
        <v>30-39</v>
      </c>
    </row>
    <row r="3698" spans="1:28" x14ac:dyDescent="0.3">
      <c r="A3698">
        <v>31</v>
      </c>
      <c r="B3698" t="s">
        <v>27</v>
      </c>
      <c r="C3698" t="s">
        <v>28</v>
      </c>
      <c r="D3698">
        <v>86</v>
      </c>
      <c r="E3698" t="s">
        <v>37</v>
      </c>
      <c r="F3698">
        <v>0</v>
      </c>
      <c r="G3698">
        <v>1</v>
      </c>
      <c r="H3698" t="s">
        <v>39</v>
      </c>
      <c r="I3698">
        <v>100</v>
      </c>
      <c r="J3698" t="s">
        <v>31</v>
      </c>
      <c r="K3698">
        <v>0</v>
      </c>
      <c r="L3698" s="1">
        <v>2436</v>
      </c>
      <c r="M3698" t="s">
        <v>27</v>
      </c>
      <c r="N3698" t="s">
        <v>36</v>
      </c>
      <c r="O3698" t="s">
        <v>27</v>
      </c>
      <c r="P3698">
        <v>50</v>
      </c>
      <c r="Q3698" t="s">
        <v>32</v>
      </c>
      <c r="R3698">
        <v>3</v>
      </c>
      <c r="S3698" t="s">
        <v>27</v>
      </c>
      <c r="T3698">
        <v>4</v>
      </c>
      <c r="U3698">
        <v>3</v>
      </c>
      <c r="V3698">
        <v>2</v>
      </c>
      <c r="W3698">
        <v>99</v>
      </c>
      <c r="X3698">
        <v>641</v>
      </c>
      <c r="Y3698">
        <v>50</v>
      </c>
      <c r="Z3698" t="s">
        <v>35</v>
      </c>
      <c r="AA3698">
        <v>100</v>
      </c>
      <c r="AB3698" t="str">
        <f t="shared" si="57"/>
        <v>30-39</v>
      </c>
    </row>
    <row r="3699" spans="1:28" x14ac:dyDescent="0.3">
      <c r="A3699">
        <v>44</v>
      </c>
      <c r="B3699" t="s">
        <v>27</v>
      </c>
      <c r="C3699" t="s">
        <v>28</v>
      </c>
      <c r="D3699">
        <v>86</v>
      </c>
      <c r="E3699" t="s">
        <v>29</v>
      </c>
      <c r="F3699">
        <v>50</v>
      </c>
      <c r="G3699">
        <v>0</v>
      </c>
      <c r="H3699" t="s">
        <v>30</v>
      </c>
      <c r="I3699">
        <v>0</v>
      </c>
      <c r="J3699" t="s">
        <v>31</v>
      </c>
      <c r="K3699">
        <v>0</v>
      </c>
      <c r="L3699" s="1">
        <v>2336</v>
      </c>
      <c r="M3699" t="s">
        <v>27</v>
      </c>
      <c r="N3699" t="s">
        <v>27</v>
      </c>
      <c r="O3699" t="s">
        <v>27</v>
      </c>
      <c r="P3699">
        <v>0</v>
      </c>
      <c r="Q3699" t="s">
        <v>34</v>
      </c>
      <c r="R3699">
        <v>7</v>
      </c>
      <c r="S3699" t="s">
        <v>36</v>
      </c>
      <c r="T3699">
        <v>3</v>
      </c>
      <c r="U3699">
        <v>0</v>
      </c>
      <c r="V3699">
        <v>1</v>
      </c>
      <c r="W3699">
        <v>7</v>
      </c>
      <c r="X3699">
        <v>631</v>
      </c>
      <c r="Y3699">
        <v>50</v>
      </c>
      <c r="Z3699" t="s">
        <v>41</v>
      </c>
      <c r="AA3699">
        <v>0</v>
      </c>
      <c r="AB3699" t="str">
        <f t="shared" si="57"/>
        <v>40-49</v>
      </c>
    </row>
    <row r="3700" spans="1:28" x14ac:dyDescent="0.3">
      <c r="A3700">
        <v>53</v>
      </c>
      <c r="B3700" t="s">
        <v>27</v>
      </c>
      <c r="C3700" t="s">
        <v>38</v>
      </c>
      <c r="D3700">
        <v>0</v>
      </c>
      <c r="E3700" t="s">
        <v>37</v>
      </c>
      <c r="F3700">
        <v>0</v>
      </c>
      <c r="G3700">
        <v>2</v>
      </c>
      <c r="H3700" t="s">
        <v>30</v>
      </c>
      <c r="I3700">
        <v>100</v>
      </c>
      <c r="J3700" t="s">
        <v>31</v>
      </c>
      <c r="K3700">
        <v>0</v>
      </c>
      <c r="L3700" s="1">
        <v>2350</v>
      </c>
      <c r="M3700" t="s">
        <v>36</v>
      </c>
      <c r="N3700" t="s">
        <v>27</v>
      </c>
      <c r="O3700" t="s">
        <v>27</v>
      </c>
      <c r="P3700">
        <v>50</v>
      </c>
      <c r="Q3700" t="s">
        <v>32</v>
      </c>
      <c r="R3700">
        <v>10</v>
      </c>
      <c r="S3700" t="s">
        <v>27</v>
      </c>
      <c r="T3700">
        <v>10</v>
      </c>
      <c r="U3700">
        <v>1</v>
      </c>
      <c r="V3700">
        <v>3</v>
      </c>
      <c r="W3700">
        <v>99</v>
      </c>
      <c r="X3700">
        <v>694</v>
      </c>
      <c r="Y3700">
        <v>50</v>
      </c>
      <c r="Z3700" t="s">
        <v>35</v>
      </c>
      <c r="AA3700">
        <v>100</v>
      </c>
      <c r="AB3700" t="str">
        <f t="shared" si="57"/>
        <v>50-59</v>
      </c>
    </row>
    <row r="3701" spans="1:28" x14ac:dyDescent="0.3">
      <c r="A3701">
        <v>36</v>
      </c>
      <c r="B3701" t="s">
        <v>27</v>
      </c>
      <c r="C3701" t="s">
        <v>28</v>
      </c>
      <c r="D3701">
        <v>86</v>
      </c>
      <c r="E3701" t="s">
        <v>29</v>
      </c>
      <c r="F3701">
        <v>50</v>
      </c>
      <c r="G3701">
        <v>1</v>
      </c>
      <c r="H3701" t="s">
        <v>30</v>
      </c>
      <c r="I3701">
        <v>50</v>
      </c>
      <c r="J3701" t="s">
        <v>31</v>
      </c>
      <c r="K3701">
        <v>0</v>
      </c>
      <c r="L3701" s="1">
        <v>2386</v>
      </c>
      <c r="M3701" t="s">
        <v>27</v>
      </c>
      <c r="N3701" t="s">
        <v>27</v>
      </c>
      <c r="O3701" t="s">
        <v>27</v>
      </c>
      <c r="P3701">
        <v>0</v>
      </c>
      <c r="Q3701" t="s">
        <v>34</v>
      </c>
      <c r="R3701">
        <v>21</v>
      </c>
      <c r="S3701" t="s">
        <v>27</v>
      </c>
      <c r="T3701">
        <v>2</v>
      </c>
      <c r="U3701">
        <v>3</v>
      </c>
      <c r="V3701">
        <v>1</v>
      </c>
      <c r="W3701">
        <v>99</v>
      </c>
      <c r="X3701">
        <v>744</v>
      </c>
      <c r="Y3701">
        <v>-50</v>
      </c>
      <c r="Z3701" t="s">
        <v>35</v>
      </c>
      <c r="AA3701">
        <v>100</v>
      </c>
      <c r="AB3701" t="str">
        <f t="shared" si="57"/>
        <v>30-39</v>
      </c>
    </row>
    <row r="3702" spans="1:28" x14ac:dyDescent="0.3">
      <c r="A3702">
        <v>55</v>
      </c>
      <c r="B3702" t="s">
        <v>36</v>
      </c>
      <c r="C3702" t="s">
        <v>28</v>
      </c>
      <c r="D3702">
        <v>86</v>
      </c>
      <c r="E3702" t="s">
        <v>37</v>
      </c>
      <c r="F3702">
        <v>0</v>
      </c>
      <c r="G3702">
        <v>0</v>
      </c>
      <c r="H3702" t="s">
        <v>43</v>
      </c>
      <c r="I3702">
        <v>0</v>
      </c>
      <c r="J3702" t="s">
        <v>31</v>
      </c>
      <c r="K3702">
        <v>0</v>
      </c>
      <c r="L3702" s="1">
        <v>2236</v>
      </c>
      <c r="M3702" t="s">
        <v>27</v>
      </c>
      <c r="N3702" t="s">
        <v>36</v>
      </c>
      <c r="O3702" t="s">
        <v>27</v>
      </c>
      <c r="P3702">
        <v>50</v>
      </c>
      <c r="Q3702" t="s">
        <v>34</v>
      </c>
      <c r="R3702">
        <v>30</v>
      </c>
      <c r="S3702" t="s">
        <v>36</v>
      </c>
      <c r="T3702">
        <v>6</v>
      </c>
      <c r="U3702">
        <v>1</v>
      </c>
      <c r="V3702">
        <v>1</v>
      </c>
      <c r="W3702">
        <v>5</v>
      </c>
      <c r="X3702">
        <v>739</v>
      </c>
      <c r="Y3702">
        <v>-50</v>
      </c>
      <c r="Z3702" t="s">
        <v>35</v>
      </c>
      <c r="AA3702">
        <v>100</v>
      </c>
      <c r="AB3702" t="str">
        <f t="shared" si="57"/>
        <v>50-59</v>
      </c>
    </row>
    <row r="3703" spans="1:28" x14ac:dyDescent="0.3">
      <c r="A3703">
        <v>61</v>
      </c>
      <c r="B3703" t="s">
        <v>36</v>
      </c>
      <c r="C3703" t="s">
        <v>28</v>
      </c>
      <c r="D3703">
        <v>86</v>
      </c>
      <c r="E3703" t="s">
        <v>42</v>
      </c>
      <c r="F3703">
        <v>100</v>
      </c>
      <c r="G3703">
        <v>0</v>
      </c>
      <c r="H3703" t="s">
        <v>30</v>
      </c>
      <c r="I3703">
        <v>0</v>
      </c>
      <c r="J3703" t="s">
        <v>31</v>
      </c>
      <c r="K3703">
        <v>0</v>
      </c>
      <c r="L3703" s="1">
        <v>2236</v>
      </c>
      <c r="M3703" t="s">
        <v>27</v>
      </c>
      <c r="N3703" t="s">
        <v>36</v>
      </c>
      <c r="O3703" t="s">
        <v>27</v>
      </c>
      <c r="P3703">
        <v>50</v>
      </c>
      <c r="Q3703" t="s">
        <v>34</v>
      </c>
      <c r="R3703">
        <v>12</v>
      </c>
      <c r="S3703" t="s">
        <v>36</v>
      </c>
      <c r="T3703">
        <v>2</v>
      </c>
      <c r="U3703">
        <v>1</v>
      </c>
      <c r="V3703">
        <v>2</v>
      </c>
      <c r="W3703">
        <v>14</v>
      </c>
      <c r="X3703">
        <v>717</v>
      </c>
      <c r="Y3703">
        <v>-50</v>
      </c>
      <c r="Z3703" t="s">
        <v>41</v>
      </c>
      <c r="AA3703">
        <v>0</v>
      </c>
      <c r="AB3703" t="str">
        <f t="shared" si="57"/>
        <v>60-69</v>
      </c>
    </row>
    <row r="3704" spans="1:28" x14ac:dyDescent="0.3">
      <c r="A3704">
        <v>26</v>
      </c>
      <c r="B3704" t="s">
        <v>27</v>
      </c>
      <c r="C3704" t="s">
        <v>38</v>
      </c>
      <c r="D3704">
        <v>0</v>
      </c>
      <c r="E3704" t="s">
        <v>29</v>
      </c>
      <c r="F3704">
        <v>50</v>
      </c>
      <c r="G3704">
        <v>0</v>
      </c>
      <c r="H3704" t="s">
        <v>30</v>
      </c>
      <c r="I3704">
        <v>0</v>
      </c>
      <c r="J3704" t="s">
        <v>31</v>
      </c>
      <c r="K3704">
        <v>0</v>
      </c>
      <c r="L3704" s="1">
        <v>2250</v>
      </c>
      <c r="M3704" t="s">
        <v>27</v>
      </c>
      <c r="N3704" t="s">
        <v>27</v>
      </c>
      <c r="O3704" t="s">
        <v>27</v>
      </c>
      <c r="P3704">
        <v>0</v>
      </c>
      <c r="Q3704" t="s">
        <v>34</v>
      </c>
      <c r="R3704">
        <v>6</v>
      </c>
      <c r="S3704" t="s">
        <v>27</v>
      </c>
      <c r="T3704">
        <v>4</v>
      </c>
      <c r="U3704">
        <v>2</v>
      </c>
      <c r="V3704">
        <v>3</v>
      </c>
      <c r="W3704">
        <v>99</v>
      </c>
      <c r="X3704">
        <v>747</v>
      </c>
      <c r="Y3704">
        <v>-50</v>
      </c>
      <c r="Z3704" t="s">
        <v>35</v>
      </c>
      <c r="AA3704">
        <v>100</v>
      </c>
      <c r="AB3704" t="str">
        <f t="shared" si="57"/>
        <v>20-29</v>
      </c>
    </row>
    <row r="3705" spans="1:28" x14ac:dyDescent="0.3">
      <c r="A3705">
        <v>27</v>
      </c>
      <c r="B3705" t="s">
        <v>27</v>
      </c>
      <c r="C3705" t="s">
        <v>38</v>
      </c>
      <c r="D3705">
        <v>0</v>
      </c>
      <c r="E3705" t="s">
        <v>42</v>
      </c>
      <c r="F3705">
        <v>100</v>
      </c>
      <c r="G3705">
        <v>0</v>
      </c>
      <c r="H3705" t="s">
        <v>43</v>
      </c>
      <c r="I3705">
        <v>0</v>
      </c>
      <c r="J3705" t="s">
        <v>31</v>
      </c>
      <c r="K3705">
        <v>0</v>
      </c>
      <c r="L3705" s="1">
        <v>2150</v>
      </c>
      <c r="M3705" t="s">
        <v>27</v>
      </c>
      <c r="N3705" t="s">
        <v>36</v>
      </c>
      <c r="O3705" t="s">
        <v>27</v>
      </c>
      <c r="P3705">
        <v>50</v>
      </c>
      <c r="Q3705" t="s">
        <v>34</v>
      </c>
      <c r="R3705">
        <v>2</v>
      </c>
      <c r="S3705" t="s">
        <v>27</v>
      </c>
      <c r="T3705">
        <v>5</v>
      </c>
      <c r="U3705">
        <v>4</v>
      </c>
      <c r="V3705">
        <v>3</v>
      </c>
      <c r="W3705">
        <v>99</v>
      </c>
      <c r="X3705">
        <v>762</v>
      </c>
      <c r="Y3705">
        <v>-50</v>
      </c>
      <c r="Z3705" t="s">
        <v>41</v>
      </c>
      <c r="AA3705">
        <v>0</v>
      </c>
      <c r="AB3705" t="str">
        <f t="shared" si="57"/>
        <v>20-29</v>
      </c>
    </row>
    <row r="3706" spans="1:28" x14ac:dyDescent="0.3">
      <c r="A3706">
        <v>37</v>
      </c>
      <c r="B3706" t="s">
        <v>27</v>
      </c>
      <c r="C3706" t="s">
        <v>28</v>
      </c>
      <c r="D3706">
        <v>86</v>
      </c>
      <c r="E3706" t="s">
        <v>37</v>
      </c>
      <c r="F3706">
        <v>0</v>
      </c>
      <c r="G3706">
        <v>0</v>
      </c>
      <c r="H3706" t="s">
        <v>39</v>
      </c>
      <c r="I3706">
        <v>0</v>
      </c>
      <c r="J3706" t="s">
        <v>31</v>
      </c>
      <c r="K3706">
        <v>0</v>
      </c>
      <c r="L3706" s="1">
        <v>2236</v>
      </c>
      <c r="M3706" t="s">
        <v>27</v>
      </c>
      <c r="N3706" t="s">
        <v>36</v>
      </c>
      <c r="O3706" t="s">
        <v>27</v>
      </c>
      <c r="P3706">
        <v>50</v>
      </c>
      <c r="Q3706" t="s">
        <v>34</v>
      </c>
      <c r="R3706">
        <v>12</v>
      </c>
      <c r="S3706" t="s">
        <v>36</v>
      </c>
      <c r="T3706">
        <v>3</v>
      </c>
      <c r="U3706">
        <v>2</v>
      </c>
      <c r="V3706">
        <v>1</v>
      </c>
      <c r="W3706">
        <v>3</v>
      </c>
      <c r="X3706">
        <v>745</v>
      </c>
      <c r="Y3706">
        <v>-50</v>
      </c>
      <c r="Z3706" t="s">
        <v>35</v>
      </c>
      <c r="AA3706">
        <v>100</v>
      </c>
      <c r="AB3706" t="str">
        <f t="shared" si="57"/>
        <v>30-39</v>
      </c>
    </row>
    <row r="3707" spans="1:28" x14ac:dyDescent="0.3">
      <c r="A3707">
        <v>44</v>
      </c>
      <c r="B3707" t="s">
        <v>27</v>
      </c>
      <c r="C3707" t="s">
        <v>28</v>
      </c>
      <c r="D3707">
        <v>86</v>
      </c>
      <c r="E3707" t="s">
        <v>29</v>
      </c>
      <c r="F3707">
        <v>50</v>
      </c>
      <c r="G3707">
        <v>0</v>
      </c>
      <c r="H3707" t="s">
        <v>30</v>
      </c>
      <c r="I3707">
        <v>0</v>
      </c>
      <c r="J3707" t="s">
        <v>40</v>
      </c>
      <c r="K3707">
        <v>-200</v>
      </c>
      <c r="L3707" s="1">
        <v>2236</v>
      </c>
      <c r="M3707" t="s">
        <v>27</v>
      </c>
      <c r="N3707" t="s">
        <v>27</v>
      </c>
      <c r="O3707" t="s">
        <v>27</v>
      </c>
      <c r="P3707">
        <v>0</v>
      </c>
      <c r="Q3707" t="s">
        <v>34</v>
      </c>
      <c r="R3707">
        <v>10</v>
      </c>
      <c r="S3707" t="s">
        <v>27</v>
      </c>
      <c r="T3707">
        <v>4</v>
      </c>
      <c r="U3707">
        <v>3</v>
      </c>
      <c r="V3707">
        <v>1</v>
      </c>
      <c r="W3707">
        <v>99</v>
      </c>
      <c r="X3707">
        <v>642</v>
      </c>
      <c r="Y3707">
        <v>50</v>
      </c>
      <c r="Z3707" t="s">
        <v>35</v>
      </c>
      <c r="AA3707">
        <v>100</v>
      </c>
      <c r="AB3707" t="str">
        <f t="shared" si="57"/>
        <v>40-49</v>
      </c>
    </row>
    <row r="3708" spans="1:28" x14ac:dyDescent="0.3">
      <c r="A3708">
        <v>32</v>
      </c>
      <c r="B3708" t="s">
        <v>27</v>
      </c>
      <c r="C3708" t="s">
        <v>28</v>
      </c>
      <c r="D3708">
        <v>86</v>
      </c>
      <c r="E3708" t="s">
        <v>29</v>
      </c>
      <c r="F3708">
        <v>50</v>
      </c>
      <c r="G3708">
        <v>0</v>
      </c>
      <c r="H3708" t="s">
        <v>30</v>
      </c>
      <c r="I3708">
        <v>0</v>
      </c>
      <c r="J3708" t="s">
        <v>31</v>
      </c>
      <c r="K3708">
        <v>0</v>
      </c>
      <c r="L3708" s="1">
        <v>2336</v>
      </c>
      <c r="M3708" t="s">
        <v>27</v>
      </c>
      <c r="N3708" t="s">
        <v>27</v>
      </c>
      <c r="O3708" t="s">
        <v>27</v>
      </c>
      <c r="P3708">
        <v>0</v>
      </c>
      <c r="Q3708" t="s">
        <v>34</v>
      </c>
      <c r="R3708">
        <v>11</v>
      </c>
      <c r="S3708" t="s">
        <v>27</v>
      </c>
      <c r="T3708">
        <v>4</v>
      </c>
      <c r="U3708">
        <v>2</v>
      </c>
      <c r="V3708">
        <v>2</v>
      </c>
      <c r="W3708">
        <v>99</v>
      </c>
      <c r="X3708">
        <v>739</v>
      </c>
      <c r="Y3708">
        <v>-50</v>
      </c>
      <c r="Z3708" t="s">
        <v>35</v>
      </c>
      <c r="AA3708">
        <v>100</v>
      </c>
      <c r="AB3708" t="str">
        <f t="shared" si="57"/>
        <v>30-39</v>
      </c>
    </row>
    <row r="3709" spans="1:28" x14ac:dyDescent="0.3">
      <c r="A3709">
        <v>60</v>
      </c>
      <c r="B3709" t="s">
        <v>36</v>
      </c>
      <c r="C3709" t="s">
        <v>28</v>
      </c>
      <c r="D3709">
        <v>86</v>
      </c>
      <c r="E3709" t="s">
        <v>37</v>
      </c>
      <c r="F3709">
        <v>0</v>
      </c>
      <c r="G3709">
        <v>0</v>
      </c>
      <c r="H3709" t="s">
        <v>39</v>
      </c>
      <c r="I3709">
        <v>0</v>
      </c>
      <c r="J3709" t="s">
        <v>40</v>
      </c>
      <c r="K3709">
        <v>-200</v>
      </c>
      <c r="L3709" s="1">
        <v>2136</v>
      </c>
      <c r="M3709" t="s">
        <v>27</v>
      </c>
      <c r="N3709" t="s">
        <v>27</v>
      </c>
      <c r="O3709" t="s">
        <v>27</v>
      </c>
      <c r="P3709">
        <v>0</v>
      </c>
      <c r="Q3709" t="s">
        <v>34</v>
      </c>
      <c r="R3709">
        <v>23</v>
      </c>
      <c r="S3709" t="s">
        <v>27</v>
      </c>
      <c r="T3709">
        <v>2</v>
      </c>
      <c r="U3709">
        <v>3</v>
      </c>
      <c r="V3709">
        <v>2</v>
      </c>
      <c r="W3709">
        <v>99</v>
      </c>
      <c r="X3709">
        <v>692</v>
      </c>
      <c r="Y3709">
        <v>50</v>
      </c>
      <c r="Z3709" t="s">
        <v>33</v>
      </c>
      <c r="AA3709">
        <v>50</v>
      </c>
      <c r="AB3709" t="str">
        <f t="shared" si="57"/>
        <v>60-69</v>
      </c>
    </row>
    <row r="3710" spans="1:28" x14ac:dyDescent="0.3">
      <c r="A3710">
        <v>46</v>
      </c>
      <c r="B3710" t="s">
        <v>27</v>
      </c>
      <c r="C3710" t="s">
        <v>28</v>
      </c>
      <c r="D3710">
        <v>86</v>
      </c>
      <c r="E3710" t="s">
        <v>37</v>
      </c>
      <c r="F3710">
        <v>0</v>
      </c>
      <c r="G3710">
        <v>0</v>
      </c>
      <c r="H3710" t="s">
        <v>30</v>
      </c>
      <c r="I3710">
        <v>0</v>
      </c>
      <c r="J3710" t="s">
        <v>31</v>
      </c>
      <c r="K3710">
        <v>0</v>
      </c>
      <c r="L3710" s="1">
        <v>2286</v>
      </c>
      <c r="M3710" t="s">
        <v>27</v>
      </c>
      <c r="N3710" t="s">
        <v>36</v>
      </c>
      <c r="O3710" t="s">
        <v>27</v>
      </c>
      <c r="P3710">
        <v>50</v>
      </c>
      <c r="Q3710" t="s">
        <v>44</v>
      </c>
      <c r="R3710">
        <v>4</v>
      </c>
      <c r="S3710" t="s">
        <v>27</v>
      </c>
      <c r="T3710">
        <v>3</v>
      </c>
      <c r="U3710">
        <v>1</v>
      </c>
      <c r="V3710">
        <v>3</v>
      </c>
      <c r="W3710">
        <v>99</v>
      </c>
      <c r="X3710">
        <v>694</v>
      </c>
      <c r="Y3710">
        <v>50</v>
      </c>
      <c r="Z3710" t="s">
        <v>33</v>
      </c>
      <c r="AA3710">
        <v>50</v>
      </c>
      <c r="AB3710" t="str">
        <f t="shared" si="57"/>
        <v>40-49</v>
      </c>
    </row>
    <row r="3711" spans="1:28" x14ac:dyDescent="0.3">
      <c r="A3711">
        <v>40</v>
      </c>
      <c r="B3711" t="s">
        <v>27</v>
      </c>
      <c r="C3711" t="s">
        <v>28</v>
      </c>
      <c r="D3711">
        <v>86</v>
      </c>
      <c r="E3711" t="s">
        <v>42</v>
      </c>
      <c r="F3711">
        <v>100</v>
      </c>
      <c r="G3711">
        <v>1</v>
      </c>
      <c r="H3711" t="s">
        <v>30</v>
      </c>
      <c r="I3711">
        <v>50</v>
      </c>
      <c r="J3711" t="s">
        <v>31</v>
      </c>
      <c r="K3711">
        <v>0</v>
      </c>
      <c r="L3711" s="1">
        <v>2336</v>
      </c>
      <c r="M3711" t="s">
        <v>36</v>
      </c>
      <c r="N3711" t="s">
        <v>27</v>
      </c>
      <c r="O3711" t="s">
        <v>27</v>
      </c>
      <c r="P3711">
        <v>50</v>
      </c>
      <c r="Q3711" t="s">
        <v>34</v>
      </c>
      <c r="R3711">
        <v>23</v>
      </c>
      <c r="S3711" t="s">
        <v>36</v>
      </c>
      <c r="T3711">
        <v>1</v>
      </c>
      <c r="U3711">
        <v>1</v>
      </c>
      <c r="V3711">
        <v>3</v>
      </c>
      <c r="W3711">
        <v>1</v>
      </c>
      <c r="X3711">
        <v>754</v>
      </c>
      <c r="Y3711">
        <v>-50</v>
      </c>
      <c r="Z3711" t="s">
        <v>33</v>
      </c>
      <c r="AA3711">
        <v>50</v>
      </c>
      <c r="AB3711" t="str">
        <f t="shared" si="57"/>
        <v>40-49</v>
      </c>
    </row>
    <row r="3712" spans="1:28" x14ac:dyDescent="0.3">
      <c r="A3712">
        <v>18</v>
      </c>
      <c r="B3712" t="s">
        <v>27</v>
      </c>
      <c r="C3712" t="s">
        <v>38</v>
      </c>
      <c r="D3712">
        <v>0</v>
      </c>
      <c r="E3712" t="s">
        <v>42</v>
      </c>
      <c r="F3712">
        <v>100</v>
      </c>
      <c r="G3712">
        <v>0</v>
      </c>
      <c r="H3712" t="s">
        <v>30</v>
      </c>
      <c r="I3712">
        <v>0</v>
      </c>
      <c r="J3712" t="s">
        <v>31</v>
      </c>
      <c r="K3712">
        <v>0</v>
      </c>
      <c r="L3712" s="1">
        <v>2250</v>
      </c>
      <c r="M3712" t="s">
        <v>27</v>
      </c>
      <c r="N3712" t="s">
        <v>36</v>
      </c>
      <c r="O3712" t="s">
        <v>27</v>
      </c>
      <c r="P3712">
        <v>50</v>
      </c>
      <c r="Q3712" t="s">
        <v>32</v>
      </c>
      <c r="R3712">
        <v>1</v>
      </c>
      <c r="S3712" t="s">
        <v>27</v>
      </c>
      <c r="T3712">
        <v>7</v>
      </c>
      <c r="U3712">
        <v>2</v>
      </c>
      <c r="V3712">
        <v>3</v>
      </c>
      <c r="W3712">
        <v>99</v>
      </c>
      <c r="X3712">
        <v>777</v>
      </c>
      <c r="Y3712">
        <v>-50</v>
      </c>
      <c r="Z3712" t="s">
        <v>35</v>
      </c>
      <c r="AA3712">
        <v>100</v>
      </c>
      <c r="AB3712" t="str">
        <f t="shared" si="57"/>
        <v>10-19</v>
      </c>
    </row>
    <row r="3713" spans="1:28" x14ac:dyDescent="0.3">
      <c r="A3713">
        <v>20</v>
      </c>
      <c r="B3713" t="s">
        <v>27</v>
      </c>
      <c r="C3713" t="s">
        <v>38</v>
      </c>
      <c r="D3713">
        <v>0</v>
      </c>
      <c r="E3713" t="s">
        <v>42</v>
      </c>
      <c r="F3713">
        <v>100</v>
      </c>
      <c r="G3713">
        <v>2</v>
      </c>
      <c r="H3713" t="s">
        <v>39</v>
      </c>
      <c r="I3713">
        <v>200</v>
      </c>
      <c r="J3713" t="s">
        <v>40</v>
      </c>
      <c r="K3713">
        <v>-200</v>
      </c>
      <c r="L3713" s="1">
        <v>2350</v>
      </c>
      <c r="M3713" t="s">
        <v>27</v>
      </c>
      <c r="N3713" t="s">
        <v>27</v>
      </c>
      <c r="O3713" t="s">
        <v>27</v>
      </c>
      <c r="P3713">
        <v>0</v>
      </c>
      <c r="Q3713" t="s">
        <v>34</v>
      </c>
      <c r="R3713">
        <v>1</v>
      </c>
      <c r="S3713" t="s">
        <v>36</v>
      </c>
      <c r="T3713">
        <v>8</v>
      </c>
      <c r="U3713">
        <v>0</v>
      </c>
      <c r="V3713">
        <v>1</v>
      </c>
      <c r="W3713">
        <v>12</v>
      </c>
      <c r="X3713">
        <v>688</v>
      </c>
      <c r="Y3713">
        <v>50</v>
      </c>
      <c r="Z3713" t="s">
        <v>33</v>
      </c>
      <c r="AA3713">
        <v>50</v>
      </c>
      <c r="AB3713" t="str">
        <f t="shared" si="57"/>
        <v>20-29</v>
      </c>
    </row>
    <row r="3714" spans="1:28" x14ac:dyDescent="0.3">
      <c r="A3714">
        <v>44</v>
      </c>
      <c r="B3714" t="s">
        <v>27</v>
      </c>
      <c r="C3714" t="s">
        <v>28</v>
      </c>
      <c r="D3714">
        <v>86</v>
      </c>
      <c r="E3714" t="s">
        <v>37</v>
      </c>
      <c r="F3714">
        <v>0</v>
      </c>
      <c r="G3714">
        <v>0</v>
      </c>
      <c r="H3714" t="s">
        <v>43</v>
      </c>
      <c r="I3714">
        <v>0</v>
      </c>
      <c r="J3714" t="s">
        <v>40</v>
      </c>
      <c r="K3714">
        <v>-200</v>
      </c>
      <c r="L3714" s="1">
        <v>1986</v>
      </c>
      <c r="M3714" t="s">
        <v>27</v>
      </c>
      <c r="N3714" t="s">
        <v>36</v>
      </c>
      <c r="O3714" t="s">
        <v>36</v>
      </c>
      <c r="P3714">
        <v>100</v>
      </c>
      <c r="Q3714" t="s">
        <v>34</v>
      </c>
      <c r="R3714">
        <v>14</v>
      </c>
      <c r="S3714" t="s">
        <v>27</v>
      </c>
      <c r="T3714">
        <v>7</v>
      </c>
      <c r="U3714">
        <v>3</v>
      </c>
      <c r="V3714">
        <v>1</v>
      </c>
      <c r="W3714">
        <v>99</v>
      </c>
      <c r="X3714">
        <v>713</v>
      </c>
      <c r="Y3714">
        <v>-50</v>
      </c>
      <c r="Z3714" t="s">
        <v>35</v>
      </c>
      <c r="AA3714">
        <v>100</v>
      </c>
      <c r="AB3714" t="str">
        <f t="shared" ref="AB3714:AB3777" si="58">FLOOR(A3714,10) &amp; "-" &amp; (FLOOR(A3714,10)+9)</f>
        <v>40-49</v>
      </c>
    </row>
    <row r="3715" spans="1:28" x14ac:dyDescent="0.3">
      <c r="A3715">
        <v>18</v>
      </c>
      <c r="B3715" t="s">
        <v>27</v>
      </c>
      <c r="C3715" t="s">
        <v>38</v>
      </c>
      <c r="D3715">
        <v>0</v>
      </c>
      <c r="E3715" t="s">
        <v>42</v>
      </c>
      <c r="F3715">
        <v>100</v>
      </c>
      <c r="G3715">
        <v>1</v>
      </c>
      <c r="H3715" t="s">
        <v>43</v>
      </c>
      <c r="I3715">
        <v>200</v>
      </c>
      <c r="J3715" t="s">
        <v>31</v>
      </c>
      <c r="K3715">
        <v>0</v>
      </c>
      <c r="L3715" s="1">
        <v>2450</v>
      </c>
      <c r="M3715" t="s">
        <v>27</v>
      </c>
      <c r="N3715" t="s">
        <v>27</v>
      </c>
      <c r="O3715" t="s">
        <v>27</v>
      </c>
      <c r="P3715">
        <v>0</v>
      </c>
      <c r="Q3715" t="s">
        <v>34</v>
      </c>
      <c r="R3715">
        <v>2</v>
      </c>
      <c r="S3715" t="s">
        <v>36</v>
      </c>
      <c r="T3715">
        <v>8</v>
      </c>
      <c r="U3715">
        <v>5</v>
      </c>
      <c r="V3715">
        <v>3</v>
      </c>
      <c r="W3715">
        <v>8</v>
      </c>
      <c r="X3715">
        <v>747</v>
      </c>
      <c r="Y3715">
        <v>-50</v>
      </c>
      <c r="Z3715" t="s">
        <v>33</v>
      </c>
      <c r="AA3715">
        <v>50</v>
      </c>
      <c r="AB3715" t="str">
        <f t="shared" si="58"/>
        <v>10-19</v>
      </c>
    </row>
    <row r="3716" spans="1:28" x14ac:dyDescent="0.3">
      <c r="A3716">
        <v>55</v>
      </c>
      <c r="B3716" t="s">
        <v>36</v>
      </c>
      <c r="C3716" t="s">
        <v>38</v>
      </c>
      <c r="D3716">
        <v>0</v>
      </c>
      <c r="E3716" t="s">
        <v>42</v>
      </c>
      <c r="F3716">
        <v>100</v>
      </c>
      <c r="G3716">
        <v>0</v>
      </c>
      <c r="H3716" t="s">
        <v>30</v>
      </c>
      <c r="I3716">
        <v>0</v>
      </c>
      <c r="J3716" t="s">
        <v>31</v>
      </c>
      <c r="K3716">
        <v>0</v>
      </c>
      <c r="L3716" s="1">
        <v>2300</v>
      </c>
      <c r="M3716" t="s">
        <v>27</v>
      </c>
      <c r="N3716" t="s">
        <v>27</v>
      </c>
      <c r="O3716" t="s">
        <v>27</v>
      </c>
      <c r="P3716">
        <v>0</v>
      </c>
      <c r="Q3716" t="s">
        <v>34</v>
      </c>
      <c r="R3716">
        <v>3</v>
      </c>
      <c r="S3716" t="s">
        <v>36</v>
      </c>
      <c r="T3716">
        <v>2</v>
      </c>
      <c r="U3716">
        <v>1</v>
      </c>
      <c r="V3716">
        <v>2</v>
      </c>
      <c r="W3716">
        <v>13</v>
      </c>
      <c r="X3716">
        <v>693</v>
      </c>
      <c r="Y3716">
        <v>50</v>
      </c>
      <c r="Z3716" t="s">
        <v>41</v>
      </c>
      <c r="AA3716">
        <v>0</v>
      </c>
      <c r="AB3716" t="str">
        <f t="shared" si="58"/>
        <v>50-59</v>
      </c>
    </row>
    <row r="3717" spans="1:28" x14ac:dyDescent="0.3">
      <c r="A3717">
        <v>37</v>
      </c>
      <c r="B3717" t="s">
        <v>27</v>
      </c>
      <c r="C3717" t="s">
        <v>38</v>
      </c>
      <c r="D3717">
        <v>0</v>
      </c>
      <c r="E3717" t="s">
        <v>29</v>
      </c>
      <c r="F3717">
        <v>50</v>
      </c>
      <c r="G3717">
        <v>1</v>
      </c>
      <c r="H3717" t="s">
        <v>30</v>
      </c>
      <c r="I3717">
        <v>50</v>
      </c>
      <c r="J3717" t="s">
        <v>40</v>
      </c>
      <c r="K3717">
        <v>-200</v>
      </c>
      <c r="L3717" s="1">
        <v>2100</v>
      </c>
      <c r="M3717" t="s">
        <v>27</v>
      </c>
      <c r="N3717" t="s">
        <v>36</v>
      </c>
      <c r="O3717" t="s">
        <v>27</v>
      </c>
      <c r="P3717">
        <v>50</v>
      </c>
      <c r="Q3717" t="s">
        <v>32</v>
      </c>
      <c r="R3717">
        <v>20</v>
      </c>
      <c r="S3717" t="s">
        <v>36</v>
      </c>
      <c r="T3717">
        <v>6</v>
      </c>
      <c r="U3717">
        <v>0</v>
      </c>
      <c r="V3717">
        <v>3</v>
      </c>
      <c r="W3717">
        <v>14</v>
      </c>
      <c r="X3717">
        <v>661</v>
      </c>
      <c r="Y3717">
        <v>50</v>
      </c>
      <c r="Z3717" t="s">
        <v>33</v>
      </c>
      <c r="AA3717">
        <v>50</v>
      </c>
      <c r="AB3717" t="str">
        <f t="shared" si="58"/>
        <v>30-39</v>
      </c>
    </row>
    <row r="3718" spans="1:28" x14ac:dyDescent="0.3">
      <c r="A3718">
        <v>88</v>
      </c>
      <c r="B3718" t="s">
        <v>36</v>
      </c>
      <c r="C3718" t="s">
        <v>46</v>
      </c>
      <c r="D3718">
        <v>0</v>
      </c>
      <c r="E3718" t="s">
        <v>29</v>
      </c>
      <c r="F3718">
        <v>50</v>
      </c>
      <c r="G3718">
        <v>0</v>
      </c>
      <c r="H3718" t="s">
        <v>30</v>
      </c>
      <c r="I3718">
        <v>0</v>
      </c>
      <c r="J3718" t="s">
        <v>40</v>
      </c>
      <c r="K3718">
        <v>-200</v>
      </c>
      <c r="L3718" s="1">
        <v>2050</v>
      </c>
      <c r="M3718" t="s">
        <v>27</v>
      </c>
      <c r="N3718" t="s">
        <v>27</v>
      </c>
      <c r="O3718" t="s">
        <v>27</v>
      </c>
      <c r="P3718">
        <v>0</v>
      </c>
      <c r="Q3718" t="s">
        <v>34</v>
      </c>
      <c r="R3718">
        <v>12</v>
      </c>
      <c r="S3718" t="s">
        <v>27</v>
      </c>
      <c r="T3718">
        <v>6</v>
      </c>
      <c r="U3718">
        <v>2</v>
      </c>
      <c r="V3718">
        <v>3</v>
      </c>
      <c r="W3718">
        <v>99</v>
      </c>
      <c r="X3718">
        <v>704</v>
      </c>
      <c r="Y3718">
        <v>-50</v>
      </c>
      <c r="Z3718" t="s">
        <v>35</v>
      </c>
      <c r="AA3718">
        <v>100</v>
      </c>
      <c r="AB3718" t="str">
        <f t="shared" si="58"/>
        <v>80-89</v>
      </c>
    </row>
    <row r="3719" spans="1:28" x14ac:dyDescent="0.3">
      <c r="A3719">
        <v>74</v>
      </c>
      <c r="B3719" t="s">
        <v>36</v>
      </c>
      <c r="C3719" t="s">
        <v>28</v>
      </c>
      <c r="D3719">
        <v>86</v>
      </c>
      <c r="E3719" t="s">
        <v>29</v>
      </c>
      <c r="F3719">
        <v>50</v>
      </c>
      <c r="G3719">
        <v>0</v>
      </c>
      <c r="H3719" t="s">
        <v>30</v>
      </c>
      <c r="I3719">
        <v>0</v>
      </c>
      <c r="J3719" t="s">
        <v>40</v>
      </c>
      <c r="K3719">
        <v>-200</v>
      </c>
      <c r="L3719" s="1">
        <v>2236</v>
      </c>
      <c r="M3719" t="s">
        <v>27</v>
      </c>
      <c r="N3719" t="s">
        <v>27</v>
      </c>
      <c r="O3719" t="s">
        <v>27</v>
      </c>
      <c r="P3719">
        <v>0</v>
      </c>
      <c r="Q3719" t="s">
        <v>34</v>
      </c>
      <c r="R3719">
        <v>18</v>
      </c>
      <c r="S3719" t="s">
        <v>27</v>
      </c>
      <c r="T3719">
        <v>2</v>
      </c>
      <c r="U3719">
        <v>3</v>
      </c>
      <c r="V3719">
        <v>2</v>
      </c>
      <c r="W3719">
        <v>99</v>
      </c>
      <c r="X3719">
        <v>695</v>
      </c>
      <c r="Y3719">
        <v>50</v>
      </c>
      <c r="Z3719" t="s">
        <v>35</v>
      </c>
      <c r="AA3719">
        <v>100</v>
      </c>
      <c r="AB3719" t="str">
        <f t="shared" si="58"/>
        <v>70-79</v>
      </c>
    </row>
    <row r="3720" spans="1:28" x14ac:dyDescent="0.3">
      <c r="A3720">
        <v>37</v>
      </c>
      <c r="B3720" t="s">
        <v>27</v>
      </c>
      <c r="C3720" t="s">
        <v>28</v>
      </c>
      <c r="D3720">
        <v>86</v>
      </c>
      <c r="E3720" t="s">
        <v>37</v>
      </c>
      <c r="F3720">
        <v>0</v>
      </c>
      <c r="G3720">
        <v>0</v>
      </c>
      <c r="H3720" t="s">
        <v>30</v>
      </c>
      <c r="I3720">
        <v>0</v>
      </c>
      <c r="J3720" t="s">
        <v>31</v>
      </c>
      <c r="K3720">
        <v>0</v>
      </c>
      <c r="L3720" s="1">
        <v>2336</v>
      </c>
      <c r="M3720" t="s">
        <v>27</v>
      </c>
      <c r="N3720" t="s">
        <v>36</v>
      </c>
      <c r="O3720" t="s">
        <v>27</v>
      </c>
      <c r="P3720">
        <v>50</v>
      </c>
      <c r="Q3720" t="s">
        <v>44</v>
      </c>
      <c r="R3720">
        <v>3</v>
      </c>
      <c r="S3720" t="s">
        <v>27</v>
      </c>
      <c r="T3720">
        <v>5</v>
      </c>
      <c r="U3720">
        <v>2</v>
      </c>
      <c r="V3720">
        <v>1</v>
      </c>
      <c r="W3720">
        <v>99</v>
      </c>
      <c r="X3720">
        <v>588</v>
      </c>
      <c r="Y3720">
        <v>50</v>
      </c>
      <c r="Z3720" t="s">
        <v>35</v>
      </c>
      <c r="AA3720">
        <v>100</v>
      </c>
      <c r="AB3720" t="str">
        <f t="shared" si="58"/>
        <v>30-39</v>
      </c>
    </row>
    <row r="3721" spans="1:28" x14ac:dyDescent="0.3">
      <c r="A3721">
        <v>38</v>
      </c>
      <c r="B3721" t="s">
        <v>27</v>
      </c>
      <c r="C3721" t="s">
        <v>38</v>
      </c>
      <c r="D3721">
        <v>0</v>
      </c>
      <c r="E3721" t="s">
        <v>29</v>
      </c>
      <c r="F3721">
        <v>50</v>
      </c>
      <c r="G3721">
        <v>1</v>
      </c>
      <c r="H3721" t="s">
        <v>39</v>
      </c>
      <c r="I3721">
        <v>100</v>
      </c>
      <c r="J3721" t="s">
        <v>31</v>
      </c>
      <c r="K3721">
        <v>0</v>
      </c>
      <c r="L3721" s="1">
        <v>2250</v>
      </c>
      <c r="M3721" t="s">
        <v>36</v>
      </c>
      <c r="N3721" t="s">
        <v>27</v>
      </c>
      <c r="O3721" t="s">
        <v>27</v>
      </c>
      <c r="P3721">
        <v>50</v>
      </c>
      <c r="Q3721" t="s">
        <v>32</v>
      </c>
      <c r="R3721">
        <v>21</v>
      </c>
      <c r="S3721" t="s">
        <v>36</v>
      </c>
      <c r="T3721">
        <v>4</v>
      </c>
      <c r="U3721">
        <v>0</v>
      </c>
      <c r="V3721">
        <v>1</v>
      </c>
      <c r="W3721">
        <v>1</v>
      </c>
      <c r="X3721">
        <v>733</v>
      </c>
      <c r="Y3721">
        <v>-50</v>
      </c>
      <c r="Z3721" t="s">
        <v>33</v>
      </c>
      <c r="AA3721">
        <v>50</v>
      </c>
      <c r="AB3721" t="str">
        <f t="shared" si="58"/>
        <v>30-39</v>
      </c>
    </row>
    <row r="3722" spans="1:28" x14ac:dyDescent="0.3">
      <c r="A3722">
        <v>54</v>
      </c>
      <c r="B3722" t="s">
        <v>27</v>
      </c>
      <c r="C3722" t="s">
        <v>28</v>
      </c>
      <c r="D3722">
        <v>86</v>
      </c>
      <c r="E3722" t="s">
        <v>37</v>
      </c>
      <c r="F3722">
        <v>0</v>
      </c>
      <c r="G3722">
        <v>0</v>
      </c>
      <c r="H3722" t="s">
        <v>30</v>
      </c>
      <c r="I3722">
        <v>0</v>
      </c>
      <c r="J3722" t="s">
        <v>31</v>
      </c>
      <c r="K3722">
        <v>0</v>
      </c>
      <c r="L3722" s="1">
        <v>2286</v>
      </c>
      <c r="M3722" t="s">
        <v>27</v>
      </c>
      <c r="N3722" t="s">
        <v>27</v>
      </c>
      <c r="O3722" t="s">
        <v>27</v>
      </c>
      <c r="P3722">
        <v>0</v>
      </c>
      <c r="Q3722" t="s">
        <v>34</v>
      </c>
      <c r="R3722">
        <v>4</v>
      </c>
      <c r="S3722" t="s">
        <v>27</v>
      </c>
      <c r="T3722">
        <v>6</v>
      </c>
      <c r="U3722">
        <v>1</v>
      </c>
      <c r="V3722">
        <v>3</v>
      </c>
      <c r="W3722">
        <v>99</v>
      </c>
      <c r="X3722">
        <v>795</v>
      </c>
      <c r="Y3722">
        <v>-50</v>
      </c>
      <c r="Z3722" t="s">
        <v>35</v>
      </c>
      <c r="AA3722">
        <v>100</v>
      </c>
      <c r="AB3722" t="str">
        <f t="shared" si="58"/>
        <v>50-59</v>
      </c>
    </row>
    <row r="3723" spans="1:28" x14ac:dyDescent="0.3">
      <c r="A3723">
        <v>65</v>
      </c>
      <c r="B3723" t="s">
        <v>36</v>
      </c>
      <c r="C3723" t="s">
        <v>28</v>
      </c>
      <c r="D3723">
        <v>86</v>
      </c>
      <c r="E3723" t="s">
        <v>29</v>
      </c>
      <c r="F3723">
        <v>50</v>
      </c>
      <c r="G3723">
        <v>1</v>
      </c>
      <c r="H3723" t="s">
        <v>30</v>
      </c>
      <c r="I3723">
        <v>50</v>
      </c>
      <c r="J3723" t="s">
        <v>31</v>
      </c>
      <c r="K3723">
        <v>0</v>
      </c>
      <c r="L3723" s="1">
        <v>2486</v>
      </c>
      <c r="M3723" t="s">
        <v>27</v>
      </c>
      <c r="N3723" t="s">
        <v>27</v>
      </c>
      <c r="O3723" t="s">
        <v>27</v>
      </c>
      <c r="P3723">
        <v>0</v>
      </c>
      <c r="Q3723" t="s">
        <v>32</v>
      </c>
      <c r="R3723">
        <v>8</v>
      </c>
      <c r="S3723" t="s">
        <v>27</v>
      </c>
      <c r="T3723">
        <v>7</v>
      </c>
      <c r="U3723">
        <v>3</v>
      </c>
      <c r="V3723">
        <v>2</v>
      </c>
      <c r="W3723">
        <v>99</v>
      </c>
      <c r="X3723">
        <v>667</v>
      </c>
      <c r="Y3723">
        <v>50</v>
      </c>
      <c r="Z3723" t="s">
        <v>35</v>
      </c>
      <c r="AA3723">
        <v>100</v>
      </c>
      <c r="AB3723" t="str">
        <f t="shared" si="58"/>
        <v>60-69</v>
      </c>
    </row>
    <row r="3724" spans="1:28" x14ac:dyDescent="0.3">
      <c r="A3724">
        <v>18</v>
      </c>
      <c r="B3724" t="s">
        <v>27</v>
      </c>
      <c r="C3724" t="s">
        <v>28</v>
      </c>
      <c r="D3724">
        <v>86</v>
      </c>
      <c r="E3724" t="s">
        <v>42</v>
      </c>
      <c r="F3724">
        <v>100</v>
      </c>
      <c r="G3724">
        <v>0</v>
      </c>
      <c r="H3724" t="s">
        <v>30</v>
      </c>
      <c r="I3724">
        <v>0</v>
      </c>
      <c r="J3724" t="s">
        <v>31</v>
      </c>
      <c r="K3724">
        <v>0</v>
      </c>
      <c r="L3724" s="1">
        <v>2336</v>
      </c>
      <c r="M3724" t="s">
        <v>27</v>
      </c>
      <c r="N3724" t="s">
        <v>36</v>
      </c>
      <c r="O3724" t="s">
        <v>27</v>
      </c>
      <c r="P3724">
        <v>50</v>
      </c>
      <c r="Q3724" t="s">
        <v>34</v>
      </c>
      <c r="R3724">
        <v>7</v>
      </c>
      <c r="S3724" t="s">
        <v>36</v>
      </c>
      <c r="T3724">
        <v>4</v>
      </c>
      <c r="U3724">
        <v>1</v>
      </c>
      <c r="V3724">
        <v>2</v>
      </c>
      <c r="W3724">
        <v>5</v>
      </c>
      <c r="X3724">
        <v>686</v>
      </c>
      <c r="Y3724">
        <v>50</v>
      </c>
      <c r="Z3724" t="s">
        <v>41</v>
      </c>
      <c r="AA3724">
        <v>0</v>
      </c>
      <c r="AB3724" t="str">
        <f t="shared" si="58"/>
        <v>10-19</v>
      </c>
    </row>
    <row r="3725" spans="1:28" x14ac:dyDescent="0.3">
      <c r="A3725">
        <v>18</v>
      </c>
      <c r="B3725" t="s">
        <v>27</v>
      </c>
      <c r="C3725" t="s">
        <v>28</v>
      </c>
      <c r="D3725">
        <v>86</v>
      </c>
      <c r="E3725" t="s">
        <v>29</v>
      </c>
      <c r="F3725">
        <v>50</v>
      </c>
      <c r="G3725">
        <v>0</v>
      </c>
      <c r="H3725" t="s">
        <v>30</v>
      </c>
      <c r="I3725">
        <v>0</v>
      </c>
      <c r="J3725" t="s">
        <v>40</v>
      </c>
      <c r="K3725">
        <v>-200</v>
      </c>
      <c r="L3725" s="1">
        <v>2086</v>
      </c>
      <c r="M3725" t="s">
        <v>27</v>
      </c>
      <c r="N3725" t="s">
        <v>36</v>
      </c>
      <c r="O3725" t="s">
        <v>27</v>
      </c>
      <c r="P3725">
        <v>50</v>
      </c>
      <c r="Q3725" t="s">
        <v>34</v>
      </c>
      <c r="R3725">
        <v>5</v>
      </c>
      <c r="S3725" t="s">
        <v>27</v>
      </c>
      <c r="T3725">
        <v>1</v>
      </c>
      <c r="U3725">
        <v>0</v>
      </c>
      <c r="V3725">
        <v>2</v>
      </c>
      <c r="W3725">
        <v>99</v>
      </c>
      <c r="X3725">
        <v>713</v>
      </c>
      <c r="Y3725">
        <v>-50</v>
      </c>
      <c r="Z3725" t="s">
        <v>35</v>
      </c>
      <c r="AA3725">
        <v>100</v>
      </c>
      <c r="AB3725" t="str">
        <f t="shared" si="58"/>
        <v>10-19</v>
      </c>
    </row>
    <row r="3726" spans="1:28" x14ac:dyDescent="0.3">
      <c r="A3726">
        <v>30</v>
      </c>
      <c r="B3726" t="s">
        <v>27</v>
      </c>
      <c r="C3726" t="s">
        <v>38</v>
      </c>
      <c r="D3726">
        <v>0</v>
      </c>
      <c r="E3726" t="s">
        <v>37</v>
      </c>
      <c r="F3726">
        <v>0</v>
      </c>
      <c r="G3726">
        <v>0</v>
      </c>
      <c r="H3726" t="s">
        <v>30</v>
      </c>
      <c r="I3726">
        <v>0</v>
      </c>
      <c r="J3726" t="s">
        <v>31</v>
      </c>
      <c r="K3726">
        <v>0</v>
      </c>
      <c r="L3726" s="1">
        <v>2150</v>
      </c>
      <c r="M3726" t="s">
        <v>27</v>
      </c>
      <c r="N3726" t="s">
        <v>27</v>
      </c>
      <c r="O3726" t="s">
        <v>27</v>
      </c>
      <c r="P3726">
        <v>0</v>
      </c>
      <c r="Q3726" t="s">
        <v>34</v>
      </c>
      <c r="R3726">
        <v>12</v>
      </c>
      <c r="S3726" t="s">
        <v>27</v>
      </c>
      <c r="T3726">
        <v>7</v>
      </c>
      <c r="U3726">
        <v>0</v>
      </c>
      <c r="V3726">
        <v>3</v>
      </c>
      <c r="W3726">
        <v>99</v>
      </c>
      <c r="X3726">
        <v>776</v>
      </c>
      <c r="Y3726">
        <v>-50</v>
      </c>
      <c r="Z3726" t="s">
        <v>33</v>
      </c>
      <c r="AA3726">
        <v>50</v>
      </c>
      <c r="AB3726" t="str">
        <f t="shared" si="58"/>
        <v>30-39</v>
      </c>
    </row>
    <row r="3727" spans="1:28" x14ac:dyDescent="0.3">
      <c r="A3727">
        <v>48</v>
      </c>
      <c r="B3727" t="s">
        <v>27</v>
      </c>
      <c r="C3727" t="s">
        <v>28</v>
      </c>
      <c r="D3727">
        <v>86</v>
      </c>
      <c r="E3727" t="s">
        <v>42</v>
      </c>
      <c r="F3727">
        <v>100</v>
      </c>
      <c r="G3727">
        <v>1</v>
      </c>
      <c r="H3727" t="s">
        <v>30</v>
      </c>
      <c r="I3727">
        <v>50</v>
      </c>
      <c r="J3727" t="s">
        <v>31</v>
      </c>
      <c r="K3727">
        <v>0</v>
      </c>
      <c r="L3727" s="1">
        <v>2386</v>
      </c>
      <c r="M3727" t="s">
        <v>27</v>
      </c>
      <c r="N3727" t="s">
        <v>36</v>
      </c>
      <c r="O3727" t="s">
        <v>27</v>
      </c>
      <c r="P3727">
        <v>50</v>
      </c>
      <c r="Q3727" t="s">
        <v>34</v>
      </c>
      <c r="R3727">
        <v>26</v>
      </c>
      <c r="S3727" t="s">
        <v>36</v>
      </c>
      <c r="T3727">
        <v>3</v>
      </c>
      <c r="U3727">
        <v>1</v>
      </c>
      <c r="V3727">
        <v>2</v>
      </c>
      <c r="W3727">
        <v>10</v>
      </c>
      <c r="X3727">
        <v>759</v>
      </c>
      <c r="Y3727">
        <v>-50</v>
      </c>
      <c r="Z3727" t="s">
        <v>35</v>
      </c>
      <c r="AA3727">
        <v>100</v>
      </c>
      <c r="AB3727" t="str">
        <f t="shared" si="58"/>
        <v>40-49</v>
      </c>
    </row>
    <row r="3728" spans="1:28" x14ac:dyDescent="0.3">
      <c r="A3728">
        <v>47</v>
      </c>
      <c r="B3728" t="s">
        <v>27</v>
      </c>
      <c r="C3728" t="s">
        <v>28</v>
      </c>
      <c r="D3728">
        <v>86</v>
      </c>
      <c r="E3728" t="s">
        <v>29</v>
      </c>
      <c r="F3728">
        <v>50</v>
      </c>
      <c r="G3728">
        <v>0</v>
      </c>
      <c r="H3728" t="s">
        <v>30</v>
      </c>
      <c r="I3728">
        <v>0</v>
      </c>
      <c r="J3728" t="s">
        <v>31</v>
      </c>
      <c r="K3728">
        <v>0</v>
      </c>
      <c r="L3728" s="1">
        <v>2386</v>
      </c>
      <c r="M3728" t="s">
        <v>27</v>
      </c>
      <c r="N3728" t="s">
        <v>27</v>
      </c>
      <c r="O3728" t="s">
        <v>27</v>
      </c>
      <c r="P3728">
        <v>0</v>
      </c>
      <c r="Q3728" t="s">
        <v>44</v>
      </c>
      <c r="R3728">
        <v>11</v>
      </c>
      <c r="S3728" t="s">
        <v>36</v>
      </c>
      <c r="T3728">
        <v>5</v>
      </c>
      <c r="U3728">
        <v>4</v>
      </c>
      <c r="V3728">
        <v>1</v>
      </c>
      <c r="W3728">
        <v>3</v>
      </c>
      <c r="X3728">
        <v>659</v>
      </c>
      <c r="Y3728">
        <v>50</v>
      </c>
      <c r="Z3728" t="s">
        <v>33</v>
      </c>
      <c r="AA3728">
        <v>50</v>
      </c>
      <c r="AB3728" t="str">
        <f t="shared" si="58"/>
        <v>40-49</v>
      </c>
    </row>
    <row r="3729" spans="1:28" x14ac:dyDescent="0.3">
      <c r="A3729">
        <v>56</v>
      </c>
      <c r="B3729" t="s">
        <v>36</v>
      </c>
      <c r="C3729" t="s">
        <v>28</v>
      </c>
      <c r="D3729">
        <v>86</v>
      </c>
      <c r="E3729" t="s">
        <v>42</v>
      </c>
      <c r="F3729">
        <v>100</v>
      </c>
      <c r="G3729">
        <v>1</v>
      </c>
      <c r="H3729" t="s">
        <v>30</v>
      </c>
      <c r="I3729">
        <v>50</v>
      </c>
      <c r="J3729" t="s">
        <v>31</v>
      </c>
      <c r="K3729">
        <v>0</v>
      </c>
      <c r="L3729" s="1">
        <v>2336</v>
      </c>
      <c r="M3729" t="s">
        <v>27</v>
      </c>
      <c r="N3729" t="s">
        <v>27</v>
      </c>
      <c r="O3729" t="s">
        <v>27</v>
      </c>
      <c r="P3729">
        <v>0</v>
      </c>
      <c r="Q3729" t="s">
        <v>34</v>
      </c>
      <c r="R3729">
        <v>25</v>
      </c>
      <c r="S3729" t="s">
        <v>36</v>
      </c>
      <c r="T3729">
        <v>4</v>
      </c>
      <c r="U3729">
        <v>2</v>
      </c>
      <c r="V3729">
        <v>3</v>
      </c>
      <c r="W3729">
        <v>10</v>
      </c>
      <c r="X3729">
        <v>735</v>
      </c>
      <c r="Y3729">
        <v>-50</v>
      </c>
      <c r="Z3729" t="s">
        <v>41</v>
      </c>
      <c r="AA3729">
        <v>0</v>
      </c>
      <c r="AB3729" t="str">
        <f t="shared" si="58"/>
        <v>50-59</v>
      </c>
    </row>
    <row r="3730" spans="1:28" x14ac:dyDescent="0.3">
      <c r="A3730">
        <v>22</v>
      </c>
      <c r="B3730" t="s">
        <v>27</v>
      </c>
      <c r="C3730" t="s">
        <v>28</v>
      </c>
      <c r="D3730">
        <v>86</v>
      </c>
      <c r="E3730" t="s">
        <v>29</v>
      </c>
      <c r="F3730">
        <v>50</v>
      </c>
      <c r="G3730">
        <v>0</v>
      </c>
      <c r="H3730" t="s">
        <v>30</v>
      </c>
      <c r="I3730">
        <v>0</v>
      </c>
      <c r="J3730" t="s">
        <v>31</v>
      </c>
      <c r="K3730">
        <v>0</v>
      </c>
      <c r="L3730" s="1">
        <v>2086</v>
      </c>
      <c r="M3730" t="s">
        <v>36</v>
      </c>
      <c r="N3730" t="s">
        <v>36</v>
      </c>
      <c r="O3730" t="s">
        <v>36</v>
      </c>
      <c r="P3730">
        <v>150</v>
      </c>
      <c r="Q3730" t="s">
        <v>34</v>
      </c>
      <c r="R3730">
        <v>18</v>
      </c>
      <c r="S3730" t="s">
        <v>27</v>
      </c>
      <c r="T3730">
        <v>9</v>
      </c>
      <c r="U3730">
        <v>1</v>
      </c>
      <c r="V3730">
        <v>1</v>
      </c>
      <c r="W3730">
        <v>99</v>
      </c>
      <c r="X3730">
        <v>732</v>
      </c>
      <c r="Y3730">
        <v>-50</v>
      </c>
      <c r="Z3730" t="s">
        <v>41</v>
      </c>
      <c r="AA3730">
        <v>0</v>
      </c>
      <c r="AB3730" t="str">
        <f t="shared" si="58"/>
        <v>20-29</v>
      </c>
    </row>
    <row r="3731" spans="1:28" x14ac:dyDescent="0.3">
      <c r="A3731">
        <v>18</v>
      </c>
      <c r="B3731" t="s">
        <v>27</v>
      </c>
      <c r="C3731" t="s">
        <v>38</v>
      </c>
      <c r="D3731">
        <v>0</v>
      </c>
      <c r="E3731" t="s">
        <v>29</v>
      </c>
      <c r="F3731">
        <v>50</v>
      </c>
      <c r="G3731">
        <v>0</v>
      </c>
      <c r="H3731" t="s">
        <v>30</v>
      </c>
      <c r="I3731">
        <v>0</v>
      </c>
      <c r="J3731" t="s">
        <v>40</v>
      </c>
      <c r="K3731">
        <v>-200</v>
      </c>
      <c r="L3731" s="1">
        <v>2050</v>
      </c>
      <c r="M3731" t="s">
        <v>27</v>
      </c>
      <c r="N3731" t="s">
        <v>27</v>
      </c>
      <c r="O3731" t="s">
        <v>27</v>
      </c>
      <c r="P3731">
        <v>0</v>
      </c>
      <c r="Q3731" t="s">
        <v>34</v>
      </c>
      <c r="R3731">
        <v>17</v>
      </c>
      <c r="S3731" t="s">
        <v>27</v>
      </c>
      <c r="T3731">
        <v>7</v>
      </c>
      <c r="U3731">
        <v>0</v>
      </c>
      <c r="V3731">
        <v>2</v>
      </c>
      <c r="W3731">
        <v>99</v>
      </c>
      <c r="X3731">
        <v>788</v>
      </c>
      <c r="Y3731">
        <v>-50</v>
      </c>
      <c r="Z3731" t="s">
        <v>35</v>
      </c>
      <c r="AA3731">
        <v>100</v>
      </c>
      <c r="AB3731" t="str">
        <f t="shared" si="58"/>
        <v>10-19</v>
      </c>
    </row>
    <row r="3732" spans="1:28" x14ac:dyDescent="0.3">
      <c r="A3732">
        <v>52</v>
      </c>
      <c r="B3732" t="s">
        <v>27</v>
      </c>
      <c r="C3732" t="s">
        <v>28</v>
      </c>
      <c r="D3732">
        <v>86</v>
      </c>
      <c r="E3732" t="s">
        <v>37</v>
      </c>
      <c r="F3732">
        <v>0</v>
      </c>
      <c r="G3732">
        <v>0</v>
      </c>
      <c r="H3732" t="s">
        <v>30</v>
      </c>
      <c r="I3732">
        <v>0</v>
      </c>
      <c r="J3732" t="s">
        <v>40</v>
      </c>
      <c r="K3732">
        <v>-200</v>
      </c>
      <c r="L3732" s="1">
        <v>2086</v>
      </c>
      <c r="M3732" t="s">
        <v>27</v>
      </c>
      <c r="N3732" t="s">
        <v>27</v>
      </c>
      <c r="O3732" t="s">
        <v>27</v>
      </c>
      <c r="P3732">
        <v>0</v>
      </c>
      <c r="Q3732" t="s">
        <v>34</v>
      </c>
      <c r="R3732">
        <v>29</v>
      </c>
      <c r="S3732" t="s">
        <v>27</v>
      </c>
      <c r="T3732">
        <v>3</v>
      </c>
      <c r="U3732">
        <v>0</v>
      </c>
      <c r="V3732">
        <v>3</v>
      </c>
      <c r="W3732">
        <v>99</v>
      </c>
      <c r="X3732">
        <v>609</v>
      </c>
      <c r="Y3732">
        <v>50</v>
      </c>
      <c r="Z3732" t="s">
        <v>41</v>
      </c>
      <c r="AA3732">
        <v>0</v>
      </c>
      <c r="AB3732" t="str">
        <f t="shared" si="58"/>
        <v>50-59</v>
      </c>
    </row>
    <row r="3733" spans="1:28" x14ac:dyDescent="0.3">
      <c r="A3733">
        <v>27</v>
      </c>
      <c r="B3733" t="s">
        <v>27</v>
      </c>
      <c r="C3733" t="s">
        <v>45</v>
      </c>
      <c r="D3733">
        <v>0</v>
      </c>
      <c r="E3733" t="s">
        <v>42</v>
      </c>
      <c r="F3733">
        <v>100</v>
      </c>
      <c r="G3733">
        <v>0</v>
      </c>
      <c r="H3733" t="s">
        <v>30</v>
      </c>
      <c r="I3733">
        <v>0</v>
      </c>
      <c r="J3733" t="s">
        <v>31</v>
      </c>
      <c r="K3733">
        <v>0</v>
      </c>
      <c r="L3733" s="1">
        <v>2250</v>
      </c>
      <c r="M3733" t="s">
        <v>27</v>
      </c>
      <c r="N3733" t="s">
        <v>27</v>
      </c>
      <c r="O3733" t="s">
        <v>27</v>
      </c>
      <c r="P3733">
        <v>0</v>
      </c>
      <c r="Q3733" t="s">
        <v>34</v>
      </c>
      <c r="R3733">
        <v>5</v>
      </c>
      <c r="S3733" t="s">
        <v>27</v>
      </c>
      <c r="T3733">
        <v>5</v>
      </c>
      <c r="U3733">
        <v>6</v>
      </c>
      <c r="V3733">
        <v>2</v>
      </c>
      <c r="W3733">
        <v>99</v>
      </c>
      <c r="X3733">
        <v>717</v>
      </c>
      <c r="Y3733">
        <v>-50</v>
      </c>
      <c r="Z3733" t="s">
        <v>33</v>
      </c>
      <c r="AA3733">
        <v>50</v>
      </c>
      <c r="AB3733" t="str">
        <f t="shared" si="58"/>
        <v>20-29</v>
      </c>
    </row>
    <row r="3734" spans="1:28" x14ac:dyDescent="0.3">
      <c r="A3734">
        <v>18</v>
      </c>
      <c r="B3734" t="s">
        <v>27</v>
      </c>
      <c r="C3734" t="s">
        <v>38</v>
      </c>
      <c r="D3734">
        <v>0</v>
      </c>
      <c r="E3734" t="s">
        <v>29</v>
      </c>
      <c r="F3734">
        <v>50</v>
      </c>
      <c r="G3734">
        <v>0</v>
      </c>
      <c r="H3734" t="s">
        <v>30</v>
      </c>
      <c r="I3734">
        <v>0</v>
      </c>
      <c r="J3734" t="s">
        <v>40</v>
      </c>
      <c r="K3734">
        <v>-200</v>
      </c>
      <c r="L3734" s="1">
        <v>1950</v>
      </c>
      <c r="M3734" t="s">
        <v>36</v>
      </c>
      <c r="N3734" t="s">
        <v>36</v>
      </c>
      <c r="O3734" t="s">
        <v>27</v>
      </c>
      <c r="P3734">
        <v>100</v>
      </c>
      <c r="Q3734" t="s">
        <v>34</v>
      </c>
      <c r="R3734">
        <v>14</v>
      </c>
      <c r="S3734" t="s">
        <v>36</v>
      </c>
      <c r="T3734">
        <v>7</v>
      </c>
      <c r="U3734">
        <v>0</v>
      </c>
      <c r="V3734">
        <v>1</v>
      </c>
      <c r="W3734">
        <v>9</v>
      </c>
      <c r="X3734">
        <v>793</v>
      </c>
      <c r="Y3734">
        <v>-50</v>
      </c>
      <c r="Z3734" t="s">
        <v>35</v>
      </c>
      <c r="AA3734">
        <v>100</v>
      </c>
      <c r="AB3734" t="str">
        <f t="shared" si="58"/>
        <v>10-19</v>
      </c>
    </row>
    <row r="3735" spans="1:28" x14ac:dyDescent="0.3">
      <c r="A3735">
        <v>42</v>
      </c>
      <c r="B3735" t="s">
        <v>27</v>
      </c>
      <c r="C3735" t="s">
        <v>38</v>
      </c>
      <c r="D3735">
        <v>0</v>
      </c>
      <c r="E3735" t="s">
        <v>29</v>
      </c>
      <c r="F3735">
        <v>50</v>
      </c>
      <c r="G3735">
        <v>0</v>
      </c>
      <c r="H3735" t="s">
        <v>39</v>
      </c>
      <c r="I3735">
        <v>0</v>
      </c>
      <c r="J3735" t="s">
        <v>40</v>
      </c>
      <c r="K3735">
        <v>-200</v>
      </c>
      <c r="L3735" s="1">
        <v>1950</v>
      </c>
      <c r="M3735" t="s">
        <v>27</v>
      </c>
      <c r="N3735" t="s">
        <v>36</v>
      </c>
      <c r="O3735" t="s">
        <v>36</v>
      </c>
      <c r="P3735">
        <v>100</v>
      </c>
      <c r="Q3735" t="s">
        <v>32</v>
      </c>
      <c r="R3735">
        <v>18</v>
      </c>
      <c r="S3735" t="s">
        <v>36</v>
      </c>
      <c r="T3735">
        <v>3</v>
      </c>
      <c r="U3735">
        <v>1</v>
      </c>
      <c r="V3735">
        <v>3</v>
      </c>
      <c r="W3735">
        <v>11</v>
      </c>
      <c r="X3735">
        <v>654</v>
      </c>
      <c r="Y3735">
        <v>50</v>
      </c>
      <c r="Z3735" t="s">
        <v>41</v>
      </c>
      <c r="AA3735">
        <v>0</v>
      </c>
      <c r="AB3735" t="str">
        <f t="shared" si="58"/>
        <v>40-49</v>
      </c>
    </row>
    <row r="3736" spans="1:28" x14ac:dyDescent="0.3">
      <c r="A3736">
        <v>51</v>
      </c>
      <c r="B3736" t="s">
        <v>27</v>
      </c>
      <c r="C3736" t="s">
        <v>28</v>
      </c>
      <c r="D3736">
        <v>86</v>
      </c>
      <c r="E3736" t="s">
        <v>42</v>
      </c>
      <c r="F3736">
        <v>100</v>
      </c>
      <c r="G3736">
        <v>0</v>
      </c>
      <c r="H3736" t="s">
        <v>30</v>
      </c>
      <c r="I3736">
        <v>0</v>
      </c>
      <c r="J3736" t="s">
        <v>40</v>
      </c>
      <c r="K3736">
        <v>-200</v>
      </c>
      <c r="L3736" s="1">
        <v>2136</v>
      </c>
      <c r="M3736" t="s">
        <v>36</v>
      </c>
      <c r="N3736" t="s">
        <v>27</v>
      </c>
      <c r="O3736" t="s">
        <v>27</v>
      </c>
      <c r="P3736">
        <v>50</v>
      </c>
      <c r="Q3736" t="s">
        <v>34</v>
      </c>
      <c r="R3736">
        <v>13</v>
      </c>
      <c r="S3736" t="s">
        <v>36</v>
      </c>
      <c r="T3736">
        <v>5</v>
      </c>
      <c r="U3736">
        <v>1</v>
      </c>
      <c r="V3736">
        <v>1</v>
      </c>
      <c r="W3736">
        <v>10</v>
      </c>
      <c r="X3736">
        <v>701</v>
      </c>
      <c r="Y3736">
        <v>-50</v>
      </c>
      <c r="Z3736" t="s">
        <v>35</v>
      </c>
      <c r="AA3736">
        <v>100</v>
      </c>
      <c r="AB3736" t="str">
        <f t="shared" si="58"/>
        <v>50-59</v>
      </c>
    </row>
    <row r="3737" spans="1:28" x14ac:dyDescent="0.3">
      <c r="A3737">
        <v>38</v>
      </c>
      <c r="B3737" t="s">
        <v>27</v>
      </c>
      <c r="C3737" t="s">
        <v>28</v>
      </c>
      <c r="D3737">
        <v>86</v>
      </c>
      <c r="E3737" t="s">
        <v>29</v>
      </c>
      <c r="F3737">
        <v>50</v>
      </c>
      <c r="G3737">
        <v>0</v>
      </c>
      <c r="H3737" t="s">
        <v>30</v>
      </c>
      <c r="I3737">
        <v>0</v>
      </c>
      <c r="J3737" t="s">
        <v>31</v>
      </c>
      <c r="K3737">
        <v>0</v>
      </c>
      <c r="L3737" s="1">
        <v>2286</v>
      </c>
      <c r="M3737" t="s">
        <v>27</v>
      </c>
      <c r="N3737" t="s">
        <v>27</v>
      </c>
      <c r="O3737" t="s">
        <v>27</v>
      </c>
      <c r="P3737">
        <v>0</v>
      </c>
      <c r="Q3737" t="s">
        <v>44</v>
      </c>
      <c r="R3737">
        <v>20</v>
      </c>
      <c r="S3737" t="s">
        <v>36</v>
      </c>
      <c r="T3737">
        <v>7</v>
      </c>
      <c r="U3737">
        <v>3</v>
      </c>
      <c r="V3737">
        <v>3</v>
      </c>
      <c r="W3737">
        <v>6</v>
      </c>
      <c r="X3737">
        <v>754</v>
      </c>
      <c r="Y3737">
        <v>-50</v>
      </c>
      <c r="Z3737" t="s">
        <v>33</v>
      </c>
      <c r="AA3737">
        <v>50</v>
      </c>
      <c r="AB3737" t="str">
        <f t="shared" si="58"/>
        <v>30-39</v>
      </c>
    </row>
    <row r="3738" spans="1:28" x14ac:dyDescent="0.3">
      <c r="A3738">
        <v>33</v>
      </c>
      <c r="B3738" t="s">
        <v>27</v>
      </c>
      <c r="C3738" t="s">
        <v>46</v>
      </c>
      <c r="D3738">
        <v>0</v>
      </c>
      <c r="E3738" t="s">
        <v>37</v>
      </c>
      <c r="F3738">
        <v>0</v>
      </c>
      <c r="G3738">
        <v>1</v>
      </c>
      <c r="H3738" t="s">
        <v>30</v>
      </c>
      <c r="I3738">
        <v>50</v>
      </c>
      <c r="J3738" t="s">
        <v>40</v>
      </c>
      <c r="K3738">
        <v>-200</v>
      </c>
      <c r="L3738" s="1">
        <v>2050</v>
      </c>
      <c r="M3738" t="s">
        <v>27</v>
      </c>
      <c r="N3738" t="s">
        <v>27</v>
      </c>
      <c r="O3738" t="s">
        <v>27</v>
      </c>
      <c r="P3738">
        <v>0</v>
      </c>
      <c r="Q3738" t="s">
        <v>34</v>
      </c>
      <c r="R3738">
        <v>3</v>
      </c>
      <c r="S3738" t="s">
        <v>36</v>
      </c>
      <c r="T3738">
        <v>8</v>
      </c>
      <c r="U3738">
        <v>0</v>
      </c>
      <c r="V3738">
        <v>3</v>
      </c>
      <c r="W3738">
        <v>7</v>
      </c>
      <c r="X3738">
        <v>744</v>
      </c>
      <c r="Y3738">
        <v>-50</v>
      </c>
      <c r="Z3738" t="s">
        <v>35</v>
      </c>
      <c r="AA3738">
        <v>100</v>
      </c>
      <c r="AB3738" t="str">
        <f t="shared" si="58"/>
        <v>30-39</v>
      </c>
    </row>
    <row r="3739" spans="1:28" x14ac:dyDescent="0.3">
      <c r="A3739">
        <v>37</v>
      </c>
      <c r="B3739" t="s">
        <v>27</v>
      </c>
      <c r="C3739" t="s">
        <v>46</v>
      </c>
      <c r="D3739">
        <v>0</v>
      </c>
      <c r="E3739" t="s">
        <v>42</v>
      </c>
      <c r="F3739">
        <v>100</v>
      </c>
      <c r="G3739">
        <v>0</v>
      </c>
      <c r="H3739" t="s">
        <v>30</v>
      </c>
      <c r="I3739">
        <v>0</v>
      </c>
      <c r="J3739" t="s">
        <v>40</v>
      </c>
      <c r="K3739">
        <v>-200</v>
      </c>
      <c r="L3739" s="1">
        <v>2000</v>
      </c>
      <c r="M3739" t="s">
        <v>36</v>
      </c>
      <c r="N3739" t="s">
        <v>27</v>
      </c>
      <c r="O3739" t="s">
        <v>27</v>
      </c>
      <c r="P3739">
        <v>50</v>
      </c>
      <c r="Q3739" t="s">
        <v>34</v>
      </c>
      <c r="R3739">
        <v>18</v>
      </c>
      <c r="S3739" t="s">
        <v>36</v>
      </c>
      <c r="T3739">
        <v>9</v>
      </c>
      <c r="U3739">
        <v>4</v>
      </c>
      <c r="V3739">
        <v>1</v>
      </c>
      <c r="W3739">
        <v>1</v>
      </c>
      <c r="X3739">
        <v>701</v>
      </c>
      <c r="Y3739">
        <v>-50</v>
      </c>
      <c r="Z3739" t="s">
        <v>33</v>
      </c>
      <c r="AA3739">
        <v>50</v>
      </c>
      <c r="AB3739" t="str">
        <f t="shared" si="58"/>
        <v>30-39</v>
      </c>
    </row>
    <row r="3740" spans="1:28" x14ac:dyDescent="0.3">
      <c r="A3740">
        <v>34</v>
      </c>
      <c r="B3740" t="s">
        <v>27</v>
      </c>
      <c r="C3740" t="s">
        <v>28</v>
      </c>
      <c r="D3740">
        <v>86</v>
      </c>
      <c r="E3740" t="s">
        <v>37</v>
      </c>
      <c r="F3740">
        <v>0</v>
      </c>
      <c r="G3740">
        <v>2</v>
      </c>
      <c r="H3740" t="s">
        <v>30</v>
      </c>
      <c r="I3740">
        <v>100</v>
      </c>
      <c r="J3740" t="s">
        <v>31</v>
      </c>
      <c r="K3740">
        <v>0</v>
      </c>
      <c r="L3740" s="1">
        <v>2386</v>
      </c>
      <c r="M3740" t="s">
        <v>27</v>
      </c>
      <c r="N3740" t="s">
        <v>36</v>
      </c>
      <c r="O3740" t="s">
        <v>27</v>
      </c>
      <c r="P3740">
        <v>50</v>
      </c>
      <c r="Q3740" t="s">
        <v>34</v>
      </c>
      <c r="R3740">
        <v>14</v>
      </c>
      <c r="S3740" t="s">
        <v>27</v>
      </c>
      <c r="T3740">
        <v>7</v>
      </c>
      <c r="U3740">
        <v>3</v>
      </c>
      <c r="V3740">
        <v>3</v>
      </c>
      <c r="W3740">
        <v>99</v>
      </c>
      <c r="X3740">
        <v>690</v>
      </c>
      <c r="Y3740">
        <v>50</v>
      </c>
      <c r="Z3740" t="s">
        <v>33</v>
      </c>
      <c r="AA3740">
        <v>50</v>
      </c>
      <c r="AB3740" t="str">
        <f t="shared" si="58"/>
        <v>30-39</v>
      </c>
    </row>
    <row r="3741" spans="1:28" x14ac:dyDescent="0.3">
      <c r="A3741">
        <v>19</v>
      </c>
      <c r="B3741" t="s">
        <v>27</v>
      </c>
      <c r="C3741" t="s">
        <v>28</v>
      </c>
      <c r="D3741">
        <v>86</v>
      </c>
      <c r="E3741" t="s">
        <v>29</v>
      </c>
      <c r="F3741">
        <v>50</v>
      </c>
      <c r="G3741">
        <v>0</v>
      </c>
      <c r="H3741" t="s">
        <v>30</v>
      </c>
      <c r="I3741">
        <v>0</v>
      </c>
      <c r="J3741" t="s">
        <v>31</v>
      </c>
      <c r="K3741">
        <v>0</v>
      </c>
      <c r="L3741" s="1">
        <v>2186</v>
      </c>
      <c r="M3741" t="s">
        <v>27</v>
      </c>
      <c r="N3741" t="s">
        <v>36</v>
      </c>
      <c r="O3741" t="s">
        <v>27</v>
      </c>
      <c r="P3741">
        <v>50</v>
      </c>
      <c r="Q3741" t="s">
        <v>34</v>
      </c>
      <c r="R3741">
        <v>13</v>
      </c>
      <c r="S3741" t="s">
        <v>36</v>
      </c>
      <c r="T3741">
        <v>11</v>
      </c>
      <c r="U3741">
        <v>2</v>
      </c>
      <c r="V3741">
        <v>2</v>
      </c>
      <c r="W3741">
        <v>11</v>
      </c>
      <c r="X3741">
        <v>752</v>
      </c>
      <c r="Y3741">
        <v>-50</v>
      </c>
      <c r="Z3741" t="s">
        <v>41</v>
      </c>
      <c r="AA3741">
        <v>0</v>
      </c>
      <c r="AB3741" t="str">
        <f t="shared" si="58"/>
        <v>10-19</v>
      </c>
    </row>
    <row r="3742" spans="1:28" x14ac:dyDescent="0.3">
      <c r="A3742">
        <v>29</v>
      </c>
      <c r="B3742" t="s">
        <v>27</v>
      </c>
      <c r="C3742" t="s">
        <v>28</v>
      </c>
      <c r="D3742">
        <v>86</v>
      </c>
      <c r="E3742" t="s">
        <v>37</v>
      </c>
      <c r="F3742">
        <v>0</v>
      </c>
      <c r="G3742">
        <v>2</v>
      </c>
      <c r="H3742" t="s">
        <v>30</v>
      </c>
      <c r="I3742">
        <v>100</v>
      </c>
      <c r="J3742" t="s">
        <v>40</v>
      </c>
      <c r="K3742">
        <v>-200</v>
      </c>
      <c r="L3742" s="1">
        <v>2136</v>
      </c>
      <c r="M3742" t="s">
        <v>27</v>
      </c>
      <c r="N3742" t="s">
        <v>36</v>
      </c>
      <c r="O3742" t="s">
        <v>27</v>
      </c>
      <c r="P3742">
        <v>50</v>
      </c>
      <c r="Q3742" t="s">
        <v>32</v>
      </c>
      <c r="R3742">
        <v>22</v>
      </c>
      <c r="S3742" t="s">
        <v>36</v>
      </c>
      <c r="T3742">
        <v>4</v>
      </c>
      <c r="U3742">
        <v>0</v>
      </c>
      <c r="V3742">
        <v>3</v>
      </c>
      <c r="W3742">
        <v>7</v>
      </c>
      <c r="X3742">
        <v>765</v>
      </c>
      <c r="Y3742">
        <v>-50</v>
      </c>
      <c r="Z3742" t="s">
        <v>35</v>
      </c>
      <c r="AA3742">
        <v>100</v>
      </c>
      <c r="AB3742" t="str">
        <f t="shared" si="58"/>
        <v>20-29</v>
      </c>
    </row>
    <row r="3743" spans="1:28" x14ac:dyDescent="0.3">
      <c r="A3743">
        <v>47</v>
      </c>
      <c r="B3743" t="s">
        <v>27</v>
      </c>
      <c r="C3743" t="s">
        <v>45</v>
      </c>
      <c r="D3743">
        <v>0</v>
      </c>
      <c r="E3743" t="s">
        <v>29</v>
      </c>
      <c r="F3743">
        <v>50</v>
      </c>
      <c r="G3743">
        <v>1</v>
      </c>
      <c r="H3743" t="s">
        <v>43</v>
      </c>
      <c r="I3743">
        <v>200</v>
      </c>
      <c r="J3743" t="s">
        <v>31</v>
      </c>
      <c r="K3743">
        <v>0</v>
      </c>
      <c r="L3743" s="1">
        <v>2450</v>
      </c>
      <c r="M3743" t="s">
        <v>27</v>
      </c>
      <c r="N3743" t="s">
        <v>27</v>
      </c>
      <c r="O3743" t="s">
        <v>27</v>
      </c>
      <c r="P3743">
        <v>0</v>
      </c>
      <c r="Q3743" t="s">
        <v>34</v>
      </c>
      <c r="R3743">
        <v>13</v>
      </c>
      <c r="S3743" t="s">
        <v>27</v>
      </c>
      <c r="T3743">
        <v>8</v>
      </c>
      <c r="U3743">
        <v>1</v>
      </c>
      <c r="V3743">
        <v>3</v>
      </c>
      <c r="W3743">
        <v>99</v>
      </c>
      <c r="X3743">
        <v>737</v>
      </c>
      <c r="Y3743">
        <v>-50</v>
      </c>
      <c r="Z3743" t="s">
        <v>35</v>
      </c>
      <c r="AA3743">
        <v>100</v>
      </c>
      <c r="AB3743" t="str">
        <f t="shared" si="58"/>
        <v>40-49</v>
      </c>
    </row>
    <row r="3744" spans="1:28" x14ac:dyDescent="0.3">
      <c r="A3744">
        <v>44</v>
      </c>
      <c r="B3744" t="s">
        <v>27</v>
      </c>
      <c r="C3744" t="s">
        <v>28</v>
      </c>
      <c r="D3744">
        <v>86</v>
      </c>
      <c r="E3744" t="s">
        <v>37</v>
      </c>
      <c r="F3744">
        <v>0</v>
      </c>
      <c r="G3744">
        <v>0</v>
      </c>
      <c r="H3744" t="s">
        <v>43</v>
      </c>
      <c r="I3744">
        <v>0</v>
      </c>
      <c r="J3744" t="s">
        <v>40</v>
      </c>
      <c r="K3744">
        <v>-200</v>
      </c>
      <c r="L3744" s="1">
        <v>2036</v>
      </c>
      <c r="M3744" t="s">
        <v>27</v>
      </c>
      <c r="N3744" t="s">
        <v>27</v>
      </c>
      <c r="O3744" t="s">
        <v>27</v>
      </c>
      <c r="P3744">
        <v>0</v>
      </c>
      <c r="Q3744" t="s">
        <v>32</v>
      </c>
      <c r="R3744">
        <v>22</v>
      </c>
      <c r="S3744" t="s">
        <v>36</v>
      </c>
      <c r="T3744">
        <v>5</v>
      </c>
      <c r="U3744">
        <v>0</v>
      </c>
      <c r="V3744">
        <v>2</v>
      </c>
      <c r="W3744">
        <v>12</v>
      </c>
      <c r="X3744">
        <v>796</v>
      </c>
      <c r="Y3744">
        <v>-50</v>
      </c>
      <c r="Z3744" t="s">
        <v>33</v>
      </c>
      <c r="AA3744">
        <v>50</v>
      </c>
      <c r="AB3744" t="str">
        <f t="shared" si="58"/>
        <v>40-49</v>
      </c>
    </row>
    <row r="3745" spans="1:28" x14ac:dyDescent="0.3">
      <c r="A3745">
        <v>42</v>
      </c>
      <c r="B3745" t="s">
        <v>27</v>
      </c>
      <c r="C3745" t="s">
        <v>38</v>
      </c>
      <c r="D3745">
        <v>0</v>
      </c>
      <c r="E3745" t="s">
        <v>42</v>
      </c>
      <c r="F3745">
        <v>100</v>
      </c>
      <c r="G3745">
        <v>0</v>
      </c>
      <c r="H3745" t="s">
        <v>39</v>
      </c>
      <c r="I3745">
        <v>0</v>
      </c>
      <c r="J3745" t="s">
        <v>31</v>
      </c>
      <c r="K3745">
        <v>0</v>
      </c>
      <c r="L3745" s="1">
        <v>2300</v>
      </c>
      <c r="M3745" t="s">
        <v>27</v>
      </c>
      <c r="N3745" t="s">
        <v>27</v>
      </c>
      <c r="O3745" t="s">
        <v>27</v>
      </c>
      <c r="P3745">
        <v>0</v>
      </c>
      <c r="Q3745" t="s">
        <v>34</v>
      </c>
      <c r="R3745">
        <v>5</v>
      </c>
      <c r="S3745" t="s">
        <v>36</v>
      </c>
      <c r="T3745">
        <v>2</v>
      </c>
      <c r="U3745">
        <v>4</v>
      </c>
      <c r="V3745">
        <v>2</v>
      </c>
      <c r="W3745">
        <v>9</v>
      </c>
      <c r="X3745">
        <v>657</v>
      </c>
      <c r="Y3745">
        <v>50</v>
      </c>
      <c r="Z3745" t="s">
        <v>41</v>
      </c>
      <c r="AA3745">
        <v>0</v>
      </c>
      <c r="AB3745" t="str">
        <f t="shared" si="58"/>
        <v>40-49</v>
      </c>
    </row>
    <row r="3746" spans="1:28" x14ac:dyDescent="0.3">
      <c r="A3746">
        <v>25</v>
      </c>
      <c r="B3746" t="s">
        <v>27</v>
      </c>
      <c r="C3746" t="s">
        <v>38</v>
      </c>
      <c r="D3746">
        <v>0</v>
      </c>
      <c r="E3746" t="s">
        <v>29</v>
      </c>
      <c r="F3746">
        <v>50</v>
      </c>
      <c r="G3746">
        <v>0</v>
      </c>
      <c r="H3746" t="s">
        <v>30</v>
      </c>
      <c r="I3746">
        <v>0</v>
      </c>
      <c r="J3746" t="s">
        <v>31</v>
      </c>
      <c r="K3746">
        <v>0</v>
      </c>
      <c r="L3746" s="1">
        <v>2150</v>
      </c>
      <c r="M3746" t="s">
        <v>27</v>
      </c>
      <c r="N3746" t="s">
        <v>27</v>
      </c>
      <c r="O3746" t="s">
        <v>27</v>
      </c>
      <c r="P3746">
        <v>0</v>
      </c>
      <c r="Q3746" t="s">
        <v>34</v>
      </c>
      <c r="R3746">
        <v>14</v>
      </c>
      <c r="S3746" t="s">
        <v>36</v>
      </c>
      <c r="T3746">
        <v>4</v>
      </c>
      <c r="U3746">
        <v>1</v>
      </c>
      <c r="V3746">
        <v>3</v>
      </c>
      <c r="W3746">
        <v>10</v>
      </c>
      <c r="X3746">
        <v>775</v>
      </c>
      <c r="Y3746">
        <v>-50</v>
      </c>
      <c r="Z3746" t="s">
        <v>41</v>
      </c>
      <c r="AA3746">
        <v>0</v>
      </c>
      <c r="AB3746" t="str">
        <f t="shared" si="58"/>
        <v>20-29</v>
      </c>
    </row>
    <row r="3747" spans="1:28" x14ac:dyDescent="0.3">
      <c r="A3747">
        <v>37</v>
      </c>
      <c r="B3747" t="s">
        <v>27</v>
      </c>
      <c r="C3747" t="s">
        <v>38</v>
      </c>
      <c r="D3747">
        <v>0</v>
      </c>
      <c r="E3747" t="s">
        <v>42</v>
      </c>
      <c r="F3747">
        <v>100</v>
      </c>
      <c r="G3747">
        <v>0</v>
      </c>
      <c r="H3747" t="s">
        <v>30</v>
      </c>
      <c r="I3747">
        <v>0</v>
      </c>
      <c r="J3747" t="s">
        <v>40</v>
      </c>
      <c r="K3747">
        <v>-200</v>
      </c>
      <c r="L3747" s="1">
        <v>1950</v>
      </c>
      <c r="M3747" t="s">
        <v>27</v>
      </c>
      <c r="N3747" t="s">
        <v>36</v>
      </c>
      <c r="O3747" t="s">
        <v>27</v>
      </c>
      <c r="P3747">
        <v>50</v>
      </c>
      <c r="Q3747" t="s">
        <v>34</v>
      </c>
      <c r="R3747">
        <v>21</v>
      </c>
      <c r="S3747" t="s">
        <v>27</v>
      </c>
      <c r="T3747">
        <v>10</v>
      </c>
      <c r="U3747">
        <v>3</v>
      </c>
      <c r="V3747">
        <v>3</v>
      </c>
      <c r="W3747">
        <v>99</v>
      </c>
      <c r="X3747">
        <v>743</v>
      </c>
      <c r="Y3747">
        <v>-50</v>
      </c>
      <c r="Z3747" t="s">
        <v>41</v>
      </c>
      <c r="AA3747">
        <v>0</v>
      </c>
      <c r="AB3747" t="str">
        <f t="shared" si="58"/>
        <v>30-39</v>
      </c>
    </row>
    <row r="3748" spans="1:28" x14ac:dyDescent="0.3">
      <c r="A3748">
        <v>18</v>
      </c>
      <c r="B3748" t="s">
        <v>27</v>
      </c>
      <c r="C3748" t="s">
        <v>38</v>
      </c>
      <c r="D3748">
        <v>0</v>
      </c>
      <c r="E3748" t="s">
        <v>42</v>
      </c>
      <c r="F3748">
        <v>100</v>
      </c>
      <c r="G3748">
        <v>0</v>
      </c>
      <c r="H3748" t="s">
        <v>30</v>
      </c>
      <c r="I3748">
        <v>0</v>
      </c>
      <c r="J3748" t="s">
        <v>31</v>
      </c>
      <c r="K3748">
        <v>0</v>
      </c>
      <c r="L3748" s="1">
        <v>2250</v>
      </c>
      <c r="M3748" t="s">
        <v>27</v>
      </c>
      <c r="N3748" t="s">
        <v>27</v>
      </c>
      <c r="O3748" t="s">
        <v>27</v>
      </c>
      <c r="P3748">
        <v>0</v>
      </c>
      <c r="Q3748" t="s">
        <v>34</v>
      </c>
      <c r="R3748">
        <v>25</v>
      </c>
      <c r="S3748" t="s">
        <v>27</v>
      </c>
      <c r="T3748">
        <v>7</v>
      </c>
      <c r="U3748">
        <v>1</v>
      </c>
      <c r="V3748">
        <v>2</v>
      </c>
      <c r="W3748">
        <v>99</v>
      </c>
      <c r="X3748">
        <v>769</v>
      </c>
      <c r="Y3748">
        <v>-50</v>
      </c>
      <c r="Z3748" t="s">
        <v>33</v>
      </c>
      <c r="AA3748">
        <v>50</v>
      </c>
      <c r="AB3748" t="str">
        <f t="shared" si="58"/>
        <v>10-19</v>
      </c>
    </row>
    <row r="3749" spans="1:28" x14ac:dyDescent="0.3">
      <c r="A3749">
        <v>42</v>
      </c>
      <c r="B3749" t="s">
        <v>27</v>
      </c>
      <c r="C3749" t="s">
        <v>28</v>
      </c>
      <c r="D3749">
        <v>86</v>
      </c>
      <c r="E3749" t="s">
        <v>37</v>
      </c>
      <c r="F3749">
        <v>0</v>
      </c>
      <c r="G3749">
        <v>0</v>
      </c>
      <c r="H3749" t="s">
        <v>30</v>
      </c>
      <c r="I3749">
        <v>0</v>
      </c>
      <c r="J3749" t="s">
        <v>31</v>
      </c>
      <c r="K3749">
        <v>0</v>
      </c>
      <c r="L3749" s="1">
        <v>2286</v>
      </c>
      <c r="M3749" t="s">
        <v>27</v>
      </c>
      <c r="N3749" t="s">
        <v>27</v>
      </c>
      <c r="O3749" t="s">
        <v>27</v>
      </c>
      <c r="P3749">
        <v>0</v>
      </c>
      <c r="Q3749" t="s">
        <v>44</v>
      </c>
      <c r="R3749">
        <v>15</v>
      </c>
      <c r="S3749" t="s">
        <v>36</v>
      </c>
      <c r="T3749">
        <v>5</v>
      </c>
      <c r="U3749">
        <v>2</v>
      </c>
      <c r="V3749">
        <v>3</v>
      </c>
      <c r="W3749">
        <v>14</v>
      </c>
      <c r="X3749">
        <v>702</v>
      </c>
      <c r="Y3749">
        <v>-50</v>
      </c>
      <c r="Z3749" t="s">
        <v>35</v>
      </c>
      <c r="AA3749">
        <v>100</v>
      </c>
      <c r="AB3749" t="str">
        <f t="shared" si="58"/>
        <v>40-49</v>
      </c>
    </row>
    <row r="3750" spans="1:28" x14ac:dyDescent="0.3">
      <c r="A3750">
        <v>61</v>
      </c>
      <c r="B3750" t="s">
        <v>36</v>
      </c>
      <c r="C3750" t="s">
        <v>45</v>
      </c>
      <c r="D3750">
        <v>0</v>
      </c>
      <c r="E3750" t="s">
        <v>42</v>
      </c>
      <c r="F3750">
        <v>100</v>
      </c>
      <c r="G3750">
        <v>1</v>
      </c>
      <c r="H3750" t="s">
        <v>30</v>
      </c>
      <c r="I3750">
        <v>50</v>
      </c>
      <c r="J3750" t="s">
        <v>31</v>
      </c>
      <c r="K3750">
        <v>0</v>
      </c>
      <c r="L3750" s="1">
        <v>2350</v>
      </c>
      <c r="M3750" t="s">
        <v>27</v>
      </c>
      <c r="N3750" t="s">
        <v>27</v>
      </c>
      <c r="O3750" t="s">
        <v>27</v>
      </c>
      <c r="P3750">
        <v>0</v>
      </c>
      <c r="Q3750" t="s">
        <v>34</v>
      </c>
      <c r="R3750">
        <v>12</v>
      </c>
      <c r="S3750" t="s">
        <v>36</v>
      </c>
      <c r="T3750">
        <v>5</v>
      </c>
      <c r="U3750">
        <v>1</v>
      </c>
      <c r="V3750">
        <v>1</v>
      </c>
      <c r="W3750">
        <v>8</v>
      </c>
      <c r="X3750">
        <v>702</v>
      </c>
      <c r="Y3750">
        <v>-50</v>
      </c>
      <c r="Z3750" t="s">
        <v>35</v>
      </c>
      <c r="AA3750">
        <v>100</v>
      </c>
      <c r="AB3750" t="str">
        <f t="shared" si="58"/>
        <v>60-69</v>
      </c>
    </row>
    <row r="3751" spans="1:28" x14ac:dyDescent="0.3">
      <c r="A3751">
        <v>18</v>
      </c>
      <c r="B3751" t="s">
        <v>27</v>
      </c>
      <c r="C3751" t="s">
        <v>38</v>
      </c>
      <c r="D3751">
        <v>0</v>
      </c>
      <c r="E3751" t="s">
        <v>42</v>
      </c>
      <c r="F3751">
        <v>100</v>
      </c>
      <c r="G3751">
        <v>0</v>
      </c>
      <c r="H3751" t="s">
        <v>30</v>
      </c>
      <c r="I3751">
        <v>0</v>
      </c>
      <c r="J3751" t="s">
        <v>31</v>
      </c>
      <c r="K3751">
        <v>0</v>
      </c>
      <c r="L3751" s="1">
        <v>2250</v>
      </c>
      <c r="M3751" t="s">
        <v>36</v>
      </c>
      <c r="N3751" t="s">
        <v>27</v>
      </c>
      <c r="O3751" t="s">
        <v>27</v>
      </c>
      <c r="P3751">
        <v>50</v>
      </c>
      <c r="Q3751" t="s">
        <v>32</v>
      </c>
      <c r="R3751">
        <v>23</v>
      </c>
      <c r="S3751" t="s">
        <v>36</v>
      </c>
      <c r="T3751">
        <v>4</v>
      </c>
      <c r="U3751">
        <v>0</v>
      </c>
      <c r="V3751">
        <v>3</v>
      </c>
      <c r="W3751">
        <v>3</v>
      </c>
      <c r="X3751">
        <v>717</v>
      </c>
      <c r="Y3751">
        <v>-50</v>
      </c>
      <c r="Z3751" t="s">
        <v>35</v>
      </c>
      <c r="AA3751">
        <v>100</v>
      </c>
      <c r="AB3751" t="str">
        <f t="shared" si="58"/>
        <v>10-19</v>
      </c>
    </row>
    <row r="3752" spans="1:28" x14ac:dyDescent="0.3">
      <c r="A3752">
        <v>31</v>
      </c>
      <c r="B3752" t="s">
        <v>27</v>
      </c>
      <c r="C3752" t="s">
        <v>38</v>
      </c>
      <c r="D3752">
        <v>0</v>
      </c>
      <c r="E3752" t="s">
        <v>29</v>
      </c>
      <c r="F3752">
        <v>50</v>
      </c>
      <c r="G3752">
        <v>0</v>
      </c>
      <c r="H3752" t="s">
        <v>30</v>
      </c>
      <c r="I3752">
        <v>0</v>
      </c>
      <c r="J3752" t="s">
        <v>40</v>
      </c>
      <c r="K3752">
        <v>-200</v>
      </c>
      <c r="L3752" s="1">
        <v>2000</v>
      </c>
      <c r="M3752" t="s">
        <v>27</v>
      </c>
      <c r="N3752" t="s">
        <v>27</v>
      </c>
      <c r="O3752" t="s">
        <v>27</v>
      </c>
      <c r="P3752">
        <v>0</v>
      </c>
      <c r="Q3752" t="s">
        <v>34</v>
      </c>
      <c r="R3752">
        <v>15</v>
      </c>
      <c r="S3752" t="s">
        <v>27</v>
      </c>
      <c r="T3752">
        <v>5</v>
      </c>
      <c r="U3752">
        <v>3</v>
      </c>
      <c r="V3752">
        <v>2</v>
      </c>
      <c r="W3752">
        <v>99</v>
      </c>
      <c r="X3752">
        <v>777</v>
      </c>
      <c r="Y3752">
        <v>-50</v>
      </c>
      <c r="Z3752" t="s">
        <v>33</v>
      </c>
      <c r="AA3752">
        <v>50</v>
      </c>
      <c r="AB3752" t="str">
        <f t="shared" si="58"/>
        <v>30-39</v>
      </c>
    </row>
    <row r="3753" spans="1:28" x14ac:dyDescent="0.3">
      <c r="A3753">
        <v>44</v>
      </c>
      <c r="B3753" t="s">
        <v>27</v>
      </c>
      <c r="C3753" t="s">
        <v>28</v>
      </c>
      <c r="D3753">
        <v>86</v>
      </c>
      <c r="E3753" t="s">
        <v>42</v>
      </c>
      <c r="F3753">
        <v>100</v>
      </c>
      <c r="G3753">
        <v>0</v>
      </c>
      <c r="H3753" t="s">
        <v>30</v>
      </c>
      <c r="I3753">
        <v>0</v>
      </c>
      <c r="J3753" t="s">
        <v>40</v>
      </c>
      <c r="K3753">
        <v>-200</v>
      </c>
      <c r="L3753" s="1">
        <v>2136</v>
      </c>
      <c r="M3753" t="s">
        <v>36</v>
      </c>
      <c r="N3753" t="s">
        <v>27</v>
      </c>
      <c r="O3753" t="s">
        <v>27</v>
      </c>
      <c r="P3753">
        <v>50</v>
      </c>
      <c r="Q3753" t="s">
        <v>32</v>
      </c>
      <c r="R3753">
        <v>15</v>
      </c>
      <c r="S3753" t="s">
        <v>27</v>
      </c>
      <c r="T3753">
        <v>5</v>
      </c>
      <c r="U3753">
        <v>3</v>
      </c>
      <c r="V3753">
        <v>2</v>
      </c>
      <c r="W3753">
        <v>99</v>
      </c>
      <c r="X3753">
        <v>676</v>
      </c>
      <c r="Y3753">
        <v>50</v>
      </c>
      <c r="Z3753" t="s">
        <v>41</v>
      </c>
      <c r="AA3753">
        <v>0</v>
      </c>
      <c r="AB3753" t="str">
        <f t="shared" si="58"/>
        <v>40-49</v>
      </c>
    </row>
    <row r="3754" spans="1:28" x14ac:dyDescent="0.3">
      <c r="A3754">
        <v>58</v>
      </c>
      <c r="B3754" t="s">
        <v>36</v>
      </c>
      <c r="C3754" t="s">
        <v>38</v>
      </c>
      <c r="D3754">
        <v>0</v>
      </c>
      <c r="E3754" t="s">
        <v>29</v>
      </c>
      <c r="F3754">
        <v>50</v>
      </c>
      <c r="G3754">
        <v>1</v>
      </c>
      <c r="H3754" t="s">
        <v>30</v>
      </c>
      <c r="I3754">
        <v>50</v>
      </c>
      <c r="J3754" t="s">
        <v>31</v>
      </c>
      <c r="K3754">
        <v>0</v>
      </c>
      <c r="L3754" s="1">
        <v>2400</v>
      </c>
      <c r="M3754" t="s">
        <v>27</v>
      </c>
      <c r="N3754" t="s">
        <v>27</v>
      </c>
      <c r="O3754" t="s">
        <v>27</v>
      </c>
      <c r="P3754">
        <v>0</v>
      </c>
      <c r="Q3754" t="s">
        <v>34</v>
      </c>
      <c r="R3754">
        <v>22</v>
      </c>
      <c r="S3754" t="s">
        <v>27</v>
      </c>
      <c r="T3754">
        <v>4</v>
      </c>
      <c r="U3754">
        <v>1</v>
      </c>
      <c r="V3754">
        <v>1</v>
      </c>
      <c r="W3754">
        <v>99</v>
      </c>
      <c r="X3754">
        <v>677</v>
      </c>
      <c r="Y3754">
        <v>50</v>
      </c>
      <c r="Z3754" t="s">
        <v>35</v>
      </c>
      <c r="AA3754">
        <v>100</v>
      </c>
      <c r="AB3754" t="str">
        <f t="shared" si="58"/>
        <v>50-59</v>
      </c>
    </row>
    <row r="3755" spans="1:28" x14ac:dyDescent="0.3">
      <c r="A3755">
        <v>33</v>
      </c>
      <c r="B3755" t="s">
        <v>27</v>
      </c>
      <c r="C3755" t="s">
        <v>28</v>
      </c>
      <c r="D3755">
        <v>86</v>
      </c>
      <c r="E3755" t="s">
        <v>29</v>
      </c>
      <c r="F3755">
        <v>50</v>
      </c>
      <c r="G3755">
        <v>1</v>
      </c>
      <c r="H3755" t="s">
        <v>39</v>
      </c>
      <c r="I3755">
        <v>100</v>
      </c>
      <c r="J3755" t="s">
        <v>31</v>
      </c>
      <c r="K3755">
        <v>0</v>
      </c>
      <c r="L3755" s="1">
        <v>2386</v>
      </c>
      <c r="M3755" t="s">
        <v>27</v>
      </c>
      <c r="N3755" t="s">
        <v>27</v>
      </c>
      <c r="O3755" t="s">
        <v>27</v>
      </c>
      <c r="P3755">
        <v>0</v>
      </c>
      <c r="Q3755" t="s">
        <v>34</v>
      </c>
      <c r="R3755">
        <v>4</v>
      </c>
      <c r="S3755" t="s">
        <v>36</v>
      </c>
      <c r="T3755">
        <v>10</v>
      </c>
      <c r="U3755">
        <v>2</v>
      </c>
      <c r="V3755">
        <v>2</v>
      </c>
      <c r="W3755">
        <v>8</v>
      </c>
      <c r="X3755">
        <v>776</v>
      </c>
      <c r="Y3755">
        <v>-50</v>
      </c>
      <c r="Z3755" t="s">
        <v>33</v>
      </c>
      <c r="AA3755">
        <v>50</v>
      </c>
      <c r="AB3755" t="str">
        <f t="shared" si="58"/>
        <v>30-39</v>
      </c>
    </row>
    <row r="3756" spans="1:28" x14ac:dyDescent="0.3">
      <c r="A3756">
        <v>29</v>
      </c>
      <c r="B3756" t="s">
        <v>27</v>
      </c>
      <c r="C3756" t="s">
        <v>28</v>
      </c>
      <c r="D3756">
        <v>86</v>
      </c>
      <c r="E3756" t="s">
        <v>37</v>
      </c>
      <c r="F3756">
        <v>0</v>
      </c>
      <c r="G3756">
        <v>0</v>
      </c>
      <c r="H3756" t="s">
        <v>39</v>
      </c>
      <c r="I3756">
        <v>0</v>
      </c>
      <c r="J3756" t="s">
        <v>31</v>
      </c>
      <c r="K3756">
        <v>0</v>
      </c>
      <c r="L3756" s="1">
        <v>2336</v>
      </c>
      <c r="M3756" t="s">
        <v>27</v>
      </c>
      <c r="N3756" t="s">
        <v>36</v>
      </c>
      <c r="O3756" t="s">
        <v>27</v>
      </c>
      <c r="P3756">
        <v>50</v>
      </c>
      <c r="Q3756" t="s">
        <v>34</v>
      </c>
      <c r="R3756">
        <v>21</v>
      </c>
      <c r="S3756" t="s">
        <v>27</v>
      </c>
      <c r="T3756">
        <v>6</v>
      </c>
      <c r="U3756">
        <v>3</v>
      </c>
      <c r="V3756">
        <v>2</v>
      </c>
      <c r="W3756">
        <v>99</v>
      </c>
      <c r="X3756">
        <v>686</v>
      </c>
      <c r="Y3756">
        <v>50</v>
      </c>
      <c r="Z3756" t="s">
        <v>35</v>
      </c>
      <c r="AA3756">
        <v>100</v>
      </c>
      <c r="AB3756" t="str">
        <f t="shared" si="58"/>
        <v>20-29</v>
      </c>
    </row>
    <row r="3757" spans="1:28" x14ac:dyDescent="0.3">
      <c r="A3757">
        <v>18</v>
      </c>
      <c r="B3757" t="s">
        <v>27</v>
      </c>
      <c r="C3757" t="s">
        <v>38</v>
      </c>
      <c r="D3757">
        <v>0</v>
      </c>
      <c r="E3757" t="s">
        <v>42</v>
      </c>
      <c r="F3757">
        <v>100</v>
      </c>
      <c r="G3757">
        <v>0</v>
      </c>
      <c r="H3757" t="s">
        <v>30</v>
      </c>
      <c r="I3757">
        <v>0</v>
      </c>
      <c r="J3757" t="s">
        <v>40</v>
      </c>
      <c r="K3757">
        <v>-200</v>
      </c>
      <c r="L3757" s="1">
        <v>2100</v>
      </c>
      <c r="M3757" t="s">
        <v>27</v>
      </c>
      <c r="N3757" t="s">
        <v>27</v>
      </c>
      <c r="O3757" t="s">
        <v>27</v>
      </c>
      <c r="P3757">
        <v>0</v>
      </c>
      <c r="Q3757" t="s">
        <v>34</v>
      </c>
      <c r="R3757">
        <v>17</v>
      </c>
      <c r="S3757" t="s">
        <v>36</v>
      </c>
      <c r="T3757">
        <v>10</v>
      </c>
      <c r="U3757">
        <v>3</v>
      </c>
      <c r="V3757">
        <v>3</v>
      </c>
      <c r="W3757">
        <v>12</v>
      </c>
      <c r="X3757">
        <v>698</v>
      </c>
      <c r="Y3757">
        <v>50</v>
      </c>
      <c r="Z3757" t="s">
        <v>41</v>
      </c>
      <c r="AA3757">
        <v>0</v>
      </c>
      <c r="AB3757" t="str">
        <f t="shared" si="58"/>
        <v>10-19</v>
      </c>
    </row>
    <row r="3758" spans="1:28" x14ac:dyDescent="0.3">
      <c r="A3758">
        <v>41</v>
      </c>
      <c r="B3758" t="s">
        <v>27</v>
      </c>
      <c r="C3758" t="s">
        <v>38</v>
      </c>
      <c r="D3758">
        <v>0</v>
      </c>
      <c r="E3758" t="s">
        <v>29</v>
      </c>
      <c r="F3758">
        <v>50</v>
      </c>
      <c r="G3758">
        <v>0</v>
      </c>
      <c r="H3758" t="s">
        <v>30</v>
      </c>
      <c r="I3758">
        <v>0</v>
      </c>
      <c r="J3758" t="s">
        <v>31</v>
      </c>
      <c r="K3758">
        <v>0</v>
      </c>
      <c r="L3758" s="1">
        <v>2100</v>
      </c>
      <c r="M3758" t="s">
        <v>36</v>
      </c>
      <c r="N3758" t="s">
        <v>27</v>
      </c>
      <c r="O3758" t="s">
        <v>27</v>
      </c>
      <c r="P3758">
        <v>50</v>
      </c>
      <c r="Q3758" t="s">
        <v>32</v>
      </c>
      <c r="R3758">
        <v>13</v>
      </c>
      <c r="S3758" t="s">
        <v>36</v>
      </c>
      <c r="T3758">
        <v>4</v>
      </c>
      <c r="U3758">
        <v>2</v>
      </c>
      <c r="V3758">
        <v>2</v>
      </c>
      <c r="W3758">
        <v>6</v>
      </c>
      <c r="X3758">
        <v>755</v>
      </c>
      <c r="Y3758">
        <v>-50</v>
      </c>
      <c r="Z3758" t="s">
        <v>41</v>
      </c>
      <c r="AA3758">
        <v>0</v>
      </c>
      <c r="AB3758" t="str">
        <f t="shared" si="58"/>
        <v>40-49</v>
      </c>
    </row>
    <row r="3759" spans="1:28" x14ac:dyDescent="0.3">
      <c r="A3759">
        <v>70</v>
      </c>
      <c r="B3759" t="s">
        <v>36</v>
      </c>
      <c r="C3759" t="s">
        <v>38</v>
      </c>
      <c r="D3759">
        <v>0</v>
      </c>
      <c r="E3759" t="s">
        <v>42</v>
      </c>
      <c r="F3759">
        <v>100</v>
      </c>
      <c r="G3759">
        <v>1</v>
      </c>
      <c r="H3759" t="s">
        <v>39</v>
      </c>
      <c r="I3759">
        <v>100</v>
      </c>
      <c r="J3759" t="s">
        <v>31</v>
      </c>
      <c r="K3759">
        <v>0</v>
      </c>
      <c r="L3759" s="1">
        <v>2300</v>
      </c>
      <c r="M3759" t="s">
        <v>27</v>
      </c>
      <c r="N3759" t="s">
        <v>36</v>
      </c>
      <c r="O3759" t="s">
        <v>27</v>
      </c>
      <c r="P3759">
        <v>50</v>
      </c>
      <c r="Q3759" t="s">
        <v>32</v>
      </c>
      <c r="R3759">
        <v>27</v>
      </c>
      <c r="S3759" t="s">
        <v>36</v>
      </c>
      <c r="T3759">
        <v>1</v>
      </c>
      <c r="U3759">
        <v>2</v>
      </c>
      <c r="V3759">
        <v>3</v>
      </c>
      <c r="W3759">
        <v>10</v>
      </c>
      <c r="X3759">
        <v>742</v>
      </c>
      <c r="Y3759">
        <v>-50</v>
      </c>
      <c r="Z3759" t="s">
        <v>33</v>
      </c>
      <c r="AA3759">
        <v>50</v>
      </c>
      <c r="AB3759" t="str">
        <f t="shared" si="58"/>
        <v>70-79</v>
      </c>
    </row>
    <row r="3760" spans="1:28" x14ac:dyDescent="0.3">
      <c r="A3760">
        <v>44</v>
      </c>
      <c r="B3760" t="s">
        <v>27</v>
      </c>
      <c r="C3760" t="s">
        <v>28</v>
      </c>
      <c r="D3760">
        <v>86</v>
      </c>
      <c r="E3760" t="s">
        <v>29</v>
      </c>
      <c r="F3760">
        <v>50</v>
      </c>
      <c r="G3760">
        <v>0</v>
      </c>
      <c r="H3760" t="s">
        <v>43</v>
      </c>
      <c r="I3760">
        <v>0</v>
      </c>
      <c r="J3760" t="s">
        <v>40</v>
      </c>
      <c r="K3760">
        <v>-200</v>
      </c>
      <c r="L3760" s="1">
        <v>2086</v>
      </c>
      <c r="M3760" t="s">
        <v>27</v>
      </c>
      <c r="N3760" t="s">
        <v>27</v>
      </c>
      <c r="O3760" t="s">
        <v>27</v>
      </c>
      <c r="P3760">
        <v>0</v>
      </c>
      <c r="Q3760" t="s">
        <v>34</v>
      </c>
      <c r="R3760">
        <v>30</v>
      </c>
      <c r="S3760" t="s">
        <v>36</v>
      </c>
      <c r="T3760">
        <v>7</v>
      </c>
      <c r="U3760">
        <v>1</v>
      </c>
      <c r="V3760">
        <v>3</v>
      </c>
      <c r="W3760">
        <v>8</v>
      </c>
      <c r="X3760">
        <v>769</v>
      </c>
      <c r="Y3760">
        <v>-50</v>
      </c>
      <c r="Z3760" t="s">
        <v>33</v>
      </c>
      <c r="AA3760">
        <v>50</v>
      </c>
      <c r="AB3760" t="str">
        <f t="shared" si="58"/>
        <v>40-49</v>
      </c>
    </row>
    <row r="3761" spans="1:28" x14ac:dyDescent="0.3">
      <c r="A3761">
        <v>39</v>
      </c>
      <c r="B3761" t="s">
        <v>27</v>
      </c>
      <c r="C3761" t="s">
        <v>38</v>
      </c>
      <c r="D3761">
        <v>0</v>
      </c>
      <c r="E3761" t="s">
        <v>29</v>
      </c>
      <c r="F3761">
        <v>50</v>
      </c>
      <c r="G3761">
        <v>1</v>
      </c>
      <c r="H3761" t="s">
        <v>30</v>
      </c>
      <c r="I3761">
        <v>50</v>
      </c>
      <c r="J3761" t="s">
        <v>40</v>
      </c>
      <c r="K3761">
        <v>-200</v>
      </c>
      <c r="L3761" s="1">
        <v>1950</v>
      </c>
      <c r="M3761" t="s">
        <v>36</v>
      </c>
      <c r="N3761" t="s">
        <v>27</v>
      </c>
      <c r="O3761" t="s">
        <v>27</v>
      </c>
      <c r="P3761">
        <v>50</v>
      </c>
      <c r="Q3761" t="s">
        <v>32</v>
      </c>
      <c r="R3761">
        <v>16</v>
      </c>
      <c r="S3761" t="s">
        <v>36</v>
      </c>
      <c r="T3761">
        <v>2</v>
      </c>
      <c r="U3761">
        <v>1</v>
      </c>
      <c r="V3761">
        <v>2</v>
      </c>
      <c r="W3761">
        <v>9</v>
      </c>
      <c r="X3761">
        <v>704</v>
      </c>
      <c r="Y3761">
        <v>-50</v>
      </c>
      <c r="Z3761" t="s">
        <v>41</v>
      </c>
      <c r="AA3761">
        <v>0</v>
      </c>
      <c r="AB3761" t="str">
        <f t="shared" si="58"/>
        <v>30-39</v>
      </c>
    </row>
    <row r="3762" spans="1:28" x14ac:dyDescent="0.3">
      <c r="A3762">
        <v>44</v>
      </c>
      <c r="B3762" t="s">
        <v>27</v>
      </c>
      <c r="C3762" t="s">
        <v>28</v>
      </c>
      <c r="D3762">
        <v>86</v>
      </c>
      <c r="E3762" t="s">
        <v>29</v>
      </c>
      <c r="F3762">
        <v>50</v>
      </c>
      <c r="G3762">
        <v>0</v>
      </c>
      <c r="H3762" t="s">
        <v>30</v>
      </c>
      <c r="I3762">
        <v>0</v>
      </c>
      <c r="J3762" t="s">
        <v>31</v>
      </c>
      <c r="K3762">
        <v>0</v>
      </c>
      <c r="L3762" s="1">
        <v>2286</v>
      </c>
      <c r="M3762" t="s">
        <v>27</v>
      </c>
      <c r="N3762" t="s">
        <v>27</v>
      </c>
      <c r="O3762" t="s">
        <v>27</v>
      </c>
      <c r="P3762">
        <v>0</v>
      </c>
      <c r="Q3762" t="s">
        <v>34</v>
      </c>
      <c r="R3762">
        <v>28</v>
      </c>
      <c r="S3762" t="s">
        <v>27</v>
      </c>
      <c r="T3762">
        <v>5</v>
      </c>
      <c r="U3762">
        <v>2</v>
      </c>
      <c r="V3762">
        <v>3</v>
      </c>
      <c r="W3762">
        <v>99</v>
      </c>
      <c r="X3762">
        <v>762</v>
      </c>
      <c r="Y3762">
        <v>-50</v>
      </c>
      <c r="Z3762" t="s">
        <v>33</v>
      </c>
      <c r="AA3762">
        <v>50</v>
      </c>
      <c r="AB3762" t="str">
        <f t="shared" si="58"/>
        <v>40-49</v>
      </c>
    </row>
    <row r="3763" spans="1:28" x14ac:dyDescent="0.3">
      <c r="A3763">
        <v>39</v>
      </c>
      <c r="B3763" t="s">
        <v>27</v>
      </c>
      <c r="C3763" t="s">
        <v>38</v>
      </c>
      <c r="D3763">
        <v>0</v>
      </c>
      <c r="E3763" t="s">
        <v>29</v>
      </c>
      <c r="F3763">
        <v>50</v>
      </c>
      <c r="G3763">
        <v>1</v>
      </c>
      <c r="H3763" t="s">
        <v>39</v>
      </c>
      <c r="I3763">
        <v>100</v>
      </c>
      <c r="J3763" t="s">
        <v>40</v>
      </c>
      <c r="K3763">
        <v>-200</v>
      </c>
      <c r="L3763" s="1">
        <v>2100</v>
      </c>
      <c r="M3763" t="s">
        <v>27</v>
      </c>
      <c r="N3763" t="s">
        <v>27</v>
      </c>
      <c r="O3763" t="s">
        <v>27</v>
      </c>
      <c r="P3763">
        <v>0</v>
      </c>
      <c r="Q3763" t="s">
        <v>34</v>
      </c>
      <c r="R3763">
        <v>16</v>
      </c>
      <c r="S3763" t="s">
        <v>36</v>
      </c>
      <c r="T3763">
        <v>6</v>
      </c>
      <c r="U3763">
        <v>2</v>
      </c>
      <c r="V3763">
        <v>1</v>
      </c>
      <c r="W3763">
        <v>3</v>
      </c>
      <c r="X3763">
        <v>724</v>
      </c>
      <c r="Y3763">
        <v>-50</v>
      </c>
      <c r="Z3763" t="s">
        <v>33</v>
      </c>
      <c r="AA3763">
        <v>50</v>
      </c>
      <c r="AB3763" t="str">
        <f t="shared" si="58"/>
        <v>30-39</v>
      </c>
    </row>
    <row r="3764" spans="1:28" x14ac:dyDescent="0.3">
      <c r="A3764">
        <v>27</v>
      </c>
      <c r="B3764" t="s">
        <v>27</v>
      </c>
      <c r="C3764" t="s">
        <v>28</v>
      </c>
      <c r="D3764">
        <v>86</v>
      </c>
      <c r="E3764" t="s">
        <v>37</v>
      </c>
      <c r="F3764">
        <v>0</v>
      </c>
      <c r="G3764">
        <v>2</v>
      </c>
      <c r="H3764" t="s">
        <v>30</v>
      </c>
      <c r="I3764">
        <v>100</v>
      </c>
      <c r="J3764" t="s">
        <v>31</v>
      </c>
      <c r="K3764">
        <v>0</v>
      </c>
      <c r="L3764" s="1">
        <v>2486</v>
      </c>
      <c r="M3764" t="s">
        <v>27</v>
      </c>
      <c r="N3764" t="s">
        <v>27</v>
      </c>
      <c r="O3764" t="s">
        <v>27</v>
      </c>
      <c r="P3764">
        <v>0</v>
      </c>
      <c r="Q3764" t="s">
        <v>34</v>
      </c>
      <c r="R3764">
        <v>18</v>
      </c>
      <c r="S3764" t="s">
        <v>36</v>
      </c>
      <c r="T3764">
        <v>6</v>
      </c>
      <c r="U3764">
        <v>1</v>
      </c>
      <c r="V3764">
        <v>3</v>
      </c>
      <c r="W3764">
        <v>5</v>
      </c>
      <c r="X3764">
        <v>621</v>
      </c>
      <c r="Y3764">
        <v>50</v>
      </c>
      <c r="Z3764" t="s">
        <v>35</v>
      </c>
      <c r="AA3764">
        <v>100</v>
      </c>
      <c r="AB3764" t="str">
        <f t="shared" si="58"/>
        <v>20-29</v>
      </c>
    </row>
    <row r="3765" spans="1:28" x14ac:dyDescent="0.3">
      <c r="A3765">
        <v>52</v>
      </c>
      <c r="B3765" t="s">
        <v>27</v>
      </c>
      <c r="C3765" t="s">
        <v>38</v>
      </c>
      <c r="D3765">
        <v>0</v>
      </c>
      <c r="E3765" t="s">
        <v>37</v>
      </c>
      <c r="F3765">
        <v>0</v>
      </c>
      <c r="G3765">
        <v>0</v>
      </c>
      <c r="H3765" t="s">
        <v>39</v>
      </c>
      <c r="I3765">
        <v>0</v>
      </c>
      <c r="J3765" t="s">
        <v>31</v>
      </c>
      <c r="K3765">
        <v>0</v>
      </c>
      <c r="L3765" s="1">
        <v>2150</v>
      </c>
      <c r="M3765" t="s">
        <v>27</v>
      </c>
      <c r="N3765" t="s">
        <v>36</v>
      </c>
      <c r="O3765" t="s">
        <v>27</v>
      </c>
      <c r="P3765">
        <v>50</v>
      </c>
      <c r="Q3765" t="s">
        <v>34</v>
      </c>
      <c r="R3765">
        <v>14</v>
      </c>
      <c r="S3765" t="s">
        <v>36</v>
      </c>
      <c r="T3765">
        <v>6</v>
      </c>
      <c r="U3765">
        <v>2</v>
      </c>
      <c r="V3765">
        <v>2</v>
      </c>
      <c r="W3765">
        <v>14</v>
      </c>
      <c r="X3765">
        <v>843</v>
      </c>
      <c r="Y3765">
        <v>-50</v>
      </c>
      <c r="Z3765" t="s">
        <v>35</v>
      </c>
      <c r="AA3765">
        <v>100</v>
      </c>
      <c r="AB3765" t="str">
        <f t="shared" si="58"/>
        <v>50-59</v>
      </c>
    </row>
    <row r="3766" spans="1:28" x14ac:dyDescent="0.3">
      <c r="A3766">
        <v>43</v>
      </c>
      <c r="B3766" t="s">
        <v>27</v>
      </c>
      <c r="C3766" t="s">
        <v>46</v>
      </c>
      <c r="D3766">
        <v>0</v>
      </c>
      <c r="E3766" t="s">
        <v>42</v>
      </c>
      <c r="F3766">
        <v>100</v>
      </c>
      <c r="G3766">
        <v>0</v>
      </c>
      <c r="H3766" t="s">
        <v>39</v>
      </c>
      <c r="I3766">
        <v>0</v>
      </c>
      <c r="J3766" t="s">
        <v>40</v>
      </c>
      <c r="K3766">
        <v>-200</v>
      </c>
      <c r="L3766" s="1">
        <v>2000</v>
      </c>
      <c r="M3766" t="s">
        <v>27</v>
      </c>
      <c r="N3766" t="s">
        <v>27</v>
      </c>
      <c r="O3766" t="s">
        <v>27</v>
      </c>
      <c r="P3766">
        <v>0</v>
      </c>
      <c r="Q3766" t="s">
        <v>34</v>
      </c>
      <c r="R3766">
        <v>3</v>
      </c>
      <c r="S3766" t="s">
        <v>36</v>
      </c>
      <c r="T3766">
        <v>2</v>
      </c>
      <c r="U3766">
        <v>2</v>
      </c>
      <c r="V3766">
        <v>2</v>
      </c>
      <c r="W3766">
        <v>2</v>
      </c>
      <c r="X3766">
        <v>717</v>
      </c>
      <c r="Y3766">
        <v>-50</v>
      </c>
      <c r="Z3766" t="s">
        <v>41</v>
      </c>
      <c r="AA3766">
        <v>0</v>
      </c>
      <c r="AB3766" t="str">
        <f t="shared" si="58"/>
        <v>40-49</v>
      </c>
    </row>
    <row r="3767" spans="1:28" x14ac:dyDescent="0.3">
      <c r="A3767">
        <v>40</v>
      </c>
      <c r="B3767" t="s">
        <v>27</v>
      </c>
      <c r="C3767" t="s">
        <v>28</v>
      </c>
      <c r="D3767">
        <v>86</v>
      </c>
      <c r="E3767" t="s">
        <v>29</v>
      </c>
      <c r="F3767">
        <v>50</v>
      </c>
      <c r="G3767">
        <v>0</v>
      </c>
      <c r="H3767" t="s">
        <v>39</v>
      </c>
      <c r="I3767">
        <v>0</v>
      </c>
      <c r="J3767" t="s">
        <v>31</v>
      </c>
      <c r="K3767">
        <v>0</v>
      </c>
      <c r="L3767" s="1">
        <v>2236</v>
      </c>
      <c r="M3767" t="s">
        <v>36</v>
      </c>
      <c r="N3767" t="s">
        <v>27</v>
      </c>
      <c r="O3767" t="s">
        <v>27</v>
      </c>
      <c r="P3767">
        <v>50</v>
      </c>
      <c r="Q3767" t="s">
        <v>34</v>
      </c>
      <c r="R3767">
        <v>16</v>
      </c>
      <c r="S3767" t="s">
        <v>27</v>
      </c>
      <c r="T3767">
        <v>7</v>
      </c>
      <c r="U3767">
        <v>2</v>
      </c>
      <c r="V3767">
        <v>2</v>
      </c>
      <c r="W3767">
        <v>99</v>
      </c>
      <c r="X3767">
        <v>779</v>
      </c>
      <c r="Y3767">
        <v>-50</v>
      </c>
      <c r="Z3767" t="s">
        <v>33</v>
      </c>
      <c r="AA3767">
        <v>50</v>
      </c>
      <c r="AB3767" t="str">
        <f t="shared" si="58"/>
        <v>40-49</v>
      </c>
    </row>
    <row r="3768" spans="1:28" x14ac:dyDescent="0.3">
      <c r="A3768">
        <v>25</v>
      </c>
      <c r="B3768" t="s">
        <v>27</v>
      </c>
      <c r="C3768" t="s">
        <v>28</v>
      </c>
      <c r="D3768">
        <v>86</v>
      </c>
      <c r="E3768" t="s">
        <v>37</v>
      </c>
      <c r="F3768">
        <v>0</v>
      </c>
      <c r="G3768">
        <v>1</v>
      </c>
      <c r="H3768" t="s">
        <v>30</v>
      </c>
      <c r="I3768">
        <v>50</v>
      </c>
      <c r="J3768" t="s">
        <v>40</v>
      </c>
      <c r="K3768">
        <v>-200</v>
      </c>
      <c r="L3768" s="1">
        <v>2136</v>
      </c>
      <c r="M3768" t="s">
        <v>27</v>
      </c>
      <c r="N3768" t="s">
        <v>27</v>
      </c>
      <c r="O3768" t="s">
        <v>27</v>
      </c>
      <c r="P3768">
        <v>0</v>
      </c>
      <c r="Q3768" t="s">
        <v>34</v>
      </c>
      <c r="R3768">
        <v>17</v>
      </c>
      <c r="S3768" t="s">
        <v>27</v>
      </c>
      <c r="T3768">
        <v>6</v>
      </c>
      <c r="U3768">
        <v>1</v>
      </c>
      <c r="V3768">
        <v>3</v>
      </c>
      <c r="W3768">
        <v>99</v>
      </c>
      <c r="X3768">
        <v>720</v>
      </c>
      <c r="Y3768">
        <v>-50</v>
      </c>
      <c r="Z3768" t="s">
        <v>35</v>
      </c>
      <c r="AA3768">
        <v>100</v>
      </c>
      <c r="AB3768" t="str">
        <f t="shared" si="58"/>
        <v>20-29</v>
      </c>
    </row>
    <row r="3769" spans="1:28" x14ac:dyDescent="0.3">
      <c r="A3769">
        <v>59</v>
      </c>
      <c r="B3769" t="s">
        <v>36</v>
      </c>
      <c r="C3769" t="s">
        <v>38</v>
      </c>
      <c r="D3769">
        <v>0</v>
      </c>
      <c r="E3769" t="s">
        <v>37</v>
      </c>
      <c r="F3769">
        <v>0</v>
      </c>
      <c r="G3769">
        <v>0</v>
      </c>
      <c r="H3769" t="s">
        <v>30</v>
      </c>
      <c r="I3769">
        <v>0</v>
      </c>
      <c r="J3769" t="s">
        <v>31</v>
      </c>
      <c r="K3769">
        <v>0</v>
      </c>
      <c r="L3769" s="1">
        <v>2200</v>
      </c>
      <c r="M3769" t="s">
        <v>27</v>
      </c>
      <c r="N3769" t="s">
        <v>36</v>
      </c>
      <c r="O3769" t="s">
        <v>27</v>
      </c>
      <c r="P3769">
        <v>50</v>
      </c>
      <c r="Q3769" t="s">
        <v>34</v>
      </c>
      <c r="R3769">
        <v>2</v>
      </c>
      <c r="S3769" t="s">
        <v>27</v>
      </c>
      <c r="T3769">
        <v>4</v>
      </c>
      <c r="U3769">
        <v>1</v>
      </c>
      <c r="V3769">
        <v>1</v>
      </c>
      <c r="W3769">
        <v>99</v>
      </c>
      <c r="X3769">
        <v>666</v>
      </c>
      <c r="Y3769">
        <v>50</v>
      </c>
      <c r="Z3769" t="s">
        <v>33</v>
      </c>
      <c r="AA3769">
        <v>50</v>
      </c>
      <c r="AB3769" t="str">
        <f t="shared" si="58"/>
        <v>50-59</v>
      </c>
    </row>
    <row r="3770" spans="1:28" x14ac:dyDescent="0.3">
      <c r="A3770">
        <v>49</v>
      </c>
      <c r="B3770" t="s">
        <v>27</v>
      </c>
      <c r="C3770" t="s">
        <v>38</v>
      </c>
      <c r="D3770">
        <v>0</v>
      </c>
      <c r="E3770" t="s">
        <v>29</v>
      </c>
      <c r="F3770">
        <v>50</v>
      </c>
      <c r="G3770">
        <v>0</v>
      </c>
      <c r="H3770" t="s">
        <v>30</v>
      </c>
      <c r="I3770">
        <v>0</v>
      </c>
      <c r="J3770" t="s">
        <v>31</v>
      </c>
      <c r="K3770">
        <v>0</v>
      </c>
      <c r="L3770" s="1">
        <v>2250</v>
      </c>
      <c r="M3770" t="s">
        <v>27</v>
      </c>
      <c r="N3770" t="s">
        <v>27</v>
      </c>
      <c r="O3770" t="s">
        <v>27</v>
      </c>
      <c r="P3770">
        <v>0</v>
      </c>
      <c r="Q3770" t="s">
        <v>44</v>
      </c>
      <c r="R3770">
        <v>8</v>
      </c>
      <c r="S3770" t="s">
        <v>36</v>
      </c>
      <c r="T3770">
        <v>8</v>
      </c>
      <c r="U3770">
        <v>1</v>
      </c>
      <c r="V3770">
        <v>2</v>
      </c>
      <c r="W3770">
        <v>9</v>
      </c>
      <c r="X3770">
        <v>673</v>
      </c>
      <c r="Y3770">
        <v>50</v>
      </c>
      <c r="Z3770" t="s">
        <v>41</v>
      </c>
      <c r="AA3770">
        <v>0</v>
      </c>
      <c r="AB3770" t="str">
        <f t="shared" si="58"/>
        <v>40-49</v>
      </c>
    </row>
    <row r="3771" spans="1:28" x14ac:dyDescent="0.3">
      <c r="A3771">
        <v>31</v>
      </c>
      <c r="B3771" t="s">
        <v>27</v>
      </c>
      <c r="C3771" t="s">
        <v>38</v>
      </c>
      <c r="D3771">
        <v>0</v>
      </c>
      <c r="E3771" t="s">
        <v>37</v>
      </c>
      <c r="F3771">
        <v>0</v>
      </c>
      <c r="G3771">
        <v>0</v>
      </c>
      <c r="H3771" t="s">
        <v>30</v>
      </c>
      <c r="I3771">
        <v>0</v>
      </c>
      <c r="J3771" t="s">
        <v>31</v>
      </c>
      <c r="K3771">
        <v>0</v>
      </c>
      <c r="L3771" s="1">
        <v>2150</v>
      </c>
      <c r="M3771" t="s">
        <v>27</v>
      </c>
      <c r="N3771" t="s">
        <v>27</v>
      </c>
      <c r="O3771" t="s">
        <v>27</v>
      </c>
      <c r="P3771">
        <v>0</v>
      </c>
      <c r="Q3771" t="s">
        <v>34</v>
      </c>
      <c r="R3771">
        <v>16</v>
      </c>
      <c r="S3771" t="s">
        <v>27</v>
      </c>
      <c r="T3771">
        <v>2</v>
      </c>
      <c r="U3771">
        <v>3</v>
      </c>
      <c r="V3771">
        <v>3</v>
      </c>
      <c r="W3771">
        <v>99</v>
      </c>
      <c r="X3771">
        <v>764</v>
      </c>
      <c r="Y3771">
        <v>-50</v>
      </c>
      <c r="Z3771" t="s">
        <v>33</v>
      </c>
      <c r="AA3771">
        <v>50</v>
      </c>
      <c r="AB3771" t="str">
        <f t="shared" si="58"/>
        <v>30-39</v>
      </c>
    </row>
    <row r="3772" spans="1:28" x14ac:dyDescent="0.3">
      <c r="A3772">
        <v>55</v>
      </c>
      <c r="B3772" t="s">
        <v>36</v>
      </c>
      <c r="C3772" t="s">
        <v>38</v>
      </c>
      <c r="D3772">
        <v>0</v>
      </c>
      <c r="E3772" t="s">
        <v>29</v>
      </c>
      <c r="F3772">
        <v>50</v>
      </c>
      <c r="G3772">
        <v>1</v>
      </c>
      <c r="H3772" t="s">
        <v>30</v>
      </c>
      <c r="I3772">
        <v>50</v>
      </c>
      <c r="J3772" t="s">
        <v>40</v>
      </c>
      <c r="K3772">
        <v>-200</v>
      </c>
      <c r="L3772" s="1">
        <v>2050</v>
      </c>
      <c r="M3772" t="s">
        <v>27</v>
      </c>
      <c r="N3772" t="s">
        <v>27</v>
      </c>
      <c r="O3772" t="s">
        <v>27</v>
      </c>
      <c r="P3772">
        <v>0</v>
      </c>
      <c r="Q3772" t="s">
        <v>34</v>
      </c>
      <c r="R3772">
        <v>27</v>
      </c>
      <c r="S3772" t="s">
        <v>27</v>
      </c>
      <c r="T3772">
        <v>9</v>
      </c>
      <c r="U3772">
        <v>4</v>
      </c>
      <c r="V3772">
        <v>3</v>
      </c>
      <c r="W3772">
        <v>99</v>
      </c>
      <c r="X3772">
        <v>760</v>
      </c>
      <c r="Y3772">
        <v>-50</v>
      </c>
      <c r="Z3772" t="s">
        <v>33</v>
      </c>
      <c r="AA3772">
        <v>50</v>
      </c>
      <c r="AB3772" t="str">
        <f t="shared" si="58"/>
        <v>50-59</v>
      </c>
    </row>
    <row r="3773" spans="1:28" x14ac:dyDescent="0.3">
      <c r="A3773">
        <v>32</v>
      </c>
      <c r="B3773" t="s">
        <v>27</v>
      </c>
      <c r="C3773" t="s">
        <v>28</v>
      </c>
      <c r="D3773">
        <v>86</v>
      </c>
      <c r="E3773" t="s">
        <v>29</v>
      </c>
      <c r="F3773">
        <v>50</v>
      </c>
      <c r="G3773">
        <v>1</v>
      </c>
      <c r="H3773" t="s">
        <v>39</v>
      </c>
      <c r="I3773">
        <v>100</v>
      </c>
      <c r="J3773" t="s">
        <v>31</v>
      </c>
      <c r="K3773">
        <v>0</v>
      </c>
      <c r="L3773" s="1">
        <v>2486</v>
      </c>
      <c r="M3773" t="s">
        <v>27</v>
      </c>
      <c r="N3773" t="s">
        <v>27</v>
      </c>
      <c r="O3773" t="s">
        <v>27</v>
      </c>
      <c r="P3773">
        <v>0</v>
      </c>
      <c r="Q3773" t="s">
        <v>34</v>
      </c>
      <c r="R3773">
        <v>5</v>
      </c>
      <c r="S3773" t="s">
        <v>36</v>
      </c>
      <c r="T3773">
        <v>6</v>
      </c>
      <c r="U3773">
        <v>4</v>
      </c>
      <c r="V3773">
        <v>1</v>
      </c>
      <c r="W3773">
        <v>2</v>
      </c>
      <c r="X3773">
        <v>686</v>
      </c>
      <c r="Y3773">
        <v>50</v>
      </c>
      <c r="Z3773" t="s">
        <v>33</v>
      </c>
      <c r="AA3773">
        <v>50</v>
      </c>
      <c r="AB3773" t="str">
        <f t="shared" si="58"/>
        <v>30-39</v>
      </c>
    </row>
    <row r="3774" spans="1:28" x14ac:dyDescent="0.3">
      <c r="A3774">
        <v>28</v>
      </c>
      <c r="B3774" t="s">
        <v>27</v>
      </c>
      <c r="C3774" t="s">
        <v>28</v>
      </c>
      <c r="D3774">
        <v>86</v>
      </c>
      <c r="E3774" t="s">
        <v>29</v>
      </c>
      <c r="F3774">
        <v>50</v>
      </c>
      <c r="G3774">
        <v>0</v>
      </c>
      <c r="H3774" t="s">
        <v>30</v>
      </c>
      <c r="I3774">
        <v>0</v>
      </c>
      <c r="J3774" t="s">
        <v>31</v>
      </c>
      <c r="K3774">
        <v>0</v>
      </c>
      <c r="L3774" s="1">
        <v>2336</v>
      </c>
      <c r="M3774" t="s">
        <v>27</v>
      </c>
      <c r="N3774" t="s">
        <v>27</v>
      </c>
      <c r="O3774" t="s">
        <v>27</v>
      </c>
      <c r="P3774">
        <v>0</v>
      </c>
      <c r="Q3774" t="s">
        <v>34</v>
      </c>
      <c r="R3774">
        <v>5</v>
      </c>
      <c r="S3774" t="s">
        <v>36</v>
      </c>
      <c r="T3774">
        <v>7</v>
      </c>
      <c r="U3774">
        <v>2</v>
      </c>
      <c r="V3774">
        <v>2</v>
      </c>
      <c r="W3774">
        <v>13</v>
      </c>
      <c r="X3774">
        <v>736</v>
      </c>
      <c r="Y3774">
        <v>-50</v>
      </c>
      <c r="Z3774" t="s">
        <v>35</v>
      </c>
      <c r="AA3774">
        <v>100</v>
      </c>
      <c r="AB3774" t="str">
        <f t="shared" si="58"/>
        <v>20-29</v>
      </c>
    </row>
    <row r="3775" spans="1:28" x14ac:dyDescent="0.3">
      <c r="A3775">
        <v>28</v>
      </c>
      <c r="B3775" t="s">
        <v>27</v>
      </c>
      <c r="C3775" t="s">
        <v>28</v>
      </c>
      <c r="D3775">
        <v>86</v>
      </c>
      <c r="E3775" t="s">
        <v>37</v>
      </c>
      <c r="F3775">
        <v>0</v>
      </c>
      <c r="G3775">
        <v>0</v>
      </c>
      <c r="H3775" t="s">
        <v>30</v>
      </c>
      <c r="I3775">
        <v>0</v>
      </c>
      <c r="J3775" t="s">
        <v>31</v>
      </c>
      <c r="K3775">
        <v>0</v>
      </c>
      <c r="L3775" s="1">
        <v>2236</v>
      </c>
      <c r="M3775" t="s">
        <v>27</v>
      </c>
      <c r="N3775" t="s">
        <v>27</v>
      </c>
      <c r="O3775" t="s">
        <v>27</v>
      </c>
      <c r="P3775">
        <v>0</v>
      </c>
      <c r="Q3775" t="s">
        <v>44</v>
      </c>
      <c r="R3775">
        <v>28</v>
      </c>
      <c r="S3775" t="s">
        <v>36</v>
      </c>
      <c r="T3775">
        <v>6</v>
      </c>
      <c r="U3775">
        <v>0</v>
      </c>
      <c r="V3775">
        <v>3</v>
      </c>
      <c r="W3775">
        <v>14</v>
      </c>
      <c r="X3775">
        <v>744</v>
      </c>
      <c r="Y3775">
        <v>-50</v>
      </c>
      <c r="Z3775" t="s">
        <v>33</v>
      </c>
      <c r="AA3775">
        <v>50</v>
      </c>
      <c r="AB3775" t="str">
        <f t="shared" si="58"/>
        <v>20-29</v>
      </c>
    </row>
    <row r="3776" spans="1:28" x14ac:dyDescent="0.3">
      <c r="A3776">
        <v>18</v>
      </c>
      <c r="B3776" t="s">
        <v>27</v>
      </c>
      <c r="C3776" t="s">
        <v>28</v>
      </c>
      <c r="D3776">
        <v>86</v>
      </c>
      <c r="E3776" t="s">
        <v>29</v>
      </c>
      <c r="F3776">
        <v>50</v>
      </c>
      <c r="G3776">
        <v>0</v>
      </c>
      <c r="H3776" t="s">
        <v>30</v>
      </c>
      <c r="I3776">
        <v>0</v>
      </c>
      <c r="J3776" t="s">
        <v>31</v>
      </c>
      <c r="K3776">
        <v>0</v>
      </c>
      <c r="L3776" s="1">
        <v>2286</v>
      </c>
      <c r="M3776" t="s">
        <v>27</v>
      </c>
      <c r="N3776" t="s">
        <v>27</v>
      </c>
      <c r="O3776" t="s">
        <v>27</v>
      </c>
      <c r="P3776">
        <v>0</v>
      </c>
      <c r="Q3776" t="s">
        <v>32</v>
      </c>
      <c r="R3776">
        <v>26</v>
      </c>
      <c r="S3776" t="s">
        <v>36</v>
      </c>
      <c r="T3776">
        <v>7</v>
      </c>
      <c r="U3776">
        <v>3</v>
      </c>
      <c r="V3776">
        <v>3</v>
      </c>
      <c r="W3776">
        <v>5</v>
      </c>
      <c r="X3776">
        <v>743</v>
      </c>
      <c r="Y3776">
        <v>-50</v>
      </c>
      <c r="Z3776" t="s">
        <v>33</v>
      </c>
      <c r="AA3776">
        <v>50</v>
      </c>
      <c r="AB3776" t="str">
        <f t="shared" si="58"/>
        <v>10-19</v>
      </c>
    </row>
    <row r="3777" spans="1:28" x14ac:dyDescent="0.3">
      <c r="A3777">
        <v>47</v>
      </c>
      <c r="B3777" t="s">
        <v>27</v>
      </c>
      <c r="C3777" t="s">
        <v>38</v>
      </c>
      <c r="D3777">
        <v>0</v>
      </c>
      <c r="E3777" t="s">
        <v>42</v>
      </c>
      <c r="F3777">
        <v>100</v>
      </c>
      <c r="G3777">
        <v>1</v>
      </c>
      <c r="H3777" t="s">
        <v>30</v>
      </c>
      <c r="I3777">
        <v>50</v>
      </c>
      <c r="J3777" t="s">
        <v>40</v>
      </c>
      <c r="K3777">
        <v>-200</v>
      </c>
      <c r="L3777" s="1">
        <v>2100</v>
      </c>
      <c r="M3777" t="s">
        <v>36</v>
      </c>
      <c r="N3777" t="s">
        <v>36</v>
      </c>
      <c r="O3777" t="s">
        <v>36</v>
      </c>
      <c r="P3777">
        <v>150</v>
      </c>
      <c r="Q3777" t="s">
        <v>44</v>
      </c>
      <c r="R3777">
        <v>10</v>
      </c>
      <c r="S3777" t="s">
        <v>36</v>
      </c>
      <c r="T3777">
        <v>1</v>
      </c>
      <c r="U3777">
        <v>1</v>
      </c>
      <c r="V3777">
        <v>2</v>
      </c>
      <c r="W3777">
        <v>11</v>
      </c>
      <c r="X3777">
        <v>697</v>
      </c>
      <c r="Y3777">
        <v>50</v>
      </c>
      <c r="Z3777" t="s">
        <v>35</v>
      </c>
      <c r="AA3777">
        <v>100</v>
      </c>
      <c r="AB3777" t="str">
        <f t="shared" si="58"/>
        <v>40-49</v>
      </c>
    </row>
    <row r="3778" spans="1:28" x14ac:dyDescent="0.3">
      <c r="A3778">
        <v>18</v>
      </c>
      <c r="B3778" t="s">
        <v>27</v>
      </c>
      <c r="C3778" t="s">
        <v>28</v>
      </c>
      <c r="D3778">
        <v>86</v>
      </c>
      <c r="E3778" t="s">
        <v>29</v>
      </c>
      <c r="F3778">
        <v>50</v>
      </c>
      <c r="G3778">
        <v>2</v>
      </c>
      <c r="H3778" t="s">
        <v>39</v>
      </c>
      <c r="I3778">
        <v>200</v>
      </c>
      <c r="J3778" t="s">
        <v>40</v>
      </c>
      <c r="K3778">
        <v>-200</v>
      </c>
      <c r="L3778" s="1">
        <v>2436</v>
      </c>
      <c r="M3778" t="s">
        <v>27</v>
      </c>
      <c r="N3778" t="s">
        <v>27</v>
      </c>
      <c r="O3778" t="s">
        <v>27</v>
      </c>
      <c r="P3778">
        <v>0</v>
      </c>
      <c r="Q3778" t="s">
        <v>34</v>
      </c>
      <c r="R3778">
        <v>9</v>
      </c>
      <c r="S3778" t="s">
        <v>36</v>
      </c>
      <c r="T3778">
        <v>4</v>
      </c>
      <c r="U3778">
        <v>2</v>
      </c>
      <c r="V3778">
        <v>3</v>
      </c>
      <c r="W3778">
        <v>12</v>
      </c>
      <c r="X3778">
        <v>600</v>
      </c>
      <c r="Y3778">
        <v>50</v>
      </c>
      <c r="Z3778" t="s">
        <v>35</v>
      </c>
      <c r="AA3778">
        <v>100</v>
      </c>
      <c r="AB3778" t="str">
        <f t="shared" ref="AB3778:AB3841" si="59">FLOOR(A3778,10) &amp; "-" &amp; (FLOOR(A3778,10)+9)</f>
        <v>10-19</v>
      </c>
    </row>
    <row r="3779" spans="1:28" x14ac:dyDescent="0.3">
      <c r="A3779">
        <v>21</v>
      </c>
      <c r="B3779" t="s">
        <v>27</v>
      </c>
      <c r="C3779" t="s">
        <v>45</v>
      </c>
      <c r="D3779">
        <v>0</v>
      </c>
      <c r="E3779" t="s">
        <v>37</v>
      </c>
      <c r="F3779">
        <v>0</v>
      </c>
      <c r="G3779">
        <v>0</v>
      </c>
      <c r="H3779" t="s">
        <v>39</v>
      </c>
      <c r="I3779">
        <v>0</v>
      </c>
      <c r="J3779" t="s">
        <v>31</v>
      </c>
      <c r="K3779">
        <v>0</v>
      </c>
      <c r="L3779" s="1">
        <v>2050</v>
      </c>
      <c r="M3779" t="s">
        <v>27</v>
      </c>
      <c r="N3779" t="s">
        <v>36</v>
      </c>
      <c r="O3779" t="s">
        <v>27</v>
      </c>
      <c r="P3779">
        <v>50</v>
      </c>
      <c r="Q3779" t="s">
        <v>34</v>
      </c>
      <c r="R3779">
        <v>14</v>
      </c>
      <c r="S3779" t="s">
        <v>36</v>
      </c>
      <c r="T3779">
        <v>7</v>
      </c>
      <c r="U3779">
        <v>1</v>
      </c>
      <c r="V3779">
        <v>2</v>
      </c>
      <c r="W3779">
        <v>5</v>
      </c>
      <c r="X3779">
        <v>850</v>
      </c>
      <c r="Y3779">
        <v>-50</v>
      </c>
      <c r="Z3779" t="s">
        <v>41</v>
      </c>
      <c r="AA3779">
        <v>0</v>
      </c>
      <c r="AB3779" t="str">
        <f t="shared" si="59"/>
        <v>20-29</v>
      </c>
    </row>
    <row r="3780" spans="1:28" x14ac:dyDescent="0.3">
      <c r="A3780">
        <v>18</v>
      </c>
      <c r="B3780" t="s">
        <v>27</v>
      </c>
      <c r="C3780" t="s">
        <v>38</v>
      </c>
      <c r="D3780">
        <v>0</v>
      </c>
      <c r="E3780" t="s">
        <v>42</v>
      </c>
      <c r="F3780">
        <v>100</v>
      </c>
      <c r="G3780">
        <v>0</v>
      </c>
      <c r="H3780" t="s">
        <v>39</v>
      </c>
      <c r="I3780">
        <v>0</v>
      </c>
      <c r="J3780" t="s">
        <v>31</v>
      </c>
      <c r="K3780">
        <v>0</v>
      </c>
      <c r="L3780" s="1">
        <v>2250</v>
      </c>
      <c r="M3780" t="s">
        <v>36</v>
      </c>
      <c r="N3780" t="s">
        <v>27</v>
      </c>
      <c r="O3780" t="s">
        <v>27</v>
      </c>
      <c r="P3780">
        <v>50</v>
      </c>
      <c r="Q3780" t="s">
        <v>34</v>
      </c>
      <c r="R3780">
        <v>20</v>
      </c>
      <c r="S3780" t="s">
        <v>27</v>
      </c>
      <c r="T3780">
        <v>2</v>
      </c>
      <c r="U3780">
        <v>2</v>
      </c>
      <c r="V3780">
        <v>1</v>
      </c>
      <c r="W3780">
        <v>99</v>
      </c>
      <c r="X3780">
        <v>774</v>
      </c>
      <c r="Y3780">
        <v>-50</v>
      </c>
      <c r="Z3780" t="s">
        <v>35</v>
      </c>
      <c r="AA3780">
        <v>100</v>
      </c>
      <c r="AB3780" t="str">
        <f t="shared" si="59"/>
        <v>10-19</v>
      </c>
    </row>
    <row r="3781" spans="1:28" x14ac:dyDescent="0.3">
      <c r="A3781">
        <v>38</v>
      </c>
      <c r="B3781" t="s">
        <v>27</v>
      </c>
      <c r="C3781" t="s">
        <v>46</v>
      </c>
      <c r="D3781">
        <v>0</v>
      </c>
      <c r="E3781" t="s">
        <v>29</v>
      </c>
      <c r="F3781">
        <v>50</v>
      </c>
      <c r="G3781">
        <v>0</v>
      </c>
      <c r="H3781" t="s">
        <v>30</v>
      </c>
      <c r="I3781">
        <v>0</v>
      </c>
      <c r="J3781" t="s">
        <v>40</v>
      </c>
      <c r="K3781">
        <v>-200</v>
      </c>
      <c r="L3781" s="1">
        <v>2000</v>
      </c>
      <c r="M3781" t="s">
        <v>27</v>
      </c>
      <c r="N3781" t="s">
        <v>27</v>
      </c>
      <c r="O3781" t="s">
        <v>36</v>
      </c>
      <c r="P3781">
        <v>50</v>
      </c>
      <c r="Q3781" t="s">
        <v>34</v>
      </c>
      <c r="R3781">
        <v>5</v>
      </c>
      <c r="S3781" t="s">
        <v>27</v>
      </c>
      <c r="T3781">
        <v>6</v>
      </c>
      <c r="U3781">
        <v>4</v>
      </c>
      <c r="V3781">
        <v>1</v>
      </c>
      <c r="W3781">
        <v>99</v>
      </c>
      <c r="X3781">
        <v>675</v>
      </c>
      <c r="Y3781">
        <v>50</v>
      </c>
      <c r="Z3781" t="s">
        <v>41</v>
      </c>
      <c r="AA3781">
        <v>0</v>
      </c>
      <c r="AB3781" t="str">
        <f t="shared" si="59"/>
        <v>30-39</v>
      </c>
    </row>
    <row r="3782" spans="1:28" x14ac:dyDescent="0.3">
      <c r="A3782">
        <v>37</v>
      </c>
      <c r="B3782" t="s">
        <v>27</v>
      </c>
      <c r="C3782" t="s">
        <v>45</v>
      </c>
      <c r="D3782">
        <v>0</v>
      </c>
      <c r="E3782" t="s">
        <v>37</v>
      </c>
      <c r="F3782">
        <v>0</v>
      </c>
      <c r="G3782">
        <v>0</v>
      </c>
      <c r="H3782" t="s">
        <v>30</v>
      </c>
      <c r="I3782">
        <v>0</v>
      </c>
      <c r="J3782" t="s">
        <v>40</v>
      </c>
      <c r="K3782">
        <v>-200</v>
      </c>
      <c r="L3782" s="1">
        <v>1950</v>
      </c>
      <c r="M3782" t="s">
        <v>27</v>
      </c>
      <c r="N3782" t="s">
        <v>36</v>
      </c>
      <c r="O3782" t="s">
        <v>36</v>
      </c>
      <c r="P3782">
        <v>100</v>
      </c>
      <c r="Q3782" t="s">
        <v>44</v>
      </c>
      <c r="R3782">
        <v>23</v>
      </c>
      <c r="S3782" t="s">
        <v>36</v>
      </c>
      <c r="T3782">
        <v>7</v>
      </c>
      <c r="U3782">
        <v>1</v>
      </c>
      <c r="V3782">
        <v>3</v>
      </c>
      <c r="W3782">
        <v>4</v>
      </c>
      <c r="X3782">
        <v>655</v>
      </c>
      <c r="Y3782">
        <v>50</v>
      </c>
      <c r="Z3782" t="s">
        <v>33</v>
      </c>
      <c r="AA3782">
        <v>50</v>
      </c>
      <c r="AB3782" t="str">
        <f t="shared" si="59"/>
        <v>30-39</v>
      </c>
    </row>
    <row r="3783" spans="1:28" x14ac:dyDescent="0.3">
      <c r="A3783">
        <v>35</v>
      </c>
      <c r="B3783" t="s">
        <v>27</v>
      </c>
      <c r="C3783" t="s">
        <v>28</v>
      </c>
      <c r="D3783">
        <v>86</v>
      </c>
      <c r="E3783" t="s">
        <v>42</v>
      </c>
      <c r="F3783">
        <v>100</v>
      </c>
      <c r="G3783">
        <v>2</v>
      </c>
      <c r="H3783" t="s">
        <v>43</v>
      </c>
      <c r="I3783">
        <v>400</v>
      </c>
      <c r="J3783" t="s">
        <v>31</v>
      </c>
      <c r="K3783">
        <v>0</v>
      </c>
      <c r="L3783" s="1">
        <v>2736</v>
      </c>
      <c r="M3783" t="s">
        <v>27</v>
      </c>
      <c r="N3783" t="s">
        <v>36</v>
      </c>
      <c r="O3783" t="s">
        <v>27</v>
      </c>
      <c r="P3783">
        <v>50</v>
      </c>
      <c r="Q3783" t="s">
        <v>34</v>
      </c>
      <c r="R3783">
        <v>10</v>
      </c>
      <c r="S3783" t="s">
        <v>36</v>
      </c>
      <c r="T3783">
        <v>5</v>
      </c>
      <c r="U3783">
        <v>3</v>
      </c>
      <c r="V3783">
        <v>3</v>
      </c>
      <c r="W3783">
        <v>9</v>
      </c>
      <c r="X3783">
        <v>739</v>
      </c>
      <c r="Y3783">
        <v>-50</v>
      </c>
      <c r="Z3783" t="s">
        <v>35</v>
      </c>
      <c r="AA3783">
        <v>100</v>
      </c>
      <c r="AB3783" t="str">
        <f t="shared" si="59"/>
        <v>30-39</v>
      </c>
    </row>
    <row r="3784" spans="1:28" x14ac:dyDescent="0.3">
      <c r="A3784">
        <v>24</v>
      </c>
      <c r="B3784" t="s">
        <v>27</v>
      </c>
      <c r="C3784" t="s">
        <v>46</v>
      </c>
      <c r="D3784">
        <v>0</v>
      </c>
      <c r="E3784" t="s">
        <v>29</v>
      </c>
      <c r="F3784">
        <v>50</v>
      </c>
      <c r="G3784">
        <v>0</v>
      </c>
      <c r="H3784" t="s">
        <v>30</v>
      </c>
      <c r="I3784">
        <v>0</v>
      </c>
      <c r="J3784" t="s">
        <v>31</v>
      </c>
      <c r="K3784">
        <v>0</v>
      </c>
      <c r="L3784" s="1">
        <v>2200</v>
      </c>
      <c r="M3784" t="s">
        <v>27</v>
      </c>
      <c r="N3784" t="s">
        <v>36</v>
      </c>
      <c r="O3784" t="s">
        <v>27</v>
      </c>
      <c r="P3784">
        <v>50</v>
      </c>
      <c r="Q3784" t="s">
        <v>34</v>
      </c>
      <c r="R3784">
        <v>6</v>
      </c>
      <c r="S3784" t="s">
        <v>36</v>
      </c>
      <c r="T3784">
        <v>7</v>
      </c>
      <c r="U3784">
        <v>4</v>
      </c>
      <c r="V3784">
        <v>3</v>
      </c>
      <c r="W3784">
        <v>3</v>
      </c>
      <c r="X3784">
        <v>756</v>
      </c>
      <c r="Y3784">
        <v>-50</v>
      </c>
      <c r="Z3784" t="s">
        <v>35</v>
      </c>
      <c r="AA3784">
        <v>100</v>
      </c>
      <c r="AB3784" t="str">
        <f t="shared" si="59"/>
        <v>20-29</v>
      </c>
    </row>
    <row r="3785" spans="1:28" x14ac:dyDescent="0.3">
      <c r="A3785">
        <v>22</v>
      </c>
      <c r="B3785" t="s">
        <v>27</v>
      </c>
      <c r="C3785" t="s">
        <v>28</v>
      </c>
      <c r="D3785">
        <v>86</v>
      </c>
      <c r="E3785" t="s">
        <v>29</v>
      </c>
      <c r="F3785">
        <v>50</v>
      </c>
      <c r="G3785">
        <v>0</v>
      </c>
      <c r="H3785" t="s">
        <v>30</v>
      </c>
      <c r="I3785">
        <v>0</v>
      </c>
      <c r="J3785" t="s">
        <v>31</v>
      </c>
      <c r="K3785">
        <v>0</v>
      </c>
      <c r="L3785" s="1">
        <v>2286</v>
      </c>
      <c r="M3785" t="s">
        <v>27</v>
      </c>
      <c r="N3785" t="s">
        <v>36</v>
      </c>
      <c r="O3785" t="s">
        <v>27</v>
      </c>
      <c r="P3785">
        <v>50</v>
      </c>
      <c r="Q3785" t="s">
        <v>34</v>
      </c>
      <c r="R3785">
        <v>10</v>
      </c>
      <c r="S3785" t="s">
        <v>36</v>
      </c>
      <c r="T3785">
        <v>5</v>
      </c>
      <c r="U3785">
        <v>3</v>
      </c>
      <c r="V3785">
        <v>3</v>
      </c>
      <c r="W3785">
        <v>12</v>
      </c>
      <c r="X3785">
        <v>734</v>
      </c>
      <c r="Y3785">
        <v>-50</v>
      </c>
      <c r="Z3785" t="s">
        <v>35</v>
      </c>
      <c r="AA3785">
        <v>100</v>
      </c>
      <c r="AB3785" t="str">
        <f t="shared" si="59"/>
        <v>20-29</v>
      </c>
    </row>
    <row r="3786" spans="1:28" x14ac:dyDescent="0.3">
      <c r="A3786">
        <v>46</v>
      </c>
      <c r="B3786" t="s">
        <v>27</v>
      </c>
      <c r="C3786" t="s">
        <v>28</v>
      </c>
      <c r="D3786">
        <v>86</v>
      </c>
      <c r="E3786" t="s">
        <v>29</v>
      </c>
      <c r="F3786">
        <v>50</v>
      </c>
      <c r="G3786">
        <v>1</v>
      </c>
      <c r="H3786" t="s">
        <v>39</v>
      </c>
      <c r="I3786">
        <v>100</v>
      </c>
      <c r="J3786" t="s">
        <v>31</v>
      </c>
      <c r="K3786">
        <v>0</v>
      </c>
      <c r="L3786" s="1">
        <v>2436</v>
      </c>
      <c r="M3786" t="s">
        <v>27</v>
      </c>
      <c r="N3786" t="s">
        <v>27</v>
      </c>
      <c r="O3786" t="s">
        <v>27</v>
      </c>
      <c r="P3786">
        <v>0</v>
      </c>
      <c r="Q3786" t="s">
        <v>32</v>
      </c>
      <c r="R3786">
        <v>20</v>
      </c>
      <c r="S3786" t="s">
        <v>36</v>
      </c>
      <c r="T3786">
        <v>13</v>
      </c>
      <c r="U3786">
        <v>0</v>
      </c>
      <c r="V3786">
        <v>2</v>
      </c>
      <c r="W3786">
        <v>2</v>
      </c>
      <c r="X3786">
        <v>778</v>
      </c>
      <c r="Y3786">
        <v>-50</v>
      </c>
      <c r="Z3786" t="s">
        <v>35</v>
      </c>
      <c r="AA3786">
        <v>100</v>
      </c>
      <c r="AB3786" t="str">
        <f t="shared" si="59"/>
        <v>40-49</v>
      </c>
    </row>
    <row r="3787" spans="1:28" x14ac:dyDescent="0.3">
      <c r="A3787">
        <v>31</v>
      </c>
      <c r="B3787" t="s">
        <v>27</v>
      </c>
      <c r="C3787" t="s">
        <v>38</v>
      </c>
      <c r="D3787">
        <v>0</v>
      </c>
      <c r="E3787" t="s">
        <v>29</v>
      </c>
      <c r="F3787">
        <v>50</v>
      </c>
      <c r="G3787">
        <v>2</v>
      </c>
      <c r="H3787" t="s">
        <v>30</v>
      </c>
      <c r="I3787">
        <v>100</v>
      </c>
      <c r="J3787" t="s">
        <v>31</v>
      </c>
      <c r="K3787">
        <v>0</v>
      </c>
      <c r="L3787" s="1">
        <v>2150</v>
      </c>
      <c r="M3787" t="s">
        <v>36</v>
      </c>
      <c r="N3787" t="s">
        <v>36</v>
      </c>
      <c r="O3787" t="s">
        <v>27</v>
      </c>
      <c r="P3787">
        <v>100</v>
      </c>
      <c r="Q3787" t="s">
        <v>34</v>
      </c>
      <c r="R3787">
        <v>26</v>
      </c>
      <c r="S3787" t="s">
        <v>36</v>
      </c>
      <c r="T3787">
        <v>8</v>
      </c>
      <c r="U3787">
        <v>2</v>
      </c>
      <c r="V3787">
        <v>1</v>
      </c>
      <c r="W3787">
        <v>11</v>
      </c>
      <c r="X3787">
        <v>742</v>
      </c>
      <c r="Y3787">
        <v>-50</v>
      </c>
      <c r="Z3787" t="s">
        <v>41</v>
      </c>
      <c r="AA3787">
        <v>0</v>
      </c>
      <c r="AB3787" t="str">
        <f t="shared" si="59"/>
        <v>30-39</v>
      </c>
    </row>
    <row r="3788" spans="1:28" x14ac:dyDescent="0.3">
      <c r="A3788">
        <v>44</v>
      </c>
      <c r="B3788" t="s">
        <v>27</v>
      </c>
      <c r="C3788" t="s">
        <v>28</v>
      </c>
      <c r="D3788">
        <v>86</v>
      </c>
      <c r="E3788" t="s">
        <v>37</v>
      </c>
      <c r="F3788">
        <v>0</v>
      </c>
      <c r="G3788">
        <v>0</v>
      </c>
      <c r="H3788" t="s">
        <v>30</v>
      </c>
      <c r="I3788">
        <v>0</v>
      </c>
      <c r="J3788" t="s">
        <v>40</v>
      </c>
      <c r="K3788">
        <v>-200</v>
      </c>
      <c r="L3788" s="1">
        <v>2136</v>
      </c>
      <c r="M3788" t="s">
        <v>27</v>
      </c>
      <c r="N3788" t="s">
        <v>36</v>
      </c>
      <c r="O3788" t="s">
        <v>27</v>
      </c>
      <c r="P3788">
        <v>50</v>
      </c>
      <c r="Q3788" t="s">
        <v>34</v>
      </c>
      <c r="R3788">
        <v>7</v>
      </c>
      <c r="S3788" t="s">
        <v>36</v>
      </c>
      <c r="T3788">
        <v>5</v>
      </c>
      <c r="U3788">
        <v>3</v>
      </c>
      <c r="V3788">
        <v>1</v>
      </c>
      <c r="W3788">
        <v>3</v>
      </c>
      <c r="X3788">
        <v>689</v>
      </c>
      <c r="Y3788">
        <v>50</v>
      </c>
      <c r="Z3788" t="s">
        <v>35</v>
      </c>
      <c r="AA3788">
        <v>100</v>
      </c>
      <c r="AB3788" t="str">
        <f t="shared" si="59"/>
        <v>40-49</v>
      </c>
    </row>
    <row r="3789" spans="1:28" x14ac:dyDescent="0.3">
      <c r="A3789">
        <v>26</v>
      </c>
      <c r="B3789" t="s">
        <v>27</v>
      </c>
      <c r="C3789" t="s">
        <v>45</v>
      </c>
      <c r="D3789">
        <v>0</v>
      </c>
      <c r="E3789" t="s">
        <v>29</v>
      </c>
      <c r="F3789">
        <v>50</v>
      </c>
      <c r="G3789">
        <v>1</v>
      </c>
      <c r="H3789" t="s">
        <v>30</v>
      </c>
      <c r="I3789">
        <v>50</v>
      </c>
      <c r="J3789" t="s">
        <v>31</v>
      </c>
      <c r="K3789">
        <v>0</v>
      </c>
      <c r="L3789" s="1">
        <v>2250</v>
      </c>
      <c r="M3789" t="s">
        <v>36</v>
      </c>
      <c r="N3789" t="s">
        <v>27</v>
      </c>
      <c r="O3789" t="s">
        <v>27</v>
      </c>
      <c r="P3789">
        <v>50</v>
      </c>
      <c r="Q3789" t="s">
        <v>32</v>
      </c>
      <c r="R3789">
        <v>18</v>
      </c>
      <c r="S3789" t="s">
        <v>27</v>
      </c>
      <c r="T3789">
        <v>6</v>
      </c>
      <c r="U3789">
        <v>1</v>
      </c>
      <c r="V3789">
        <v>3</v>
      </c>
      <c r="W3789">
        <v>99</v>
      </c>
      <c r="X3789">
        <v>801</v>
      </c>
      <c r="Y3789">
        <v>-50</v>
      </c>
      <c r="Z3789" t="s">
        <v>35</v>
      </c>
      <c r="AA3789">
        <v>100</v>
      </c>
      <c r="AB3789" t="str">
        <f t="shared" si="59"/>
        <v>20-29</v>
      </c>
    </row>
    <row r="3790" spans="1:28" x14ac:dyDescent="0.3">
      <c r="A3790">
        <v>42</v>
      </c>
      <c r="B3790" t="s">
        <v>27</v>
      </c>
      <c r="C3790" t="s">
        <v>38</v>
      </c>
      <c r="D3790">
        <v>0</v>
      </c>
      <c r="E3790" t="s">
        <v>29</v>
      </c>
      <c r="F3790">
        <v>50</v>
      </c>
      <c r="G3790">
        <v>0</v>
      </c>
      <c r="H3790" t="s">
        <v>43</v>
      </c>
      <c r="I3790">
        <v>0</v>
      </c>
      <c r="J3790" t="s">
        <v>40</v>
      </c>
      <c r="K3790">
        <v>-200</v>
      </c>
      <c r="L3790" s="1">
        <v>2000</v>
      </c>
      <c r="M3790" t="s">
        <v>27</v>
      </c>
      <c r="N3790" t="s">
        <v>27</v>
      </c>
      <c r="O3790" t="s">
        <v>27</v>
      </c>
      <c r="P3790">
        <v>0</v>
      </c>
      <c r="Q3790" t="s">
        <v>44</v>
      </c>
      <c r="R3790">
        <v>19</v>
      </c>
      <c r="S3790" t="s">
        <v>27</v>
      </c>
      <c r="T3790">
        <v>4</v>
      </c>
      <c r="U3790">
        <v>0</v>
      </c>
      <c r="V3790">
        <v>2</v>
      </c>
      <c r="W3790">
        <v>99</v>
      </c>
      <c r="X3790">
        <v>705</v>
      </c>
      <c r="Y3790">
        <v>-50</v>
      </c>
      <c r="Z3790" t="s">
        <v>33</v>
      </c>
      <c r="AA3790">
        <v>50</v>
      </c>
      <c r="AB3790" t="str">
        <f t="shared" si="59"/>
        <v>40-49</v>
      </c>
    </row>
    <row r="3791" spans="1:28" x14ac:dyDescent="0.3">
      <c r="A3791">
        <v>59</v>
      </c>
      <c r="B3791" t="s">
        <v>36</v>
      </c>
      <c r="C3791" t="s">
        <v>38</v>
      </c>
      <c r="D3791">
        <v>0</v>
      </c>
      <c r="E3791" t="s">
        <v>42</v>
      </c>
      <c r="F3791">
        <v>100</v>
      </c>
      <c r="G3791">
        <v>0</v>
      </c>
      <c r="H3791" t="s">
        <v>30</v>
      </c>
      <c r="I3791">
        <v>0</v>
      </c>
      <c r="J3791" t="s">
        <v>31</v>
      </c>
      <c r="K3791">
        <v>0</v>
      </c>
      <c r="L3791" s="1">
        <v>2350</v>
      </c>
      <c r="M3791" t="s">
        <v>27</v>
      </c>
      <c r="N3791" t="s">
        <v>27</v>
      </c>
      <c r="O3791" t="s">
        <v>27</v>
      </c>
      <c r="P3791">
        <v>0</v>
      </c>
      <c r="Q3791" t="s">
        <v>32</v>
      </c>
      <c r="R3791">
        <v>2</v>
      </c>
      <c r="S3791" t="s">
        <v>36</v>
      </c>
      <c r="T3791">
        <v>7</v>
      </c>
      <c r="U3791">
        <v>1</v>
      </c>
      <c r="V3791">
        <v>2</v>
      </c>
      <c r="W3791">
        <v>6</v>
      </c>
      <c r="X3791">
        <v>666</v>
      </c>
      <c r="Y3791">
        <v>50</v>
      </c>
      <c r="Z3791" t="s">
        <v>33</v>
      </c>
      <c r="AA3791">
        <v>50</v>
      </c>
      <c r="AB3791" t="str">
        <f t="shared" si="59"/>
        <v>50-59</v>
      </c>
    </row>
    <row r="3792" spans="1:28" x14ac:dyDescent="0.3">
      <c r="A3792">
        <v>48</v>
      </c>
      <c r="B3792" t="s">
        <v>27</v>
      </c>
      <c r="C3792" t="s">
        <v>28</v>
      </c>
      <c r="D3792">
        <v>86</v>
      </c>
      <c r="E3792" t="s">
        <v>42</v>
      </c>
      <c r="F3792">
        <v>100</v>
      </c>
      <c r="G3792">
        <v>0</v>
      </c>
      <c r="H3792" t="s">
        <v>30</v>
      </c>
      <c r="I3792">
        <v>0</v>
      </c>
      <c r="J3792" t="s">
        <v>40</v>
      </c>
      <c r="K3792">
        <v>-200</v>
      </c>
      <c r="L3792" s="1">
        <v>2136</v>
      </c>
      <c r="M3792" t="s">
        <v>27</v>
      </c>
      <c r="N3792" t="s">
        <v>27</v>
      </c>
      <c r="O3792" t="s">
        <v>36</v>
      </c>
      <c r="P3792">
        <v>50</v>
      </c>
      <c r="Q3792" t="s">
        <v>32</v>
      </c>
      <c r="R3792">
        <v>25</v>
      </c>
      <c r="S3792" t="s">
        <v>36</v>
      </c>
      <c r="T3792">
        <v>5</v>
      </c>
      <c r="U3792">
        <v>1</v>
      </c>
      <c r="V3792">
        <v>3</v>
      </c>
      <c r="W3792">
        <v>6</v>
      </c>
      <c r="X3792">
        <v>740</v>
      </c>
      <c r="Y3792">
        <v>-50</v>
      </c>
      <c r="Z3792" t="s">
        <v>35</v>
      </c>
      <c r="AA3792">
        <v>100</v>
      </c>
      <c r="AB3792" t="str">
        <f t="shared" si="59"/>
        <v>40-49</v>
      </c>
    </row>
    <row r="3793" spans="1:28" x14ac:dyDescent="0.3">
      <c r="A3793">
        <v>33</v>
      </c>
      <c r="B3793" t="s">
        <v>27</v>
      </c>
      <c r="C3793" t="s">
        <v>38</v>
      </c>
      <c r="D3793">
        <v>0</v>
      </c>
      <c r="E3793" t="s">
        <v>42</v>
      </c>
      <c r="F3793">
        <v>100</v>
      </c>
      <c r="G3793">
        <v>1</v>
      </c>
      <c r="H3793" t="s">
        <v>30</v>
      </c>
      <c r="I3793">
        <v>50</v>
      </c>
      <c r="J3793" t="s">
        <v>40</v>
      </c>
      <c r="K3793">
        <v>-200</v>
      </c>
      <c r="L3793" s="1">
        <v>2150</v>
      </c>
      <c r="M3793" t="s">
        <v>27</v>
      </c>
      <c r="N3793" t="s">
        <v>27</v>
      </c>
      <c r="O3793" t="s">
        <v>27</v>
      </c>
      <c r="P3793">
        <v>0</v>
      </c>
      <c r="Q3793" t="s">
        <v>32</v>
      </c>
      <c r="R3793">
        <v>12</v>
      </c>
      <c r="S3793" t="s">
        <v>27</v>
      </c>
      <c r="T3793">
        <v>4</v>
      </c>
      <c r="U3793">
        <v>0</v>
      </c>
      <c r="V3793">
        <v>1</v>
      </c>
      <c r="W3793">
        <v>99</v>
      </c>
      <c r="X3793">
        <v>738</v>
      </c>
      <c r="Y3793">
        <v>-50</v>
      </c>
      <c r="Z3793" t="s">
        <v>35</v>
      </c>
      <c r="AA3793">
        <v>100</v>
      </c>
      <c r="AB3793" t="str">
        <f t="shared" si="59"/>
        <v>30-39</v>
      </c>
    </row>
    <row r="3794" spans="1:28" x14ac:dyDescent="0.3">
      <c r="A3794">
        <v>43</v>
      </c>
      <c r="B3794" t="s">
        <v>27</v>
      </c>
      <c r="C3794" t="s">
        <v>28</v>
      </c>
      <c r="D3794">
        <v>86</v>
      </c>
      <c r="E3794" t="s">
        <v>37</v>
      </c>
      <c r="F3794">
        <v>0</v>
      </c>
      <c r="G3794">
        <v>1</v>
      </c>
      <c r="H3794" t="s">
        <v>30</v>
      </c>
      <c r="I3794">
        <v>50</v>
      </c>
      <c r="J3794" t="s">
        <v>31</v>
      </c>
      <c r="K3794">
        <v>0</v>
      </c>
      <c r="L3794" s="1">
        <v>2286</v>
      </c>
      <c r="M3794" t="s">
        <v>36</v>
      </c>
      <c r="N3794" t="s">
        <v>27</v>
      </c>
      <c r="O3794" t="s">
        <v>27</v>
      </c>
      <c r="P3794">
        <v>50</v>
      </c>
      <c r="Q3794" t="s">
        <v>32</v>
      </c>
      <c r="R3794">
        <v>24</v>
      </c>
      <c r="S3794" t="s">
        <v>36</v>
      </c>
      <c r="T3794">
        <v>7</v>
      </c>
      <c r="U3794">
        <v>5</v>
      </c>
      <c r="V3794">
        <v>2</v>
      </c>
      <c r="W3794">
        <v>8</v>
      </c>
      <c r="X3794">
        <v>774</v>
      </c>
      <c r="Y3794">
        <v>-50</v>
      </c>
      <c r="Z3794" t="s">
        <v>35</v>
      </c>
      <c r="AA3794">
        <v>100</v>
      </c>
      <c r="AB3794" t="str">
        <f t="shared" si="59"/>
        <v>40-49</v>
      </c>
    </row>
    <row r="3795" spans="1:28" x14ac:dyDescent="0.3">
      <c r="A3795">
        <v>36</v>
      </c>
      <c r="B3795" t="s">
        <v>27</v>
      </c>
      <c r="C3795" t="s">
        <v>46</v>
      </c>
      <c r="D3795">
        <v>0</v>
      </c>
      <c r="E3795" t="s">
        <v>37</v>
      </c>
      <c r="F3795">
        <v>0</v>
      </c>
      <c r="G3795">
        <v>3</v>
      </c>
      <c r="H3795" t="s">
        <v>30</v>
      </c>
      <c r="I3795">
        <v>150</v>
      </c>
      <c r="J3795" t="s">
        <v>31</v>
      </c>
      <c r="K3795">
        <v>0</v>
      </c>
      <c r="L3795" s="1">
        <v>2250</v>
      </c>
      <c r="M3795" t="s">
        <v>36</v>
      </c>
      <c r="N3795" t="s">
        <v>27</v>
      </c>
      <c r="O3795" t="s">
        <v>27</v>
      </c>
      <c r="P3795">
        <v>50</v>
      </c>
      <c r="Q3795" t="s">
        <v>32</v>
      </c>
      <c r="R3795">
        <v>20</v>
      </c>
      <c r="S3795" t="s">
        <v>27</v>
      </c>
      <c r="T3795">
        <v>1</v>
      </c>
      <c r="U3795">
        <v>0</v>
      </c>
      <c r="V3795">
        <v>2</v>
      </c>
      <c r="W3795">
        <v>99</v>
      </c>
      <c r="X3795">
        <v>713</v>
      </c>
      <c r="Y3795">
        <v>-50</v>
      </c>
      <c r="Z3795" t="s">
        <v>33</v>
      </c>
      <c r="AA3795">
        <v>50</v>
      </c>
      <c r="AB3795" t="str">
        <f t="shared" si="59"/>
        <v>30-39</v>
      </c>
    </row>
    <row r="3796" spans="1:28" x14ac:dyDescent="0.3">
      <c r="A3796">
        <v>40</v>
      </c>
      <c r="B3796" t="s">
        <v>27</v>
      </c>
      <c r="C3796" t="s">
        <v>28</v>
      </c>
      <c r="D3796">
        <v>86</v>
      </c>
      <c r="E3796" t="s">
        <v>37</v>
      </c>
      <c r="F3796">
        <v>0</v>
      </c>
      <c r="G3796">
        <v>0</v>
      </c>
      <c r="H3796" t="s">
        <v>30</v>
      </c>
      <c r="I3796">
        <v>0</v>
      </c>
      <c r="J3796" t="s">
        <v>31</v>
      </c>
      <c r="K3796">
        <v>0</v>
      </c>
      <c r="L3796" s="1">
        <v>2236</v>
      </c>
      <c r="M3796" t="s">
        <v>27</v>
      </c>
      <c r="N3796" t="s">
        <v>27</v>
      </c>
      <c r="O3796" t="s">
        <v>27</v>
      </c>
      <c r="P3796">
        <v>0</v>
      </c>
      <c r="Q3796" t="s">
        <v>34</v>
      </c>
      <c r="R3796">
        <v>25</v>
      </c>
      <c r="S3796" t="s">
        <v>36</v>
      </c>
      <c r="T3796">
        <v>5</v>
      </c>
      <c r="U3796">
        <v>1</v>
      </c>
      <c r="V3796">
        <v>1</v>
      </c>
      <c r="W3796">
        <v>7</v>
      </c>
      <c r="X3796">
        <v>782</v>
      </c>
      <c r="Y3796">
        <v>-50</v>
      </c>
      <c r="Z3796" t="s">
        <v>33</v>
      </c>
      <c r="AA3796">
        <v>50</v>
      </c>
      <c r="AB3796" t="str">
        <f t="shared" si="59"/>
        <v>40-49</v>
      </c>
    </row>
    <row r="3797" spans="1:28" x14ac:dyDescent="0.3">
      <c r="A3797">
        <v>35</v>
      </c>
      <c r="B3797" t="s">
        <v>27</v>
      </c>
      <c r="C3797" t="s">
        <v>38</v>
      </c>
      <c r="D3797">
        <v>0</v>
      </c>
      <c r="E3797" t="s">
        <v>42</v>
      </c>
      <c r="F3797">
        <v>100</v>
      </c>
      <c r="G3797">
        <v>0</v>
      </c>
      <c r="H3797" t="s">
        <v>30</v>
      </c>
      <c r="I3797">
        <v>0</v>
      </c>
      <c r="J3797" t="s">
        <v>40</v>
      </c>
      <c r="K3797">
        <v>-200</v>
      </c>
      <c r="L3797" s="1">
        <v>2000</v>
      </c>
      <c r="M3797" t="s">
        <v>27</v>
      </c>
      <c r="N3797" t="s">
        <v>27</v>
      </c>
      <c r="O3797" t="s">
        <v>27</v>
      </c>
      <c r="P3797">
        <v>0</v>
      </c>
      <c r="Q3797" t="s">
        <v>34</v>
      </c>
      <c r="R3797">
        <v>3</v>
      </c>
      <c r="S3797" t="s">
        <v>36</v>
      </c>
      <c r="T3797">
        <v>3</v>
      </c>
      <c r="U3797">
        <v>4</v>
      </c>
      <c r="V3797">
        <v>2</v>
      </c>
      <c r="W3797">
        <v>5</v>
      </c>
      <c r="X3797">
        <v>724</v>
      </c>
      <c r="Y3797">
        <v>-50</v>
      </c>
      <c r="Z3797" t="s">
        <v>41</v>
      </c>
      <c r="AA3797">
        <v>0</v>
      </c>
      <c r="AB3797" t="str">
        <f t="shared" si="59"/>
        <v>30-39</v>
      </c>
    </row>
    <row r="3798" spans="1:28" x14ac:dyDescent="0.3">
      <c r="A3798">
        <v>37</v>
      </c>
      <c r="B3798" t="s">
        <v>27</v>
      </c>
      <c r="C3798" t="s">
        <v>28</v>
      </c>
      <c r="D3798">
        <v>86</v>
      </c>
      <c r="E3798" t="s">
        <v>29</v>
      </c>
      <c r="F3798">
        <v>50</v>
      </c>
      <c r="G3798">
        <v>0</v>
      </c>
      <c r="H3798" t="s">
        <v>30</v>
      </c>
      <c r="I3798">
        <v>0</v>
      </c>
      <c r="J3798" t="s">
        <v>31</v>
      </c>
      <c r="K3798">
        <v>0</v>
      </c>
      <c r="L3798" s="1">
        <v>2286</v>
      </c>
      <c r="M3798" t="s">
        <v>27</v>
      </c>
      <c r="N3798" t="s">
        <v>36</v>
      </c>
      <c r="O3798" t="s">
        <v>27</v>
      </c>
      <c r="P3798">
        <v>50</v>
      </c>
      <c r="Q3798" t="s">
        <v>34</v>
      </c>
      <c r="R3798">
        <v>23</v>
      </c>
      <c r="S3798" t="s">
        <v>36</v>
      </c>
      <c r="T3798">
        <v>5</v>
      </c>
      <c r="U3798">
        <v>2</v>
      </c>
      <c r="V3798">
        <v>3</v>
      </c>
      <c r="W3798">
        <v>6</v>
      </c>
      <c r="X3798">
        <v>712</v>
      </c>
      <c r="Y3798">
        <v>-50</v>
      </c>
      <c r="Z3798" t="s">
        <v>35</v>
      </c>
      <c r="AA3798">
        <v>100</v>
      </c>
      <c r="AB3798" t="str">
        <f t="shared" si="59"/>
        <v>30-39</v>
      </c>
    </row>
    <row r="3799" spans="1:28" x14ac:dyDescent="0.3">
      <c r="A3799">
        <v>43</v>
      </c>
      <c r="B3799" t="s">
        <v>27</v>
      </c>
      <c r="C3799" t="s">
        <v>28</v>
      </c>
      <c r="D3799">
        <v>86</v>
      </c>
      <c r="E3799" t="s">
        <v>42</v>
      </c>
      <c r="F3799">
        <v>100</v>
      </c>
      <c r="G3799">
        <v>0</v>
      </c>
      <c r="H3799" t="s">
        <v>30</v>
      </c>
      <c r="I3799">
        <v>0</v>
      </c>
      <c r="J3799" t="s">
        <v>40</v>
      </c>
      <c r="K3799">
        <v>-200</v>
      </c>
      <c r="L3799" s="1">
        <v>2036</v>
      </c>
      <c r="M3799" t="s">
        <v>27</v>
      </c>
      <c r="N3799" t="s">
        <v>36</v>
      </c>
      <c r="O3799" t="s">
        <v>27</v>
      </c>
      <c r="P3799">
        <v>50</v>
      </c>
      <c r="Q3799" t="s">
        <v>34</v>
      </c>
      <c r="R3799">
        <v>6</v>
      </c>
      <c r="S3799" t="s">
        <v>27</v>
      </c>
      <c r="T3799">
        <v>4</v>
      </c>
      <c r="U3799">
        <v>2</v>
      </c>
      <c r="V3799">
        <v>1</v>
      </c>
      <c r="W3799">
        <v>99</v>
      </c>
      <c r="X3799">
        <v>825</v>
      </c>
      <c r="Y3799">
        <v>-50</v>
      </c>
      <c r="Z3799" t="s">
        <v>41</v>
      </c>
      <c r="AA3799">
        <v>0</v>
      </c>
      <c r="AB3799" t="str">
        <f t="shared" si="59"/>
        <v>40-49</v>
      </c>
    </row>
    <row r="3800" spans="1:28" x14ac:dyDescent="0.3">
      <c r="A3800">
        <v>25</v>
      </c>
      <c r="B3800" t="s">
        <v>27</v>
      </c>
      <c r="C3800" t="s">
        <v>28</v>
      </c>
      <c r="D3800">
        <v>86</v>
      </c>
      <c r="E3800" t="s">
        <v>37</v>
      </c>
      <c r="F3800">
        <v>0</v>
      </c>
      <c r="G3800">
        <v>1</v>
      </c>
      <c r="H3800" t="s">
        <v>30</v>
      </c>
      <c r="I3800">
        <v>50</v>
      </c>
      <c r="J3800" t="s">
        <v>31</v>
      </c>
      <c r="K3800">
        <v>0</v>
      </c>
      <c r="L3800" s="1">
        <v>2286</v>
      </c>
      <c r="M3800" t="s">
        <v>27</v>
      </c>
      <c r="N3800" t="s">
        <v>36</v>
      </c>
      <c r="O3800" t="s">
        <v>27</v>
      </c>
      <c r="P3800">
        <v>50</v>
      </c>
      <c r="Q3800" t="s">
        <v>34</v>
      </c>
      <c r="R3800">
        <v>14</v>
      </c>
      <c r="S3800" t="s">
        <v>27</v>
      </c>
      <c r="T3800">
        <v>2</v>
      </c>
      <c r="U3800">
        <v>1</v>
      </c>
      <c r="V3800">
        <v>2</v>
      </c>
      <c r="W3800">
        <v>99</v>
      </c>
      <c r="X3800">
        <v>729</v>
      </c>
      <c r="Y3800">
        <v>-50</v>
      </c>
      <c r="Z3800" t="s">
        <v>35</v>
      </c>
      <c r="AA3800">
        <v>100</v>
      </c>
      <c r="AB3800" t="str">
        <f t="shared" si="59"/>
        <v>20-29</v>
      </c>
    </row>
    <row r="3801" spans="1:28" x14ac:dyDescent="0.3">
      <c r="A3801">
        <v>24</v>
      </c>
      <c r="B3801" t="s">
        <v>27</v>
      </c>
      <c r="C3801" t="s">
        <v>28</v>
      </c>
      <c r="D3801">
        <v>86</v>
      </c>
      <c r="E3801" t="s">
        <v>29</v>
      </c>
      <c r="F3801">
        <v>50</v>
      </c>
      <c r="G3801">
        <v>0</v>
      </c>
      <c r="H3801" t="s">
        <v>30</v>
      </c>
      <c r="I3801">
        <v>0</v>
      </c>
      <c r="J3801" t="s">
        <v>40</v>
      </c>
      <c r="K3801">
        <v>-200</v>
      </c>
      <c r="L3801" s="1">
        <v>2036</v>
      </c>
      <c r="M3801" t="s">
        <v>27</v>
      </c>
      <c r="N3801" t="s">
        <v>36</v>
      </c>
      <c r="O3801" t="s">
        <v>36</v>
      </c>
      <c r="P3801">
        <v>100</v>
      </c>
      <c r="Q3801" t="s">
        <v>34</v>
      </c>
      <c r="R3801">
        <v>27</v>
      </c>
      <c r="S3801" t="s">
        <v>36</v>
      </c>
      <c r="T3801">
        <v>7</v>
      </c>
      <c r="U3801">
        <v>0</v>
      </c>
      <c r="V3801">
        <v>3</v>
      </c>
      <c r="W3801">
        <v>8</v>
      </c>
      <c r="X3801">
        <v>641</v>
      </c>
      <c r="Y3801">
        <v>50</v>
      </c>
      <c r="Z3801" t="s">
        <v>41</v>
      </c>
      <c r="AA3801">
        <v>0</v>
      </c>
      <c r="AB3801" t="str">
        <f t="shared" si="59"/>
        <v>20-29</v>
      </c>
    </row>
    <row r="3802" spans="1:28" x14ac:dyDescent="0.3">
      <c r="A3802">
        <v>19</v>
      </c>
      <c r="B3802" t="s">
        <v>27</v>
      </c>
      <c r="C3802" t="s">
        <v>38</v>
      </c>
      <c r="D3802">
        <v>0</v>
      </c>
      <c r="E3802" t="s">
        <v>42</v>
      </c>
      <c r="F3802">
        <v>100</v>
      </c>
      <c r="G3802">
        <v>0</v>
      </c>
      <c r="H3802" t="s">
        <v>39</v>
      </c>
      <c r="I3802">
        <v>0</v>
      </c>
      <c r="J3802" t="s">
        <v>31</v>
      </c>
      <c r="K3802">
        <v>0</v>
      </c>
      <c r="L3802" s="1">
        <v>2200</v>
      </c>
      <c r="M3802" t="s">
        <v>27</v>
      </c>
      <c r="N3802" t="s">
        <v>36</v>
      </c>
      <c r="O3802" t="s">
        <v>27</v>
      </c>
      <c r="P3802">
        <v>50</v>
      </c>
      <c r="Q3802" t="s">
        <v>34</v>
      </c>
      <c r="R3802">
        <v>21</v>
      </c>
      <c r="S3802" t="s">
        <v>27</v>
      </c>
      <c r="T3802">
        <v>4</v>
      </c>
      <c r="U3802">
        <v>1</v>
      </c>
      <c r="V3802">
        <v>3</v>
      </c>
      <c r="W3802">
        <v>99</v>
      </c>
      <c r="X3802">
        <v>784</v>
      </c>
      <c r="Y3802">
        <v>-50</v>
      </c>
      <c r="Z3802" t="s">
        <v>33</v>
      </c>
      <c r="AA3802">
        <v>50</v>
      </c>
      <c r="AB3802" t="str">
        <f t="shared" si="59"/>
        <v>10-19</v>
      </c>
    </row>
    <row r="3803" spans="1:28" x14ac:dyDescent="0.3">
      <c r="A3803">
        <v>18</v>
      </c>
      <c r="B3803" t="s">
        <v>27</v>
      </c>
      <c r="C3803" t="s">
        <v>28</v>
      </c>
      <c r="D3803">
        <v>86</v>
      </c>
      <c r="E3803" t="s">
        <v>29</v>
      </c>
      <c r="F3803">
        <v>50</v>
      </c>
      <c r="G3803">
        <v>1</v>
      </c>
      <c r="H3803" t="s">
        <v>30</v>
      </c>
      <c r="I3803">
        <v>50</v>
      </c>
      <c r="J3803" t="s">
        <v>31</v>
      </c>
      <c r="K3803">
        <v>0</v>
      </c>
      <c r="L3803" s="1">
        <v>2386</v>
      </c>
      <c r="M3803" t="s">
        <v>27</v>
      </c>
      <c r="N3803" t="s">
        <v>27</v>
      </c>
      <c r="O3803" t="s">
        <v>27</v>
      </c>
      <c r="P3803">
        <v>0</v>
      </c>
      <c r="Q3803" t="s">
        <v>34</v>
      </c>
      <c r="R3803">
        <v>18</v>
      </c>
      <c r="S3803" t="s">
        <v>36</v>
      </c>
      <c r="T3803">
        <v>3</v>
      </c>
      <c r="U3803">
        <v>3</v>
      </c>
      <c r="V3803">
        <v>1</v>
      </c>
      <c r="W3803">
        <v>11</v>
      </c>
      <c r="X3803">
        <v>748</v>
      </c>
      <c r="Y3803">
        <v>-50</v>
      </c>
      <c r="Z3803" t="s">
        <v>35</v>
      </c>
      <c r="AA3803">
        <v>100</v>
      </c>
      <c r="AB3803" t="str">
        <f t="shared" si="59"/>
        <v>10-19</v>
      </c>
    </row>
    <row r="3804" spans="1:28" x14ac:dyDescent="0.3">
      <c r="A3804">
        <v>21</v>
      </c>
      <c r="B3804" t="s">
        <v>27</v>
      </c>
      <c r="C3804" t="s">
        <v>28</v>
      </c>
      <c r="D3804">
        <v>86</v>
      </c>
      <c r="E3804" t="s">
        <v>29</v>
      </c>
      <c r="F3804">
        <v>50</v>
      </c>
      <c r="G3804">
        <v>0</v>
      </c>
      <c r="H3804" t="s">
        <v>30</v>
      </c>
      <c r="I3804">
        <v>0</v>
      </c>
      <c r="J3804" t="s">
        <v>31</v>
      </c>
      <c r="K3804">
        <v>0</v>
      </c>
      <c r="L3804" s="1">
        <v>2236</v>
      </c>
      <c r="M3804" t="s">
        <v>27</v>
      </c>
      <c r="N3804" t="s">
        <v>27</v>
      </c>
      <c r="O3804" t="s">
        <v>27</v>
      </c>
      <c r="P3804">
        <v>0</v>
      </c>
      <c r="Q3804" t="s">
        <v>32</v>
      </c>
      <c r="R3804">
        <v>1</v>
      </c>
      <c r="S3804" t="s">
        <v>27</v>
      </c>
      <c r="T3804">
        <v>3</v>
      </c>
      <c r="U3804">
        <v>3</v>
      </c>
      <c r="V3804">
        <v>3</v>
      </c>
      <c r="W3804">
        <v>99</v>
      </c>
      <c r="X3804">
        <v>721</v>
      </c>
      <c r="Y3804">
        <v>-50</v>
      </c>
      <c r="Z3804" t="s">
        <v>41</v>
      </c>
      <c r="AA3804">
        <v>0</v>
      </c>
      <c r="AB3804" t="str">
        <f t="shared" si="59"/>
        <v>20-29</v>
      </c>
    </row>
    <row r="3805" spans="1:28" x14ac:dyDescent="0.3">
      <c r="A3805">
        <v>42</v>
      </c>
      <c r="B3805" t="s">
        <v>27</v>
      </c>
      <c r="C3805" t="s">
        <v>38</v>
      </c>
      <c r="D3805">
        <v>0</v>
      </c>
      <c r="E3805" t="s">
        <v>29</v>
      </c>
      <c r="F3805">
        <v>50</v>
      </c>
      <c r="G3805">
        <v>1</v>
      </c>
      <c r="H3805" t="s">
        <v>30</v>
      </c>
      <c r="I3805">
        <v>50</v>
      </c>
      <c r="J3805" t="s">
        <v>31</v>
      </c>
      <c r="K3805">
        <v>0</v>
      </c>
      <c r="L3805" s="1">
        <v>2250</v>
      </c>
      <c r="M3805" t="s">
        <v>27</v>
      </c>
      <c r="N3805" t="s">
        <v>27</v>
      </c>
      <c r="O3805" t="s">
        <v>36</v>
      </c>
      <c r="P3805">
        <v>50</v>
      </c>
      <c r="Q3805" t="s">
        <v>34</v>
      </c>
      <c r="R3805">
        <v>28</v>
      </c>
      <c r="S3805" t="s">
        <v>36</v>
      </c>
      <c r="T3805">
        <v>6</v>
      </c>
      <c r="U3805">
        <v>2</v>
      </c>
      <c r="V3805">
        <v>1</v>
      </c>
      <c r="W3805">
        <v>5</v>
      </c>
      <c r="X3805">
        <v>741</v>
      </c>
      <c r="Y3805">
        <v>-50</v>
      </c>
      <c r="Z3805" t="s">
        <v>35</v>
      </c>
      <c r="AA3805">
        <v>100</v>
      </c>
      <c r="AB3805" t="str">
        <f t="shared" si="59"/>
        <v>40-49</v>
      </c>
    </row>
    <row r="3806" spans="1:28" x14ac:dyDescent="0.3">
      <c r="A3806">
        <v>26</v>
      </c>
      <c r="B3806" t="s">
        <v>27</v>
      </c>
      <c r="C3806" t="s">
        <v>28</v>
      </c>
      <c r="D3806">
        <v>86</v>
      </c>
      <c r="E3806" t="s">
        <v>29</v>
      </c>
      <c r="F3806">
        <v>50</v>
      </c>
      <c r="G3806">
        <v>1</v>
      </c>
      <c r="H3806" t="s">
        <v>30</v>
      </c>
      <c r="I3806">
        <v>50</v>
      </c>
      <c r="J3806" t="s">
        <v>40</v>
      </c>
      <c r="K3806">
        <v>-200</v>
      </c>
      <c r="L3806" s="1">
        <v>2136</v>
      </c>
      <c r="M3806" t="s">
        <v>27</v>
      </c>
      <c r="N3806" t="s">
        <v>36</v>
      </c>
      <c r="O3806" t="s">
        <v>27</v>
      </c>
      <c r="P3806">
        <v>50</v>
      </c>
      <c r="Q3806" t="s">
        <v>32</v>
      </c>
      <c r="R3806">
        <v>14</v>
      </c>
      <c r="S3806" t="s">
        <v>27</v>
      </c>
      <c r="T3806">
        <v>4</v>
      </c>
      <c r="U3806">
        <v>1</v>
      </c>
      <c r="V3806">
        <v>3</v>
      </c>
      <c r="W3806">
        <v>99</v>
      </c>
      <c r="X3806">
        <v>731</v>
      </c>
      <c r="Y3806">
        <v>-50</v>
      </c>
      <c r="Z3806" t="s">
        <v>35</v>
      </c>
      <c r="AA3806">
        <v>100</v>
      </c>
      <c r="AB3806" t="str">
        <f t="shared" si="59"/>
        <v>20-29</v>
      </c>
    </row>
    <row r="3807" spans="1:28" x14ac:dyDescent="0.3">
      <c r="A3807">
        <v>47</v>
      </c>
      <c r="B3807" t="s">
        <v>27</v>
      </c>
      <c r="C3807" t="s">
        <v>28</v>
      </c>
      <c r="D3807">
        <v>86</v>
      </c>
      <c r="E3807" t="s">
        <v>37</v>
      </c>
      <c r="F3807">
        <v>0</v>
      </c>
      <c r="G3807">
        <v>0</v>
      </c>
      <c r="H3807" t="s">
        <v>39</v>
      </c>
      <c r="I3807">
        <v>0</v>
      </c>
      <c r="J3807" t="s">
        <v>31</v>
      </c>
      <c r="K3807">
        <v>0</v>
      </c>
      <c r="L3807" s="1">
        <v>2186</v>
      </c>
      <c r="M3807" t="s">
        <v>27</v>
      </c>
      <c r="N3807" t="s">
        <v>27</v>
      </c>
      <c r="O3807" t="s">
        <v>27</v>
      </c>
      <c r="P3807">
        <v>0</v>
      </c>
      <c r="Q3807" t="s">
        <v>44</v>
      </c>
      <c r="R3807">
        <v>16</v>
      </c>
      <c r="S3807" t="s">
        <v>36</v>
      </c>
      <c r="T3807">
        <v>5</v>
      </c>
      <c r="U3807">
        <v>1</v>
      </c>
      <c r="V3807">
        <v>3</v>
      </c>
      <c r="W3807">
        <v>4</v>
      </c>
      <c r="X3807">
        <v>730</v>
      </c>
      <c r="Y3807">
        <v>-50</v>
      </c>
      <c r="Z3807" t="s">
        <v>41</v>
      </c>
      <c r="AA3807">
        <v>0</v>
      </c>
      <c r="AB3807" t="str">
        <f t="shared" si="59"/>
        <v>40-49</v>
      </c>
    </row>
    <row r="3808" spans="1:28" x14ac:dyDescent="0.3">
      <c r="A3808">
        <v>40</v>
      </c>
      <c r="B3808" t="s">
        <v>27</v>
      </c>
      <c r="C3808" t="s">
        <v>46</v>
      </c>
      <c r="D3808">
        <v>0</v>
      </c>
      <c r="E3808" t="s">
        <v>37</v>
      </c>
      <c r="F3808">
        <v>0</v>
      </c>
      <c r="G3808">
        <v>0</v>
      </c>
      <c r="H3808" t="s">
        <v>43</v>
      </c>
      <c r="I3808">
        <v>0</v>
      </c>
      <c r="J3808" t="s">
        <v>40</v>
      </c>
      <c r="K3808">
        <v>-200</v>
      </c>
      <c r="L3808" s="1">
        <v>2000</v>
      </c>
      <c r="M3808" t="s">
        <v>27</v>
      </c>
      <c r="N3808" t="s">
        <v>27</v>
      </c>
      <c r="O3808" t="s">
        <v>27</v>
      </c>
      <c r="P3808">
        <v>0</v>
      </c>
      <c r="Q3808" t="s">
        <v>34</v>
      </c>
      <c r="R3808">
        <v>19</v>
      </c>
      <c r="S3808" t="s">
        <v>27</v>
      </c>
      <c r="T3808">
        <v>1</v>
      </c>
      <c r="U3808">
        <v>2</v>
      </c>
      <c r="V3808">
        <v>2</v>
      </c>
      <c r="W3808">
        <v>99</v>
      </c>
      <c r="X3808">
        <v>678</v>
      </c>
      <c r="Y3808">
        <v>50</v>
      </c>
      <c r="Z3808" t="s">
        <v>41</v>
      </c>
      <c r="AA3808">
        <v>0</v>
      </c>
      <c r="AB3808" t="str">
        <f t="shared" si="59"/>
        <v>40-49</v>
      </c>
    </row>
    <row r="3809" spans="1:28" x14ac:dyDescent="0.3">
      <c r="A3809">
        <v>18</v>
      </c>
      <c r="B3809" t="s">
        <v>27</v>
      </c>
      <c r="C3809" t="s">
        <v>28</v>
      </c>
      <c r="D3809">
        <v>86</v>
      </c>
      <c r="E3809" t="s">
        <v>29</v>
      </c>
      <c r="F3809">
        <v>50</v>
      </c>
      <c r="G3809">
        <v>1</v>
      </c>
      <c r="H3809" t="s">
        <v>30</v>
      </c>
      <c r="I3809">
        <v>50</v>
      </c>
      <c r="J3809" t="s">
        <v>40</v>
      </c>
      <c r="K3809">
        <v>-200</v>
      </c>
      <c r="L3809" s="1">
        <v>2086</v>
      </c>
      <c r="M3809" t="s">
        <v>27</v>
      </c>
      <c r="N3809" t="s">
        <v>27</v>
      </c>
      <c r="O3809" t="s">
        <v>27</v>
      </c>
      <c r="P3809">
        <v>0</v>
      </c>
      <c r="Q3809" t="s">
        <v>34</v>
      </c>
      <c r="R3809">
        <v>25</v>
      </c>
      <c r="S3809" t="s">
        <v>27</v>
      </c>
      <c r="T3809">
        <v>4</v>
      </c>
      <c r="U3809">
        <v>1</v>
      </c>
      <c r="V3809">
        <v>2</v>
      </c>
      <c r="W3809">
        <v>99</v>
      </c>
      <c r="X3809">
        <v>763</v>
      </c>
      <c r="Y3809">
        <v>-50</v>
      </c>
      <c r="Z3809" t="s">
        <v>41</v>
      </c>
      <c r="AA3809">
        <v>0</v>
      </c>
      <c r="AB3809" t="str">
        <f t="shared" si="59"/>
        <v>10-19</v>
      </c>
    </row>
    <row r="3810" spans="1:28" x14ac:dyDescent="0.3">
      <c r="A3810">
        <v>49</v>
      </c>
      <c r="B3810" t="s">
        <v>27</v>
      </c>
      <c r="C3810" t="s">
        <v>28</v>
      </c>
      <c r="D3810">
        <v>86</v>
      </c>
      <c r="E3810" t="s">
        <v>29</v>
      </c>
      <c r="F3810">
        <v>50</v>
      </c>
      <c r="G3810">
        <v>0</v>
      </c>
      <c r="H3810" t="s">
        <v>30</v>
      </c>
      <c r="I3810">
        <v>0</v>
      </c>
      <c r="J3810" t="s">
        <v>40</v>
      </c>
      <c r="K3810">
        <v>-200</v>
      </c>
      <c r="L3810" s="1">
        <v>2236</v>
      </c>
      <c r="M3810" t="s">
        <v>27</v>
      </c>
      <c r="N3810" t="s">
        <v>27</v>
      </c>
      <c r="O3810" t="s">
        <v>27</v>
      </c>
      <c r="P3810">
        <v>0</v>
      </c>
      <c r="Q3810" t="s">
        <v>34</v>
      </c>
      <c r="R3810">
        <v>21</v>
      </c>
      <c r="S3810" t="s">
        <v>36</v>
      </c>
      <c r="T3810">
        <v>5</v>
      </c>
      <c r="U3810">
        <v>2</v>
      </c>
      <c r="V3810">
        <v>1</v>
      </c>
      <c r="W3810">
        <v>2</v>
      </c>
      <c r="X3810">
        <v>689</v>
      </c>
      <c r="Y3810">
        <v>50</v>
      </c>
      <c r="Z3810" t="s">
        <v>35</v>
      </c>
      <c r="AA3810">
        <v>100</v>
      </c>
      <c r="AB3810" t="str">
        <f t="shared" si="59"/>
        <v>40-49</v>
      </c>
    </row>
    <row r="3811" spans="1:28" x14ac:dyDescent="0.3">
      <c r="A3811">
        <v>52</v>
      </c>
      <c r="B3811" t="s">
        <v>27</v>
      </c>
      <c r="C3811" t="s">
        <v>28</v>
      </c>
      <c r="D3811">
        <v>86</v>
      </c>
      <c r="E3811" t="s">
        <v>37</v>
      </c>
      <c r="F3811">
        <v>0</v>
      </c>
      <c r="G3811">
        <v>0</v>
      </c>
      <c r="H3811" t="s">
        <v>30</v>
      </c>
      <c r="I3811">
        <v>0</v>
      </c>
      <c r="J3811" t="s">
        <v>31</v>
      </c>
      <c r="K3811">
        <v>0</v>
      </c>
      <c r="L3811" s="1">
        <v>2386</v>
      </c>
      <c r="M3811" t="s">
        <v>27</v>
      </c>
      <c r="N3811" t="s">
        <v>27</v>
      </c>
      <c r="O3811" t="s">
        <v>27</v>
      </c>
      <c r="P3811">
        <v>0</v>
      </c>
      <c r="Q3811" t="s">
        <v>32</v>
      </c>
      <c r="R3811">
        <v>5</v>
      </c>
      <c r="S3811" t="s">
        <v>36</v>
      </c>
      <c r="T3811">
        <v>6</v>
      </c>
      <c r="U3811">
        <v>3</v>
      </c>
      <c r="V3811">
        <v>1</v>
      </c>
      <c r="W3811">
        <v>14</v>
      </c>
      <c r="X3811">
        <v>645</v>
      </c>
      <c r="Y3811">
        <v>50</v>
      </c>
      <c r="Z3811" t="s">
        <v>35</v>
      </c>
      <c r="AA3811">
        <v>100</v>
      </c>
      <c r="AB3811" t="str">
        <f t="shared" si="59"/>
        <v>50-59</v>
      </c>
    </row>
    <row r="3812" spans="1:28" x14ac:dyDescent="0.3">
      <c r="A3812">
        <v>25</v>
      </c>
      <c r="B3812" t="s">
        <v>27</v>
      </c>
      <c r="C3812" t="s">
        <v>28</v>
      </c>
      <c r="D3812">
        <v>86</v>
      </c>
      <c r="E3812" t="s">
        <v>29</v>
      </c>
      <c r="F3812">
        <v>50</v>
      </c>
      <c r="G3812">
        <v>0</v>
      </c>
      <c r="H3812" t="s">
        <v>30</v>
      </c>
      <c r="I3812">
        <v>0</v>
      </c>
      <c r="J3812" t="s">
        <v>31</v>
      </c>
      <c r="K3812">
        <v>0</v>
      </c>
      <c r="L3812" s="1">
        <v>2286</v>
      </c>
      <c r="M3812" t="s">
        <v>27</v>
      </c>
      <c r="N3812" t="s">
        <v>36</v>
      </c>
      <c r="O3812" t="s">
        <v>27</v>
      </c>
      <c r="P3812">
        <v>50</v>
      </c>
      <c r="Q3812" t="s">
        <v>44</v>
      </c>
      <c r="R3812">
        <v>2</v>
      </c>
      <c r="S3812" t="s">
        <v>27</v>
      </c>
      <c r="T3812">
        <v>4</v>
      </c>
      <c r="U3812">
        <v>3</v>
      </c>
      <c r="V3812">
        <v>3</v>
      </c>
      <c r="W3812">
        <v>99</v>
      </c>
      <c r="X3812">
        <v>693</v>
      </c>
      <c r="Y3812">
        <v>50</v>
      </c>
      <c r="Z3812" t="s">
        <v>41</v>
      </c>
      <c r="AA3812">
        <v>0</v>
      </c>
      <c r="AB3812" t="str">
        <f t="shared" si="59"/>
        <v>20-29</v>
      </c>
    </row>
    <row r="3813" spans="1:28" x14ac:dyDescent="0.3">
      <c r="A3813">
        <v>46</v>
      </c>
      <c r="B3813" t="s">
        <v>27</v>
      </c>
      <c r="C3813" t="s">
        <v>38</v>
      </c>
      <c r="D3813">
        <v>0</v>
      </c>
      <c r="E3813" t="s">
        <v>42</v>
      </c>
      <c r="F3813">
        <v>100</v>
      </c>
      <c r="G3813">
        <v>0</v>
      </c>
      <c r="H3813" t="s">
        <v>39</v>
      </c>
      <c r="I3813">
        <v>0</v>
      </c>
      <c r="J3813" t="s">
        <v>31</v>
      </c>
      <c r="K3813">
        <v>0</v>
      </c>
      <c r="L3813" s="1">
        <v>2400</v>
      </c>
      <c r="M3813" t="s">
        <v>27</v>
      </c>
      <c r="N3813" t="s">
        <v>27</v>
      </c>
      <c r="O3813" t="s">
        <v>27</v>
      </c>
      <c r="P3813">
        <v>0</v>
      </c>
      <c r="Q3813" t="s">
        <v>34</v>
      </c>
      <c r="R3813">
        <v>19</v>
      </c>
      <c r="S3813" t="s">
        <v>36</v>
      </c>
      <c r="T3813">
        <v>8</v>
      </c>
      <c r="U3813">
        <v>1</v>
      </c>
      <c r="V3813">
        <v>2</v>
      </c>
      <c r="W3813">
        <v>2</v>
      </c>
      <c r="X3813">
        <v>591</v>
      </c>
      <c r="Y3813">
        <v>50</v>
      </c>
      <c r="Z3813" t="s">
        <v>35</v>
      </c>
      <c r="AA3813">
        <v>100</v>
      </c>
      <c r="AB3813" t="str">
        <f t="shared" si="59"/>
        <v>40-49</v>
      </c>
    </row>
    <row r="3814" spans="1:28" x14ac:dyDescent="0.3">
      <c r="A3814">
        <v>27</v>
      </c>
      <c r="B3814" t="s">
        <v>27</v>
      </c>
      <c r="C3814" t="s">
        <v>28</v>
      </c>
      <c r="D3814">
        <v>86</v>
      </c>
      <c r="E3814" t="s">
        <v>37</v>
      </c>
      <c r="F3814">
        <v>0</v>
      </c>
      <c r="G3814">
        <v>2</v>
      </c>
      <c r="H3814" t="s">
        <v>30</v>
      </c>
      <c r="I3814">
        <v>100</v>
      </c>
      <c r="J3814" t="s">
        <v>31</v>
      </c>
      <c r="K3814">
        <v>0</v>
      </c>
      <c r="L3814" s="1">
        <v>2336</v>
      </c>
      <c r="M3814" t="s">
        <v>27</v>
      </c>
      <c r="N3814" t="s">
        <v>27</v>
      </c>
      <c r="O3814" t="s">
        <v>36</v>
      </c>
      <c r="P3814">
        <v>50</v>
      </c>
      <c r="Q3814" t="s">
        <v>44</v>
      </c>
      <c r="R3814">
        <v>13</v>
      </c>
      <c r="S3814" t="s">
        <v>36</v>
      </c>
      <c r="T3814">
        <v>2</v>
      </c>
      <c r="U3814">
        <v>1</v>
      </c>
      <c r="V3814">
        <v>2</v>
      </c>
      <c r="W3814">
        <v>7</v>
      </c>
      <c r="X3814">
        <v>698</v>
      </c>
      <c r="Y3814">
        <v>50</v>
      </c>
      <c r="Z3814" t="s">
        <v>41</v>
      </c>
      <c r="AA3814">
        <v>0</v>
      </c>
      <c r="AB3814" t="str">
        <f t="shared" si="59"/>
        <v>20-29</v>
      </c>
    </row>
    <row r="3815" spans="1:28" x14ac:dyDescent="0.3">
      <c r="A3815">
        <v>41</v>
      </c>
      <c r="B3815" t="s">
        <v>27</v>
      </c>
      <c r="C3815" t="s">
        <v>38</v>
      </c>
      <c r="D3815">
        <v>0</v>
      </c>
      <c r="E3815" t="s">
        <v>42</v>
      </c>
      <c r="F3815">
        <v>100</v>
      </c>
      <c r="G3815">
        <v>0</v>
      </c>
      <c r="H3815" t="s">
        <v>30</v>
      </c>
      <c r="I3815">
        <v>0</v>
      </c>
      <c r="J3815" t="s">
        <v>31</v>
      </c>
      <c r="K3815">
        <v>0</v>
      </c>
      <c r="L3815" s="1">
        <v>2350</v>
      </c>
      <c r="M3815" t="s">
        <v>36</v>
      </c>
      <c r="N3815" t="s">
        <v>27</v>
      </c>
      <c r="O3815" t="s">
        <v>27</v>
      </c>
      <c r="P3815">
        <v>50</v>
      </c>
      <c r="Q3815" t="s">
        <v>34</v>
      </c>
      <c r="R3815">
        <v>2</v>
      </c>
      <c r="S3815" t="s">
        <v>36</v>
      </c>
      <c r="T3815">
        <v>1</v>
      </c>
      <c r="U3815">
        <v>3</v>
      </c>
      <c r="V3815">
        <v>3</v>
      </c>
      <c r="W3815">
        <v>3</v>
      </c>
      <c r="X3815">
        <v>689</v>
      </c>
      <c r="Y3815">
        <v>50</v>
      </c>
      <c r="Z3815" t="s">
        <v>35</v>
      </c>
      <c r="AA3815">
        <v>100</v>
      </c>
      <c r="AB3815" t="str">
        <f t="shared" si="59"/>
        <v>40-49</v>
      </c>
    </row>
    <row r="3816" spans="1:28" x14ac:dyDescent="0.3">
      <c r="A3816">
        <v>21</v>
      </c>
      <c r="B3816" t="s">
        <v>27</v>
      </c>
      <c r="C3816" t="s">
        <v>28</v>
      </c>
      <c r="D3816">
        <v>86</v>
      </c>
      <c r="E3816" t="s">
        <v>42</v>
      </c>
      <c r="F3816">
        <v>100</v>
      </c>
      <c r="G3816">
        <v>0</v>
      </c>
      <c r="H3816" t="s">
        <v>39</v>
      </c>
      <c r="I3816">
        <v>0</v>
      </c>
      <c r="J3816" t="s">
        <v>31</v>
      </c>
      <c r="K3816">
        <v>0</v>
      </c>
      <c r="L3816" s="1">
        <v>2336</v>
      </c>
      <c r="M3816" t="s">
        <v>27</v>
      </c>
      <c r="N3816" t="s">
        <v>27</v>
      </c>
      <c r="O3816" t="s">
        <v>27</v>
      </c>
      <c r="P3816">
        <v>0</v>
      </c>
      <c r="Q3816" t="s">
        <v>34</v>
      </c>
      <c r="R3816">
        <v>7</v>
      </c>
      <c r="S3816" t="s">
        <v>36</v>
      </c>
      <c r="T3816">
        <v>7</v>
      </c>
      <c r="U3816">
        <v>1</v>
      </c>
      <c r="V3816">
        <v>1</v>
      </c>
      <c r="W3816">
        <v>5</v>
      </c>
      <c r="X3816">
        <v>796</v>
      </c>
      <c r="Y3816">
        <v>-50</v>
      </c>
      <c r="Z3816" t="s">
        <v>33</v>
      </c>
      <c r="AA3816">
        <v>50</v>
      </c>
      <c r="AB3816" t="str">
        <f t="shared" si="59"/>
        <v>20-29</v>
      </c>
    </row>
    <row r="3817" spans="1:28" x14ac:dyDescent="0.3">
      <c r="A3817">
        <v>18</v>
      </c>
      <c r="B3817" t="s">
        <v>27</v>
      </c>
      <c r="C3817" t="s">
        <v>28</v>
      </c>
      <c r="D3817">
        <v>86</v>
      </c>
      <c r="E3817" t="s">
        <v>42</v>
      </c>
      <c r="F3817">
        <v>100</v>
      </c>
      <c r="G3817">
        <v>1</v>
      </c>
      <c r="H3817" t="s">
        <v>39</v>
      </c>
      <c r="I3817">
        <v>100</v>
      </c>
      <c r="J3817" t="s">
        <v>31</v>
      </c>
      <c r="K3817">
        <v>0</v>
      </c>
      <c r="L3817" s="1">
        <v>2486</v>
      </c>
      <c r="M3817" t="s">
        <v>27</v>
      </c>
      <c r="N3817" t="s">
        <v>27</v>
      </c>
      <c r="O3817" t="s">
        <v>27</v>
      </c>
      <c r="P3817">
        <v>0</v>
      </c>
      <c r="Q3817" t="s">
        <v>44</v>
      </c>
      <c r="R3817">
        <v>3</v>
      </c>
      <c r="S3817" t="s">
        <v>36</v>
      </c>
      <c r="T3817">
        <v>3</v>
      </c>
      <c r="U3817">
        <v>1</v>
      </c>
      <c r="V3817">
        <v>1</v>
      </c>
      <c r="W3817">
        <v>4</v>
      </c>
      <c r="X3817">
        <v>617</v>
      </c>
      <c r="Y3817">
        <v>50</v>
      </c>
      <c r="Z3817" t="s">
        <v>41</v>
      </c>
      <c r="AA3817">
        <v>0</v>
      </c>
      <c r="AB3817" t="str">
        <f t="shared" si="59"/>
        <v>10-19</v>
      </c>
    </row>
    <row r="3818" spans="1:28" x14ac:dyDescent="0.3">
      <c r="A3818">
        <v>34</v>
      </c>
      <c r="B3818" t="s">
        <v>27</v>
      </c>
      <c r="C3818" t="s">
        <v>28</v>
      </c>
      <c r="D3818">
        <v>86</v>
      </c>
      <c r="E3818" t="s">
        <v>42</v>
      </c>
      <c r="F3818">
        <v>100</v>
      </c>
      <c r="G3818">
        <v>0</v>
      </c>
      <c r="H3818" t="s">
        <v>39</v>
      </c>
      <c r="I3818">
        <v>0</v>
      </c>
      <c r="J3818" t="s">
        <v>31</v>
      </c>
      <c r="K3818">
        <v>0</v>
      </c>
      <c r="L3818" s="1">
        <v>2286</v>
      </c>
      <c r="M3818" t="s">
        <v>36</v>
      </c>
      <c r="N3818" t="s">
        <v>27</v>
      </c>
      <c r="O3818" t="s">
        <v>36</v>
      </c>
      <c r="P3818">
        <v>100</v>
      </c>
      <c r="Q3818" t="s">
        <v>34</v>
      </c>
      <c r="R3818">
        <v>16</v>
      </c>
      <c r="S3818" t="s">
        <v>27</v>
      </c>
      <c r="T3818">
        <v>7</v>
      </c>
      <c r="U3818">
        <v>3</v>
      </c>
      <c r="V3818">
        <v>3</v>
      </c>
      <c r="W3818">
        <v>99</v>
      </c>
      <c r="X3818">
        <v>706</v>
      </c>
      <c r="Y3818">
        <v>-50</v>
      </c>
      <c r="Z3818" t="s">
        <v>35</v>
      </c>
      <c r="AA3818">
        <v>100</v>
      </c>
      <c r="AB3818" t="str">
        <f t="shared" si="59"/>
        <v>30-39</v>
      </c>
    </row>
    <row r="3819" spans="1:28" x14ac:dyDescent="0.3">
      <c r="A3819">
        <v>38</v>
      </c>
      <c r="B3819" t="s">
        <v>27</v>
      </c>
      <c r="C3819" t="s">
        <v>38</v>
      </c>
      <c r="D3819">
        <v>0</v>
      </c>
      <c r="E3819" t="s">
        <v>42</v>
      </c>
      <c r="F3819">
        <v>100</v>
      </c>
      <c r="G3819">
        <v>1</v>
      </c>
      <c r="H3819" t="s">
        <v>30</v>
      </c>
      <c r="I3819">
        <v>50</v>
      </c>
      <c r="J3819" t="s">
        <v>31</v>
      </c>
      <c r="K3819">
        <v>0</v>
      </c>
      <c r="L3819" s="1">
        <v>2300</v>
      </c>
      <c r="M3819" t="s">
        <v>27</v>
      </c>
      <c r="N3819" t="s">
        <v>36</v>
      </c>
      <c r="O3819" t="s">
        <v>27</v>
      </c>
      <c r="P3819">
        <v>50</v>
      </c>
      <c r="Q3819" t="s">
        <v>34</v>
      </c>
      <c r="R3819">
        <v>21</v>
      </c>
      <c r="S3819" t="s">
        <v>36</v>
      </c>
      <c r="T3819">
        <v>4</v>
      </c>
      <c r="U3819">
        <v>1</v>
      </c>
      <c r="V3819">
        <v>1</v>
      </c>
      <c r="W3819">
        <v>6</v>
      </c>
      <c r="X3819">
        <v>746</v>
      </c>
      <c r="Y3819">
        <v>-50</v>
      </c>
      <c r="Z3819" t="s">
        <v>35</v>
      </c>
      <c r="AA3819">
        <v>100</v>
      </c>
      <c r="AB3819" t="str">
        <f t="shared" si="59"/>
        <v>30-39</v>
      </c>
    </row>
    <row r="3820" spans="1:28" x14ac:dyDescent="0.3">
      <c r="A3820">
        <v>34</v>
      </c>
      <c r="B3820" t="s">
        <v>27</v>
      </c>
      <c r="C3820" t="s">
        <v>45</v>
      </c>
      <c r="D3820">
        <v>0</v>
      </c>
      <c r="E3820" t="s">
        <v>42</v>
      </c>
      <c r="F3820">
        <v>100</v>
      </c>
      <c r="G3820">
        <v>0</v>
      </c>
      <c r="H3820" t="s">
        <v>30</v>
      </c>
      <c r="I3820">
        <v>0</v>
      </c>
      <c r="J3820" t="s">
        <v>40</v>
      </c>
      <c r="K3820">
        <v>-200</v>
      </c>
      <c r="L3820" s="1">
        <v>2050</v>
      </c>
      <c r="M3820" t="s">
        <v>36</v>
      </c>
      <c r="N3820" t="s">
        <v>36</v>
      </c>
      <c r="O3820" t="s">
        <v>27</v>
      </c>
      <c r="P3820">
        <v>100</v>
      </c>
      <c r="Q3820" t="s">
        <v>32</v>
      </c>
      <c r="R3820">
        <v>28</v>
      </c>
      <c r="S3820" t="s">
        <v>27</v>
      </c>
      <c r="T3820">
        <v>1</v>
      </c>
      <c r="U3820">
        <v>1</v>
      </c>
      <c r="V3820">
        <v>1</v>
      </c>
      <c r="W3820">
        <v>99</v>
      </c>
      <c r="X3820">
        <v>700</v>
      </c>
      <c r="Y3820">
        <v>50</v>
      </c>
      <c r="Z3820" t="s">
        <v>33</v>
      </c>
      <c r="AA3820">
        <v>50</v>
      </c>
      <c r="AB3820" t="str">
        <f t="shared" si="59"/>
        <v>30-39</v>
      </c>
    </row>
    <row r="3821" spans="1:28" x14ac:dyDescent="0.3">
      <c r="A3821">
        <v>22</v>
      </c>
      <c r="B3821" t="s">
        <v>27</v>
      </c>
      <c r="C3821" t="s">
        <v>38</v>
      </c>
      <c r="D3821">
        <v>0</v>
      </c>
      <c r="E3821" t="s">
        <v>29</v>
      </c>
      <c r="F3821">
        <v>50</v>
      </c>
      <c r="G3821">
        <v>0</v>
      </c>
      <c r="H3821" t="s">
        <v>30</v>
      </c>
      <c r="I3821">
        <v>0</v>
      </c>
      <c r="J3821" t="s">
        <v>40</v>
      </c>
      <c r="K3821">
        <v>-200</v>
      </c>
      <c r="L3821" s="1">
        <v>2050</v>
      </c>
      <c r="M3821" t="s">
        <v>27</v>
      </c>
      <c r="N3821" t="s">
        <v>27</v>
      </c>
      <c r="O3821" t="s">
        <v>27</v>
      </c>
      <c r="P3821">
        <v>0</v>
      </c>
      <c r="Q3821" t="s">
        <v>32</v>
      </c>
      <c r="R3821">
        <v>28</v>
      </c>
      <c r="S3821" t="s">
        <v>36</v>
      </c>
      <c r="T3821">
        <v>8</v>
      </c>
      <c r="U3821">
        <v>2</v>
      </c>
      <c r="V3821">
        <v>2</v>
      </c>
      <c r="W3821">
        <v>12</v>
      </c>
      <c r="X3821">
        <v>701</v>
      </c>
      <c r="Y3821">
        <v>-50</v>
      </c>
      <c r="Z3821" t="s">
        <v>35</v>
      </c>
      <c r="AA3821">
        <v>100</v>
      </c>
      <c r="AB3821" t="str">
        <f t="shared" si="59"/>
        <v>20-29</v>
      </c>
    </row>
    <row r="3822" spans="1:28" x14ac:dyDescent="0.3">
      <c r="A3822">
        <v>34</v>
      </c>
      <c r="B3822" t="s">
        <v>27</v>
      </c>
      <c r="C3822" t="s">
        <v>45</v>
      </c>
      <c r="D3822">
        <v>0</v>
      </c>
      <c r="E3822" t="s">
        <v>29</v>
      </c>
      <c r="F3822">
        <v>50</v>
      </c>
      <c r="G3822">
        <v>1</v>
      </c>
      <c r="H3822" t="s">
        <v>30</v>
      </c>
      <c r="I3822">
        <v>50</v>
      </c>
      <c r="J3822" t="s">
        <v>31</v>
      </c>
      <c r="K3822">
        <v>0</v>
      </c>
      <c r="L3822" s="1">
        <v>2300</v>
      </c>
      <c r="M3822" t="s">
        <v>36</v>
      </c>
      <c r="N3822" t="s">
        <v>36</v>
      </c>
      <c r="O3822" t="s">
        <v>27</v>
      </c>
      <c r="P3822">
        <v>100</v>
      </c>
      <c r="Q3822" t="s">
        <v>32</v>
      </c>
      <c r="R3822">
        <v>1</v>
      </c>
      <c r="S3822" t="s">
        <v>27</v>
      </c>
      <c r="T3822">
        <v>7</v>
      </c>
      <c r="U3822">
        <v>4</v>
      </c>
      <c r="V3822">
        <v>1</v>
      </c>
      <c r="W3822">
        <v>99</v>
      </c>
      <c r="X3822">
        <v>647</v>
      </c>
      <c r="Y3822">
        <v>50</v>
      </c>
      <c r="Z3822" t="s">
        <v>35</v>
      </c>
      <c r="AA3822">
        <v>100</v>
      </c>
      <c r="AB3822" t="str">
        <f t="shared" si="59"/>
        <v>30-39</v>
      </c>
    </row>
    <row r="3823" spans="1:28" x14ac:dyDescent="0.3">
      <c r="A3823">
        <v>44</v>
      </c>
      <c r="B3823" t="s">
        <v>27</v>
      </c>
      <c r="C3823" t="s">
        <v>28</v>
      </c>
      <c r="D3823">
        <v>86</v>
      </c>
      <c r="E3823" t="s">
        <v>42</v>
      </c>
      <c r="F3823">
        <v>100</v>
      </c>
      <c r="G3823">
        <v>1</v>
      </c>
      <c r="H3823" t="s">
        <v>30</v>
      </c>
      <c r="I3823">
        <v>50</v>
      </c>
      <c r="J3823" t="s">
        <v>40</v>
      </c>
      <c r="K3823">
        <v>-200</v>
      </c>
      <c r="L3823" s="1">
        <v>2336</v>
      </c>
      <c r="M3823" t="s">
        <v>27</v>
      </c>
      <c r="N3823" t="s">
        <v>27</v>
      </c>
      <c r="O3823" t="s">
        <v>27</v>
      </c>
      <c r="P3823">
        <v>0</v>
      </c>
      <c r="Q3823" t="s">
        <v>34</v>
      </c>
      <c r="R3823">
        <v>12</v>
      </c>
      <c r="S3823" t="s">
        <v>36</v>
      </c>
      <c r="T3823">
        <v>10</v>
      </c>
      <c r="U3823">
        <v>1</v>
      </c>
      <c r="V3823">
        <v>2</v>
      </c>
      <c r="W3823">
        <v>5</v>
      </c>
      <c r="X3823">
        <v>660</v>
      </c>
      <c r="Y3823">
        <v>50</v>
      </c>
      <c r="Z3823" t="s">
        <v>35</v>
      </c>
      <c r="AA3823">
        <v>100</v>
      </c>
      <c r="AB3823" t="str">
        <f t="shared" si="59"/>
        <v>40-49</v>
      </c>
    </row>
    <row r="3824" spans="1:28" x14ac:dyDescent="0.3">
      <c r="A3824">
        <v>39</v>
      </c>
      <c r="B3824" t="s">
        <v>27</v>
      </c>
      <c r="C3824" t="s">
        <v>28</v>
      </c>
      <c r="D3824">
        <v>86</v>
      </c>
      <c r="E3824" t="s">
        <v>29</v>
      </c>
      <c r="F3824">
        <v>50</v>
      </c>
      <c r="G3824">
        <v>0</v>
      </c>
      <c r="H3824" t="s">
        <v>39</v>
      </c>
      <c r="I3824">
        <v>0</v>
      </c>
      <c r="J3824" t="s">
        <v>31</v>
      </c>
      <c r="K3824">
        <v>0</v>
      </c>
      <c r="L3824" s="1">
        <v>2386</v>
      </c>
      <c r="M3824" t="s">
        <v>27</v>
      </c>
      <c r="N3824" t="s">
        <v>36</v>
      </c>
      <c r="O3824" t="s">
        <v>27</v>
      </c>
      <c r="P3824">
        <v>50</v>
      </c>
      <c r="Q3824" t="s">
        <v>32</v>
      </c>
      <c r="R3824">
        <v>20</v>
      </c>
      <c r="S3824" t="s">
        <v>27</v>
      </c>
      <c r="T3824">
        <v>4</v>
      </c>
      <c r="U3824">
        <v>3</v>
      </c>
      <c r="V3824">
        <v>3</v>
      </c>
      <c r="W3824">
        <v>99</v>
      </c>
      <c r="X3824">
        <v>646</v>
      </c>
      <c r="Y3824">
        <v>50</v>
      </c>
      <c r="Z3824" t="s">
        <v>35</v>
      </c>
      <c r="AA3824">
        <v>100</v>
      </c>
      <c r="AB3824" t="str">
        <f t="shared" si="59"/>
        <v>30-39</v>
      </c>
    </row>
    <row r="3825" spans="1:28" x14ac:dyDescent="0.3">
      <c r="A3825">
        <v>42</v>
      </c>
      <c r="B3825" t="s">
        <v>27</v>
      </c>
      <c r="C3825" t="s">
        <v>28</v>
      </c>
      <c r="D3825">
        <v>86</v>
      </c>
      <c r="E3825" t="s">
        <v>29</v>
      </c>
      <c r="F3825">
        <v>50</v>
      </c>
      <c r="G3825">
        <v>2</v>
      </c>
      <c r="H3825" t="s">
        <v>30</v>
      </c>
      <c r="I3825">
        <v>100</v>
      </c>
      <c r="J3825" t="s">
        <v>31</v>
      </c>
      <c r="K3825">
        <v>0</v>
      </c>
      <c r="L3825" s="1">
        <v>2386</v>
      </c>
      <c r="M3825" t="s">
        <v>27</v>
      </c>
      <c r="N3825" t="s">
        <v>36</v>
      </c>
      <c r="O3825" t="s">
        <v>27</v>
      </c>
      <c r="P3825">
        <v>50</v>
      </c>
      <c r="Q3825" t="s">
        <v>32</v>
      </c>
      <c r="R3825">
        <v>6</v>
      </c>
      <c r="S3825" t="s">
        <v>36</v>
      </c>
      <c r="T3825">
        <v>5</v>
      </c>
      <c r="U3825">
        <v>2</v>
      </c>
      <c r="V3825">
        <v>1</v>
      </c>
      <c r="W3825">
        <v>3</v>
      </c>
      <c r="X3825">
        <v>728</v>
      </c>
      <c r="Y3825">
        <v>-50</v>
      </c>
      <c r="Z3825" t="s">
        <v>35</v>
      </c>
      <c r="AA3825">
        <v>100</v>
      </c>
      <c r="AB3825" t="str">
        <f t="shared" si="59"/>
        <v>40-49</v>
      </c>
    </row>
    <row r="3826" spans="1:28" x14ac:dyDescent="0.3">
      <c r="A3826">
        <v>29</v>
      </c>
      <c r="B3826" t="s">
        <v>27</v>
      </c>
      <c r="C3826" t="s">
        <v>28</v>
      </c>
      <c r="D3826">
        <v>86</v>
      </c>
      <c r="E3826" t="s">
        <v>42</v>
      </c>
      <c r="F3826">
        <v>100</v>
      </c>
      <c r="G3826">
        <v>0</v>
      </c>
      <c r="H3826" t="s">
        <v>30</v>
      </c>
      <c r="I3826">
        <v>0</v>
      </c>
      <c r="J3826" t="s">
        <v>31</v>
      </c>
      <c r="K3826">
        <v>0</v>
      </c>
      <c r="L3826" s="1">
        <v>2336</v>
      </c>
      <c r="M3826" t="s">
        <v>27</v>
      </c>
      <c r="N3826" t="s">
        <v>27</v>
      </c>
      <c r="O3826" t="s">
        <v>27</v>
      </c>
      <c r="P3826">
        <v>0</v>
      </c>
      <c r="Q3826" t="s">
        <v>44</v>
      </c>
      <c r="R3826">
        <v>11</v>
      </c>
      <c r="S3826" t="s">
        <v>36</v>
      </c>
      <c r="T3826">
        <v>5</v>
      </c>
      <c r="U3826">
        <v>2</v>
      </c>
      <c r="V3826">
        <v>3</v>
      </c>
      <c r="W3826">
        <v>2</v>
      </c>
      <c r="X3826">
        <v>707</v>
      </c>
      <c r="Y3826">
        <v>-50</v>
      </c>
      <c r="Z3826" t="s">
        <v>33</v>
      </c>
      <c r="AA3826">
        <v>50</v>
      </c>
      <c r="AB3826" t="str">
        <f t="shared" si="59"/>
        <v>20-29</v>
      </c>
    </row>
    <row r="3827" spans="1:28" x14ac:dyDescent="0.3">
      <c r="A3827">
        <v>57</v>
      </c>
      <c r="B3827" t="s">
        <v>36</v>
      </c>
      <c r="C3827" t="s">
        <v>28</v>
      </c>
      <c r="D3827">
        <v>86</v>
      </c>
      <c r="E3827" t="s">
        <v>29</v>
      </c>
      <c r="F3827">
        <v>50</v>
      </c>
      <c r="G3827">
        <v>1</v>
      </c>
      <c r="H3827" t="s">
        <v>39</v>
      </c>
      <c r="I3827">
        <v>100</v>
      </c>
      <c r="J3827" t="s">
        <v>31</v>
      </c>
      <c r="K3827">
        <v>0</v>
      </c>
      <c r="L3827" s="1">
        <v>2436</v>
      </c>
      <c r="M3827" t="s">
        <v>27</v>
      </c>
      <c r="N3827" t="s">
        <v>27</v>
      </c>
      <c r="O3827" t="s">
        <v>27</v>
      </c>
      <c r="P3827">
        <v>0</v>
      </c>
      <c r="Q3827" t="s">
        <v>34</v>
      </c>
      <c r="R3827">
        <v>10</v>
      </c>
      <c r="S3827" t="s">
        <v>36</v>
      </c>
      <c r="T3827">
        <v>4</v>
      </c>
      <c r="U3827">
        <v>2</v>
      </c>
      <c r="V3827">
        <v>3</v>
      </c>
      <c r="W3827">
        <v>1</v>
      </c>
      <c r="X3827">
        <v>782</v>
      </c>
      <c r="Y3827">
        <v>-50</v>
      </c>
      <c r="Z3827" t="s">
        <v>35</v>
      </c>
      <c r="AA3827">
        <v>100</v>
      </c>
      <c r="AB3827" t="str">
        <f t="shared" si="59"/>
        <v>50-59</v>
      </c>
    </row>
    <row r="3828" spans="1:28" x14ac:dyDescent="0.3">
      <c r="A3828">
        <v>22</v>
      </c>
      <c r="B3828" t="s">
        <v>27</v>
      </c>
      <c r="C3828" t="s">
        <v>28</v>
      </c>
      <c r="D3828">
        <v>86</v>
      </c>
      <c r="E3828" t="s">
        <v>29</v>
      </c>
      <c r="F3828">
        <v>50</v>
      </c>
      <c r="G3828">
        <v>0</v>
      </c>
      <c r="H3828" t="s">
        <v>30</v>
      </c>
      <c r="I3828">
        <v>0</v>
      </c>
      <c r="J3828" t="s">
        <v>31</v>
      </c>
      <c r="K3828">
        <v>0</v>
      </c>
      <c r="L3828" s="1">
        <v>2336</v>
      </c>
      <c r="M3828" t="s">
        <v>27</v>
      </c>
      <c r="N3828" t="s">
        <v>27</v>
      </c>
      <c r="O3828" t="s">
        <v>27</v>
      </c>
      <c r="P3828">
        <v>0</v>
      </c>
      <c r="Q3828" t="s">
        <v>34</v>
      </c>
      <c r="R3828">
        <v>4</v>
      </c>
      <c r="S3828" t="s">
        <v>27</v>
      </c>
      <c r="T3828">
        <v>5</v>
      </c>
      <c r="U3828">
        <v>3</v>
      </c>
      <c r="V3828">
        <v>2</v>
      </c>
      <c r="W3828">
        <v>99</v>
      </c>
      <c r="X3828">
        <v>793</v>
      </c>
      <c r="Y3828">
        <v>-50</v>
      </c>
      <c r="Z3828" t="s">
        <v>35</v>
      </c>
      <c r="AA3828">
        <v>100</v>
      </c>
      <c r="AB3828" t="str">
        <f t="shared" si="59"/>
        <v>20-29</v>
      </c>
    </row>
    <row r="3829" spans="1:28" x14ac:dyDescent="0.3">
      <c r="A3829">
        <v>47</v>
      </c>
      <c r="B3829" t="s">
        <v>27</v>
      </c>
      <c r="C3829" t="s">
        <v>28</v>
      </c>
      <c r="D3829">
        <v>86</v>
      </c>
      <c r="E3829" t="s">
        <v>29</v>
      </c>
      <c r="F3829">
        <v>50</v>
      </c>
      <c r="G3829">
        <v>0</v>
      </c>
      <c r="H3829" t="s">
        <v>30</v>
      </c>
      <c r="I3829">
        <v>0</v>
      </c>
      <c r="J3829" t="s">
        <v>31</v>
      </c>
      <c r="K3829">
        <v>0</v>
      </c>
      <c r="L3829" s="1">
        <v>2186</v>
      </c>
      <c r="M3829" t="s">
        <v>27</v>
      </c>
      <c r="N3829" t="s">
        <v>36</v>
      </c>
      <c r="O3829" t="s">
        <v>36</v>
      </c>
      <c r="P3829">
        <v>100</v>
      </c>
      <c r="Q3829" t="s">
        <v>32</v>
      </c>
      <c r="R3829">
        <v>11</v>
      </c>
      <c r="S3829" t="s">
        <v>36</v>
      </c>
      <c r="T3829">
        <v>5</v>
      </c>
      <c r="U3829">
        <v>2</v>
      </c>
      <c r="V3829">
        <v>3</v>
      </c>
      <c r="W3829">
        <v>8</v>
      </c>
      <c r="X3829">
        <v>742</v>
      </c>
      <c r="Y3829">
        <v>-50</v>
      </c>
      <c r="Z3829" t="s">
        <v>33</v>
      </c>
      <c r="AA3829">
        <v>50</v>
      </c>
      <c r="AB3829" t="str">
        <f t="shared" si="59"/>
        <v>40-49</v>
      </c>
    </row>
    <row r="3830" spans="1:28" x14ac:dyDescent="0.3">
      <c r="A3830">
        <v>57</v>
      </c>
      <c r="B3830" t="s">
        <v>36</v>
      </c>
      <c r="C3830" t="s">
        <v>28</v>
      </c>
      <c r="D3830">
        <v>86</v>
      </c>
      <c r="E3830" t="s">
        <v>29</v>
      </c>
      <c r="F3830">
        <v>50</v>
      </c>
      <c r="G3830">
        <v>2</v>
      </c>
      <c r="H3830" t="s">
        <v>30</v>
      </c>
      <c r="I3830">
        <v>100</v>
      </c>
      <c r="J3830" t="s">
        <v>40</v>
      </c>
      <c r="K3830">
        <v>-200</v>
      </c>
      <c r="L3830" s="1">
        <v>2236</v>
      </c>
      <c r="M3830" t="s">
        <v>27</v>
      </c>
      <c r="N3830" t="s">
        <v>27</v>
      </c>
      <c r="O3830" t="s">
        <v>27</v>
      </c>
      <c r="P3830">
        <v>0</v>
      </c>
      <c r="Q3830" t="s">
        <v>34</v>
      </c>
      <c r="R3830">
        <v>7</v>
      </c>
      <c r="S3830" t="s">
        <v>36</v>
      </c>
      <c r="T3830">
        <v>2</v>
      </c>
      <c r="U3830">
        <v>2</v>
      </c>
      <c r="V3830">
        <v>3</v>
      </c>
      <c r="W3830">
        <v>2</v>
      </c>
      <c r="X3830">
        <v>746</v>
      </c>
      <c r="Y3830">
        <v>-50</v>
      </c>
      <c r="Z3830" t="s">
        <v>35</v>
      </c>
      <c r="AA3830">
        <v>100</v>
      </c>
      <c r="AB3830" t="str">
        <f t="shared" si="59"/>
        <v>50-59</v>
      </c>
    </row>
    <row r="3831" spans="1:28" x14ac:dyDescent="0.3">
      <c r="A3831">
        <v>47</v>
      </c>
      <c r="B3831" t="s">
        <v>27</v>
      </c>
      <c r="C3831" t="s">
        <v>28</v>
      </c>
      <c r="D3831">
        <v>86</v>
      </c>
      <c r="E3831" t="s">
        <v>29</v>
      </c>
      <c r="F3831">
        <v>50</v>
      </c>
      <c r="G3831">
        <v>1</v>
      </c>
      <c r="H3831" t="s">
        <v>39</v>
      </c>
      <c r="I3831">
        <v>100</v>
      </c>
      <c r="J3831" t="s">
        <v>31</v>
      </c>
      <c r="K3831">
        <v>0</v>
      </c>
      <c r="L3831" s="1">
        <v>2536</v>
      </c>
      <c r="M3831" t="s">
        <v>27</v>
      </c>
      <c r="N3831" t="s">
        <v>27</v>
      </c>
      <c r="O3831" t="s">
        <v>27</v>
      </c>
      <c r="P3831">
        <v>0</v>
      </c>
      <c r="Q3831" t="s">
        <v>34</v>
      </c>
      <c r="R3831">
        <v>16</v>
      </c>
      <c r="S3831" t="s">
        <v>36</v>
      </c>
      <c r="T3831">
        <v>10</v>
      </c>
      <c r="U3831">
        <v>3</v>
      </c>
      <c r="V3831">
        <v>1</v>
      </c>
      <c r="W3831">
        <v>10</v>
      </c>
      <c r="X3831">
        <v>646</v>
      </c>
      <c r="Y3831">
        <v>50</v>
      </c>
      <c r="Z3831" t="s">
        <v>35</v>
      </c>
      <c r="AA3831">
        <v>100</v>
      </c>
      <c r="AB3831" t="str">
        <f t="shared" si="59"/>
        <v>40-49</v>
      </c>
    </row>
    <row r="3832" spans="1:28" x14ac:dyDescent="0.3">
      <c r="A3832">
        <v>36</v>
      </c>
      <c r="B3832" t="s">
        <v>27</v>
      </c>
      <c r="C3832" t="s">
        <v>28</v>
      </c>
      <c r="D3832">
        <v>86</v>
      </c>
      <c r="E3832" t="s">
        <v>29</v>
      </c>
      <c r="F3832">
        <v>50</v>
      </c>
      <c r="G3832">
        <v>0</v>
      </c>
      <c r="H3832" t="s">
        <v>43</v>
      </c>
      <c r="I3832">
        <v>0</v>
      </c>
      <c r="J3832" t="s">
        <v>31</v>
      </c>
      <c r="K3832">
        <v>0</v>
      </c>
      <c r="L3832" s="1">
        <v>2236</v>
      </c>
      <c r="M3832" t="s">
        <v>27</v>
      </c>
      <c r="N3832" t="s">
        <v>27</v>
      </c>
      <c r="O3832" t="s">
        <v>27</v>
      </c>
      <c r="P3832">
        <v>0</v>
      </c>
      <c r="Q3832" t="s">
        <v>34</v>
      </c>
      <c r="R3832">
        <v>6</v>
      </c>
      <c r="S3832" t="s">
        <v>36</v>
      </c>
      <c r="T3832">
        <v>5</v>
      </c>
      <c r="U3832">
        <v>1</v>
      </c>
      <c r="V3832">
        <v>1</v>
      </c>
      <c r="W3832">
        <v>2</v>
      </c>
      <c r="X3832">
        <v>768</v>
      </c>
      <c r="Y3832">
        <v>-50</v>
      </c>
      <c r="Z3832" t="s">
        <v>41</v>
      </c>
      <c r="AA3832">
        <v>0</v>
      </c>
      <c r="AB3832" t="str">
        <f t="shared" si="59"/>
        <v>30-39</v>
      </c>
    </row>
    <row r="3833" spans="1:28" x14ac:dyDescent="0.3">
      <c r="A3833">
        <v>32</v>
      </c>
      <c r="B3833" t="s">
        <v>27</v>
      </c>
      <c r="C3833" t="s">
        <v>46</v>
      </c>
      <c r="D3833">
        <v>0</v>
      </c>
      <c r="E3833" t="s">
        <v>37</v>
      </c>
      <c r="F3833">
        <v>0</v>
      </c>
      <c r="G3833">
        <v>0</v>
      </c>
      <c r="H3833" t="s">
        <v>39</v>
      </c>
      <c r="I3833">
        <v>0</v>
      </c>
      <c r="J3833" t="s">
        <v>31</v>
      </c>
      <c r="K3833">
        <v>0</v>
      </c>
      <c r="L3833" s="1">
        <v>2050</v>
      </c>
      <c r="M3833" t="s">
        <v>36</v>
      </c>
      <c r="N3833" t="s">
        <v>27</v>
      </c>
      <c r="O3833" t="s">
        <v>27</v>
      </c>
      <c r="P3833">
        <v>50</v>
      </c>
      <c r="Q3833" t="s">
        <v>44</v>
      </c>
      <c r="R3833">
        <v>28</v>
      </c>
      <c r="S3833" t="s">
        <v>36</v>
      </c>
      <c r="T3833">
        <v>3</v>
      </c>
      <c r="U3833">
        <v>2</v>
      </c>
      <c r="V3833">
        <v>3</v>
      </c>
      <c r="W3833">
        <v>2</v>
      </c>
      <c r="X3833">
        <v>717</v>
      </c>
      <c r="Y3833">
        <v>-50</v>
      </c>
      <c r="Z3833" t="s">
        <v>41</v>
      </c>
      <c r="AA3833">
        <v>0</v>
      </c>
      <c r="AB3833" t="str">
        <f t="shared" si="59"/>
        <v>30-39</v>
      </c>
    </row>
    <row r="3834" spans="1:28" x14ac:dyDescent="0.3">
      <c r="A3834">
        <v>55</v>
      </c>
      <c r="B3834" t="s">
        <v>36</v>
      </c>
      <c r="C3834" t="s">
        <v>28</v>
      </c>
      <c r="D3834">
        <v>86</v>
      </c>
      <c r="E3834" t="s">
        <v>29</v>
      </c>
      <c r="F3834">
        <v>50</v>
      </c>
      <c r="G3834">
        <v>0</v>
      </c>
      <c r="H3834" t="s">
        <v>39</v>
      </c>
      <c r="I3834">
        <v>0</v>
      </c>
      <c r="J3834" t="s">
        <v>31</v>
      </c>
      <c r="K3834">
        <v>0</v>
      </c>
      <c r="L3834" s="1">
        <v>2336</v>
      </c>
      <c r="M3834" t="s">
        <v>36</v>
      </c>
      <c r="N3834" t="s">
        <v>36</v>
      </c>
      <c r="O3834" t="s">
        <v>27</v>
      </c>
      <c r="P3834">
        <v>100</v>
      </c>
      <c r="Q3834" t="s">
        <v>34</v>
      </c>
      <c r="R3834">
        <v>21</v>
      </c>
      <c r="S3834" t="s">
        <v>36</v>
      </c>
      <c r="T3834">
        <v>6</v>
      </c>
      <c r="U3834">
        <v>2</v>
      </c>
      <c r="V3834">
        <v>3</v>
      </c>
      <c r="W3834">
        <v>1</v>
      </c>
      <c r="X3834">
        <v>610</v>
      </c>
      <c r="Y3834">
        <v>50</v>
      </c>
      <c r="Z3834" t="s">
        <v>35</v>
      </c>
      <c r="AA3834">
        <v>100</v>
      </c>
      <c r="AB3834" t="str">
        <f t="shared" si="59"/>
        <v>50-59</v>
      </c>
    </row>
    <row r="3835" spans="1:28" x14ac:dyDescent="0.3">
      <c r="A3835">
        <v>18</v>
      </c>
      <c r="B3835" t="s">
        <v>27</v>
      </c>
      <c r="C3835" t="s">
        <v>38</v>
      </c>
      <c r="D3835">
        <v>0</v>
      </c>
      <c r="E3835" t="s">
        <v>29</v>
      </c>
      <c r="F3835">
        <v>50</v>
      </c>
      <c r="G3835">
        <v>1</v>
      </c>
      <c r="H3835" t="s">
        <v>30</v>
      </c>
      <c r="I3835">
        <v>50</v>
      </c>
      <c r="J3835" t="s">
        <v>31</v>
      </c>
      <c r="K3835">
        <v>0</v>
      </c>
      <c r="L3835" s="1">
        <v>2300</v>
      </c>
      <c r="M3835" t="s">
        <v>27</v>
      </c>
      <c r="N3835" t="s">
        <v>36</v>
      </c>
      <c r="O3835" t="s">
        <v>27</v>
      </c>
      <c r="P3835">
        <v>50</v>
      </c>
      <c r="Q3835" t="s">
        <v>44</v>
      </c>
      <c r="R3835">
        <v>6</v>
      </c>
      <c r="S3835" t="s">
        <v>36</v>
      </c>
      <c r="T3835">
        <v>4</v>
      </c>
      <c r="U3835">
        <v>0</v>
      </c>
      <c r="V3835">
        <v>1</v>
      </c>
      <c r="W3835">
        <v>3</v>
      </c>
      <c r="X3835">
        <v>682</v>
      </c>
      <c r="Y3835">
        <v>50</v>
      </c>
      <c r="Z3835" t="s">
        <v>33</v>
      </c>
      <c r="AA3835">
        <v>50</v>
      </c>
      <c r="AB3835" t="str">
        <f t="shared" si="59"/>
        <v>10-19</v>
      </c>
    </row>
    <row r="3836" spans="1:28" x14ac:dyDescent="0.3">
      <c r="A3836">
        <v>25</v>
      </c>
      <c r="B3836" t="s">
        <v>27</v>
      </c>
      <c r="C3836" t="s">
        <v>38</v>
      </c>
      <c r="D3836">
        <v>0</v>
      </c>
      <c r="E3836" t="s">
        <v>29</v>
      </c>
      <c r="F3836">
        <v>50</v>
      </c>
      <c r="G3836">
        <v>0</v>
      </c>
      <c r="H3836" t="s">
        <v>30</v>
      </c>
      <c r="I3836">
        <v>0</v>
      </c>
      <c r="J3836" t="s">
        <v>31</v>
      </c>
      <c r="K3836">
        <v>0</v>
      </c>
      <c r="L3836" s="1">
        <v>2250</v>
      </c>
      <c r="M3836" t="s">
        <v>27</v>
      </c>
      <c r="N3836" t="s">
        <v>27</v>
      </c>
      <c r="O3836" t="s">
        <v>36</v>
      </c>
      <c r="P3836">
        <v>50</v>
      </c>
      <c r="Q3836" t="s">
        <v>34</v>
      </c>
      <c r="R3836">
        <v>3</v>
      </c>
      <c r="S3836" t="s">
        <v>27</v>
      </c>
      <c r="T3836">
        <v>10</v>
      </c>
      <c r="U3836">
        <v>1</v>
      </c>
      <c r="V3836">
        <v>1</v>
      </c>
      <c r="W3836">
        <v>99</v>
      </c>
      <c r="X3836">
        <v>647</v>
      </c>
      <c r="Y3836">
        <v>50</v>
      </c>
      <c r="Z3836" t="s">
        <v>33</v>
      </c>
      <c r="AA3836">
        <v>50</v>
      </c>
      <c r="AB3836" t="str">
        <f t="shared" si="59"/>
        <v>20-29</v>
      </c>
    </row>
    <row r="3837" spans="1:28" x14ac:dyDescent="0.3">
      <c r="A3837">
        <v>34</v>
      </c>
      <c r="B3837" t="s">
        <v>27</v>
      </c>
      <c r="C3837" t="s">
        <v>28</v>
      </c>
      <c r="D3837">
        <v>86</v>
      </c>
      <c r="E3837" t="s">
        <v>37</v>
      </c>
      <c r="F3837">
        <v>0</v>
      </c>
      <c r="G3837">
        <v>1</v>
      </c>
      <c r="H3837" t="s">
        <v>39</v>
      </c>
      <c r="I3837">
        <v>100</v>
      </c>
      <c r="J3837" t="s">
        <v>40</v>
      </c>
      <c r="K3837">
        <v>-200</v>
      </c>
      <c r="L3837" s="1">
        <v>2286</v>
      </c>
      <c r="M3837" t="s">
        <v>27</v>
      </c>
      <c r="N3837" t="s">
        <v>27</v>
      </c>
      <c r="O3837" t="s">
        <v>27</v>
      </c>
      <c r="P3837">
        <v>0</v>
      </c>
      <c r="Q3837" t="s">
        <v>32</v>
      </c>
      <c r="R3837">
        <v>18</v>
      </c>
      <c r="S3837" t="s">
        <v>27</v>
      </c>
      <c r="T3837">
        <v>3</v>
      </c>
      <c r="U3837">
        <v>2</v>
      </c>
      <c r="V3837">
        <v>1</v>
      </c>
      <c r="W3837">
        <v>99</v>
      </c>
      <c r="X3837">
        <v>693</v>
      </c>
      <c r="Y3837">
        <v>50</v>
      </c>
      <c r="Z3837" t="s">
        <v>35</v>
      </c>
      <c r="AA3837">
        <v>100</v>
      </c>
      <c r="AB3837" t="str">
        <f t="shared" si="59"/>
        <v>30-39</v>
      </c>
    </row>
    <row r="3838" spans="1:28" x14ac:dyDescent="0.3">
      <c r="A3838">
        <v>58</v>
      </c>
      <c r="B3838" t="s">
        <v>36</v>
      </c>
      <c r="C3838" t="s">
        <v>28</v>
      </c>
      <c r="D3838">
        <v>86</v>
      </c>
      <c r="E3838" t="s">
        <v>42</v>
      </c>
      <c r="F3838">
        <v>100</v>
      </c>
      <c r="G3838">
        <v>0</v>
      </c>
      <c r="H3838" t="s">
        <v>43</v>
      </c>
      <c r="I3838">
        <v>0</v>
      </c>
      <c r="J3838" t="s">
        <v>31</v>
      </c>
      <c r="K3838">
        <v>0</v>
      </c>
      <c r="L3838" s="1">
        <v>2386</v>
      </c>
      <c r="M3838" t="s">
        <v>27</v>
      </c>
      <c r="N3838" t="s">
        <v>27</v>
      </c>
      <c r="O3838" t="s">
        <v>27</v>
      </c>
      <c r="P3838">
        <v>0</v>
      </c>
      <c r="Q3838" t="s">
        <v>34</v>
      </c>
      <c r="R3838">
        <v>9</v>
      </c>
      <c r="S3838" t="s">
        <v>36</v>
      </c>
      <c r="T3838">
        <v>5</v>
      </c>
      <c r="U3838">
        <v>1</v>
      </c>
      <c r="V3838">
        <v>2</v>
      </c>
      <c r="W3838">
        <v>6</v>
      </c>
      <c r="X3838">
        <v>786</v>
      </c>
      <c r="Y3838">
        <v>-50</v>
      </c>
      <c r="Z3838" t="s">
        <v>35</v>
      </c>
      <c r="AA3838">
        <v>100</v>
      </c>
      <c r="AB3838" t="str">
        <f t="shared" si="59"/>
        <v>50-59</v>
      </c>
    </row>
    <row r="3839" spans="1:28" x14ac:dyDescent="0.3">
      <c r="A3839">
        <v>45</v>
      </c>
      <c r="B3839" t="s">
        <v>27</v>
      </c>
      <c r="C3839" t="s">
        <v>28</v>
      </c>
      <c r="D3839">
        <v>86</v>
      </c>
      <c r="E3839" t="s">
        <v>29</v>
      </c>
      <c r="F3839">
        <v>50</v>
      </c>
      <c r="G3839">
        <v>0</v>
      </c>
      <c r="H3839" t="s">
        <v>30</v>
      </c>
      <c r="I3839">
        <v>0</v>
      </c>
      <c r="J3839" t="s">
        <v>40</v>
      </c>
      <c r="K3839">
        <v>-200</v>
      </c>
      <c r="L3839" s="1">
        <v>2086</v>
      </c>
      <c r="M3839" t="s">
        <v>27</v>
      </c>
      <c r="N3839" t="s">
        <v>27</v>
      </c>
      <c r="O3839" t="s">
        <v>27</v>
      </c>
      <c r="P3839">
        <v>0</v>
      </c>
      <c r="Q3839" t="s">
        <v>32</v>
      </c>
      <c r="R3839">
        <v>10</v>
      </c>
      <c r="S3839" t="s">
        <v>36</v>
      </c>
      <c r="T3839">
        <v>4</v>
      </c>
      <c r="U3839">
        <v>1</v>
      </c>
      <c r="V3839">
        <v>3</v>
      </c>
      <c r="W3839">
        <v>7</v>
      </c>
      <c r="X3839">
        <v>758</v>
      </c>
      <c r="Y3839">
        <v>-50</v>
      </c>
      <c r="Z3839" t="s">
        <v>33</v>
      </c>
      <c r="AA3839">
        <v>50</v>
      </c>
      <c r="AB3839" t="str">
        <f t="shared" si="59"/>
        <v>40-49</v>
      </c>
    </row>
    <row r="3840" spans="1:28" x14ac:dyDescent="0.3">
      <c r="A3840">
        <v>25</v>
      </c>
      <c r="B3840" t="s">
        <v>27</v>
      </c>
      <c r="C3840" t="s">
        <v>38</v>
      </c>
      <c r="D3840">
        <v>0</v>
      </c>
      <c r="E3840" t="s">
        <v>29</v>
      </c>
      <c r="F3840">
        <v>50</v>
      </c>
      <c r="G3840">
        <v>1</v>
      </c>
      <c r="H3840" t="s">
        <v>30</v>
      </c>
      <c r="I3840">
        <v>50</v>
      </c>
      <c r="J3840" t="s">
        <v>40</v>
      </c>
      <c r="K3840">
        <v>-200</v>
      </c>
      <c r="L3840" s="1">
        <v>2000</v>
      </c>
      <c r="M3840" t="s">
        <v>36</v>
      </c>
      <c r="N3840" t="s">
        <v>27</v>
      </c>
      <c r="O3840" t="s">
        <v>36</v>
      </c>
      <c r="P3840">
        <v>100</v>
      </c>
      <c r="Q3840" t="s">
        <v>44</v>
      </c>
      <c r="R3840">
        <v>17</v>
      </c>
      <c r="S3840" t="s">
        <v>27</v>
      </c>
      <c r="T3840">
        <v>11</v>
      </c>
      <c r="U3840">
        <v>2</v>
      </c>
      <c r="V3840">
        <v>1</v>
      </c>
      <c r="W3840">
        <v>99</v>
      </c>
      <c r="X3840">
        <v>758</v>
      </c>
      <c r="Y3840">
        <v>-50</v>
      </c>
      <c r="Z3840" t="s">
        <v>35</v>
      </c>
      <c r="AA3840">
        <v>100</v>
      </c>
      <c r="AB3840" t="str">
        <f t="shared" si="59"/>
        <v>20-29</v>
      </c>
    </row>
    <row r="3841" spans="1:28" x14ac:dyDescent="0.3">
      <c r="A3841">
        <v>35</v>
      </c>
      <c r="B3841" t="s">
        <v>27</v>
      </c>
      <c r="C3841" t="s">
        <v>28</v>
      </c>
      <c r="D3841">
        <v>86</v>
      </c>
      <c r="E3841" t="s">
        <v>29</v>
      </c>
      <c r="F3841">
        <v>50</v>
      </c>
      <c r="G3841">
        <v>0</v>
      </c>
      <c r="H3841" t="s">
        <v>30</v>
      </c>
      <c r="I3841">
        <v>0</v>
      </c>
      <c r="J3841" t="s">
        <v>40</v>
      </c>
      <c r="K3841">
        <v>-200</v>
      </c>
      <c r="L3841" s="1">
        <v>2086</v>
      </c>
      <c r="M3841" t="s">
        <v>27</v>
      </c>
      <c r="N3841" t="s">
        <v>36</v>
      </c>
      <c r="O3841" t="s">
        <v>27</v>
      </c>
      <c r="P3841">
        <v>50</v>
      </c>
      <c r="Q3841" t="s">
        <v>34</v>
      </c>
      <c r="R3841">
        <v>28</v>
      </c>
      <c r="S3841" t="s">
        <v>36</v>
      </c>
      <c r="T3841">
        <v>5</v>
      </c>
      <c r="U3841">
        <v>1</v>
      </c>
      <c r="V3841">
        <v>2</v>
      </c>
      <c r="W3841">
        <v>5</v>
      </c>
      <c r="X3841">
        <v>762</v>
      </c>
      <c r="Y3841">
        <v>-50</v>
      </c>
      <c r="Z3841" t="s">
        <v>35</v>
      </c>
      <c r="AA3841">
        <v>100</v>
      </c>
      <c r="AB3841" t="str">
        <f t="shared" si="59"/>
        <v>30-39</v>
      </c>
    </row>
    <row r="3842" spans="1:28" x14ac:dyDescent="0.3">
      <c r="A3842">
        <v>30</v>
      </c>
      <c r="B3842" t="s">
        <v>27</v>
      </c>
      <c r="C3842" t="s">
        <v>28</v>
      </c>
      <c r="D3842">
        <v>86</v>
      </c>
      <c r="E3842" t="s">
        <v>37</v>
      </c>
      <c r="F3842">
        <v>0</v>
      </c>
      <c r="G3842">
        <v>0</v>
      </c>
      <c r="H3842" t="s">
        <v>43</v>
      </c>
      <c r="I3842">
        <v>0</v>
      </c>
      <c r="J3842" t="s">
        <v>31</v>
      </c>
      <c r="K3842">
        <v>0</v>
      </c>
      <c r="L3842" s="1">
        <v>2386</v>
      </c>
      <c r="M3842" t="s">
        <v>27</v>
      </c>
      <c r="N3842" t="s">
        <v>27</v>
      </c>
      <c r="O3842" t="s">
        <v>27</v>
      </c>
      <c r="P3842">
        <v>0</v>
      </c>
      <c r="Q3842" t="s">
        <v>34</v>
      </c>
      <c r="R3842">
        <v>3</v>
      </c>
      <c r="S3842" t="s">
        <v>27</v>
      </c>
      <c r="T3842">
        <v>5</v>
      </c>
      <c r="U3842">
        <v>1</v>
      </c>
      <c r="V3842">
        <v>2</v>
      </c>
      <c r="W3842">
        <v>99</v>
      </c>
      <c r="X3842">
        <v>608</v>
      </c>
      <c r="Y3842">
        <v>50</v>
      </c>
      <c r="Z3842" t="s">
        <v>35</v>
      </c>
      <c r="AA3842">
        <v>100</v>
      </c>
      <c r="AB3842" t="str">
        <f t="shared" ref="AB3842:AB3905" si="60">FLOOR(A3842,10) &amp; "-" &amp; (FLOOR(A3842,10)+9)</f>
        <v>30-39</v>
      </c>
    </row>
    <row r="3843" spans="1:28" x14ac:dyDescent="0.3">
      <c r="A3843">
        <v>29</v>
      </c>
      <c r="B3843" t="s">
        <v>27</v>
      </c>
      <c r="C3843" t="s">
        <v>28</v>
      </c>
      <c r="D3843">
        <v>86</v>
      </c>
      <c r="E3843" t="s">
        <v>37</v>
      </c>
      <c r="F3843">
        <v>0</v>
      </c>
      <c r="G3843">
        <v>2</v>
      </c>
      <c r="H3843" t="s">
        <v>30</v>
      </c>
      <c r="I3843">
        <v>100</v>
      </c>
      <c r="J3843" t="s">
        <v>31</v>
      </c>
      <c r="K3843">
        <v>0</v>
      </c>
      <c r="L3843" s="1">
        <v>2286</v>
      </c>
      <c r="M3843" t="s">
        <v>27</v>
      </c>
      <c r="N3843" t="s">
        <v>27</v>
      </c>
      <c r="O3843" t="s">
        <v>27</v>
      </c>
      <c r="P3843">
        <v>0</v>
      </c>
      <c r="Q3843" t="s">
        <v>34</v>
      </c>
      <c r="R3843">
        <v>23</v>
      </c>
      <c r="S3843" t="s">
        <v>27</v>
      </c>
      <c r="T3843">
        <v>1</v>
      </c>
      <c r="U3843">
        <v>1</v>
      </c>
      <c r="V3843">
        <v>3</v>
      </c>
      <c r="W3843">
        <v>99</v>
      </c>
      <c r="X3843">
        <v>808</v>
      </c>
      <c r="Y3843">
        <v>-50</v>
      </c>
      <c r="Z3843" t="s">
        <v>41</v>
      </c>
      <c r="AA3843">
        <v>0</v>
      </c>
      <c r="AB3843" t="str">
        <f t="shared" si="60"/>
        <v>20-29</v>
      </c>
    </row>
    <row r="3844" spans="1:28" x14ac:dyDescent="0.3">
      <c r="A3844">
        <v>54</v>
      </c>
      <c r="B3844" t="s">
        <v>27</v>
      </c>
      <c r="C3844" t="s">
        <v>46</v>
      </c>
      <c r="D3844">
        <v>0</v>
      </c>
      <c r="E3844" t="s">
        <v>42</v>
      </c>
      <c r="F3844">
        <v>100</v>
      </c>
      <c r="G3844">
        <v>2</v>
      </c>
      <c r="H3844" t="s">
        <v>39</v>
      </c>
      <c r="I3844">
        <v>200</v>
      </c>
      <c r="J3844" t="s">
        <v>31</v>
      </c>
      <c r="K3844">
        <v>0</v>
      </c>
      <c r="L3844" s="1">
        <v>2400</v>
      </c>
      <c r="M3844" t="s">
        <v>27</v>
      </c>
      <c r="N3844" t="s">
        <v>36</v>
      </c>
      <c r="O3844" t="s">
        <v>36</v>
      </c>
      <c r="P3844">
        <v>100</v>
      </c>
      <c r="Q3844" t="s">
        <v>34</v>
      </c>
      <c r="R3844">
        <v>10</v>
      </c>
      <c r="S3844" t="s">
        <v>27</v>
      </c>
      <c r="T3844">
        <v>6</v>
      </c>
      <c r="U3844">
        <v>2</v>
      </c>
      <c r="V3844">
        <v>3</v>
      </c>
      <c r="W3844">
        <v>99</v>
      </c>
      <c r="X3844">
        <v>701</v>
      </c>
      <c r="Y3844">
        <v>-50</v>
      </c>
      <c r="Z3844" t="s">
        <v>35</v>
      </c>
      <c r="AA3844">
        <v>100</v>
      </c>
      <c r="AB3844" t="str">
        <f t="shared" si="60"/>
        <v>50-59</v>
      </c>
    </row>
    <row r="3845" spans="1:28" x14ac:dyDescent="0.3">
      <c r="A3845">
        <v>19</v>
      </c>
      <c r="B3845" t="s">
        <v>27</v>
      </c>
      <c r="C3845" t="s">
        <v>28</v>
      </c>
      <c r="D3845">
        <v>86</v>
      </c>
      <c r="E3845" t="s">
        <v>29</v>
      </c>
      <c r="F3845">
        <v>50</v>
      </c>
      <c r="G3845">
        <v>1</v>
      </c>
      <c r="H3845" t="s">
        <v>39</v>
      </c>
      <c r="I3845">
        <v>100</v>
      </c>
      <c r="J3845" t="s">
        <v>40</v>
      </c>
      <c r="K3845">
        <v>-200</v>
      </c>
      <c r="L3845" s="1">
        <v>2086</v>
      </c>
      <c r="M3845" t="s">
        <v>27</v>
      </c>
      <c r="N3845" t="s">
        <v>36</v>
      </c>
      <c r="O3845" t="s">
        <v>27</v>
      </c>
      <c r="P3845">
        <v>50</v>
      </c>
      <c r="Q3845" t="s">
        <v>34</v>
      </c>
      <c r="R3845">
        <v>5</v>
      </c>
      <c r="S3845" t="s">
        <v>27</v>
      </c>
      <c r="T3845">
        <v>4</v>
      </c>
      <c r="U3845">
        <v>2</v>
      </c>
      <c r="V3845">
        <v>1</v>
      </c>
      <c r="W3845">
        <v>99</v>
      </c>
      <c r="X3845">
        <v>703</v>
      </c>
      <c r="Y3845">
        <v>-50</v>
      </c>
      <c r="Z3845" t="s">
        <v>41</v>
      </c>
      <c r="AA3845">
        <v>0</v>
      </c>
      <c r="AB3845" t="str">
        <f t="shared" si="60"/>
        <v>10-19</v>
      </c>
    </row>
    <row r="3846" spans="1:28" x14ac:dyDescent="0.3">
      <c r="A3846">
        <v>64</v>
      </c>
      <c r="B3846" t="s">
        <v>36</v>
      </c>
      <c r="C3846" t="s">
        <v>38</v>
      </c>
      <c r="D3846">
        <v>0</v>
      </c>
      <c r="E3846" t="s">
        <v>37</v>
      </c>
      <c r="F3846">
        <v>0</v>
      </c>
      <c r="G3846">
        <v>1</v>
      </c>
      <c r="H3846" t="s">
        <v>39</v>
      </c>
      <c r="I3846">
        <v>100</v>
      </c>
      <c r="J3846" t="s">
        <v>40</v>
      </c>
      <c r="K3846">
        <v>-200</v>
      </c>
      <c r="L3846" s="1">
        <v>2150</v>
      </c>
      <c r="M3846" t="s">
        <v>36</v>
      </c>
      <c r="N3846" t="s">
        <v>27</v>
      </c>
      <c r="O3846" t="s">
        <v>27</v>
      </c>
      <c r="P3846">
        <v>50</v>
      </c>
      <c r="Q3846" t="s">
        <v>34</v>
      </c>
      <c r="R3846">
        <v>2</v>
      </c>
      <c r="S3846" t="s">
        <v>36</v>
      </c>
      <c r="T3846">
        <v>4</v>
      </c>
      <c r="U3846">
        <v>0</v>
      </c>
      <c r="V3846">
        <v>1</v>
      </c>
      <c r="W3846">
        <v>3</v>
      </c>
      <c r="X3846">
        <v>660</v>
      </c>
      <c r="Y3846">
        <v>50</v>
      </c>
      <c r="Z3846" t="s">
        <v>35</v>
      </c>
      <c r="AA3846">
        <v>100</v>
      </c>
      <c r="AB3846" t="str">
        <f t="shared" si="60"/>
        <v>60-69</v>
      </c>
    </row>
    <row r="3847" spans="1:28" x14ac:dyDescent="0.3">
      <c r="A3847">
        <v>52</v>
      </c>
      <c r="B3847" t="s">
        <v>27</v>
      </c>
      <c r="C3847" t="s">
        <v>28</v>
      </c>
      <c r="D3847">
        <v>86</v>
      </c>
      <c r="E3847" t="s">
        <v>29</v>
      </c>
      <c r="F3847">
        <v>50</v>
      </c>
      <c r="G3847">
        <v>0</v>
      </c>
      <c r="H3847" t="s">
        <v>30</v>
      </c>
      <c r="I3847">
        <v>0</v>
      </c>
      <c r="J3847" t="s">
        <v>31</v>
      </c>
      <c r="K3847">
        <v>0</v>
      </c>
      <c r="L3847" s="1">
        <v>2436</v>
      </c>
      <c r="M3847" t="s">
        <v>27</v>
      </c>
      <c r="N3847" t="s">
        <v>27</v>
      </c>
      <c r="O3847" t="s">
        <v>27</v>
      </c>
      <c r="P3847">
        <v>0</v>
      </c>
      <c r="Q3847" t="s">
        <v>32</v>
      </c>
      <c r="R3847">
        <v>25</v>
      </c>
      <c r="S3847" t="s">
        <v>36</v>
      </c>
      <c r="T3847">
        <v>9</v>
      </c>
      <c r="U3847">
        <v>3</v>
      </c>
      <c r="V3847">
        <v>1</v>
      </c>
      <c r="W3847">
        <v>5</v>
      </c>
      <c r="X3847">
        <v>690</v>
      </c>
      <c r="Y3847">
        <v>50</v>
      </c>
      <c r="Z3847" t="s">
        <v>35</v>
      </c>
      <c r="AA3847">
        <v>100</v>
      </c>
      <c r="AB3847" t="str">
        <f t="shared" si="60"/>
        <v>50-59</v>
      </c>
    </row>
    <row r="3848" spans="1:28" x14ac:dyDescent="0.3">
      <c r="A3848">
        <v>56</v>
      </c>
      <c r="B3848" t="s">
        <v>36</v>
      </c>
      <c r="C3848" t="s">
        <v>46</v>
      </c>
      <c r="D3848">
        <v>0</v>
      </c>
      <c r="E3848" t="s">
        <v>29</v>
      </c>
      <c r="F3848">
        <v>50</v>
      </c>
      <c r="G3848">
        <v>0</v>
      </c>
      <c r="H3848" t="s">
        <v>43</v>
      </c>
      <c r="I3848">
        <v>0</v>
      </c>
      <c r="J3848" t="s">
        <v>40</v>
      </c>
      <c r="K3848">
        <v>-200</v>
      </c>
      <c r="L3848" s="1">
        <v>2100</v>
      </c>
      <c r="M3848" t="s">
        <v>36</v>
      </c>
      <c r="N3848" t="s">
        <v>27</v>
      </c>
      <c r="O3848" t="s">
        <v>27</v>
      </c>
      <c r="P3848">
        <v>50</v>
      </c>
      <c r="Q3848" t="s">
        <v>32</v>
      </c>
      <c r="R3848">
        <v>28</v>
      </c>
      <c r="S3848" t="s">
        <v>36</v>
      </c>
      <c r="T3848">
        <v>3</v>
      </c>
      <c r="U3848">
        <v>4</v>
      </c>
      <c r="V3848">
        <v>1</v>
      </c>
      <c r="W3848">
        <v>1</v>
      </c>
      <c r="X3848">
        <v>627</v>
      </c>
      <c r="Y3848">
        <v>50</v>
      </c>
      <c r="Z3848" t="s">
        <v>35</v>
      </c>
      <c r="AA3848">
        <v>100</v>
      </c>
      <c r="AB3848" t="str">
        <f t="shared" si="60"/>
        <v>50-59</v>
      </c>
    </row>
    <row r="3849" spans="1:28" x14ac:dyDescent="0.3">
      <c r="A3849">
        <v>33</v>
      </c>
      <c r="B3849" t="s">
        <v>27</v>
      </c>
      <c r="C3849" t="s">
        <v>38</v>
      </c>
      <c r="D3849">
        <v>0</v>
      </c>
      <c r="E3849" t="s">
        <v>37</v>
      </c>
      <c r="F3849">
        <v>0</v>
      </c>
      <c r="G3849">
        <v>0</v>
      </c>
      <c r="H3849" t="s">
        <v>30</v>
      </c>
      <c r="I3849">
        <v>0</v>
      </c>
      <c r="J3849" t="s">
        <v>40</v>
      </c>
      <c r="K3849">
        <v>-200</v>
      </c>
      <c r="L3849" s="1">
        <v>1900</v>
      </c>
      <c r="M3849" t="s">
        <v>27</v>
      </c>
      <c r="N3849" t="s">
        <v>27</v>
      </c>
      <c r="O3849" t="s">
        <v>27</v>
      </c>
      <c r="P3849">
        <v>0</v>
      </c>
      <c r="Q3849" t="s">
        <v>34</v>
      </c>
      <c r="R3849">
        <v>23</v>
      </c>
      <c r="S3849" t="s">
        <v>36</v>
      </c>
      <c r="T3849">
        <v>3</v>
      </c>
      <c r="U3849">
        <v>1</v>
      </c>
      <c r="V3849">
        <v>3</v>
      </c>
      <c r="W3849">
        <v>1</v>
      </c>
      <c r="X3849">
        <v>707</v>
      </c>
      <c r="Y3849">
        <v>-50</v>
      </c>
      <c r="Z3849" t="s">
        <v>41</v>
      </c>
      <c r="AA3849">
        <v>0</v>
      </c>
      <c r="AB3849" t="str">
        <f t="shared" si="60"/>
        <v>30-39</v>
      </c>
    </row>
    <row r="3850" spans="1:28" x14ac:dyDescent="0.3">
      <c r="A3850">
        <v>37</v>
      </c>
      <c r="B3850" t="s">
        <v>27</v>
      </c>
      <c r="C3850" t="s">
        <v>28</v>
      </c>
      <c r="D3850">
        <v>86</v>
      </c>
      <c r="E3850" t="s">
        <v>29</v>
      </c>
      <c r="F3850">
        <v>50</v>
      </c>
      <c r="G3850">
        <v>1</v>
      </c>
      <c r="H3850" t="s">
        <v>30</v>
      </c>
      <c r="I3850">
        <v>50</v>
      </c>
      <c r="J3850" t="s">
        <v>31</v>
      </c>
      <c r="K3850">
        <v>0</v>
      </c>
      <c r="L3850" s="1">
        <v>2336</v>
      </c>
      <c r="M3850" t="s">
        <v>27</v>
      </c>
      <c r="N3850" t="s">
        <v>36</v>
      </c>
      <c r="O3850" t="s">
        <v>27</v>
      </c>
      <c r="P3850">
        <v>50</v>
      </c>
      <c r="Q3850" t="s">
        <v>34</v>
      </c>
      <c r="R3850">
        <v>3</v>
      </c>
      <c r="S3850" t="s">
        <v>36</v>
      </c>
      <c r="T3850">
        <v>3</v>
      </c>
      <c r="U3850">
        <v>2</v>
      </c>
      <c r="V3850">
        <v>2</v>
      </c>
      <c r="W3850">
        <v>2</v>
      </c>
      <c r="X3850">
        <v>739</v>
      </c>
      <c r="Y3850">
        <v>-50</v>
      </c>
      <c r="Z3850" t="s">
        <v>35</v>
      </c>
      <c r="AA3850">
        <v>100</v>
      </c>
      <c r="AB3850" t="str">
        <f t="shared" si="60"/>
        <v>30-39</v>
      </c>
    </row>
    <row r="3851" spans="1:28" x14ac:dyDescent="0.3">
      <c r="A3851">
        <v>18</v>
      </c>
      <c r="B3851" t="s">
        <v>27</v>
      </c>
      <c r="C3851" t="s">
        <v>38</v>
      </c>
      <c r="D3851">
        <v>0</v>
      </c>
      <c r="E3851" t="s">
        <v>29</v>
      </c>
      <c r="F3851">
        <v>50</v>
      </c>
      <c r="G3851">
        <v>0</v>
      </c>
      <c r="H3851" t="s">
        <v>30</v>
      </c>
      <c r="I3851">
        <v>0</v>
      </c>
      <c r="J3851" t="s">
        <v>40</v>
      </c>
      <c r="K3851">
        <v>-200</v>
      </c>
      <c r="L3851" s="1">
        <v>1900</v>
      </c>
      <c r="M3851" t="s">
        <v>27</v>
      </c>
      <c r="N3851" t="s">
        <v>36</v>
      </c>
      <c r="O3851" t="s">
        <v>27</v>
      </c>
      <c r="P3851">
        <v>50</v>
      </c>
      <c r="Q3851" t="s">
        <v>34</v>
      </c>
      <c r="R3851">
        <v>28</v>
      </c>
      <c r="S3851" t="s">
        <v>27</v>
      </c>
      <c r="T3851">
        <v>5</v>
      </c>
      <c r="U3851">
        <v>2</v>
      </c>
      <c r="V3851">
        <v>1</v>
      </c>
      <c r="W3851">
        <v>99</v>
      </c>
      <c r="X3851">
        <v>721</v>
      </c>
      <c r="Y3851">
        <v>-50</v>
      </c>
      <c r="Z3851" t="s">
        <v>41</v>
      </c>
      <c r="AA3851">
        <v>0</v>
      </c>
      <c r="AB3851" t="str">
        <f t="shared" si="60"/>
        <v>10-19</v>
      </c>
    </row>
    <row r="3852" spans="1:28" x14ac:dyDescent="0.3">
      <c r="A3852">
        <v>32</v>
      </c>
      <c r="B3852" t="s">
        <v>27</v>
      </c>
      <c r="C3852" t="s">
        <v>38</v>
      </c>
      <c r="D3852">
        <v>0</v>
      </c>
      <c r="E3852" t="s">
        <v>29</v>
      </c>
      <c r="F3852">
        <v>50</v>
      </c>
      <c r="G3852">
        <v>1</v>
      </c>
      <c r="H3852" t="s">
        <v>30</v>
      </c>
      <c r="I3852">
        <v>50</v>
      </c>
      <c r="J3852" t="s">
        <v>40</v>
      </c>
      <c r="K3852">
        <v>-200</v>
      </c>
      <c r="L3852" s="1">
        <v>2100</v>
      </c>
      <c r="M3852" t="s">
        <v>36</v>
      </c>
      <c r="N3852" t="s">
        <v>27</v>
      </c>
      <c r="O3852" t="s">
        <v>27</v>
      </c>
      <c r="P3852">
        <v>50</v>
      </c>
      <c r="Q3852" t="s">
        <v>34</v>
      </c>
      <c r="R3852">
        <v>21</v>
      </c>
      <c r="S3852" t="s">
        <v>36</v>
      </c>
      <c r="T3852">
        <v>5</v>
      </c>
      <c r="U3852">
        <v>3</v>
      </c>
      <c r="V3852">
        <v>3</v>
      </c>
      <c r="W3852">
        <v>5</v>
      </c>
      <c r="X3852">
        <v>675</v>
      </c>
      <c r="Y3852">
        <v>50</v>
      </c>
      <c r="Z3852" t="s">
        <v>33</v>
      </c>
      <c r="AA3852">
        <v>50</v>
      </c>
      <c r="AB3852" t="str">
        <f t="shared" si="60"/>
        <v>30-39</v>
      </c>
    </row>
    <row r="3853" spans="1:28" x14ac:dyDescent="0.3">
      <c r="A3853">
        <v>47</v>
      </c>
      <c r="B3853" t="s">
        <v>27</v>
      </c>
      <c r="C3853" t="s">
        <v>28</v>
      </c>
      <c r="D3853">
        <v>86</v>
      </c>
      <c r="E3853" t="s">
        <v>29</v>
      </c>
      <c r="F3853">
        <v>50</v>
      </c>
      <c r="G3853">
        <v>1</v>
      </c>
      <c r="H3853" t="s">
        <v>30</v>
      </c>
      <c r="I3853">
        <v>50</v>
      </c>
      <c r="J3853" t="s">
        <v>31</v>
      </c>
      <c r="K3853">
        <v>0</v>
      </c>
      <c r="L3853" s="1">
        <v>2336</v>
      </c>
      <c r="M3853" t="s">
        <v>27</v>
      </c>
      <c r="N3853" t="s">
        <v>27</v>
      </c>
      <c r="O3853" t="s">
        <v>36</v>
      </c>
      <c r="P3853">
        <v>50</v>
      </c>
      <c r="Q3853" t="s">
        <v>34</v>
      </c>
      <c r="R3853">
        <v>17</v>
      </c>
      <c r="S3853" t="s">
        <v>36</v>
      </c>
      <c r="T3853">
        <v>5</v>
      </c>
      <c r="U3853">
        <v>3</v>
      </c>
      <c r="V3853">
        <v>1</v>
      </c>
      <c r="W3853">
        <v>14</v>
      </c>
      <c r="X3853">
        <v>739</v>
      </c>
      <c r="Y3853">
        <v>-50</v>
      </c>
      <c r="Z3853" t="s">
        <v>35</v>
      </c>
      <c r="AA3853">
        <v>100</v>
      </c>
      <c r="AB3853" t="str">
        <f t="shared" si="60"/>
        <v>40-49</v>
      </c>
    </row>
    <row r="3854" spans="1:28" x14ac:dyDescent="0.3">
      <c r="A3854">
        <v>59</v>
      </c>
      <c r="B3854" t="s">
        <v>36</v>
      </c>
      <c r="C3854" t="s">
        <v>28</v>
      </c>
      <c r="D3854">
        <v>86</v>
      </c>
      <c r="E3854" t="s">
        <v>29</v>
      </c>
      <c r="F3854">
        <v>50</v>
      </c>
      <c r="G3854">
        <v>0</v>
      </c>
      <c r="H3854" t="s">
        <v>30</v>
      </c>
      <c r="I3854">
        <v>0</v>
      </c>
      <c r="J3854" t="s">
        <v>31</v>
      </c>
      <c r="K3854">
        <v>0</v>
      </c>
      <c r="L3854" s="1">
        <v>2286</v>
      </c>
      <c r="M3854" t="s">
        <v>27</v>
      </c>
      <c r="N3854" t="s">
        <v>27</v>
      </c>
      <c r="O3854" t="s">
        <v>27</v>
      </c>
      <c r="P3854">
        <v>0</v>
      </c>
      <c r="Q3854" t="s">
        <v>34</v>
      </c>
      <c r="R3854">
        <v>9</v>
      </c>
      <c r="S3854" t="s">
        <v>36</v>
      </c>
      <c r="T3854">
        <v>5</v>
      </c>
      <c r="U3854">
        <v>1</v>
      </c>
      <c r="V3854">
        <v>3</v>
      </c>
      <c r="W3854">
        <v>11</v>
      </c>
      <c r="X3854">
        <v>725</v>
      </c>
      <c r="Y3854">
        <v>-50</v>
      </c>
      <c r="Z3854" t="s">
        <v>33</v>
      </c>
      <c r="AA3854">
        <v>50</v>
      </c>
      <c r="AB3854" t="str">
        <f t="shared" si="60"/>
        <v>50-59</v>
      </c>
    </row>
    <row r="3855" spans="1:28" x14ac:dyDescent="0.3">
      <c r="A3855">
        <v>23</v>
      </c>
      <c r="B3855" t="s">
        <v>27</v>
      </c>
      <c r="C3855" t="s">
        <v>38</v>
      </c>
      <c r="D3855">
        <v>0</v>
      </c>
      <c r="E3855" t="s">
        <v>37</v>
      </c>
      <c r="F3855">
        <v>0</v>
      </c>
      <c r="G3855">
        <v>1</v>
      </c>
      <c r="H3855" t="s">
        <v>39</v>
      </c>
      <c r="I3855">
        <v>100</v>
      </c>
      <c r="J3855" t="s">
        <v>31</v>
      </c>
      <c r="K3855">
        <v>0</v>
      </c>
      <c r="L3855" s="1">
        <v>2250</v>
      </c>
      <c r="M3855" t="s">
        <v>27</v>
      </c>
      <c r="N3855" t="s">
        <v>27</v>
      </c>
      <c r="O3855" t="s">
        <v>36</v>
      </c>
      <c r="P3855">
        <v>50</v>
      </c>
      <c r="Q3855" t="s">
        <v>34</v>
      </c>
      <c r="R3855">
        <v>1</v>
      </c>
      <c r="S3855" t="s">
        <v>27</v>
      </c>
      <c r="T3855">
        <v>4</v>
      </c>
      <c r="U3855">
        <v>0</v>
      </c>
      <c r="V3855">
        <v>3</v>
      </c>
      <c r="W3855">
        <v>99</v>
      </c>
      <c r="X3855">
        <v>797</v>
      </c>
      <c r="Y3855">
        <v>-50</v>
      </c>
      <c r="Z3855" t="s">
        <v>35</v>
      </c>
      <c r="AA3855">
        <v>100</v>
      </c>
      <c r="AB3855" t="str">
        <f t="shared" si="60"/>
        <v>20-29</v>
      </c>
    </row>
    <row r="3856" spans="1:28" x14ac:dyDescent="0.3">
      <c r="A3856">
        <v>34</v>
      </c>
      <c r="B3856" t="s">
        <v>27</v>
      </c>
      <c r="C3856" t="s">
        <v>46</v>
      </c>
      <c r="D3856">
        <v>0</v>
      </c>
      <c r="E3856" t="s">
        <v>29</v>
      </c>
      <c r="F3856">
        <v>50</v>
      </c>
      <c r="G3856">
        <v>0</v>
      </c>
      <c r="H3856" t="s">
        <v>30</v>
      </c>
      <c r="I3856">
        <v>0</v>
      </c>
      <c r="J3856" t="s">
        <v>40</v>
      </c>
      <c r="K3856">
        <v>-200</v>
      </c>
      <c r="L3856" s="1">
        <v>2100</v>
      </c>
      <c r="M3856" t="s">
        <v>36</v>
      </c>
      <c r="N3856" t="s">
        <v>27</v>
      </c>
      <c r="O3856" t="s">
        <v>27</v>
      </c>
      <c r="P3856">
        <v>50</v>
      </c>
      <c r="Q3856" t="s">
        <v>32</v>
      </c>
      <c r="R3856">
        <v>28</v>
      </c>
      <c r="S3856" t="s">
        <v>36</v>
      </c>
      <c r="T3856">
        <v>3</v>
      </c>
      <c r="U3856">
        <v>3</v>
      </c>
      <c r="V3856">
        <v>3</v>
      </c>
      <c r="W3856">
        <v>5</v>
      </c>
      <c r="X3856">
        <v>698</v>
      </c>
      <c r="Y3856">
        <v>50</v>
      </c>
      <c r="Z3856" t="s">
        <v>35</v>
      </c>
      <c r="AA3856">
        <v>100</v>
      </c>
      <c r="AB3856" t="str">
        <f t="shared" si="60"/>
        <v>30-39</v>
      </c>
    </row>
    <row r="3857" spans="1:28" x14ac:dyDescent="0.3">
      <c r="A3857">
        <v>37</v>
      </c>
      <c r="B3857" t="s">
        <v>27</v>
      </c>
      <c r="C3857" t="s">
        <v>38</v>
      </c>
      <c r="D3857">
        <v>0</v>
      </c>
      <c r="E3857" t="s">
        <v>29</v>
      </c>
      <c r="F3857">
        <v>50</v>
      </c>
      <c r="G3857">
        <v>0</v>
      </c>
      <c r="H3857" t="s">
        <v>39</v>
      </c>
      <c r="I3857">
        <v>0</v>
      </c>
      <c r="J3857" t="s">
        <v>40</v>
      </c>
      <c r="K3857">
        <v>-200</v>
      </c>
      <c r="L3857" s="1">
        <v>1950</v>
      </c>
      <c r="M3857" t="s">
        <v>27</v>
      </c>
      <c r="N3857" t="s">
        <v>36</v>
      </c>
      <c r="O3857" t="s">
        <v>27</v>
      </c>
      <c r="P3857">
        <v>50</v>
      </c>
      <c r="Q3857" t="s">
        <v>32</v>
      </c>
      <c r="R3857">
        <v>5</v>
      </c>
      <c r="S3857" t="s">
        <v>36</v>
      </c>
      <c r="T3857">
        <v>4</v>
      </c>
      <c r="U3857">
        <v>2</v>
      </c>
      <c r="V3857">
        <v>3</v>
      </c>
      <c r="W3857">
        <v>6</v>
      </c>
      <c r="X3857">
        <v>710</v>
      </c>
      <c r="Y3857">
        <v>-50</v>
      </c>
      <c r="Z3857" t="s">
        <v>33</v>
      </c>
      <c r="AA3857">
        <v>50</v>
      </c>
      <c r="AB3857" t="str">
        <f t="shared" si="60"/>
        <v>30-39</v>
      </c>
    </row>
    <row r="3858" spans="1:28" x14ac:dyDescent="0.3">
      <c r="A3858">
        <v>19</v>
      </c>
      <c r="B3858" t="s">
        <v>27</v>
      </c>
      <c r="C3858" t="s">
        <v>38</v>
      </c>
      <c r="D3858">
        <v>0</v>
      </c>
      <c r="E3858" t="s">
        <v>29</v>
      </c>
      <c r="F3858">
        <v>50</v>
      </c>
      <c r="G3858">
        <v>1</v>
      </c>
      <c r="H3858" t="s">
        <v>30</v>
      </c>
      <c r="I3858">
        <v>50</v>
      </c>
      <c r="J3858" t="s">
        <v>40</v>
      </c>
      <c r="K3858">
        <v>-200</v>
      </c>
      <c r="L3858" s="1">
        <v>2000</v>
      </c>
      <c r="M3858" t="s">
        <v>27</v>
      </c>
      <c r="N3858" t="s">
        <v>27</v>
      </c>
      <c r="O3858" t="s">
        <v>27</v>
      </c>
      <c r="P3858">
        <v>0</v>
      </c>
      <c r="Q3858" t="s">
        <v>34</v>
      </c>
      <c r="R3858">
        <v>26</v>
      </c>
      <c r="S3858" t="s">
        <v>36</v>
      </c>
      <c r="T3858">
        <v>2</v>
      </c>
      <c r="U3858">
        <v>5</v>
      </c>
      <c r="V3858">
        <v>1</v>
      </c>
      <c r="W3858">
        <v>8</v>
      </c>
      <c r="X3858">
        <v>750</v>
      </c>
      <c r="Y3858">
        <v>-50</v>
      </c>
      <c r="Z3858" t="s">
        <v>41</v>
      </c>
      <c r="AA3858">
        <v>0</v>
      </c>
      <c r="AB3858" t="str">
        <f t="shared" si="60"/>
        <v>10-19</v>
      </c>
    </row>
    <row r="3859" spans="1:28" x14ac:dyDescent="0.3">
      <c r="A3859">
        <v>48</v>
      </c>
      <c r="B3859" t="s">
        <v>27</v>
      </c>
      <c r="C3859" t="s">
        <v>38</v>
      </c>
      <c r="D3859">
        <v>0</v>
      </c>
      <c r="E3859" t="s">
        <v>29</v>
      </c>
      <c r="F3859">
        <v>50</v>
      </c>
      <c r="G3859">
        <v>0</v>
      </c>
      <c r="H3859" t="s">
        <v>30</v>
      </c>
      <c r="I3859">
        <v>0</v>
      </c>
      <c r="J3859" t="s">
        <v>40</v>
      </c>
      <c r="K3859">
        <v>-200</v>
      </c>
      <c r="L3859" s="1">
        <v>1900</v>
      </c>
      <c r="M3859" t="s">
        <v>27</v>
      </c>
      <c r="N3859" t="s">
        <v>36</v>
      </c>
      <c r="O3859" t="s">
        <v>27</v>
      </c>
      <c r="P3859">
        <v>50</v>
      </c>
      <c r="Q3859" t="s">
        <v>34</v>
      </c>
      <c r="R3859">
        <v>9</v>
      </c>
      <c r="S3859" t="s">
        <v>36</v>
      </c>
      <c r="T3859">
        <v>1</v>
      </c>
      <c r="U3859">
        <v>0</v>
      </c>
      <c r="V3859">
        <v>1</v>
      </c>
      <c r="W3859">
        <v>13</v>
      </c>
      <c r="X3859">
        <v>796</v>
      </c>
      <c r="Y3859">
        <v>-50</v>
      </c>
      <c r="Z3859" t="s">
        <v>41</v>
      </c>
      <c r="AA3859">
        <v>0</v>
      </c>
      <c r="AB3859" t="str">
        <f t="shared" si="60"/>
        <v>40-49</v>
      </c>
    </row>
    <row r="3860" spans="1:28" x14ac:dyDescent="0.3">
      <c r="A3860">
        <v>29</v>
      </c>
      <c r="B3860" t="s">
        <v>27</v>
      </c>
      <c r="C3860" t="s">
        <v>28</v>
      </c>
      <c r="D3860">
        <v>86</v>
      </c>
      <c r="E3860" t="s">
        <v>29</v>
      </c>
      <c r="F3860">
        <v>50</v>
      </c>
      <c r="G3860">
        <v>0</v>
      </c>
      <c r="H3860" t="s">
        <v>30</v>
      </c>
      <c r="I3860">
        <v>0</v>
      </c>
      <c r="J3860" t="s">
        <v>40</v>
      </c>
      <c r="K3860">
        <v>-200</v>
      </c>
      <c r="L3860" s="1">
        <v>2036</v>
      </c>
      <c r="M3860" t="s">
        <v>27</v>
      </c>
      <c r="N3860" t="s">
        <v>36</v>
      </c>
      <c r="O3860" t="s">
        <v>27</v>
      </c>
      <c r="P3860">
        <v>50</v>
      </c>
      <c r="Q3860" t="s">
        <v>34</v>
      </c>
      <c r="R3860">
        <v>23</v>
      </c>
      <c r="S3860" t="s">
        <v>36</v>
      </c>
      <c r="T3860">
        <v>4</v>
      </c>
      <c r="U3860">
        <v>4</v>
      </c>
      <c r="V3860">
        <v>3</v>
      </c>
      <c r="W3860">
        <v>7</v>
      </c>
      <c r="X3860">
        <v>710</v>
      </c>
      <c r="Y3860">
        <v>-50</v>
      </c>
      <c r="Z3860" t="s">
        <v>33</v>
      </c>
      <c r="AA3860">
        <v>50</v>
      </c>
      <c r="AB3860" t="str">
        <f t="shared" si="60"/>
        <v>20-29</v>
      </c>
    </row>
    <row r="3861" spans="1:28" x14ac:dyDescent="0.3">
      <c r="A3861">
        <v>37</v>
      </c>
      <c r="B3861" t="s">
        <v>27</v>
      </c>
      <c r="C3861" t="s">
        <v>38</v>
      </c>
      <c r="D3861">
        <v>0</v>
      </c>
      <c r="E3861" t="s">
        <v>29</v>
      </c>
      <c r="F3861">
        <v>50</v>
      </c>
      <c r="G3861">
        <v>0</v>
      </c>
      <c r="H3861" t="s">
        <v>30</v>
      </c>
      <c r="I3861">
        <v>0</v>
      </c>
      <c r="J3861" t="s">
        <v>40</v>
      </c>
      <c r="K3861">
        <v>-200</v>
      </c>
      <c r="L3861" s="1">
        <v>2000</v>
      </c>
      <c r="M3861" t="s">
        <v>27</v>
      </c>
      <c r="N3861" t="s">
        <v>36</v>
      </c>
      <c r="O3861" t="s">
        <v>27</v>
      </c>
      <c r="P3861">
        <v>50</v>
      </c>
      <c r="Q3861" t="s">
        <v>34</v>
      </c>
      <c r="R3861">
        <v>9</v>
      </c>
      <c r="S3861" t="s">
        <v>27</v>
      </c>
      <c r="T3861">
        <v>5</v>
      </c>
      <c r="U3861">
        <v>2</v>
      </c>
      <c r="V3861">
        <v>2</v>
      </c>
      <c r="W3861">
        <v>99</v>
      </c>
      <c r="X3861">
        <v>759</v>
      </c>
      <c r="Y3861">
        <v>-50</v>
      </c>
      <c r="Z3861" t="s">
        <v>35</v>
      </c>
      <c r="AA3861">
        <v>100</v>
      </c>
      <c r="AB3861" t="str">
        <f t="shared" si="60"/>
        <v>30-39</v>
      </c>
    </row>
    <row r="3862" spans="1:28" x14ac:dyDescent="0.3">
      <c r="A3862">
        <v>33</v>
      </c>
      <c r="B3862" t="s">
        <v>27</v>
      </c>
      <c r="C3862" t="s">
        <v>28</v>
      </c>
      <c r="D3862">
        <v>86</v>
      </c>
      <c r="E3862" t="s">
        <v>29</v>
      </c>
      <c r="F3862">
        <v>50</v>
      </c>
      <c r="G3862">
        <v>1</v>
      </c>
      <c r="H3862" t="s">
        <v>30</v>
      </c>
      <c r="I3862">
        <v>50</v>
      </c>
      <c r="J3862" t="s">
        <v>31</v>
      </c>
      <c r="K3862">
        <v>0</v>
      </c>
      <c r="L3862" s="1">
        <v>2436</v>
      </c>
      <c r="M3862" t="s">
        <v>27</v>
      </c>
      <c r="N3862" t="s">
        <v>36</v>
      </c>
      <c r="O3862" t="s">
        <v>27</v>
      </c>
      <c r="P3862">
        <v>50</v>
      </c>
      <c r="Q3862" t="s">
        <v>32</v>
      </c>
      <c r="R3862">
        <v>6</v>
      </c>
      <c r="S3862" t="s">
        <v>27</v>
      </c>
      <c r="T3862">
        <v>5</v>
      </c>
      <c r="U3862">
        <v>7</v>
      </c>
      <c r="V3862">
        <v>2</v>
      </c>
      <c r="W3862">
        <v>99</v>
      </c>
      <c r="X3862">
        <v>695</v>
      </c>
      <c r="Y3862">
        <v>50</v>
      </c>
      <c r="Z3862" t="s">
        <v>35</v>
      </c>
      <c r="AA3862">
        <v>100</v>
      </c>
      <c r="AB3862" t="str">
        <f t="shared" si="60"/>
        <v>30-39</v>
      </c>
    </row>
    <row r="3863" spans="1:28" x14ac:dyDescent="0.3">
      <c r="A3863">
        <v>28</v>
      </c>
      <c r="B3863" t="s">
        <v>27</v>
      </c>
      <c r="C3863" t="s">
        <v>45</v>
      </c>
      <c r="D3863">
        <v>0</v>
      </c>
      <c r="E3863" t="s">
        <v>42</v>
      </c>
      <c r="F3863">
        <v>100</v>
      </c>
      <c r="G3863">
        <v>0</v>
      </c>
      <c r="H3863" t="s">
        <v>30</v>
      </c>
      <c r="I3863">
        <v>0</v>
      </c>
      <c r="J3863" t="s">
        <v>31</v>
      </c>
      <c r="K3863">
        <v>0</v>
      </c>
      <c r="L3863" s="1">
        <v>2300</v>
      </c>
      <c r="M3863" t="s">
        <v>27</v>
      </c>
      <c r="N3863" t="s">
        <v>27</v>
      </c>
      <c r="O3863" t="s">
        <v>27</v>
      </c>
      <c r="P3863">
        <v>0</v>
      </c>
      <c r="Q3863" t="s">
        <v>34</v>
      </c>
      <c r="R3863">
        <v>6</v>
      </c>
      <c r="S3863" t="s">
        <v>36</v>
      </c>
      <c r="T3863">
        <v>4</v>
      </c>
      <c r="U3863">
        <v>1</v>
      </c>
      <c r="V3863">
        <v>1</v>
      </c>
      <c r="W3863">
        <v>5</v>
      </c>
      <c r="X3863">
        <v>700</v>
      </c>
      <c r="Y3863">
        <v>50</v>
      </c>
      <c r="Z3863" t="s">
        <v>41</v>
      </c>
      <c r="AA3863">
        <v>0</v>
      </c>
      <c r="AB3863" t="str">
        <f t="shared" si="60"/>
        <v>20-29</v>
      </c>
    </row>
    <row r="3864" spans="1:28" x14ac:dyDescent="0.3">
      <c r="A3864">
        <v>39</v>
      </c>
      <c r="B3864" t="s">
        <v>27</v>
      </c>
      <c r="C3864" t="s">
        <v>38</v>
      </c>
      <c r="D3864">
        <v>0</v>
      </c>
      <c r="E3864" t="s">
        <v>29</v>
      </c>
      <c r="F3864">
        <v>50</v>
      </c>
      <c r="G3864">
        <v>0</v>
      </c>
      <c r="H3864" t="s">
        <v>30</v>
      </c>
      <c r="I3864">
        <v>0</v>
      </c>
      <c r="J3864" t="s">
        <v>40</v>
      </c>
      <c r="K3864">
        <v>-200</v>
      </c>
      <c r="L3864" s="1">
        <v>1950</v>
      </c>
      <c r="M3864" t="s">
        <v>27</v>
      </c>
      <c r="N3864" t="s">
        <v>36</v>
      </c>
      <c r="O3864" t="s">
        <v>27</v>
      </c>
      <c r="P3864">
        <v>50</v>
      </c>
      <c r="Q3864" t="s">
        <v>34</v>
      </c>
      <c r="R3864">
        <v>16</v>
      </c>
      <c r="S3864" t="s">
        <v>36</v>
      </c>
      <c r="T3864">
        <v>10</v>
      </c>
      <c r="U3864">
        <v>3</v>
      </c>
      <c r="V3864">
        <v>1</v>
      </c>
      <c r="W3864">
        <v>5</v>
      </c>
      <c r="X3864">
        <v>747</v>
      </c>
      <c r="Y3864">
        <v>-50</v>
      </c>
      <c r="Z3864" t="s">
        <v>33</v>
      </c>
      <c r="AA3864">
        <v>50</v>
      </c>
      <c r="AB3864" t="str">
        <f t="shared" si="60"/>
        <v>30-39</v>
      </c>
    </row>
    <row r="3865" spans="1:28" x14ac:dyDescent="0.3">
      <c r="A3865">
        <v>36</v>
      </c>
      <c r="B3865" t="s">
        <v>27</v>
      </c>
      <c r="C3865" t="s">
        <v>38</v>
      </c>
      <c r="D3865">
        <v>0</v>
      </c>
      <c r="E3865" t="s">
        <v>37</v>
      </c>
      <c r="F3865">
        <v>0</v>
      </c>
      <c r="G3865">
        <v>0</v>
      </c>
      <c r="H3865" t="s">
        <v>30</v>
      </c>
      <c r="I3865">
        <v>0</v>
      </c>
      <c r="J3865" t="s">
        <v>40</v>
      </c>
      <c r="K3865">
        <v>-200</v>
      </c>
      <c r="L3865" s="1">
        <v>2100</v>
      </c>
      <c r="M3865" t="s">
        <v>27</v>
      </c>
      <c r="N3865" t="s">
        <v>27</v>
      </c>
      <c r="O3865" t="s">
        <v>27</v>
      </c>
      <c r="P3865">
        <v>0</v>
      </c>
      <c r="Q3865" t="s">
        <v>34</v>
      </c>
      <c r="R3865">
        <v>9</v>
      </c>
      <c r="S3865" t="s">
        <v>27</v>
      </c>
      <c r="T3865">
        <v>11</v>
      </c>
      <c r="U3865">
        <v>2</v>
      </c>
      <c r="V3865">
        <v>1</v>
      </c>
      <c r="W3865">
        <v>99</v>
      </c>
      <c r="X3865">
        <v>637</v>
      </c>
      <c r="Y3865">
        <v>50</v>
      </c>
      <c r="Z3865" t="s">
        <v>35</v>
      </c>
      <c r="AA3865">
        <v>100</v>
      </c>
      <c r="AB3865" t="str">
        <f t="shared" si="60"/>
        <v>30-39</v>
      </c>
    </row>
    <row r="3866" spans="1:28" x14ac:dyDescent="0.3">
      <c r="A3866">
        <v>34</v>
      </c>
      <c r="B3866" t="s">
        <v>27</v>
      </c>
      <c r="C3866" t="s">
        <v>28</v>
      </c>
      <c r="D3866">
        <v>86</v>
      </c>
      <c r="E3866" t="s">
        <v>29</v>
      </c>
      <c r="F3866">
        <v>50</v>
      </c>
      <c r="G3866">
        <v>2</v>
      </c>
      <c r="H3866" t="s">
        <v>30</v>
      </c>
      <c r="I3866">
        <v>100</v>
      </c>
      <c r="J3866" t="s">
        <v>31</v>
      </c>
      <c r="K3866">
        <v>0</v>
      </c>
      <c r="L3866" s="1">
        <v>2386</v>
      </c>
      <c r="M3866" t="s">
        <v>27</v>
      </c>
      <c r="N3866" t="s">
        <v>36</v>
      </c>
      <c r="O3866" t="s">
        <v>27</v>
      </c>
      <c r="P3866">
        <v>50</v>
      </c>
      <c r="Q3866" t="s">
        <v>34</v>
      </c>
      <c r="R3866">
        <v>17</v>
      </c>
      <c r="S3866" t="s">
        <v>27</v>
      </c>
      <c r="T3866">
        <v>5</v>
      </c>
      <c r="U3866">
        <v>5</v>
      </c>
      <c r="V3866">
        <v>3</v>
      </c>
      <c r="W3866">
        <v>99</v>
      </c>
      <c r="X3866">
        <v>709</v>
      </c>
      <c r="Y3866">
        <v>-50</v>
      </c>
      <c r="Z3866" t="s">
        <v>35</v>
      </c>
      <c r="AA3866">
        <v>100</v>
      </c>
      <c r="AB3866" t="str">
        <f t="shared" si="60"/>
        <v>30-39</v>
      </c>
    </row>
    <row r="3867" spans="1:28" x14ac:dyDescent="0.3">
      <c r="A3867">
        <v>29</v>
      </c>
      <c r="B3867" t="s">
        <v>27</v>
      </c>
      <c r="C3867" t="s">
        <v>28</v>
      </c>
      <c r="D3867">
        <v>86</v>
      </c>
      <c r="E3867" t="s">
        <v>37</v>
      </c>
      <c r="F3867">
        <v>0</v>
      </c>
      <c r="G3867">
        <v>0</v>
      </c>
      <c r="H3867" t="s">
        <v>30</v>
      </c>
      <c r="I3867">
        <v>0</v>
      </c>
      <c r="J3867" t="s">
        <v>31</v>
      </c>
      <c r="K3867">
        <v>0</v>
      </c>
      <c r="L3867" s="1">
        <v>2236</v>
      </c>
      <c r="M3867" t="s">
        <v>27</v>
      </c>
      <c r="N3867" t="s">
        <v>36</v>
      </c>
      <c r="O3867" t="s">
        <v>27</v>
      </c>
      <c r="P3867">
        <v>50</v>
      </c>
      <c r="Q3867" t="s">
        <v>32</v>
      </c>
      <c r="R3867">
        <v>13</v>
      </c>
      <c r="S3867" t="s">
        <v>27</v>
      </c>
      <c r="T3867">
        <v>8</v>
      </c>
      <c r="U3867">
        <v>1</v>
      </c>
      <c r="V3867">
        <v>3</v>
      </c>
      <c r="W3867">
        <v>99</v>
      </c>
      <c r="X3867">
        <v>663</v>
      </c>
      <c r="Y3867">
        <v>50</v>
      </c>
      <c r="Z3867" t="s">
        <v>41</v>
      </c>
      <c r="AA3867">
        <v>0</v>
      </c>
      <c r="AB3867" t="str">
        <f t="shared" si="60"/>
        <v>20-29</v>
      </c>
    </row>
    <row r="3868" spans="1:28" x14ac:dyDescent="0.3">
      <c r="A3868">
        <v>44</v>
      </c>
      <c r="B3868" t="s">
        <v>27</v>
      </c>
      <c r="C3868" t="s">
        <v>28</v>
      </c>
      <c r="D3868">
        <v>86</v>
      </c>
      <c r="E3868" t="s">
        <v>29</v>
      </c>
      <c r="F3868">
        <v>50</v>
      </c>
      <c r="G3868">
        <v>0</v>
      </c>
      <c r="H3868" t="s">
        <v>39</v>
      </c>
      <c r="I3868">
        <v>0</v>
      </c>
      <c r="J3868" t="s">
        <v>40</v>
      </c>
      <c r="K3868">
        <v>-200</v>
      </c>
      <c r="L3868" s="1">
        <v>2086</v>
      </c>
      <c r="M3868" t="s">
        <v>27</v>
      </c>
      <c r="N3868" t="s">
        <v>36</v>
      </c>
      <c r="O3868" t="s">
        <v>27</v>
      </c>
      <c r="P3868">
        <v>50</v>
      </c>
      <c r="Q3868" t="s">
        <v>34</v>
      </c>
      <c r="R3868">
        <v>30</v>
      </c>
      <c r="S3868" t="s">
        <v>36</v>
      </c>
      <c r="T3868">
        <v>5</v>
      </c>
      <c r="U3868">
        <v>1</v>
      </c>
      <c r="V3868">
        <v>1</v>
      </c>
      <c r="W3868">
        <v>4</v>
      </c>
      <c r="X3868">
        <v>722</v>
      </c>
      <c r="Y3868">
        <v>-50</v>
      </c>
      <c r="Z3868" t="s">
        <v>35</v>
      </c>
      <c r="AA3868">
        <v>100</v>
      </c>
      <c r="AB3868" t="str">
        <f t="shared" si="60"/>
        <v>40-49</v>
      </c>
    </row>
    <row r="3869" spans="1:28" x14ac:dyDescent="0.3">
      <c r="A3869">
        <v>64</v>
      </c>
      <c r="B3869" t="s">
        <v>36</v>
      </c>
      <c r="C3869" t="s">
        <v>38</v>
      </c>
      <c r="D3869">
        <v>0</v>
      </c>
      <c r="E3869" t="s">
        <v>37</v>
      </c>
      <c r="F3869">
        <v>0</v>
      </c>
      <c r="G3869">
        <v>0</v>
      </c>
      <c r="H3869" t="s">
        <v>30</v>
      </c>
      <c r="I3869">
        <v>0</v>
      </c>
      <c r="J3869" t="s">
        <v>40</v>
      </c>
      <c r="K3869">
        <v>-200</v>
      </c>
      <c r="L3869" s="1">
        <v>1900</v>
      </c>
      <c r="M3869" t="s">
        <v>36</v>
      </c>
      <c r="N3869" t="s">
        <v>36</v>
      </c>
      <c r="O3869" t="s">
        <v>27</v>
      </c>
      <c r="P3869">
        <v>100</v>
      </c>
      <c r="Q3869" t="s">
        <v>44</v>
      </c>
      <c r="R3869">
        <v>3</v>
      </c>
      <c r="S3869" t="s">
        <v>36</v>
      </c>
      <c r="T3869">
        <v>6</v>
      </c>
      <c r="U3869">
        <v>0</v>
      </c>
      <c r="V3869">
        <v>3</v>
      </c>
      <c r="W3869">
        <v>2</v>
      </c>
      <c r="X3869">
        <v>731</v>
      </c>
      <c r="Y3869">
        <v>-50</v>
      </c>
      <c r="Z3869" t="s">
        <v>35</v>
      </c>
      <c r="AA3869">
        <v>100</v>
      </c>
      <c r="AB3869" t="str">
        <f t="shared" si="60"/>
        <v>60-69</v>
      </c>
    </row>
    <row r="3870" spans="1:28" x14ac:dyDescent="0.3">
      <c r="A3870">
        <v>42</v>
      </c>
      <c r="B3870" t="s">
        <v>27</v>
      </c>
      <c r="C3870" t="s">
        <v>38</v>
      </c>
      <c r="D3870">
        <v>0</v>
      </c>
      <c r="E3870" t="s">
        <v>29</v>
      </c>
      <c r="F3870">
        <v>50</v>
      </c>
      <c r="G3870">
        <v>1</v>
      </c>
      <c r="H3870" t="s">
        <v>30</v>
      </c>
      <c r="I3870">
        <v>50</v>
      </c>
      <c r="J3870" t="s">
        <v>31</v>
      </c>
      <c r="K3870">
        <v>0</v>
      </c>
      <c r="L3870" s="1">
        <v>2400</v>
      </c>
      <c r="M3870" t="s">
        <v>27</v>
      </c>
      <c r="N3870" t="s">
        <v>27</v>
      </c>
      <c r="O3870" t="s">
        <v>27</v>
      </c>
      <c r="P3870">
        <v>0</v>
      </c>
      <c r="Q3870" t="s">
        <v>34</v>
      </c>
      <c r="R3870">
        <v>9</v>
      </c>
      <c r="S3870" t="s">
        <v>36</v>
      </c>
      <c r="T3870">
        <v>5</v>
      </c>
      <c r="U3870">
        <v>1</v>
      </c>
      <c r="V3870">
        <v>3</v>
      </c>
      <c r="W3870">
        <v>7</v>
      </c>
      <c r="X3870">
        <v>615</v>
      </c>
      <c r="Y3870">
        <v>50</v>
      </c>
      <c r="Z3870" t="s">
        <v>35</v>
      </c>
      <c r="AA3870">
        <v>100</v>
      </c>
      <c r="AB3870" t="str">
        <f t="shared" si="60"/>
        <v>40-49</v>
      </c>
    </row>
    <row r="3871" spans="1:28" x14ac:dyDescent="0.3">
      <c r="A3871">
        <v>54</v>
      </c>
      <c r="B3871" t="s">
        <v>27</v>
      </c>
      <c r="C3871" t="s">
        <v>28</v>
      </c>
      <c r="D3871">
        <v>86</v>
      </c>
      <c r="E3871" t="s">
        <v>42</v>
      </c>
      <c r="F3871">
        <v>100</v>
      </c>
      <c r="G3871">
        <v>1</v>
      </c>
      <c r="H3871" t="s">
        <v>30</v>
      </c>
      <c r="I3871">
        <v>50</v>
      </c>
      <c r="J3871" t="s">
        <v>40</v>
      </c>
      <c r="K3871">
        <v>-200</v>
      </c>
      <c r="L3871" s="1">
        <v>2036</v>
      </c>
      <c r="M3871" t="s">
        <v>36</v>
      </c>
      <c r="N3871" t="s">
        <v>36</v>
      </c>
      <c r="O3871" t="s">
        <v>27</v>
      </c>
      <c r="P3871">
        <v>100</v>
      </c>
      <c r="Q3871" t="s">
        <v>32</v>
      </c>
      <c r="R3871">
        <v>14</v>
      </c>
      <c r="S3871" t="s">
        <v>36</v>
      </c>
      <c r="T3871">
        <v>5</v>
      </c>
      <c r="U3871">
        <v>0</v>
      </c>
      <c r="V3871">
        <v>2</v>
      </c>
      <c r="W3871">
        <v>7</v>
      </c>
      <c r="X3871">
        <v>765</v>
      </c>
      <c r="Y3871">
        <v>-50</v>
      </c>
      <c r="Z3871" t="s">
        <v>41</v>
      </c>
      <c r="AA3871">
        <v>0</v>
      </c>
      <c r="AB3871" t="str">
        <f t="shared" si="60"/>
        <v>50-59</v>
      </c>
    </row>
    <row r="3872" spans="1:28" x14ac:dyDescent="0.3">
      <c r="A3872">
        <v>19</v>
      </c>
      <c r="B3872" t="s">
        <v>27</v>
      </c>
      <c r="C3872" t="s">
        <v>38</v>
      </c>
      <c r="D3872">
        <v>0</v>
      </c>
      <c r="E3872" t="s">
        <v>29</v>
      </c>
      <c r="F3872">
        <v>50</v>
      </c>
      <c r="G3872">
        <v>0</v>
      </c>
      <c r="H3872" t="s">
        <v>39</v>
      </c>
      <c r="I3872">
        <v>0</v>
      </c>
      <c r="J3872" t="s">
        <v>31</v>
      </c>
      <c r="K3872">
        <v>0</v>
      </c>
      <c r="L3872" s="1">
        <v>2250</v>
      </c>
      <c r="M3872" t="s">
        <v>27</v>
      </c>
      <c r="N3872" t="s">
        <v>27</v>
      </c>
      <c r="O3872" t="s">
        <v>27</v>
      </c>
      <c r="P3872">
        <v>0</v>
      </c>
      <c r="Q3872" t="s">
        <v>34</v>
      </c>
      <c r="R3872">
        <v>3</v>
      </c>
      <c r="S3872" t="s">
        <v>27</v>
      </c>
      <c r="T3872">
        <v>4</v>
      </c>
      <c r="U3872">
        <v>2</v>
      </c>
      <c r="V3872">
        <v>3</v>
      </c>
      <c r="W3872">
        <v>99</v>
      </c>
      <c r="X3872">
        <v>686</v>
      </c>
      <c r="Y3872">
        <v>50</v>
      </c>
      <c r="Z3872" t="s">
        <v>41</v>
      </c>
      <c r="AA3872">
        <v>0</v>
      </c>
      <c r="AB3872" t="str">
        <f t="shared" si="60"/>
        <v>10-19</v>
      </c>
    </row>
    <row r="3873" spans="1:28" x14ac:dyDescent="0.3">
      <c r="A3873">
        <v>42</v>
      </c>
      <c r="B3873" t="s">
        <v>27</v>
      </c>
      <c r="C3873" t="s">
        <v>46</v>
      </c>
      <c r="D3873">
        <v>0</v>
      </c>
      <c r="E3873" t="s">
        <v>29</v>
      </c>
      <c r="F3873">
        <v>50</v>
      </c>
      <c r="G3873">
        <v>2</v>
      </c>
      <c r="H3873" t="s">
        <v>30</v>
      </c>
      <c r="I3873">
        <v>100</v>
      </c>
      <c r="J3873" t="s">
        <v>31</v>
      </c>
      <c r="K3873">
        <v>0</v>
      </c>
      <c r="L3873" s="1">
        <v>2400</v>
      </c>
      <c r="M3873" t="s">
        <v>36</v>
      </c>
      <c r="N3873" t="s">
        <v>27</v>
      </c>
      <c r="O3873" t="s">
        <v>27</v>
      </c>
      <c r="P3873">
        <v>50</v>
      </c>
      <c r="Q3873" t="s">
        <v>32</v>
      </c>
      <c r="R3873">
        <v>4</v>
      </c>
      <c r="S3873" t="s">
        <v>36</v>
      </c>
      <c r="T3873">
        <v>4</v>
      </c>
      <c r="U3873">
        <v>0</v>
      </c>
      <c r="V3873">
        <v>1</v>
      </c>
      <c r="W3873">
        <v>1</v>
      </c>
      <c r="X3873">
        <v>689</v>
      </c>
      <c r="Y3873">
        <v>50</v>
      </c>
      <c r="Z3873" t="s">
        <v>35</v>
      </c>
      <c r="AA3873">
        <v>100</v>
      </c>
      <c r="AB3873" t="str">
        <f t="shared" si="60"/>
        <v>40-49</v>
      </c>
    </row>
    <row r="3874" spans="1:28" x14ac:dyDescent="0.3">
      <c r="A3874">
        <v>23</v>
      </c>
      <c r="B3874" t="s">
        <v>27</v>
      </c>
      <c r="C3874" t="s">
        <v>28</v>
      </c>
      <c r="D3874">
        <v>86</v>
      </c>
      <c r="E3874" t="s">
        <v>29</v>
      </c>
      <c r="F3874">
        <v>50</v>
      </c>
      <c r="G3874">
        <v>2</v>
      </c>
      <c r="H3874" t="s">
        <v>30</v>
      </c>
      <c r="I3874">
        <v>100</v>
      </c>
      <c r="J3874" t="s">
        <v>31</v>
      </c>
      <c r="K3874">
        <v>0</v>
      </c>
      <c r="L3874" s="1">
        <v>2436</v>
      </c>
      <c r="M3874" t="s">
        <v>27</v>
      </c>
      <c r="N3874" t="s">
        <v>36</v>
      </c>
      <c r="O3874" t="s">
        <v>27</v>
      </c>
      <c r="P3874">
        <v>50</v>
      </c>
      <c r="Q3874" t="s">
        <v>34</v>
      </c>
      <c r="R3874">
        <v>20</v>
      </c>
      <c r="S3874" t="s">
        <v>36</v>
      </c>
      <c r="T3874">
        <v>5</v>
      </c>
      <c r="U3874">
        <v>1</v>
      </c>
      <c r="V3874">
        <v>2</v>
      </c>
      <c r="W3874">
        <v>11</v>
      </c>
      <c r="X3874">
        <v>690</v>
      </c>
      <c r="Y3874">
        <v>50</v>
      </c>
      <c r="Z3874" t="s">
        <v>33</v>
      </c>
      <c r="AA3874">
        <v>50</v>
      </c>
      <c r="AB3874" t="str">
        <f t="shared" si="60"/>
        <v>20-29</v>
      </c>
    </row>
    <row r="3875" spans="1:28" x14ac:dyDescent="0.3">
      <c r="A3875">
        <v>18</v>
      </c>
      <c r="B3875" t="s">
        <v>27</v>
      </c>
      <c r="C3875" t="s">
        <v>28</v>
      </c>
      <c r="D3875">
        <v>86</v>
      </c>
      <c r="E3875" t="s">
        <v>29</v>
      </c>
      <c r="F3875">
        <v>50</v>
      </c>
      <c r="G3875">
        <v>1</v>
      </c>
      <c r="H3875" t="s">
        <v>30</v>
      </c>
      <c r="I3875">
        <v>50</v>
      </c>
      <c r="J3875" t="s">
        <v>40</v>
      </c>
      <c r="K3875">
        <v>-200</v>
      </c>
      <c r="L3875" s="1">
        <v>2286</v>
      </c>
      <c r="M3875" t="s">
        <v>27</v>
      </c>
      <c r="N3875" t="s">
        <v>27</v>
      </c>
      <c r="O3875" t="s">
        <v>27</v>
      </c>
      <c r="P3875">
        <v>0</v>
      </c>
      <c r="Q3875" t="s">
        <v>34</v>
      </c>
      <c r="R3875">
        <v>14</v>
      </c>
      <c r="S3875" t="s">
        <v>27</v>
      </c>
      <c r="T3875">
        <v>5</v>
      </c>
      <c r="U3875">
        <v>2</v>
      </c>
      <c r="V3875">
        <v>2</v>
      </c>
      <c r="W3875">
        <v>99</v>
      </c>
      <c r="X3875">
        <v>673</v>
      </c>
      <c r="Y3875">
        <v>50</v>
      </c>
      <c r="Z3875" t="s">
        <v>35</v>
      </c>
      <c r="AA3875">
        <v>100</v>
      </c>
      <c r="AB3875" t="str">
        <f t="shared" si="60"/>
        <v>10-19</v>
      </c>
    </row>
    <row r="3876" spans="1:28" x14ac:dyDescent="0.3">
      <c r="A3876">
        <v>28</v>
      </c>
      <c r="B3876" t="s">
        <v>27</v>
      </c>
      <c r="C3876" t="s">
        <v>38</v>
      </c>
      <c r="D3876">
        <v>0</v>
      </c>
      <c r="E3876" t="s">
        <v>29</v>
      </c>
      <c r="F3876">
        <v>50</v>
      </c>
      <c r="G3876">
        <v>0</v>
      </c>
      <c r="H3876" t="s">
        <v>30</v>
      </c>
      <c r="I3876">
        <v>0</v>
      </c>
      <c r="J3876" t="s">
        <v>31</v>
      </c>
      <c r="K3876">
        <v>0</v>
      </c>
      <c r="L3876" s="1">
        <v>2250</v>
      </c>
      <c r="M3876" t="s">
        <v>27</v>
      </c>
      <c r="N3876" t="s">
        <v>27</v>
      </c>
      <c r="O3876" t="s">
        <v>27</v>
      </c>
      <c r="P3876">
        <v>0</v>
      </c>
      <c r="Q3876" t="s">
        <v>32</v>
      </c>
      <c r="R3876">
        <v>18</v>
      </c>
      <c r="S3876" t="s">
        <v>36</v>
      </c>
      <c r="T3876">
        <v>5</v>
      </c>
      <c r="U3876">
        <v>2</v>
      </c>
      <c r="V3876">
        <v>2</v>
      </c>
      <c r="W3876">
        <v>2</v>
      </c>
      <c r="X3876">
        <v>718</v>
      </c>
      <c r="Y3876">
        <v>-50</v>
      </c>
      <c r="Z3876" t="s">
        <v>35</v>
      </c>
      <c r="AA3876">
        <v>100</v>
      </c>
      <c r="AB3876" t="str">
        <f t="shared" si="60"/>
        <v>20-29</v>
      </c>
    </row>
    <row r="3877" spans="1:28" x14ac:dyDescent="0.3">
      <c r="A3877">
        <v>57</v>
      </c>
      <c r="B3877" t="s">
        <v>36</v>
      </c>
      <c r="C3877" t="s">
        <v>38</v>
      </c>
      <c r="D3877">
        <v>0</v>
      </c>
      <c r="E3877" t="s">
        <v>29</v>
      </c>
      <c r="F3877">
        <v>50</v>
      </c>
      <c r="G3877">
        <v>0</v>
      </c>
      <c r="H3877" t="s">
        <v>30</v>
      </c>
      <c r="I3877">
        <v>0</v>
      </c>
      <c r="J3877" t="s">
        <v>31</v>
      </c>
      <c r="K3877">
        <v>0</v>
      </c>
      <c r="L3877" s="1">
        <v>2250</v>
      </c>
      <c r="M3877" t="s">
        <v>27</v>
      </c>
      <c r="N3877" t="s">
        <v>36</v>
      </c>
      <c r="O3877" t="s">
        <v>27</v>
      </c>
      <c r="P3877">
        <v>50</v>
      </c>
      <c r="Q3877" t="s">
        <v>34</v>
      </c>
      <c r="R3877">
        <v>1</v>
      </c>
      <c r="S3877" t="s">
        <v>36</v>
      </c>
      <c r="T3877">
        <v>3</v>
      </c>
      <c r="U3877">
        <v>3</v>
      </c>
      <c r="V3877">
        <v>3</v>
      </c>
      <c r="W3877">
        <v>8</v>
      </c>
      <c r="X3877">
        <v>678</v>
      </c>
      <c r="Y3877">
        <v>50</v>
      </c>
      <c r="Z3877" t="s">
        <v>33</v>
      </c>
      <c r="AA3877">
        <v>50</v>
      </c>
      <c r="AB3877" t="str">
        <f t="shared" si="60"/>
        <v>50-59</v>
      </c>
    </row>
    <row r="3878" spans="1:28" x14ac:dyDescent="0.3">
      <c r="A3878">
        <v>54</v>
      </c>
      <c r="B3878" t="s">
        <v>27</v>
      </c>
      <c r="C3878" t="s">
        <v>38</v>
      </c>
      <c r="D3878">
        <v>0</v>
      </c>
      <c r="E3878" t="s">
        <v>29</v>
      </c>
      <c r="F3878">
        <v>50</v>
      </c>
      <c r="G3878">
        <v>1</v>
      </c>
      <c r="H3878" t="s">
        <v>30</v>
      </c>
      <c r="I3878">
        <v>50</v>
      </c>
      <c r="J3878" t="s">
        <v>40</v>
      </c>
      <c r="K3878">
        <v>-200</v>
      </c>
      <c r="L3878" s="1">
        <v>2100</v>
      </c>
      <c r="M3878" t="s">
        <v>27</v>
      </c>
      <c r="N3878" t="s">
        <v>27</v>
      </c>
      <c r="O3878" t="s">
        <v>27</v>
      </c>
      <c r="P3878">
        <v>0</v>
      </c>
      <c r="Q3878" t="s">
        <v>34</v>
      </c>
      <c r="R3878">
        <v>20</v>
      </c>
      <c r="S3878" t="s">
        <v>36</v>
      </c>
      <c r="T3878">
        <v>4</v>
      </c>
      <c r="U3878">
        <v>2</v>
      </c>
      <c r="V3878">
        <v>2</v>
      </c>
      <c r="W3878">
        <v>8</v>
      </c>
      <c r="X3878">
        <v>766</v>
      </c>
      <c r="Y3878">
        <v>-50</v>
      </c>
      <c r="Z3878" t="s">
        <v>35</v>
      </c>
      <c r="AA3878">
        <v>100</v>
      </c>
      <c r="AB3878" t="str">
        <f t="shared" si="60"/>
        <v>50-59</v>
      </c>
    </row>
    <row r="3879" spans="1:28" x14ac:dyDescent="0.3">
      <c r="A3879">
        <v>43</v>
      </c>
      <c r="B3879" t="s">
        <v>27</v>
      </c>
      <c r="C3879" t="s">
        <v>38</v>
      </c>
      <c r="D3879">
        <v>0</v>
      </c>
      <c r="E3879" t="s">
        <v>37</v>
      </c>
      <c r="F3879">
        <v>0</v>
      </c>
      <c r="G3879">
        <v>0</v>
      </c>
      <c r="H3879" t="s">
        <v>43</v>
      </c>
      <c r="I3879">
        <v>0</v>
      </c>
      <c r="J3879" t="s">
        <v>40</v>
      </c>
      <c r="K3879">
        <v>-200</v>
      </c>
      <c r="L3879" s="1">
        <v>1900</v>
      </c>
      <c r="M3879" t="s">
        <v>27</v>
      </c>
      <c r="N3879" t="s">
        <v>27</v>
      </c>
      <c r="O3879" t="s">
        <v>27</v>
      </c>
      <c r="P3879">
        <v>0</v>
      </c>
      <c r="Q3879" t="s">
        <v>34</v>
      </c>
      <c r="R3879">
        <v>29</v>
      </c>
      <c r="S3879" t="s">
        <v>36</v>
      </c>
      <c r="T3879">
        <v>4</v>
      </c>
      <c r="U3879">
        <v>4</v>
      </c>
      <c r="V3879">
        <v>1</v>
      </c>
      <c r="W3879">
        <v>12</v>
      </c>
      <c r="X3879">
        <v>720</v>
      </c>
      <c r="Y3879">
        <v>-50</v>
      </c>
      <c r="Z3879" t="s">
        <v>41</v>
      </c>
      <c r="AA3879">
        <v>0</v>
      </c>
      <c r="AB3879" t="str">
        <f t="shared" si="60"/>
        <v>40-49</v>
      </c>
    </row>
    <row r="3880" spans="1:28" x14ac:dyDescent="0.3">
      <c r="A3880">
        <v>18</v>
      </c>
      <c r="B3880" t="s">
        <v>27</v>
      </c>
      <c r="C3880" t="s">
        <v>38</v>
      </c>
      <c r="D3880">
        <v>0</v>
      </c>
      <c r="E3880" t="s">
        <v>42</v>
      </c>
      <c r="F3880">
        <v>100</v>
      </c>
      <c r="G3880">
        <v>0</v>
      </c>
      <c r="H3880" t="s">
        <v>30</v>
      </c>
      <c r="I3880">
        <v>0</v>
      </c>
      <c r="J3880" t="s">
        <v>31</v>
      </c>
      <c r="K3880">
        <v>0</v>
      </c>
      <c r="L3880" s="1">
        <v>2400</v>
      </c>
      <c r="M3880" t="s">
        <v>27</v>
      </c>
      <c r="N3880" t="s">
        <v>27</v>
      </c>
      <c r="O3880" t="s">
        <v>27</v>
      </c>
      <c r="P3880">
        <v>0</v>
      </c>
      <c r="Q3880" t="s">
        <v>34</v>
      </c>
      <c r="R3880">
        <v>29</v>
      </c>
      <c r="S3880" t="s">
        <v>27</v>
      </c>
      <c r="T3880">
        <v>7</v>
      </c>
      <c r="U3880">
        <v>2</v>
      </c>
      <c r="V3880">
        <v>3</v>
      </c>
      <c r="W3880">
        <v>99</v>
      </c>
      <c r="X3880">
        <v>602</v>
      </c>
      <c r="Y3880">
        <v>50</v>
      </c>
      <c r="Z3880" t="s">
        <v>35</v>
      </c>
      <c r="AA3880">
        <v>100</v>
      </c>
      <c r="AB3880" t="str">
        <f t="shared" si="60"/>
        <v>10-19</v>
      </c>
    </row>
    <row r="3881" spans="1:28" x14ac:dyDescent="0.3">
      <c r="A3881">
        <v>37</v>
      </c>
      <c r="B3881" t="s">
        <v>27</v>
      </c>
      <c r="C3881" t="s">
        <v>28</v>
      </c>
      <c r="D3881">
        <v>86</v>
      </c>
      <c r="E3881" t="s">
        <v>29</v>
      </c>
      <c r="F3881">
        <v>50</v>
      </c>
      <c r="G3881">
        <v>0</v>
      </c>
      <c r="H3881" t="s">
        <v>30</v>
      </c>
      <c r="I3881">
        <v>0</v>
      </c>
      <c r="J3881" t="s">
        <v>31</v>
      </c>
      <c r="K3881">
        <v>0</v>
      </c>
      <c r="L3881" s="1">
        <v>2286</v>
      </c>
      <c r="M3881" t="s">
        <v>27</v>
      </c>
      <c r="N3881" t="s">
        <v>36</v>
      </c>
      <c r="O3881" t="s">
        <v>27</v>
      </c>
      <c r="P3881">
        <v>50</v>
      </c>
      <c r="Q3881" t="s">
        <v>34</v>
      </c>
      <c r="R3881">
        <v>24</v>
      </c>
      <c r="S3881" t="s">
        <v>36</v>
      </c>
      <c r="T3881">
        <v>3</v>
      </c>
      <c r="U3881">
        <v>1</v>
      </c>
      <c r="V3881">
        <v>2</v>
      </c>
      <c r="W3881">
        <v>10</v>
      </c>
      <c r="X3881">
        <v>737</v>
      </c>
      <c r="Y3881">
        <v>-50</v>
      </c>
      <c r="Z3881" t="s">
        <v>35</v>
      </c>
      <c r="AA3881">
        <v>100</v>
      </c>
      <c r="AB3881" t="str">
        <f t="shared" si="60"/>
        <v>30-39</v>
      </c>
    </row>
    <row r="3882" spans="1:28" x14ac:dyDescent="0.3">
      <c r="A3882">
        <v>44</v>
      </c>
      <c r="B3882" t="s">
        <v>27</v>
      </c>
      <c r="C3882" t="s">
        <v>28</v>
      </c>
      <c r="D3882">
        <v>86</v>
      </c>
      <c r="E3882" t="s">
        <v>29</v>
      </c>
      <c r="F3882">
        <v>50</v>
      </c>
      <c r="G3882">
        <v>1</v>
      </c>
      <c r="H3882" t="s">
        <v>30</v>
      </c>
      <c r="I3882">
        <v>50</v>
      </c>
      <c r="J3882" t="s">
        <v>31</v>
      </c>
      <c r="K3882">
        <v>0</v>
      </c>
      <c r="L3882" s="1">
        <v>2286</v>
      </c>
      <c r="M3882" t="s">
        <v>27</v>
      </c>
      <c r="N3882" t="s">
        <v>36</v>
      </c>
      <c r="O3882" t="s">
        <v>27</v>
      </c>
      <c r="P3882">
        <v>50</v>
      </c>
      <c r="Q3882" t="s">
        <v>34</v>
      </c>
      <c r="R3882">
        <v>19</v>
      </c>
      <c r="S3882" t="s">
        <v>27</v>
      </c>
      <c r="T3882">
        <v>5</v>
      </c>
      <c r="U3882">
        <v>2</v>
      </c>
      <c r="V3882">
        <v>3</v>
      </c>
      <c r="W3882">
        <v>99</v>
      </c>
      <c r="X3882">
        <v>763</v>
      </c>
      <c r="Y3882">
        <v>-50</v>
      </c>
      <c r="Z3882" t="s">
        <v>33</v>
      </c>
      <c r="AA3882">
        <v>50</v>
      </c>
      <c r="AB3882" t="str">
        <f t="shared" si="60"/>
        <v>40-49</v>
      </c>
    </row>
    <row r="3883" spans="1:28" x14ac:dyDescent="0.3">
      <c r="A3883">
        <v>42</v>
      </c>
      <c r="B3883" t="s">
        <v>27</v>
      </c>
      <c r="C3883" t="s">
        <v>28</v>
      </c>
      <c r="D3883">
        <v>86</v>
      </c>
      <c r="E3883" t="s">
        <v>29</v>
      </c>
      <c r="F3883">
        <v>50</v>
      </c>
      <c r="G3883">
        <v>0</v>
      </c>
      <c r="H3883" t="s">
        <v>39</v>
      </c>
      <c r="I3883">
        <v>0</v>
      </c>
      <c r="J3883" t="s">
        <v>31</v>
      </c>
      <c r="K3883">
        <v>0</v>
      </c>
      <c r="L3883" s="1">
        <v>2336</v>
      </c>
      <c r="M3883" t="s">
        <v>36</v>
      </c>
      <c r="N3883" t="s">
        <v>27</v>
      </c>
      <c r="O3883" t="s">
        <v>27</v>
      </c>
      <c r="P3883">
        <v>50</v>
      </c>
      <c r="Q3883" t="s">
        <v>34</v>
      </c>
      <c r="R3883">
        <v>5</v>
      </c>
      <c r="S3883" t="s">
        <v>36</v>
      </c>
      <c r="T3883">
        <v>4</v>
      </c>
      <c r="U3883">
        <v>0</v>
      </c>
      <c r="V3883">
        <v>3</v>
      </c>
      <c r="W3883">
        <v>2</v>
      </c>
      <c r="X3883">
        <v>654</v>
      </c>
      <c r="Y3883">
        <v>50</v>
      </c>
      <c r="Z3883" t="s">
        <v>33</v>
      </c>
      <c r="AA3883">
        <v>50</v>
      </c>
      <c r="AB3883" t="str">
        <f t="shared" si="60"/>
        <v>40-49</v>
      </c>
    </row>
    <row r="3884" spans="1:28" x14ac:dyDescent="0.3">
      <c r="A3884">
        <v>18</v>
      </c>
      <c r="B3884" t="s">
        <v>27</v>
      </c>
      <c r="C3884" t="s">
        <v>28</v>
      </c>
      <c r="D3884">
        <v>86</v>
      </c>
      <c r="E3884" t="s">
        <v>42</v>
      </c>
      <c r="F3884">
        <v>100</v>
      </c>
      <c r="G3884">
        <v>1</v>
      </c>
      <c r="H3884" t="s">
        <v>30</v>
      </c>
      <c r="I3884">
        <v>50</v>
      </c>
      <c r="J3884" t="s">
        <v>40</v>
      </c>
      <c r="K3884">
        <v>-200</v>
      </c>
      <c r="L3884" s="1">
        <v>2236</v>
      </c>
      <c r="M3884" t="s">
        <v>27</v>
      </c>
      <c r="N3884" t="s">
        <v>27</v>
      </c>
      <c r="O3884" t="s">
        <v>27</v>
      </c>
      <c r="P3884">
        <v>0</v>
      </c>
      <c r="Q3884" t="s">
        <v>32</v>
      </c>
      <c r="R3884">
        <v>25</v>
      </c>
      <c r="S3884" t="s">
        <v>36</v>
      </c>
      <c r="T3884">
        <v>5</v>
      </c>
      <c r="U3884">
        <v>1</v>
      </c>
      <c r="V3884">
        <v>2</v>
      </c>
      <c r="W3884">
        <v>3</v>
      </c>
      <c r="X3884">
        <v>802</v>
      </c>
      <c r="Y3884">
        <v>-50</v>
      </c>
      <c r="Z3884" t="s">
        <v>35</v>
      </c>
      <c r="AA3884">
        <v>100</v>
      </c>
      <c r="AB3884" t="str">
        <f t="shared" si="60"/>
        <v>10-19</v>
      </c>
    </row>
    <row r="3885" spans="1:28" x14ac:dyDescent="0.3">
      <c r="A3885">
        <v>26</v>
      </c>
      <c r="B3885" t="s">
        <v>27</v>
      </c>
      <c r="C3885" t="s">
        <v>28</v>
      </c>
      <c r="D3885">
        <v>86</v>
      </c>
      <c r="E3885" t="s">
        <v>37</v>
      </c>
      <c r="F3885">
        <v>0</v>
      </c>
      <c r="G3885">
        <v>1</v>
      </c>
      <c r="H3885" t="s">
        <v>30</v>
      </c>
      <c r="I3885">
        <v>50</v>
      </c>
      <c r="J3885" t="s">
        <v>31</v>
      </c>
      <c r="K3885">
        <v>0</v>
      </c>
      <c r="L3885" s="1">
        <v>2386</v>
      </c>
      <c r="M3885" t="s">
        <v>27</v>
      </c>
      <c r="N3885" t="s">
        <v>36</v>
      </c>
      <c r="O3885" t="s">
        <v>27</v>
      </c>
      <c r="P3885">
        <v>50</v>
      </c>
      <c r="Q3885" t="s">
        <v>34</v>
      </c>
      <c r="R3885">
        <v>24</v>
      </c>
      <c r="S3885" t="s">
        <v>27</v>
      </c>
      <c r="T3885">
        <v>3</v>
      </c>
      <c r="U3885">
        <v>4</v>
      </c>
      <c r="V3885">
        <v>1</v>
      </c>
      <c r="W3885">
        <v>99</v>
      </c>
      <c r="X3885">
        <v>654</v>
      </c>
      <c r="Y3885">
        <v>50</v>
      </c>
      <c r="Z3885" t="s">
        <v>35</v>
      </c>
      <c r="AA3885">
        <v>100</v>
      </c>
      <c r="AB3885" t="str">
        <f t="shared" si="60"/>
        <v>20-29</v>
      </c>
    </row>
    <row r="3886" spans="1:28" x14ac:dyDescent="0.3">
      <c r="A3886">
        <v>39</v>
      </c>
      <c r="B3886" t="s">
        <v>27</v>
      </c>
      <c r="C3886" t="s">
        <v>28</v>
      </c>
      <c r="D3886">
        <v>86</v>
      </c>
      <c r="E3886" t="s">
        <v>29</v>
      </c>
      <c r="F3886">
        <v>50</v>
      </c>
      <c r="G3886">
        <v>1</v>
      </c>
      <c r="H3886" t="s">
        <v>30</v>
      </c>
      <c r="I3886">
        <v>50</v>
      </c>
      <c r="J3886" t="s">
        <v>40</v>
      </c>
      <c r="K3886">
        <v>-200</v>
      </c>
      <c r="L3886" s="1">
        <v>2236</v>
      </c>
      <c r="M3886" t="s">
        <v>27</v>
      </c>
      <c r="N3886" t="s">
        <v>27</v>
      </c>
      <c r="O3886" t="s">
        <v>27</v>
      </c>
      <c r="P3886">
        <v>0</v>
      </c>
      <c r="Q3886" t="s">
        <v>32</v>
      </c>
      <c r="R3886">
        <v>8</v>
      </c>
      <c r="S3886" t="s">
        <v>36</v>
      </c>
      <c r="T3886">
        <v>8</v>
      </c>
      <c r="U3886">
        <v>1</v>
      </c>
      <c r="V3886">
        <v>2</v>
      </c>
      <c r="W3886">
        <v>1</v>
      </c>
      <c r="X3886">
        <v>670</v>
      </c>
      <c r="Y3886">
        <v>50</v>
      </c>
      <c r="Z3886" t="s">
        <v>33</v>
      </c>
      <c r="AA3886">
        <v>50</v>
      </c>
      <c r="AB3886" t="str">
        <f t="shared" si="60"/>
        <v>30-39</v>
      </c>
    </row>
    <row r="3887" spans="1:28" x14ac:dyDescent="0.3">
      <c r="A3887">
        <v>48</v>
      </c>
      <c r="B3887" t="s">
        <v>27</v>
      </c>
      <c r="C3887" t="s">
        <v>45</v>
      </c>
      <c r="D3887">
        <v>0</v>
      </c>
      <c r="E3887" t="s">
        <v>42</v>
      </c>
      <c r="F3887">
        <v>100</v>
      </c>
      <c r="G3887">
        <v>0</v>
      </c>
      <c r="H3887" t="s">
        <v>30</v>
      </c>
      <c r="I3887">
        <v>0</v>
      </c>
      <c r="J3887" t="s">
        <v>40</v>
      </c>
      <c r="K3887">
        <v>-200</v>
      </c>
      <c r="L3887" s="1">
        <v>2200</v>
      </c>
      <c r="M3887" t="s">
        <v>27</v>
      </c>
      <c r="N3887" t="s">
        <v>27</v>
      </c>
      <c r="O3887" t="s">
        <v>27</v>
      </c>
      <c r="P3887">
        <v>0</v>
      </c>
      <c r="Q3887" t="s">
        <v>32</v>
      </c>
      <c r="R3887">
        <v>28</v>
      </c>
      <c r="S3887" t="s">
        <v>27</v>
      </c>
      <c r="T3887">
        <v>6</v>
      </c>
      <c r="U3887">
        <v>2</v>
      </c>
      <c r="V3887">
        <v>2</v>
      </c>
      <c r="W3887">
        <v>99</v>
      </c>
      <c r="X3887">
        <v>663</v>
      </c>
      <c r="Y3887">
        <v>50</v>
      </c>
      <c r="Z3887" t="s">
        <v>35</v>
      </c>
      <c r="AA3887">
        <v>100</v>
      </c>
      <c r="AB3887" t="str">
        <f t="shared" si="60"/>
        <v>40-49</v>
      </c>
    </row>
    <row r="3888" spans="1:28" x14ac:dyDescent="0.3">
      <c r="A3888">
        <v>18</v>
      </c>
      <c r="B3888" t="s">
        <v>27</v>
      </c>
      <c r="C3888" t="s">
        <v>38</v>
      </c>
      <c r="D3888">
        <v>0</v>
      </c>
      <c r="E3888" t="s">
        <v>42</v>
      </c>
      <c r="F3888">
        <v>100</v>
      </c>
      <c r="G3888">
        <v>1</v>
      </c>
      <c r="H3888" t="s">
        <v>43</v>
      </c>
      <c r="I3888">
        <v>200</v>
      </c>
      <c r="J3888" t="s">
        <v>40</v>
      </c>
      <c r="K3888">
        <v>-200</v>
      </c>
      <c r="L3888" s="1">
        <v>2300</v>
      </c>
      <c r="M3888" t="s">
        <v>27</v>
      </c>
      <c r="N3888" t="s">
        <v>27</v>
      </c>
      <c r="O3888" t="s">
        <v>27</v>
      </c>
      <c r="P3888">
        <v>0</v>
      </c>
      <c r="Q3888" t="s">
        <v>34</v>
      </c>
      <c r="R3888">
        <v>28</v>
      </c>
      <c r="S3888" t="s">
        <v>27</v>
      </c>
      <c r="T3888">
        <v>3</v>
      </c>
      <c r="U3888">
        <v>3</v>
      </c>
      <c r="V3888">
        <v>3</v>
      </c>
      <c r="W3888">
        <v>99</v>
      </c>
      <c r="X3888">
        <v>756</v>
      </c>
      <c r="Y3888">
        <v>-50</v>
      </c>
      <c r="Z3888" t="s">
        <v>35</v>
      </c>
      <c r="AA3888">
        <v>100</v>
      </c>
      <c r="AB3888" t="str">
        <f t="shared" si="60"/>
        <v>10-19</v>
      </c>
    </row>
    <row r="3889" spans="1:28" x14ac:dyDescent="0.3">
      <c r="A3889">
        <v>37</v>
      </c>
      <c r="B3889" t="s">
        <v>27</v>
      </c>
      <c r="C3889" t="s">
        <v>28</v>
      </c>
      <c r="D3889">
        <v>86</v>
      </c>
      <c r="E3889" t="s">
        <v>29</v>
      </c>
      <c r="F3889">
        <v>50</v>
      </c>
      <c r="G3889">
        <v>0</v>
      </c>
      <c r="H3889" t="s">
        <v>30</v>
      </c>
      <c r="I3889">
        <v>0</v>
      </c>
      <c r="J3889" t="s">
        <v>31</v>
      </c>
      <c r="K3889">
        <v>0</v>
      </c>
      <c r="L3889" s="1">
        <v>2386</v>
      </c>
      <c r="M3889" t="s">
        <v>27</v>
      </c>
      <c r="N3889" t="s">
        <v>36</v>
      </c>
      <c r="O3889" t="s">
        <v>27</v>
      </c>
      <c r="P3889">
        <v>50</v>
      </c>
      <c r="Q3889" t="s">
        <v>34</v>
      </c>
      <c r="R3889">
        <v>28</v>
      </c>
      <c r="S3889" t="s">
        <v>27</v>
      </c>
      <c r="T3889">
        <v>6</v>
      </c>
      <c r="U3889">
        <v>3</v>
      </c>
      <c r="V3889">
        <v>3</v>
      </c>
      <c r="W3889">
        <v>99</v>
      </c>
      <c r="X3889">
        <v>694</v>
      </c>
      <c r="Y3889">
        <v>50</v>
      </c>
      <c r="Z3889" t="s">
        <v>35</v>
      </c>
      <c r="AA3889">
        <v>100</v>
      </c>
      <c r="AB3889" t="str">
        <f t="shared" si="60"/>
        <v>30-39</v>
      </c>
    </row>
    <row r="3890" spans="1:28" x14ac:dyDescent="0.3">
      <c r="A3890">
        <v>42</v>
      </c>
      <c r="B3890" t="s">
        <v>27</v>
      </c>
      <c r="C3890" t="s">
        <v>38</v>
      </c>
      <c r="D3890">
        <v>0</v>
      </c>
      <c r="E3890" t="s">
        <v>29</v>
      </c>
      <c r="F3890">
        <v>50</v>
      </c>
      <c r="G3890">
        <v>1</v>
      </c>
      <c r="H3890" t="s">
        <v>30</v>
      </c>
      <c r="I3890">
        <v>50</v>
      </c>
      <c r="J3890" t="s">
        <v>31</v>
      </c>
      <c r="K3890">
        <v>0</v>
      </c>
      <c r="L3890" s="1">
        <v>2300</v>
      </c>
      <c r="M3890" t="s">
        <v>27</v>
      </c>
      <c r="N3890" t="s">
        <v>27</v>
      </c>
      <c r="O3890" t="s">
        <v>27</v>
      </c>
      <c r="P3890">
        <v>0</v>
      </c>
      <c r="Q3890" t="s">
        <v>34</v>
      </c>
      <c r="R3890">
        <v>7</v>
      </c>
      <c r="S3890" t="s">
        <v>27</v>
      </c>
      <c r="T3890">
        <v>2</v>
      </c>
      <c r="U3890">
        <v>1</v>
      </c>
      <c r="V3890">
        <v>1</v>
      </c>
      <c r="W3890">
        <v>99</v>
      </c>
      <c r="X3890">
        <v>730</v>
      </c>
      <c r="Y3890">
        <v>-50</v>
      </c>
      <c r="Z3890" t="s">
        <v>35</v>
      </c>
      <c r="AA3890">
        <v>100</v>
      </c>
      <c r="AB3890" t="str">
        <f t="shared" si="60"/>
        <v>40-49</v>
      </c>
    </row>
    <row r="3891" spans="1:28" x14ac:dyDescent="0.3">
      <c r="A3891">
        <v>52</v>
      </c>
      <c r="B3891" t="s">
        <v>27</v>
      </c>
      <c r="C3891" t="s">
        <v>38</v>
      </c>
      <c r="D3891">
        <v>0</v>
      </c>
      <c r="E3891" t="s">
        <v>29</v>
      </c>
      <c r="F3891">
        <v>50</v>
      </c>
      <c r="G3891">
        <v>1</v>
      </c>
      <c r="H3891" t="s">
        <v>30</v>
      </c>
      <c r="I3891">
        <v>50</v>
      </c>
      <c r="J3891" t="s">
        <v>40</v>
      </c>
      <c r="K3891">
        <v>-200</v>
      </c>
      <c r="L3891" s="1">
        <v>2000</v>
      </c>
      <c r="M3891" t="s">
        <v>27</v>
      </c>
      <c r="N3891" t="s">
        <v>36</v>
      </c>
      <c r="O3891" t="s">
        <v>27</v>
      </c>
      <c r="P3891">
        <v>50</v>
      </c>
      <c r="Q3891" t="s">
        <v>32</v>
      </c>
      <c r="R3891">
        <v>30</v>
      </c>
      <c r="S3891" t="s">
        <v>36</v>
      </c>
      <c r="T3891">
        <v>6</v>
      </c>
      <c r="U3891">
        <v>3</v>
      </c>
      <c r="V3891">
        <v>1</v>
      </c>
      <c r="W3891">
        <v>7</v>
      </c>
      <c r="X3891">
        <v>723</v>
      </c>
      <c r="Y3891">
        <v>-50</v>
      </c>
      <c r="Z3891" t="s">
        <v>33</v>
      </c>
      <c r="AA3891">
        <v>50</v>
      </c>
      <c r="AB3891" t="str">
        <f t="shared" si="60"/>
        <v>50-59</v>
      </c>
    </row>
    <row r="3892" spans="1:28" x14ac:dyDescent="0.3">
      <c r="A3892">
        <v>50</v>
      </c>
      <c r="B3892" t="s">
        <v>27</v>
      </c>
      <c r="C3892" t="s">
        <v>46</v>
      </c>
      <c r="D3892">
        <v>0</v>
      </c>
      <c r="E3892" t="s">
        <v>29</v>
      </c>
      <c r="F3892">
        <v>50</v>
      </c>
      <c r="G3892">
        <v>1</v>
      </c>
      <c r="H3892" t="s">
        <v>39</v>
      </c>
      <c r="I3892">
        <v>100</v>
      </c>
      <c r="J3892" t="s">
        <v>31</v>
      </c>
      <c r="K3892">
        <v>0</v>
      </c>
      <c r="L3892" s="1">
        <v>2450</v>
      </c>
      <c r="M3892" t="s">
        <v>27</v>
      </c>
      <c r="N3892" t="s">
        <v>27</v>
      </c>
      <c r="O3892" t="s">
        <v>27</v>
      </c>
      <c r="P3892">
        <v>0</v>
      </c>
      <c r="Q3892" t="s">
        <v>34</v>
      </c>
      <c r="R3892">
        <v>25</v>
      </c>
      <c r="S3892" t="s">
        <v>27</v>
      </c>
      <c r="T3892">
        <v>4</v>
      </c>
      <c r="U3892">
        <v>2</v>
      </c>
      <c r="V3892">
        <v>3</v>
      </c>
      <c r="W3892">
        <v>99</v>
      </c>
      <c r="X3892">
        <v>668</v>
      </c>
      <c r="Y3892">
        <v>50</v>
      </c>
      <c r="Z3892" t="s">
        <v>35</v>
      </c>
      <c r="AA3892">
        <v>100</v>
      </c>
      <c r="AB3892" t="str">
        <f t="shared" si="60"/>
        <v>50-59</v>
      </c>
    </row>
    <row r="3893" spans="1:28" x14ac:dyDescent="0.3">
      <c r="A3893">
        <v>48</v>
      </c>
      <c r="B3893" t="s">
        <v>27</v>
      </c>
      <c r="C3893" t="s">
        <v>38</v>
      </c>
      <c r="D3893">
        <v>0</v>
      </c>
      <c r="E3893" t="s">
        <v>29</v>
      </c>
      <c r="F3893">
        <v>50</v>
      </c>
      <c r="G3893">
        <v>0</v>
      </c>
      <c r="H3893" t="s">
        <v>30</v>
      </c>
      <c r="I3893">
        <v>0</v>
      </c>
      <c r="J3893" t="s">
        <v>31</v>
      </c>
      <c r="K3893">
        <v>0</v>
      </c>
      <c r="L3893" s="1">
        <v>2200</v>
      </c>
      <c r="M3893" t="s">
        <v>27</v>
      </c>
      <c r="N3893" t="s">
        <v>27</v>
      </c>
      <c r="O3893" t="s">
        <v>27</v>
      </c>
      <c r="P3893">
        <v>0</v>
      </c>
      <c r="Q3893" t="s">
        <v>32</v>
      </c>
      <c r="R3893">
        <v>26</v>
      </c>
      <c r="S3893" t="s">
        <v>36</v>
      </c>
      <c r="T3893">
        <v>6</v>
      </c>
      <c r="U3893">
        <v>4</v>
      </c>
      <c r="V3893">
        <v>3</v>
      </c>
      <c r="W3893">
        <v>3</v>
      </c>
      <c r="X3893">
        <v>718</v>
      </c>
      <c r="Y3893">
        <v>-50</v>
      </c>
      <c r="Z3893" t="s">
        <v>33</v>
      </c>
      <c r="AA3893">
        <v>50</v>
      </c>
      <c r="AB3893" t="str">
        <f t="shared" si="60"/>
        <v>40-49</v>
      </c>
    </row>
    <row r="3894" spans="1:28" x14ac:dyDescent="0.3">
      <c r="A3894">
        <v>28</v>
      </c>
      <c r="B3894" t="s">
        <v>27</v>
      </c>
      <c r="C3894" t="s">
        <v>28</v>
      </c>
      <c r="D3894">
        <v>86</v>
      </c>
      <c r="E3894" t="s">
        <v>37</v>
      </c>
      <c r="F3894">
        <v>0</v>
      </c>
      <c r="G3894">
        <v>0</v>
      </c>
      <c r="H3894" t="s">
        <v>30</v>
      </c>
      <c r="I3894">
        <v>0</v>
      </c>
      <c r="J3894" t="s">
        <v>40</v>
      </c>
      <c r="K3894">
        <v>-200</v>
      </c>
      <c r="L3894" s="1">
        <v>2086</v>
      </c>
      <c r="M3894" t="s">
        <v>27</v>
      </c>
      <c r="N3894" t="s">
        <v>27</v>
      </c>
      <c r="O3894" t="s">
        <v>27</v>
      </c>
      <c r="P3894">
        <v>0</v>
      </c>
      <c r="Q3894" t="s">
        <v>32</v>
      </c>
      <c r="R3894">
        <v>27</v>
      </c>
      <c r="S3894" t="s">
        <v>36</v>
      </c>
      <c r="T3894">
        <v>5</v>
      </c>
      <c r="U3894">
        <v>4</v>
      </c>
      <c r="V3894">
        <v>3</v>
      </c>
      <c r="W3894">
        <v>14</v>
      </c>
      <c r="X3894">
        <v>735</v>
      </c>
      <c r="Y3894">
        <v>-50</v>
      </c>
      <c r="Z3894" t="s">
        <v>35</v>
      </c>
      <c r="AA3894">
        <v>100</v>
      </c>
      <c r="AB3894" t="str">
        <f t="shared" si="60"/>
        <v>20-29</v>
      </c>
    </row>
    <row r="3895" spans="1:28" x14ac:dyDescent="0.3">
      <c r="A3895">
        <v>18</v>
      </c>
      <c r="B3895" t="s">
        <v>27</v>
      </c>
      <c r="C3895" t="s">
        <v>38</v>
      </c>
      <c r="D3895">
        <v>0</v>
      </c>
      <c r="E3895" t="s">
        <v>29</v>
      </c>
      <c r="F3895">
        <v>50</v>
      </c>
      <c r="G3895">
        <v>0</v>
      </c>
      <c r="H3895" t="s">
        <v>30</v>
      </c>
      <c r="I3895">
        <v>0</v>
      </c>
      <c r="J3895" t="s">
        <v>40</v>
      </c>
      <c r="K3895">
        <v>-200</v>
      </c>
      <c r="L3895" s="1">
        <v>2000</v>
      </c>
      <c r="M3895" t="s">
        <v>27</v>
      </c>
      <c r="N3895" t="s">
        <v>27</v>
      </c>
      <c r="O3895" t="s">
        <v>27</v>
      </c>
      <c r="P3895">
        <v>0</v>
      </c>
      <c r="Q3895" t="s">
        <v>32</v>
      </c>
      <c r="R3895">
        <v>21</v>
      </c>
      <c r="S3895" t="s">
        <v>36</v>
      </c>
      <c r="T3895">
        <v>7</v>
      </c>
      <c r="U3895">
        <v>0</v>
      </c>
      <c r="V3895">
        <v>1</v>
      </c>
      <c r="W3895">
        <v>14</v>
      </c>
      <c r="X3895">
        <v>769</v>
      </c>
      <c r="Y3895">
        <v>-50</v>
      </c>
      <c r="Z3895" t="s">
        <v>33</v>
      </c>
      <c r="AA3895">
        <v>50</v>
      </c>
      <c r="AB3895" t="str">
        <f t="shared" si="60"/>
        <v>10-19</v>
      </c>
    </row>
    <row r="3896" spans="1:28" x14ac:dyDescent="0.3">
      <c r="A3896">
        <v>34</v>
      </c>
      <c r="B3896" t="s">
        <v>27</v>
      </c>
      <c r="C3896" t="s">
        <v>38</v>
      </c>
      <c r="D3896">
        <v>0</v>
      </c>
      <c r="E3896" t="s">
        <v>42</v>
      </c>
      <c r="F3896">
        <v>100</v>
      </c>
      <c r="G3896">
        <v>1</v>
      </c>
      <c r="H3896" t="s">
        <v>30</v>
      </c>
      <c r="I3896">
        <v>50</v>
      </c>
      <c r="J3896" t="s">
        <v>40</v>
      </c>
      <c r="K3896">
        <v>-200</v>
      </c>
      <c r="L3896" s="1">
        <v>2150</v>
      </c>
      <c r="M3896" t="s">
        <v>27</v>
      </c>
      <c r="N3896" t="s">
        <v>36</v>
      </c>
      <c r="O3896" t="s">
        <v>36</v>
      </c>
      <c r="P3896">
        <v>100</v>
      </c>
      <c r="Q3896" t="s">
        <v>32</v>
      </c>
      <c r="R3896">
        <v>16</v>
      </c>
      <c r="S3896" t="s">
        <v>36</v>
      </c>
      <c r="T3896">
        <v>4</v>
      </c>
      <c r="U3896">
        <v>2</v>
      </c>
      <c r="V3896">
        <v>3</v>
      </c>
      <c r="W3896">
        <v>14</v>
      </c>
      <c r="X3896">
        <v>678</v>
      </c>
      <c r="Y3896">
        <v>50</v>
      </c>
      <c r="Z3896" t="s">
        <v>35</v>
      </c>
      <c r="AA3896">
        <v>100</v>
      </c>
      <c r="AB3896" t="str">
        <f t="shared" si="60"/>
        <v>30-39</v>
      </c>
    </row>
    <row r="3897" spans="1:28" x14ac:dyDescent="0.3">
      <c r="A3897">
        <v>55</v>
      </c>
      <c r="B3897" t="s">
        <v>36</v>
      </c>
      <c r="C3897" t="s">
        <v>38</v>
      </c>
      <c r="D3897">
        <v>0</v>
      </c>
      <c r="E3897" t="s">
        <v>29</v>
      </c>
      <c r="F3897">
        <v>50</v>
      </c>
      <c r="G3897">
        <v>0</v>
      </c>
      <c r="H3897" t="s">
        <v>30</v>
      </c>
      <c r="I3897">
        <v>0</v>
      </c>
      <c r="J3897" t="s">
        <v>31</v>
      </c>
      <c r="K3897">
        <v>0</v>
      </c>
      <c r="L3897" s="1">
        <v>2150</v>
      </c>
      <c r="M3897" t="s">
        <v>27</v>
      </c>
      <c r="N3897" t="s">
        <v>36</v>
      </c>
      <c r="O3897" t="s">
        <v>27</v>
      </c>
      <c r="P3897">
        <v>50</v>
      </c>
      <c r="Q3897" t="s">
        <v>34</v>
      </c>
      <c r="R3897">
        <v>11</v>
      </c>
      <c r="S3897" t="s">
        <v>36</v>
      </c>
      <c r="T3897">
        <v>2</v>
      </c>
      <c r="U3897">
        <v>2</v>
      </c>
      <c r="V3897">
        <v>1</v>
      </c>
      <c r="W3897">
        <v>1</v>
      </c>
      <c r="X3897">
        <v>730</v>
      </c>
      <c r="Y3897">
        <v>-50</v>
      </c>
      <c r="Z3897" t="s">
        <v>33</v>
      </c>
      <c r="AA3897">
        <v>50</v>
      </c>
      <c r="AB3897" t="str">
        <f t="shared" si="60"/>
        <v>50-59</v>
      </c>
    </row>
    <row r="3898" spans="1:28" x14ac:dyDescent="0.3">
      <c r="A3898">
        <v>60</v>
      </c>
      <c r="B3898" t="s">
        <v>36</v>
      </c>
      <c r="C3898" t="s">
        <v>45</v>
      </c>
      <c r="D3898">
        <v>0</v>
      </c>
      <c r="E3898" t="s">
        <v>29</v>
      </c>
      <c r="F3898">
        <v>50</v>
      </c>
      <c r="G3898">
        <v>0</v>
      </c>
      <c r="H3898" t="s">
        <v>30</v>
      </c>
      <c r="I3898">
        <v>0</v>
      </c>
      <c r="J3898" t="s">
        <v>31</v>
      </c>
      <c r="K3898">
        <v>0</v>
      </c>
      <c r="L3898" s="1">
        <v>2250</v>
      </c>
      <c r="M3898" t="s">
        <v>27</v>
      </c>
      <c r="N3898" t="s">
        <v>27</v>
      </c>
      <c r="O3898" t="s">
        <v>27</v>
      </c>
      <c r="P3898">
        <v>0</v>
      </c>
      <c r="Q3898" t="s">
        <v>32</v>
      </c>
      <c r="R3898">
        <v>27</v>
      </c>
      <c r="S3898" t="s">
        <v>36</v>
      </c>
      <c r="T3898">
        <v>3</v>
      </c>
      <c r="U3898">
        <v>2</v>
      </c>
      <c r="V3898">
        <v>2</v>
      </c>
      <c r="W3898">
        <v>5</v>
      </c>
      <c r="X3898">
        <v>709</v>
      </c>
      <c r="Y3898">
        <v>-50</v>
      </c>
      <c r="Z3898" t="s">
        <v>35</v>
      </c>
      <c r="AA3898">
        <v>100</v>
      </c>
      <c r="AB3898" t="str">
        <f t="shared" si="60"/>
        <v>60-69</v>
      </c>
    </row>
    <row r="3899" spans="1:28" x14ac:dyDescent="0.3">
      <c r="A3899">
        <v>50</v>
      </c>
      <c r="B3899" t="s">
        <v>27</v>
      </c>
      <c r="C3899" t="s">
        <v>45</v>
      </c>
      <c r="D3899">
        <v>0</v>
      </c>
      <c r="E3899" t="s">
        <v>37</v>
      </c>
      <c r="F3899">
        <v>0</v>
      </c>
      <c r="G3899">
        <v>0</v>
      </c>
      <c r="H3899" t="s">
        <v>30</v>
      </c>
      <c r="I3899">
        <v>0</v>
      </c>
      <c r="J3899" t="s">
        <v>31</v>
      </c>
      <c r="K3899">
        <v>0</v>
      </c>
      <c r="L3899" s="1">
        <v>2200</v>
      </c>
      <c r="M3899" t="s">
        <v>27</v>
      </c>
      <c r="N3899" t="s">
        <v>27</v>
      </c>
      <c r="O3899" t="s">
        <v>27</v>
      </c>
      <c r="P3899">
        <v>0</v>
      </c>
      <c r="Q3899" t="s">
        <v>32</v>
      </c>
      <c r="R3899">
        <v>28</v>
      </c>
      <c r="S3899" t="s">
        <v>27</v>
      </c>
      <c r="T3899">
        <v>12</v>
      </c>
      <c r="U3899">
        <v>1</v>
      </c>
      <c r="V3899">
        <v>1</v>
      </c>
      <c r="W3899">
        <v>99</v>
      </c>
      <c r="X3899">
        <v>729</v>
      </c>
      <c r="Y3899">
        <v>-50</v>
      </c>
      <c r="Z3899" t="s">
        <v>35</v>
      </c>
      <c r="AA3899">
        <v>100</v>
      </c>
      <c r="AB3899" t="str">
        <f t="shared" si="60"/>
        <v>50-59</v>
      </c>
    </row>
    <row r="3900" spans="1:28" x14ac:dyDescent="0.3">
      <c r="A3900">
        <v>46</v>
      </c>
      <c r="B3900" t="s">
        <v>27</v>
      </c>
      <c r="C3900" t="s">
        <v>38</v>
      </c>
      <c r="D3900">
        <v>0</v>
      </c>
      <c r="E3900" t="s">
        <v>29</v>
      </c>
      <c r="F3900">
        <v>50</v>
      </c>
      <c r="G3900">
        <v>1</v>
      </c>
      <c r="H3900" t="s">
        <v>30</v>
      </c>
      <c r="I3900">
        <v>50</v>
      </c>
      <c r="J3900" t="s">
        <v>40</v>
      </c>
      <c r="K3900">
        <v>-200</v>
      </c>
      <c r="L3900" s="1">
        <v>2050</v>
      </c>
      <c r="M3900" t="s">
        <v>27</v>
      </c>
      <c r="N3900" t="s">
        <v>27</v>
      </c>
      <c r="O3900" t="s">
        <v>27</v>
      </c>
      <c r="P3900">
        <v>0</v>
      </c>
      <c r="Q3900" t="s">
        <v>34</v>
      </c>
      <c r="R3900">
        <v>8</v>
      </c>
      <c r="S3900" t="s">
        <v>27</v>
      </c>
      <c r="T3900">
        <v>4</v>
      </c>
      <c r="U3900">
        <v>3</v>
      </c>
      <c r="V3900">
        <v>2</v>
      </c>
      <c r="W3900">
        <v>99</v>
      </c>
      <c r="X3900">
        <v>727</v>
      </c>
      <c r="Y3900">
        <v>-50</v>
      </c>
      <c r="Z3900" t="s">
        <v>33</v>
      </c>
      <c r="AA3900">
        <v>50</v>
      </c>
      <c r="AB3900" t="str">
        <f t="shared" si="60"/>
        <v>40-49</v>
      </c>
    </row>
    <row r="3901" spans="1:28" x14ac:dyDescent="0.3">
      <c r="A3901">
        <v>45</v>
      </c>
      <c r="B3901" t="s">
        <v>27</v>
      </c>
      <c r="C3901" t="s">
        <v>38</v>
      </c>
      <c r="D3901">
        <v>0</v>
      </c>
      <c r="E3901" t="s">
        <v>29</v>
      </c>
      <c r="F3901">
        <v>50</v>
      </c>
      <c r="G3901">
        <v>0</v>
      </c>
      <c r="H3901" t="s">
        <v>39</v>
      </c>
      <c r="I3901">
        <v>0</v>
      </c>
      <c r="J3901" t="s">
        <v>31</v>
      </c>
      <c r="K3901">
        <v>0</v>
      </c>
      <c r="L3901" s="1">
        <v>2250</v>
      </c>
      <c r="M3901" t="s">
        <v>27</v>
      </c>
      <c r="N3901" t="s">
        <v>27</v>
      </c>
      <c r="O3901" t="s">
        <v>36</v>
      </c>
      <c r="P3901">
        <v>50</v>
      </c>
      <c r="Q3901" t="s">
        <v>32</v>
      </c>
      <c r="R3901">
        <v>6</v>
      </c>
      <c r="S3901" t="s">
        <v>27</v>
      </c>
      <c r="T3901">
        <v>8</v>
      </c>
      <c r="U3901">
        <v>3</v>
      </c>
      <c r="V3901">
        <v>1</v>
      </c>
      <c r="W3901">
        <v>99</v>
      </c>
      <c r="X3901">
        <v>688</v>
      </c>
      <c r="Y3901">
        <v>50</v>
      </c>
      <c r="Z3901" t="s">
        <v>33</v>
      </c>
      <c r="AA3901">
        <v>50</v>
      </c>
      <c r="AB3901" t="str">
        <f t="shared" si="60"/>
        <v>40-49</v>
      </c>
    </row>
    <row r="3902" spans="1:28" x14ac:dyDescent="0.3">
      <c r="A3902">
        <v>31</v>
      </c>
      <c r="B3902" t="s">
        <v>27</v>
      </c>
      <c r="C3902" t="s">
        <v>45</v>
      </c>
      <c r="D3902">
        <v>0</v>
      </c>
      <c r="E3902" t="s">
        <v>29</v>
      </c>
      <c r="F3902">
        <v>50</v>
      </c>
      <c r="G3902">
        <v>0</v>
      </c>
      <c r="H3902" t="s">
        <v>30</v>
      </c>
      <c r="I3902">
        <v>0</v>
      </c>
      <c r="J3902" t="s">
        <v>31</v>
      </c>
      <c r="K3902">
        <v>0</v>
      </c>
      <c r="L3902" s="1">
        <v>2250</v>
      </c>
      <c r="M3902" t="s">
        <v>27</v>
      </c>
      <c r="N3902" t="s">
        <v>27</v>
      </c>
      <c r="O3902" t="s">
        <v>27</v>
      </c>
      <c r="P3902">
        <v>0</v>
      </c>
      <c r="Q3902" t="s">
        <v>34</v>
      </c>
      <c r="R3902">
        <v>13</v>
      </c>
      <c r="S3902" t="s">
        <v>36</v>
      </c>
      <c r="T3902">
        <v>5</v>
      </c>
      <c r="U3902">
        <v>3</v>
      </c>
      <c r="V3902">
        <v>2</v>
      </c>
      <c r="W3902">
        <v>10</v>
      </c>
      <c r="X3902">
        <v>750</v>
      </c>
      <c r="Y3902">
        <v>-50</v>
      </c>
      <c r="Z3902" t="s">
        <v>35</v>
      </c>
      <c r="AA3902">
        <v>100</v>
      </c>
      <c r="AB3902" t="str">
        <f t="shared" si="60"/>
        <v>30-39</v>
      </c>
    </row>
    <row r="3903" spans="1:28" x14ac:dyDescent="0.3">
      <c r="A3903">
        <v>38</v>
      </c>
      <c r="B3903" t="s">
        <v>27</v>
      </c>
      <c r="C3903" t="s">
        <v>28</v>
      </c>
      <c r="D3903">
        <v>86</v>
      </c>
      <c r="E3903" t="s">
        <v>29</v>
      </c>
      <c r="F3903">
        <v>50</v>
      </c>
      <c r="G3903">
        <v>0</v>
      </c>
      <c r="H3903" t="s">
        <v>43</v>
      </c>
      <c r="I3903">
        <v>0</v>
      </c>
      <c r="J3903" t="s">
        <v>31</v>
      </c>
      <c r="K3903">
        <v>0</v>
      </c>
      <c r="L3903" s="1">
        <v>2436</v>
      </c>
      <c r="M3903" t="s">
        <v>27</v>
      </c>
      <c r="N3903" t="s">
        <v>27</v>
      </c>
      <c r="O3903" t="s">
        <v>27</v>
      </c>
      <c r="P3903">
        <v>0</v>
      </c>
      <c r="Q3903" t="s">
        <v>34</v>
      </c>
      <c r="R3903">
        <v>11</v>
      </c>
      <c r="S3903" t="s">
        <v>36</v>
      </c>
      <c r="T3903">
        <v>3</v>
      </c>
      <c r="U3903">
        <v>3</v>
      </c>
      <c r="V3903">
        <v>1</v>
      </c>
      <c r="W3903">
        <v>10</v>
      </c>
      <c r="X3903">
        <v>657</v>
      </c>
      <c r="Y3903">
        <v>50</v>
      </c>
      <c r="Z3903" t="s">
        <v>35</v>
      </c>
      <c r="AA3903">
        <v>100</v>
      </c>
      <c r="AB3903" t="str">
        <f t="shared" si="60"/>
        <v>30-39</v>
      </c>
    </row>
    <row r="3904" spans="1:28" x14ac:dyDescent="0.3">
      <c r="A3904">
        <v>65</v>
      </c>
      <c r="B3904" t="s">
        <v>36</v>
      </c>
      <c r="C3904" t="s">
        <v>28</v>
      </c>
      <c r="D3904">
        <v>86</v>
      </c>
      <c r="E3904" t="s">
        <v>37</v>
      </c>
      <c r="F3904">
        <v>0</v>
      </c>
      <c r="G3904">
        <v>0</v>
      </c>
      <c r="H3904" t="s">
        <v>30</v>
      </c>
      <c r="I3904">
        <v>0</v>
      </c>
      <c r="J3904" t="s">
        <v>40</v>
      </c>
      <c r="K3904">
        <v>-200</v>
      </c>
      <c r="L3904" s="1">
        <v>2036</v>
      </c>
      <c r="M3904" t="s">
        <v>36</v>
      </c>
      <c r="N3904" t="s">
        <v>27</v>
      </c>
      <c r="O3904" t="s">
        <v>27</v>
      </c>
      <c r="P3904">
        <v>50</v>
      </c>
      <c r="Q3904" t="s">
        <v>34</v>
      </c>
      <c r="R3904">
        <v>28</v>
      </c>
      <c r="S3904" t="s">
        <v>27</v>
      </c>
      <c r="T3904">
        <v>4</v>
      </c>
      <c r="U3904">
        <v>1</v>
      </c>
      <c r="V3904">
        <v>3</v>
      </c>
      <c r="W3904">
        <v>99</v>
      </c>
      <c r="X3904">
        <v>741</v>
      </c>
      <c r="Y3904">
        <v>-50</v>
      </c>
      <c r="Z3904" t="s">
        <v>35</v>
      </c>
      <c r="AA3904">
        <v>100</v>
      </c>
      <c r="AB3904" t="str">
        <f t="shared" si="60"/>
        <v>60-69</v>
      </c>
    </row>
    <row r="3905" spans="1:28" x14ac:dyDescent="0.3">
      <c r="A3905">
        <v>25</v>
      </c>
      <c r="B3905" t="s">
        <v>27</v>
      </c>
      <c r="C3905" t="s">
        <v>28</v>
      </c>
      <c r="D3905">
        <v>86</v>
      </c>
      <c r="E3905" t="s">
        <v>42</v>
      </c>
      <c r="F3905">
        <v>100</v>
      </c>
      <c r="G3905">
        <v>0</v>
      </c>
      <c r="H3905" t="s">
        <v>30</v>
      </c>
      <c r="I3905">
        <v>0</v>
      </c>
      <c r="J3905" t="s">
        <v>31</v>
      </c>
      <c r="K3905">
        <v>0</v>
      </c>
      <c r="L3905" s="1">
        <v>2386</v>
      </c>
      <c r="M3905" t="s">
        <v>27</v>
      </c>
      <c r="N3905" t="s">
        <v>27</v>
      </c>
      <c r="O3905" t="s">
        <v>27</v>
      </c>
      <c r="P3905">
        <v>0</v>
      </c>
      <c r="Q3905" t="s">
        <v>44</v>
      </c>
      <c r="R3905">
        <v>15</v>
      </c>
      <c r="S3905" t="s">
        <v>36</v>
      </c>
      <c r="T3905">
        <v>9</v>
      </c>
      <c r="U3905">
        <v>2</v>
      </c>
      <c r="V3905">
        <v>3</v>
      </c>
      <c r="W3905">
        <v>4</v>
      </c>
      <c r="X3905">
        <v>691</v>
      </c>
      <c r="Y3905">
        <v>50</v>
      </c>
      <c r="Z3905" t="s">
        <v>41</v>
      </c>
      <c r="AA3905">
        <v>0</v>
      </c>
      <c r="AB3905" t="str">
        <f t="shared" si="60"/>
        <v>20-29</v>
      </c>
    </row>
    <row r="3906" spans="1:28" x14ac:dyDescent="0.3">
      <c r="A3906">
        <v>64</v>
      </c>
      <c r="B3906" t="s">
        <v>36</v>
      </c>
      <c r="C3906" t="s">
        <v>46</v>
      </c>
      <c r="D3906">
        <v>0</v>
      </c>
      <c r="E3906" t="s">
        <v>29</v>
      </c>
      <c r="F3906">
        <v>50</v>
      </c>
      <c r="G3906">
        <v>0</v>
      </c>
      <c r="H3906" t="s">
        <v>30</v>
      </c>
      <c r="I3906">
        <v>0</v>
      </c>
      <c r="J3906" t="s">
        <v>31</v>
      </c>
      <c r="K3906">
        <v>0</v>
      </c>
      <c r="L3906" s="1">
        <v>2150</v>
      </c>
      <c r="M3906" t="s">
        <v>27</v>
      </c>
      <c r="N3906" t="s">
        <v>36</v>
      </c>
      <c r="O3906" t="s">
        <v>27</v>
      </c>
      <c r="P3906">
        <v>50</v>
      </c>
      <c r="Q3906" t="s">
        <v>32</v>
      </c>
      <c r="R3906">
        <v>1</v>
      </c>
      <c r="S3906" t="s">
        <v>27</v>
      </c>
      <c r="T3906">
        <v>3</v>
      </c>
      <c r="U3906">
        <v>1</v>
      </c>
      <c r="V3906">
        <v>1</v>
      </c>
      <c r="W3906">
        <v>99</v>
      </c>
      <c r="X3906">
        <v>739</v>
      </c>
      <c r="Y3906">
        <v>-50</v>
      </c>
      <c r="Z3906" t="s">
        <v>33</v>
      </c>
      <c r="AA3906">
        <v>50</v>
      </c>
      <c r="AB3906" t="str">
        <f t="shared" ref="AB3906:AB3969" si="61">FLOOR(A3906,10) &amp; "-" &amp; (FLOOR(A3906,10)+9)</f>
        <v>60-69</v>
      </c>
    </row>
    <row r="3907" spans="1:28" x14ac:dyDescent="0.3">
      <c r="A3907">
        <v>35</v>
      </c>
      <c r="B3907" t="s">
        <v>27</v>
      </c>
      <c r="C3907" t="s">
        <v>38</v>
      </c>
      <c r="D3907">
        <v>0</v>
      </c>
      <c r="E3907" t="s">
        <v>42</v>
      </c>
      <c r="F3907">
        <v>100</v>
      </c>
      <c r="G3907">
        <v>0</v>
      </c>
      <c r="H3907" t="s">
        <v>30</v>
      </c>
      <c r="I3907">
        <v>0</v>
      </c>
      <c r="J3907" t="s">
        <v>31</v>
      </c>
      <c r="K3907">
        <v>0</v>
      </c>
      <c r="L3907" s="1">
        <v>2250</v>
      </c>
      <c r="M3907" t="s">
        <v>27</v>
      </c>
      <c r="N3907" t="s">
        <v>36</v>
      </c>
      <c r="O3907" t="s">
        <v>27</v>
      </c>
      <c r="P3907">
        <v>50</v>
      </c>
      <c r="Q3907" t="s">
        <v>34</v>
      </c>
      <c r="R3907">
        <v>4</v>
      </c>
      <c r="S3907" t="s">
        <v>36</v>
      </c>
      <c r="T3907">
        <v>3</v>
      </c>
      <c r="U3907">
        <v>0</v>
      </c>
      <c r="V3907">
        <v>3</v>
      </c>
      <c r="W3907">
        <v>13</v>
      </c>
      <c r="X3907">
        <v>764</v>
      </c>
      <c r="Y3907">
        <v>-50</v>
      </c>
      <c r="Z3907" t="s">
        <v>35</v>
      </c>
      <c r="AA3907">
        <v>100</v>
      </c>
      <c r="AB3907" t="str">
        <f t="shared" si="61"/>
        <v>30-39</v>
      </c>
    </row>
    <row r="3908" spans="1:28" x14ac:dyDescent="0.3">
      <c r="A3908">
        <v>59</v>
      </c>
      <c r="B3908" t="s">
        <v>36</v>
      </c>
      <c r="C3908" t="s">
        <v>28</v>
      </c>
      <c r="D3908">
        <v>86</v>
      </c>
      <c r="E3908" t="s">
        <v>29</v>
      </c>
      <c r="F3908">
        <v>50</v>
      </c>
      <c r="G3908">
        <v>0</v>
      </c>
      <c r="H3908" t="s">
        <v>30</v>
      </c>
      <c r="I3908">
        <v>0</v>
      </c>
      <c r="J3908" t="s">
        <v>31</v>
      </c>
      <c r="K3908">
        <v>0</v>
      </c>
      <c r="L3908" s="1">
        <v>2386</v>
      </c>
      <c r="M3908" t="s">
        <v>27</v>
      </c>
      <c r="N3908" t="s">
        <v>36</v>
      </c>
      <c r="O3908" t="s">
        <v>27</v>
      </c>
      <c r="P3908">
        <v>50</v>
      </c>
      <c r="Q3908" t="s">
        <v>34</v>
      </c>
      <c r="R3908">
        <v>20</v>
      </c>
      <c r="S3908" t="s">
        <v>36</v>
      </c>
      <c r="T3908">
        <v>5</v>
      </c>
      <c r="U3908">
        <v>1</v>
      </c>
      <c r="V3908">
        <v>1</v>
      </c>
      <c r="W3908">
        <v>7</v>
      </c>
      <c r="X3908">
        <v>660</v>
      </c>
      <c r="Y3908">
        <v>50</v>
      </c>
      <c r="Z3908" t="s">
        <v>35</v>
      </c>
      <c r="AA3908">
        <v>100</v>
      </c>
      <c r="AB3908" t="str">
        <f t="shared" si="61"/>
        <v>50-59</v>
      </c>
    </row>
    <row r="3909" spans="1:28" x14ac:dyDescent="0.3">
      <c r="A3909">
        <v>18</v>
      </c>
      <c r="B3909" t="s">
        <v>27</v>
      </c>
      <c r="C3909" t="s">
        <v>38</v>
      </c>
      <c r="D3909">
        <v>0</v>
      </c>
      <c r="E3909" t="s">
        <v>29</v>
      </c>
      <c r="F3909">
        <v>50</v>
      </c>
      <c r="G3909">
        <v>0</v>
      </c>
      <c r="H3909" t="s">
        <v>30</v>
      </c>
      <c r="I3909">
        <v>0</v>
      </c>
      <c r="J3909" t="s">
        <v>40</v>
      </c>
      <c r="K3909">
        <v>-200</v>
      </c>
      <c r="L3909" s="1">
        <v>2050</v>
      </c>
      <c r="M3909" t="s">
        <v>27</v>
      </c>
      <c r="N3909" t="s">
        <v>36</v>
      </c>
      <c r="O3909" t="s">
        <v>27</v>
      </c>
      <c r="P3909">
        <v>50</v>
      </c>
      <c r="Q3909" t="s">
        <v>34</v>
      </c>
      <c r="R3909">
        <v>17</v>
      </c>
      <c r="S3909" t="s">
        <v>36</v>
      </c>
      <c r="T3909">
        <v>7</v>
      </c>
      <c r="U3909">
        <v>1</v>
      </c>
      <c r="V3909">
        <v>1</v>
      </c>
      <c r="W3909">
        <v>13</v>
      </c>
      <c r="X3909">
        <v>612</v>
      </c>
      <c r="Y3909">
        <v>50</v>
      </c>
      <c r="Z3909" t="s">
        <v>33</v>
      </c>
      <c r="AA3909">
        <v>50</v>
      </c>
      <c r="AB3909" t="str">
        <f t="shared" si="61"/>
        <v>10-19</v>
      </c>
    </row>
    <row r="3910" spans="1:28" x14ac:dyDescent="0.3">
      <c r="A3910">
        <v>48</v>
      </c>
      <c r="B3910" t="s">
        <v>27</v>
      </c>
      <c r="C3910" t="s">
        <v>38</v>
      </c>
      <c r="D3910">
        <v>0</v>
      </c>
      <c r="E3910" t="s">
        <v>42</v>
      </c>
      <c r="F3910">
        <v>100</v>
      </c>
      <c r="G3910">
        <v>0</v>
      </c>
      <c r="H3910" t="s">
        <v>39</v>
      </c>
      <c r="I3910">
        <v>0</v>
      </c>
      <c r="J3910" t="s">
        <v>40</v>
      </c>
      <c r="K3910">
        <v>-200</v>
      </c>
      <c r="L3910" s="1">
        <v>2100</v>
      </c>
      <c r="M3910" t="s">
        <v>27</v>
      </c>
      <c r="N3910" t="s">
        <v>27</v>
      </c>
      <c r="O3910" t="s">
        <v>27</v>
      </c>
      <c r="P3910">
        <v>0</v>
      </c>
      <c r="Q3910" t="s">
        <v>32</v>
      </c>
      <c r="R3910">
        <v>8</v>
      </c>
      <c r="S3910" t="s">
        <v>36</v>
      </c>
      <c r="T3910">
        <v>1</v>
      </c>
      <c r="U3910">
        <v>6</v>
      </c>
      <c r="V3910">
        <v>2</v>
      </c>
      <c r="W3910">
        <v>10</v>
      </c>
      <c r="X3910">
        <v>728</v>
      </c>
      <c r="Y3910">
        <v>-50</v>
      </c>
      <c r="Z3910" t="s">
        <v>35</v>
      </c>
      <c r="AA3910">
        <v>100</v>
      </c>
      <c r="AB3910" t="str">
        <f t="shared" si="61"/>
        <v>40-49</v>
      </c>
    </row>
    <row r="3911" spans="1:28" x14ac:dyDescent="0.3">
      <c r="A3911">
        <v>28</v>
      </c>
      <c r="B3911" t="s">
        <v>27</v>
      </c>
      <c r="C3911" t="s">
        <v>46</v>
      </c>
      <c r="D3911">
        <v>0</v>
      </c>
      <c r="E3911" t="s">
        <v>29</v>
      </c>
      <c r="F3911">
        <v>50</v>
      </c>
      <c r="G3911">
        <v>0</v>
      </c>
      <c r="H3911" t="s">
        <v>30</v>
      </c>
      <c r="I3911">
        <v>0</v>
      </c>
      <c r="J3911" t="s">
        <v>31</v>
      </c>
      <c r="K3911">
        <v>0</v>
      </c>
      <c r="L3911" s="1">
        <v>2150</v>
      </c>
      <c r="M3911" t="s">
        <v>27</v>
      </c>
      <c r="N3911" t="s">
        <v>27</v>
      </c>
      <c r="O3911" t="s">
        <v>27</v>
      </c>
      <c r="P3911">
        <v>0</v>
      </c>
      <c r="Q3911" t="s">
        <v>32</v>
      </c>
      <c r="R3911">
        <v>29</v>
      </c>
      <c r="S3911" t="s">
        <v>27</v>
      </c>
      <c r="T3911">
        <v>10</v>
      </c>
      <c r="U3911">
        <v>1</v>
      </c>
      <c r="V3911">
        <v>2</v>
      </c>
      <c r="W3911">
        <v>99</v>
      </c>
      <c r="X3911">
        <v>760</v>
      </c>
      <c r="Y3911">
        <v>-50</v>
      </c>
      <c r="Z3911" t="s">
        <v>41</v>
      </c>
      <c r="AA3911">
        <v>0</v>
      </c>
      <c r="AB3911" t="str">
        <f t="shared" si="61"/>
        <v>20-29</v>
      </c>
    </row>
    <row r="3912" spans="1:28" x14ac:dyDescent="0.3">
      <c r="A3912">
        <v>18</v>
      </c>
      <c r="B3912" t="s">
        <v>27</v>
      </c>
      <c r="C3912" t="s">
        <v>28</v>
      </c>
      <c r="D3912">
        <v>86</v>
      </c>
      <c r="E3912" t="s">
        <v>29</v>
      </c>
      <c r="F3912">
        <v>50</v>
      </c>
      <c r="G3912">
        <v>1</v>
      </c>
      <c r="H3912" t="s">
        <v>30</v>
      </c>
      <c r="I3912">
        <v>50</v>
      </c>
      <c r="J3912" t="s">
        <v>40</v>
      </c>
      <c r="K3912">
        <v>-200</v>
      </c>
      <c r="L3912" s="1">
        <v>2036</v>
      </c>
      <c r="M3912" t="s">
        <v>36</v>
      </c>
      <c r="N3912" t="s">
        <v>27</v>
      </c>
      <c r="O3912" t="s">
        <v>27</v>
      </c>
      <c r="P3912">
        <v>50</v>
      </c>
      <c r="Q3912" t="s">
        <v>32</v>
      </c>
      <c r="R3912">
        <v>24</v>
      </c>
      <c r="S3912" t="s">
        <v>36</v>
      </c>
      <c r="T3912">
        <v>2</v>
      </c>
      <c r="U3912">
        <v>3</v>
      </c>
      <c r="V3912">
        <v>1</v>
      </c>
      <c r="W3912">
        <v>12</v>
      </c>
      <c r="X3912">
        <v>723</v>
      </c>
      <c r="Y3912">
        <v>-50</v>
      </c>
      <c r="Z3912" t="s">
        <v>41</v>
      </c>
      <c r="AA3912">
        <v>0</v>
      </c>
      <c r="AB3912" t="str">
        <f t="shared" si="61"/>
        <v>10-19</v>
      </c>
    </row>
    <row r="3913" spans="1:28" x14ac:dyDescent="0.3">
      <c r="A3913">
        <v>43</v>
      </c>
      <c r="B3913" t="s">
        <v>27</v>
      </c>
      <c r="C3913" t="s">
        <v>38</v>
      </c>
      <c r="D3913">
        <v>0</v>
      </c>
      <c r="E3913" t="s">
        <v>29</v>
      </c>
      <c r="F3913">
        <v>50</v>
      </c>
      <c r="G3913">
        <v>1</v>
      </c>
      <c r="H3913" t="s">
        <v>39</v>
      </c>
      <c r="I3913">
        <v>100</v>
      </c>
      <c r="J3913" t="s">
        <v>40</v>
      </c>
      <c r="K3913">
        <v>-200</v>
      </c>
      <c r="L3913" s="1">
        <v>2050</v>
      </c>
      <c r="M3913" t="s">
        <v>36</v>
      </c>
      <c r="N3913" t="s">
        <v>27</v>
      </c>
      <c r="O3913" t="s">
        <v>27</v>
      </c>
      <c r="P3913">
        <v>50</v>
      </c>
      <c r="Q3913" t="s">
        <v>34</v>
      </c>
      <c r="R3913">
        <v>29</v>
      </c>
      <c r="S3913" t="s">
        <v>36</v>
      </c>
      <c r="T3913">
        <v>5</v>
      </c>
      <c r="U3913">
        <v>0</v>
      </c>
      <c r="V3913">
        <v>3</v>
      </c>
      <c r="W3913">
        <v>6</v>
      </c>
      <c r="X3913">
        <v>716</v>
      </c>
      <c r="Y3913">
        <v>-50</v>
      </c>
      <c r="Z3913" t="s">
        <v>33</v>
      </c>
      <c r="AA3913">
        <v>50</v>
      </c>
      <c r="AB3913" t="str">
        <f t="shared" si="61"/>
        <v>40-49</v>
      </c>
    </row>
    <row r="3914" spans="1:28" x14ac:dyDescent="0.3">
      <c r="A3914">
        <v>55</v>
      </c>
      <c r="B3914" t="s">
        <v>36</v>
      </c>
      <c r="C3914" t="s">
        <v>38</v>
      </c>
      <c r="D3914">
        <v>0</v>
      </c>
      <c r="E3914" t="s">
        <v>42</v>
      </c>
      <c r="F3914">
        <v>100</v>
      </c>
      <c r="G3914">
        <v>1</v>
      </c>
      <c r="H3914" t="s">
        <v>30</v>
      </c>
      <c r="I3914">
        <v>50</v>
      </c>
      <c r="J3914" t="s">
        <v>40</v>
      </c>
      <c r="K3914">
        <v>-200</v>
      </c>
      <c r="L3914" s="1">
        <v>2100</v>
      </c>
      <c r="M3914" t="s">
        <v>27</v>
      </c>
      <c r="N3914" t="s">
        <v>27</v>
      </c>
      <c r="O3914" t="s">
        <v>27</v>
      </c>
      <c r="P3914">
        <v>0</v>
      </c>
      <c r="Q3914" t="s">
        <v>32</v>
      </c>
      <c r="R3914">
        <v>7</v>
      </c>
      <c r="S3914" t="s">
        <v>36</v>
      </c>
      <c r="T3914">
        <v>6</v>
      </c>
      <c r="U3914">
        <v>1</v>
      </c>
      <c r="V3914">
        <v>2</v>
      </c>
      <c r="W3914">
        <v>4</v>
      </c>
      <c r="X3914">
        <v>739</v>
      </c>
      <c r="Y3914">
        <v>-50</v>
      </c>
      <c r="Z3914" t="s">
        <v>33</v>
      </c>
      <c r="AA3914">
        <v>50</v>
      </c>
      <c r="AB3914" t="str">
        <f t="shared" si="61"/>
        <v>50-59</v>
      </c>
    </row>
    <row r="3915" spans="1:28" x14ac:dyDescent="0.3">
      <c r="A3915">
        <v>27</v>
      </c>
      <c r="B3915" t="s">
        <v>27</v>
      </c>
      <c r="C3915" t="s">
        <v>38</v>
      </c>
      <c r="D3915">
        <v>0</v>
      </c>
      <c r="E3915" t="s">
        <v>29</v>
      </c>
      <c r="F3915">
        <v>50</v>
      </c>
      <c r="G3915">
        <v>0</v>
      </c>
      <c r="H3915" t="s">
        <v>39</v>
      </c>
      <c r="I3915">
        <v>0</v>
      </c>
      <c r="J3915" t="s">
        <v>40</v>
      </c>
      <c r="K3915">
        <v>-200</v>
      </c>
      <c r="L3915" s="1">
        <v>2050</v>
      </c>
      <c r="M3915" t="s">
        <v>36</v>
      </c>
      <c r="N3915" t="s">
        <v>36</v>
      </c>
      <c r="O3915" t="s">
        <v>27</v>
      </c>
      <c r="P3915">
        <v>100</v>
      </c>
      <c r="Q3915" t="s">
        <v>34</v>
      </c>
      <c r="R3915">
        <v>29</v>
      </c>
      <c r="S3915" t="s">
        <v>36</v>
      </c>
      <c r="T3915">
        <v>9</v>
      </c>
      <c r="U3915">
        <v>1</v>
      </c>
      <c r="V3915">
        <v>2</v>
      </c>
      <c r="W3915">
        <v>2</v>
      </c>
      <c r="X3915">
        <v>659</v>
      </c>
      <c r="Y3915">
        <v>50</v>
      </c>
      <c r="Z3915" t="s">
        <v>35</v>
      </c>
      <c r="AA3915">
        <v>100</v>
      </c>
      <c r="AB3915" t="str">
        <f t="shared" si="61"/>
        <v>20-29</v>
      </c>
    </row>
    <row r="3916" spans="1:28" x14ac:dyDescent="0.3">
      <c r="A3916">
        <v>18</v>
      </c>
      <c r="B3916" t="s">
        <v>27</v>
      </c>
      <c r="C3916" t="s">
        <v>38</v>
      </c>
      <c r="D3916">
        <v>0</v>
      </c>
      <c r="E3916" t="s">
        <v>42</v>
      </c>
      <c r="F3916">
        <v>100</v>
      </c>
      <c r="G3916">
        <v>0</v>
      </c>
      <c r="H3916" t="s">
        <v>30</v>
      </c>
      <c r="I3916">
        <v>0</v>
      </c>
      <c r="J3916" t="s">
        <v>40</v>
      </c>
      <c r="K3916">
        <v>-200</v>
      </c>
      <c r="L3916" s="1">
        <v>2050</v>
      </c>
      <c r="M3916" t="s">
        <v>27</v>
      </c>
      <c r="N3916" t="s">
        <v>27</v>
      </c>
      <c r="O3916" t="s">
        <v>27</v>
      </c>
      <c r="P3916">
        <v>0</v>
      </c>
      <c r="Q3916" t="s">
        <v>34</v>
      </c>
      <c r="R3916">
        <v>18</v>
      </c>
      <c r="S3916" t="s">
        <v>36</v>
      </c>
      <c r="T3916">
        <v>7</v>
      </c>
      <c r="U3916">
        <v>1</v>
      </c>
      <c r="V3916">
        <v>3</v>
      </c>
      <c r="W3916">
        <v>2</v>
      </c>
      <c r="X3916">
        <v>707</v>
      </c>
      <c r="Y3916">
        <v>-50</v>
      </c>
      <c r="Z3916" t="s">
        <v>33</v>
      </c>
      <c r="AA3916">
        <v>50</v>
      </c>
      <c r="AB3916" t="str">
        <f t="shared" si="61"/>
        <v>10-19</v>
      </c>
    </row>
    <row r="3917" spans="1:28" x14ac:dyDescent="0.3">
      <c r="A3917">
        <v>38</v>
      </c>
      <c r="B3917" t="s">
        <v>27</v>
      </c>
      <c r="C3917" t="s">
        <v>46</v>
      </c>
      <c r="D3917">
        <v>0</v>
      </c>
      <c r="E3917" t="s">
        <v>29</v>
      </c>
      <c r="F3917">
        <v>50</v>
      </c>
      <c r="G3917">
        <v>0</v>
      </c>
      <c r="H3917" t="s">
        <v>30</v>
      </c>
      <c r="I3917">
        <v>0</v>
      </c>
      <c r="J3917" t="s">
        <v>31</v>
      </c>
      <c r="K3917">
        <v>0</v>
      </c>
      <c r="L3917" s="1">
        <v>2200</v>
      </c>
      <c r="M3917" t="s">
        <v>27</v>
      </c>
      <c r="N3917" t="s">
        <v>36</v>
      </c>
      <c r="O3917" t="s">
        <v>27</v>
      </c>
      <c r="P3917">
        <v>50</v>
      </c>
      <c r="Q3917" t="s">
        <v>34</v>
      </c>
      <c r="R3917">
        <v>23</v>
      </c>
      <c r="S3917" t="s">
        <v>36</v>
      </c>
      <c r="T3917">
        <v>4</v>
      </c>
      <c r="U3917">
        <v>0</v>
      </c>
      <c r="V3917">
        <v>2</v>
      </c>
      <c r="W3917">
        <v>12</v>
      </c>
      <c r="X3917">
        <v>779</v>
      </c>
      <c r="Y3917">
        <v>-50</v>
      </c>
      <c r="Z3917" t="s">
        <v>35</v>
      </c>
      <c r="AA3917">
        <v>100</v>
      </c>
      <c r="AB3917" t="str">
        <f t="shared" si="61"/>
        <v>30-39</v>
      </c>
    </row>
    <row r="3918" spans="1:28" x14ac:dyDescent="0.3">
      <c r="A3918">
        <v>38</v>
      </c>
      <c r="B3918" t="s">
        <v>27</v>
      </c>
      <c r="C3918" t="s">
        <v>28</v>
      </c>
      <c r="D3918">
        <v>86</v>
      </c>
      <c r="E3918" t="s">
        <v>29</v>
      </c>
      <c r="F3918">
        <v>50</v>
      </c>
      <c r="G3918">
        <v>0</v>
      </c>
      <c r="H3918" t="s">
        <v>39</v>
      </c>
      <c r="I3918">
        <v>0</v>
      </c>
      <c r="J3918" t="s">
        <v>31</v>
      </c>
      <c r="K3918">
        <v>0</v>
      </c>
      <c r="L3918" s="1">
        <v>2336</v>
      </c>
      <c r="M3918" t="s">
        <v>27</v>
      </c>
      <c r="N3918" t="s">
        <v>27</v>
      </c>
      <c r="O3918" t="s">
        <v>27</v>
      </c>
      <c r="P3918">
        <v>0</v>
      </c>
      <c r="Q3918" t="s">
        <v>34</v>
      </c>
      <c r="R3918">
        <v>3</v>
      </c>
      <c r="S3918" t="s">
        <v>27</v>
      </c>
      <c r="T3918">
        <v>2</v>
      </c>
      <c r="U3918">
        <v>0</v>
      </c>
      <c r="V3918">
        <v>3</v>
      </c>
      <c r="W3918">
        <v>99</v>
      </c>
      <c r="X3918">
        <v>736</v>
      </c>
      <c r="Y3918">
        <v>-50</v>
      </c>
      <c r="Z3918" t="s">
        <v>35</v>
      </c>
      <c r="AA3918">
        <v>100</v>
      </c>
      <c r="AB3918" t="str">
        <f t="shared" si="61"/>
        <v>30-39</v>
      </c>
    </row>
    <row r="3919" spans="1:28" x14ac:dyDescent="0.3">
      <c r="A3919">
        <v>48</v>
      </c>
      <c r="B3919" t="s">
        <v>27</v>
      </c>
      <c r="C3919" t="s">
        <v>46</v>
      </c>
      <c r="D3919">
        <v>0</v>
      </c>
      <c r="E3919" t="s">
        <v>42</v>
      </c>
      <c r="F3919">
        <v>100</v>
      </c>
      <c r="G3919">
        <v>0</v>
      </c>
      <c r="H3919" t="s">
        <v>30</v>
      </c>
      <c r="I3919">
        <v>0</v>
      </c>
      <c r="J3919" t="s">
        <v>40</v>
      </c>
      <c r="K3919">
        <v>-200</v>
      </c>
      <c r="L3919" s="1">
        <v>2100</v>
      </c>
      <c r="M3919" t="s">
        <v>27</v>
      </c>
      <c r="N3919" t="s">
        <v>27</v>
      </c>
      <c r="O3919" t="s">
        <v>27</v>
      </c>
      <c r="P3919">
        <v>0</v>
      </c>
      <c r="Q3919" t="s">
        <v>34</v>
      </c>
      <c r="R3919">
        <v>16</v>
      </c>
      <c r="S3919" t="s">
        <v>36</v>
      </c>
      <c r="T3919">
        <v>5</v>
      </c>
      <c r="U3919">
        <v>5</v>
      </c>
      <c r="V3919">
        <v>2</v>
      </c>
      <c r="W3919">
        <v>1</v>
      </c>
      <c r="X3919">
        <v>760</v>
      </c>
      <c r="Y3919">
        <v>-50</v>
      </c>
      <c r="Z3919" t="s">
        <v>35</v>
      </c>
      <c r="AA3919">
        <v>100</v>
      </c>
      <c r="AB3919" t="str">
        <f t="shared" si="61"/>
        <v>40-49</v>
      </c>
    </row>
    <row r="3920" spans="1:28" x14ac:dyDescent="0.3">
      <c r="A3920">
        <v>54</v>
      </c>
      <c r="B3920" t="s">
        <v>27</v>
      </c>
      <c r="C3920" t="s">
        <v>28</v>
      </c>
      <c r="D3920">
        <v>86</v>
      </c>
      <c r="E3920" t="s">
        <v>37</v>
      </c>
      <c r="F3920">
        <v>0</v>
      </c>
      <c r="G3920">
        <v>0</v>
      </c>
      <c r="H3920" t="s">
        <v>30</v>
      </c>
      <c r="I3920">
        <v>0</v>
      </c>
      <c r="J3920" t="s">
        <v>31</v>
      </c>
      <c r="K3920">
        <v>0</v>
      </c>
      <c r="L3920" s="1">
        <v>2286</v>
      </c>
      <c r="M3920" t="s">
        <v>27</v>
      </c>
      <c r="N3920" t="s">
        <v>27</v>
      </c>
      <c r="O3920" t="s">
        <v>27</v>
      </c>
      <c r="P3920">
        <v>0</v>
      </c>
      <c r="Q3920" t="s">
        <v>32</v>
      </c>
      <c r="R3920">
        <v>12</v>
      </c>
      <c r="S3920" t="s">
        <v>36</v>
      </c>
      <c r="T3920">
        <v>3</v>
      </c>
      <c r="U3920">
        <v>1</v>
      </c>
      <c r="V3920">
        <v>1</v>
      </c>
      <c r="W3920">
        <v>8</v>
      </c>
      <c r="X3920">
        <v>769</v>
      </c>
      <c r="Y3920">
        <v>-50</v>
      </c>
      <c r="Z3920" t="s">
        <v>35</v>
      </c>
      <c r="AA3920">
        <v>100</v>
      </c>
      <c r="AB3920" t="str">
        <f t="shared" si="61"/>
        <v>50-59</v>
      </c>
    </row>
    <row r="3921" spans="1:28" x14ac:dyDescent="0.3">
      <c r="A3921">
        <v>39</v>
      </c>
      <c r="B3921" t="s">
        <v>27</v>
      </c>
      <c r="C3921" t="s">
        <v>28</v>
      </c>
      <c r="D3921">
        <v>86</v>
      </c>
      <c r="E3921" t="s">
        <v>42</v>
      </c>
      <c r="F3921">
        <v>100</v>
      </c>
      <c r="G3921">
        <v>3</v>
      </c>
      <c r="H3921" t="s">
        <v>39</v>
      </c>
      <c r="I3921">
        <v>300</v>
      </c>
      <c r="J3921" t="s">
        <v>31</v>
      </c>
      <c r="K3921">
        <v>0</v>
      </c>
      <c r="L3921" s="1">
        <v>2636</v>
      </c>
      <c r="M3921" t="s">
        <v>36</v>
      </c>
      <c r="N3921" t="s">
        <v>27</v>
      </c>
      <c r="O3921" t="s">
        <v>27</v>
      </c>
      <c r="P3921">
        <v>50</v>
      </c>
      <c r="Q3921" t="s">
        <v>32</v>
      </c>
      <c r="R3921">
        <v>26</v>
      </c>
      <c r="S3921" t="s">
        <v>27</v>
      </c>
      <c r="T3921">
        <v>5</v>
      </c>
      <c r="U3921">
        <v>5</v>
      </c>
      <c r="V3921">
        <v>2</v>
      </c>
      <c r="W3921">
        <v>99</v>
      </c>
      <c r="X3921">
        <v>804</v>
      </c>
      <c r="Y3921">
        <v>-50</v>
      </c>
      <c r="Z3921" t="s">
        <v>35</v>
      </c>
      <c r="AA3921">
        <v>100</v>
      </c>
      <c r="AB3921" t="str">
        <f t="shared" si="61"/>
        <v>30-39</v>
      </c>
    </row>
    <row r="3922" spans="1:28" x14ac:dyDescent="0.3">
      <c r="A3922">
        <v>67</v>
      </c>
      <c r="B3922" t="s">
        <v>36</v>
      </c>
      <c r="C3922" t="s">
        <v>28</v>
      </c>
      <c r="D3922">
        <v>86</v>
      </c>
      <c r="E3922" t="s">
        <v>37</v>
      </c>
      <c r="F3922">
        <v>0</v>
      </c>
      <c r="G3922">
        <v>3</v>
      </c>
      <c r="H3922" t="s">
        <v>39</v>
      </c>
      <c r="I3922">
        <v>300</v>
      </c>
      <c r="J3922" t="s">
        <v>31</v>
      </c>
      <c r="K3922">
        <v>0</v>
      </c>
      <c r="L3922" s="1">
        <v>2636</v>
      </c>
      <c r="M3922" t="s">
        <v>27</v>
      </c>
      <c r="N3922" t="s">
        <v>36</v>
      </c>
      <c r="O3922" t="s">
        <v>27</v>
      </c>
      <c r="P3922">
        <v>50</v>
      </c>
      <c r="Q3922" t="s">
        <v>34</v>
      </c>
      <c r="R3922">
        <v>11</v>
      </c>
      <c r="S3922" t="s">
        <v>27</v>
      </c>
      <c r="T3922">
        <v>10</v>
      </c>
      <c r="U3922">
        <v>1</v>
      </c>
      <c r="V3922">
        <v>3</v>
      </c>
      <c r="W3922">
        <v>99</v>
      </c>
      <c r="X3922">
        <v>591</v>
      </c>
      <c r="Y3922">
        <v>50</v>
      </c>
      <c r="Z3922" t="s">
        <v>35</v>
      </c>
      <c r="AA3922">
        <v>100</v>
      </c>
      <c r="AB3922" t="str">
        <f t="shared" si="61"/>
        <v>60-69</v>
      </c>
    </row>
    <row r="3923" spans="1:28" x14ac:dyDescent="0.3">
      <c r="A3923">
        <v>43</v>
      </c>
      <c r="B3923" t="s">
        <v>27</v>
      </c>
      <c r="C3923" t="s">
        <v>28</v>
      </c>
      <c r="D3923">
        <v>86</v>
      </c>
      <c r="E3923" t="s">
        <v>37</v>
      </c>
      <c r="F3923">
        <v>0</v>
      </c>
      <c r="G3923">
        <v>1</v>
      </c>
      <c r="H3923" t="s">
        <v>39</v>
      </c>
      <c r="I3923">
        <v>100</v>
      </c>
      <c r="J3923" t="s">
        <v>31</v>
      </c>
      <c r="K3923">
        <v>0</v>
      </c>
      <c r="L3923" s="1">
        <v>2386</v>
      </c>
      <c r="M3923" t="s">
        <v>27</v>
      </c>
      <c r="N3923" t="s">
        <v>27</v>
      </c>
      <c r="O3923" t="s">
        <v>27</v>
      </c>
      <c r="P3923">
        <v>0</v>
      </c>
      <c r="Q3923" t="s">
        <v>32</v>
      </c>
      <c r="R3923">
        <v>28</v>
      </c>
      <c r="S3923" t="s">
        <v>27</v>
      </c>
      <c r="T3923">
        <v>5</v>
      </c>
      <c r="U3923">
        <v>4</v>
      </c>
      <c r="V3923">
        <v>2</v>
      </c>
      <c r="W3923">
        <v>99</v>
      </c>
      <c r="X3923">
        <v>774</v>
      </c>
      <c r="Y3923">
        <v>-50</v>
      </c>
      <c r="Z3923" t="s">
        <v>35</v>
      </c>
      <c r="AA3923">
        <v>100</v>
      </c>
      <c r="AB3923" t="str">
        <f t="shared" si="61"/>
        <v>40-49</v>
      </c>
    </row>
    <row r="3924" spans="1:28" x14ac:dyDescent="0.3">
      <c r="A3924">
        <v>34</v>
      </c>
      <c r="B3924" t="s">
        <v>27</v>
      </c>
      <c r="C3924" t="s">
        <v>28</v>
      </c>
      <c r="D3924">
        <v>86</v>
      </c>
      <c r="E3924" t="s">
        <v>37</v>
      </c>
      <c r="F3924">
        <v>0</v>
      </c>
      <c r="G3924">
        <v>0</v>
      </c>
      <c r="H3924" t="s">
        <v>30</v>
      </c>
      <c r="I3924">
        <v>0</v>
      </c>
      <c r="J3924" t="s">
        <v>31</v>
      </c>
      <c r="K3924">
        <v>0</v>
      </c>
      <c r="L3924" s="1">
        <v>2186</v>
      </c>
      <c r="M3924" t="s">
        <v>27</v>
      </c>
      <c r="N3924" t="s">
        <v>36</v>
      </c>
      <c r="O3924" t="s">
        <v>27</v>
      </c>
      <c r="P3924">
        <v>50</v>
      </c>
      <c r="Q3924" t="s">
        <v>34</v>
      </c>
      <c r="R3924">
        <v>6</v>
      </c>
      <c r="S3924" t="s">
        <v>36</v>
      </c>
      <c r="T3924">
        <v>4</v>
      </c>
      <c r="U3924">
        <v>2</v>
      </c>
      <c r="V3924">
        <v>1</v>
      </c>
      <c r="W3924">
        <v>8</v>
      </c>
      <c r="X3924">
        <v>742</v>
      </c>
      <c r="Y3924">
        <v>-50</v>
      </c>
      <c r="Z3924" t="s">
        <v>33</v>
      </c>
      <c r="AA3924">
        <v>50</v>
      </c>
      <c r="AB3924" t="str">
        <f t="shared" si="61"/>
        <v>30-39</v>
      </c>
    </row>
    <row r="3925" spans="1:28" x14ac:dyDescent="0.3">
      <c r="A3925">
        <v>18</v>
      </c>
      <c r="B3925" t="s">
        <v>27</v>
      </c>
      <c r="C3925" t="s">
        <v>38</v>
      </c>
      <c r="D3925">
        <v>0</v>
      </c>
      <c r="E3925" t="s">
        <v>29</v>
      </c>
      <c r="F3925">
        <v>50</v>
      </c>
      <c r="G3925">
        <v>0</v>
      </c>
      <c r="H3925" t="s">
        <v>39</v>
      </c>
      <c r="I3925">
        <v>0</v>
      </c>
      <c r="J3925" t="s">
        <v>40</v>
      </c>
      <c r="K3925">
        <v>-200</v>
      </c>
      <c r="L3925" s="1">
        <v>2050</v>
      </c>
      <c r="M3925" t="s">
        <v>27</v>
      </c>
      <c r="N3925" t="s">
        <v>36</v>
      </c>
      <c r="O3925" t="s">
        <v>27</v>
      </c>
      <c r="P3925">
        <v>50</v>
      </c>
      <c r="Q3925" t="s">
        <v>44</v>
      </c>
      <c r="R3925">
        <v>5</v>
      </c>
      <c r="S3925" t="s">
        <v>36</v>
      </c>
      <c r="T3925">
        <v>3</v>
      </c>
      <c r="U3925">
        <v>2</v>
      </c>
      <c r="V3925">
        <v>1</v>
      </c>
      <c r="W3925">
        <v>3</v>
      </c>
      <c r="X3925">
        <v>696</v>
      </c>
      <c r="Y3925">
        <v>50</v>
      </c>
      <c r="Z3925" t="s">
        <v>33</v>
      </c>
      <c r="AA3925">
        <v>50</v>
      </c>
      <c r="AB3925" t="str">
        <f t="shared" si="61"/>
        <v>10-19</v>
      </c>
    </row>
    <row r="3926" spans="1:28" x14ac:dyDescent="0.3">
      <c r="A3926">
        <v>36</v>
      </c>
      <c r="B3926" t="s">
        <v>27</v>
      </c>
      <c r="C3926" t="s">
        <v>38</v>
      </c>
      <c r="D3926">
        <v>0</v>
      </c>
      <c r="E3926" t="s">
        <v>37</v>
      </c>
      <c r="F3926">
        <v>0</v>
      </c>
      <c r="G3926">
        <v>1</v>
      </c>
      <c r="H3926" t="s">
        <v>30</v>
      </c>
      <c r="I3926">
        <v>50</v>
      </c>
      <c r="J3926" t="s">
        <v>31</v>
      </c>
      <c r="K3926">
        <v>0</v>
      </c>
      <c r="L3926" s="1">
        <v>2150</v>
      </c>
      <c r="M3926" t="s">
        <v>27</v>
      </c>
      <c r="N3926" t="s">
        <v>36</v>
      </c>
      <c r="O3926" t="s">
        <v>27</v>
      </c>
      <c r="P3926">
        <v>50</v>
      </c>
      <c r="Q3926" t="s">
        <v>32</v>
      </c>
      <c r="R3926">
        <v>25</v>
      </c>
      <c r="S3926" t="s">
        <v>27</v>
      </c>
      <c r="T3926">
        <v>10</v>
      </c>
      <c r="U3926">
        <v>3</v>
      </c>
      <c r="V3926">
        <v>1</v>
      </c>
      <c r="W3926">
        <v>99</v>
      </c>
      <c r="X3926">
        <v>805</v>
      </c>
      <c r="Y3926">
        <v>-50</v>
      </c>
      <c r="Z3926" t="s">
        <v>33</v>
      </c>
      <c r="AA3926">
        <v>50</v>
      </c>
      <c r="AB3926" t="str">
        <f t="shared" si="61"/>
        <v>30-39</v>
      </c>
    </row>
    <row r="3927" spans="1:28" x14ac:dyDescent="0.3">
      <c r="A3927">
        <v>34</v>
      </c>
      <c r="B3927" t="s">
        <v>27</v>
      </c>
      <c r="C3927" t="s">
        <v>28</v>
      </c>
      <c r="D3927">
        <v>86</v>
      </c>
      <c r="E3927" t="s">
        <v>37</v>
      </c>
      <c r="F3927">
        <v>0</v>
      </c>
      <c r="G3927">
        <v>0</v>
      </c>
      <c r="H3927" t="s">
        <v>39</v>
      </c>
      <c r="I3927">
        <v>0</v>
      </c>
      <c r="J3927" t="s">
        <v>31</v>
      </c>
      <c r="K3927">
        <v>0</v>
      </c>
      <c r="L3927" s="1">
        <v>2186</v>
      </c>
      <c r="M3927" t="s">
        <v>27</v>
      </c>
      <c r="N3927" t="s">
        <v>36</v>
      </c>
      <c r="O3927" t="s">
        <v>27</v>
      </c>
      <c r="P3927">
        <v>50</v>
      </c>
      <c r="Q3927" t="s">
        <v>32</v>
      </c>
      <c r="R3927">
        <v>10</v>
      </c>
      <c r="S3927" t="s">
        <v>36</v>
      </c>
      <c r="T3927">
        <v>2</v>
      </c>
      <c r="U3927">
        <v>3</v>
      </c>
      <c r="V3927">
        <v>1</v>
      </c>
      <c r="W3927">
        <v>4</v>
      </c>
      <c r="X3927">
        <v>742</v>
      </c>
      <c r="Y3927">
        <v>-50</v>
      </c>
      <c r="Z3927" t="s">
        <v>33</v>
      </c>
      <c r="AA3927">
        <v>50</v>
      </c>
      <c r="AB3927" t="str">
        <f t="shared" si="61"/>
        <v>30-39</v>
      </c>
    </row>
    <row r="3928" spans="1:28" x14ac:dyDescent="0.3">
      <c r="A3928">
        <v>54</v>
      </c>
      <c r="B3928" t="s">
        <v>27</v>
      </c>
      <c r="C3928" t="s">
        <v>38</v>
      </c>
      <c r="D3928">
        <v>0</v>
      </c>
      <c r="E3928" t="s">
        <v>42</v>
      </c>
      <c r="F3928">
        <v>100</v>
      </c>
      <c r="G3928">
        <v>1</v>
      </c>
      <c r="H3928" t="s">
        <v>30</v>
      </c>
      <c r="I3928">
        <v>50</v>
      </c>
      <c r="J3928" t="s">
        <v>40</v>
      </c>
      <c r="K3928">
        <v>-200</v>
      </c>
      <c r="L3928" s="1">
        <v>2250</v>
      </c>
      <c r="M3928" t="s">
        <v>27</v>
      </c>
      <c r="N3928" t="s">
        <v>27</v>
      </c>
      <c r="O3928" t="s">
        <v>27</v>
      </c>
      <c r="P3928">
        <v>0</v>
      </c>
      <c r="Q3928" t="s">
        <v>34</v>
      </c>
      <c r="R3928">
        <v>1</v>
      </c>
      <c r="S3928" t="s">
        <v>36</v>
      </c>
      <c r="T3928">
        <v>7</v>
      </c>
      <c r="U3928">
        <v>2</v>
      </c>
      <c r="V3928">
        <v>2</v>
      </c>
      <c r="W3928">
        <v>8</v>
      </c>
      <c r="X3928">
        <v>637</v>
      </c>
      <c r="Y3928">
        <v>50</v>
      </c>
      <c r="Z3928" t="s">
        <v>35</v>
      </c>
      <c r="AA3928">
        <v>100</v>
      </c>
      <c r="AB3928" t="str">
        <f t="shared" si="61"/>
        <v>50-59</v>
      </c>
    </row>
    <row r="3929" spans="1:28" x14ac:dyDescent="0.3">
      <c r="A3929">
        <v>46</v>
      </c>
      <c r="B3929" t="s">
        <v>27</v>
      </c>
      <c r="C3929" t="s">
        <v>28</v>
      </c>
      <c r="D3929">
        <v>86</v>
      </c>
      <c r="E3929" t="s">
        <v>29</v>
      </c>
      <c r="F3929">
        <v>50</v>
      </c>
      <c r="G3929">
        <v>2</v>
      </c>
      <c r="H3929" t="s">
        <v>30</v>
      </c>
      <c r="I3929">
        <v>100</v>
      </c>
      <c r="J3929" t="s">
        <v>31</v>
      </c>
      <c r="K3929">
        <v>0</v>
      </c>
      <c r="L3929" s="1">
        <v>2286</v>
      </c>
      <c r="M3929" t="s">
        <v>27</v>
      </c>
      <c r="N3929" t="s">
        <v>36</v>
      </c>
      <c r="O3929" t="s">
        <v>27</v>
      </c>
      <c r="P3929">
        <v>50</v>
      </c>
      <c r="Q3929" t="s">
        <v>34</v>
      </c>
      <c r="R3929">
        <v>21</v>
      </c>
      <c r="S3929" t="s">
        <v>36</v>
      </c>
      <c r="T3929">
        <v>7</v>
      </c>
      <c r="U3929">
        <v>3</v>
      </c>
      <c r="V3929">
        <v>3</v>
      </c>
      <c r="W3929">
        <v>7</v>
      </c>
      <c r="X3929">
        <v>745</v>
      </c>
      <c r="Y3929">
        <v>-50</v>
      </c>
      <c r="Z3929" t="s">
        <v>41</v>
      </c>
      <c r="AA3929">
        <v>0</v>
      </c>
      <c r="AB3929" t="str">
        <f t="shared" si="61"/>
        <v>40-49</v>
      </c>
    </row>
    <row r="3930" spans="1:28" x14ac:dyDescent="0.3">
      <c r="A3930">
        <v>22</v>
      </c>
      <c r="B3930" t="s">
        <v>27</v>
      </c>
      <c r="C3930" t="s">
        <v>28</v>
      </c>
      <c r="D3930">
        <v>86</v>
      </c>
      <c r="E3930" t="s">
        <v>42</v>
      </c>
      <c r="F3930">
        <v>100</v>
      </c>
      <c r="G3930">
        <v>0</v>
      </c>
      <c r="H3930" t="s">
        <v>39</v>
      </c>
      <c r="I3930">
        <v>0</v>
      </c>
      <c r="J3930" t="s">
        <v>31</v>
      </c>
      <c r="K3930">
        <v>0</v>
      </c>
      <c r="L3930" s="1">
        <v>2386</v>
      </c>
      <c r="M3930" t="s">
        <v>27</v>
      </c>
      <c r="N3930" t="s">
        <v>27</v>
      </c>
      <c r="O3930" t="s">
        <v>27</v>
      </c>
      <c r="P3930">
        <v>0</v>
      </c>
      <c r="Q3930" t="s">
        <v>34</v>
      </c>
      <c r="R3930">
        <v>15</v>
      </c>
      <c r="S3930" t="s">
        <v>27</v>
      </c>
      <c r="T3930">
        <v>5</v>
      </c>
      <c r="U3930">
        <v>2</v>
      </c>
      <c r="V3930">
        <v>1</v>
      </c>
      <c r="W3930">
        <v>99</v>
      </c>
      <c r="X3930">
        <v>829</v>
      </c>
      <c r="Y3930">
        <v>-50</v>
      </c>
      <c r="Z3930" t="s">
        <v>35</v>
      </c>
      <c r="AA3930">
        <v>100</v>
      </c>
      <c r="AB3930" t="str">
        <f t="shared" si="61"/>
        <v>20-29</v>
      </c>
    </row>
    <row r="3931" spans="1:28" x14ac:dyDescent="0.3">
      <c r="A3931">
        <v>42</v>
      </c>
      <c r="B3931" t="s">
        <v>27</v>
      </c>
      <c r="C3931" t="s">
        <v>38</v>
      </c>
      <c r="D3931">
        <v>0</v>
      </c>
      <c r="E3931" t="s">
        <v>29</v>
      </c>
      <c r="F3931">
        <v>50</v>
      </c>
      <c r="G3931">
        <v>0</v>
      </c>
      <c r="H3931" t="s">
        <v>39</v>
      </c>
      <c r="I3931">
        <v>0</v>
      </c>
      <c r="J3931" t="s">
        <v>40</v>
      </c>
      <c r="K3931">
        <v>-200</v>
      </c>
      <c r="L3931" s="1">
        <v>2000</v>
      </c>
      <c r="M3931" t="s">
        <v>27</v>
      </c>
      <c r="N3931" t="s">
        <v>27</v>
      </c>
      <c r="O3931" t="s">
        <v>27</v>
      </c>
      <c r="P3931">
        <v>0</v>
      </c>
      <c r="Q3931" t="s">
        <v>32</v>
      </c>
      <c r="R3931">
        <v>11</v>
      </c>
      <c r="S3931" t="s">
        <v>36</v>
      </c>
      <c r="T3931">
        <v>3</v>
      </c>
      <c r="U3931">
        <v>3</v>
      </c>
      <c r="V3931">
        <v>1</v>
      </c>
      <c r="W3931">
        <v>10</v>
      </c>
      <c r="X3931">
        <v>767</v>
      </c>
      <c r="Y3931">
        <v>-50</v>
      </c>
      <c r="Z3931" t="s">
        <v>33</v>
      </c>
      <c r="AA3931">
        <v>50</v>
      </c>
      <c r="AB3931" t="str">
        <f t="shared" si="61"/>
        <v>40-49</v>
      </c>
    </row>
    <row r="3932" spans="1:28" x14ac:dyDescent="0.3">
      <c r="A3932">
        <v>50</v>
      </c>
      <c r="B3932" t="s">
        <v>27</v>
      </c>
      <c r="C3932" t="s">
        <v>38</v>
      </c>
      <c r="D3932">
        <v>0</v>
      </c>
      <c r="E3932" t="s">
        <v>29</v>
      </c>
      <c r="F3932">
        <v>50</v>
      </c>
      <c r="G3932">
        <v>2</v>
      </c>
      <c r="H3932" t="s">
        <v>43</v>
      </c>
      <c r="I3932">
        <v>400</v>
      </c>
      <c r="J3932" t="s">
        <v>31</v>
      </c>
      <c r="K3932">
        <v>0</v>
      </c>
      <c r="L3932" s="1">
        <v>2750</v>
      </c>
      <c r="M3932" t="s">
        <v>27</v>
      </c>
      <c r="N3932" t="s">
        <v>27</v>
      </c>
      <c r="O3932" t="s">
        <v>27</v>
      </c>
      <c r="P3932">
        <v>0</v>
      </c>
      <c r="Q3932" t="s">
        <v>32</v>
      </c>
      <c r="R3932">
        <v>25</v>
      </c>
      <c r="S3932" t="s">
        <v>36</v>
      </c>
      <c r="T3932">
        <v>3</v>
      </c>
      <c r="U3932">
        <v>0</v>
      </c>
      <c r="V3932">
        <v>3</v>
      </c>
      <c r="W3932">
        <v>2</v>
      </c>
      <c r="X3932">
        <v>662</v>
      </c>
      <c r="Y3932">
        <v>50</v>
      </c>
      <c r="Z3932" t="s">
        <v>35</v>
      </c>
      <c r="AA3932">
        <v>100</v>
      </c>
      <c r="AB3932" t="str">
        <f t="shared" si="61"/>
        <v>50-59</v>
      </c>
    </row>
    <row r="3933" spans="1:28" x14ac:dyDescent="0.3">
      <c r="A3933">
        <v>62</v>
      </c>
      <c r="B3933" t="s">
        <v>36</v>
      </c>
      <c r="C3933" t="s">
        <v>38</v>
      </c>
      <c r="D3933">
        <v>0</v>
      </c>
      <c r="E3933" t="s">
        <v>29</v>
      </c>
      <c r="F3933">
        <v>50</v>
      </c>
      <c r="G3933">
        <v>0</v>
      </c>
      <c r="H3933" t="s">
        <v>30</v>
      </c>
      <c r="I3933">
        <v>0</v>
      </c>
      <c r="J3933" t="s">
        <v>40</v>
      </c>
      <c r="K3933">
        <v>-200</v>
      </c>
      <c r="L3933" s="1">
        <v>1950</v>
      </c>
      <c r="M3933" t="s">
        <v>27</v>
      </c>
      <c r="N3933" t="s">
        <v>27</v>
      </c>
      <c r="O3933" t="s">
        <v>36</v>
      </c>
      <c r="P3933">
        <v>50</v>
      </c>
      <c r="Q3933" t="s">
        <v>34</v>
      </c>
      <c r="R3933">
        <v>1</v>
      </c>
      <c r="S3933" t="s">
        <v>27</v>
      </c>
      <c r="T3933">
        <v>2</v>
      </c>
      <c r="U3933">
        <v>4</v>
      </c>
      <c r="V3933">
        <v>2</v>
      </c>
      <c r="W3933">
        <v>99</v>
      </c>
      <c r="X3933">
        <v>724</v>
      </c>
      <c r="Y3933">
        <v>-50</v>
      </c>
      <c r="Z3933" t="s">
        <v>33</v>
      </c>
      <c r="AA3933">
        <v>50</v>
      </c>
      <c r="AB3933" t="str">
        <f t="shared" si="61"/>
        <v>60-69</v>
      </c>
    </row>
    <row r="3934" spans="1:28" x14ac:dyDescent="0.3">
      <c r="A3934">
        <v>53</v>
      </c>
      <c r="B3934" t="s">
        <v>27</v>
      </c>
      <c r="C3934" t="s">
        <v>28</v>
      </c>
      <c r="D3934">
        <v>86</v>
      </c>
      <c r="E3934" t="s">
        <v>37</v>
      </c>
      <c r="F3934">
        <v>0</v>
      </c>
      <c r="G3934">
        <v>0</v>
      </c>
      <c r="H3934" t="s">
        <v>30</v>
      </c>
      <c r="I3934">
        <v>0</v>
      </c>
      <c r="J3934" t="s">
        <v>40</v>
      </c>
      <c r="K3934">
        <v>-200</v>
      </c>
      <c r="L3934" s="1">
        <v>1986</v>
      </c>
      <c r="M3934" t="s">
        <v>27</v>
      </c>
      <c r="N3934" t="s">
        <v>27</v>
      </c>
      <c r="O3934" t="s">
        <v>27</v>
      </c>
      <c r="P3934">
        <v>0</v>
      </c>
      <c r="Q3934" t="s">
        <v>34</v>
      </c>
      <c r="R3934">
        <v>14</v>
      </c>
      <c r="S3934" t="s">
        <v>36</v>
      </c>
      <c r="T3934">
        <v>3</v>
      </c>
      <c r="U3934">
        <v>1</v>
      </c>
      <c r="V3934">
        <v>1</v>
      </c>
      <c r="W3934">
        <v>4</v>
      </c>
      <c r="X3934">
        <v>725</v>
      </c>
      <c r="Y3934">
        <v>-50</v>
      </c>
      <c r="Z3934" t="s">
        <v>41</v>
      </c>
      <c r="AA3934">
        <v>0</v>
      </c>
      <c r="AB3934" t="str">
        <f t="shared" si="61"/>
        <v>50-59</v>
      </c>
    </row>
    <row r="3935" spans="1:28" x14ac:dyDescent="0.3">
      <c r="A3935">
        <v>51</v>
      </c>
      <c r="B3935" t="s">
        <v>27</v>
      </c>
      <c r="C3935" t="s">
        <v>38</v>
      </c>
      <c r="D3935">
        <v>0</v>
      </c>
      <c r="E3935" t="s">
        <v>42</v>
      </c>
      <c r="F3935">
        <v>100</v>
      </c>
      <c r="G3935">
        <v>1</v>
      </c>
      <c r="H3935" t="s">
        <v>43</v>
      </c>
      <c r="I3935">
        <v>200</v>
      </c>
      <c r="J3935" t="s">
        <v>31</v>
      </c>
      <c r="K3935">
        <v>0</v>
      </c>
      <c r="L3935" s="1">
        <v>2500</v>
      </c>
      <c r="M3935" t="s">
        <v>27</v>
      </c>
      <c r="N3935" t="s">
        <v>27</v>
      </c>
      <c r="O3935" t="s">
        <v>27</v>
      </c>
      <c r="P3935">
        <v>0</v>
      </c>
      <c r="Q3935" t="s">
        <v>34</v>
      </c>
      <c r="R3935">
        <v>11</v>
      </c>
      <c r="S3935" t="s">
        <v>27</v>
      </c>
      <c r="T3935">
        <v>5</v>
      </c>
      <c r="U3935">
        <v>5</v>
      </c>
      <c r="V3935">
        <v>3</v>
      </c>
      <c r="W3935">
        <v>99</v>
      </c>
      <c r="X3935">
        <v>656</v>
      </c>
      <c r="Y3935">
        <v>50</v>
      </c>
      <c r="Z3935" t="s">
        <v>41</v>
      </c>
      <c r="AA3935">
        <v>0</v>
      </c>
      <c r="AB3935" t="str">
        <f t="shared" si="61"/>
        <v>50-59</v>
      </c>
    </row>
    <row r="3936" spans="1:28" x14ac:dyDescent="0.3">
      <c r="A3936">
        <v>40</v>
      </c>
      <c r="B3936" t="s">
        <v>27</v>
      </c>
      <c r="C3936" t="s">
        <v>38</v>
      </c>
      <c r="D3936">
        <v>0</v>
      </c>
      <c r="E3936" t="s">
        <v>37</v>
      </c>
      <c r="F3936">
        <v>0</v>
      </c>
      <c r="G3936">
        <v>0</v>
      </c>
      <c r="H3936" t="s">
        <v>30</v>
      </c>
      <c r="I3936">
        <v>0</v>
      </c>
      <c r="J3936" t="s">
        <v>31</v>
      </c>
      <c r="K3936">
        <v>0</v>
      </c>
      <c r="L3936" s="1">
        <v>2150</v>
      </c>
      <c r="M3936" t="s">
        <v>36</v>
      </c>
      <c r="N3936" t="s">
        <v>27</v>
      </c>
      <c r="O3936" t="s">
        <v>36</v>
      </c>
      <c r="P3936">
        <v>100</v>
      </c>
      <c r="Q3936" t="s">
        <v>32</v>
      </c>
      <c r="R3936">
        <v>26</v>
      </c>
      <c r="S3936" t="s">
        <v>27</v>
      </c>
      <c r="T3936">
        <v>5</v>
      </c>
      <c r="U3936">
        <v>2</v>
      </c>
      <c r="V3936">
        <v>3</v>
      </c>
      <c r="W3936">
        <v>99</v>
      </c>
      <c r="X3936">
        <v>645</v>
      </c>
      <c r="Y3936">
        <v>50</v>
      </c>
      <c r="Z3936" t="s">
        <v>33</v>
      </c>
      <c r="AA3936">
        <v>50</v>
      </c>
      <c r="AB3936" t="str">
        <f t="shared" si="61"/>
        <v>40-49</v>
      </c>
    </row>
    <row r="3937" spans="1:28" x14ac:dyDescent="0.3">
      <c r="A3937">
        <v>45</v>
      </c>
      <c r="B3937" t="s">
        <v>27</v>
      </c>
      <c r="C3937" t="s">
        <v>45</v>
      </c>
      <c r="D3937">
        <v>0</v>
      </c>
      <c r="E3937" t="s">
        <v>42</v>
      </c>
      <c r="F3937">
        <v>100</v>
      </c>
      <c r="G3937">
        <v>1</v>
      </c>
      <c r="H3937" t="s">
        <v>39</v>
      </c>
      <c r="I3937">
        <v>100</v>
      </c>
      <c r="J3937" t="s">
        <v>31</v>
      </c>
      <c r="K3937">
        <v>0</v>
      </c>
      <c r="L3937" s="1">
        <v>2400</v>
      </c>
      <c r="M3937" t="s">
        <v>27</v>
      </c>
      <c r="N3937" t="s">
        <v>27</v>
      </c>
      <c r="O3937" t="s">
        <v>27</v>
      </c>
      <c r="P3937">
        <v>0</v>
      </c>
      <c r="Q3937" t="s">
        <v>34</v>
      </c>
      <c r="R3937">
        <v>7</v>
      </c>
      <c r="S3937" t="s">
        <v>36</v>
      </c>
      <c r="T3937">
        <v>1</v>
      </c>
      <c r="U3937">
        <v>2</v>
      </c>
      <c r="V3937">
        <v>2</v>
      </c>
      <c r="W3937">
        <v>14</v>
      </c>
      <c r="X3937">
        <v>782</v>
      </c>
      <c r="Y3937">
        <v>-50</v>
      </c>
      <c r="Z3937" t="s">
        <v>35</v>
      </c>
      <c r="AA3937">
        <v>100</v>
      </c>
      <c r="AB3937" t="str">
        <f t="shared" si="61"/>
        <v>40-49</v>
      </c>
    </row>
    <row r="3938" spans="1:28" x14ac:dyDescent="0.3">
      <c r="A3938">
        <v>58</v>
      </c>
      <c r="B3938" t="s">
        <v>36</v>
      </c>
      <c r="C3938" t="s">
        <v>28</v>
      </c>
      <c r="D3938">
        <v>86</v>
      </c>
      <c r="E3938" t="s">
        <v>29</v>
      </c>
      <c r="F3938">
        <v>50</v>
      </c>
      <c r="G3938">
        <v>0</v>
      </c>
      <c r="H3938" t="s">
        <v>39</v>
      </c>
      <c r="I3938">
        <v>0</v>
      </c>
      <c r="J3938" t="s">
        <v>31</v>
      </c>
      <c r="K3938">
        <v>0</v>
      </c>
      <c r="L3938" s="1">
        <v>2236</v>
      </c>
      <c r="M3938" t="s">
        <v>27</v>
      </c>
      <c r="N3938" t="s">
        <v>27</v>
      </c>
      <c r="O3938" t="s">
        <v>36</v>
      </c>
      <c r="P3938">
        <v>50</v>
      </c>
      <c r="Q3938" t="s">
        <v>34</v>
      </c>
      <c r="R3938">
        <v>26</v>
      </c>
      <c r="S3938" t="s">
        <v>36</v>
      </c>
      <c r="T3938">
        <v>4</v>
      </c>
      <c r="U3938">
        <v>3</v>
      </c>
      <c r="V3938">
        <v>3</v>
      </c>
      <c r="W3938">
        <v>10</v>
      </c>
      <c r="X3938">
        <v>775</v>
      </c>
      <c r="Y3938">
        <v>-50</v>
      </c>
      <c r="Z3938" t="s">
        <v>33</v>
      </c>
      <c r="AA3938">
        <v>50</v>
      </c>
      <c r="AB3938" t="str">
        <f t="shared" si="61"/>
        <v>50-59</v>
      </c>
    </row>
    <row r="3939" spans="1:28" x14ac:dyDescent="0.3">
      <c r="A3939">
        <v>20</v>
      </c>
      <c r="B3939" t="s">
        <v>27</v>
      </c>
      <c r="C3939" t="s">
        <v>38</v>
      </c>
      <c r="D3939">
        <v>0</v>
      </c>
      <c r="E3939" t="s">
        <v>42</v>
      </c>
      <c r="F3939">
        <v>100</v>
      </c>
      <c r="G3939">
        <v>1</v>
      </c>
      <c r="H3939" t="s">
        <v>39</v>
      </c>
      <c r="I3939">
        <v>100</v>
      </c>
      <c r="J3939" t="s">
        <v>40</v>
      </c>
      <c r="K3939">
        <v>-200</v>
      </c>
      <c r="L3939" s="1">
        <v>2200</v>
      </c>
      <c r="M3939" t="s">
        <v>27</v>
      </c>
      <c r="N3939" t="s">
        <v>27</v>
      </c>
      <c r="O3939" t="s">
        <v>27</v>
      </c>
      <c r="P3939">
        <v>0</v>
      </c>
      <c r="Q3939" t="s">
        <v>34</v>
      </c>
      <c r="R3939">
        <v>4</v>
      </c>
      <c r="S3939" t="s">
        <v>36</v>
      </c>
      <c r="T3939">
        <v>5</v>
      </c>
      <c r="U3939">
        <v>0</v>
      </c>
      <c r="V3939">
        <v>2</v>
      </c>
      <c r="W3939">
        <v>8</v>
      </c>
      <c r="X3939">
        <v>796</v>
      </c>
      <c r="Y3939">
        <v>-50</v>
      </c>
      <c r="Z3939" t="s">
        <v>35</v>
      </c>
      <c r="AA3939">
        <v>100</v>
      </c>
      <c r="AB3939" t="str">
        <f t="shared" si="61"/>
        <v>20-29</v>
      </c>
    </row>
    <row r="3940" spans="1:28" x14ac:dyDescent="0.3">
      <c r="A3940">
        <v>34</v>
      </c>
      <c r="B3940" t="s">
        <v>27</v>
      </c>
      <c r="C3940" t="s">
        <v>38</v>
      </c>
      <c r="D3940">
        <v>0</v>
      </c>
      <c r="E3940" t="s">
        <v>29</v>
      </c>
      <c r="F3940">
        <v>50</v>
      </c>
      <c r="G3940">
        <v>0</v>
      </c>
      <c r="H3940" t="s">
        <v>30</v>
      </c>
      <c r="I3940">
        <v>0</v>
      </c>
      <c r="J3940" t="s">
        <v>40</v>
      </c>
      <c r="K3940">
        <v>-200</v>
      </c>
      <c r="L3940" s="1">
        <v>2100</v>
      </c>
      <c r="M3940" t="s">
        <v>27</v>
      </c>
      <c r="N3940" t="s">
        <v>27</v>
      </c>
      <c r="O3940" t="s">
        <v>36</v>
      </c>
      <c r="P3940">
        <v>50</v>
      </c>
      <c r="Q3940" t="s">
        <v>34</v>
      </c>
      <c r="R3940">
        <v>14</v>
      </c>
      <c r="S3940" t="s">
        <v>36</v>
      </c>
      <c r="T3940">
        <v>9</v>
      </c>
      <c r="U3940">
        <v>2</v>
      </c>
      <c r="V3940">
        <v>3</v>
      </c>
      <c r="W3940">
        <v>5</v>
      </c>
      <c r="X3940">
        <v>653</v>
      </c>
      <c r="Y3940">
        <v>50</v>
      </c>
      <c r="Z3940" t="s">
        <v>35</v>
      </c>
      <c r="AA3940">
        <v>100</v>
      </c>
      <c r="AB3940" t="str">
        <f t="shared" si="61"/>
        <v>30-39</v>
      </c>
    </row>
    <row r="3941" spans="1:28" x14ac:dyDescent="0.3">
      <c r="A3941">
        <v>28</v>
      </c>
      <c r="B3941" t="s">
        <v>27</v>
      </c>
      <c r="C3941" t="s">
        <v>45</v>
      </c>
      <c r="D3941">
        <v>0</v>
      </c>
      <c r="E3941" t="s">
        <v>37</v>
      </c>
      <c r="F3941">
        <v>0</v>
      </c>
      <c r="G3941">
        <v>1</v>
      </c>
      <c r="H3941" t="s">
        <v>39</v>
      </c>
      <c r="I3941">
        <v>100</v>
      </c>
      <c r="J3941" t="s">
        <v>31</v>
      </c>
      <c r="K3941">
        <v>0</v>
      </c>
      <c r="L3941" s="1">
        <v>2250</v>
      </c>
      <c r="M3941" t="s">
        <v>27</v>
      </c>
      <c r="N3941" t="s">
        <v>27</v>
      </c>
      <c r="O3941" t="s">
        <v>27</v>
      </c>
      <c r="P3941">
        <v>0</v>
      </c>
      <c r="Q3941" t="s">
        <v>34</v>
      </c>
      <c r="R3941">
        <v>28</v>
      </c>
      <c r="S3941" t="s">
        <v>27</v>
      </c>
      <c r="T3941">
        <v>4</v>
      </c>
      <c r="U3941">
        <v>3</v>
      </c>
      <c r="V3941">
        <v>3</v>
      </c>
      <c r="W3941">
        <v>99</v>
      </c>
      <c r="X3941">
        <v>740</v>
      </c>
      <c r="Y3941">
        <v>-50</v>
      </c>
      <c r="Z3941" t="s">
        <v>33</v>
      </c>
      <c r="AA3941">
        <v>50</v>
      </c>
      <c r="AB3941" t="str">
        <f t="shared" si="61"/>
        <v>20-29</v>
      </c>
    </row>
    <row r="3942" spans="1:28" x14ac:dyDescent="0.3">
      <c r="A3942">
        <v>45</v>
      </c>
      <c r="B3942" t="s">
        <v>27</v>
      </c>
      <c r="C3942" t="s">
        <v>28</v>
      </c>
      <c r="D3942">
        <v>86</v>
      </c>
      <c r="E3942" t="s">
        <v>29</v>
      </c>
      <c r="F3942">
        <v>50</v>
      </c>
      <c r="G3942">
        <v>1</v>
      </c>
      <c r="H3942" t="s">
        <v>30</v>
      </c>
      <c r="I3942">
        <v>50</v>
      </c>
      <c r="J3942" t="s">
        <v>40</v>
      </c>
      <c r="K3942">
        <v>-200</v>
      </c>
      <c r="L3942" s="1">
        <v>2186</v>
      </c>
      <c r="M3942" t="s">
        <v>27</v>
      </c>
      <c r="N3942" t="s">
        <v>27</v>
      </c>
      <c r="O3942" t="s">
        <v>27</v>
      </c>
      <c r="P3942">
        <v>0</v>
      </c>
      <c r="Q3942" t="s">
        <v>32</v>
      </c>
      <c r="R3942">
        <v>29</v>
      </c>
      <c r="S3942" t="s">
        <v>36</v>
      </c>
      <c r="T3942">
        <v>4</v>
      </c>
      <c r="U3942">
        <v>2</v>
      </c>
      <c r="V3942">
        <v>3</v>
      </c>
      <c r="W3942">
        <v>1</v>
      </c>
      <c r="X3942">
        <v>786</v>
      </c>
      <c r="Y3942">
        <v>-50</v>
      </c>
      <c r="Z3942" t="s">
        <v>35</v>
      </c>
      <c r="AA3942">
        <v>100</v>
      </c>
      <c r="AB3942" t="str">
        <f t="shared" si="61"/>
        <v>40-49</v>
      </c>
    </row>
    <row r="3943" spans="1:28" x14ac:dyDescent="0.3">
      <c r="A3943">
        <v>58</v>
      </c>
      <c r="B3943" t="s">
        <v>36</v>
      </c>
      <c r="C3943" t="s">
        <v>38</v>
      </c>
      <c r="D3943">
        <v>0</v>
      </c>
      <c r="E3943" t="s">
        <v>29</v>
      </c>
      <c r="F3943">
        <v>50</v>
      </c>
      <c r="G3943">
        <v>1</v>
      </c>
      <c r="H3943" t="s">
        <v>43</v>
      </c>
      <c r="I3943">
        <v>200</v>
      </c>
      <c r="J3943" t="s">
        <v>31</v>
      </c>
      <c r="K3943">
        <v>0</v>
      </c>
      <c r="L3943" s="1">
        <v>2400</v>
      </c>
      <c r="M3943" t="s">
        <v>27</v>
      </c>
      <c r="N3943" t="s">
        <v>27</v>
      </c>
      <c r="O3943" t="s">
        <v>36</v>
      </c>
      <c r="P3943">
        <v>50</v>
      </c>
      <c r="Q3943" t="s">
        <v>34</v>
      </c>
      <c r="R3943">
        <v>27</v>
      </c>
      <c r="S3943" t="s">
        <v>36</v>
      </c>
      <c r="T3943">
        <v>6</v>
      </c>
      <c r="U3943">
        <v>0</v>
      </c>
      <c r="V3943">
        <v>1</v>
      </c>
      <c r="W3943">
        <v>9</v>
      </c>
      <c r="X3943">
        <v>716</v>
      </c>
      <c r="Y3943">
        <v>-50</v>
      </c>
      <c r="Z3943" t="s">
        <v>35</v>
      </c>
      <c r="AA3943">
        <v>100</v>
      </c>
      <c r="AB3943" t="str">
        <f t="shared" si="61"/>
        <v>50-59</v>
      </c>
    </row>
    <row r="3944" spans="1:28" x14ac:dyDescent="0.3">
      <c r="A3944">
        <v>31</v>
      </c>
      <c r="B3944" t="s">
        <v>27</v>
      </c>
      <c r="C3944" t="s">
        <v>28</v>
      </c>
      <c r="D3944">
        <v>86</v>
      </c>
      <c r="E3944" t="s">
        <v>37</v>
      </c>
      <c r="F3944">
        <v>0</v>
      </c>
      <c r="G3944">
        <v>1</v>
      </c>
      <c r="H3944" t="s">
        <v>30</v>
      </c>
      <c r="I3944">
        <v>50</v>
      </c>
      <c r="J3944" t="s">
        <v>40</v>
      </c>
      <c r="K3944">
        <v>-200</v>
      </c>
      <c r="L3944" s="1">
        <v>2186</v>
      </c>
      <c r="M3944" t="s">
        <v>27</v>
      </c>
      <c r="N3944" t="s">
        <v>27</v>
      </c>
      <c r="O3944" t="s">
        <v>27</v>
      </c>
      <c r="P3944">
        <v>0</v>
      </c>
      <c r="Q3944" t="s">
        <v>32</v>
      </c>
      <c r="R3944">
        <v>27</v>
      </c>
      <c r="S3944" t="s">
        <v>27</v>
      </c>
      <c r="T3944">
        <v>2</v>
      </c>
      <c r="U3944">
        <v>1</v>
      </c>
      <c r="V3944">
        <v>3</v>
      </c>
      <c r="W3944">
        <v>99</v>
      </c>
      <c r="X3944">
        <v>585</v>
      </c>
      <c r="Y3944">
        <v>50</v>
      </c>
      <c r="Z3944" t="s">
        <v>33</v>
      </c>
      <c r="AA3944">
        <v>50</v>
      </c>
      <c r="AB3944" t="str">
        <f t="shared" si="61"/>
        <v>30-39</v>
      </c>
    </row>
    <row r="3945" spans="1:28" x14ac:dyDescent="0.3">
      <c r="A3945">
        <v>18</v>
      </c>
      <c r="B3945" t="s">
        <v>27</v>
      </c>
      <c r="C3945" t="s">
        <v>38</v>
      </c>
      <c r="D3945">
        <v>0</v>
      </c>
      <c r="E3945" t="s">
        <v>42</v>
      </c>
      <c r="F3945">
        <v>100</v>
      </c>
      <c r="G3945">
        <v>0</v>
      </c>
      <c r="H3945" t="s">
        <v>30</v>
      </c>
      <c r="I3945">
        <v>0</v>
      </c>
      <c r="J3945" t="s">
        <v>31</v>
      </c>
      <c r="K3945">
        <v>0</v>
      </c>
      <c r="L3945" s="1">
        <v>2250</v>
      </c>
      <c r="M3945" t="s">
        <v>27</v>
      </c>
      <c r="N3945" t="s">
        <v>36</v>
      </c>
      <c r="O3945" t="s">
        <v>27</v>
      </c>
      <c r="P3945">
        <v>50</v>
      </c>
      <c r="Q3945" t="s">
        <v>32</v>
      </c>
      <c r="R3945">
        <v>8</v>
      </c>
      <c r="S3945" t="s">
        <v>27</v>
      </c>
      <c r="T3945">
        <v>8</v>
      </c>
      <c r="U3945">
        <v>1</v>
      </c>
      <c r="V3945">
        <v>2</v>
      </c>
      <c r="W3945">
        <v>99</v>
      </c>
      <c r="X3945">
        <v>679</v>
      </c>
      <c r="Y3945">
        <v>50</v>
      </c>
      <c r="Z3945" t="s">
        <v>41</v>
      </c>
      <c r="AA3945">
        <v>0</v>
      </c>
      <c r="AB3945" t="str">
        <f t="shared" si="61"/>
        <v>10-19</v>
      </c>
    </row>
    <row r="3946" spans="1:28" x14ac:dyDescent="0.3">
      <c r="A3946">
        <v>33</v>
      </c>
      <c r="B3946" t="s">
        <v>27</v>
      </c>
      <c r="C3946" t="s">
        <v>28</v>
      </c>
      <c r="D3946">
        <v>86</v>
      </c>
      <c r="E3946" t="s">
        <v>37</v>
      </c>
      <c r="F3946">
        <v>0</v>
      </c>
      <c r="G3946">
        <v>0</v>
      </c>
      <c r="H3946" t="s">
        <v>30</v>
      </c>
      <c r="I3946">
        <v>0</v>
      </c>
      <c r="J3946" t="s">
        <v>31</v>
      </c>
      <c r="K3946">
        <v>0</v>
      </c>
      <c r="L3946" s="1">
        <v>2186</v>
      </c>
      <c r="M3946" t="s">
        <v>27</v>
      </c>
      <c r="N3946" t="s">
        <v>27</v>
      </c>
      <c r="O3946" t="s">
        <v>27</v>
      </c>
      <c r="P3946">
        <v>0</v>
      </c>
      <c r="Q3946" t="s">
        <v>44</v>
      </c>
      <c r="R3946">
        <v>23</v>
      </c>
      <c r="S3946" t="s">
        <v>27</v>
      </c>
      <c r="T3946">
        <v>6</v>
      </c>
      <c r="U3946">
        <v>1</v>
      </c>
      <c r="V3946">
        <v>2</v>
      </c>
      <c r="W3946">
        <v>99</v>
      </c>
      <c r="X3946">
        <v>825</v>
      </c>
      <c r="Y3946">
        <v>-50</v>
      </c>
      <c r="Z3946" t="s">
        <v>41</v>
      </c>
      <c r="AA3946">
        <v>0</v>
      </c>
      <c r="AB3946" t="str">
        <f t="shared" si="61"/>
        <v>30-39</v>
      </c>
    </row>
    <row r="3947" spans="1:28" x14ac:dyDescent="0.3">
      <c r="A3947">
        <v>53</v>
      </c>
      <c r="B3947" t="s">
        <v>27</v>
      </c>
      <c r="C3947" t="s">
        <v>28</v>
      </c>
      <c r="D3947">
        <v>86</v>
      </c>
      <c r="E3947" t="s">
        <v>42</v>
      </c>
      <c r="F3947">
        <v>100</v>
      </c>
      <c r="G3947">
        <v>1</v>
      </c>
      <c r="H3947" t="s">
        <v>39</v>
      </c>
      <c r="I3947">
        <v>100</v>
      </c>
      <c r="J3947" t="s">
        <v>40</v>
      </c>
      <c r="K3947">
        <v>-200</v>
      </c>
      <c r="L3947" s="1">
        <v>2236</v>
      </c>
      <c r="M3947" t="s">
        <v>27</v>
      </c>
      <c r="N3947" t="s">
        <v>27</v>
      </c>
      <c r="O3947" t="s">
        <v>36</v>
      </c>
      <c r="P3947">
        <v>50</v>
      </c>
      <c r="Q3947" t="s">
        <v>34</v>
      </c>
      <c r="R3947">
        <v>28</v>
      </c>
      <c r="S3947" t="s">
        <v>27</v>
      </c>
      <c r="T3947">
        <v>7</v>
      </c>
      <c r="U3947">
        <v>0</v>
      </c>
      <c r="V3947">
        <v>3</v>
      </c>
      <c r="W3947">
        <v>99</v>
      </c>
      <c r="X3947">
        <v>711</v>
      </c>
      <c r="Y3947">
        <v>-50</v>
      </c>
      <c r="Z3947" t="s">
        <v>35</v>
      </c>
      <c r="AA3947">
        <v>100</v>
      </c>
      <c r="AB3947" t="str">
        <f t="shared" si="61"/>
        <v>50-59</v>
      </c>
    </row>
    <row r="3948" spans="1:28" x14ac:dyDescent="0.3">
      <c r="A3948">
        <v>48</v>
      </c>
      <c r="B3948" t="s">
        <v>27</v>
      </c>
      <c r="C3948" t="s">
        <v>38</v>
      </c>
      <c r="D3948">
        <v>0</v>
      </c>
      <c r="E3948" t="s">
        <v>42</v>
      </c>
      <c r="F3948">
        <v>100</v>
      </c>
      <c r="G3948">
        <v>0</v>
      </c>
      <c r="H3948" t="s">
        <v>39</v>
      </c>
      <c r="I3948">
        <v>0</v>
      </c>
      <c r="J3948" t="s">
        <v>31</v>
      </c>
      <c r="K3948">
        <v>0</v>
      </c>
      <c r="L3948" s="1">
        <v>2400</v>
      </c>
      <c r="M3948" t="s">
        <v>27</v>
      </c>
      <c r="N3948" t="s">
        <v>27</v>
      </c>
      <c r="O3948" t="s">
        <v>27</v>
      </c>
      <c r="P3948">
        <v>0</v>
      </c>
      <c r="Q3948" t="s">
        <v>44</v>
      </c>
      <c r="R3948">
        <v>8</v>
      </c>
      <c r="S3948" t="s">
        <v>36</v>
      </c>
      <c r="T3948">
        <v>4</v>
      </c>
      <c r="U3948">
        <v>1</v>
      </c>
      <c r="V3948">
        <v>3</v>
      </c>
      <c r="W3948">
        <v>5</v>
      </c>
      <c r="X3948">
        <v>604</v>
      </c>
      <c r="Y3948">
        <v>50</v>
      </c>
      <c r="Z3948" t="s">
        <v>35</v>
      </c>
      <c r="AA3948">
        <v>100</v>
      </c>
      <c r="AB3948" t="str">
        <f t="shared" si="61"/>
        <v>40-49</v>
      </c>
    </row>
    <row r="3949" spans="1:28" x14ac:dyDescent="0.3">
      <c r="A3949">
        <v>46</v>
      </c>
      <c r="B3949" t="s">
        <v>27</v>
      </c>
      <c r="C3949" t="s">
        <v>28</v>
      </c>
      <c r="D3949">
        <v>86</v>
      </c>
      <c r="E3949" t="s">
        <v>42</v>
      </c>
      <c r="F3949">
        <v>100</v>
      </c>
      <c r="G3949">
        <v>1</v>
      </c>
      <c r="H3949" t="s">
        <v>30</v>
      </c>
      <c r="I3949">
        <v>50</v>
      </c>
      <c r="J3949" t="s">
        <v>31</v>
      </c>
      <c r="K3949">
        <v>0</v>
      </c>
      <c r="L3949" s="1">
        <v>2436</v>
      </c>
      <c r="M3949" t="s">
        <v>27</v>
      </c>
      <c r="N3949" t="s">
        <v>36</v>
      </c>
      <c r="O3949" t="s">
        <v>27</v>
      </c>
      <c r="P3949">
        <v>50</v>
      </c>
      <c r="Q3949" t="s">
        <v>32</v>
      </c>
      <c r="R3949">
        <v>22</v>
      </c>
      <c r="S3949" t="s">
        <v>36</v>
      </c>
      <c r="T3949">
        <v>4</v>
      </c>
      <c r="U3949">
        <v>7</v>
      </c>
      <c r="V3949">
        <v>2</v>
      </c>
      <c r="W3949">
        <v>5</v>
      </c>
      <c r="X3949">
        <v>678</v>
      </c>
      <c r="Y3949">
        <v>50</v>
      </c>
      <c r="Z3949" t="s">
        <v>33</v>
      </c>
      <c r="AA3949">
        <v>50</v>
      </c>
      <c r="AB3949" t="str">
        <f t="shared" si="61"/>
        <v>40-49</v>
      </c>
    </row>
    <row r="3950" spans="1:28" x14ac:dyDescent="0.3">
      <c r="A3950">
        <v>35</v>
      </c>
      <c r="B3950" t="s">
        <v>27</v>
      </c>
      <c r="C3950" t="s">
        <v>28</v>
      </c>
      <c r="D3950">
        <v>86</v>
      </c>
      <c r="E3950" t="s">
        <v>37</v>
      </c>
      <c r="F3950">
        <v>0</v>
      </c>
      <c r="G3950">
        <v>1</v>
      </c>
      <c r="H3950" t="s">
        <v>39</v>
      </c>
      <c r="I3950">
        <v>100</v>
      </c>
      <c r="J3950" t="s">
        <v>31</v>
      </c>
      <c r="K3950">
        <v>0</v>
      </c>
      <c r="L3950" s="1">
        <v>2286</v>
      </c>
      <c r="M3950" t="s">
        <v>27</v>
      </c>
      <c r="N3950" t="s">
        <v>27</v>
      </c>
      <c r="O3950" t="s">
        <v>27</v>
      </c>
      <c r="P3950">
        <v>0</v>
      </c>
      <c r="Q3950" t="s">
        <v>32</v>
      </c>
      <c r="R3950">
        <v>18</v>
      </c>
      <c r="S3950" t="s">
        <v>36</v>
      </c>
      <c r="T3950">
        <v>5</v>
      </c>
      <c r="U3950">
        <v>1</v>
      </c>
      <c r="V3950">
        <v>3</v>
      </c>
      <c r="W3950">
        <v>10</v>
      </c>
      <c r="X3950">
        <v>723</v>
      </c>
      <c r="Y3950">
        <v>-50</v>
      </c>
      <c r="Z3950" t="s">
        <v>41</v>
      </c>
      <c r="AA3950">
        <v>0</v>
      </c>
      <c r="AB3950" t="str">
        <f t="shared" si="61"/>
        <v>30-39</v>
      </c>
    </row>
    <row r="3951" spans="1:28" x14ac:dyDescent="0.3">
      <c r="A3951">
        <v>20</v>
      </c>
      <c r="B3951" t="s">
        <v>27</v>
      </c>
      <c r="C3951" t="s">
        <v>28</v>
      </c>
      <c r="D3951">
        <v>86</v>
      </c>
      <c r="E3951" t="s">
        <v>42</v>
      </c>
      <c r="F3951">
        <v>100</v>
      </c>
      <c r="G3951">
        <v>0</v>
      </c>
      <c r="H3951" t="s">
        <v>39</v>
      </c>
      <c r="I3951">
        <v>0</v>
      </c>
      <c r="J3951" t="s">
        <v>31</v>
      </c>
      <c r="K3951">
        <v>0</v>
      </c>
      <c r="L3951" s="1">
        <v>2386</v>
      </c>
      <c r="M3951" t="s">
        <v>27</v>
      </c>
      <c r="N3951" t="s">
        <v>27</v>
      </c>
      <c r="O3951" t="s">
        <v>27</v>
      </c>
      <c r="P3951">
        <v>0</v>
      </c>
      <c r="Q3951" t="s">
        <v>34</v>
      </c>
      <c r="R3951">
        <v>30</v>
      </c>
      <c r="S3951" t="s">
        <v>36</v>
      </c>
      <c r="T3951">
        <v>3</v>
      </c>
      <c r="U3951">
        <v>3</v>
      </c>
      <c r="V3951">
        <v>1</v>
      </c>
      <c r="W3951">
        <v>1</v>
      </c>
      <c r="X3951">
        <v>709</v>
      </c>
      <c r="Y3951">
        <v>-50</v>
      </c>
      <c r="Z3951" t="s">
        <v>35</v>
      </c>
      <c r="AA3951">
        <v>100</v>
      </c>
      <c r="AB3951" t="str">
        <f t="shared" si="61"/>
        <v>20-29</v>
      </c>
    </row>
    <row r="3952" spans="1:28" x14ac:dyDescent="0.3">
      <c r="A3952">
        <v>47</v>
      </c>
      <c r="B3952" t="s">
        <v>27</v>
      </c>
      <c r="C3952" t="s">
        <v>28</v>
      </c>
      <c r="D3952">
        <v>86</v>
      </c>
      <c r="E3952" t="s">
        <v>37</v>
      </c>
      <c r="F3952">
        <v>0</v>
      </c>
      <c r="G3952">
        <v>0</v>
      </c>
      <c r="H3952" t="s">
        <v>30</v>
      </c>
      <c r="I3952">
        <v>0</v>
      </c>
      <c r="J3952" t="s">
        <v>40</v>
      </c>
      <c r="K3952">
        <v>-200</v>
      </c>
      <c r="L3952" s="1">
        <v>2086</v>
      </c>
      <c r="M3952" t="s">
        <v>27</v>
      </c>
      <c r="N3952" t="s">
        <v>27</v>
      </c>
      <c r="O3952" t="s">
        <v>27</v>
      </c>
      <c r="P3952">
        <v>0</v>
      </c>
      <c r="Q3952" t="s">
        <v>34</v>
      </c>
      <c r="R3952">
        <v>10</v>
      </c>
      <c r="S3952" t="s">
        <v>27</v>
      </c>
      <c r="T3952">
        <v>7</v>
      </c>
      <c r="U3952">
        <v>1</v>
      </c>
      <c r="V3952">
        <v>2</v>
      </c>
      <c r="W3952">
        <v>99</v>
      </c>
      <c r="X3952">
        <v>726</v>
      </c>
      <c r="Y3952">
        <v>-50</v>
      </c>
      <c r="Z3952" t="s">
        <v>35</v>
      </c>
      <c r="AA3952">
        <v>100</v>
      </c>
      <c r="AB3952" t="str">
        <f t="shared" si="61"/>
        <v>40-49</v>
      </c>
    </row>
    <row r="3953" spans="1:28" x14ac:dyDescent="0.3">
      <c r="A3953">
        <v>27</v>
      </c>
      <c r="B3953" t="s">
        <v>27</v>
      </c>
      <c r="C3953" t="s">
        <v>45</v>
      </c>
      <c r="D3953">
        <v>0</v>
      </c>
      <c r="E3953" t="s">
        <v>37</v>
      </c>
      <c r="F3953">
        <v>0</v>
      </c>
      <c r="G3953">
        <v>0</v>
      </c>
      <c r="H3953" t="s">
        <v>30</v>
      </c>
      <c r="I3953">
        <v>0</v>
      </c>
      <c r="J3953" t="s">
        <v>40</v>
      </c>
      <c r="K3953">
        <v>-200</v>
      </c>
      <c r="L3953" s="1">
        <v>2100</v>
      </c>
      <c r="M3953" t="s">
        <v>27</v>
      </c>
      <c r="N3953" t="s">
        <v>27</v>
      </c>
      <c r="O3953" t="s">
        <v>27</v>
      </c>
      <c r="P3953">
        <v>0</v>
      </c>
      <c r="Q3953" t="s">
        <v>34</v>
      </c>
      <c r="R3953">
        <v>4</v>
      </c>
      <c r="S3953" t="s">
        <v>36</v>
      </c>
      <c r="T3953">
        <v>5</v>
      </c>
      <c r="U3953">
        <v>0</v>
      </c>
      <c r="V3953">
        <v>2</v>
      </c>
      <c r="W3953">
        <v>13</v>
      </c>
      <c r="X3953">
        <v>657</v>
      </c>
      <c r="Y3953">
        <v>50</v>
      </c>
      <c r="Z3953" t="s">
        <v>35</v>
      </c>
      <c r="AA3953">
        <v>100</v>
      </c>
      <c r="AB3953" t="str">
        <f t="shared" si="61"/>
        <v>20-29</v>
      </c>
    </row>
    <row r="3954" spans="1:28" x14ac:dyDescent="0.3">
      <c r="A3954">
        <v>72</v>
      </c>
      <c r="B3954" t="s">
        <v>36</v>
      </c>
      <c r="C3954" t="s">
        <v>38</v>
      </c>
      <c r="D3954">
        <v>0</v>
      </c>
      <c r="E3954" t="s">
        <v>29</v>
      </c>
      <c r="F3954">
        <v>50</v>
      </c>
      <c r="G3954">
        <v>0</v>
      </c>
      <c r="H3954" t="s">
        <v>30</v>
      </c>
      <c r="I3954">
        <v>0</v>
      </c>
      <c r="J3954" t="s">
        <v>31</v>
      </c>
      <c r="K3954">
        <v>0</v>
      </c>
      <c r="L3954" s="1">
        <v>2200</v>
      </c>
      <c r="M3954" t="s">
        <v>27</v>
      </c>
      <c r="N3954" t="s">
        <v>36</v>
      </c>
      <c r="O3954" t="s">
        <v>27</v>
      </c>
      <c r="P3954">
        <v>50</v>
      </c>
      <c r="Q3954" t="s">
        <v>34</v>
      </c>
      <c r="R3954">
        <v>7</v>
      </c>
      <c r="S3954" t="s">
        <v>36</v>
      </c>
      <c r="T3954">
        <v>2</v>
      </c>
      <c r="U3954">
        <v>4</v>
      </c>
      <c r="V3954">
        <v>3</v>
      </c>
      <c r="W3954">
        <v>4</v>
      </c>
      <c r="X3954">
        <v>792</v>
      </c>
      <c r="Y3954">
        <v>-50</v>
      </c>
      <c r="Z3954" t="s">
        <v>35</v>
      </c>
      <c r="AA3954">
        <v>100</v>
      </c>
      <c r="AB3954" t="str">
        <f t="shared" si="61"/>
        <v>70-79</v>
      </c>
    </row>
    <row r="3955" spans="1:28" x14ac:dyDescent="0.3">
      <c r="A3955">
        <v>48</v>
      </c>
      <c r="B3955" t="s">
        <v>27</v>
      </c>
      <c r="C3955" t="s">
        <v>46</v>
      </c>
      <c r="D3955">
        <v>0</v>
      </c>
      <c r="E3955" t="s">
        <v>29</v>
      </c>
      <c r="F3955">
        <v>50</v>
      </c>
      <c r="G3955">
        <v>0</v>
      </c>
      <c r="H3955" t="s">
        <v>39</v>
      </c>
      <c r="I3955">
        <v>0</v>
      </c>
      <c r="J3955" t="s">
        <v>31</v>
      </c>
      <c r="K3955">
        <v>0</v>
      </c>
      <c r="L3955" s="1">
        <v>2100</v>
      </c>
      <c r="M3955" t="s">
        <v>27</v>
      </c>
      <c r="N3955" t="s">
        <v>36</v>
      </c>
      <c r="O3955" t="s">
        <v>27</v>
      </c>
      <c r="P3955">
        <v>50</v>
      </c>
      <c r="Q3955" t="s">
        <v>32</v>
      </c>
      <c r="R3955">
        <v>16</v>
      </c>
      <c r="S3955" t="s">
        <v>27</v>
      </c>
      <c r="T3955">
        <v>4</v>
      </c>
      <c r="U3955">
        <v>3</v>
      </c>
      <c r="V3955">
        <v>1</v>
      </c>
      <c r="W3955">
        <v>99</v>
      </c>
      <c r="X3955">
        <v>774</v>
      </c>
      <c r="Y3955">
        <v>-50</v>
      </c>
      <c r="Z3955" t="s">
        <v>41</v>
      </c>
      <c r="AA3955">
        <v>0</v>
      </c>
      <c r="AB3955" t="str">
        <f t="shared" si="61"/>
        <v>40-49</v>
      </c>
    </row>
    <row r="3956" spans="1:28" x14ac:dyDescent="0.3">
      <c r="A3956">
        <v>31</v>
      </c>
      <c r="B3956" t="s">
        <v>27</v>
      </c>
      <c r="C3956" t="s">
        <v>28</v>
      </c>
      <c r="D3956">
        <v>86</v>
      </c>
      <c r="E3956" t="s">
        <v>37</v>
      </c>
      <c r="F3956">
        <v>0</v>
      </c>
      <c r="G3956">
        <v>0</v>
      </c>
      <c r="H3956" t="s">
        <v>43</v>
      </c>
      <c r="I3956">
        <v>0</v>
      </c>
      <c r="J3956" t="s">
        <v>31</v>
      </c>
      <c r="K3956">
        <v>0</v>
      </c>
      <c r="L3956" s="1">
        <v>2086</v>
      </c>
      <c r="M3956" t="s">
        <v>27</v>
      </c>
      <c r="N3956" t="s">
        <v>36</v>
      </c>
      <c r="O3956" t="s">
        <v>36</v>
      </c>
      <c r="P3956">
        <v>100</v>
      </c>
      <c r="Q3956" t="s">
        <v>34</v>
      </c>
      <c r="R3956">
        <v>27</v>
      </c>
      <c r="S3956" t="s">
        <v>27</v>
      </c>
      <c r="T3956">
        <v>7</v>
      </c>
      <c r="U3956">
        <v>3</v>
      </c>
      <c r="V3956">
        <v>3</v>
      </c>
      <c r="W3956">
        <v>99</v>
      </c>
      <c r="X3956">
        <v>723</v>
      </c>
      <c r="Y3956">
        <v>-50</v>
      </c>
      <c r="Z3956" t="s">
        <v>41</v>
      </c>
      <c r="AA3956">
        <v>0</v>
      </c>
      <c r="AB3956" t="str">
        <f t="shared" si="61"/>
        <v>30-39</v>
      </c>
    </row>
    <row r="3957" spans="1:28" x14ac:dyDescent="0.3">
      <c r="A3957">
        <v>30</v>
      </c>
      <c r="B3957" t="s">
        <v>27</v>
      </c>
      <c r="C3957" t="s">
        <v>45</v>
      </c>
      <c r="D3957">
        <v>0</v>
      </c>
      <c r="E3957" t="s">
        <v>29</v>
      </c>
      <c r="F3957">
        <v>50</v>
      </c>
      <c r="G3957">
        <v>1</v>
      </c>
      <c r="H3957" t="s">
        <v>30</v>
      </c>
      <c r="I3957">
        <v>50</v>
      </c>
      <c r="J3957" t="s">
        <v>40</v>
      </c>
      <c r="K3957">
        <v>-200</v>
      </c>
      <c r="L3957" s="1">
        <v>2100</v>
      </c>
      <c r="M3957" t="s">
        <v>36</v>
      </c>
      <c r="N3957" t="s">
        <v>27</v>
      </c>
      <c r="O3957" t="s">
        <v>27</v>
      </c>
      <c r="P3957">
        <v>50</v>
      </c>
      <c r="Q3957" t="s">
        <v>32</v>
      </c>
      <c r="R3957">
        <v>25</v>
      </c>
      <c r="S3957" t="s">
        <v>36</v>
      </c>
      <c r="T3957">
        <v>1</v>
      </c>
      <c r="U3957">
        <v>4</v>
      </c>
      <c r="V3957">
        <v>2</v>
      </c>
      <c r="W3957">
        <v>8</v>
      </c>
      <c r="X3957">
        <v>657</v>
      </c>
      <c r="Y3957">
        <v>50</v>
      </c>
      <c r="Z3957" t="s">
        <v>33</v>
      </c>
      <c r="AA3957">
        <v>50</v>
      </c>
      <c r="AB3957" t="str">
        <f t="shared" si="61"/>
        <v>30-39</v>
      </c>
    </row>
    <row r="3958" spans="1:28" x14ac:dyDescent="0.3">
      <c r="A3958">
        <v>38</v>
      </c>
      <c r="B3958" t="s">
        <v>27</v>
      </c>
      <c r="C3958" t="s">
        <v>28</v>
      </c>
      <c r="D3958">
        <v>86</v>
      </c>
      <c r="E3958" t="s">
        <v>42</v>
      </c>
      <c r="F3958">
        <v>100</v>
      </c>
      <c r="G3958">
        <v>1</v>
      </c>
      <c r="H3958" t="s">
        <v>30</v>
      </c>
      <c r="I3958">
        <v>50</v>
      </c>
      <c r="J3958" t="s">
        <v>40</v>
      </c>
      <c r="K3958">
        <v>-200</v>
      </c>
      <c r="L3958" s="1">
        <v>2186</v>
      </c>
      <c r="M3958" t="s">
        <v>27</v>
      </c>
      <c r="N3958" t="s">
        <v>27</v>
      </c>
      <c r="O3958" t="s">
        <v>36</v>
      </c>
      <c r="P3958">
        <v>50</v>
      </c>
      <c r="Q3958" t="s">
        <v>34</v>
      </c>
      <c r="R3958">
        <v>7</v>
      </c>
      <c r="S3958" t="s">
        <v>36</v>
      </c>
      <c r="T3958">
        <v>9</v>
      </c>
      <c r="U3958">
        <v>3</v>
      </c>
      <c r="V3958">
        <v>1</v>
      </c>
      <c r="W3958">
        <v>4</v>
      </c>
      <c r="X3958">
        <v>733</v>
      </c>
      <c r="Y3958">
        <v>-50</v>
      </c>
      <c r="Z3958" t="s">
        <v>35</v>
      </c>
      <c r="AA3958">
        <v>100</v>
      </c>
      <c r="AB3958" t="str">
        <f t="shared" si="61"/>
        <v>30-39</v>
      </c>
    </row>
    <row r="3959" spans="1:28" x14ac:dyDescent="0.3">
      <c r="A3959">
        <v>36</v>
      </c>
      <c r="B3959" t="s">
        <v>27</v>
      </c>
      <c r="C3959" t="s">
        <v>38</v>
      </c>
      <c r="D3959">
        <v>0</v>
      </c>
      <c r="E3959" t="s">
        <v>29</v>
      </c>
      <c r="F3959">
        <v>50</v>
      </c>
      <c r="G3959">
        <v>0</v>
      </c>
      <c r="H3959" t="s">
        <v>30</v>
      </c>
      <c r="I3959">
        <v>0</v>
      </c>
      <c r="J3959" t="s">
        <v>31</v>
      </c>
      <c r="K3959">
        <v>0</v>
      </c>
      <c r="L3959" s="1">
        <v>2200</v>
      </c>
      <c r="M3959" t="s">
        <v>27</v>
      </c>
      <c r="N3959" t="s">
        <v>27</v>
      </c>
      <c r="O3959" t="s">
        <v>27</v>
      </c>
      <c r="P3959">
        <v>0</v>
      </c>
      <c r="Q3959" t="s">
        <v>34</v>
      </c>
      <c r="R3959">
        <v>25</v>
      </c>
      <c r="S3959" t="s">
        <v>36</v>
      </c>
      <c r="T3959">
        <v>4</v>
      </c>
      <c r="U3959">
        <v>1</v>
      </c>
      <c r="V3959">
        <v>1</v>
      </c>
      <c r="W3959">
        <v>1</v>
      </c>
      <c r="X3959">
        <v>718</v>
      </c>
      <c r="Y3959">
        <v>-50</v>
      </c>
      <c r="Z3959" t="s">
        <v>33</v>
      </c>
      <c r="AA3959">
        <v>50</v>
      </c>
      <c r="AB3959" t="str">
        <f t="shared" si="61"/>
        <v>30-39</v>
      </c>
    </row>
    <row r="3960" spans="1:28" x14ac:dyDescent="0.3">
      <c r="A3960">
        <v>56</v>
      </c>
      <c r="B3960" t="s">
        <v>36</v>
      </c>
      <c r="C3960" t="s">
        <v>28</v>
      </c>
      <c r="D3960">
        <v>86</v>
      </c>
      <c r="E3960" t="s">
        <v>37</v>
      </c>
      <c r="F3960">
        <v>0</v>
      </c>
      <c r="G3960">
        <v>0</v>
      </c>
      <c r="H3960" t="s">
        <v>30</v>
      </c>
      <c r="I3960">
        <v>0</v>
      </c>
      <c r="J3960" t="s">
        <v>31</v>
      </c>
      <c r="K3960">
        <v>0</v>
      </c>
      <c r="L3960" s="1">
        <v>2236</v>
      </c>
      <c r="M3960" t="s">
        <v>27</v>
      </c>
      <c r="N3960" t="s">
        <v>27</v>
      </c>
      <c r="O3960" t="s">
        <v>27</v>
      </c>
      <c r="P3960">
        <v>0</v>
      </c>
      <c r="Q3960" t="s">
        <v>32</v>
      </c>
      <c r="R3960">
        <v>13</v>
      </c>
      <c r="S3960" t="s">
        <v>36</v>
      </c>
      <c r="T3960">
        <v>8</v>
      </c>
      <c r="U3960">
        <v>2</v>
      </c>
      <c r="V3960">
        <v>2</v>
      </c>
      <c r="W3960">
        <v>3</v>
      </c>
      <c r="X3960">
        <v>744</v>
      </c>
      <c r="Y3960">
        <v>-50</v>
      </c>
      <c r="Z3960" t="s">
        <v>33</v>
      </c>
      <c r="AA3960">
        <v>50</v>
      </c>
      <c r="AB3960" t="str">
        <f t="shared" si="61"/>
        <v>50-59</v>
      </c>
    </row>
    <row r="3961" spans="1:28" x14ac:dyDescent="0.3">
      <c r="A3961">
        <v>42</v>
      </c>
      <c r="B3961" t="s">
        <v>27</v>
      </c>
      <c r="C3961" t="s">
        <v>38</v>
      </c>
      <c r="D3961">
        <v>0</v>
      </c>
      <c r="E3961" t="s">
        <v>37</v>
      </c>
      <c r="F3961">
        <v>0</v>
      </c>
      <c r="G3961">
        <v>0</v>
      </c>
      <c r="H3961" t="s">
        <v>30</v>
      </c>
      <c r="I3961">
        <v>0</v>
      </c>
      <c r="J3961" t="s">
        <v>31</v>
      </c>
      <c r="K3961">
        <v>0</v>
      </c>
      <c r="L3961" s="1">
        <v>2250</v>
      </c>
      <c r="M3961" t="s">
        <v>27</v>
      </c>
      <c r="N3961" t="s">
        <v>27</v>
      </c>
      <c r="O3961" t="s">
        <v>27</v>
      </c>
      <c r="P3961">
        <v>0</v>
      </c>
      <c r="Q3961" t="s">
        <v>34</v>
      </c>
      <c r="R3961">
        <v>26</v>
      </c>
      <c r="S3961" t="s">
        <v>27</v>
      </c>
      <c r="T3961">
        <v>4</v>
      </c>
      <c r="U3961">
        <v>6</v>
      </c>
      <c r="V3961">
        <v>1</v>
      </c>
      <c r="W3961">
        <v>99</v>
      </c>
      <c r="X3961">
        <v>668</v>
      </c>
      <c r="Y3961">
        <v>50</v>
      </c>
      <c r="Z3961" t="s">
        <v>33</v>
      </c>
      <c r="AA3961">
        <v>50</v>
      </c>
      <c r="AB3961" t="str">
        <f t="shared" si="61"/>
        <v>40-49</v>
      </c>
    </row>
    <row r="3962" spans="1:28" x14ac:dyDescent="0.3">
      <c r="A3962">
        <v>29</v>
      </c>
      <c r="B3962" t="s">
        <v>27</v>
      </c>
      <c r="C3962" t="s">
        <v>38</v>
      </c>
      <c r="D3962">
        <v>0</v>
      </c>
      <c r="E3962" t="s">
        <v>29</v>
      </c>
      <c r="F3962">
        <v>50</v>
      </c>
      <c r="G3962">
        <v>2</v>
      </c>
      <c r="H3962" t="s">
        <v>30</v>
      </c>
      <c r="I3962">
        <v>100</v>
      </c>
      <c r="J3962" t="s">
        <v>31</v>
      </c>
      <c r="K3962">
        <v>0</v>
      </c>
      <c r="L3962" s="1">
        <v>2250</v>
      </c>
      <c r="M3962" t="s">
        <v>27</v>
      </c>
      <c r="N3962" t="s">
        <v>27</v>
      </c>
      <c r="O3962" t="s">
        <v>27</v>
      </c>
      <c r="P3962">
        <v>0</v>
      </c>
      <c r="Q3962" t="s">
        <v>34</v>
      </c>
      <c r="R3962">
        <v>3</v>
      </c>
      <c r="S3962" t="s">
        <v>36</v>
      </c>
      <c r="T3962">
        <v>5</v>
      </c>
      <c r="U3962">
        <v>2</v>
      </c>
      <c r="V3962">
        <v>1</v>
      </c>
      <c r="W3962">
        <v>1</v>
      </c>
      <c r="X3962">
        <v>735</v>
      </c>
      <c r="Y3962">
        <v>-50</v>
      </c>
      <c r="Z3962" t="s">
        <v>41</v>
      </c>
      <c r="AA3962">
        <v>0</v>
      </c>
      <c r="AB3962" t="str">
        <f t="shared" si="61"/>
        <v>20-29</v>
      </c>
    </row>
    <row r="3963" spans="1:28" x14ac:dyDescent="0.3">
      <c r="A3963">
        <v>68</v>
      </c>
      <c r="B3963" t="s">
        <v>36</v>
      </c>
      <c r="C3963" t="s">
        <v>28</v>
      </c>
      <c r="D3963">
        <v>86</v>
      </c>
      <c r="E3963" t="s">
        <v>42</v>
      </c>
      <c r="F3963">
        <v>100</v>
      </c>
      <c r="G3963">
        <v>0</v>
      </c>
      <c r="H3963" t="s">
        <v>30</v>
      </c>
      <c r="I3963">
        <v>0</v>
      </c>
      <c r="J3963" t="s">
        <v>31</v>
      </c>
      <c r="K3963">
        <v>0</v>
      </c>
      <c r="L3963" s="1">
        <v>2386</v>
      </c>
      <c r="M3963" t="s">
        <v>27</v>
      </c>
      <c r="N3963" t="s">
        <v>27</v>
      </c>
      <c r="O3963" t="s">
        <v>27</v>
      </c>
      <c r="P3963">
        <v>0</v>
      </c>
      <c r="Q3963" t="s">
        <v>32</v>
      </c>
      <c r="R3963">
        <v>24</v>
      </c>
      <c r="S3963" t="s">
        <v>27</v>
      </c>
      <c r="T3963">
        <v>5</v>
      </c>
      <c r="U3963">
        <v>2</v>
      </c>
      <c r="V3963">
        <v>1</v>
      </c>
      <c r="W3963">
        <v>99</v>
      </c>
      <c r="X3963">
        <v>668</v>
      </c>
      <c r="Y3963">
        <v>50</v>
      </c>
      <c r="Z3963" t="s">
        <v>41</v>
      </c>
      <c r="AA3963">
        <v>0</v>
      </c>
      <c r="AB3963" t="str">
        <f t="shared" si="61"/>
        <v>60-69</v>
      </c>
    </row>
    <row r="3964" spans="1:28" x14ac:dyDescent="0.3">
      <c r="A3964">
        <v>40</v>
      </c>
      <c r="B3964" t="s">
        <v>27</v>
      </c>
      <c r="C3964" t="s">
        <v>28</v>
      </c>
      <c r="D3964">
        <v>86</v>
      </c>
      <c r="E3964" t="s">
        <v>37</v>
      </c>
      <c r="F3964">
        <v>0</v>
      </c>
      <c r="G3964">
        <v>2</v>
      </c>
      <c r="H3964" t="s">
        <v>30</v>
      </c>
      <c r="I3964">
        <v>100</v>
      </c>
      <c r="J3964" t="s">
        <v>40</v>
      </c>
      <c r="K3964">
        <v>-200</v>
      </c>
      <c r="L3964" s="1">
        <v>2186</v>
      </c>
      <c r="M3964" t="s">
        <v>36</v>
      </c>
      <c r="N3964" t="s">
        <v>27</v>
      </c>
      <c r="O3964" t="s">
        <v>27</v>
      </c>
      <c r="P3964">
        <v>50</v>
      </c>
      <c r="Q3964" t="s">
        <v>34</v>
      </c>
      <c r="R3964">
        <v>18</v>
      </c>
      <c r="S3964" t="s">
        <v>36</v>
      </c>
      <c r="T3964">
        <v>5</v>
      </c>
      <c r="U3964">
        <v>2</v>
      </c>
      <c r="V3964">
        <v>3</v>
      </c>
      <c r="W3964">
        <v>14</v>
      </c>
      <c r="X3964">
        <v>700</v>
      </c>
      <c r="Y3964">
        <v>50</v>
      </c>
      <c r="Z3964" t="s">
        <v>33</v>
      </c>
      <c r="AA3964">
        <v>50</v>
      </c>
      <c r="AB3964" t="str">
        <f t="shared" si="61"/>
        <v>40-49</v>
      </c>
    </row>
    <row r="3965" spans="1:28" x14ac:dyDescent="0.3">
      <c r="A3965">
        <v>51</v>
      </c>
      <c r="B3965" t="s">
        <v>27</v>
      </c>
      <c r="C3965" t="s">
        <v>38</v>
      </c>
      <c r="D3965">
        <v>0</v>
      </c>
      <c r="E3965" t="s">
        <v>42</v>
      </c>
      <c r="F3965">
        <v>100</v>
      </c>
      <c r="G3965">
        <v>0</v>
      </c>
      <c r="H3965" t="s">
        <v>30</v>
      </c>
      <c r="I3965">
        <v>0</v>
      </c>
      <c r="J3965" t="s">
        <v>31</v>
      </c>
      <c r="K3965">
        <v>0</v>
      </c>
      <c r="L3965" s="1">
        <v>2200</v>
      </c>
      <c r="M3965" t="s">
        <v>27</v>
      </c>
      <c r="N3965" t="s">
        <v>36</v>
      </c>
      <c r="O3965" t="s">
        <v>27</v>
      </c>
      <c r="P3965">
        <v>50</v>
      </c>
      <c r="Q3965" t="s">
        <v>32</v>
      </c>
      <c r="R3965">
        <v>9</v>
      </c>
      <c r="S3965" t="s">
        <v>27</v>
      </c>
      <c r="T3965">
        <v>6</v>
      </c>
      <c r="U3965">
        <v>2</v>
      </c>
      <c r="V3965">
        <v>3</v>
      </c>
      <c r="W3965">
        <v>99</v>
      </c>
      <c r="X3965">
        <v>793</v>
      </c>
      <c r="Y3965">
        <v>-50</v>
      </c>
      <c r="Z3965" t="s">
        <v>33</v>
      </c>
      <c r="AA3965">
        <v>50</v>
      </c>
      <c r="AB3965" t="str">
        <f t="shared" si="61"/>
        <v>50-59</v>
      </c>
    </row>
    <row r="3966" spans="1:28" x14ac:dyDescent="0.3">
      <c r="A3966">
        <v>30</v>
      </c>
      <c r="B3966" t="s">
        <v>27</v>
      </c>
      <c r="C3966" t="s">
        <v>28</v>
      </c>
      <c r="D3966">
        <v>86</v>
      </c>
      <c r="E3966" t="s">
        <v>37</v>
      </c>
      <c r="F3966">
        <v>0</v>
      </c>
      <c r="G3966">
        <v>0</v>
      </c>
      <c r="H3966" t="s">
        <v>30</v>
      </c>
      <c r="I3966">
        <v>0</v>
      </c>
      <c r="J3966" t="s">
        <v>31</v>
      </c>
      <c r="K3966">
        <v>0</v>
      </c>
      <c r="L3966" s="1">
        <v>2186</v>
      </c>
      <c r="M3966" t="s">
        <v>27</v>
      </c>
      <c r="N3966" t="s">
        <v>27</v>
      </c>
      <c r="O3966" t="s">
        <v>36</v>
      </c>
      <c r="P3966">
        <v>50</v>
      </c>
      <c r="Q3966" t="s">
        <v>32</v>
      </c>
      <c r="R3966">
        <v>19</v>
      </c>
      <c r="S3966" t="s">
        <v>27</v>
      </c>
      <c r="T3966">
        <v>6</v>
      </c>
      <c r="U3966">
        <v>3</v>
      </c>
      <c r="V3966">
        <v>2</v>
      </c>
      <c r="W3966">
        <v>99</v>
      </c>
      <c r="X3966">
        <v>708</v>
      </c>
      <c r="Y3966">
        <v>-50</v>
      </c>
      <c r="Z3966" t="s">
        <v>33</v>
      </c>
      <c r="AA3966">
        <v>50</v>
      </c>
      <c r="AB3966" t="str">
        <f t="shared" si="61"/>
        <v>30-39</v>
      </c>
    </row>
    <row r="3967" spans="1:28" x14ac:dyDescent="0.3">
      <c r="A3967">
        <v>45</v>
      </c>
      <c r="B3967" t="s">
        <v>27</v>
      </c>
      <c r="C3967" t="s">
        <v>28</v>
      </c>
      <c r="D3967">
        <v>86</v>
      </c>
      <c r="E3967" t="s">
        <v>42</v>
      </c>
      <c r="F3967">
        <v>100</v>
      </c>
      <c r="G3967">
        <v>1</v>
      </c>
      <c r="H3967" t="s">
        <v>30</v>
      </c>
      <c r="I3967">
        <v>50</v>
      </c>
      <c r="J3967" t="s">
        <v>31</v>
      </c>
      <c r="K3967">
        <v>0</v>
      </c>
      <c r="L3967" s="1">
        <v>2386</v>
      </c>
      <c r="M3967" t="s">
        <v>27</v>
      </c>
      <c r="N3967" t="s">
        <v>36</v>
      </c>
      <c r="O3967" t="s">
        <v>27</v>
      </c>
      <c r="P3967">
        <v>50</v>
      </c>
      <c r="Q3967" t="s">
        <v>34</v>
      </c>
      <c r="R3967">
        <v>4</v>
      </c>
      <c r="S3967" t="s">
        <v>27</v>
      </c>
      <c r="T3967">
        <v>5</v>
      </c>
      <c r="U3967">
        <v>3</v>
      </c>
      <c r="V3967">
        <v>2</v>
      </c>
      <c r="W3967">
        <v>99</v>
      </c>
      <c r="X3967">
        <v>767</v>
      </c>
      <c r="Y3967">
        <v>-50</v>
      </c>
      <c r="Z3967" t="s">
        <v>35</v>
      </c>
      <c r="AA3967">
        <v>100</v>
      </c>
      <c r="AB3967" t="str">
        <f t="shared" si="61"/>
        <v>40-49</v>
      </c>
    </row>
    <row r="3968" spans="1:28" x14ac:dyDescent="0.3">
      <c r="A3968">
        <v>44</v>
      </c>
      <c r="B3968" t="s">
        <v>27</v>
      </c>
      <c r="C3968" t="s">
        <v>28</v>
      </c>
      <c r="D3968">
        <v>86</v>
      </c>
      <c r="E3968" t="s">
        <v>37</v>
      </c>
      <c r="F3968">
        <v>0</v>
      </c>
      <c r="G3968">
        <v>0</v>
      </c>
      <c r="H3968" t="s">
        <v>39</v>
      </c>
      <c r="I3968">
        <v>0</v>
      </c>
      <c r="J3968" t="s">
        <v>40</v>
      </c>
      <c r="K3968">
        <v>-200</v>
      </c>
      <c r="L3968" s="1">
        <v>2136</v>
      </c>
      <c r="M3968" t="s">
        <v>27</v>
      </c>
      <c r="N3968" t="s">
        <v>27</v>
      </c>
      <c r="O3968" t="s">
        <v>27</v>
      </c>
      <c r="P3968">
        <v>0</v>
      </c>
      <c r="Q3968" t="s">
        <v>34</v>
      </c>
      <c r="R3968">
        <v>25</v>
      </c>
      <c r="S3968" t="s">
        <v>36</v>
      </c>
      <c r="T3968">
        <v>7</v>
      </c>
      <c r="U3968">
        <v>3</v>
      </c>
      <c r="V3968">
        <v>2</v>
      </c>
      <c r="W3968">
        <v>3</v>
      </c>
      <c r="X3968">
        <v>631</v>
      </c>
      <c r="Y3968">
        <v>50</v>
      </c>
      <c r="Z3968" t="s">
        <v>33</v>
      </c>
      <c r="AA3968">
        <v>50</v>
      </c>
      <c r="AB3968" t="str">
        <f t="shared" si="61"/>
        <v>40-49</v>
      </c>
    </row>
    <row r="3969" spans="1:28" x14ac:dyDescent="0.3">
      <c r="A3969">
        <v>18</v>
      </c>
      <c r="B3969" t="s">
        <v>27</v>
      </c>
      <c r="C3969" t="s">
        <v>38</v>
      </c>
      <c r="D3969">
        <v>0</v>
      </c>
      <c r="E3969" t="s">
        <v>42</v>
      </c>
      <c r="F3969">
        <v>100</v>
      </c>
      <c r="G3969">
        <v>0</v>
      </c>
      <c r="H3969" t="s">
        <v>30</v>
      </c>
      <c r="I3969">
        <v>0</v>
      </c>
      <c r="J3969" t="s">
        <v>40</v>
      </c>
      <c r="K3969">
        <v>-200</v>
      </c>
      <c r="L3969" s="1">
        <v>2150</v>
      </c>
      <c r="M3969" t="s">
        <v>27</v>
      </c>
      <c r="N3969" t="s">
        <v>27</v>
      </c>
      <c r="O3969" t="s">
        <v>27</v>
      </c>
      <c r="P3969">
        <v>0</v>
      </c>
      <c r="Q3969" t="s">
        <v>34</v>
      </c>
      <c r="R3969">
        <v>8</v>
      </c>
      <c r="S3969" t="s">
        <v>27</v>
      </c>
      <c r="T3969">
        <v>3</v>
      </c>
      <c r="U3969">
        <v>1</v>
      </c>
      <c r="V3969">
        <v>1</v>
      </c>
      <c r="W3969">
        <v>99</v>
      </c>
      <c r="X3969">
        <v>681</v>
      </c>
      <c r="Y3969">
        <v>50</v>
      </c>
      <c r="Z3969" t="s">
        <v>33</v>
      </c>
      <c r="AA3969">
        <v>50</v>
      </c>
      <c r="AB3969" t="str">
        <f t="shared" si="61"/>
        <v>10-19</v>
      </c>
    </row>
    <row r="3970" spans="1:28" x14ac:dyDescent="0.3">
      <c r="A3970">
        <v>70</v>
      </c>
      <c r="B3970" t="s">
        <v>36</v>
      </c>
      <c r="C3970" t="s">
        <v>46</v>
      </c>
      <c r="D3970">
        <v>0</v>
      </c>
      <c r="E3970" t="s">
        <v>29</v>
      </c>
      <c r="F3970">
        <v>50</v>
      </c>
      <c r="G3970">
        <v>2</v>
      </c>
      <c r="H3970" t="s">
        <v>30</v>
      </c>
      <c r="I3970">
        <v>100</v>
      </c>
      <c r="J3970" t="s">
        <v>40</v>
      </c>
      <c r="K3970">
        <v>-200</v>
      </c>
      <c r="L3970" s="1">
        <v>2100</v>
      </c>
      <c r="M3970" t="s">
        <v>27</v>
      </c>
      <c r="N3970" t="s">
        <v>36</v>
      </c>
      <c r="O3970" t="s">
        <v>27</v>
      </c>
      <c r="P3970">
        <v>50</v>
      </c>
      <c r="Q3970" t="s">
        <v>34</v>
      </c>
      <c r="R3970">
        <v>17</v>
      </c>
      <c r="S3970" t="s">
        <v>36</v>
      </c>
      <c r="T3970">
        <v>5</v>
      </c>
      <c r="U3970">
        <v>5</v>
      </c>
      <c r="V3970">
        <v>2</v>
      </c>
      <c r="W3970">
        <v>3</v>
      </c>
      <c r="X3970">
        <v>776</v>
      </c>
      <c r="Y3970">
        <v>-50</v>
      </c>
      <c r="Z3970" t="s">
        <v>35</v>
      </c>
      <c r="AA3970">
        <v>100</v>
      </c>
      <c r="AB3970" t="str">
        <f t="shared" ref="AB3970:AB4033" si="62">FLOOR(A3970,10) &amp; "-" &amp; (FLOOR(A3970,10)+9)</f>
        <v>70-79</v>
      </c>
    </row>
    <row r="3971" spans="1:28" x14ac:dyDescent="0.3">
      <c r="A3971">
        <v>59</v>
      </c>
      <c r="B3971" t="s">
        <v>36</v>
      </c>
      <c r="C3971" t="s">
        <v>28</v>
      </c>
      <c r="D3971">
        <v>86</v>
      </c>
      <c r="E3971" t="s">
        <v>42</v>
      </c>
      <c r="F3971">
        <v>100</v>
      </c>
      <c r="G3971">
        <v>0</v>
      </c>
      <c r="H3971" t="s">
        <v>30</v>
      </c>
      <c r="I3971">
        <v>0</v>
      </c>
      <c r="J3971" t="s">
        <v>31</v>
      </c>
      <c r="K3971">
        <v>0</v>
      </c>
      <c r="L3971" s="1">
        <v>2386</v>
      </c>
      <c r="M3971" t="s">
        <v>27</v>
      </c>
      <c r="N3971" t="s">
        <v>27</v>
      </c>
      <c r="O3971" t="s">
        <v>27</v>
      </c>
      <c r="P3971">
        <v>0</v>
      </c>
      <c r="Q3971" t="s">
        <v>34</v>
      </c>
      <c r="R3971">
        <v>15</v>
      </c>
      <c r="S3971" t="s">
        <v>36</v>
      </c>
      <c r="T3971">
        <v>5</v>
      </c>
      <c r="U3971">
        <v>2</v>
      </c>
      <c r="V3971">
        <v>1</v>
      </c>
      <c r="W3971">
        <v>7</v>
      </c>
      <c r="X3971">
        <v>693</v>
      </c>
      <c r="Y3971">
        <v>50</v>
      </c>
      <c r="Z3971" t="s">
        <v>41</v>
      </c>
      <c r="AA3971">
        <v>0</v>
      </c>
      <c r="AB3971" t="str">
        <f t="shared" si="62"/>
        <v>50-59</v>
      </c>
    </row>
    <row r="3972" spans="1:28" x14ac:dyDescent="0.3">
      <c r="A3972">
        <v>34</v>
      </c>
      <c r="B3972" t="s">
        <v>27</v>
      </c>
      <c r="C3972" t="s">
        <v>28</v>
      </c>
      <c r="D3972">
        <v>86</v>
      </c>
      <c r="E3972" t="s">
        <v>29</v>
      </c>
      <c r="F3972">
        <v>50</v>
      </c>
      <c r="G3972">
        <v>0</v>
      </c>
      <c r="H3972" t="s">
        <v>30</v>
      </c>
      <c r="I3972">
        <v>0</v>
      </c>
      <c r="J3972" t="s">
        <v>40</v>
      </c>
      <c r="K3972">
        <v>-200</v>
      </c>
      <c r="L3972" s="1">
        <v>2086</v>
      </c>
      <c r="M3972" t="s">
        <v>27</v>
      </c>
      <c r="N3972" t="s">
        <v>27</v>
      </c>
      <c r="O3972" t="s">
        <v>27</v>
      </c>
      <c r="P3972">
        <v>0</v>
      </c>
      <c r="Q3972" t="s">
        <v>34</v>
      </c>
      <c r="R3972">
        <v>3</v>
      </c>
      <c r="S3972" t="s">
        <v>36</v>
      </c>
      <c r="T3972">
        <v>6</v>
      </c>
      <c r="U3972">
        <v>5</v>
      </c>
      <c r="V3972">
        <v>2</v>
      </c>
      <c r="W3972">
        <v>1</v>
      </c>
      <c r="X3972">
        <v>714</v>
      </c>
      <c r="Y3972">
        <v>-50</v>
      </c>
      <c r="Z3972" t="s">
        <v>33</v>
      </c>
      <c r="AA3972">
        <v>50</v>
      </c>
      <c r="AB3972" t="str">
        <f t="shared" si="62"/>
        <v>30-39</v>
      </c>
    </row>
    <row r="3973" spans="1:28" x14ac:dyDescent="0.3">
      <c r="A3973">
        <v>23</v>
      </c>
      <c r="B3973" t="s">
        <v>27</v>
      </c>
      <c r="C3973" t="s">
        <v>46</v>
      </c>
      <c r="D3973">
        <v>0</v>
      </c>
      <c r="E3973" t="s">
        <v>29</v>
      </c>
      <c r="F3973">
        <v>50</v>
      </c>
      <c r="G3973">
        <v>0</v>
      </c>
      <c r="H3973" t="s">
        <v>30</v>
      </c>
      <c r="I3973">
        <v>0</v>
      </c>
      <c r="J3973" t="s">
        <v>31</v>
      </c>
      <c r="K3973">
        <v>0</v>
      </c>
      <c r="L3973" s="1">
        <v>2200</v>
      </c>
      <c r="M3973" t="s">
        <v>27</v>
      </c>
      <c r="N3973" t="s">
        <v>27</v>
      </c>
      <c r="O3973" t="s">
        <v>27</v>
      </c>
      <c r="P3973">
        <v>0</v>
      </c>
      <c r="Q3973" t="s">
        <v>34</v>
      </c>
      <c r="R3973">
        <v>6</v>
      </c>
      <c r="S3973" t="s">
        <v>27</v>
      </c>
      <c r="T3973">
        <v>4</v>
      </c>
      <c r="U3973">
        <v>1</v>
      </c>
      <c r="V3973">
        <v>3</v>
      </c>
      <c r="W3973">
        <v>99</v>
      </c>
      <c r="X3973">
        <v>794</v>
      </c>
      <c r="Y3973">
        <v>-50</v>
      </c>
      <c r="Z3973" t="s">
        <v>33</v>
      </c>
      <c r="AA3973">
        <v>50</v>
      </c>
      <c r="AB3973" t="str">
        <f t="shared" si="62"/>
        <v>20-29</v>
      </c>
    </row>
    <row r="3974" spans="1:28" x14ac:dyDescent="0.3">
      <c r="A3974">
        <v>45</v>
      </c>
      <c r="B3974" t="s">
        <v>27</v>
      </c>
      <c r="C3974" t="s">
        <v>38</v>
      </c>
      <c r="D3974">
        <v>0</v>
      </c>
      <c r="E3974" t="s">
        <v>29</v>
      </c>
      <c r="F3974">
        <v>50</v>
      </c>
      <c r="G3974">
        <v>0</v>
      </c>
      <c r="H3974" t="s">
        <v>30</v>
      </c>
      <c r="I3974">
        <v>0</v>
      </c>
      <c r="J3974" t="s">
        <v>40</v>
      </c>
      <c r="K3974">
        <v>-200</v>
      </c>
      <c r="L3974" s="1">
        <v>2000</v>
      </c>
      <c r="M3974" t="s">
        <v>27</v>
      </c>
      <c r="N3974" t="s">
        <v>27</v>
      </c>
      <c r="O3974" t="s">
        <v>27</v>
      </c>
      <c r="P3974">
        <v>0</v>
      </c>
      <c r="Q3974" t="s">
        <v>34</v>
      </c>
      <c r="R3974">
        <v>22</v>
      </c>
      <c r="S3974" t="s">
        <v>36</v>
      </c>
      <c r="T3974">
        <v>7</v>
      </c>
      <c r="U3974">
        <v>1</v>
      </c>
      <c r="V3974">
        <v>2</v>
      </c>
      <c r="W3974">
        <v>8</v>
      </c>
      <c r="X3974">
        <v>763</v>
      </c>
      <c r="Y3974">
        <v>-50</v>
      </c>
      <c r="Z3974" t="s">
        <v>33</v>
      </c>
      <c r="AA3974">
        <v>50</v>
      </c>
      <c r="AB3974" t="str">
        <f t="shared" si="62"/>
        <v>40-49</v>
      </c>
    </row>
    <row r="3975" spans="1:28" x14ac:dyDescent="0.3">
      <c r="A3975">
        <v>41</v>
      </c>
      <c r="B3975" t="s">
        <v>27</v>
      </c>
      <c r="C3975" t="s">
        <v>28</v>
      </c>
      <c r="D3975">
        <v>86</v>
      </c>
      <c r="E3975" t="s">
        <v>29</v>
      </c>
      <c r="F3975">
        <v>50</v>
      </c>
      <c r="G3975">
        <v>0</v>
      </c>
      <c r="H3975" t="s">
        <v>30</v>
      </c>
      <c r="I3975">
        <v>0</v>
      </c>
      <c r="J3975" t="s">
        <v>40</v>
      </c>
      <c r="K3975">
        <v>-200</v>
      </c>
      <c r="L3975" s="1">
        <v>2186</v>
      </c>
      <c r="M3975" t="s">
        <v>27</v>
      </c>
      <c r="N3975" t="s">
        <v>27</v>
      </c>
      <c r="O3975" t="s">
        <v>36</v>
      </c>
      <c r="P3975">
        <v>50</v>
      </c>
      <c r="Q3975" t="s">
        <v>34</v>
      </c>
      <c r="R3975">
        <v>23</v>
      </c>
      <c r="S3975" t="s">
        <v>36</v>
      </c>
      <c r="T3975">
        <v>4</v>
      </c>
      <c r="U3975">
        <v>1</v>
      </c>
      <c r="V3975">
        <v>3</v>
      </c>
      <c r="W3975">
        <v>1</v>
      </c>
      <c r="X3975">
        <v>687</v>
      </c>
      <c r="Y3975">
        <v>50</v>
      </c>
      <c r="Z3975" t="s">
        <v>35</v>
      </c>
      <c r="AA3975">
        <v>100</v>
      </c>
      <c r="AB3975" t="str">
        <f t="shared" si="62"/>
        <v>40-49</v>
      </c>
    </row>
    <row r="3976" spans="1:28" x14ac:dyDescent="0.3">
      <c r="A3976">
        <v>45</v>
      </c>
      <c r="B3976" t="s">
        <v>27</v>
      </c>
      <c r="C3976" t="s">
        <v>46</v>
      </c>
      <c r="D3976">
        <v>0</v>
      </c>
      <c r="E3976" t="s">
        <v>29</v>
      </c>
      <c r="F3976">
        <v>50</v>
      </c>
      <c r="G3976">
        <v>2</v>
      </c>
      <c r="H3976" t="s">
        <v>30</v>
      </c>
      <c r="I3976">
        <v>100</v>
      </c>
      <c r="J3976" t="s">
        <v>31</v>
      </c>
      <c r="K3976">
        <v>0</v>
      </c>
      <c r="L3976" s="1">
        <v>2400</v>
      </c>
      <c r="M3976" t="s">
        <v>27</v>
      </c>
      <c r="N3976" t="s">
        <v>27</v>
      </c>
      <c r="O3976" t="s">
        <v>27</v>
      </c>
      <c r="P3976">
        <v>0</v>
      </c>
      <c r="Q3976" t="s">
        <v>32</v>
      </c>
      <c r="R3976">
        <v>2</v>
      </c>
      <c r="S3976" t="s">
        <v>27</v>
      </c>
      <c r="T3976">
        <v>7</v>
      </c>
      <c r="U3976">
        <v>1</v>
      </c>
      <c r="V3976">
        <v>1</v>
      </c>
      <c r="W3976">
        <v>99</v>
      </c>
      <c r="X3976">
        <v>642</v>
      </c>
      <c r="Y3976">
        <v>50</v>
      </c>
      <c r="Z3976" t="s">
        <v>33</v>
      </c>
      <c r="AA3976">
        <v>50</v>
      </c>
      <c r="AB3976" t="str">
        <f t="shared" si="62"/>
        <v>40-49</v>
      </c>
    </row>
    <row r="3977" spans="1:28" x14ac:dyDescent="0.3">
      <c r="A3977">
        <v>42</v>
      </c>
      <c r="B3977" t="s">
        <v>27</v>
      </c>
      <c r="C3977" t="s">
        <v>28</v>
      </c>
      <c r="D3977">
        <v>86</v>
      </c>
      <c r="E3977" t="s">
        <v>29</v>
      </c>
      <c r="F3977">
        <v>50</v>
      </c>
      <c r="G3977">
        <v>1</v>
      </c>
      <c r="H3977" t="s">
        <v>30</v>
      </c>
      <c r="I3977">
        <v>50</v>
      </c>
      <c r="J3977" t="s">
        <v>31</v>
      </c>
      <c r="K3977">
        <v>0</v>
      </c>
      <c r="L3977" s="1">
        <v>2486</v>
      </c>
      <c r="M3977" t="s">
        <v>27</v>
      </c>
      <c r="N3977" t="s">
        <v>27</v>
      </c>
      <c r="O3977" t="s">
        <v>27</v>
      </c>
      <c r="P3977">
        <v>0</v>
      </c>
      <c r="Q3977" t="s">
        <v>32</v>
      </c>
      <c r="R3977">
        <v>17</v>
      </c>
      <c r="S3977" t="s">
        <v>36</v>
      </c>
      <c r="T3977">
        <v>3</v>
      </c>
      <c r="U3977">
        <v>1</v>
      </c>
      <c r="V3977">
        <v>2</v>
      </c>
      <c r="W3977">
        <v>8</v>
      </c>
      <c r="X3977">
        <v>611</v>
      </c>
      <c r="Y3977">
        <v>50</v>
      </c>
      <c r="Z3977" t="s">
        <v>35</v>
      </c>
      <c r="AA3977">
        <v>100</v>
      </c>
      <c r="AB3977" t="str">
        <f t="shared" si="62"/>
        <v>40-49</v>
      </c>
    </row>
    <row r="3978" spans="1:28" x14ac:dyDescent="0.3">
      <c r="A3978">
        <v>47</v>
      </c>
      <c r="B3978" t="s">
        <v>27</v>
      </c>
      <c r="C3978" t="s">
        <v>28</v>
      </c>
      <c r="D3978">
        <v>86</v>
      </c>
      <c r="E3978" t="s">
        <v>37</v>
      </c>
      <c r="F3978">
        <v>0</v>
      </c>
      <c r="G3978">
        <v>0</v>
      </c>
      <c r="H3978" t="s">
        <v>39</v>
      </c>
      <c r="I3978">
        <v>0</v>
      </c>
      <c r="J3978" t="s">
        <v>40</v>
      </c>
      <c r="K3978">
        <v>-200</v>
      </c>
      <c r="L3978" s="1">
        <v>2136</v>
      </c>
      <c r="M3978" t="s">
        <v>36</v>
      </c>
      <c r="N3978" t="s">
        <v>27</v>
      </c>
      <c r="O3978" t="s">
        <v>27</v>
      </c>
      <c r="P3978">
        <v>50</v>
      </c>
      <c r="Q3978" t="s">
        <v>34</v>
      </c>
      <c r="R3978">
        <v>14</v>
      </c>
      <c r="S3978" t="s">
        <v>36</v>
      </c>
      <c r="T3978">
        <v>4</v>
      </c>
      <c r="U3978">
        <v>4</v>
      </c>
      <c r="V3978">
        <v>3</v>
      </c>
      <c r="W3978">
        <v>13</v>
      </c>
      <c r="X3978">
        <v>687</v>
      </c>
      <c r="Y3978">
        <v>50</v>
      </c>
      <c r="Z3978" t="s">
        <v>35</v>
      </c>
      <c r="AA3978">
        <v>100</v>
      </c>
      <c r="AB3978" t="str">
        <f t="shared" si="62"/>
        <v>40-49</v>
      </c>
    </row>
    <row r="3979" spans="1:28" x14ac:dyDescent="0.3">
      <c r="A3979">
        <v>61</v>
      </c>
      <c r="B3979" t="s">
        <v>36</v>
      </c>
      <c r="C3979" t="s">
        <v>45</v>
      </c>
      <c r="D3979">
        <v>0</v>
      </c>
      <c r="E3979" t="s">
        <v>29</v>
      </c>
      <c r="F3979">
        <v>50</v>
      </c>
      <c r="G3979">
        <v>1</v>
      </c>
      <c r="H3979" t="s">
        <v>30</v>
      </c>
      <c r="I3979">
        <v>50</v>
      </c>
      <c r="J3979" t="s">
        <v>40</v>
      </c>
      <c r="K3979">
        <v>-200</v>
      </c>
      <c r="L3979" s="1">
        <v>2050</v>
      </c>
      <c r="M3979" t="s">
        <v>27</v>
      </c>
      <c r="N3979" t="s">
        <v>27</v>
      </c>
      <c r="O3979" t="s">
        <v>36</v>
      </c>
      <c r="P3979">
        <v>50</v>
      </c>
      <c r="Q3979" t="s">
        <v>34</v>
      </c>
      <c r="R3979">
        <v>13</v>
      </c>
      <c r="S3979" t="s">
        <v>36</v>
      </c>
      <c r="T3979">
        <v>3</v>
      </c>
      <c r="U3979">
        <v>3</v>
      </c>
      <c r="V3979">
        <v>1</v>
      </c>
      <c r="W3979">
        <v>6</v>
      </c>
      <c r="X3979">
        <v>681</v>
      </c>
      <c r="Y3979">
        <v>50</v>
      </c>
      <c r="Z3979" t="s">
        <v>41</v>
      </c>
      <c r="AA3979">
        <v>0</v>
      </c>
      <c r="AB3979" t="str">
        <f t="shared" si="62"/>
        <v>60-69</v>
      </c>
    </row>
    <row r="3980" spans="1:28" x14ac:dyDescent="0.3">
      <c r="A3980">
        <v>48</v>
      </c>
      <c r="B3980" t="s">
        <v>27</v>
      </c>
      <c r="C3980" t="s">
        <v>45</v>
      </c>
      <c r="D3980">
        <v>0</v>
      </c>
      <c r="E3980" t="s">
        <v>29</v>
      </c>
      <c r="F3980">
        <v>50</v>
      </c>
      <c r="G3980">
        <v>1</v>
      </c>
      <c r="H3980" t="s">
        <v>39</v>
      </c>
      <c r="I3980">
        <v>100</v>
      </c>
      <c r="J3980" t="s">
        <v>31</v>
      </c>
      <c r="K3980">
        <v>0</v>
      </c>
      <c r="L3980" s="1">
        <v>2350</v>
      </c>
      <c r="M3980" t="s">
        <v>36</v>
      </c>
      <c r="N3980" t="s">
        <v>36</v>
      </c>
      <c r="O3980" t="s">
        <v>27</v>
      </c>
      <c r="P3980">
        <v>100</v>
      </c>
      <c r="Q3980" t="s">
        <v>32</v>
      </c>
      <c r="R3980">
        <v>24</v>
      </c>
      <c r="S3980" t="s">
        <v>27</v>
      </c>
      <c r="T3980">
        <v>5</v>
      </c>
      <c r="U3980">
        <v>2</v>
      </c>
      <c r="V3980">
        <v>2</v>
      </c>
      <c r="W3980">
        <v>99</v>
      </c>
      <c r="X3980">
        <v>694</v>
      </c>
      <c r="Y3980">
        <v>50</v>
      </c>
      <c r="Z3980" t="s">
        <v>35</v>
      </c>
      <c r="AA3980">
        <v>100</v>
      </c>
      <c r="AB3980" t="str">
        <f t="shared" si="62"/>
        <v>40-49</v>
      </c>
    </row>
    <row r="3981" spans="1:28" x14ac:dyDescent="0.3">
      <c r="A3981">
        <v>24</v>
      </c>
      <c r="B3981" t="s">
        <v>27</v>
      </c>
      <c r="C3981" t="s">
        <v>28</v>
      </c>
      <c r="D3981">
        <v>86</v>
      </c>
      <c r="E3981" t="s">
        <v>29</v>
      </c>
      <c r="F3981">
        <v>50</v>
      </c>
      <c r="G3981">
        <v>0</v>
      </c>
      <c r="H3981" t="s">
        <v>30</v>
      </c>
      <c r="I3981">
        <v>0</v>
      </c>
      <c r="J3981" t="s">
        <v>40</v>
      </c>
      <c r="K3981">
        <v>-200</v>
      </c>
      <c r="L3981" s="1">
        <v>2186</v>
      </c>
      <c r="M3981" t="s">
        <v>27</v>
      </c>
      <c r="N3981" t="s">
        <v>36</v>
      </c>
      <c r="O3981" t="s">
        <v>27</v>
      </c>
      <c r="P3981">
        <v>50</v>
      </c>
      <c r="Q3981" t="s">
        <v>34</v>
      </c>
      <c r="R3981">
        <v>14</v>
      </c>
      <c r="S3981" t="s">
        <v>36</v>
      </c>
      <c r="T3981">
        <v>1</v>
      </c>
      <c r="U3981">
        <v>1</v>
      </c>
      <c r="V3981">
        <v>1</v>
      </c>
      <c r="W3981">
        <v>11</v>
      </c>
      <c r="X3981">
        <v>683</v>
      </c>
      <c r="Y3981">
        <v>50</v>
      </c>
      <c r="Z3981" t="s">
        <v>35</v>
      </c>
      <c r="AA3981">
        <v>100</v>
      </c>
      <c r="AB3981" t="str">
        <f t="shared" si="62"/>
        <v>20-29</v>
      </c>
    </row>
    <row r="3982" spans="1:28" x14ac:dyDescent="0.3">
      <c r="A3982">
        <v>60</v>
      </c>
      <c r="B3982" t="s">
        <v>36</v>
      </c>
      <c r="C3982" t="s">
        <v>28</v>
      </c>
      <c r="D3982">
        <v>86</v>
      </c>
      <c r="E3982" t="s">
        <v>37</v>
      </c>
      <c r="F3982">
        <v>0</v>
      </c>
      <c r="G3982">
        <v>0</v>
      </c>
      <c r="H3982" t="s">
        <v>30</v>
      </c>
      <c r="I3982">
        <v>0</v>
      </c>
      <c r="J3982" t="s">
        <v>31</v>
      </c>
      <c r="K3982">
        <v>0</v>
      </c>
      <c r="L3982" s="1">
        <v>2136</v>
      </c>
      <c r="M3982" t="s">
        <v>27</v>
      </c>
      <c r="N3982" t="s">
        <v>36</v>
      </c>
      <c r="O3982" t="s">
        <v>27</v>
      </c>
      <c r="P3982">
        <v>50</v>
      </c>
      <c r="Q3982" t="s">
        <v>34</v>
      </c>
      <c r="R3982">
        <v>25</v>
      </c>
      <c r="S3982" t="s">
        <v>36</v>
      </c>
      <c r="T3982">
        <v>7</v>
      </c>
      <c r="U3982">
        <v>4</v>
      </c>
      <c r="V3982">
        <v>2</v>
      </c>
      <c r="W3982">
        <v>11</v>
      </c>
      <c r="X3982">
        <v>771</v>
      </c>
      <c r="Y3982">
        <v>-50</v>
      </c>
      <c r="Z3982" t="s">
        <v>41</v>
      </c>
      <c r="AA3982">
        <v>0</v>
      </c>
      <c r="AB3982" t="str">
        <f t="shared" si="62"/>
        <v>60-69</v>
      </c>
    </row>
    <row r="3983" spans="1:28" x14ac:dyDescent="0.3">
      <c r="A3983">
        <v>64</v>
      </c>
      <c r="B3983" t="s">
        <v>36</v>
      </c>
      <c r="C3983" t="s">
        <v>28</v>
      </c>
      <c r="D3983">
        <v>86</v>
      </c>
      <c r="E3983" t="s">
        <v>29</v>
      </c>
      <c r="F3983">
        <v>50</v>
      </c>
      <c r="G3983">
        <v>0</v>
      </c>
      <c r="H3983" t="s">
        <v>30</v>
      </c>
      <c r="I3983">
        <v>0</v>
      </c>
      <c r="J3983" t="s">
        <v>40</v>
      </c>
      <c r="K3983">
        <v>-200</v>
      </c>
      <c r="L3983" s="1">
        <v>2236</v>
      </c>
      <c r="M3983" t="s">
        <v>27</v>
      </c>
      <c r="N3983" t="s">
        <v>27</v>
      </c>
      <c r="O3983" t="s">
        <v>27</v>
      </c>
      <c r="P3983">
        <v>0</v>
      </c>
      <c r="Q3983" t="s">
        <v>34</v>
      </c>
      <c r="R3983">
        <v>8</v>
      </c>
      <c r="S3983" t="s">
        <v>36</v>
      </c>
      <c r="T3983">
        <v>2</v>
      </c>
      <c r="U3983">
        <v>3</v>
      </c>
      <c r="V3983">
        <v>3</v>
      </c>
      <c r="W3983">
        <v>4</v>
      </c>
      <c r="X3983">
        <v>665</v>
      </c>
      <c r="Y3983">
        <v>50</v>
      </c>
      <c r="Z3983" t="s">
        <v>35</v>
      </c>
      <c r="AA3983">
        <v>100</v>
      </c>
      <c r="AB3983" t="str">
        <f t="shared" si="62"/>
        <v>60-69</v>
      </c>
    </row>
    <row r="3984" spans="1:28" x14ac:dyDescent="0.3">
      <c r="A3984">
        <v>87</v>
      </c>
      <c r="B3984" t="s">
        <v>36</v>
      </c>
      <c r="C3984" t="s">
        <v>28</v>
      </c>
      <c r="D3984">
        <v>86</v>
      </c>
      <c r="E3984" t="s">
        <v>29</v>
      </c>
      <c r="F3984">
        <v>50</v>
      </c>
      <c r="G3984">
        <v>0</v>
      </c>
      <c r="H3984" t="s">
        <v>30</v>
      </c>
      <c r="I3984">
        <v>0</v>
      </c>
      <c r="J3984" t="s">
        <v>31</v>
      </c>
      <c r="K3984">
        <v>0</v>
      </c>
      <c r="L3984" s="1">
        <v>2186</v>
      </c>
      <c r="M3984" t="s">
        <v>36</v>
      </c>
      <c r="N3984" t="s">
        <v>36</v>
      </c>
      <c r="O3984" t="s">
        <v>27</v>
      </c>
      <c r="P3984">
        <v>100</v>
      </c>
      <c r="Q3984" t="s">
        <v>32</v>
      </c>
      <c r="R3984">
        <v>10</v>
      </c>
      <c r="S3984" t="s">
        <v>36</v>
      </c>
      <c r="T3984">
        <v>3</v>
      </c>
      <c r="U3984">
        <v>2</v>
      </c>
      <c r="V3984">
        <v>3</v>
      </c>
      <c r="W3984">
        <v>8</v>
      </c>
      <c r="X3984">
        <v>791</v>
      </c>
      <c r="Y3984">
        <v>-50</v>
      </c>
      <c r="Z3984" t="s">
        <v>33</v>
      </c>
      <c r="AA3984">
        <v>50</v>
      </c>
      <c r="AB3984" t="str">
        <f t="shared" si="62"/>
        <v>80-89</v>
      </c>
    </row>
    <row r="3985" spans="1:28" x14ac:dyDescent="0.3">
      <c r="A3985">
        <v>23</v>
      </c>
      <c r="B3985" t="s">
        <v>27</v>
      </c>
      <c r="C3985" t="s">
        <v>28</v>
      </c>
      <c r="D3985">
        <v>86</v>
      </c>
      <c r="E3985" t="s">
        <v>42</v>
      </c>
      <c r="F3985">
        <v>100</v>
      </c>
      <c r="G3985">
        <v>1</v>
      </c>
      <c r="H3985" t="s">
        <v>30</v>
      </c>
      <c r="I3985">
        <v>50</v>
      </c>
      <c r="J3985" t="s">
        <v>40</v>
      </c>
      <c r="K3985">
        <v>-200</v>
      </c>
      <c r="L3985" s="1">
        <v>2286</v>
      </c>
      <c r="M3985" t="s">
        <v>27</v>
      </c>
      <c r="N3985" t="s">
        <v>27</v>
      </c>
      <c r="O3985" t="s">
        <v>27</v>
      </c>
      <c r="P3985">
        <v>0</v>
      </c>
      <c r="Q3985" t="s">
        <v>32</v>
      </c>
      <c r="R3985">
        <v>28</v>
      </c>
      <c r="S3985" t="s">
        <v>27</v>
      </c>
      <c r="T3985">
        <v>3</v>
      </c>
      <c r="U3985">
        <v>0</v>
      </c>
      <c r="V3985">
        <v>3</v>
      </c>
      <c r="W3985">
        <v>99</v>
      </c>
      <c r="X3985">
        <v>624</v>
      </c>
      <c r="Y3985">
        <v>50</v>
      </c>
      <c r="Z3985" t="s">
        <v>33</v>
      </c>
      <c r="AA3985">
        <v>50</v>
      </c>
      <c r="AB3985" t="str">
        <f t="shared" si="62"/>
        <v>20-29</v>
      </c>
    </row>
    <row r="3986" spans="1:28" x14ac:dyDescent="0.3">
      <c r="A3986">
        <v>43</v>
      </c>
      <c r="B3986" t="s">
        <v>27</v>
      </c>
      <c r="C3986" t="s">
        <v>28</v>
      </c>
      <c r="D3986">
        <v>86</v>
      </c>
      <c r="E3986" t="s">
        <v>37</v>
      </c>
      <c r="F3986">
        <v>0</v>
      </c>
      <c r="G3986">
        <v>0</v>
      </c>
      <c r="H3986" t="s">
        <v>30</v>
      </c>
      <c r="I3986">
        <v>0</v>
      </c>
      <c r="J3986" t="s">
        <v>40</v>
      </c>
      <c r="K3986">
        <v>-200</v>
      </c>
      <c r="L3986" s="1">
        <v>1936</v>
      </c>
      <c r="M3986" t="s">
        <v>27</v>
      </c>
      <c r="N3986" t="s">
        <v>36</v>
      </c>
      <c r="O3986" t="s">
        <v>27</v>
      </c>
      <c r="P3986">
        <v>50</v>
      </c>
      <c r="Q3986" t="s">
        <v>34</v>
      </c>
      <c r="R3986">
        <v>1</v>
      </c>
      <c r="S3986" t="s">
        <v>36</v>
      </c>
      <c r="T3986">
        <v>6</v>
      </c>
      <c r="U3986">
        <v>2</v>
      </c>
      <c r="V3986">
        <v>1</v>
      </c>
      <c r="W3986">
        <v>8</v>
      </c>
      <c r="X3986">
        <v>813</v>
      </c>
      <c r="Y3986">
        <v>-50</v>
      </c>
      <c r="Z3986" t="s">
        <v>41</v>
      </c>
      <c r="AA3986">
        <v>0</v>
      </c>
      <c r="AB3986" t="str">
        <f t="shared" si="62"/>
        <v>40-49</v>
      </c>
    </row>
    <row r="3987" spans="1:28" x14ac:dyDescent="0.3">
      <c r="A3987">
        <v>18</v>
      </c>
      <c r="B3987" t="s">
        <v>27</v>
      </c>
      <c r="C3987" t="s">
        <v>38</v>
      </c>
      <c r="D3987">
        <v>0</v>
      </c>
      <c r="E3987" t="s">
        <v>29</v>
      </c>
      <c r="F3987">
        <v>50</v>
      </c>
      <c r="G3987">
        <v>0</v>
      </c>
      <c r="H3987" t="s">
        <v>39</v>
      </c>
      <c r="I3987">
        <v>0</v>
      </c>
      <c r="J3987" t="s">
        <v>31</v>
      </c>
      <c r="K3987">
        <v>0</v>
      </c>
      <c r="L3987" s="1">
        <v>2250</v>
      </c>
      <c r="M3987" t="s">
        <v>36</v>
      </c>
      <c r="N3987" t="s">
        <v>36</v>
      </c>
      <c r="O3987" t="s">
        <v>27</v>
      </c>
      <c r="P3987">
        <v>100</v>
      </c>
      <c r="Q3987" t="s">
        <v>34</v>
      </c>
      <c r="R3987">
        <v>27</v>
      </c>
      <c r="S3987" t="s">
        <v>27</v>
      </c>
      <c r="T3987">
        <v>2</v>
      </c>
      <c r="U3987">
        <v>4</v>
      </c>
      <c r="V3987">
        <v>1</v>
      </c>
      <c r="W3987">
        <v>99</v>
      </c>
      <c r="X3987">
        <v>628</v>
      </c>
      <c r="Y3987">
        <v>50</v>
      </c>
      <c r="Z3987" t="s">
        <v>35</v>
      </c>
      <c r="AA3987">
        <v>100</v>
      </c>
      <c r="AB3987" t="str">
        <f t="shared" si="62"/>
        <v>10-19</v>
      </c>
    </row>
    <row r="3988" spans="1:28" x14ac:dyDescent="0.3">
      <c r="A3988">
        <v>48</v>
      </c>
      <c r="B3988" t="s">
        <v>27</v>
      </c>
      <c r="C3988" t="s">
        <v>46</v>
      </c>
      <c r="D3988">
        <v>0</v>
      </c>
      <c r="E3988" t="s">
        <v>29</v>
      </c>
      <c r="F3988">
        <v>50</v>
      </c>
      <c r="G3988">
        <v>1</v>
      </c>
      <c r="H3988" t="s">
        <v>39</v>
      </c>
      <c r="I3988">
        <v>100</v>
      </c>
      <c r="J3988" t="s">
        <v>40</v>
      </c>
      <c r="K3988">
        <v>-200</v>
      </c>
      <c r="L3988" s="1">
        <v>2150</v>
      </c>
      <c r="M3988" t="s">
        <v>36</v>
      </c>
      <c r="N3988" t="s">
        <v>36</v>
      </c>
      <c r="O3988" t="s">
        <v>27</v>
      </c>
      <c r="P3988">
        <v>100</v>
      </c>
      <c r="Q3988" t="s">
        <v>34</v>
      </c>
      <c r="R3988">
        <v>2</v>
      </c>
      <c r="S3988" t="s">
        <v>27</v>
      </c>
      <c r="T3988">
        <v>5</v>
      </c>
      <c r="U3988">
        <v>2</v>
      </c>
      <c r="V3988">
        <v>1</v>
      </c>
      <c r="W3988">
        <v>99</v>
      </c>
      <c r="X3988">
        <v>649</v>
      </c>
      <c r="Y3988">
        <v>50</v>
      </c>
      <c r="Z3988" t="s">
        <v>35</v>
      </c>
      <c r="AA3988">
        <v>100</v>
      </c>
      <c r="AB3988" t="str">
        <f t="shared" si="62"/>
        <v>40-49</v>
      </c>
    </row>
    <row r="3989" spans="1:28" x14ac:dyDescent="0.3">
      <c r="A3989">
        <v>31</v>
      </c>
      <c r="B3989" t="s">
        <v>27</v>
      </c>
      <c r="C3989" t="s">
        <v>38</v>
      </c>
      <c r="D3989">
        <v>0</v>
      </c>
      <c r="E3989" t="s">
        <v>42</v>
      </c>
      <c r="F3989">
        <v>100</v>
      </c>
      <c r="G3989">
        <v>0</v>
      </c>
      <c r="H3989" t="s">
        <v>30</v>
      </c>
      <c r="I3989">
        <v>0</v>
      </c>
      <c r="J3989" t="s">
        <v>31</v>
      </c>
      <c r="K3989">
        <v>0</v>
      </c>
      <c r="L3989" s="1">
        <v>2350</v>
      </c>
      <c r="M3989" t="s">
        <v>27</v>
      </c>
      <c r="N3989" t="s">
        <v>27</v>
      </c>
      <c r="O3989" t="s">
        <v>27</v>
      </c>
      <c r="P3989">
        <v>0</v>
      </c>
      <c r="Q3989" t="s">
        <v>32</v>
      </c>
      <c r="R3989">
        <v>25</v>
      </c>
      <c r="S3989" t="s">
        <v>27</v>
      </c>
      <c r="T3989">
        <v>8</v>
      </c>
      <c r="U3989">
        <v>3</v>
      </c>
      <c r="V3989">
        <v>2</v>
      </c>
      <c r="W3989">
        <v>99</v>
      </c>
      <c r="X3989">
        <v>680</v>
      </c>
      <c r="Y3989">
        <v>50</v>
      </c>
      <c r="Z3989" t="s">
        <v>33</v>
      </c>
      <c r="AA3989">
        <v>50</v>
      </c>
      <c r="AB3989" t="str">
        <f t="shared" si="62"/>
        <v>30-39</v>
      </c>
    </row>
    <row r="3990" spans="1:28" x14ac:dyDescent="0.3">
      <c r="A3990">
        <v>68</v>
      </c>
      <c r="B3990" t="s">
        <v>36</v>
      </c>
      <c r="C3990" t="s">
        <v>38</v>
      </c>
      <c r="D3990">
        <v>0</v>
      </c>
      <c r="E3990" t="s">
        <v>29</v>
      </c>
      <c r="F3990">
        <v>50</v>
      </c>
      <c r="G3990">
        <v>2</v>
      </c>
      <c r="H3990" t="s">
        <v>30</v>
      </c>
      <c r="I3990">
        <v>100</v>
      </c>
      <c r="J3990" t="s">
        <v>31</v>
      </c>
      <c r="K3990">
        <v>0</v>
      </c>
      <c r="L3990" s="1">
        <v>2300</v>
      </c>
      <c r="M3990" t="s">
        <v>27</v>
      </c>
      <c r="N3990" t="s">
        <v>27</v>
      </c>
      <c r="O3990" t="s">
        <v>27</v>
      </c>
      <c r="P3990">
        <v>0</v>
      </c>
      <c r="Q3990" t="s">
        <v>34</v>
      </c>
      <c r="R3990">
        <v>4</v>
      </c>
      <c r="S3990" t="s">
        <v>27</v>
      </c>
      <c r="T3990">
        <v>2</v>
      </c>
      <c r="U3990">
        <v>2</v>
      </c>
      <c r="V3990">
        <v>2</v>
      </c>
      <c r="W3990">
        <v>99</v>
      </c>
      <c r="X3990">
        <v>775</v>
      </c>
      <c r="Y3990">
        <v>-50</v>
      </c>
      <c r="Z3990" t="s">
        <v>33</v>
      </c>
      <c r="AA3990">
        <v>50</v>
      </c>
      <c r="AB3990" t="str">
        <f t="shared" si="62"/>
        <v>60-69</v>
      </c>
    </row>
    <row r="3991" spans="1:28" x14ac:dyDescent="0.3">
      <c r="A3991">
        <v>28</v>
      </c>
      <c r="B3991" t="s">
        <v>27</v>
      </c>
      <c r="C3991" t="s">
        <v>28</v>
      </c>
      <c r="D3991">
        <v>86</v>
      </c>
      <c r="E3991" t="s">
        <v>37</v>
      </c>
      <c r="F3991">
        <v>0</v>
      </c>
      <c r="G3991">
        <v>0</v>
      </c>
      <c r="H3991" t="s">
        <v>30</v>
      </c>
      <c r="I3991">
        <v>0</v>
      </c>
      <c r="J3991" t="s">
        <v>40</v>
      </c>
      <c r="K3991">
        <v>-200</v>
      </c>
      <c r="L3991" s="1">
        <v>2086</v>
      </c>
      <c r="M3991" t="s">
        <v>27</v>
      </c>
      <c r="N3991" t="s">
        <v>27</v>
      </c>
      <c r="O3991" t="s">
        <v>27</v>
      </c>
      <c r="P3991">
        <v>0</v>
      </c>
      <c r="Q3991" t="s">
        <v>34</v>
      </c>
      <c r="R3991">
        <v>16</v>
      </c>
      <c r="S3991" t="s">
        <v>36</v>
      </c>
      <c r="T3991">
        <v>4</v>
      </c>
      <c r="U3991">
        <v>1</v>
      </c>
      <c r="V3991">
        <v>3</v>
      </c>
      <c r="W3991">
        <v>3</v>
      </c>
      <c r="X3991">
        <v>724</v>
      </c>
      <c r="Y3991">
        <v>-50</v>
      </c>
      <c r="Z3991" t="s">
        <v>35</v>
      </c>
      <c r="AA3991">
        <v>100</v>
      </c>
      <c r="AB3991" t="str">
        <f t="shared" si="62"/>
        <v>20-29</v>
      </c>
    </row>
    <row r="3992" spans="1:28" x14ac:dyDescent="0.3">
      <c r="A3992">
        <v>18</v>
      </c>
      <c r="B3992" t="s">
        <v>27</v>
      </c>
      <c r="C3992" t="s">
        <v>28</v>
      </c>
      <c r="D3992">
        <v>86</v>
      </c>
      <c r="E3992" t="s">
        <v>29</v>
      </c>
      <c r="F3992">
        <v>50</v>
      </c>
      <c r="G3992">
        <v>0</v>
      </c>
      <c r="H3992" t="s">
        <v>30</v>
      </c>
      <c r="I3992">
        <v>0</v>
      </c>
      <c r="J3992" t="s">
        <v>31</v>
      </c>
      <c r="K3992">
        <v>0</v>
      </c>
      <c r="L3992" s="1">
        <v>2386</v>
      </c>
      <c r="M3992" t="s">
        <v>27</v>
      </c>
      <c r="N3992" t="s">
        <v>36</v>
      </c>
      <c r="O3992" t="s">
        <v>27</v>
      </c>
      <c r="P3992">
        <v>50</v>
      </c>
      <c r="Q3992" t="s">
        <v>32</v>
      </c>
      <c r="R3992">
        <v>23</v>
      </c>
      <c r="S3992" t="s">
        <v>36</v>
      </c>
      <c r="T3992">
        <v>1</v>
      </c>
      <c r="U3992">
        <v>5</v>
      </c>
      <c r="V3992">
        <v>2</v>
      </c>
      <c r="W3992">
        <v>3</v>
      </c>
      <c r="X3992">
        <v>639</v>
      </c>
      <c r="Y3992">
        <v>50</v>
      </c>
      <c r="Z3992" t="s">
        <v>35</v>
      </c>
      <c r="AA3992">
        <v>100</v>
      </c>
      <c r="AB3992" t="str">
        <f t="shared" si="62"/>
        <v>10-19</v>
      </c>
    </row>
    <row r="3993" spans="1:28" x14ac:dyDescent="0.3">
      <c r="A3993">
        <v>32</v>
      </c>
      <c r="B3993" t="s">
        <v>27</v>
      </c>
      <c r="C3993" t="s">
        <v>28</v>
      </c>
      <c r="D3993">
        <v>86</v>
      </c>
      <c r="E3993" t="s">
        <v>42</v>
      </c>
      <c r="F3993">
        <v>100</v>
      </c>
      <c r="G3993">
        <v>3</v>
      </c>
      <c r="H3993" t="s">
        <v>30</v>
      </c>
      <c r="I3993">
        <v>150</v>
      </c>
      <c r="J3993" t="s">
        <v>31</v>
      </c>
      <c r="K3993">
        <v>0</v>
      </c>
      <c r="L3993" s="1">
        <v>2636</v>
      </c>
      <c r="M3993" t="s">
        <v>27</v>
      </c>
      <c r="N3993" t="s">
        <v>27</v>
      </c>
      <c r="O3993" t="s">
        <v>27</v>
      </c>
      <c r="P3993">
        <v>0</v>
      </c>
      <c r="Q3993" t="s">
        <v>34</v>
      </c>
      <c r="R3993">
        <v>11</v>
      </c>
      <c r="S3993" t="s">
        <v>27</v>
      </c>
      <c r="T3993">
        <v>4</v>
      </c>
      <c r="U3993">
        <v>2</v>
      </c>
      <c r="V3993">
        <v>3</v>
      </c>
      <c r="W3993">
        <v>99</v>
      </c>
      <c r="X3993">
        <v>668</v>
      </c>
      <c r="Y3993">
        <v>50</v>
      </c>
      <c r="Z3993" t="s">
        <v>35</v>
      </c>
      <c r="AA3993">
        <v>100</v>
      </c>
      <c r="AB3993" t="str">
        <f t="shared" si="62"/>
        <v>30-39</v>
      </c>
    </row>
    <row r="3994" spans="1:28" x14ac:dyDescent="0.3">
      <c r="A3994">
        <v>18</v>
      </c>
      <c r="B3994" t="s">
        <v>27</v>
      </c>
      <c r="C3994" t="s">
        <v>38</v>
      </c>
      <c r="D3994">
        <v>0</v>
      </c>
      <c r="E3994" t="s">
        <v>29</v>
      </c>
      <c r="F3994">
        <v>50</v>
      </c>
      <c r="G3994">
        <v>1</v>
      </c>
      <c r="H3994" t="s">
        <v>30</v>
      </c>
      <c r="I3994">
        <v>50</v>
      </c>
      <c r="J3994" t="s">
        <v>31</v>
      </c>
      <c r="K3994">
        <v>0</v>
      </c>
      <c r="L3994" s="1">
        <v>2350</v>
      </c>
      <c r="M3994" t="s">
        <v>27</v>
      </c>
      <c r="N3994" t="s">
        <v>27</v>
      </c>
      <c r="O3994" t="s">
        <v>27</v>
      </c>
      <c r="P3994">
        <v>0</v>
      </c>
      <c r="Q3994" t="s">
        <v>34</v>
      </c>
      <c r="R3994">
        <v>24</v>
      </c>
      <c r="S3994" t="s">
        <v>27</v>
      </c>
      <c r="T3994">
        <v>5</v>
      </c>
      <c r="U3994">
        <v>3</v>
      </c>
      <c r="V3994">
        <v>2</v>
      </c>
      <c r="W3994">
        <v>99</v>
      </c>
      <c r="X3994">
        <v>680</v>
      </c>
      <c r="Y3994">
        <v>50</v>
      </c>
      <c r="Z3994" t="s">
        <v>33</v>
      </c>
      <c r="AA3994">
        <v>50</v>
      </c>
      <c r="AB3994" t="str">
        <f t="shared" si="62"/>
        <v>10-19</v>
      </c>
    </row>
    <row r="3995" spans="1:28" x14ac:dyDescent="0.3">
      <c r="A3995">
        <v>51</v>
      </c>
      <c r="B3995" t="s">
        <v>27</v>
      </c>
      <c r="C3995" t="s">
        <v>28</v>
      </c>
      <c r="D3995">
        <v>86</v>
      </c>
      <c r="E3995" t="s">
        <v>37</v>
      </c>
      <c r="F3995">
        <v>0</v>
      </c>
      <c r="G3995">
        <v>0</v>
      </c>
      <c r="H3995" t="s">
        <v>39</v>
      </c>
      <c r="I3995">
        <v>0</v>
      </c>
      <c r="J3995" t="s">
        <v>31</v>
      </c>
      <c r="K3995">
        <v>0</v>
      </c>
      <c r="L3995" s="1">
        <v>2386</v>
      </c>
      <c r="M3995" t="s">
        <v>27</v>
      </c>
      <c r="N3995" t="s">
        <v>27</v>
      </c>
      <c r="O3995" t="s">
        <v>27</v>
      </c>
      <c r="P3995">
        <v>0</v>
      </c>
      <c r="Q3995" t="s">
        <v>44</v>
      </c>
      <c r="R3995">
        <v>21</v>
      </c>
      <c r="S3995" t="s">
        <v>36</v>
      </c>
      <c r="T3995">
        <v>1</v>
      </c>
      <c r="U3995">
        <v>0</v>
      </c>
      <c r="V3995">
        <v>2</v>
      </c>
      <c r="W3995">
        <v>5</v>
      </c>
      <c r="X3995">
        <v>677</v>
      </c>
      <c r="Y3995">
        <v>50</v>
      </c>
      <c r="Z3995" t="s">
        <v>35</v>
      </c>
      <c r="AA3995">
        <v>100</v>
      </c>
      <c r="AB3995" t="str">
        <f t="shared" si="62"/>
        <v>50-59</v>
      </c>
    </row>
    <row r="3996" spans="1:28" x14ac:dyDescent="0.3">
      <c r="A3996">
        <v>18</v>
      </c>
      <c r="B3996" t="s">
        <v>27</v>
      </c>
      <c r="C3996" t="s">
        <v>38</v>
      </c>
      <c r="D3996">
        <v>0</v>
      </c>
      <c r="E3996" t="s">
        <v>42</v>
      </c>
      <c r="F3996">
        <v>100</v>
      </c>
      <c r="G3996">
        <v>0</v>
      </c>
      <c r="H3996" t="s">
        <v>30</v>
      </c>
      <c r="I3996">
        <v>0</v>
      </c>
      <c r="J3996" t="s">
        <v>40</v>
      </c>
      <c r="K3996">
        <v>-200</v>
      </c>
      <c r="L3996" s="1">
        <v>2050</v>
      </c>
      <c r="M3996" t="s">
        <v>27</v>
      </c>
      <c r="N3996" t="s">
        <v>27</v>
      </c>
      <c r="O3996" t="s">
        <v>27</v>
      </c>
      <c r="P3996">
        <v>0</v>
      </c>
      <c r="Q3996" t="s">
        <v>32</v>
      </c>
      <c r="R3996">
        <v>15</v>
      </c>
      <c r="S3996" t="s">
        <v>27</v>
      </c>
      <c r="T3996">
        <v>2</v>
      </c>
      <c r="U3996">
        <v>2</v>
      </c>
      <c r="V3996">
        <v>1</v>
      </c>
      <c r="W3996">
        <v>99</v>
      </c>
      <c r="X3996">
        <v>727</v>
      </c>
      <c r="Y3996">
        <v>-50</v>
      </c>
      <c r="Z3996" t="s">
        <v>33</v>
      </c>
      <c r="AA3996">
        <v>50</v>
      </c>
      <c r="AB3996" t="str">
        <f t="shared" si="62"/>
        <v>10-19</v>
      </c>
    </row>
    <row r="3997" spans="1:28" x14ac:dyDescent="0.3">
      <c r="A3997">
        <v>40</v>
      </c>
      <c r="B3997" t="s">
        <v>27</v>
      </c>
      <c r="C3997" t="s">
        <v>38</v>
      </c>
      <c r="D3997">
        <v>0</v>
      </c>
      <c r="E3997" t="s">
        <v>29</v>
      </c>
      <c r="F3997">
        <v>50</v>
      </c>
      <c r="G3997">
        <v>1</v>
      </c>
      <c r="H3997" t="s">
        <v>30</v>
      </c>
      <c r="I3997">
        <v>50</v>
      </c>
      <c r="J3997" t="s">
        <v>40</v>
      </c>
      <c r="K3997">
        <v>-200</v>
      </c>
      <c r="L3997" s="1">
        <v>2100</v>
      </c>
      <c r="M3997" t="s">
        <v>27</v>
      </c>
      <c r="N3997" t="s">
        <v>27</v>
      </c>
      <c r="O3997" t="s">
        <v>27</v>
      </c>
      <c r="P3997">
        <v>0</v>
      </c>
      <c r="Q3997" t="s">
        <v>44</v>
      </c>
      <c r="R3997">
        <v>25</v>
      </c>
      <c r="S3997" t="s">
        <v>27</v>
      </c>
      <c r="T3997">
        <v>7</v>
      </c>
      <c r="U3997">
        <v>2</v>
      </c>
      <c r="V3997">
        <v>3</v>
      </c>
      <c r="W3997">
        <v>99</v>
      </c>
      <c r="X3997">
        <v>724</v>
      </c>
      <c r="Y3997">
        <v>-50</v>
      </c>
      <c r="Z3997" t="s">
        <v>35</v>
      </c>
      <c r="AA3997">
        <v>100</v>
      </c>
      <c r="AB3997" t="str">
        <f t="shared" si="62"/>
        <v>40-49</v>
      </c>
    </row>
    <row r="3998" spans="1:28" x14ac:dyDescent="0.3">
      <c r="A3998">
        <v>18</v>
      </c>
      <c r="B3998" t="s">
        <v>27</v>
      </c>
      <c r="C3998" t="s">
        <v>28</v>
      </c>
      <c r="D3998">
        <v>86</v>
      </c>
      <c r="E3998" t="s">
        <v>29</v>
      </c>
      <c r="F3998">
        <v>50</v>
      </c>
      <c r="G3998">
        <v>0</v>
      </c>
      <c r="H3998" t="s">
        <v>43</v>
      </c>
      <c r="I3998">
        <v>0</v>
      </c>
      <c r="J3998" t="s">
        <v>40</v>
      </c>
      <c r="K3998">
        <v>-200</v>
      </c>
      <c r="L3998" s="1">
        <v>2086</v>
      </c>
      <c r="M3998" t="s">
        <v>36</v>
      </c>
      <c r="N3998" t="s">
        <v>27</v>
      </c>
      <c r="O3998" t="s">
        <v>27</v>
      </c>
      <c r="P3998">
        <v>50</v>
      </c>
      <c r="Q3998" t="s">
        <v>32</v>
      </c>
      <c r="R3998">
        <v>30</v>
      </c>
      <c r="S3998" t="s">
        <v>36</v>
      </c>
      <c r="T3998">
        <v>6</v>
      </c>
      <c r="U3998">
        <v>1</v>
      </c>
      <c r="V3998">
        <v>3</v>
      </c>
      <c r="W3998">
        <v>14</v>
      </c>
      <c r="X3998">
        <v>655</v>
      </c>
      <c r="Y3998">
        <v>50</v>
      </c>
      <c r="Z3998" t="s">
        <v>41</v>
      </c>
      <c r="AA3998">
        <v>0</v>
      </c>
      <c r="AB3998" t="str">
        <f t="shared" si="62"/>
        <v>10-19</v>
      </c>
    </row>
    <row r="3999" spans="1:28" x14ac:dyDescent="0.3">
      <c r="A3999">
        <v>35</v>
      </c>
      <c r="B3999" t="s">
        <v>27</v>
      </c>
      <c r="C3999" t="s">
        <v>28</v>
      </c>
      <c r="D3999">
        <v>86</v>
      </c>
      <c r="E3999" t="s">
        <v>29</v>
      </c>
      <c r="F3999">
        <v>50</v>
      </c>
      <c r="G3999">
        <v>1</v>
      </c>
      <c r="H3999" t="s">
        <v>30</v>
      </c>
      <c r="I3999">
        <v>50</v>
      </c>
      <c r="J3999" t="s">
        <v>31</v>
      </c>
      <c r="K3999">
        <v>0</v>
      </c>
      <c r="L3999" s="1">
        <v>2286</v>
      </c>
      <c r="M3999" t="s">
        <v>27</v>
      </c>
      <c r="N3999" t="s">
        <v>36</v>
      </c>
      <c r="O3999" t="s">
        <v>27</v>
      </c>
      <c r="P3999">
        <v>50</v>
      </c>
      <c r="Q3999" t="s">
        <v>34</v>
      </c>
      <c r="R3999">
        <v>22</v>
      </c>
      <c r="S3999" t="s">
        <v>27</v>
      </c>
      <c r="T3999">
        <v>9</v>
      </c>
      <c r="U3999">
        <v>0</v>
      </c>
      <c r="V3999">
        <v>2</v>
      </c>
      <c r="W3999">
        <v>99</v>
      </c>
      <c r="X3999">
        <v>718</v>
      </c>
      <c r="Y3999">
        <v>-50</v>
      </c>
      <c r="Z3999" t="s">
        <v>33</v>
      </c>
      <c r="AA3999">
        <v>50</v>
      </c>
      <c r="AB3999" t="str">
        <f t="shared" si="62"/>
        <v>30-39</v>
      </c>
    </row>
    <row r="4000" spans="1:28" x14ac:dyDescent="0.3">
      <c r="A4000">
        <v>64</v>
      </c>
      <c r="B4000" t="s">
        <v>36</v>
      </c>
      <c r="C4000" t="s">
        <v>38</v>
      </c>
      <c r="D4000">
        <v>0</v>
      </c>
      <c r="E4000" t="s">
        <v>29</v>
      </c>
      <c r="F4000">
        <v>50</v>
      </c>
      <c r="G4000">
        <v>0</v>
      </c>
      <c r="H4000" t="s">
        <v>43</v>
      </c>
      <c r="I4000">
        <v>0</v>
      </c>
      <c r="J4000" t="s">
        <v>40</v>
      </c>
      <c r="K4000">
        <v>-200</v>
      </c>
      <c r="L4000" s="1">
        <v>1950</v>
      </c>
      <c r="M4000" t="s">
        <v>36</v>
      </c>
      <c r="N4000" t="s">
        <v>27</v>
      </c>
      <c r="O4000" t="s">
        <v>27</v>
      </c>
      <c r="P4000">
        <v>50</v>
      </c>
      <c r="Q4000" t="s">
        <v>34</v>
      </c>
      <c r="R4000">
        <v>23</v>
      </c>
      <c r="S4000" t="s">
        <v>36</v>
      </c>
      <c r="T4000">
        <v>5</v>
      </c>
      <c r="U4000">
        <v>3</v>
      </c>
      <c r="V4000">
        <v>1</v>
      </c>
      <c r="W4000">
        <v>14</v>
      </c>
      <c r="X4000">
        <v>708</v>
      </c>
      <c r="Y4000">
        <v>-50</v>
      </c>
      <c r="Z4000" t="s">
        <v>33</v>
      </c>
      <c r="AA4000">
        <v>50</v>
      </c>
      <c r="AB4000" t="str">
        <f t="shared" si="62"/>
        <v>60-69</v>
      </c>
    </row>
    <row r="4001" spans="1:28" x14ac:dyDescent="0.3">
      <c r="A4001">
        <v>45</v>
      </c>
      <c r="B4001" t="s">
        <v>27</v>
      </c>
      <c r="C4001" t="s">
        <v>45</v>
      </c>
      <c r="D4001">
        <v>0</v>
      </c>
      <c r="E4001" t="s">
        <v>29</v>
      </c>
      <c r="F4001">
        <v>50</v>
      </c>
      <c r="G4001">
        <v>1</v>
      </c>
      <c r="H4001" t="s">
        <v>39</v>
      </c>
      <c r="I4001">
        <v>100</v>
      </c>
      <c r="J4001" t="s">
        <v>40</v>
      </c>
      <c r="K4001">
        <v>-200</v>
      </c>
      <c r="L4001" s="1">
        <v>2000</v>
      </c>
      <c r="M4001" t="s">
        <v>36</v>
      </c>
      <c r="N4001" t="s">
        <v>27</v>
      </c>
      <c r="O4001" t="s">
        <v>27</v>
      </c>
      <c r="P4001">
        <v>50</v>
      </c>
      <c r="Q4001" t="s">
        <v>34</v>
      </c>
      <c r="R4001">
        <v>1</v>
      </c>
      <c r="S4001" t="s">
        <v>27</v>
      </c>
      <c r="T4001">
        <v>8</v>
      </c>
      <c r="U4001">
        <v>3</v>
      </c>
      <c r="V4001">
        <v>1</v>
      </c>
      <c r="W4001">
        <v>99</v>
      </c>
      <c r="X4001">
        <v>726</v>
      </c>
      <c r="Y4001">
        <v>-50</v>
      </c>
      <c r="Z4001" t="s">
        <v>41</v>
      </c>
      <c r="AA4001">
        <v>0</v>
      </c>
      <c r="AB4001" t="str">
        <f t="shared" si="62"/>
        <v>40-49</v>
      </c>
    </row>
    <row r="4002" spans="1:28" x14ac:dyDescent="0.3">
      <c r="A4002">
        <v>27</v>
      </c>
      <c r="B4002" t="s">
        <v>27</v>
      </c>
      <c r="C4002" t="s">
        <v>38</v>
      </c>
      <c r="D4002">
        <v>0</v>
      </c>
      <c r="E4002" t="s">
        <v>42</v>
      </c>
      <c r="F4002">
        <v>100</v>
      </c>
      <c r="G4002">
        <v>0</v>
      </c>
      <c r="H4002" t="s">
        <v>30</v>
      </c>
      <c r="I4002">
        <v>0</v>
      </c>
      <c r="J4002" t="s">
        <v>31</v>
      </c>
      <c r="K4002">
        <v>0</v>
      </c>
      <c r="L4002" s="1">
        <v>2350</v>
      </c>
      <c r="M4002" t="s">
        <v>27</v>
      </c>
      <c r="N4002" t="s">
        <v>27</v>
      </c>
      <c r="O4002" t="s">
        <v>27</v>
      </c>
      <c r="P4002">
        <v>0</v>
      </c>
      <c r="Q4002" t="s">
        <v>32</v>
      </c>
      <c r="R4002">
        <v>22</v>
      </c>
      <c r="S4002" t="s">
        <v>27</v>
      </c>
      <c r="T4002">
        <v>3</v>
      </c>
      <c r="U4002">
        <v>1</v>
      </c>
      <c r="V4002">
        <v>1</v>
      </c>
      <c r="W4002">
        <v>99</v>
      </c>
      <c r="X4002">
        <v>642</v>
      </c>
      <c r="Y4002">
        <v>50</v>
      </c>
      <c r="Z4002" t="s">
        <v>33</v>
      </c>
      <c r="AA4002">
        <v>50</v>
      </c>
      <c r="AB4002" t="str">
        <f t="shared" si="62"/>
        <v>20-29</v>
      </c>
    </row>
    <row r="4003" spans="1:28" x14ac:dyDescent="0.3">
      <c r="A4003">
        <v>39</v>
      </c>
      <c r="B4003" t="s">
        <v>27</v>
      </c>
      <c r="C4003" t="s">
        <v>28</v>
      </c>
      <c r="D4003">
        <v>86</v>
      </c>
      <c r="E4003" t="s">
        <v>29</v>
      </c>
      <c r="F4003">
        <v>50</v>
      </c>
      <c r="G4003">
        <v>1</v>
      </c>
      <c r="H4003" t="s">
        <v>30</v>
      </c>
      <c r="I4003">
        <v>50</v>
      </c>
      <c r="J4003" t="s">
        <v>31</v>
      </c>
      <c r="K4003">
        <v>0</v>
      </c>
      <c r="L4003" s="1">
        <v>2436</v>
      </c>
      <c r="M4003" t="s">
        <v>27</v>
      </c>
      <c r="N4003" t="s">
        <v>27</v>
      </c>
      <c r="O4003" t="s">
        <v>36</v>
      </c>
      <c r="P4003">
        <v>50</v>
      </c>
      <c r="Q4003" t="s">
        <v>32</v>
      </c>
      <c r="R4003">
        <v>26</v>
      </c>
      <c r="S4003" t="s">
        <v>27</v>
      </c>
      <c r="T4003">
        <v>7</v>
      </c>
      <c r="U4003">
        <v>1</v>
      </c>
      <c r="V4003">
        <v>3</v>
      </c>
      <c r="W4003">
        <v>99</v>
      </c>
      <c r="X4003">
        <v>669</v>
      </c>
      <c r="Y4003">
        <v>50</v>
      </c>
      <c r="Z4003" t="s">
        <v>35</v>
      </c>
      <c r="AA4003">
        <v>100</v>
      </c>
      <c r="AB4003" t="str">
        <f t="shared" si="62"/>
        <v>30-39</v>
      </c>
    </row>
    <row r="4004" spans="1:28" x14ac:dyDescent="0.3">
      <c r="A4004">
        <v>40</v>
      </c>
      <c r="B4004" t="s">
        <v>27</v>
      </c>
      <c r="C4004" t="s">
        <v>38</v>
      </c>
      <c r="D4004">
        <v>0</v>
      </c>
      <c r="E4004" t="s">
        <v>29</v>
      </c>
      <c r="F4004">
        <v>50</v>
      </c>
      <c r="G4004">
        <v>2</v>
      </c>
      <c r="H4004" t="s">
        <v>43</v>
      </c>
      <c r="I4004">
        <v>400</v>
      </c>
      <c r="J4004" t="s">
        <v>31</v>
      </c>
      <c r="K4004">
        <v>0</v>
      </c>
      <c r="L4004" s="1">
        <v>2650</v>
      </c>
      <c r="M4004" t="s">
        <v>36</v>
      </c>
      <c r="N4004" t="s">
        <v>36</v>
      </c>
      <c r="O4004" t="s">
        <v>27</v>
      </c>
      <c r="P4004">
        <v>100</v>
      </c>
      <c r="Q4004" t="s">
        <v>34</v>
      </c>
      <c r="R4004">
        <v>20</v>
      </c>
      <c r="S4004" t="s">
        <v>36</v>
      </c>
      <c r="T4004">
        <v>2</v>
      </c>
      <c r="U4004">
        <v>1</v>
      </c>
      <c r="V4004">
        <v>2</v>
      </c>
      <c r="W4004">
        <v>2</v>
      </c>
      <c r="X4004">
        <v>690</v>
      </c>
      <c r="Y4004">
        <v>50</v>
      </c>
      <c r="Z4004" t="s">
        <v>35</v>
      </c>
      <c r="AA4004">
        <v>100</v>
      </c>
      <c r="AB4004" t="str">
        <f t="shared" si="62"/>
        <v>40-49</v>
      </c>
    </row>
    <row r="4005" spans="1:28" x14ac:dyDescent="0.3">
      <c r="A4005">
        <v>47</v>
      </c>
      <c r="B4005" t="s">
        <v>27</v>
      </c>
      <c r="C4005" t="s">
        <v>28</v>
      </c>
      <c r="D4005">
        <v>86</v>
      </c>
      <c r="E4005" t="s">
        <v>42</v>
      </c>
      <c r="F4005">
        <v>100</v>
      </c>
      <c r="G4005">
        <v>1</v>
      </c>
      <c r="H4005" t="s">
        <v>30</v>
      </c>
      <c r="I4005">
        <v>50</v>
      </c>
      <c r="J4005" t="s">
        <v>31</v>
      </c>
      <c r="K4005">
        <v>0</v>
      </c>
      <c r="L4005" s="1">
        <v>2486</v>
      </c>
      <c r="M4005" t="s">
        <v>36</v>
      </c>
      <c r="N4005" t="s">
        <v>27</v>
      </c>
      <c r="O4005" t="s">
        <v>27</v>
      </c>
      <c r="P4005">
        <v>50</v>
      </c>
      <c r="Q4005" t="s">
        <v>44</v>
      </c>
      <c r="R4005">
        <v>10</v>
      </c>
      <c r="S4005" t="s">
        <v>27</v>
      </c>
      <c r="T4005">
        <v>4</v>
      </c>
      <c r="U4005">
        <v>3</v>
      </c>
      <c r="V4005">
        <v>3</v>
      </c>
      <c r="W4005">
        <v>99</v>
      </c>
      <c r="X4005">
        <v>686</v>
      </c>
      <c r="Y4005">
        <v>50</v>
      </c>
      <c r="Z4005" t="s">
        <v>35</v>
      </c>
      <c r="AA4005">
        <v>100</v>
      </c>
      <c r="AB4005" t="str">
        <f t="shared" si="62"/>
        <v>40-49</v>
      </c>
    </row>
    <row r="4006" spans="1:28" x14ac:dyDescent="0.3">
      <c r="A4006">
        <v>19</v>
      </c>
      <c r="B4006" t="s">
        <v>27</v>
      </c>
      <c r="C4006" t="s">
        <v>38</v>
      </c>
      <c r="D4006">
        <v>0</v>
      </c>
      <c r="E4006" t="s">
        <v>29</v>
      </c>
      <c r="F4006">
        <v>50</v>
      </c>
      <c r="G4006">
        <v>0</v>
      </c>
      <c r="H4006" t="s">
        <v>30</v>
      </c>
      <c r="I4006">
        <v>0</v>
      </c>
      <c r="J4006" t="s">
        <v>31</v>
      </c>
      <c r="K4006">
        <v>0</v>
      </c>
      <c r="L4006" s="1">
        <v>2350</v>
      </c>
      <c r="M4006" t="s">
        <v>27</v>
      </c>
      <c r="N4006" t="s">
        <v>27</v>
      </c>
      <c r="O4006" t="s">
        <v>27</v>
      </c>
      <c r="P4006">
        <v>0</v>
      </c>
      <c r="Q4006" t="s">
        <v>32</v>
      </c>
      <c r="R4006">
        <v>13</v>
      </c>
      <c r="S4006" t="s">
        <v>36</v>
      </c>
      <c r="T4006">
        <v>7</v>
      </c>
      <c r="U4006">
        <v>3</v>
      </c>
      <c r="V4006">
        <v>2</v>
      </c>
      <c r="W4006">
        <v>1</v>
      </c>
      <c r="X4006">
        <v>685</v>
      </c>
      <c r="Y4006">
        <v>50</v>
      </c>
      <c r="Z4006" t="s">
        <v>35</v>
      </c>
      <c r="AA4006">
        <v>100</v>
      </c>
      <c r="AB4006" t="str">
        <f t="shared" si="62"/>
        <v>10-19</v>
      </c>
    </row>
    <row r="4007" spans="1:28" x14ac:dyDescent="0.3">
      <c r="A4007">
        <v>48</v>
      </c>
      <c r="B4007" t="s">
        <v>27</v>
      </c>
      <c r="C4007" t="s">
        <v>38</v>
      </c>
      <c r="D4007">
        <v>0</v>
      </c>
      <c r="E4007" t="s">
        <v>29</v>
      </c>
      <c r="F4007">
        <v>50</v>
      </c>
      <c r="G4007">
        <v>1</v>
      </c>
      <c r="H4007" t="s">
        <v>30</v>
      </c>
      <c r="I4007">
        <v>50</v>
      </c>
      <c r="J4007" t="s">
        <v>40</v>
      </c>
      <c r="K4007">
        <v>-200</v>
      </c>
      <c r="L4007" s="1">
        <v>2000</v>
      </c>
      <c r="M4007" t="s">
        <v>27</v>
      </c>
      <c r="N4007" t="s">
        <v>27</v>
      </c>
      <c r="O4007" t="s">
        <v>27</v>
      </c>
      <c r="P4007">
        <v>0</v>
      </c>
      <c r="Q4007" t="s">
        <v>32</v>
      </c>
      <c r="R4007">
        <v>21</v>
      </c>
      <c r="S4007" t="s">
        <v>36</v>
      </c>
      <c r="T4007">
        <v>2</v>
      </c>
      <c r="U4007">
        <v>1</v>
      </c>
      <c r="V4007">
        <v>1</v>
      </c>
      <c r="W4007">
        <v>2</v>
      </c>
      <c r="X4007">
        <v>737</v>
      </c>
      <c r="Y4007">
        <v>-50</v>
      </c>
      <c r="Z4007" t="s">
        <v>41</v>
      </c>
      <c r="AA4007">
        <v>0</v>
      </c>
      <c r="AB4007" t="str">
        <f t="shared" si="62"/>
        <v>40-49</v>
      </c>
    </row>
    <row r="4008" spans="1:28" x14ac:dyDescent="0.3">
      <c r="A4008">
        <v>18</v>
      </c>
      <c r="B4008" t="s">
        <v>27</v>
      </c>
      <c r="C4008" t="s">
        <v>38</v>
      </c>
      <c r="D4008">
        <v>0</v>
      </c>
      <c r="E4008" t="s">
        <v>29</v>
      </c>
      <c r="F4008">
        <v>50</v>
      </c>
      <c r="G4008">
        <v>0</v>
      </c>
      <c r="H4008" t="s">
        <v>30</v>
      </c>
      <c r="I4008">
        <v>0</v>
      </c>
      <c r="J4008" t="s">
        <v>31</v>
      </c>
      <c r="K4008">
        <v>0</v>
      </c>
      <c r="L4008" s="1">
        <v>2100</v>
      </c>
      <c r="M4008" t="s">
        <v>27</v>
      </c>
      <c r="N4008" t="s">
        <v>36</v>
      </c>
      <c r="O4008" t="s">
        <v>27</v>
      </c>
      <c r="P4008">
        <v>50</v>
      </c>
      <c r="Q4008" t="s">
        <v>34</v>
      </c>
      <c r="R4008">
        <v>25</v>
      </c>
      <c r="S4008" t="s">
        <v>36</v>
      </c>
      <c r="T4008">
        <v>2</v>
      </c>
      <c r="U4008">
        <v>1</v>
      </c>
      <c r="V4008">
        <v>1</v>
      </c>
      <c r="W4008">
        <v>1</v>
      </c>
      <c r="X4008">
        <v>749</v>
      </c>
      <c r="Y4008">
        <v>-50</v>
      </c>
      <c r="Z4008" t="s">
        <v>41</v>
      </c>
      <c r="AA4008">
        <v>0</v>
      </c>
      <c r="AB4008" t="str">
        <f t="shared" si="62"/>
        <v>10-19</v>
      </c>
    </row>
    <row r="4009" spans="1:28" x14ac:dyDescent="0.3">
      <c r="A4009">
        <v>30</v>
      </c>
      <c r="B4009" t="s">
        <v>27</v>
      </c>
      <c r="C4009" t="s">
        <v>28</v>
      </c>
      <c r="D4009">
        <v>86</v>
      </c>
      <c r="E4009" t="s">
        <v>29</v>
      </c>
      <c r="F4009">
        <v>50</v>
      </c>
      <c r="G4009">
        <v>0</v>
      </c>
      <c r="H4009" t="s">
        <v>30</v>
      </c>
      <c r="I4009">
        <v>0</v>
      </c>
      <c r="J4009" t="s">
        <v>40</v>
      </c>
      <c r="K4009">
        <v>-200</v>
      </c>
      <c r="L4009" s="1">
        <v>2136</v>
      </c>
      <c r="M4009" t="s">
        <v>36</v>
      </c>
      <c r="N4009" t="s">
        <v>27</v>
      </c>
      <c r="O4009" t="s">
        <v>27</v>
      </c>
      <c r="P4009">
        <v>50</v>
      </c>
      <c r="Q4009" t="s">
        <v>34</v>
      </c>
      <c r="R4009">
        <v>16</v>
      </c>
      <c r="S4009" t="s">
        <v>36</v>
      </c>
      <c r="T4009">
        <v>5</v>
      </c>
      <c r="U4009">
        <v>2</v>
      </c>
      <c r="V4009">
        <v>1</v>
      </c>
      <c r="W4009">
        <v>10</v>
      </c>
      <c r="X4009">
        <v>665</v>
      </c>
      <c r="Y4009">
        <v>50</v>
      </c>
      <c r="Z4009" t="s">
        <v>33</v>
      </c>
      <c r="AA4009">
        <v>50</v>
      </c>
      <c r="AB4009" t="str">
        <f t="shared" si="62"/>
        <v>30-39</v>
      </c>
    </row>
    <row r="4010" spans="1:28" x14ac:dyDescent="0.3">
      <c r="A4010">
        <v>32</v>
      </c>
      <c r="B4010" t="s">
        <v>27</v>
      </c>
      <c r="C4010" t="s">
        <v>38</v>
      </c>
      <c r="D4010">
        <v>0</v>
      </c>
      <c r="E4010" t="s">
        <v>29</v>
      </c>
      <c r="F4010">
        <v>50</v>
      </c>
      <c r="G4010">
        <v>0</v>
      </c>
      <c r="H4010" t="s">
        <v>30</v>
      </c>
      <c r="I4010">
        <v>0</v>
      </c>
      <c r="J4010" t="s">
        <v>31</v>
      </c>
      <c r="K4010">
        <v>0</v>
      </c>
      <c r="L4010" s="1">
        <v>2300</v>
      </c>
      <c r="M4010" t="s">
        <v>36</v>
      </c>
      <c r="N4010" t="s">
        <v>27</v>
      </c>
      <c r="O4010" t="s">
        <v>27</v>
      </c>
      <c r="P4010">
        <v>50</v>
      </c>
      <c r="Q4010" t="s">
        <v>44</v>
      </c>
      <c r="R4010">
        <v>15</v>
      </c>
      <c r="S4010" t="s">
        <v>27</v>
      </c>
      <c r="T4010">
        <v>6</v>
      </c>
      <c r="U4010">
        <v>3</v>
      </c>
      <c r="V4010">
        <v>3</v>
      </c>
      <c r="W4010">
        <v>99</v>
      </c>
      <c r="X4010">
        <v>662</v>
      </c>
      <c r="Y4010">
        <v>50</v>
      </c>
      <c r="Z4010" t="s">
        <v>35</v>
      </c>
      <c r="AA4010">
        <v>100</v>
      </c>
      <c r="AB4010" t="str">
        <f t="shared" si="62"/>
        <v>30-39</v>
      </c>
    </row>
    <row r="4011" spans="1:28" x14ac:dyDescent="0.3">
      <c r="A4011">
        <v>49</v>
      </c>
      <c r="B4011" t="s">
        <v>27</v>
      </c>
      <c r="C4011" t="s">
        <v>28</v>
      </c>
      <c r="D4011">
        <v>86</v>
      </c>
      <c r="E4011" t="s">
        <v>29</v>
      </c>
      <c r="F4011">
        <v>50</v>
      </c>
      <c r="G4011">
        <v>2</v>
      </c>
      <c r="H4011" t="s">
        <v>30</v>
      </c>
      <c r="I4011">
        <v>100</v>
      </c>
      <c r="J4011" t="s">
        <v>40</v>
      </c>
      <c r="K4011">
        <v>-200</v>
      </c>
      <c r="L4011" s="1">
        <v>2236</v>
      </c>
      <c r="M4011" t="s">
        <v>27</v>
      </c>
      <c r="N4011" t="s">
        <v>27</v>
      </c>
      <c r="O4011" t="s">
        <v>27</v>
      </c>
      <c r="P4011">
        <v>0</v>
      </c>
      <c r="Q4011" t="s">
        <v>34</v>
      </c>
      <c r="R4011">
        <v>5</v>
      </c>
      <c r="S4011" t="s">
        <v>36</v>
      </c>
      <c r="T4011">
        <v>7</v>
      </c>
      <c r="U4011">
        <v>2</v>
      </c>
      <c r="V4011">
        <v>1</v>
      </c>
      <c r="W4011">
        <v>8</v>
      </c>
      <c r="X4011">
        <v>773</v>
      </c>
      <c r="Y4011">
        <v>-50</v>
      </c>
      <c r="Z4011" t="s">
        <v>35</v>
      </c>
      <c r="AA4011">
        <v>100</v>
      </c>
      <c r="AB4011" t="str">
        <f t="shared" si="62"/>
        <v>40-49</v>
      </c>
    </row>
    <row r="4012" spans="1:28" x14ac:dyDescent="0.3">
      <c r="A4012">
        <v>40</v>
      </c>
      <c r="B4012" t="s">
        <v>27</v>
      </c>
      <c r="C4012" t="s">
        <v>28</v>
      </c>
      <c r="D4012">
        <v>86</v>
      </c>
      <c r="E4012" t="s">
        <v>29</v>
      </c>
      <c r="F4012">
        <v>50</v>
      </c>
      <c r="G4012">
        <v>0</v>
      </c>
      <c r="H4012" t="s">
        <v>30</v>
      </c>
      <c r="I4012">
        <v>0</v>
      </c>
      <c r="J4012" t="s">
        <v>31</v>
      </c>
      <c r="K4012">
        <v>0</v>
      </c>
      <c r="L4012" s="1">
        <v>2286</v>
      </c>
      <c r="M4012" t="s">
        <v>27</v>
      </c>
      <c r="N4012" t="s">
        <v>36</v>
      </c>
      <c r="O4012" t="s">
        <v>36</v>
      </c>
      <c r="P4012">
        <v>100</v>
      </c>
      <c r="Q4012" t="s">
        <v>34</v>
      </c>
      <c r="R4012">
        <v>24</v>
      </c>
      <c r="S4012" t="s">
        <v>36</v>
      </c>
      <c r="T4012">
        <v>9</v>
      </c>
      <c r="U4012">
        <v>3</v>
      </c>
      <c r="V4012">
        <v>1</v>
      </c>
      <c r="W4012">
        <v>7</v>
      </c>
      <c r="X4012">
        <v>680</v>
      </c>
      <c r="Y4012">
        <v>50</v>
      </c>
      <c r="Z4012" t="s">
        <v>33</v>
      </c>
      <c r="AA4012">
        <v>50</v>
      </c>
      <c r="AB4012" t="str">
        <f t="shared" si="62"/>
        <v>40-49</v>
      </c>
    </row>
    <row r="4013" spans="1:28" x14ac:dyDescent="0.3">
      <c r="A4013">
        <v>18</v>
      </c>
      <c r="B4013" t="s">
        <v>27</v>
      </c>
      <c r="C4013" t="s">
        <v>28</v>
      </c>
      <c r="D4013">
        <v>86</v>
      </c>
      <c r="E4013" t="s">
        <v>42</v>
      </c>
      <c r="F4013">
        <v>100</v>
      </c>
      <c r="G4013">
        <v>0</v>
      </c>
      <c r="H4013" t="s">
        <v>30</v>
      </c>
      <c r="I4013">
        <v>0</v>
      </c>
      <c r="J4013" t="s">
        <v>40</v>
      </c>
      <c r="K4013">
        <v>-200</v>
      </c>
      <c r="L4013" s="1">
        <v>2236</v>
      </c>
      <c r="M4013" t="s">
        <v>27</v>
      </c>
      <c r="N4013" t="s">
        <v>27</v>
      </c>
      <c r="O4013" t="s">
        <v>36</v>
      </c>
      <c r="P4013">
        <v>50</v>
      </c>
      <c r="Q4013" t="s">
        <v>34</v>
      </c>
      <c r="R4013">
        <v>27</v>
      </c>
      <c r="S4013" t="s">
        <v>27</v>
      </c>
      <c r="T4013">
        <v>4</v>
      </c>
      <c r="U4013">
        <v>1</v>
      </c>
      <c r="V4013">
        <v>1</v>
      </c>
      <c r="W4013">
        <v>99</v>
      </c>
      <c r="X4013">
        <v>690</v>
      </c>
      <c r="Y4013">
        <v>50</v>
      </c>
      <c r="Z4013" t="s">
        <v>35</v>
      </c>
      <c r="AA4013">
        <v>100</v>
      </c>
      <c r="AB4013" t="str">
        <f t="shared" si="62"/>
        <v>10-19</v>
      </c>
    </row>
    <row r="4014" spans="1:28" x14ac:dyDescent="0.3">
      <c r="A4014">
        <v>25</v>
      </c>
      <c r="B4014" t="s">
        <v>27</v>
      </c>
      <c r="C4014" t="s">
        <v>45</v>
      </c>
      <c r="D4014">
        <v>0</v>
      </c>
      <c r="E4014" t="s">
        <v>29</v>
      </c>
      <c r="F4014">
        <v>50</v>
      </c>
      <c r="G4014">
        <v>0</v>
      </c>
      <c r="H4014" t="s">
        <v>30</v>
      </c>
      <c r="I4014">
        <v>0</v>
      </c>
      <c r="J4014" t="s">
        <v>31</v>
      </c>
      <c r="K4014">
        <v>0</v>
      </c>
      <c r="L4014" s="1">
        <v>2250</v>
      </c>
      <c r="M4014" t="s">
        <v>27</v>
      </c>
      <c r="N4014" t="s">
        <v>27</v>
      </c>
      <c r="O4014" t="s">
        <v>27</v>
      </c>
      <c r="P4014">
        <v>0</v>
      </c>
      <c r="Q4014" t="s">
        <v>34</v>
      </c>
      <c r="R4014">
        <v>17</v>
      </c>
      <c r="S4014" t="s">
        <v>27</v>
      </c>
      <c r="T4014">
        <v>6</v>
      </c>
      <c r="U4014">
        <v>1</v>
      </c>
      <c r="V4014">
        <v>1</v>
      </c>
      <c r="W4014">
        <v>99</v>
      </c>
      <c r="X4014">
        <v>766</v>
      </c>
      <c r="Y4014">
        <v>-50</v>
      </c>
      <c r="Z4014" t="s">
        <v>35</v>
      </c>
      <c r="AA4014">
        <v>100</v>
      </c>
      <c r="AB4014" t="str">
        <f t="shared" si="62"/>
        <v>20-29</v>
      </c>
    </row>
    <row r="4015" spans="1:28" x14ac:dyDescent="0.3">
      <c r="A4015">
        <v>42</v>
      </c>
      <c r="B4015" t="s">
        <v>27</v>
      </c>
      <c r="C4015" t="s">
        <v>38</v>
      </c>
      <c r="D4015">
        <v>0</v>
      </c>
      <c r="E4015" t="s">
        <v>29</v>
      </c>
      <c r="F4015">
        <v>50</v>
      </c>
      <c r="G4015">
        <v>0</v>
      </c>
      <c r="H4015" t="s">
        <v>30</v>
      </c>
      <c r="I4015">
        <v>0</v>
      </c>
      <c r="J4015" t="s">
        <v>31</v>
      </c>
      <c r="K4015">
        <v>0</v>
      </c>
      <c r="L4015" s="1">
        <v>2200</v>
      </c>
      <c r="M4015" t="s">
        <v>27</v>
      </c>
      <c r="N4015" t="s">
        <v>27</v>
      </c>
      <c r="O4015" t="s">
        <v>27</v>
      </c>
      <c r="P4015">
        <v>0</v>
      </c>
      <c r="Q4015" t="s">
        <v>34</v>
      </c>
      <c r="R4015">
        <v>19</v>
      </c>
      <c r="S4015" t="s">
        <v>36</v>
      </c>
      <c r="T4015">
        <v>5</v>
      </c>
      <c r="U4015">
        <v>0</v>
      </c>
      <c r="V4015">
        <v>1</v>
      </c>
      <c r="W4015">
        <v>9</v>
      </c>
      <c r="X4015">
        <v>761</v>
      </c>
      <c r="Y4015">
        <v>-50</v>
      </c>
      <c r="Z4015" t="s">
        <v>33</v>
      </c>
      <c r="AA4015">
        <v>50</v>
      </c>
      <c r="AB4015" t="str">
        <f t="shared" si="62"/>
        <v>40-49</v>
      </c>
    </row>
    <row r="4016" spans="1:28" x14ac:dyDescent="0.3">
      <c r="A4016">
        <v>38</v>
      </c>
      <c r="B4016" t="s">
        <v>27</v>
      </c>
      <c r="C4016" t="s">
        <v>28</v>
      </c>
      <c r="D4016">
        <v>86</v>
      </c>
      <c r="E4016" t="s">
        <v>42</v>
      </c>
      <c r="F4016">
        <v>100</v>
      </c>
      <c r="G4016">
        <v>0</v>
      </c>
      <c r="H4016" t="s">
        <v>30</v>
      </c>
      <c r="I4016">
        <v>0</v>
      </c>
      <c r="J4016" t="s">
        <v>40</v>
      </c>
      <c r="K4016">
        <v>-200</v>
      </c>
      <c r="L4016" s="1">
        <v>2236</v>
      </c>
      <c r="M4016" t="s">
        <v>27</v>
      </c>
      <c r="N4016" t="s">
        <v>36</v>
      </c>
      <c r="O4016" t="s">
        <v>27</v>
      </c>
      <c r="P4016">
        <v>50</v>
      </c>
      <c r="Q4016" t="s">
        <v>34</v>
      </c>
      <c r="R4016">
        <v>13</v>
      </c>
      <c r="S4016" t="s">
        <v>36</v>
      </c>
      <c r="T4016">
        <v>10</v>
      </c>
      <c r="U4016">
        <v>4</v>
      </c>
      <c r="V4016">
        <v>3</v>
      </c>
      <c r="W4016">
        <v>13</v>
      </c>
      <c r="X4016">
        <v>634</v>
      </c>
      <c r="Y4016">
        <v>50</v>
      </c>
      <c r="Z4016" t="s">
        <v>35</v>
      </c>
      <c r="AA4016">
        <v>100</v>
      </c>
      <c r="AB4016" t="str">
        <f t="shared" si="62"/>
        <v>30-39</v>
      </c>
    </row>
    <row r="4017" spans="1:28" x14ac:dyDescent="0.3">
      <c r="A4017">
        <v>31</v>
      </c>
      <c r="B4017" t="s">
        <v>27</v>
      </c>
      <c r="C4017" t="s">
        <v>46</v>
      </c>
      <c r="D4017">
        <v>0</v>
      </c>
      <c r="E4017" t="s">
        <v>42</v>
      </c>
      <c r="F4017">
        <v>100</v>
      </c>
      <c r="G4017">
        <v>0</v>
      </c>
      <c r="H4017" t="s">
        <v>43</v>
      </c>
      <c r="I4017">
        <v>0</v>
      </c>
      <c r="J4017" t="s">
        <v>40</v>
      </c>
      <c r="K4017">
        <v>-200</v>
      </c>
      <c r="L4017" s="1">
        <v>2150</v>
      </c>
      <c r="M4017" t="s">
        <v>27</v>
      </c>
      <c r="N4017" t="s">
        <v>27</v>
      </c>
      <c r="O4017" t="s">
        <v>27</v>
      </c>
      <c r="P4017">
        <v>0</v>
      </c>
      <c r="Q4017" t="s">
        <v>34</v>
      </c>
      <c r="R4017">
        <v>2</v>
      </c>
      <c r="S4017" t="s">
        <v>36</v>
      </c>
      <c r="T4017">
        <v>5</v>
      </c>
      <c r="U4017">
        <v>5</v>
      </c>
      <c r="V4017">
        <v>1</v>
      </c>
      <c r="W4017">
        <v>9</v>
      </c>
      <c r="X4017">
        <v>695</v>
      </c>
      <c r="Y4017">
        <v>50</v>
      </c>
      <c r="Z4017" t="s">
        <v>33</v>
      </c>
      <c r="AA4017">
        <v>50</v>
      </c>
      <c r="AB4017" t="str">
        <f t="shared" si="62"/>
        <v>30-39</v>
      </c>
    </row>
    <row r="4018" spans="1:28" x14ac:dyDescent="0.3">
      <c r="A4018">
        <v>32</v>
      </c>
      <c r="B4018" t="s">
        <v>27</v>
      </c>
      <c r="C4018" t="s">
        <v>28</v>
      </c>
      <c r="D4018">
        <v>86</v>
      </c>
      <c r="E4018" t="s">
        <v>42</v>
      </c>
      <c r="F4018">
        <v>100</v>
      </c>
      <c r="G4018">
        <v>1</v>
      </c>
      <c r="H4018" t="s">
        <v>30</v>
      </c>
      <c r="I4018">
        <v>50</v>
      </c>
      <c r="J4018" t="s">
        <v>40</v>
      </c>
      <c r="K4018">
        <v>-200</v>
      </c>
      <c r="L4018" s="1">
        <v>2186</v>
      </c>
      <c r="M4018" t="s">
        <v>27</v>
      </c>
      <c r="N4018" t="s">
        <v>27</v>
      </c>
      <c r="O4018" t="s">
        <v>27</v>
      </c>
      <c r="P4018">
        <v>0</v>
      </c>
      <c r="Q4018" t="s">
        <v>34</v>
      </c>
      <c r="R4018">
        <v>8</v>
      </c>
      <c r="S4018" t="s">
        <v>27</v>
      </c>
      <c r="T4018">
        <v>5</v>
      </c>
      <c r="U4018">
        <v>1</v>
      </c>
      <c r="V4018">
        <v>3</v>
      </c>
      <c r="W4018">
        <v>99</v>
      </c>
      <c r="X4018">
        <v>718</v>
      </c>
      <c r="Y4018">
        <v>-50</v>
      </c>
      <c r="Z4018" t="s">
        <v>33</v>
      </c>
      <c r="AA4018">
        <v>50</v>
      </c>
      <c r="AB4018" t="str">
        <f t="shared" si="62"/>
        <v>30-39</v>
      </c>
    </row>
    <row r="4019" spans="1:28" x14ac:dyDescent="0.3">
      <c r="A4019">
        <v>50</v>
      </c>
      <c r="B4019" t="s">
        <v>27</v>
      </c>
      <c r="C4019" t="s">
        <v>28</v>
      </c>
      <c r="D4019">
        <v>86</v>
      </c>
      <c r="E4019" t="s">
        <v>37</v>
      </c>
      <c r="F4019">
        <v>0</v>
      </c>
      <c r="G4019">
        <v>1</v>
      </c>
      <c r="H4019" t="s">
        <v>30</v>
      </c>
      <c r="I4019">
        <v>50</v>
      </c>
      <c r="J4019" t="s">
        <v>31</v>
      </c>
      <c r="K4019">
        <v>0</v>
      </c>
      <c r="L4019" s="1">
        <v>2186</v>
      </c>
      <c r="M4019" t="s">
        <v>27</v>
      </c>
      <c r="N4019" t="s">
        <v>36</v>
      </c>
      <c r="O4019" t="s">
        <v>27</v>
      </c>
      <c r="P4019">
        <v>50</v>
      </c>
      <c r="Q4019" t="s">
        <v>34</v>
      </c>
      <c r="R4019">
        <v>1</v>
      </c>
      <c r="S4019" t="s">
        <v>36</v>
      </c>
      <c r="T4019">
        <v>4</v>
      </c>
      <c r="U4019">
        <v>2</v>
      </c>
      <c r="V4019">
        <v>3</v>
      </c>
      <c r="W4019">
        <v>6</v>
      </c>
      <c r="X4019">
        <v>740</v>
      </c>
      <c r="Y4019">
        <v>-50</v>
      </c>
      <c r="Z4019" t="s">
        <v>41</v>
      </c>
      <c r="AA4019">
        <v>0</v>
      </c>
      <c r="AB4019" t="str">
        <f t="shared" si="62"/>
        <v>50-59</v>
      </c>
    </row>
    <row r="4020" spans="1:28" x14ac:dyDescent="0.3">
      <c r="A4020">
        <v>32</v>
      </c>
      <c r="B4020" t="s">
        <v>27</v>
      </c>
      <c r="C4020" t="s">
        <v>28</v>
      </c>
      <c r="D4020">
        <v>86</v>
      </c>
      <c r="E4020" t="s">
        <v>29</v>
      </c>
      <c r="F4020">
        <v>50</v>
      </c>
      <c r="G4020">
        <v>0</v>
      </c>
      <c r="H4020" t="s">
        <v>30</v>
      </c>
      <c r="I4020">
        <v>0</v>
      </c>
      <c r="J4020" t="s">
        <v>31</v>
      </c>
      <c r="K4020">
        <v>0</v>
      </c>
      <c r="L4020" s="1">
        <v>2286</v>
      </c>
      <c r="M4020" t="s">
        <v>27</v>
      </c>
      <c r="N4020" t="s">
        <v>36</v>
      </c>
      <c r="O4020" t="s">
        <v>27</v>
      </c>
      <c r="P4020">
        <v>50</v>
      </c>
      <c r="Q4020" t="s">
        <v>34</v>
      </c>
      <c r="R4020">
        <v>2</v>
      </c>
      <c r="S4020" t="s">
        <v>27</v>
      </c>
      <c r="T4020">
        <v>1</v>
      </c>
      <c r="U4020">
        <v>3</v>
      </c>
      <c r="V4020">
        <v>1</v>
      </c>
      <c r="W4020">
        <v>99</v>
      </c>
      <c r="X4020">
        <v>688</v>
      </c>
      <c r="Y4020">
        <v>50</v>
      </c>
      <c r="Z4020" t="s">
        <v>41</v>
      </c>
      <c r="AA4020">
        <v>0</v>
      </c>
      <c r="AB4020" t="str">
        <f t="shared" si="62"/>
        <v>30-39</v>
      </c>
    </row>
    <row r="4021" spans="1:28" x14ac:dyDescent="0.3">
      <c r="A4021">
        <v>38</v>
      </c>
      <c r="B4021" t="s">
        <v>27</v>
      </c>
      <c r="C4021" t="s">
        <v>38</v>
      </c>
      <c r="D4021">
        <v>0</v>
      </c>
      <c r="E4021" t="s">
        <v>29</v>
      </c>
      <c r="F4021">
        <v>50</v>
      </c>
      <c r="G4021">
        <v>3</v>
      </c>
      <c r="H4021" t="s">
        <v>30</v>
      </c>
      <c r="I4021">
        <v>150</v>
      </c>
      <c r="J4021" t="s">
        <v>40</v>
      </c>
      <c r="K4021">
        <v>-200</v>
      </c>
      <c r="L4021" s="1">
        <v>2150</v>
      </c>
      <c r="M4021" t="s">
        <v>36</v>
      </c>
      <c r="N4021" t="s">
        <v>27</v>
      </c>
      <c r="O4021" t="s">
        <v>27</v>
      </c>
      <c r="P4021">
        <v>50</v>
      </c>
      <c r="Q4021" t="s">
        <v>34</v>
      </c>
      <c r="R4021">
        <v>9</v>
      </c>
      <c r="S4021" t="s">
        <v>27</v>
      </c>
      <c r="T4021">
        <v>4</v>
      </c>
      <c r="U4021">
        <v>1</v>
      </c>
      <c r="V4021">
        <v>3</v>
      </c>
      <c r="W4021">
        <v>99</v>
      </c>
      <c r="X4021">
        <v>761</v>
      </c>
      <c r="Y4021">
        <v>-50</v>
      </c>
      <c r="Z4021" t="s">
        <v>35</v>
      </c>
      <c r="AA4021">
        <v>100</v>
      </c>
      <c r="AB4021" t="str">
        <f t="shared" si="62"/>
        <v>30-39</v>
      </c>
    </row>
    <row r="4022" spans="1:28" x14ac:dyDescent="0.3">
      <c r="A4022">
        <v>72</v>
      </c>
      <c r="B4022" t="s">
        <v>36</v>
      </c>
      <c r="C4022" t="s">
        <v>38</v>
      </c>
      <c r="D4022">
        <v>0</v>
      </c>
      <c r="E4022" t="s">
        <v>37</v>
      </c>
      <c r="F4022">
        <v>0</v>
      </c>
      <c r="G4022">
        <v>0</v>
      </c>
      <c r="H4022" t="s">
        <v>39</v>
      </c>
      <c r="I4022">
        <v>0</v>
      </c>
      <c r="J4022" t="s">
        <v>40</v>
      </c>
      <c r="K4022">
        <v>-200</v>
      </c>
      <c r="L4022" s="1">
        <v>2100</v>
      </c>
      <c r="M4022" t="s">
        <v>27</v>
      </c>
      <c r="N4022" t="s">
        <v>27</v>
      </c>
      <c r="O4022" t="s">
        <v>27</v>
      </c>
      <c r="P4022">
        <v>0</v>
      </c>
      <c r="Q4022" t="s">
        <v>32</v>
      </c>
      <c r="R4022">
        <v>26</v>
      </c>
      <c r="S4022" t="s">
        <v>36</v>
      </c>
      <c r="T4022">
        <v>11</v>
      </c>
      <c r="U4022">
        <v>1</v>
      </c>
      <c r="V4022">
        <v>1</v>
      </c>
      <c r="W4022">
        <v>11</v>
      </c>
      <c r="X4022">
        <v>661</v>
      </c>
      <c r="Y4022">
        <v>50</v>
      </c>
      <c r="Z4022" t="s">
        <v>35</v>
      </c>
      <c r="AA4022">
        <v>100</v>
      </c>
      <c r="AB4022" t="str">
        <f t="shared" si="62"/>
        <v>70-79</v>
      </c>
    </row>
    <row r="4023" spans="1:28" x14ac:dyDescent="0.3">
      <c r="A4023">
        <v>18</v>
      </c>
      <c r="B4023" t="s">
        <v>27</v>
      </c>
      <c r="C4023" t="s">
        <v>28</v>
      </c>
      <c r="D4023">
        <v>86</v>
      </c>
      <c r="E4023" t="s">
        <v>42</v>
      </c>
      <c r="F4023">
        <v>100</v>
      </c>
      <c r="G4023">
        <v>1</v>
      </c>
      <c r="H4023" t="s">
        <v>30</v>
      </c>
      <c r="I4023">
        <v>50</v>
      </c>
      <c r="J4023" t="s">
        <v>31</v>
      </c>
      <c r="K4023">
        <v>0</v>
      </c>
      <c r="L4023" s="1">
        <v>2336</v>
      </c>
      <c r="M4023" t="s">
        <v>27</v>
      </c>
      <c r="N4023" t="s">
        <v>36</v>
      </c>
      <c r="O4023" t="s">
        <v>27</v>
      </c>
      <c r="P4023">
        <v>50</v>
      </c>
      <c r="Q4023" t="s">
        <v>34</v>
      </c>
      <c r="R4023">
        <v>12</v>
      </c>
      <c r="S4023" t="s">
        <v>36</v>
      </c>
      <c r="T4023">
        <v>6</v>
      </c>
      <c r="U4023">
        <v>0</v>
      </c>
      <c r="V4023">
        <v>3</v>
      </c>
      <c r="W4023">
        <v>1</v>
      </c>
      <c r="X4023">
        <v>765</v>
      </c>
      <c r="Y4023">
        <v>-50</v>
      </c>
      <c r="Z4023" t="s">
        <v>33</v>
      </c>
      <c r="AA4023">
        <v>50</v>
      </c>
      <c r="AB4023" t="str">
        <f t="shared" si="62"/>
        <v>10-19</v>
      </c>
    </row>
    <row r="4024" spans="1:28" x14ac:dyDescent="0.3">
      <c r="A4024">
        <v>18</v>
      </c>
      <c r="B4024" t="s">
        <v>27</v>
      </c>
      <c r="C4024" t="s">
        <v>38</v>
      </c>
      <c r="D4024">
        <v>0</v>
      </c>
      <c r="E4024" t="s">
        <v>29</v>
      </c>
      <c r="F4024">
        <v>50</v>
      </c>
      <c r="G4024">
        <v>1</v>
      </c>
      <c r="H4024" t="s">
        <v>30</v>
      </c>
      <c r="I4024">
        <v>50</v>
      </c>
      <c r="J4024" t="s">
        <v>31</v>
      </c>
      <c r="K4024">
        <v>0</v>
      </c>
      <c r="L4024" s="1">
        <v>2250</v>
      </c>
      <c r="M4024" t="s">
        <v>36</v>
      </c>
      <c r="N4024" t="s">
        <v>27</v>
      </c>
      <c r="O4024" t="s">
        <v>27</v>
      </c>
      <c r="P4024">
        <v>50</v>
      </c>
      <c r="Q4024" t="s">
        <v>44</v>
      </c>
      <c r="R4024">
        <v>9</v>
      </c>
      <c r="S4024" t="s">
        <v>27</v>
      </c>
      <c r="T4024">
        <v>2</v>
      </c>
      <c r="U4024">
        <v>0</v>
      </c>
      <c r="V4024">
        <v>1</v>
      </c>
      <c r="W4024">
        <v>99</v>
      </c>
      <c r="X4024">
        <v>654</v>
      </c>
      <c r="Y4024">
        <v>50</v>
      </c>
      <c r="Z4024" t="s">
        <v>41</v>
      </c>
      <c r="AA4024">
        <v>0</v>
      </c>
      <c r="AB4024" t="str">
        <f t="shared" si="62"/>
        <v>10-19</v>
      </c>
    </row>
    <row r="4025" spans="1:28" x14ac:dyDescent="0.3">
      <c r="A4025">
        <v>51</v>
      </c>
      <c r="B4025" t="s">
        <v>27</v>
      </c>
      <c r="C4025" t="s">
        <v>28</v>
      </c>
      <c r="D4025">
        <v>86</v>
      </c>
      <c r="E4025" t="s">
        <v>29</v>
      </c>
      <c r="F4025">
        <v>50</v>
      </c>
      <c r="G4025">
        <v>0</v>
      </c>
      <c r="H4025" t="s">
        <v>43</v>
      </c>
      <c r="I4025">
        <v>0</v>
      </c>
      <c r="J4025" t="s">
        <v>40</v>
      </c>
      <c r="K4025">
        <v>-200</v>
      </c>
      <c r="L4025" s="1">
        <v>2236</v>
      </c>
      <c r="M4025" t="s">
        <v>27</v>
      </c>
      <c r="N4025" t="s">
        <v>27</v>
      </c>
      <c r="O4025" t="s">
        <v>27</v>
      </c>
      <c r="P4025">
        <v>0</v>
      </c>
      <c r="Q4025" t="s">
        <v>34</v>
      </c>
      <c r="R4025">
        <v>1</v>
      </c>
      <c r="S4025" t="s">
        <v>27</v>
      </c>
      <c r="T4025">
        <v>3</v>
      </c>
      <c r="U4025">
        <v>1</v>
      </c>
      <c r="V4025">
        <v>2</v>
      </c>
      <c r="W4025">
        <v>99</v>
      </c>
      <c r="X4025">
        <v>674</v>
      </c>
      <c r="Y4025">
        <v>50</v>
      </c>
      <c r="Z4025" t="s">
        <v>35</v>
      </c>
      <c r="AA4025">
        <v>100</v>
      </c>
      <c r="AB4025" t="str">
        <f t="shared" si="62"/>
        <v>50-59</v>
      </c>
    </row>
    <row r="4026" spans="1:28" x14ac:dyDescent="0.3">
      <c r="A4026">
        <v>29</v>
      </c>
      <c r="B4026" t="s">
        <v>27</v>
      </c>
      <c r="C4026" t="s">
        <v>38</v>
      </c>
      <c r="D4026">
        <v>0</v>
      </c>
      <c r="E4026" t="s">
        <v>29</v>
      </c>
      <c r="F4026">
        <v>50</v>
      </c>
      <c r="G4026">
        <v>0</v>
      </c>
      <c r="H4026" t="s">
        <v>39</v>
      </c>
      <c r="I4026">
        <v>0</v>
      </c>
      <c r="J4026" t="s">
        <v>31</v>
      </c>
      <c r="K4026">
        <v>0</v>
      </c>
      <c r="L4026" s="1">
        <v>2300</v>
      </c>
      <c r="M4026" t="s">
        <v>36</v>
      </c>
      <c r="N4026" t="s">
        <v>27</v>
      </c>
      <c r="O4026" t="s">
        <v>27</v>
      </c>
      <c r="P4026">
        <v>50</v>
      </c>
      <c r="Q4026" t="s">
        <v>34</v>
      </c>
      <c r="R4026">
        <v>8</v>
      </c>
      <c r="S4026" t="s">
        <v>27</v>
      </c>
      <c r="T4026">
        <v>7</v>
      </c>
      <c r="U4026">
        <v>2</v>
      </c>
      <c r="V4026">
        <v>3</v>
      </c>
      <c r="W4026">
        <v>99</v>
      </c>
      <c r="X4026">
        <v>681</v>
      </c>
      <c r="Y4026">
        <v>50</v>
      </c>
      <c r="Z4026" t="s">
        <v>35</v>
      </c>
      <c r="AA4026">
        <v>100</v>
      </c>
      <c r="AB4026" t="str">
        <f t="shared" si="62"/>
        <v>20-29</v>
      </c>
    </row>
    <row r="4027" spans="1:28" x14ac:dyDescent="0.3">
      <c r="A4027">
        <v>35</v>
      </c>
      <c r="B4027" t="s">
        <v>27</v>
      </c>
      <c r="C4027" t="s">
        <v>28</v>
      </c>
      <c r="D4027">
        <v>86</v>
      </c>
      <c r="E4027" t="s">
        <v>29</v>
      </c>
      <c r="F4027">
        <v>50</v>
      </c>
      <c r="G4027">
        <v>0</v>
      </c>
      <c r="H4027" t="s">
        <v>30</v>
      </c>
      <c r="I4027">
        <v>0</v>
      </c>
      <c r="J4027" t="s">
        <v>31</v>
      </c>
      <c r="K4027">
        <v>0</v>
      </c>
      <c r="L4027" s="1">
        <v>2336</v>
      </c>
      <c r="M4027" t="s">
        <v>27</v>
      </c>
      <c r="N4027" t="s">
        <v>27</v>
      </c>
      <c r="O4027" t="s">
        <v>27</v>
      </c>
      <c r="P4027">
        <v>0</v>
      </c>
      <c r="Q4027" t="s">
        <v>34</v>
      </c>
      <c r="R4027">
        <v>27</v>
      </c>
      <c r="S4027" t="s">
        <v>36</v>
      </c>
      <c r="T4027">
        <v>2</v>
      </c>
      <c r="U4027">
        <v>1</v>
      </c>
      <c r="V4027">
        <v>3</v>
      </c>
      <c r="W4027">
        <v>5</v>
      </c>
      <c r="X4027">
        <v>620</v>
      </c>
      <c r="Y4027">
        <v>50</v>
      </c>
      <c r="Z4027" t="s">
        <v>41</v>
      </c>
      <c r="AA4027">
        <v>0</v>
      </c>
      <c r="AB4027" t="str">
        <f t="shared" si="62"/>
        <v>30-39</v>
      </c>
    </row>
    <row r="4028" spans="1:28" x14ac:dyDescent="0.3">
      <c r="A4028">
        <v>28</v>
      </c>
      <c r="B4028" t="s">
        <v>27</v>
      </c>
      <c r="C4028" t="s">
        <v>38</v>
      </c>
      <c r="D4028">
        <v>0</v>
      </c>
      <c r="E4028" t="s">
        <v>29</v>
      </c>
      <c r="F4028">
        <v>50</v>
      </c>
      <c r="G4028">
        <v>1</v>
      </c>
      <c r="H4028" t="s">
        <v>43</v>
      </c>
      <c r="I4028">
        <v>200</v>
      </c>
      <c r="J4028" t="s">
        <v>40</v>
      </c>
      <c r="K4028">
        <v>-200</v>
      </c>
      <c r="L4028" s="1">
        <v>2100</v>
      </c>
      <c r="M4028" t="s">
        <v>36</v>
      </c>
      <c r="N4028" t="s">
        <v>27</v>
      </c>
      <c r="O4028" t="s">
        <v>27</v>
      </c>
      <c r="P4028">
        <v>50</v>
      </c>
      <c r="Q4028" t="s">
        <v>34</v>
      </c>
      <c r="R4028">
        <v>7</v>
      </c>
      <c r="S4028" t="s">
        <v>36</v>
      </c>
      <c r="T4028">
        <v>7</v>
      </c>
      <c r="U4028">
        <v>6</v>
      </c>
      <c r="V4028">
        <v>2</v>
      </c>
      <c r="W4028">
        <v>8</v>
      </c>
      <c r="X4028">
        <v>805</v>
      </c>
      <c r="Y4028">
        <v>-50</v>
      </c>
      <c r="Z4028" t="s">
        <v>41</v>
      </c>
      <c r="AA4028">
        <v>0</v>
      </c>
      <c r="AB4028" t="str">
        <f t="shared" si="62"/>
        <v>20-29</v>
      </c>
    </row>
    <row r="4029" spans="1:28" x14ac:dyDescent="0.3">
      <c r="A4029">
        <v>36</v>
      </c>
      <c r="B4029" t="s">
        <v>27</v>
      </c>
      <c r="C4029" t="s">
        <v>38</v>
      </c>
      <c r="D4029">
        <v>0</v>
      </c>
      <c r="E4029" t="s">
        <v>29</v>
      </c>
      <c r="F4029">
        <v>50</v>
      </c>
      <c r="G4029">
        <v>0</v>
      </c>
      <c r="H4029" t="s">
        <v>39</v>
      </c>
      <c r="I4029">
        <v>0</v>
      </c>
      <c r="J4029" t="s">
        <v>31</v>
      </c>
      <c r="K4029">
        <v>0</v>
      </c>
      <c r="L4029" s="1">
        <v>2150</v>
      </c>
      <c r="M4029" t="s">
        <v>27</v>
      </c>
      <c r="N4029" t="s">
        <v>36</v>
      </c>
      <c r="O4029" t="s">
        <v>27</v>
      </c>
      <c r="P4029">
        <v>50</v>
      </c>
      <c r="Q4029" t="s">
        <v>32</v>
      </c>
      <c r="R4029">
        <v>20</v>
      </c>
      <c r="S4029" t="s">
        <v>27</v>
      </c>
      <c r="T4029">
        <v>5</v>
      </c>
      <c r="U4029">
        <v>1</v>
      </c>
      <c r="V4029">
        <v>2</v>
      </c>
      <c r="W4029">
        <v>99</v>
      </c>
      <c r="X4029">
        <v>735</v>
      </c>
      <c r="Y4029">
        <v>-50</v>
      </c>
      <c r="Z4029" t="s">
        <v>33</v>
      </c>
      <c r="AA4029">
        <v>50</v>
      </c>
      <c r="AB4029" t="str">
        <f t="shared" si="62"/>
        <v>30-39</v>
      </c>
    </row>
    <row r="4030" spans="1:28" x14ac:dyDescent="0.3">
      <c r="A4030">
        <v>63</v>
      </c>
      <c r="B4030" t="s">
        <v>36</v>
      </c>
      <c r="C4030" t="s">
        <v>38</v>
      </c>
      <c r="D4030">
        <v>0</v>
      </c>
      <c r="E4030" t="s">
        <v>37</v>
      </c>
      <c r="F4030">
        <v>0</v>
      </c>
      <c r="G4030">
        <v>1</v>
      </c>
      <c r="H4030" t="s">
        <v>43</v>
      </c>
      <c r="I4030">
        <v>200</v>
      </c>
      <c r="J4030" t="s">
        <v>40</v>
      </c>
      <c r="K4030">
        <v>-200</v>
      </c>
      <c r="L4030" s="1">
        <v>2250</v>
      </c>
      <c r="M4030" t="s">
        <v>36</v>
      </c>
      <c r="N4030" t="s">
        <v>27</v>
      </c>
      <c r="O4030" t="s">
        <v>27</v>
      </c>
      <c r="P4030">
        <v>50</v>
      </c>
      <c r="Q4030" t="s">
        <v>34</v>
      </c>
      <c r="R4030">
        <v>23</v>
      </c>
      <c r="S4030" t="s">
        <v>27</v>
      </c>
      <c r="T4030">
        <v>1</v>
      </c>
      <c r="U4030">
        <v>1</v>
      </c>
      <c r="V4030">
        <v>3</v>
      </c>
      <c r="W4030">
        <v>99</v>
      </c>
      <c r="X4030">
        <v>682</v>
      </c>
      <c r="Y4030">
        <v>50</v>
      </c>
      <c r="Z4030" t="s">
        <v>35</v>
      </c>
      <c r="AA4030">
        <v>100</v>
      </c>
      <c r="AB4030" t="str">
        <f t="shared" si="62"/>
        <v>60-69</v>
      </c>
    </row>
    <row r="4031" spans="1:28" x14ac:dyDescent="0.3">
      <c r="A4031">
        <v>52</v>
      </c>
      <c r="B4031" t="s">
        <v>27</v>
      </c>
      <c r="C4031" t="s">
        <v>28</v>
      </c>
      <c r="D4031">
        <v>86</v>
      </c>
      <c r="E4031" t="s">
        <v>37</v>
      </c>
      <c r="F4031">
        <v>0</v>
      </c>
      <c r="G4031">
        <v>1</v>
      </c>
      <c r="H4031" t="s">
        <v>30</v>
      </c>
      <c r="I4031">
        <v>50</v>
      </c>
      <c r="J4031" t="s">
        <v>31</v>
      </c>
      <c r="K4031">
        <v>0</v>
      </c>
      <c r="L4031" s="1">
        <v>2236</v>
      </c>
      <c r="M4031" t="s">
        <v>27</v>
      </c>
      <c r="N4031" t="s">
        <v>27</v>
      </c>
      <c r="O4031" t="s">
        <v>27</v>
      </c>
      <c r="P4031">
        <v>0</v>
      </c>
      <c r="Q4031" t="s">
        <v>44</v>
      </c>
      <c r="R4031">
        <v>26</v>
      </c>
      <c r="S4031" t="s">
        <v>36</v>
      </c>
      <c r="T4031">
        <v>5</v>
      </c>
      <c r="U4031">
        <v>0</v>
      </c>
      <c r="V4031">
        <v>2</v>
      </c>
      <c r="W4031">
        <v>9</v>
      </c>
      <c r="X4031">
        <v>731</v>
      </c>
      <c r="Y4031">
        <v>-50</v>
      </c>
      <c r="Z4031" t="s">
        <v>41</v>
      </c>
      <c r="AA4031">
        <v>0</v>
      </c>
      <c r="AB4031" t="str">
        <f t="shared" si="62"/>
        <v>50-59</v>
      </c>
    </row>
    <row r="4032" spans="1:28" x14ac:dyDescent="0.3">
      <c r="A4032">
        <v>52</v>
      </c>
      <c r="B4032" t="s">
        <v>27</v>
      </c>
      <c r="C4032" t="s">
        <v>38</v>
      </c>
      <c r="D4032">
        <v>0</v>
      </c>
      <c r="E4032" t="s">
        <v>37</v>
      </c>
      <c r="F4032">
        <v>0</v>
      </c>
      <c r="G4032">
        <v>0</v>
      </c>
      <c r="H4032" t="s">
        <v>43</v>
      </c>
      <c r="I4032">
        <v>0</v>
      </c>
      <c r="J4032" t="s">
        <v>31</v>
      </c>
      <c r="K4032">
        <v>0</v>
      </c>
      <c r="L4032" s="1">
        <v>2150</v>
      </c>
      <c r="M4032" t="s">
        <v>27</v>
      </c>
      <c r="N4032" t="s">
        <v>36</v>
      </c>
      <c r="O4032" t="s">
        <v>27</v>
      </c>
      <c r="P4032">
        <v>50</v>
      </c>
      <c r="Q4032" t="s">
        <v>32</v>
      </c>
      <c r="R4032">
        <v>28</v>
      </c>
      <c r="S4032" t="s">
        <v>36</v>
      </c>
      <c r="T4032">
        <v>8</v>
      </c>
      <c r="U4032">
        <v>1</v>
      </c>
      <c r="V4032">
        <v>2</v>
      </c>
      <c r="W4032">
        <v>1</v>
      </c>
      <c r="X4032">
        <v>688</v>
      </c>
      <c r="Y4032">
        <v>50</v>
      </c>
      <c r="Z4032" t="s">
        <v>41</v>
      </c>
      <c r="AA4032">
        <v>0</v>
      </c>
      <c r="AB4032" t="str">
        <f t="shared" si="62"/>
        <v>50-59</v>
      </c>
    </row>
    <row r="4033" spans="1:28" x14ac:dyDescent="0.3">
      <c r="A4033">
        <v>18</v>
      </c>
      <c r="B4033" t="s">
        <v>27</v>
      </c>
      <c r="C4033" t="s">
        <v>28</v>
      </c>
      <c r="D4033">
        <v>86</v>
      </c>
      <c r="E4033" t="s">
        <v>42</v>
      </c>
      <c r="F4033">
        <v>100</v>
      </c>
      <c r="G4033">
        <v>1</v>
      </c>
      <c r="H4033" t="s">
        <v>30</v>
      </c>
      <c r="I4033">
        <v>50</v>
      </c>
      <c r="J4033" t="s">
        <v>31</v>
      </c>
      <c r="K4033">
        <v>0</v>
      </c>
      <c r="L4033" s="1">
        <v>2436</v>
      </c>
      <c r="M4033" t="s">
        <v>27</v>
      </c>
      <c r="N4033" t="s">
        <v>27</v>
      </c>
      <c r="O4033" t="s">
        <v>27</v>
      </c>
      <c r="P4033">
        <v>0</v>
      </c>
      <c r="Q4033" t="s">
        <v>32</v>
      </c>
      <c r="R4033">
        <v>10</v>
      </c>
      <c r="S4033" t="s">
        <v>27</v>
      </c>
      <c r="T4033">
        <v>4</v>
      </c>
      <c r="U4033">
        <v>3</v>
      </c>
      <c r="V4033">
        <v>1</v>
      </c>
      <c r="W4033">
        <v>99</v>
      </c>
      <c r="X4033">
        <v>713</v>
      </c>
      <c r="Y4033">
        <v>-50</v>
      </c>
      <c r="Z4033" t="s">
        <v>35</v>
      </c>
      <c r="AA4033">
        <v>100</v>
      </c>
      <c r="AB4033" t="str">
        <f t="shared" si="62"/>
        <v>10-19</v>
      </c>
    </row>
    <row r="4034" spans="1:28" x14ac:dyDescent="0.3">
      <c r="A4034">
        <v>22</v>
      </c>
      <c r="B4034" t="s">
        <v>27</v>
      </c>
      <c r="C4034" t="s">
        <v>46</v>
      </c>
      <c r="D4034">
        <v>0</v>
      </c>
      <c r="E4034" t="s">
        <v>29</v>
      </c>
      <c r="F4034">
        <v>50</v>
      </c>
      <c r="G4034">
        <v>2</v>
      </c>
      <c r="H4034" t="s">
        <v>30</v>
      </c>
      <c r="I4034">
        <v>100</v>
      </c>
      <c r="J4034" t="s">
        <v>31</v>
      </c>
      <c r="K4034">
        <v>0</v>
      </c>
      <c r="L4034" s="1">
        <v>2400</v>
      </c>
      <c r="M4034" t="s">
        <v>27</v>
      </c>
      <c r="N4034" t="s">
        <v>27</v>
      </c>
      <c r="O4034" t="s">
        <v>27</v>
      </c>
      <c r="P4034">
        <v>0</v>
      </c>
      <c r="Q4034" t="s">
        <v>32</v>
      </c>
      <c r="R4034">
        <v>1</v>
      </c>
      <c r="S4034" t="s">
        <v>27</v>
      </c>
      <c r="T4034">
        <v>6</v>
      </c>
      <c r="U4034">
        <v>1</v>
      </c>
      <c r="V4034">
        <v>3</v>
      </c>
      <c r="W4034">
        <v>99</v>
      </c>
      <c r="X4034">
        <v>651</v>
      </c>
      <c r="Y4034">
        <v>50</v>
      </c>
      <c r="Z4034" t="s">
        <v>33</v>
      </c>
      <c r="AA4034">
        <v>50</v>
      </c>
      <c r="AB4034" t="str">
        <f t="shared" ref="AB4034:AB4097" si="63">FLOOR(A4034,10) &amp; "-" &amp; (FLOOR(A4034,10)+9)</f>
        <v>20-29</v>
      </c>
    </row>
    <row r="4035" spans="1:28" x14ac:dyDescent="0.3">
      <c r="A4035">
        <v>18</v>
      </c>
      <c r="B4035" t="s">
        <v>27</v>
      </c>
      <c r="C4035" t="s">
        <v>28</v>
      </c>
      <c r="D4035">
        <v>86</v>
      </c>
      <c r="E4035" t="s">
        <v>29</v>
      </c>
      <c r="F4035">
        <v>50</v>
      </c>
      <c r="G4035">
        <v>0</v>
      </c>
      <c r="H4035" t="s">
        <v>30</v>
      </c>
      <c r="I4035">
        <v>0</v>
      </c>
      <c r="J4035" t="s">
        <v>31</v>
      </c>
      <c r="K4035">
        <v>0</v>
      </c>
      <c r="L4035" s="1">
        <v>2236</v>
      </c>
      <c r="M4035" t="s">
        <v>27</v>
      </c>
      <c r="N4035" t="s">
        <v>36</v>
      </c>
      <c r="O4035" t="s">
        <v>27</v>
      </c>
      <c r="P4035">
        <v>50</v>
      </c>
      <c r="Q4035" t="s">
        <v>32</v>
      </c>
      <c r="R4035">
        <v>15</v>
      </c>
      <c r="S4035" t="s">
        <v>27</v>
      </c>
      <c r="T4035">
        <v>2</v>
      </c>
      <c r="U4035">
        <v>0</v>
      </c>
      <c r="V4035">
        <v>2</v>
      </c>
      <c r="W4035">
        <v>99</v>
      </c>
      <c r="X4035">
        <v>742</v>
      </c>
      <c r="Y4035">
        <v>-50</v>
      </c>
      <c r="Z4035" t="s">
        <v>33</v>
      </c>
      <c r="AA4035">
        <v>50</v>
      </c>
      <c r="AB4035" t="str">
        <f t="shared" si="63"/>
        <v>10-19</v>
      </c>
    </row>
    <row r="4036" spans="1:28" x14ac:dyDescent="0.3">
      <c r="A4036">
        <v>27</v>
      </c>
      <c r="B4036" t="s">
        <v>27</v>
      </c>
      <c r="C4036" t="s">
        <v>28</v>
      </c>
      <c r="D4036">
        <v>86</v>
      </c>
      <c r="E4036" t="s">
        <v>29</v>
      </c>
      <c r="F4036">
        <v>50</v>
      </c>
      <c r="G4036">
        <v>0</v>
      </c>
      <c r="H4036" t="s">
        <v>30</v>
      </c>
      <c r="I4036">
        <v>0</v>
      </c>
      <c r="J4036" t="s">
        <v>31</v>
      </c>
      <c r="K4036">
        <v>0</v>
      </c>
      <c r="L4036" s="1">
        <v>2386</v>
      </c>
      <c r="M4036" t="s">
        <v>36</v>
      </c>
      <c r="N4036" t="s">
        <v>27</v>
      </c>
      <c r="O4036" t="s">
        <v>27</v>
      </c>
      <c r="P4036">
        <v>50</v>
      </c>
      <c r="Q4036" t="s">
        <v>34</v>
      </c>
      <c r="R4036">
        <v>3</v>
      </c>
      <c r="S4036" t="s">
        <v>36</v>
      </c>
      <c r="T4036">
        <v>7</v>
      </c>
      <c r="U4036">
        <v>0</v>
      </c>
      <c r="V4036">
        <v>3</v>
      </c>
      <c r="W4036">
        <v>6</v>
      </c>
      <c r="X4036">
        <v>695</v>
      </c>
      <c r="Y4036">
        <v>50</v>
      </c>
      <c r="Z4036" t="s">
        <v>35</v>
      </c>
      <c r="AA4036">
        <v>100</v>
      </c>
      <c r="AB4036" t="str">
        <f t="shared" si="63"/>
        <v>20-29</v>
      </c>
    </row>
    <row r="4037" spans="1:28" x14ac:dyDescent="0.3">
      <c r="A4037">
        <v>54</v>
      </c>
      <c r="B4037" t="s">
        <v>27</v>
      </c>
      <c r="C4037" t="s">
        <v>38</v>
      </c>
      <c r="D4037">
        <v>0</v>
      </c>
      <c r="E4037" t="s">
        <v>37</v>
      </c>
      <c r="F4037">
        <v>0</v>
      </c>
      <c r="G4037">
        <v>2</v>
      </c>
      <c r="H4037" t="s">
        <v>30</v>
      </c>
      <c r="I4037">
        <v>100</v>
      </c>
      <c r="J4037" t="s">
        <v>40</v>
      </c>
      <c r="K4037">
        <v>-200</v>
      </c>
      <c r="L4037" s="1">
        <v>2050</v>
      </c>
      <c r="M4037" t="s">
        <v>27</v>
      </c>
      <c r="N4037" t="s">
        <v>27</v>
      </c>
      <c r="O4037" t="s">
        <v>27</v>
      </c>
      <c r="P4037">
        <v>0</v>
      </c>
      <c r="Q4037" t="s">
        <v>34</v>
      </c>
      <c r="R4037">
        <v>18</v>
      </c>
      <c r="S4037" t="s">
        <v>36</v>
      </c>
      <c r="T4037">
        <v>5</v>
      </c>
      <c r="U4037">
        <v>2</v>
      </c>
      <c r="V4037">
        <v>2</v>
      </c>
      <c r="W4037">
        <v>12</v>
      </c>
      <c r="X4037">
        <v>746</v>
      </c>
      <c r="Y4037">
        <v>-50</v>
      </c>
      <c r="Z4037" t="s">
        <v>33</v>
      </c>
      <c r="AA4037">
        <v>50</v>
      </c>
      <c r="AB4037" t="str">
        <f t="shared" si="63"/>
        <v>50-59</v>
      </c>
    </row>
    <row r="4038" spans="1:28" x14ac:dyDescent="0.3">
      <c r="A4038">
        <v>47</v>
      </c>
      <c r="B4038" t="s">
        <v>27</v>
      </c>
      <c r="C4038" t="s">
        <v>38</v>
      </c>
      <c r="D4038">
        <v>0</v>
      </c>
      <c r="E4038" t="s">
        <v>29</v>
      </c>
      <c r="F4038">
        <v>50</v>
      </c>
      <c r="G4038">
        <v>0</v>
      </c>
      <c r="H4038" t="s">
        <v>30</v>
      </c>
      <c r="I4038">
        <v>0</v>
      </c>
      <c r="J4038" t="s">
        <v>40</v>
      </c>
      <c r="K4038">
        <v>-200</v>
      </c>
      <c r="L4038" s="1">
        <v>1950</v>
      </c>
      <c r="M4038" t="s">
        <v>27</v>
      </c>
      <c r="N4038" t="s">
        <v>27</v>
      </c>
      <c r="O4038" t="s">
        <v>27</v>
      </c>
      <c r="P4038">
        <v>0</v>
      </c>
      <c r="Q4038" t="s">
        <v>34</v>
      </c>
      <c r="R4038">
        <v>24</v>
      </c>
      <c r="S4038" t="s">
        <v>27</v>
      </c>
      <c r="T4038">
        <v>3</v>
      </c>
      <c r="U4038">
        <v>2</v>
      </c>
      <c r="V4038">
        <v>3</v>
      </c>
      <c r="W4038">
        <v>99</v>
      </c>
      <c r="X4038">
        <v>754</v>
      </c>
      <c r="Y4038">
        <v>-50</v>
      </c>
      <c r="Z4038" t="s">
        <v>41</v>
      </c>
      <c r="AA4038">
        <v>0</v>
      </c>
      <c r="AB4038" t="str">
        <f t="shared" si="63"/>
        <v>40-49</v>
      </c>
    </row>
    <row r="4039" spans="1:28" x14ac:dyDescent="0.3">
      <c r="A4039">
        <v>36</v>
      </c>
      <c r="B4039" t="s">
        <v>27</v>
      </c>
      <c r="C4039" t="s">
        <v>28</v>
      </c>
      <c r="D4039">
        <v>86</v>
      </c>
      <c r="E4039" t="s">
        <v>42</v>
      </c>
      <c r="F4039">
        <v>100</v>
      </c>
      <c r="G4039">
        <v>0</v>
      </c>
      <c r="H4039" t="s">
        <v>30</v>
      </c>
      <c r="I4039">
        <v>0</v>
      </c>
      <c r="J4039" t="s">
        <v>31</v>
      </c>
      <c r="K4039">
        <v>0</v>
      </c>
      <c r="L4039" s="1">
        <v>2336</v>
      </c>
      <c r="M4039" t="s">
        <v>36</v>
      </c>
      <c r="N4039" t="s">
        <v>27</v>
      </c>
      <c r="O4039" t="s">
        <v>27</v>
      </c>
      <c r="P4039">
        <v>50</v>
      </c>
      <c r="Q4039" t="s">
        <v>32</v>
      </c>
      <c r="R4039">
        <v>25</v>
      </c>
      <c r="S4039" t="s">
        <v>27</v>
      </c>
      <c r="T4039">
        <v>4</v>
      </c>
      <c r="U4039">
        <v>2</v>
      </c>
      <c r="V4039">
        <v>3</v>
      </c>
      <c r="W4039">
        <v>99</v>
      </c>
      <c r="X4039">
        <v>706</v>
      </c>
      <c r="Y4039">
        <v>-50</v>
      </c>
      <c r="Z4039" t="s">
        <v>35</v>
      </c>
      <c r="AA4039">
        <v>100</v>
      </c>
      <c r="AB4039" t="str">
        <f t="shared" si="63"/>
        <v>30-39</v>
      </c>
    </row>
    <row r="4040" spans="1:28" x14ac:dyDescent="0.3">
      <c r="A4040">
        <v>39</v>
      </c>
      <c r="B4040" t="s">
        <v>27</v>
      </c>
      <c r="C4040" t="s">
        <v>45</v>
      </c>
      <c r="D4040">
        <v>0</v>
      </c>
      <c r="E4040" t="s">
        <v>37</v>
      </c>
      <c r="F4040">
        <v>0</v>
      </c>
      <c r="G4040">
        <v>1</v>
      </c>
      <c r="H4040" t="s">
        <v>30</v>
      </c>
      <c r="I4040">
        <v>50</v>
      </c>
      <c r="J4040" t="s">
        <v>40</v>
      </c>
      <c r="K4040">
        <v>-200</v>
      </c>
      <c r="L4040" s="1">
        <v>2000</v>
      </c>
      <c r="M4040" t="s">
        <v>27</v>
      </c>
      <c r="N4040" t="s">
        <v>36</v>
      </c>
      <c r="O4040" t="s">
        <v>36</v>
      </c>
      <c r="P4040">
        <v>100</v>
      </c>
      <c r="Q4040" t="s">
        <v>32</v>
      </c>
      <c r="R4040">
        <v>21</v>
      </c>
      <c r="S4040" t="s">
        <v>36</v>
      </c>
      <c r="T4040">
        <v>3</v>
      </c>
      <c r="U4040">
        <v>3</v>
      </c>
      <c r="V4040">
        <v>3</v>
      </c>
      <c r="W4040">
        <v>13</v>
      </c>
      <c r="X4040">
        <v>669</v>
      </c>
      <c r="Y4040">
        <v>50</v>
      </c>
      <c r="Z4040" t="s">
        <v>33</v>
      </c>
      <c r="AA4040">
        <v>50</v>
      </c>
      <c r="AB4040" t="str">
        <f t="shared" si="63"/>
        <v>30-39</v>
      </c>
    </row>
    <row r="4041" spans="1:28" x14ac:dyDescent="0.3">
      <c r="A4041">
        <v>29</v>
      </c>
      <c r="B4041" t="s">
        <v>27</v>
      </c>
      <c r="C4041" t="s">
        <v>45</v>
      </c>
      <c r="D4041">
        <v>0</v>
      </c>
      <c r="E4041" t="s">
        <v>37</v>
      </c>
      <c r="F4041">
        <v>0</v>
      </c>
      <c r="G4041">
        <v>2</v>
      </c>
      <c r="H4041" t="s">
        <v>43</v>
      </c>
      <c r="I4041">
        <v>400</v>
      </c>
      <c r="J4041" t="s">
        <v>40</v>
      </c>
      <c r="K4041">
        <v>-200</v>
      </c>
      <c r="L4041" s="1">
        <v>2300</v>
      </c>
      <c r="M4041" t="s">
        <v>27</v>
      </c>
      <c r="N4041" t="s">
        <v>27</v>
      </c>
      <c r="O4041" t="s">
        <v>27</v>
      </c>
      <c r="P4041">
        <v>0</v>
      </c>
      <c r="Q4041" t="s">
        <v>32</v>
      </c>
      <c r="R4041">
        <v>5</v>
      </c>
      <c r="S4041" t="s">
        <v>36</v>
      </c>
      <c r="T4041">
        <v>3</v>
      </c>
      <c r="U4041">
        <v>2</v>
      </c>
      <c r="V4041">
        <v>2</v>
      </c>
      <c r="W4041">
        <v>3</v>
      </c>
      <c r="X4041">
        <v>739</v>
      </c>
      <c r="Y4041">
        <v>-50</v>
      </c>
      <c r="Z4041" t="s">
        <v>41</v>
      </c>
      <c r="AA4041">
        <v>0</v>
      </c>
      <c r="AB4041" t="str">
        <f t="shared" si="63"/>
        <v>20-29</v>
      </c>
    </row>
    <row r="4042" spans="1:28" x14ac:dyDescent="0.3">
      <c r="A4042">
        <v>43</v>
      </c>
      <c r="B4042" t="s">
        <v>27</v>
      </c>
      <c r="C4042" t="s">
        <v>38</v>
      </c>
      <c r="D4042">
        <v>0</v>
      </c>
      <c r="E4042" t="s">
        <v>37</v>
      </c>
      <c r="F4042">
        <v>0</v>
      </c>
      <c r="G4042">
        <v>0</v>
      </c>
      <c r="H4042" t="s">
        <v>39</v>
      </c>
      <c r="I4042">
        <v>0</v>
      </c>
      <c r="J4042" t="s">
        <v>31</v>
      </c>
      <c r="K4042">
        <v>0</v>
      </c>
      <c r="L4042" s="1">
        <v>2100</v>
      </c>
      <c r="M4042" t="s">
        <v>36</v>
      </c>
      <c r="N4042" t="s">
        <v>27</v>
      </c>
      <c r="O4042" t="s">
        <v>27</v>
      </c>
      <c r="P4042">
        <v>50</v>
      </c>
      <c r="Q4042" t="s">
        <v>32</v>
      </c>
      <c r="R4042">
        <v>21</v>
      </c>
      <c r="S4042" t="s">
        <v>27</v>
      </c>
      <c r="T4042">
        <v>4</v>
      </c>
      <c r="U4042">
        <v>3</v>
      </c>
      <c r="V4042">
        <v>2</v>
      </c>
      <c r="W4042">
        <v>99</v>
      </c>
      <c r="X4042">
        <v>725</v>
      </c>
      <c r="Y4042">
        <v>-50</v>
      </c>
      <c r="Z4042" t="s">
        <v>33</v>
      </c>
      <c r="AA4042">
        <v>50</v>
      </c>
      <c r="AB4042" t="str">
        <f t="shared" si="63"/>
        <v>40-49</v>
      </c>
    </row>
    <row r="4043" spans="1:28" x14ac:dyDescent="0.3">
      <c r="A4043">
        <v>51</v>
      </c>
      <c r="B4043" t="s">
        <v>27</v>
      </c>
      <c r="C4043" t="s">
        <v>28</v>
      </c>
      <c r="D4043">
        <v>86</v>
      </c>
      <c r="E4043" t="s">
        <v>42</v>
      </c>
      <c r="F4043">
        <v>100</v>
      </c>
      <c r="G4043">
        <v>1</v>
      </c>
      <c r="H4043" t="s">
        <v>30</v>
      </c>
      <c r="I4043">
        <v>50</v>
      </c>
      <c r="J4043" t="s">
        <v>40</v>
      </c>
      <c r="K4043">
        <v>-200</v>
      </c>
      <c r="L4043" s="1">
        <v>2036</v>
      </c>
      <c r="M4043" t="s">
        <v>27</v>
      </c>
      <c r="N4043" t="s">
        <v>36</v>
      </c>
      <c r="O4043" t="s">
        <v>36</v>
      </c>
      <c r="P4043">
        <v>100</v>
      </c>
      <c r="Q4043" t="s">
        <v>34</v>
      </c>
      <c r="R4043">
        <v>17</v>
      </c>
      <c r="S4043" t="s">
        <v>36</v>
      </c>
      <c r="T4043">
        <v>6</v>
      </c>
      <c r="U4043">
        <v>1</v>
      </c>
      <c r="V4043">
        <v>2</v>
      </c>
      <c r="W4043">
        <v>11</v>
      </c>
      <c r="X4043">
        <v>703</v>
      </c>
      <c r="Y4043">
        <v>-50</v>
      </c>
      <c r="Z4043" t="s">
        <v>41</v>
      </c>
      <c r="AA4043">
        <v>0</v>
      </c>
      <c r="AB4043" t="str">
        <f t="shared" si="63"/>
        <v>50-59</v>
      </c>
    </row>
    <row r="4044" spans="1:28" x14ac:dyDescent="0.3">
      <c r="A4044">
        <v>18</v>
      </c>
      <c r="B4044" t="s">
        <v>27</v>
      </c>
      <c r="C4044" t="s">
        <v>38</v>
      </c>
      <c r="D4044">
        <v>0</v>
      </c>
      <c r="E4044" t="s">
        <v>29</v>
      </c>
      <c r="F4044">
        <v>50</v>
      </c>
      <c r="G4044">
        <v>0</v>
      </c>
      <c r="H4044" t="s">
        <v>39</v>
      </c>
      <c r="I4044">
        <v>0</v>
      </c>
      <c r="J4044" t="s">
        <v>31</v>
      </c>
      <c r="K4044">
        <v>0</v>
      </c>
      <c r="L4044" s="1">
        <v>2300</v>
      </c>
      <c r="M4044" t="s">
        <v>27</v>
      </c>
      <c r="N4044" t="s">
        <v>36</v>
      </c>
      <c r="O4044" t="s">
        <v>27</v>
      </c>
      <c r="P4044">
        <v>50</v>
      </c>
      <c r="Q4044" t="s">
        <v>34</v>
      </c>
      <c r="R4044">
        <v>1</v>
      </c>
      <c r="S4044" t="s">
        <v>27</v>
      </c>
      <c r="T4044">
        <v>8</v>
      </c>
      <c r="U4044">
        <v>2</v>
      </c>
      <c r="V4044">
        <v>3</v>
      </c>
      <c r="W4044">
        <v>99</v>
      </c>
      <c r="X4044">
        <v>628</v>
      </c>
      <c r="Y4044">
        <v>50</v>
      </c>
      <c r="Z4044" t="s">
        <v>35</v>
      </c>
      <c r="AA4044">
        <v>100</v>
      </c>
      <c r="AB4044" t="str">
        <f t="shared" si="63"/>
        <v>10-19</v>
      </c>
    </row>
    <row r="4045" spans="1:28" x14ac:dyDescent="0.3">
      <c r="A4045">
        <v>44</v>
      </c>
      <c r="B4045" t="s">
        <v>27</v>
      </c>
      <c r="C4045" t="s">
        <v>28</v>
      </c>
      <c r="D4045">
        <v>86</v>
      </c>
      <c r="E4045" t="s">
        <v>29</v>
      </c>
      <c r="F4045">
        <v>50</v>
      </c>
      <c r="G4045">
        <v>0</v>
      </c>
      <c r="H4045" t="s">
        <v>30</v>
      </c>
      <c r="I4045">
        <v>0</v>
      </c>
      <c r="J4045" t="s">
        <v>40</v>
      </c>
      <c r="K4045">
        <v>-200</v>
      </c>
      <c r="L4045" s="1">
        <v>2236</v>
      </c>
      <c r="M4045" t="s">
        <v>27</v>
      </c>
      <c r="N4045" t="s">
        <v>27</v>
      </c>
      <c r="O4045" t="s">
        <v>27</v>
      </c>
      <c r="P4045">
        <v>0</v>
      </c>
      <c r="Q4045" t="s">
        <v>34</v>
      </c>
      <c r="R4045">
        <v>24</v>
      </c>
      <c r="S4045" t="s">
        <v>36</v>
      </c>
      <c r="T4045">
        <v>4</v>
      </c>
      <c r="U4045">
        <v>3</v>
      </c>
      <c r="V4045">
        <v>2</v>
      </c>
      <c r="W4045">
        <v>6</v>
      </c>
      <c r="X4045">
        <v>652</v>
      </c>
      <c r="Y4045">
        <v>50</v>
      </c>
      <c r="Z4045" t="s">
        <v>35</v>
      </c>
      <c r="AA4045">
        <v>100</v>
      </c>
      <c r="AB4045" t="str">
        <f t="shared" si="63"/>
        <v>40-49</v>
      </c>
    </row>
    <row r="4046" spans="1:28" x14ac:dyDescent="0.3">
      <c r="A4046">
        <v>53</v>
      </c>
      <c r="B4046" t="s">
        <v>27</v>
      </c>
      <c r="C4046" t="s">
        <v>28</v>
      </c>
      <c r="D4046">
        <v>86</v>
      </c>
      <c r="E4046" t="s">
        <v>29</v>
      </c>
      <c r="F4046">
        <v>50</v>
      </c>
      <c r="G4046">
        <v>0</v>
      </c>
      <c r="H4046" t="s">
        <v>30</v>
      </c>
      <c r="I4046">
        <v>0</v>
      </c>
      <c r="J4046" t="s">
        <v>31</v>
      </c>
      <c r="K4046">
        <v>0</v>
      </c>
      <c r="L4046" s="1">
        <v>2286</v>
      </c>
      <c r="M4046" t="s">
        <v>27</v>
      </c>
      <c r="N4046" t="s">
        <v>36</v>
      </c>
      <c r="O4046" t="s">
        <v>27</v>
      </c>
      <c r="P4046">
        <v>50</v>
      </c>
      <c r="Q4046" t="s">
        <v>34</v>
      </c>
      <c r="R4046">
        <v>24</v>
      </c>
      <c r="S4046" t="s">
        <v>27</v>
      </c>
      <c r="T4046">
        <v>5</v>
      </c>
      <c r="U4046">
        <v>4</v>
      </c>
      <c r="V4046">
        <v>1</v>
      </c>
      <c r="W4046">
        <v>99</v>
      </c>
      <c r="X4046">
        <v>753</v>
      </c>
      <c r="Y4046">
        <v>-50</v>
      </c>
      <c r="Z4046" t="s">
        <v>35</v>
      </c>
      <c r="AA4046">
        <v>100</v>
      </c>
      <c r="AB4046" t="str">
        <f t="shared" si="63"/>
        <v>50-59</v>
      </c>
    </row>
    <row r="4047" spans="1:28" x14ac:dyDescent="0.3">
      <c r="A4047">
        <v>33</v>
      </c>
      <c r="B4047" t="s">
        <v>27</v>
      </c>
      <c r="C4047" t="s">
        <v>45</v>
      </c>
      <c r="D4047">
        <v>0</v>
      </c>
      <c r="E4047" t="s">
        <v>42</v>
      </c>
      <c r="F4047">
        <v>100</v>
      </c>
      <c r="G4047">
        <v>0</v>
      </c>
      <c r="H4047" t="s">
        <v>30</v>
      </c>
      <c r="I4047">
        <v>0</v>
      </c>
      <c r="J4047" t="s">
        <v>31</v>
      </c>
      <c r="K4047">
        <v>0</v>
      </c>
      <c r="L4047" s="1">
        <v>2200</v>
      </c>
      <c r="M4047" t="s">
        <v>36</v>
      </c>
      <c r="N4047" t="s">
        <v>27</v>
      </c>
      <c r="O4047" t="s">
        <v>27</v>
      </c>
      <c r="P4047">
        <v>50</v>
      </c>
      <c r="Q4047" t="s">
        <v>44</v>
      </c>
      <c r="R4047">
        <v>18</v>
      </c>
      <c r="S4047" t="s">
        <v>27</v>
      </c>
      <c r="T4047">
        <v>4</v>
      </c>
      <c r="U4047">
        <v>2</v>
      </c>
      <c r="V4047">
        <v>2</v>
      </c>
      <c r="W4047">
        <v>99</v>
      </c>
      <c r="X4047">
        <v>799</v>
      </c>
      <c r="Y4047">
        <v>-50</v>
      </c>
      <c r="Z4047" t="s">
        <v>33</v>
      </c>
      <c r="AA4047">
        <v>50</v>
      </c>
      <c r="AB4047" t="str">
        <f t="shared" si="63"/>
        <v>30-39</v>
      </c>
    </row>
    <row r="4048" spans="1:28" x14ac:dyDescent="0.3">
      <c r="A4048">
        <v>50</v>
      </c>
      <c r="B4048" t="s">
        <v>27</v>
      </c>
      <c r="C4048" t="s">
        <v>45</v>
      </c>
      <c r="D4048">
        <v>0</v>
      </c>
      <c r="E4048" t="s">
        <v>29</v>
      </c>
      <c r="F4048">
        <v>50</v>
      </c>
      <c r="G4048">
        <v>3</v>
      </c>
      <c r="H4048" t="s">
        <v>30</v>
      </c>
      <c r="I4048">
        <v>150</v>
      </c>
      <c r="J4048" t="s">
        <v>31</v>
      </c>
      <c r="K4048">
        <v>0</v>
      </c>
      <c r="L4048" s="1">
        <v>2500</v>
      </c>
      <c r="M4048" t="s">
        <v>27</v>
      </c>
      <c r="N4048" t="s">
        <v>27</v>
      </c>
      <c r="O4048" t="s">
        <v>27</v>
      </c>
      <c r="P4048">
        <v>0</v>
      </c>
      <c r="Q4048" t="s">
        <v>34</v>
      </c>
      <c r="R4048">
        <v>3</v>
      </c>
      <c r="S4048" t="s">
        <v>27</v>
      </c>
      <c r="T4048">
        <v>7</v>
      </c>
      <c r="U4048">
        <v>2</v>
      </c>
      <c r="V4048">
        <v>3</v>
      </c>
      <c r="W4048">
        <v>99</v>
      </c>
      <c r="X4048">
        <v>693</v>
      </c>
      <c r="Y4048">
        <v>50</v>
      </c>
      <c r="Z4048" t="s">
        <v>35</v>
      </c>
      <c r="AA4048">
        <v>100</v>
      </c>
      <c r="AB4048" t="str">
        <f t="shared" si="63"/>
        <v>50-59</v>
      </c>
    </row>
    <row r="4049" spans="1:28" x14ac:dyDescent="0.3">
      <c r="A4049">
        <v>82</v>
      </c>
      <c r="B4049" t="s">
        <v>36</v>
      </c>
      <c r="C4049" t="s">
        <v>45</v>
      </c>
      <c r="D4049">
        <v>0</v>
      </c>
      <c r="E4049" t="s">
        <v>42</v>
      </c>
      <c r="F4049">
        <v>100</v>
      </c>
      <c r="G4049">
        <v>0</v>
      </c>
      <c r="H4049" t="s">
        <v>30</v>
      </c>
      <c r="I4049">
        <v>0</v>
      </c>
      <c r="J4049" t="s">
        <v>40</v>
      </c>
      <c r="K4049">
        <v>-200</v>
      </c>
      <c r="L4049" s="1">
        <v>2100</v>
      </c>
      <c r="M4049" t="s">
        <v>27</v>
      </c>
      <c r="N4049" t="s">
        <v>27</v>
      </c>
      <c r="O4049" t="s">
        <v>27</v>
      </c>
      <c r="P4049">
        <v>0</v>
      </c>
      <c r="Q4049" t="s">
        <v>34</v>
      </c>
      <c r="R4049">
        <v>2</v>
      </c>
      <c r="S4049" t="s">
        <v>36</v>
      </c>
      <c r="T4049">
        <v>4</v>
      </c>
      <c r="U4049">
        <v>2</v>
      </c>
      <c r="V4049">
        <v>1</v>
      </c>
      <c r="W4049">
        <v>14</v>
      </c>
      <c r="X4049">
        <v>762</v>
      </c>
      <c r="Y4049">
        <v>-50</v>
      </c>
      <c r="Z4049" t="s">
        <v>35</v>
      </c>
      <c r="AA4049">
        <v>100</v>
      </c>
      <c r="AB4049" t="str">
        <f t="shared" si="63"/>
        <v>80-89</v>
      </c>
    </row>
    <row r="4050" spans="1:28" x14ac:dyDescent="0.3">
      <c r="A4050">
        <v>38</v>
      </c>
      <c r="B4050" t="s">
        <v>27</v>
      </c>
      <c r="C4050" t="s">
        <v>28</v>
      </c>
      <c r="D4050">
        <v>86</v>
      </c>
      <c r="E4050" t="s">
        <v>29</v>
      </c>
      <c r="F4050">
        <v>50</v>
      </c>
      <c r="G4050">
        <v>0</v>
      </c>
      <c r="H4050" t="s">
        <v>30</v>
      </c>
      <c r="I4050">
        <v>0</v>
      </c>
      <c r="J4050" t="s">
        <v>31</v>
      </c>
      <c r="K4050">
        <v>0</v>
      </c>
      <c r="L4050" s="1">
        <v>2286</v>
      </c>
      <c r="M4050" t="s">
        <v>27</v>
      </c>
      <c r="N4050" t="s">
        <v>27</v>
      </c>
      <c r="O4050" t="s">
        <v>36</v>
      </c>
      <c r="P4050">
        <v>50</v>
      </c>
      <c r="Q4050" t="s">
        <v>34</v>
      </c>
      <c r="R4050">
        <v>24</v>
      </c>
      <c r="S4050" t="s">
        <v>36</v>
      </c>
      <c r="T4050">
        <v>8</v>
      </c>
      <c r="U4050">
        <v>1</v>
      </c>
      <c r="V4050">
        <v>3</v>
      </c>
      <c r="W4050">
        <v>14</v>
      </c>
      <c r="X4050">
        <v>640</v>
      </c>
      <c r="Y4050">
        <v>50</v>
      </c>
      <c r="Z4050" t="s">
        <v>41</v>
      </c>
      <c r="AA4050">
        <v>0</v>
      </c>
      <c r="AB4050" t="str">
        <f t="shared" si="63"/>
        <v>30-39</v>
      </c>
    </row>
    <row r="4051" spans="1:28" x14ac:dyDescent="0.3">
      <c r="A4051">
        <v>45</v>
      </c>
      <c r="B4051" t="s">
        <v>27</v>
      </c>
      <c r="C4051" t="s">
        <v>28</v>
      </c>
      <c r="D4051">
        <v>86</v>
      </c>
      <c r="E4051" t="s">
        <v>37</v>
      </c>
      <c r="F4051">
        <v>0</v>
      </c>
      <c r="G4051">
        <v>0</v>
      </c>
      <c r="H4051" t="s">
        <v>30</v>
      </c>
      <c r="I4051">
        <v>0</v>
      </c>
      <c r="J4051" t="s">
        <v>31</v>
      </c>
      <c r="K4051">
        <v>0</v>
      </c>
      <c r="L4051" s="1">
        <v>2186</v>
      </c>
      <c r="M4051" t="s">
        <v>27</v>
      </c>
      <c r="N4051" t="s">
        <v>36</v>
      </c>
      <c r="O4051" t="s">
        <v>27</v>
      </c>
      <c r="P4051">
        <v>50</v>
      </c>
      <c r="Q4051" t="s">
        <v>32</v>
      </c>
      <c r="R4051">
        <v>12</v>
      </c>
      <c r="S4051" t="s">
        <v>36</v>
      </c>
      <c r="T4051">
        <v>4</v>
      </c>
      <c r="U4051">
        <v>0</v>
      </c>
      <c r="V4051">
        <v>3</v>
      </c>
      <c r="W4051">
        <v>5</v>
      </c>
      <c r="X4051">
        <v>764</v>
      </c>
      <c r="Y4051">
        <v>-50</v>
      </c>
      <c r="Z4051" t="s">
        <v>33</v>
      </c>
      <c r="AA4051">
        <v>50</v>
      </c>
      <c r="AB4051" t="str">
        <f t="shared" si="63"/>
        <v>40-49</v>
      </c>
    </row>
    <row r="4052" spans="1:28" x14ac:dyDescent="0.3">
      <c r="A4052">
        <v>28</v>
      </c>
      <c r="B4052" t="s">
        <v>27</v>
      </c>
      <c r="C4052" t="s">
        <v>28</v>
      </c>
      <c r="D4052">
        <v>86</v>
      </c>
      <c r="E4052" t="s">
        <v>37</v>
      </c>
      <c r="F4052">
        <v>0</v>
      </c>
      <c r="G4052">
        <v>0</v>
      </c>
      <c r="H4052" t="s">
        <v>30</v>
      </c>
      <c r="I4052">
        <v>0</v>
      </c>
      <c r="J4052" t="s">
        <v>31</v>
      </c>
      <c r="K4052">
        <v>0</v>
      </c>
      <c r="L4052" s="1">
        <v>2186</v>
      </c>
      <c r="M4052" t="s">
        <v>27</v>
      </c>
      <c r="N4052" t="s">
        <v>36</v>
      </c>
      <c r="O4052" t="s">
        <v>27</v>
      </c>
      <c r="P4052">
        <v>50</v>
      </c>
      <c r="Q4052" t="s">
        <v>32</v>
      </c>
      <c r="R4052">
        <v>9</v>
      </c>
      <c r="S4052" t="s">
        <v>36</v>
      </c>
      <c r="T4052">
        <v>4</v>
      </c>
      <c r="U4052">
        <v>3</v>
      </c>
      <c r="V4052">
        <v>3</v>
      </c>
      <c r="W4052">
        <v>7</v>
      </c>
      <c r="X4052">
        <v>749</v>
      </c>
      <c r="Y4052">
        <v>-50</v>
      </c>
      <c r="Z4052" t="s">
        <v>33</v>
      </c>
      <c r="AA4052">
        <v>50</v>
      </c>
      <c r="AB4052" t="str">
        <f t="shared" si="63"/>
        <v>20-29</v>
      </c>
    </row>
    <row r="4053" spans="1:28" x14ac:dyDescent="0.3">
      <c r="A4053">
        <v>42</v>
      </c>
      <c r="B4053" t="s">
        <v>27</v>
      </c>
      <c r="C4053" t="s">
        <v>28</v>
      </c>
      <c r="D4053">
        <v>86</v>
      </c>
      <c r="E4053" t="s">
        <v>42</v>
      </c>
      <c r="F4053">
        <v>100</v>
      </c>
      <c r="G4053">
        <v>0</v>
      </c>
      <c r="H4053" t="s">
        <v>30</v>
      </c>
      <c r="I4053">
        <v>0</v>
      </c>
      <c r="J4053" t="s">
        <v>40</v>
      </c>
      <c r="K4053">
        <v>-200</v>
      </c>
      <c r="L4053" s="1">
        <v>2136</v>
      </c>
      <c r="M4053" t="s">
        <v>27</v>
      </c>
      <c r="N4053" t="s">
        <v>27</v>
      </c>
      <c r="O4053" t="s">
        <v>27</v>
      </c>
      <c r="P4053">
        <v>0</v>
      </c>
      <c r="Q4053" t="s">
        <v>32</v>
      </c>
      <c r="R4053">
        <v>9</v>
      </c>
      <c r="S4053" t="s">
        <v>36</v>
      </c>
      <c r="T4053">
        <v>3</v>
      </c>
      <c r="U4053">
        <v>0</v>
      </c>
      <c r="V4053">
        <v>1</v>
      </c>
      <c r="W4053">
        <v>11</v>
      </c>
      <c r="X4053">
        <v>721</v>
      </c>
      <c r="Y4053">
        <v>-50</v>
      </c>
      <c r="Z4053" t="s">
        <v>33</v>
      </c>
      <c r="AA4053">
        <v>50</v>
      </c>
      <c r="AB4053" t="str">
        <f t="shared" si="63"/>
        <v>40-49</v>
      </c>
    </row>
    <row r="4054" spans="1:28" x14ac:dyDescent="0.3">
      <c r="A4054">
        <v>46</v>
      </c>
      <c r="B4054" t="s">
        <v>27</v>
      </c>
      <c r="C4054" t="s">
        <v>28</v>
      </c>
      <c r="D4054">
        <v>86</v>
      </c>
      <c r="E4054" t="s">
        <v>29</v>
      </c>
      <c r="F4054">
        <v>50</v>
      </c>
      <c r="G4054">
        <v>0</v>
      </c>
      <c r="H4054" t="s">
        <v>39</v>
      </c>
      <c r="I4054">
        <v>0</v>
      </c>
      <c r="J4054" t="s">
        <v>40</v>
      </c>
      <c r="K4054">
        <v>-200</v>
      </c>
      <c r="L4054" s="1">
        <v>2036</v>
      </c>
      <c r="M4054" t="s">
        <v>27</v>
      </c>
      <c r="N4054" t="s">
        <v>27</v>
      </c>
      <c r="O4054" t="s">
        <v>27</v>
      </c>
      <c r="P4054">
        <v>0</v>
      </c>
      <c r="Q4054" t="s">
        <v>34</v>
      </c>
      <c r="R4054">
        <v>30</v>
      </c>
      <c r="S4054" t="s">
        <v>36</v>
      </c>
      <c r="T4054">
        <v>6</v>
      </c>
      <c r="U4054">
        <v>3</v>
      </c>
      <c r="V4054">
        <v>1</v>
      </c>
      <c r="W4054">
        <v>4</v>
      </c>
      <c r="X4054">
        <v>748</v>
      </c>
      <c r="Y4054">
        <v>-50</v>
      </c>
      <c r="Z4054" t="s">
        <v>41</v>
      </c>
      <c r="AA4054">
        <v>0</v>
      </c>
      <c r="AB4054" t="str">
        <f t="shared" si="63"/>
        <v>40-49</v>
      </c>
    </row>
    <row r="4055" spans="1:28" x14ac:dyDescent="0.3">
      <c r="A4055">
        <v>42</v>
      </c>
      <c r="B4055" t="s">
        <v>27</v>
      </c>
      <c r="C4055" t="s">
        <v>28</v>
      </c>
      <c r="D4055">
        <v>86</v>
      </c>
      <c r="E4055" t="s">
        <v>42</v>
      </c>
      <c r="F4055">
        <v>100</v>
      </c>
      <c r="G4055">
        <v>0</v>
      </c>
      <c r="H4055" t="s">
        <v>30</v>
      </c>
      <c r="I4055">
        <v>0</v>
      </c>
      <c r="J4055" t="s">
        <v>40</v>
      </c>
      <c r="K4055">
        <v>-200</v>
      </c>
      <c r="L4055" s="1">
        <v>2236</v>
      </c>
      <c r="M4055" t="s">
        <v>36</v>
      </c>
      <c r="N4055" t="s">
        <v>27</v>
      </c>
      <c r="O4055" t="s">
        <v>27</v>
      </c>
      <c r="P4055">
        <v>50</v>
      </c>
      <c r="Q4055" t="s">
        <v>32</v>
      </c>
      <c r="R4055">
        <v>22</v>
      </c>
      <c r="S4055" t="s">
        <v>27</v>
      </c>
      <c r="T4055">
        <v>6</v>
      </c>
      <c r="U4055">
        <v>1</v>
      </c>
      <c r="V4055">
        <v>1</v>
      </c>
      <c r="W4055">
        <v>99</v>
      </c>
      <c r="X4055">
        <v>696</v>
      </c>
      <c r="Y4055">
        <v>50</v>
      </c>
      <c r="Z4055" t="s">
        <v>35</v>
      </c>
      <c r="AA4055">
        <v>100</v>
      </c>
      <c r="AB4055" t="str">
        <f t="shared" si="63"/>
        <v>40-49</v>
      </c>
    </row>
    <row r="4056" spans="1:28" x14ac:dyDescent="0.3">
      <c r="A4056">
        <v>24</v>
      </c>
      <c r="B4056" t="s">
        <v>27</v>
      </c>
      <c r="C4056" t="s">
        <v>38</v>
      </c>
      <c r="D4056">
        <v>0</v>
      </c>
      <c r="E4056" t="s">
        <v>42</v>
      </c>
      <c r="F4056">
        <v>100</v>
      </c>
      <c r="G4056">
        <v>0</v>
      </c>
      <c r="H4056" t="s">
        <v>30</v>
      </c>
      <c r="I4056">
        <v>0</v>
      </c>
      <c r="J4056" t="s">
        <v>31</v>
      </c>
      <c r="K4056">
        <v>0</v>
      </c>
      <c r="L4056" s="1">
        <v>2250</v>
      </c>
      <c r="M4056" t="s">
        <v>27</v>
      </c>
      <c r="N4056" t="s">
        <v>27</v>
      </c>
      <c r="O4056" t="s">
        <v>27</v>
      </c>
      <c r="P4056">
        <v>0</v>
      </c>
      <c r="Q4056" t="s">
        <v>34</v>
      </c>
      <c r="R4056">
        <v>11</v>
      </c>
      <c r="S4056" t="s">
        <v>27</v>
      </c>
      <c r="T4056">
        <v>3</v>
      </c>
      <c r="U4056">
        <v>3</v>
      </c>
      <c r="V4056">
        <v>1</v>
      </c>
      <c r="W4056">
        <v>99</v>
      </c>
      <c r="X4056">
        <v>764</v>
      </c>
      <c r="Y4056">
        <v>-50</v>
      </c>
      <c r="Z4056" t="s">
        <v>33</v>
      </c>
      <c r="AA4056">
        <v>50</v>
      </c>
      <c r="AB4056" t="str">
        <f t="shared" si="63"/>
        <v>20-29</v>
      </c>
    </row>
    <row r="4057" spans="1:28" x14ac:dyDescent="0.3">
      <c r="A4057">
        <v>43</v>
      </c>
      <c r="B4057" t="s">
        <v>27</v>
      </c>
      <c r="C4057" t="s">
        <v>38</v>
      </c>
      <c r="D4057">
        <v>0</v>
      </c>
      <c r="E4057" t="s">
        <v>37</v>
      </c>
      <c r="F4057">
        <v>0</v>
      </c>
      <c r="G4057">
        <v>0</v>
      </c>
      <c r="H4057" t="s">
        <v>43</v>
      </c>
      <c r="I4057">
        <v>0</v>
      </c>
      <c r="J4057" t="s">
        <v>31</v>
      </c>
      <c r="K4057">
        <v>0</v>
      </c>
      <c r="L4057" s="1">
        <v>2100</v>
      </c>
      <c r="M4057" t="s">
        <v>27</v>
      </c>
      <c r="N4057" t="s">
        <v>27</v>
      </c>
      <c r="O4057" t="s">
        <v>27</v>
      </c>
      <c r="P4057">
        <v>0</v>
      </c>
      <c r="Q4057" t="s">
        <v>34</v>
      </c>
      <c r="R4057">
        <v>26</v>
      </c>
      <c r="S4057" t="s">
        <v>27</v>
      </c>
      <c r="T4057">
        <v>3</v>
      </c>
      <c r="U4057">
        <v>4</v>
      </c>
      <c r="V4057">
        <v>2</v>
      </c>
      <c r="W4057">
        <v>99</v>
      </c>
      <c r="X4057">
        <v>771</v>
      </c>
      <c r="Y4057">
        <v>-50</v>
      </c>
      <c r="Z4057" t="s">
        <v>41</v>
      </c>
      <c r="AA4057">
        <v>0</v>
      </c>
      <c r="AB4057" t="str">
        <f t="shared" si="63"/>
        <v>40-49</v>
      </c>
    </row>
    <row r="4058" spans="1:28" x14ac:dyDescent="0.3">
      <c r="A4058">
        <v>61</v>
      </c>
      <c r="B4058" t="s">
        <v>36</v>
      </c>
      <c r="C4058" t="s">
        <v>38</v>
      </c>
      <c r="D4058">
        <v>0</v>
      </c>
      <c r="E4058" t="s">
        <v>37</v>
      </c>
      <c r="F4058">
        <v>0</v>
      </c>
      <c r="G4058">
        <v>0</v>
      </c>
      <c r="H4058" t="s">
        <v>39</v>
      </c>
      <c r="I4058">
        <v>0</v>
      </c>
      <c r="J4058" t="s">
        <v>31</v>
      </c>
      <c r="K4058">
        <v>0</v>
      </c>
      <c r="L4058" s="1">
        <v>2200</v>
      </c>
      <c r="M4058" t="s">
        <v>27</v>
      </c>
      <c r="N4058" t="s">
        <v>27</v>
      </c>
      <c r="O4058" t="s">
        <v>27</v>
      </c>
      <c r="P4058">
        <v>0</v>
      </c>
      <c r="Q4058" t="s">
        <v>34</v>
      </c>
      <c r="R4058">
        <v>26</v>
      </c>
      <c r="S4058" t="s">
        <v>36</v>
      </c>
      <c r="T4058">
        <v>4</v>
      </c>
      <c r="U4058">
        <v>2</v>
      </c>
      <c r="V4058">
        <v>3</v>
      </c>
      <c r="W4058">
        <v>13</v>
      </c>
      <c r="X4058">
        <v>754</v>
      </c>
      <c r="Y4058">
        <v>-50</v>
      </c>
      <c r="Z4058" t="s">
        <v>35</v>
      </c>
      <c r="AA4058">
        <v>100</v>
      </c>
      <c r="AB4058" t="str">
        <f t="shared" si="63"/>
        <v>60-69</v>
      </c>
    </row>
    <row r="4059" spans="1:28" x14ac:dyDescent="0.3">
      <c r="A4059">
        <v>46</v>
      </c>
      <c r="B4059" t="s">
        <v>27</v>
      </c>
      <c r="C4059" t="s">
        <v>46</v>
      </c>
      <c r="D4059">
        <v>0</v>
      </c>
      <c r="E4059" t="s">
        <v>37</v>
      </c>
      <c r="F4059">
        <v>0</v>
      </c>
      <c r="G4059">
        <v>1</v>
      </c>
      <c r="H4059" t="s">
        <v>39</v>
      </c>
      <c r="I4059">
        <v>100</v>
      </c>
      <c r="J4059" t="s">
        <v>40</v>
      </c>
      <c r="K4059">
        <v>-200</v>
      </c>
      <c r="L4059" s="1">
        <v>2000</v>
      </c>
      <c r="M4059" t="s">
        <v>27</v>
      </c>
      <c r="N4059" t="s">
        <v>27</v>
      </c>
      <c r="O4059" t="s">
        <v>27</v>
      </c>
      <c r="P4059">
        <v>0</v>
      </c>
      <c r="Q4059" t="s">
        <v>34</v>
      </c>
      <c r="R4059">
        <v>6</v>
      </c>
      <c r="S4059" t="s">
        <v>36</v>
      </c>
      <c r="T4059">
        <v>9</v>
      </c>
      <c r="U4059">
        <v>1</v>
      </c>
      <c r="V4059">
        <v>2</v>
      </c>
      <c r="W4059">
        <v>1</v>
      </c>
      <c r="X4059">
        <v>723</v>
      </c>
      <c r="Y4059">
        <v>-50</v>
      </c>
      <c r="Z4059" t="s">
        <v>41</v>
      </c>
      <c r="AA4059">
        <v>0</v>
      </c>
      <c r="AB4059" t="str">
        <f t="shared" si="63"/>
        <v>40-49</v>
      </c>
    </row>
    <row r="4060" spans="1:28" x14ac:dyDescent="0.3">
      <c r="A4060">
        <v>54</v>
      </c>
      <c r="B4060" t="s">
        <v>27</v>
      </c>
      <c r="C4060" t="s">
        <v>28</v>
      </c>
      <c r="D4060">
        <v>86</v>
      </c>
      <c r="E4060" t="s">
        <v>29</v>
      </c>
      <c r="F4060">
        <v>50</v>
      </c>
      <c r="G4060">
        <v>0</v>
      </c>
      <c r="H4060" t="s">
        <v>30</v>
      </c>
      <c r="I4060">
        <v>0</v>
      </c>
      <c r="J4060" t="s">
        <v>31</v>
      </c>
      <c r="K4060">
        <v>0</v>
      </c>
      <c r="L4060" s="1">
        <v>2286</v>
      </c>
      <c r="M4060" t="s">
        <v>27</v>
      </c>
      <c r="N4060" t="s">
        <v>27</v>
      </c>
      <c r="O4060" t="s">
        <v>27</v>
      </c>
      <c r="P4060">
        <v>0</v>
      </c>
      <c r="Q4060" t="s">
        <v>34</v>
      </c>
      <c r="R4060">
        <v>9</v>
      </c>
      <c r="S4060" t="s">
        <v>36</v>
      </c>
      <c r="T4060">
        <v>12</v>
      </c>
      <c r="U4060">
        <v>1</v>
      </c>
      <c r="V4060">
        <v>3</v>
      </c>
      <c r="W4060">
        <v>10</v>
      </c>
      <c r="X4060">
        <v>773</v>
      </c>
      <c r="Y4060">
        <v>-50</v>
      </c>
      <c r="Z4060" t="s">
        <v>33</v>
      </c>
      <c r="AA4060">
        <v>50</v>
      </c>
      <c r="AB4060" t="str">
        <f t="shared" si="63"/>
        <v>50-59</v>
      </c>
    </row>
    <row r="4061" spans="1:28" x14ac:dyDescent="0.3">
      <c r="A4061">
        <v>36</v>
      </c>
      <c r="B4061" t="s">
        <v>27</v>
      </c>
      <c r="C4061" t="s">
        <v>28</v>
      </c>
      <c r="D4061">
        <v>86</v>
      </c>
      <c r="E4061" t="s">
        <v>37</v>
      </c>
      <c r="F4061">
        <v>0</v>
      </c>
      <c r="G4061">
        <v>0</v>
      </c>
      <c r="H4061" t="s">
        <v>39</v>
      </c>
      <c r="I4061">
        <v>0</v>
      </c>
      <c r="J4061" t="s">
        <v>31</v>
      </c>
      <c r="K4061">
        <v>0</v>
      </c>
      <c r="L4061" s="1">
        <v>2236</v>
      </c>
      <c r="M4061" t="s">
        <v>36</v>
      </c>
      <c r="N4061" t="s">
        <v>27</v>
      </c>
      <c r="O4061" t="s">
        <v>27</v>
      </c>
      <c r="P4061">
        <v>50</v>
      </c>
      <c r="Q4061" t="s">
        <v>34</v>
      </c>
      <c r="R4061">
        <v>5</v>
      </c>
      <c r="S4061" t="s">
        <v>36</v>
      </c>
      <c r="T4061">
        <v>2</v>
      </c>
      <c r="U4061">
        <v>1</v>
      </c>
      <c r="V4061">
        <v>2</v>
      </c>
      <c r="W4061">
        <v>6</v>
      </c>
      <c r="X4061">
        <v>708</v>
      </c>
      <c r="Y4061">
        <v>-50</v>
      </c>
      <c r="Z4061" t="s">
        <v>35</v>
      </c>
      <c r="AA4061">
        <v>100</v>
      </c>
      <c r="AB4061" t="str">
        <f t="shared" si="63"/>
        <v>30-39</v>
      </c>
    </row>
    <row r="4062" spans="1:28" x14ac:dyDescent="0.3">
      <c r="A4062">
        <v>51</v>
      </c>
      <c r="B4062" t="s">
        <v>27</v>
      </c>
      <c r="C4062" t="s">
        <v>38</v>
      </c>
      <c r="D4062">
        <v>0</v>
      </c>
      <c r="E4062" t="s">
        <v>42</v>
      </c>
      <c r="F4062">
        <v>100</v>
      </c>
      <c r="G4062">
        <v>0</v>
      </c>
      <c r="H4062" t="s">
        <v>30</v>
      </c>
      <c r="I4062">
        <v>0</v>
      </c>
      <c r="J4062" t="s">
        <v>31</v>
      </c>
      <c r="K4062">
        <v>0</v>
      </c>
      <c r="L4062" s="1">
        <v>2200</v>
      </c>
      <c r="M4062" t="s">
        <v>36</v>
      </c>
      <c r="N4062" t="s">
        <v>27</v>
      </c>
      <c r="O4062" t="s">
        <v>36</v>
      </c>
      <c r="P4062">
        <v>100</v>
      </c>
      <c r="Q4062" t="s">
        <v>34</v>
      </c>
      <c r="R4062">
        <v>26</v>
      </c>
      <c r="S4062" t="s">
        <v>36</v>
      </c>
      <c r="T4062">
        <v>5</v>
      </c>
      <c r="U4062">
        <v>5</v>
      </c>
      <c r="V4062">
        <v>2</v>
      </c>
      <c r="W4062">
        <v>1</v>
      </c>
      <c r="X4062">
        <v>812</v>
      </c>
      <c r="Y4062">
        <v>-50</v>
      </c>
      <c r="Z4062" t="s">
        <v>35</v>
      </c>
      <c r="AA4062">
        <v>100</v>
      </c>
      <c r="AB4062" t="str">
        <f t="shared" si="63"/>
        <v>50-59</v>
      </c>
    </row>
    <row r="4063" spans="1:28" x14ac:dyDescent="0.3">
      <c r="A4063">
        <v>44</v>
      </c>
      <c r="B4063" t="s">
        <v>27</v>
      </c>
      <c r="C4063" t="s">
        <v>38</v>
      </c>
      <c r="D4063">
        <v>0</v>
      </c>
      <c r="E4063" t="s">
        <v>29</v>
      </c>
      <c r="F4063">
        <v>50</v>
      </c>
      <c r="G4063">
        <v>1</v>
      </c>
      <c r="H4063" t="s">
        <v>39</v>
      </c>
      <c r="I4063">
        <v>100</v>
      </c>
      <c r="J4063" t="s">
        <v>31</v>
      </c>
      <c r="K4063">
        <v>0</v>
      </c>
      <c r="L4063" s="1">
        <v>2450</v>
      </c>
      <c r="M4063" t="s">
        <v>27</v>
      </c>
      <c r="N4063" t="s">
        <v>27</v>
      </c>
      <c r="O4063" t="s">
        <v>27</v>
      </c>
      <c r="P4063">
        <v>0</v>
      </c>
      <c r="Q4063" t="s">
        <v>34</v>
      </c>
      <c r="R4063">
        <v>20</v>
      </c>
      <c r="S4063" t="s">
        <v>27</v>
      </c>
      <c r="T4063">
        <v>4</v>
      </c>
      <c r="U4063">
        <v>5</v>
      </c>
      <c r="V4063">
        <v>2</v>
      </c>
      <c r="W4063">
        <v>99</v>
      </c>
      <c r="X4063">
        <v>659</v>
      </c>
      <c r="Y4063">
        <v>50</v>
      </c>
      <c r="Z4063" t="s">
        <v>35</v>
      </c>
      <c r="AA4063">
        <v>100</v>
      </c>
      <c r="AB4063" t="str">
        <f t="shared" si="63"/>
        <v>40-49</v>
      </c>
    </row>
    <row r="4064" spans="1:28" x14ac:dyDescent="0.3">
      <c r="A4064">
        <v>25</v>
      </c>
      <c r="B4064" t="s">
        <v>27</v>
      </c>
      <c r="C4064" t="s">
        <v>38</v>
      </c>
      <c r="D4064">
        <v>0</v>
      </c>
      <c r="E4064" t="s">
        <v>42</v>
      </c>
      <c r="F4064">
        <v>100</v>
      </c>
      <c r="G4064">
        <v>1</v>
      </c>
      <c r="H4064" t="s">
        <v>39</v>
      </c>
      <c r="I4064">
        <v>100</v>
      </c>
      <c r="J4064" t="s">
        <v>31</v>
      </c>
      <c r="K4064">
        <v>0</v>
      </c>
      <c r="L4064" s="1">
        <v>2400</v>
      </c>
      <c r="M4064" t="s">
        <v>27</v>
      </c>
      <c r="N4064" t="s">
        <v>27</v>
      </c>
      <c r="O4064" t="s">
        <v>27</v>
      </c>
      <c r="P4064">
        <v>0</v>
      </c>
      <c r="Q4064" t="s">
        <v>34</v>
      </c>
      <c r="R4064">
        <v>21</v>
      </c>
      <c r="S4064" t="s">
        <v>27</v>
      </c>
      <c r="T4064">
        <v>5</v>
      </c>
      <c r="U4064">
        <v>3</v>
      </c>
      <c r="V4064">
        <v>1</v>
      </c>
      <c r="W4064">
        <v>99</v>
      </c>
      <c r="X4064">
        <v>782</v>
      </c>
      <c r="Y4064">
        <v>-50</v>
      </c>
      <c r="Z4064" t="s">
        <v>35</v>
      </c>
      <c r="AA4064">
        <v>100</v>
      </c>
      <c r="AB4064" t="str">
        <f t="shared" si="63"/>
        <v>20-29</v>
      </c>
    </row>
    <row r="4065" spans="1:28" x14ac:dyDescent="0.3">
      <c r="A4065">
        <v>44</v>
      </c>
      <c r="B4065" t="s">
        <v>27</v>
      </c>
      <c r="C4065" t="s">
        <v>28</v>
      </c>
      <c r="D4065">
        <v>86</v>
      </c>
      <c r="E4065" t="s">
        <v>37</v>
      </c>
      <c r="F4065">
        <v>0</v>
      </c>
      <c r="G4065">
        <v>1</v>
      </c>
      <c r="H4065" t="s">
        <v>30</v>
      </c>
      <c r="I4065">
        <v>50</v>
      </c>
      <c r="J4065" t="s">
        <v>40</v>
      </c>
      <c r="K4065">
        <v>-200</v>
      </c>
      <c r="L4065" s="1">
        <v>2036</v>
      </c>
      <c r="M4065" t="s">
        <v>27</v>
      </c>
      <c r="N4065" t="s">
        <v>27</v>
      </c>
      <c r="O4065" t="s">
        <v>27</v>
      </c>
      <c r="P4065">
        <v>0</v>
      </c>
      <c r="Q4065" t="s">
        <v>34</v>
      </c>
      <c r="R4065">
        <v>13</v>
      </c>
      <c r="S4065" t="s">
        <v>36</v>
      </c>
      <c r="T4065">
        <v>4</v>
      </c>
      <c r="U4065">
        <v>1</v>
      </c>
      <c r="V4065">
        <v>2</v>
      </c>
      <c r="W4065">
        <v>4</v>
      </c>
      <c r="X4065">
        <v>805</v>
      </c>
      <c r="Y4065">
        <v>-50</v>
      </c>
      <c r="Z4065" t="s">
        <v>41</v>
      </c>
      <c r="AA4065">
        <v>0</v>
      </c>
      <c r="AB4065" t="str">
        <f t="shared" si="63"/>
        <v>40-49</v>
      </c>
    </row>
    <row r="4066" spans="1:28" x14ac:dyDescent="0.3">
      <c r="A4066">
        <v>25</v>
      </c>
      <c r="B4066" t="s">
        <v>27</v>
      </c>
      <c r="C4066" t="s">
        <v>28</v>
      </c>
      <c r="D4066">
        <v>86</v>
      </c>
      <c r="E4066" t="s">
        <v>29</v>
      </c>
      <c r="F4066">
        <v>50</v>
      </c>
      <c r="G4066">
        <v>1</v>
      </c>
      <c r="H4066" t="s">
        <v>30</v>
      </c>
      <c r="I4066">
        <v>50</v>
      </c>
      <c r="J4066" t="s">
        <v>31</v>
      </c>
      <c r="K4066">
        <v>0</v>
      </c>
      <c r="L4066" s="1">
        <v>2386</v>
      </c>
      <c r="M4066" t="s">
        <v>27</v>
      </c>
      <c r="N4066" t="s">
        <v>27</v>
      </c>
      <c r="O4066" t="s">
        <v>27</v>
      </c>
      <c r="P4066">
        <v>0</v>
      </c>
      <c r="Q4066" t="s">
        <v>32</v>
      </c>
      <c r="R4066">
        <v>24</v>
      </c>
      <c r="S4066" t="s">
        <v>27</v>
      </c>
      <c r="T4066">
        <v>3</v>
      </c>
      <c r="U4066">
        <v>2</v>
      </c>
      <c r="V4066">
        <v>2</v>
      </c>
      <c r="W4066">
        <v>99</v>
      </c>
      <c r="X4066">
        <v>667</v>
      </c>
      <c r="Y4066">
        <v>50</v>
      </c>
      <c r="Z4066" t="s">
        <v>41</v>
      </c>
      <c r="AA4066">
        <v>0</v>
      </c>
      <c r="AB4066" t="str">
        <f t="shared" si="63"/>
        <v>20-29</v>
      </c>
    </row>
    <row r="4067" spans="1:28" x14ac:dyDescent="0.3">
      <c r="A4067">
        <v>30</v>
      </c>
      <c r="B4067" t="s">
        <v>27</v>
      </c>
      <c r="C4067" t="s">
        <v>38</v>
      </c>
      <c r="D4067">
        <v>0</v>
      </c>
      <c r="E4067" t="s">
        <v>42</v>
      </c>
      <c r="F4067">
        <v>100</v>
      </c>
      <c r="G4067">
        <v>1</v>
      </c>
      <c r="H4067" t="s">
        <v>30</v>
      </c>
      <c r="I4067">
        <v>50</v>
      </c>
      <c r="J4067" t="s">
        <v>40</v>
      </c>
      <c r="K4067">
        <v>-200</v>
      </c>
      <c r="L4067" s="1">
        <v>2100</v>
      </c>
      <c r="M4067" t="s">
        <v>27</v>
      </c>
      <c r="N4067" t="s">
        <v>27</v>
      </c>
      <c r="O4067" t="s">
        <v>27</v>
      </c>
      <c r="P4067">
        <v>0</v>
      </c>
      <c r="Q4067" t="s">
        <v>34</v>
      </c>
      <c r="R4067">
        <v>14</v>
      </c>
      <c r="S4067" t="s">
        <v>27</v>
      </c>
      <c r="T4067">
        <v>5</v>
      </c>
      <c r="U4067">
        <v>0</v>
      </c>
      <c r="V4067">
        <v>1</v>
      </c>
      <c r="W4067">
        <v>99</v>
      </c>
      <c r="X4067">
        <v>722</v>
      </c>
      <c r="Y4067">
        <v>-50</v>
      </c>
      <c r="Z4067" t="s">
        <v>33</v>
      </c>
      <c r="AA4067">
        <v>50</v>
      </c>
      <c r="AB4067" t="str">
        <f t="shared" si="63"/>
        <v>30-39</v>
      </c>
    </row>
    <row r="4068" spans="1:28" x14ac:dyDescent="0.3">
      <c r="A4068">
        <v>42</v>
      </c>
      <c r="B4068" t="s">
        <v>27</v>
      </c>
      <c r="C4068" t="s">
        <v>46</v>
      </c>
      <c r="D4068">
        <v>0</v>
      </c>
      <c r="E4068" t="s">
        <v>29</v>
      </c>
      <c r="F4068">
        <v>50</v>
      </c>
      <c r="G4068">
        <v>0</v>
      </c>
      <c r="H4068" t="s">
        <v>30</v>
      </c>
      <c r="I4068">
        <v>0</v>
      </c>
      <c r="J4068" t="s">
        <v>31</v>
      </c>
      <c r="K4068">
        <v>0</v>
      </c>
      <c r="L4068" s="1">
        <v>2200</v>
      </c>
      <c r="M4068" t="s">
        <v>36</v>
      </c>
      <c r="N4068" t="s">
        <v>27</v>
      </c>
      <c r="O4068" t="s">
        <v>27</v>
      </c>
      <c r="P4068">
        <v>50</v>
      </c>
      <c r="Q4068" t="s">
        <v>34</v>
      </c>
      <c r="R4068">
        <v>16</v>
      </c>
      <c r="S4068" t="s">
        <v>36</v>
      </c>
      <c r="T4068">
        <v>3</v>
      </c>
      <c r="U4068">
        <v>2</v>
      </c>
      <c r="V4068">
        <v>1</v>
      </c>
      <c r="W4068">
        <v>10</v>
      </c>
      <c r="X4068">
        <v>679</v>
      </c>
      <c r="Y4068">
        <v>50</v>
      </c>
      <c r="Z4068" t="s">
        <v>41</v>
      </c>
      <c r="AA4068">
        <v>0</v>
      </c>
      <c r="AB4068" t="str">
        <f t="shared" si="63"/>
        <v>40-49</v>
      </c>
    </row>
    <row r="4069" spans="1:28" x14ac:dyDescent="0.3">
      <c r="A4069">
        <v>44</v>
      </c>
      <c r="B4069" t="s">
        <v>27</v>
      </c>
      <c r="C4069" t="s">
        <v>45</v>
      </c>
      <c r="D4069">
        <v>0</v>
      </c>
      <c r="E4069" t="s">
        <v>42</v>
      </c>
      <c r="F4069">
        <v>100</v>
      </c>
      <c r="G4069">
        <v>2</v>
      </c>
      <c r="H4069" t="s">
        <v>30</v>
      </c>
      <c r="I4069">
        <v>100</v>
      </c>
      <c r="J4069" t="s">
        <v>31</v>
      </c>
      <c r="K4069">
        <v>0</v>
      </c>
      <c r="L4069" s="1">
        <v>2350</v>
      </c>
      <c r="M4069" t="s">
        <v>27</v>
      </c>
      <c r="N4069" t="s">
        <v>36</v>
      </c>
      <c r="O4069" t="s">
        <v>27</v>
      </c>
      <c r="P4069">
        <v>50</v>
      </c>
      <c r="Q4069" t="s">
        <v>34</v>
      </c>
      <c r="R4069">
        <v>18</v>
      </c>
      <c r="S4069" t="s">
        <v>27</v>
      </c>
      <c r="T4069">
        <v>2</v>
      </c>
      <c r="U4069">
        <v>1</v>
      </c>
      <c r="V4069">
        <v>2</v>
      </c>
      <c r="W4069">
        <v>99</v>
      </c>
      <c r="X4069">
        <v>587</v>
      </c>
      <c r="Y4069">
        <v>50</v>
      </c>
      <c r="Z4069" t="s">
        <v>41</v>
      </c>
      <c r="AA4069">
        <v>0</v>
      </c>
      <c r="AB4069" t="str">
        <f t="shared" si="63"/>
        <v>40-49</v>
      </c>
    </row>
    <row r="4070" spans="1:28" x14ac:dyDescent="0.3">
      <c r="A4070">
        <v>22</v>
      </c>
      <c r="B4070" t="s">
        <v>27</v>
      </c>
      <c r="C4070" t="s">
        <v>38</v>
      </c>
      <c r="D4070">
        <v>0</v>
      </c>
      <c r="E4070" t="s">
        <v>42</v>
      </c>
      <c r="F4070">
        <v>100</v>
      </c>
      <c r="G4070">
        <v>1</v>
      </c>
      <c r="H4070" t="s">
        <v>30</v>
      </c>
      <c r="I4070">
        <v>50</v>
      </c>
      <c r="J4070" t="s">
        <v>31</v>
      </c>
      <c r="K4070">
        <v>0</v>
      </c>
      <c r="L4070" s="1">
        <v>2300</v>
      </c>
      <c r="M4070" t="s">
        <v>36</v>
      </c>
      <c r="N4070" t="s">
        <v>27</v>
      </c>
      <c r="O4070" t="s">
        <v>27</v>
      </c>
      <c r="P4070">
        <v>50</v>
      </c>
      <c r="Q4070" t="s">
        <v>32</v>
      </c>
      <c r="R4070">
        <v>29</v>
      </c>
      <c r="S4070" t="s">
        <v>27</v>
      </c>
      <c r="T4070">
        <v>8</v>
      </c>
      <c r="U4070">
        <v>1</v>
      </c>
      <c r="V4070">
        <v>1</v>
      </c>
      <c r="W4070">
        <v>99</v>
      </c>
      <c r="X4070">
        <v>726</v>
      </c>
      <c r="Y4070">
        <v>-50</v>
      </c>
      <c r="Z4070" t="s">
        <v>35</v>
      </c>
      <c r="AA4070">
        <v>100</v>
      </c>
      <c r="AB4070" t="str">
        <f t="shared" si="63"/>
        <v>20-29</v>
      </c>
    </row>
    <row r="4071" spans="1:28" x14ac:dyDescent="0.3">
      <c r="A4071">
        <v>55</v>
      </c>
      <c r="B4071" t="s">
        <v>36</v>
      </c>
      <c r="C4071" t="s">
        <v>38</v>
      </c>
      <c r="D4071">
        <v>0</v>
      </c>
      <c r="E4071" t="s">
        <v>42</v>
      </c>
      <c r="F4071">
        <v>100</v>
      </c>
      <c r="G4071">
        <v>0</v>
      </c>
      <c r="H4071" t="s">
        <v>30</v>
      </c>
      <c r="I4071">
        <v>0</v>
      </c>
      <c r="J4071" t="s">
        <v>40</v>
      </c>
      <c r="K4071">
        <v>-200</v>
      </c>
      <c r="L4071" s="1">
        <v>1900</v>
      </c>
      <c r="M4071" t="s">
        <v>36</v>
      </c>
      <c r="N4071" t="s">
        <v>36</v>
      </c>
      <c r="O4071" t="s">
        <v>27</v>
      </c>
      <c r="P4071">
        <v>100</v>
      </c>
      <c r="Q4071" t="s">
        <v>32</v>
      </c>
      <c r="R4071">
        <v>8</v>
      </c>
      <c r="S4071" t="s">
        <v>27</v>
      </c>
      <c r="T4071">
        <v>10</v>
      </c>
      <c r="U4071">
        <v>1</v>
      </c>
      <c r="V4071">
        <v>3</v>
      </c>
      <c r="W4071">
        <v>99</v>
      </c>
      <c r="X4071">
        <v>726</v>
      </c>
      <c r="Y4071">
        <v>-50</v>
      </c>
      <c r="Z4071" t="s">
        <v>41</v>
      </c>
      <c r="AA4071">
        <v>0</v>
      </c>
      <c r="AB4071" t="str">
        <f t="shared" si="63"/>
        <v>50-59</v>
      </c>
    </row>
    <row r="4072" spans="1:28" x14ac:dyDescent="0.3">
      <c r="A4072">
        <v>48</v>
      </c>
      <c r="B4072" t="s">
        <v>27</v>
      </c>
      <c r="C4072" t="s">
        <v>46</v>
      </c>
      <c r="D4072">
        <v>0</v>
      </c>
      <c r="E4072" t="s">
        <v>42</v>
      </c>
      <c r="F4072">
        <v>100</v>
      </c>
      <c r="G4072">
        <v>1</v>
      </c>
      <c r="H4072" t="s">
        <v>39</v>
      </c>
      <c r="I4072">
        <v>100</v>
      </c>
      <c r="J4072" t="s">
        <v>31</v>
      </c>
      <c r="K4072">
        <v>0</v>
      </c>
      <c r="L4072" s="1">
        <v>2350</v>
      </c>
      <c r="M4072" t="s">
        <v>27</v>
      </c>
      <c r="N4072" t="s">
        <v>36</v>
      </c>
      <c r="O4072" t="s">
        <v>27</v>
      </c>
      <c r="P4072">
        <v>50</v>
      </c>
      <c r="Q4072" t="s">
        <v>34</v>
      </c>
      <c r="R4072">
        <v>28</v>
      </c>
      <c r="S4072" t="s">
        <v>27</v>
      </c>
      <c r="T4072">
        <v>5</v>
      </c>
      <c r="U4072">
        <v>0</v>
      </c>
      <c r="V4072">
        <v>3</v>
      </c>
      <c r="W4072">
        <v>99</v>
      </c>
      <c r="X4072">
        <v>664</v>
      </c>
      <c r="Y4072">
        <v>50</v>
      </c>
      <c r="Z4072" t="s">
        <v>41</v>
      </c>
      <c r="AA4072">
        <v>0</v>
      </c>
      <c r="AB4072" t="str">
        <f t="shared" si="63"/>
        <v>40-49</v>
      </c>
    </row>
    <row r="4073" spans="1:28" x14ac:dyDescent="0.3">
      <c r="A4073">
        <v>29</v>
      </c>
      <c r="B4073" t="s">
        <v>27</v>
      </c>
      <c r="C4073" t="s">
        <v>38</v>
      </c>
      <c r="D4073">
        <v>0</v>
      </c>
      <c r="E4073" t="s">
        <v>29</v>
      </c>
      <c r="F4073">
        <v>50</v>
      </c>
      <c r="G4073">
        <v>0</v>
      </c>
      <c r="H4073" t="s">
        <v>30</v>
      </c>
      <c r="I4073">
        <v>0</v>
      </c>
      <c r="J4073" t="s">
        <v>40</v>
      </c>
      <c r="K4073">
        <v>-200</v>
      </c>
      <c r="L4073" s="1">
        <v>1950</v>
      </c>
      <c r="M4073" t="s">
        <v>27</v>
      </c>
      <c r="N4073" t="s">
        <v>36</v>
      </c>
      <c r="O4073" t="s">
        <v>27</v>
      </c>
      <c r="P4073">
        <v>50</v>
      </c>
      <c r="Q4073" t="s">
        <v>34</v>
      </c>
      <c r="R4073">
        <v>26</v>
      </c>
      <c r="S4073" t="s">
        <v>27</v>
      </c>
      <c r="T4073">
        <v>7</v>
      </c>
      <c r="U4073">
        <v>4</v>
      </c>
      <c r="V4073">
        <v>3</v>
      </c>
      <c r="W4073">
        <v>99</v>
      </c>
      <c r="X4073">
        <v>725</v>
      </c>
      <c r="Y4073">
        <v>-50</v>
      </c>
      <c r="Z4073" t="s">
        <v>33</v>
      </c>
      <c r="AA4073">
        <v>50</v>
      </c>
      <c r="AB4073" t="str">
        <f t="shared" si="63"/>
        <v>20-29</v>
      </c>
    </row>
    <row r="4074" spans="1:28" x14ac:dyDescent="0.3">
      <c r="A4074">
        <v>18</v>
      </c>
      <c r="B4074" t="s">
        <v>27</v>
      </c>
      <c r="C4074" t="s">
        <v>38</v>
      </c>
      <c r="D4074">
        <v>0</v>
      </c>
      <c r="E4074" t="s">
        <v>29</v>
      </c>
      <c r="F4074">
        <v>50</v>
      </c>
      <c r="G4074">
        <v>0</v>
      </c>
      <c r="H4074" t="s">
        <v>43</v>
      </c>
      <c r="I4074">
        <v>0</v>
      </c>
      <c r="J4074" t="s">
        <v>31</v>
      </c>
      <c r="K4074">
        <v>0</v>
      </c>
      <c r="L4074" s="1">
        <v>2300</v>
      </c>
      <c r="M4074" t="s">
        <v>27</v>
      </c>
      <c r="N4074" t="s">
        <v>36</v>
      </c>
      <c r="O4074" t="s">
        <v>27</v>
      </c>
      <c r="P4074">
        <v>50</v>
      </c>
      <c r="Q4074" t="s">
        <v>32</v>
      </c>
      <c r="R4074">
        <v>27</v>
      </c>
      <c r="S4074" t="s">
        <v>27</v>
      </c>
      <c r="T4074">
        <v>4</v>
      </c>
      <c r="U4074">
        <v>3</v>
      </c>
      <c r="V4074">
        <v>1</v>
      </c>
      <c r="W4074">
        <v>99</v>
      </c>
      <c r="X4074">
        <v>695</v>
      </c>
      <c r="Y4074">
        <v>50</v>
      </c>
      <c r="Z4074" t="s">
        <v>35</v>
      </c>
      <c r="AA4074">
        <v>100</v>
      </c>
      <c r="AB4074" t="str">
        <f t="shared" si="63"/>
        <v>10-19</v>
      </c>
    </row>
    <row r="4075" spans="1:28" x14ac:dyDescent="0.3">
      <c r="A4075">
        <v>37</v>
      </c>
      <c r="B4075" t="s">
        <v>27</v>
      </c>
      <c r="C4075" t="s">
        <v>45</v>
      </c>
      <c r="D4075">
        <v>0</v>
      </c>
      <c r="E4075" t="s">
        <v>29</v>
      </c>
      <c r="F4075">
        <v>50</v>
      </c>
      <c r="G4075">
        <v>1</v>
      </c>
      <c r="H4075" t="s">
        <v>39</v>
      </c>
      <c r="I4075">
        <v>100</v>
      </c>
      <c r="J4075" t="s">
        <v>31</v>
      </c>
      <c r="K4075">
        <v>0</v>
      </c>
      <c r="L4075" s="1">
        <v>2350</v>
      </c>
      <c r="M4075" t="s">
        <v>27</v>
      </c>
      <c r="N4075" t="s">
        <v>27</v>
      </c>
      <c r="O4075" t="s">
        <v>27</v>
      </c>
      <c r="P4075">
        <v>0</v>
      </c>
      <c r="Q4075" t="s">
        <v>34</v>
      </c>
      <c r="R4075">
        <v>2</v>
      </c>
      <c r="S4075" t="s">
        <v>36</v>
      </c>
      <c r="T4075">
        <v>7</v>
      </c>
      <c r="U4075">
        <v>1</v>
      </c>
      <c r="V4075">
        <v>1</v>
      </c>
      <c r="W4075">
        <v>5</v>
      </c>
      <c r="X4075">
        <v>685</v>
      </c>
      <c r="Y4075">
        <v>50</v>
      </c>
      <c r="Z4075" t="s">
        <v>41</v>
      </c>
      <c r="AA4075">
        <v>0</v>
      </c>
      <c r="AB4075" t="str">
        <f t="shared" si="63"/>
        <v>30-39</v>
      </c>
    </row>
    <row r="4076" spans="1:28" x14ac:dyDescent="0.3">
      <c r="A4076">
        <v>33</v>
      </c>
      <c r="B4076" t="s">
        <v>27</v>
      </c>
      <c r="C4076" t="s">
        <v>38</v>
      </c>
      <c r="D4076">
        <v>0</v>
      </c>
      <c r="E4076" t="s">
        <v>29</v>
      </c>
      <c r="F4076">
        <v>50</v>
      </c>
      <c r="G4076">
        <v>0</v>
      </c>
      <c r="H4076" t="s">
        <v>43</v>
      </c>
      <c r="I4076">
        <v>0</v>
      </c>
      <c r="J4076" t="s">
        <v>40</v>
      </c>
      <c r="K4076">
        <v>-200</v>
      </c>
      <c r="L4076" s="1">
        <v>2000</v>
      </c>
      <c r="M4076" t="s">
        <v>27</v>
      </c>
      <c r="N4076" t="s">
        <v>36</v>
      </c>
      <c r="O4076" t="s">
        <v>27</v>
      </c>
      <c r="P4076">
        <v>50</v>
      </c>
      <c r="Q4076" t="s">
        <v>34</v>
      </c>
      <c r="R4076">
        <v>17</v>
      </c>
      <c r="S4076" t="s">
        <v>36</v>
      </c>
      <c r="T4076">
        <v>4</v>
      </c>
      <c r="U4076">
        <v>2</v>
      </c>
      <c r="V4076">
        <v>2</v>
      </c>
      <c r="W4076">
        <v>10</v>
      </c>
      <c r="X4076">
        <v>702</v>
      </c>
      <c r="Y4076">
        <v>-50</v>
      </c>
      <c r="Z4076" t="s">
        <v>35</v>
      </c>
      <c r="AA4076">
        <v>100</v>
      </c>
      <c r="AB4076" t="str">
        <f t="shared" si="63"/>
        <v>30-39</v>
      </c>
    </row>
    <row r="4077" spans="1:28" x14ac:dyDescent="0.3">
      <c r="A4077">
        <v>41</v>
      </c>
      <c r="B4077" t="s">
        <v>27</v>
      </c>
      <c r="C4077" t="s">
        <v>45</v>
      </c>
      <c r="D4077">
        <v>0</v>
      </c>
      <c r="E4077" t="s">
        <v>37</v>
      </c>
      <c r="F4077">
        <v>0</v>
      </c>
      <c r="G4077">
        <v>0</v>
      </c>
      <c r="H4077" t="s">
        <v>39</v>
      </c>
      <c r="I4077">
        <v>0</v>
      </c>
      <c r="J4077" t="s">
        <v>31</v>
      </c>
      <c r="K4077">
        <v>0</v>
      </c>
      <c r="L4077" s="1">
        <v>2150</v>
      </c>
      <c r="M4077" t="s">
        <v>27</v>
      </c>
      <c r="N4077" t="s">
        <v>36</v>
      </c>
      <c r="O4077" t="s">
        <v>27</v>
      </c>
      <c r="P4077">
        <v>50</v>
      </c>
      <c r="Q4077" t="s">
        <v>34</v>
      </c>
      <c r="R4077">
        <v>11</v>
      </c>
      <c r="S4077" t="s">
        <v>27</v>
      </c>
      <c r="T4077">
        <v>6</v>
      </c>
      <c r="U4077">
        <v>1</v>
      </c>
      <c r="V4077">
        <v>1</v>
      </c>
      <c r="W4077">
        <v>99</v>
      </c>
      <c r="X4077">
        <v>800</v>
      </c>
      <c r="Y4077">
        <v>-50</v>
      </c>
      <c r="Z4077" t="s">
        <v>35</v>
      </c>
      <c r="AA4077">
        <v>100</v>
      </c>
      <c r="AB4077" t="str">
        <f t="shared" si="63"/>
        <v>40-49</v>
      </c>
    </row>
    <row r="4078" spans="1:28" x14ac:dyDescent="0.3">
      <c r="A4078">
        <v>34</v>
      </c>
      <c r="B4078" t="s">
        <v>27</v>
      </c>
      <c r="C4078" t="s">
        <v>28</v>
      </c>
      <c r="D4078">
        <v>86</v>
      </c>
      <c r="E4078" t="s">
        <v>29</v>
      </c>
      <c r="F4078">
        <v>50</v>
      </c>
      <c r="G4078">
        <v>2</v>
      </c>
      <c r="H4078" t="s">
        <v>30</v>
      </c>
      <c r="I4078">
        <v>100</v>
      </c>
      <c r="J4078" t="s">
        <v>31</v>
      </c>
      <c r="K4078">
        <v>0</v>
      </c>
      <c r="L4078" s="1">
        <v>2336</v>
      </c>
      <c r="M4078" t="s">
        <v>27</v>
      </c>
      <c r="N4078" t="s">
        <v>27</v>
      </c>
      <c r="O4078" t="s">
        <v>27</v>
      </c>
      <c r="P4078">
        <v>0</v>
      </c>
      <c r="Q4078" t="s">
        <v>34</v>
      </c>
      <c r="R4078">
        <v>26</v>
      </c>
      <c r="S4078" t="s">
        <v>27</v>
      </c>
      <c r="T4078">
        <v>2</v>
      </c>
      <c r="U4078">
        <v>2</v>
      </c>
      <c r="V4078">
        <v>3</v>
      </c>
      <c r="W4078">
        <v>99</v>
      </c>
      <c r="X4078">
        <v>842</v>
      </c>
      <c r="Y4078">
        <v>-50</v>
      </c>
      <c r="Z4078" t="s">
        <v>41</v>
      </c>
      <c r="AA4078">
        <v>0</v>
      </c>
      <c r="AB4078" t="str">
        <f t="shared" si="63"/>
        <v>30-39</v>
      </c>
    </row>
    <row r="4079" spans="1:28" x14ac:dyDescent="0.3">
      <c r="A4079">
        <v>18</v>
      </c>
      <c r="B4079" t="s">
        <v>27</v>
      </c>
      <c r="C4079" t="s">
        <v>38</v>
      </c>
      <c r="D4079">
        <v>0</v>
      </c>
      <c r="E4079" t="s">
        <v>29</v>
      </c>
      <c r="F4079">
        <v>50</v>
      </c>
      <c r="G4079">
        <v>1</v>
      </c>
      <c r="H4079" t="s">
        <v>30</v>
      </c>
      <c r="I4079">
        <v>50</v>
      </c>
      <c r="J4079" t="s">
        <v>31</v>
      </c>
      <c r="K4079">
        <v>0</v>
      </c>
      <c r="L4079" s="1">
        <v>2250</v>
      </c>
      <c r="M4079" t="s">
        <v>27</v>
      </c>
      <c r="N4079" t="s">
        <v>36</v>
      </c>
      <c r="O4079" t="s">
        <v>27</v>
      </c>
      <c r="P4079">
        <v>50</v>
      </c>
      <c r="Q4079" t="s">
        <v>34</v>
      </c>
      <c r="R4079">
        <v>6</v>
      </c>
      <c r="S4079" t="s">
        <v>36</v>
      </c>
      <c r="T4079">
        <v>5</v>
      </c>
      <c r="U4079">
        <v>2</v>
      </c>
      <c r="V4079">
        <v>3</v>
      </c>
      <c r="W4079">
        <v>10</v>
      </c>
      <c r="X4079">
        <v>759</v>
      </c>
      <c r="Y4079">
        <v>-50</v>
      </c>
      <c r="Z4079" t="s">
        <v>35</v>
      </c>
      <c r="AA4079">
        <v>100</v>
      </c>
      <c r="AB4079" t="str">
        <f t="shared" si="63"/>
        <v>10-19</v>
      </c>
    </row>
    <row r="4080" spans="1:28" x14ac:dyDescent="0.3">
      <c r="A4080">
        <v>34</v>
      </c>
      <c r="B4080" t="s">
        <v>27</v>
      </c>
      <c r="C4080" t="s">
        <v>46</v>
      </c>
      <c r="D4080">
        <v>0</v>
      </c>
      <c r="E4080" t="s">
        <v>29</v>
      </c>
      <c r="F4080">
        <v>50</v>
      </c>
      <c r="G4080">
        <v>0</v>
      </c>
      <c r="H4080" t="s">
        <v>39</v>
      </c>
      <c r="I4080">
        <v>0</v>
      </c>
      <c r="J4080" t="s">
        <v>31</v>
      </c>
      <c r="K4080">
        <v>0</v>
      </c>
      <c r="L4080" s="1">
        <v>2300</v>
      </c>
      <c r="M4080" t="s">
        <v>27</v>
      </c>
      <c r="N4080" t="s">
        <v>27</v>
      </c>
      <c r="O4080" t="s">
        <v>27</v>
      </c>
      <c r="P4080">
        <v>0</v>
      </c>
      <c r="Q4080" t="s">
        <v>44</v>
      </c>
      <c r="R4080">
        <v>21</v>
      </c>
      <c r="S4080" t="s">
        <v>36</v>
      </c>
      <c r="T4080">
        <v>5</v>
      </c>
      <c r="U4080">
        <v>2</v>
      </c>
      <c r="V4080">
        <v>1</v>
      </c>
      <c r="W4080">
        <v>14</v>
      </c>
      <c r="X4080">
        <v>670</v>
      </c>
      <c r="Y4080">
        <v>50</v>
      </c>
      <c r="Z4080" t="s">
        <v>33</v>
      </c>
      <c r="AA4080">
        <v>50</v>
      </c>
      <c r="AB4080" t="str">
        <f t="shared" si="63"/>
        <v>30-39</v>
      </c>
    </row>
    <row r="4081" spans="1:28" x14ac:dyDescent="0.3">
      <c r="A4081">
        <v>35</v>
      </c>
      <c r="B4081" t="s">
        <v>27</v>
      </c>
      <c r="C4081" t="s">
        <v>28</v>
      </c>
      <c r="D4081">
        <v>86</v>
      </c>
      <c r="E4081" t="s">
        <v>29</v>
      </c>
      <c r="F4081">
        <v>50</v>
      </c>
      <c r="G4081">
        <v>0</v>
      </c>
      <c r="H4081" t="s">
        <v>30</v>
      </c>
      <c r="I4081">
        <v>0</v>
      </c>
      <c r="J4081" t="s">
        <v>31</v>
      </c>
      <c r="K4081">
        <v>0</v>
      </c>
      <c r="L4081" s="1">
        <v>2336</v>
      </c>
      <c r="M4081" t="s">
        <v>27</v>
      </c>
      <c r="N4081" t="s">
        <v>27</v>
      </c>
      <c r="O4081" t="s">
        <v>27</v>
      </c>
      <c r="P4081">
        <v>0</v>
      </c>
      <c r="Q4081" t="s">
        <v>34</v>
      </c>
      <c r="R4081">
        <v>9</v>
      </c>
      <c r="S4081" t="s">
        <v>27</v>
      </c>
      <c r="T4081">
        <v>5</v>
      </c>
      <c r="U4081">
        <v>1</v>
      </c>
      <c r="V4081">
        <v>2</v>
      </c>
      <c r="W4081">
        <v>99</v>
      </c>
      <c r="X4081">
        <v>735</v>
      </c>
      <c r="Y4081">
        <v>-50</v>
      </c>
      <c r="Z4081" t="s">
        <v>35</v>
      </c>
      <c r="AA4081">
        <v>100</v>
      </c>
      <c r="AB4081" t="str">
        <f t="shared" si="63"/>
        <v>30-39</v>
      </c>
    </row>
    <row r="4082" spans="1:28" x14ac:dyDescent="0.3">
      <c r="A4082">
        <v>49</v>
      </c>
      <c r="B4082" t="s">
        <v>27</v>
      </c>
      <c r="C4082" t="s">
        <v>38</v>
      </c>
      <c r="D4082">
        <v>0</v>
      </c>
      <c r="E4082" t="s">
        <v>37</v>
      </c>
      <c r="F4082">
        <v>0</v>
      </c>
      <c r="G4082">
        <v>0</v>
      </c>
      <c r="H4082" t="s">
        <v>30</v>
      </c>
      <c r="I4082">
        <v>0</v>
      </c>
      <c r="J4082" t="s">
        <v>31</v>
      </c>
      <c r="K4082">
        <v>0</v>
      </c>
      <c r="L4082" s="1">
        <v>2150</v>
      </c>
      <c r="M4082" t="s">
        <v>27</v>
      </c>
      <c r="N4082" t="s">
        <v>36</v>
      </c>
      <c r="O4082" t="s">
        <v>27</v>
      </c>
      <c r="P4082">
        <v>50</v>
      </c>
      <c r="Q4082" t="s">
        <v>34</v>
      </c>
      <c r="R4082">
        <v>1</v>
      </c>
      <c r="S4082" t="s">
        <v>27</v>
      </c>
      <c r="T4082">
        <v>6</v>
      </c>
      <c r="U4082">
        <v>3</v>
      </c>
      <c r="V4082">
        <v>1</v>
      </c>
      <c r="W4082">
        <v>99</v>
      </c>
      <c r="X4082">
        <v>791</v>
      </c>
      <c r="Y4082">
        <v>-50</v>
      </c>
      <c r="Z4082" t="s">
        <v>35</v>
      </c>
      <c r="AA4082">
        <v>100</v>
      </c>
      <c r="AB4082" t="str">
        <f t="shared" si="63"/>
        <v>40-49</v>
      </c>
    </row>
    <row r="4083" spans="1:28" x14ac:dyDescent="0.3">
      <c r="A4083">
        <v>29</v>
      </c>
      <c r="B4083" t="s">
        <v>27</v>
      </c>
      <c r="C4083" t="s">
        <v>28</v>
      </c>
      <c r="D4083">
        <v>86</v>
      </c>
      <c r="E4083" t="s">
        <v>29</v>
      </c>
      <c r="F4083">
        <v>50</v>
      </c>
      <c r="G4083">
        <v>0</v>
      </c>
      <c r="H4083" t="s">
        <v>39</v>
      </c>
      <c r="I4083">
        <v>0</v>
      </c>
      <c r="J4083" t="s">
        <v>31</v>
      </c>
      <c r="K4083">
        <v>0</v>
      </c>
      <c r="L4083" s="1">
        <v>2386</v>
      </c>
      <c r="M4083" t="s">
        <v>27</v>
      </c>
      <c r="N4083" t="s">
        <v>36</v>
      </c>
      <c r="O4083" t="s">
        <v>27</v>
      </c>
      <c r="P4083">
        <v>50</v>
      </c>
      <c r="Q4083" t="s">
        <v>32</v>
      </c>
      <c r="R4083">
        <v>11</v>
      </c>
      <c r="S4083" t="s">
        <v>27</v>
      </c>
      <c r="T4083">
        <v>5</v>
      </c>
      <c r="U4083">
        <v>4</v>
      </c>
      <c r="V4083">
        <v>3</v>
      </c>
      <c r="W4083">
        <v>99</v>
      </c>
      <c r="X4083">
        <v>656</v>
      </c>
      <c r="Y4083">
        <v>50</v>
      </c>
      <c r="Z4083" t="s">
        <v>35</v>
      </c>
      <c r="AA4083">
        <v>100</v>
      </c>
      <c r="AB4083" t="str">
        <f t="shared" si="63"/>
        <v>20-29</v>
      </c>
    </row>
    <row r="4084" spans="1:28" x14ac:dyDescent="0.3">
      <c r="A4084">
        <v>65</v>
      </c>
      <c r="B4084" t="s">
        <v>36</v>
      </c>
      <c r="C4084" t="s">
        <v>46</v>
      </c>
      <c r="D4084">
        <v>0</v>
      </c>
      <c r="E4084" t="s">
        <v>42</v>
      </c>
      <c r="F4084">
        <v>100</v>
      </c>
      <c r="G4084">
        <v>1</v>
      </c>
      <c r="H4084" t="s">
        <v>39</v>
      </c>
      <c r="I4084">
        <v>100</v>
      </c>
      <c r="J4084" t="s">
        <v>31</v>
      </c>
      <c r="K4084">
        <v>0</v>
      </c>
      <c r="L4084" s="1">
        <v>2350</v>
      </c>
      <c r="M4084" t="s">
        <v>27</v>
      </c>
      <c r="N4084" t="s">
        <v>27</v>
      </c>
      <c r="O4084" t="s">
        <v>27</v>
      </c>
      <c r="P4084">
        <v>0</v>
      </c>
      <c r="Q4084" t="s">
        <v>44</v>
      </c>
      <c r="R4084">
        <v>12</v>
      </c>
      <c r="S4084" t="s">
        <v>36</v>
      </c>
      <c r="T4084">
        <v>7</v>
      </c>
      <c r="U4084">
        <v>2</v>
      </c>
      <c r="V4084">
        <v>1</v>
      </c>
      <c r="W4084">
        <v>9</v>
      </c>
      <c r="X4084">
        <v>704</v>
      </c>
      <c r="Y4084">
        <v>-50</v>
      </c>
      <c r="Z4084" t="s">
        <v>33</v>
      </c>
      <c r="AA4084">
        <v>50</v>
      </c>
      <c r="AB4084" t="str">
        <f t="shared" si="63"/>
        <v>60-69</v>
      </c>
    </row>
    <row r="4085" spans="1:28" x14ac:dyDescent="0.3">
      <c r="A4085">
        <v>18</v>
      </c>
      <c r="B4085" t="s">
        <v>27</v>
      </c>
      <c r="C4085" t="s">
        <v>38</v>
      </c>
      <c r="D4085">
        <v>0</v>
      </c>
      <c r="E4085" t="s">
        <v>29</v>
      </c>
      <c r="F4085">
        <v>50</v>
      </c>
      <c r="G4085">
        <v>0</v>
      </c>
      <c r="H4085" t="s">
        <v>30</v>
      </c>
      <c r="I4085">
        <v>0</v>
      </c>
      <c r="J4085" t="s">
        <v>40</v>
      </c>
      <c r="K4085">
        <v>-200</v>
      </c>
      <c r="L4085" s="1">
        <v>1950</v>
      </c>
      <c r="M4085" t="s">
        <v>36</v>
      </c>
      <c r="N4085" t="s">
        <v>27</v>
      </c>
      <c r="O4085" t="s">
        <v>36</v>
      </c>
      <c r="P4085">
        <v>100</v>
      </c>
      <c r="Q4085" t="s">
        <v>44</v>
      </c>
      <c r="R4085">
        <v>6</v>
      </c>
      <c r="S4085" t="s">
        <v>27</v>
      </c>
      <c r="T4085">
        <v>7</v>
      </c>
      <c r="U4085">
        <v>2</v>
      </c>
      <c r="V4085">
        <v>3</v>
      </c>
      <c r="W4085">
        <v>99</v>
      </c>
      <c r="X4085">
        <v>659</v>
      </c>
      <c r="Y4085">
        <v>50</v>
      </c>
      <c r="Z4085" t="s">
        <v>41</v>
      </c>
      <c r="AA4085">
        <v>0</v>
      </c>
      <c r="AB4085" t="str">
        <f t="shared" si="63"/>
        <v>10-19</v>
      </c>
    </row>
    <row r="4086" spans="1:28" x14ac:dyDescent="0.3">
      <c r="A4086">
        <v>59</v>
      </c>
      <c r="B4086" t="s">
        <v>36</v>
      </c>
      <c r="C4086" t="s">
        <v>28</v>
      </c>
      <c r="D4086">
        <v>86</v>
      </c>
      <c r="E4086" t="s">
        <v>29</v>
      </c>
      <c r="F4086">
        <v>50</v>
      </c>
      <c r="G4086">
        <v>0</v>
      </c>
      <c r="H4086" t="s">
        <v>30</v>
      </c>
      <c r="I4086">
        <v>0</v>
      </c>
      <c r="J4086" t="s">
        <v>40</v>
      </c>
      <c r="K4086">
        <v>-200</v>
      </c>
      <c r="L4086" s="1">
        <v>2036</v>
      </c>
      <c r="M4086" t="s">
        <v>27</v>
      </c>
      <c r="N4086" t="s">
        <v>27</v>
      </c>
      <c r="O4086" t="s">
        <v>27</v>
      </c>
      <c r="P4086">
        <v>0</v>
      </c>
      <c r="Q4086" t="s">
        <v>34</v>
      </c>
      <c r="R4086">
        <v>23</v>
      </c>
      <c r="S4086" t="s">
        <v>27</v>
      </c>
      <c r="T4086">
        <v>6</v>
      </c>
      <c r="U4086">
        <v>3</v>
      </c>
      <c r="V4086">
        <v>2</v>
      </c>
      <c r="W4086">
        <v>99</v>
      </c>
      <c r="X4086">
        <v>729</v>
      </c>
      <c r="Y4086">
        <v>-50</v>
      </c>
      <c r="Z4086" t="s">
        <v>41</v>
      </c>
      <c r="AA4086">
        <v>0</v>
      </c>
      <c r="AB4086" t="str">
        <f t="shared" si="63"/>
        <v>50-59</v>
      </c>
    </row>
    <row r="4087" spans="1:28" x14ac:dyDescent="0.3">
      <c r="A4087">
        <v>36</v>
      </c>
      <c r="B4087" t="s">
        <v>27</v>
      </c>
      <c r="C4087" t="s">
        <v>28</v>
      </c>
      <c r="D4087">
        <v>86</v>
      </c>
      <c r="E4087" t="s">
        <v>29</v>
      </c>
      <c r="F4087">
        <v>50</v>
      </c>
      <c r="G4087">
        <v>0</v>
      </c>
      <c r="H4087" t="s">
        <v>30</v>
      </c>
      <c r="I4087">
        <v>0</v>
      </c>
      <c r="J4087" t="s">
        <v>40</v>
      </c>
      <c r="K4087">
        <v>-200</v>
      </c>
      <c r="L4087" s="1">
        <v>1986</v>
      </c>
      <c r="M4087" t="s">
        <v>27</v>
      </c>
      <c r="N4087" t="s">
        <v>36</v>
      </c>
      <c r="O4087" t="s">
        <v>27</v>
      </c>
      <c r="P4087">
        <v>50</v>
      </c>
      <c r="Q4087" t="s">
        <v>34</v>
      </c>
      <c r="R4087">
        <v>15</v>
      </c>
      <c r="S4087" t="s">
        <v>36</v>
      </c>
      <c r="T4087">
        <v>4</v>
      </c>
      <c r="U4087">
        <v>3</v>
      </c>
      <c r="V4087">
        <v>3</v>
      </c>
      <c r="W4087">
        <v>8</v>
      </c>
      <c r="X4087">
        <v>750</v>
      </c>
      <c r="Y4087">
        <v>-50</v>
      </c>
      <c r="Z4087" t="s">
        <v>41</v>
      </c>
      <c r="AA4087">
        <v>0</v>
      </c>
      <c r="AB4087" t="str">
        <f t="shared" si="63"/>
        <v>30-39</v>
      </c>
    </row>
    <row r="4088" spans="1:28" x14ac:dyDescent="0.3">
      <c r="A4088">
        <v>52</v>
      </c>
      <c r="B4088" t="s">
        <v>27</v>
      </c>
      <c r="C4088" t="s">
        <v>38</v>
      </c>
      <c r="D4088">
        <v>0</v>
      </c>
      <c r="E4088" t="s">
        <v>37</v>
      </c>
      <c r="F4088">
        <v>0</v>
      </c>
      <c r="G4088">
        <v>0</v>
      </c>
      <c r="H4088" t="s">
        <v>30</v>
      </c>
      <c r="I4088">
        <v>0</v>
      </c>
      <c r="J4088" t="s">
        <v>40</v>
      </c>
      <c r="K4088">
        <v>-200</v>
      </c>
      <c r="L4088" s="1">
        <v>1950</v>
      </c>
      <c r="M4088" t="s">
        <v>27</v>
      </c>
      <c r="N4088" t="s">
        <v>27</v>
      </c>
      <c r="O4088" t="s">
        <v>27</v>
      </c>
      <c r="P4088">
        <v>0</v>
      </c>
      <c r="Q4088" t="s">
        <v>44</v>
      </c>
      <c r="R4088">
        <v>25</v>
      </c>
      <c r="S4088" t="s">
        <v>27</v>
      </c>
      <c r="T4088">
        <v>3</v>
      </c>
      <c r="U4088">
        <v>0</v>
      </c>
      <c r="V4088">
        <v>2</v>
      </c>
      <c r="W4088">
        <v>99</v>
      </c>
      <c r="X4088">
        <v>795</v>
      </c>
      <c r="Y4088">
        <v>-50</v>
      </c>
      <c r="Z4088" t="s">
        <v>33</v>
      </c>
      <c r="AA4088">
        <v>50</v>
      </c>
      <c r="AB4088" t="str">
        <f t="shared" si="63"/>
        <v>50-59</v>
      </c>
    </row>
    <row r="4089" spans="1:28" x14ac:dyDescent="0.3">
      <c r="A4089">
        <v>41</v>
      </c>
      <c r="B4089" t="s">
        <v>27</v>
      </c>
      <c r="C4089" t="s">
        <v>38</v>
      </c>
      <c r="D4089">
        <v>0</v>
      </c>
      <c r="E4089" t="s">
        <v>37</v>
      </c>
      <c r="F4089">
        <v>0</v>
      </c>
      <c r="G4089">
        <v>1</v>
      </c>
      <c r="H4089" t="s">
        <v>43</v>
      </c>
      <c r="I4089">
        <v>200</v>
      </c>
      <c r="J4089" t="s">
        <v>31</v>
      </c>
      <c r="K4089">
        <v>0</v>
      </c>
      <c r="L4089" s="1">
        <v>2250</v>
      </c>
      <c r="M4089" t="s">
        <v>27</v>
      </c>
      <c r="N4089" t="s">
        <v>36</v>
      </c>
      <c r="O4089" t="s">
        <v>27</v>
      </c>
      <c r="P4089">
        <v>50</v>
      </c>
      <c r="Q4089" t="s">
        <v>34</v>
      </c>
      <c r="R4089">
        <v>6</v>
      </c>
      <c r="S4089" t="s">
        <v>27</v>
      </c>
      <c r="T4089">
        <v>6</v>
      </c>
      <c r="U4089">
        <v>2</v>
      </c>
      <c r="V4089">
        <v>2</v>
      </c>
      <c r="W4089">
        <v>99</v>
      </c>
      <c r="X4089">
        <v>747</v>
      </c>
      <c r="Y4089">
        <v>-50</v>
      </c>
      <c r="Z4089" t="s">
        <v>41</v>
      </c>
      <c r="AA4089">
        <v>0</v>
      </c>
      <c r="AB4089" t="str">
        <f t="shared" si="63"/>
        <v>40-49</v>
      </c>
    </row>
    <row r="4090" spans="1:28" x14ac:dyDescent="0.3">
      <c r="A4090">
        <v>57</v>
      </c>
      <c r="B4090" t="s">
        <v>36</v>
      </c>
      <c r="C4090" t="s">
        <v>28</v>
      </c>
      <c r="D4090">
        <v>86</v>
      </c>
      <c r="E4090" t="s">
        <v>42</v>
      </c>
      <c r="F4090">
        <v>100</v>
      </c>
      <c r="G4090">
        <v>0</v>
      </c>
      <c r="H4090" t="s">
        <v>39</v>
      </c>
      <c r="I4090">
        <v>0</v>
      </c>
      <c r="J4090" t="s">
        <v>40</v>
      </c>
      <c r="K4090">
        <v>-200</v>
      </c>
      <c r="L4090" s="1">
        <v>2086</v>
      </c>
      <c r="M4090" t="s">
        <v>27</v>
      </c>
      <c r="N4090" t="s">
        <v>27</v>
      </c>
      <c r="O4090" t="s">
        <v>27</v>
      </c>
      <c r="P4090">
        <v>0</v>
      </c>
      <c r="Q4090" t="s">
        <v>34</v>
      </c>
      <c r="R4090">
        <v>18</v>
      </c>
      <c r="S4090" t="s">
        <v>36</v>
      </c>
      <c r="T4090">
        <v>8</v>
      </c>
      <c r="U4090">
        <v>2</v>
      </c>
      <c r="V4090">
        <v>3</v>
      </c>
      <c r="W4090">
        <v>7</v>
      </c>
      <c r="X4090">
        <v>746</v>
      </c>
      <c r="Y4090">
        <v>-50</v>
      </c>
      <c r="Z4090" t="s">
        <v>41</v>
      </c>
      <c r="AA4090">
        <v>0</v>
      </c>
      <c r="AB4090" t="str">
        <f t="shared" si="63"/>
        <v>50-59</v>
      </c>
    </row>
    <row r="4091" spans="1:28" x14ac:dyDescent="0.3">
      <c r="A4091">
        <v>34</v>
      </c>
      <c r="B4091" t="s">
        <v>27</v>
      </c>
      <c r="C4091" t="s">
        <v>46</v>
      </c>
      <c r="D4091">
        <v>0</v>
      </c>
      <c r="E4091" t="s">
        <v>29</v>
      </c>
      <c r="F4091">
        <v>50</v>
      </c>
      <c r="G4091">
        <v>1</v>
      </c>
      <c r="H4091" t="s">
        <v>30</v>
      </c>
      <c r="I4091">
        <v>50</v>
      </c>
      <c r="J4091" t="s">
        <v>40</v>
      </c>
      <c r="K4091">
        <v>-200</v>
      </c>
      <c r="L4091" s="1">
        <v>2100</v>
      </c>
      <c r="M4091" t="s">
        <v>27</v>
      </c>
      <c r="N4091" t="s">
        <v>27</v>
      </c>
      <c r="O4091" t="s">
        <v>27</v>
      </c>
      <c r="P4091">
        <v>0</v>
      </c>
      <c r="Q4091" t="s">
        <v>44</v>
      </c>
      <c r="R4091">
        <v>7</v>
      </c>
      <c r="S4091" t="s">
        <v>36</v>
      </c>
      <c r="T4091">
        <v>5</v>
      </c>
      <c r="U4091">
        <v>2</v>
      </c>
      <c r="V4091">
        <v>2</v>
      </c>
      <c r="W4091">
        <v>10</v>
      </c>
      <c r="X4091">
        <v>727</v>
      </c>
      <c r="Y4091">
        <v>-50</v>
      </c>
      <c r="Z4091" t="s">
        <v>35</v>
      </c>
      <c r="AA4091">
        <v>100</v>
      </c>
      <c r="AB4091" t="str">
        <f t="shared" si="63"/>
        <v>30-39</v>
      </c>
    </row>
    <row r="4092" spans="1:28" x14ac:dyDescent="0.3">
      <c r="A4092">
        <v>23</v>
      </c>
      <c r="B4092" t="s">
        <v>27</v>
      </c>
      <c r="C4092" t="s">
        <v>38</v>
      </c>
      <c r="D4092">
        <v>0</v>
      </c>
      <c r="E4092" t="s">
        <v>37</v>
      </c>
      <c r="F4092">
        <v>0</v>
      </c>
      <c r="G4092">
        <v>1</v>
      </c>
      <c r="H4092" t="s">
        <v>30</v>
      </c>
      <c r="I4092">
        <v>50</v>
      </c>
      <c r="J4092" t="s">
        <v>31</v>
      </c>
      <c r="K4092">
        <v>0</v>
      </c>
      <c r="L4092" s="1">
        <v>2150</v>
      </c>
      <c r="M4092" t="s">
        <v>36</v>
      </c>
      <c r="N4092" t="s">
        <v>36</v>
      </c>
      <c r="O4092" t="s">
        <v>27</v>
      </c>
      <c r="P4092">
        <v>100</v>
      </c>
      <c r="Q4092" t="s">
        <v>34</v>
      </c>
      <c r="R4092">
        <v>29</v>
      </c>
      <c r="S4092" t="s">
        <v>36</v>
      </c>
      <c r="T4092">
        <v>6</v>
      </c>
      <c r="U4092">
        <v>3</v>
      </c>
      <c r="V4092">
        <v>2</v>
      </c>
      <c r="W4092">
        <v>9</v>
      </c>
      <c r="X4092">
        <v>753</v>
      </c>
      <c r="Y4092">
        <v>-50</v>
      </c>
      <c r="Z4092" t="s">
        <v>35</v>
      </c>
      <c r="AA4092">
        <v>100</v>
      </c>
      <c r="AB4092" t="str">
        <f t="shared" si="63"/>
        <v>20-29</v>
      </c>
    </row>
    <row r="4093" spans="1:28" x14ac:dyDescent="0.3">
      <c r="A4093">
        <v>61</v>
      </c>
      <c r="B4093" t="s">
        <v>36</v>
      </c>
      <c r="C4093" t="s">
        <v>38</v>
      </c>
      <c r="D4093">
        <v>0</v>
      </c>
      <c r="E4093" t="s">
        <v>29</v>
      </c>
      <c r="F4093">
        <v>50</v>
      </c>
      <c r="G4093">
        <v>1</v>
      </c>
      <c r="H4093" t="s">
        <v>39</v>
      </c>
      <c r="I4093">
        <v>100</v>
      </c>
      <c r="J4093" t="s">
        <v>31</v>
      </c>
      <c r="K4093">
        <v>0</v>
      </c>
      <c r="L4093" s="1">
        <v>2350</v>
      </c>
      <c r="M4093" t="s">
        <v>27</v>
      </c>
      <c r="N4093" t="s">
        <v>27</v>
      </c>
      <c r="O4093" t="s">
        <v>27</v>
      </c>
      <c r="P4093">
        <v>0</v>
      </c>
      <c r="Q4093" t="s">
        <v>34</v>
      </c>
      <c r="R4093">
        <v>27</v>
      </c>
      <c r="S4093" t="s">
        <v>36</v>
      </c>
      <c r="T4093">
        <v>3</v>
      </c>
      <c r="U4093">
        <v>0</v>
      </c>
      <c r="V4093">
        <v>2</v>
      </c>
      <c r="W4093">
        <v>8</v>
      </c>
      <c r="X4093">
        <v>807</v>
      </c>
      <c r="Y4093">
        <v>-50</v>
      </c>
      <c r="Z4093" t="s">
        <v>35</v>
      </c>
      <c r="AA4093">
        <v>100</v>
      </c>
      <c r="AB4093" t="str">
        <f t="shared" si="63"/>
        <v>60-69</v>
      </c>
    </row>
    <row r="4094" spans="1:28" x14ac:dyDescent="0.3">
      <c r="A4094">
        <v>38</v>
      </c>
      <c r="B4094" t="s">
        <v>27</v>
      </c>
      <c r="C4094" t="s">
        <v>28</v>
      </c>
      <c r="D4094">
        <v>86</v>
      </c>
      <c r="E4094" t="s">
        <v>29</v>
      </c>
      <c r="F4094">
        <v>50</v>
      </c>
      <c r="G4094">
        <v>1</v>
      </c>
      <c r="H4094" t="s">
        <v>30</v>
      </c>
      <c r="I4094">
        <v>50</v>
      </c>
      <c r="J4094" t="s">
        <v>40</v>
      </c>
      <c r="K4094">
        <v>-200</v>
      </c>
      <c r="L4094" s="1">
        <v>1986</v>
      </c>
      <c r="M4094" t="s">
        <v>36</v>
      </c>
      <c r="N4094" t="s">
        <v>36</v>
      </c>
      <c r="O4094" t="s">
        <v>27</v>
      </c>
      <c r="P4094">
        <v>100</v>
      </c>
      <c r="Q4094" t="s">
        <v>34</v>
      </c>
      <c r="R4094">
        <v>8</v>
      </c>
      <c r="S4094" t="s">
        <v>36</v>
      </c>
      <c r="T4094">
        <v>6</v>
      </c>
      <c r="U4094">
        <v>1</v>
      </c>
      <c r="V4094">
        <v>1</v>
      </c>
      <c r="W4094">
        <v>2</v>
      </c>
      <c r="X4094">
        <v>751</v>
      </c>
      <c r="Y4094">
        <v>-50</v>
      </c>
      <c r="Z4094" t="s">
        <v>41</v>
      </c>
      <c r="AA4094">
        <v>0</v>
      </c>
      <c r="AB4094" t="str">
        <f t="shared" si="63"/>
        <v>30-39</v>
      </c>
    </row>
    <row r="4095" spans="1:28" x14ac:dyDescent="0.3">
      <c r="A4095">
        <v>43</v>
      </c>
      <c r="B4095" t="s">
        <v>27</v>
      </c>
      <c r="C4095" t="s">
        <v>45</v>
      </c>
      <c r="D4095">
        <v>0</v>
      </c>
      <c r="E4095" t="s">
        <v>29</v>
      </c>
      <c r="F4095">
        <v>50</v>
      </c>
      <c r="G4095">
        <v>0</v>
      </c>
      <c r="H4095" t="s">
        <v>30</v>
      </c>
      <c r="I4095">
        <v>0</v>
      </c>
      <c r="J4095" t="s">
        <v>31</v>
      </c>
      <c r="K4095">
        <v>0</v>
      </c>
      <c r="L4095" s="1">
        <v>2200</v>
      </c>
      <c r="M4095" t="s">
        <v>27</v>
      </c>
      <c r="N4095" t="s">
        <v>36</v>
      </c>
      <c r="O4095" t="s">
        <v>36</v>
      </c>
      <c r="P4095">
        <v>100</v>
      </c>
      <c r="Q4095" t="s">
        <v>34</v>
      </c>
      <c r="R4095">
        <v>28</v>
      </c>
      <c r="S4095" t="s">
        <v>36</v>
      </c>
      <c r="T4095">
        <v>4</v>
      </c>
      <c r="U4095">
        <v>1</v>
      </c>
      <c r="V4095">
        <v>3</v>
      </c>
      <c r="W4095">
        <v>9</v>
      </c>
      <c r="X4095">
        <v>679</v>
      </c>
      <c r="Y4095">
        <v>50</v>
      </c>
      <c r="Z4095" t="s">
        <v>33</v>
      </c>
      <c r="AA4095">
        <v>50</v>
      </c>
      <c r="AB4095" t="str">
        <f t="shared" si="63"/>
        <v>40-49</v>
      </c>
    </row>
    <row r="4096" spans="1:28" x14ac:dyDescent="0.3">
      <c r="A4096">
        <v>58</v>
      </c>
      <c r="B4096" t="s">
        <v>36</v>
      </c>
      <c r="C4096" t="s">
        <v>28</v>
      </c>
      <c r="D4096">
        <v>86</v>
      </c>
      <c r="E4096" t="s">
        <v>29</v>
      </c>
      <c r="F4096">
        <v>50</v>
      </c>
      <c r="G4096">
        <v>1</v>
      </c>
      <c r="H4096" t="s">
        <v>30</v>
      </c>
      <c r="I4096">
        <v>50</v>
      </c>
      <c r="J4096" t="s">
        <v>31</v>
      </c>
      <c r="K4096">
        <v>0</v>
      </c>
      <c r="L4096" s="1">
        <v>2486</v>
      </c>
      <c r="M4096" t="s">
        <v>27</v>
      </c>
      <c r="N4096" t="s">
        <v>27</v>
      </c>
      <c r="O4096" t="s">
        <v>27</v>
      </c>
      <c r="P4096">
        <v>0</v>
      </c>
      <c r="Q4096" t="s">
        <v>34</v>
      </c>
      <c r="R4096">
        <v>5</v>
      </c>
      <c r="S4096" t="s">
        <v>27</v>
      </c>
      <c r="T4096">
        <v>5</v>
      </c>
      <c r="U4096">
        <v>2</v>
      </c>
      <c r="V4096">
        <v>2</v>
      </c>
      <c r="W4096">
        <v>99</v>
      </c>
      <c r="X4096">
        <v>691</v>
      </c>
      <c r="Y4096">
        <v>50</v>
      </c>
      <c r="Z4096" t="s">
        <v>35</v>
      </c>
      <c r="AA4096">
        <v>100</v>
      </c>
      <c r="AB4096" t="str">
        <f t="shared" si="63"/>
        <v>50-59</v>
      </c>
    </row>
    <row r="4097" spans="1:28" x14ac:dyDescent="0.3">
      <c r="A4097">
        <v>24</v>
      </c>
      <c r="B4097" t="s">
        <v>27</v>
      </c>
      <c r="C4097" t="s">
        <v>38</v>
      </c>
      <c r="D4097">
        <v>0</v>
      </c>
      <c r="E4097" t="s">
        <v>37</v>
      </c>
      <c r="F4097">
        <v>0</v>
      </c>
      <c r="G4097">
        <v>0</v>
      </c>
      <c r="H4097" t="s">
        <v>39</v>
      </c>
      <c r="I4097">
        <v>0</v>
      </c>
      <c r="J4097" t="s">
        <v>40</v>
      </c>
      <c r="K4097">
        <v>-200</v>
      </c>
      <c r="L4097" s="1">
        <v>1950</v>
      </c>
      <c r="M4097" t="s">
        <v>27</v>
      </c>
      <c r="N4097" t="s">
        <v>36</v>
      </c>
      <c r="O4097" t="s">
        <v>27</v>
      </c>
      <c r="P4097">
        <v>50</v>
      </c>
      <c r="Q4097" t="s">
        <v>44</v>
      </c>
      <c r="R4097">
        <v>8</v>
      </c>
      <c r="S4097" t="s">
        <v>36</v>
      </c>
      <c r="T4097">
        <v>2</v>
      </c>
      <c r="U4097">
        <v>1</v>
      </c>
      <c r="V4097">
        <v>2</v>
      </c>
      <c r="W4097">
        <v>11</v>
      </c>
      <c r="X4097">
        <v>728</v>
      </c>
      <c r="Y4097">
        <v>-50</v>
      </c>
      <c r="Z4097" t="s">
        <v>35</v>
      </c>
      <c r="AA4097">
        <v>100</v>
      </c>
      <c r="AB4097" t="str">
        <f t="shared" si="63"/>
        <v>20-29</v>
      </c>
    </row>
    <row r="4098" spans="1:28" x14ac:dyDescent="0.3">
      <c r="A4098">
        <v>48</v>
      </c>
      <c r="B4098" t="s">
        <v>27</v>
      </c>
      <c r="C4098" t="s">
        <v>46</v>
      </c>
      <c r="D4098">
        <v>0</v>
      </c>
      <c r="E4098" t="s">
        <v>37</v>
      </c>
      <c r="F4098">
        <v>0</v>
      </c>
      <c r="G4098">
        <v>0</v>
      </c>
      <c r="H4098" t="s">
        <v>39</v>
      </c>
      <c r="I4098">
        <v>0</v>
      </c>
      <c r="J4098" t="s">
        <v>40</v>
      </c>
      <c r="K4098">
        <v>-200</v>
      </c>
      <c r="L4098" s="1">
        <v>2100</v>
      </c>
      <c r="M4098" t="s">
        <v>27</v>
      </c>
      <c r="N4098" t="s">
        <v>27</v>
      </c>
      <c r="O4098" t="s">
        <v>27</v>
      </c>
      <c r="P4098">
        <v>0</v>
      </c>
      <c r="Q4098" t="s">
        <v>34</v>
      </c>
      <c r="R4098">
        <v>30</v>
      </c>
      <c r="S4098" t="s">
        <v>27</v>
      </c>
      <c r="T4098">
        <v>5</v>
      </c>
      <c r="U4098">
        <v>1</v>
      </c>
      <c r="V4098">
        <v>3</v>
      </c>
      <c r="W4098">
        <v>99</v>
      </c>
      <c r="X4098">
        <v>678</v>
      </c>
      <c r="Y4098">
        <v>50</v>
      </c>
      <c r="Z4098" t="s">
        <v>35</v>
      </c>
      <c r="AA4098">
        <v>100</v>
      </c>
      <c r="AB4098" t="str">
        <f t="shared" ref="AB4098:AB4161" si="64">FLOOR(A4098,10) &amp; "-" &amp; (FLOOR(A4098,10)+9)</f>
        <v>40-49</v>
      </c>
    </row>
    <row r="4099" spans="1:28" x14ac:dyDescent="0.3">
      <c r="A4099">
        <v>31</v>
      </c>
      <c r="B4099" t="s">
        <v>27</v>
      </c>
      <c r="C4099" t="s">
        <v>28</v>
      </c>
      <c r="D4099">
        <v>86</v>
      </c>
      <c r="E4099" t="s">
        <v>37</v>
      </c>
      <c r="F4099">
        <v>0</v>
      </c>
      <c r="G4099">
        <v>0</v>
      </c>
      <c r="H4099" t="s">
        <v>30</v>
      </c>
      <c r="I4099">
        <v>0</v>
      </c>
      <c r="J4099" t="s">
        <v>31</v>
      </c>
      <c r="K4099">
        <v>0</v>
      </c>
      <c r="L4099" s="1">
        <v>2186</v>
      </c>
      <c r="M4099" t="s">
        <v>27</v>
      </c>
      <c r="N4099" t="s">
        <v>27</v>
      </c>
      <c r="O4099" t="s">
        <v>27</v>
      </c>
      <c r="P4099">
        <v>0</v>
      </c>
      <c r="Q4099" t="s">
        <v>34</v>
      </c>
      <c r="R4099">
        <v>6</v>
      </c>
      <c r="S4099" t="s">
        <v>36</v>
      </c>
      <c r="T4099">
        <v>8</v>
      </c>
      <c r="U4099">
        <v>0</v>
      </c>
      <c r="V4099">
        <v>1</v>
      </c>
      <c r="W4099">
        <v>12</v>
      </c>
      <c r="X4099">
        <v>738</v>
      </c>
      <c r="Y4099">
        <v>-50</v>
      </c>
      <c r="Z4099" t="s">
        <v>41</v>
      </c>
      <c r="AA4099">
        <v>0</v>
      </c>
      <c r="AB4099" t="str">
        <f t="shared" si="64"/>
        <v>30-39</v>
      </c>
    </row>
    <row r="4100" spans="1:28" x14ac:dyDescent="0.3">
      <c r="A4100">
        <v>38</v>
      </c>
      <c r="B4100" t="s">
        <v>27</v>
      </c>
      <c r="C4100" t="s">
        <v>38</v>
      </c>
      <c r="D4100">
        <v>0</v>
      </c>
      <c r="E4100" t="s">
        <v>29</v>
      </c>
      <c r="F4100">
        <v>50</v>
      </c>
      <c r="G4100">
        <v>1</v>
      </c>
      <c r="H4100" t="s">
        <v>39</v>
      </c>
      <c r="I4100">
        <v>100</v>
      </c>
      <c r="J4100" t="s">
        <v>40</v>
      </c>
      <c r="K4100">
        <v>-200</v>
      </c>
      <c r="L4100" s="1">
        <v>2150</v>
      </c>
      <c r="M4100" t="s">
        <v>27</v>
      </c>
      <c r="N4100" t="s">
        <v>27</v>
      </c>
      <c r="O4100" t="s">
        <v>27</v>
      </c>
      <c r="P4100">
        <v>0</v>
      </c>
      <c r="Q4100" t="s">
        <v>34</v>
      </c>
      <c r="R4100">
        <v>28</v>
      </c>
      <c r="S4100" t="s">
        <v>27</v>
      </c>
      <c r="T4100">
        <v>4</v>
      </c>
      <c r="U4100">
        <v>2</v>
      </c>
      <c r="V4100">
        <v>1</v>
      </c>
      <c r="W4100">
        <v>99</v>
      </c>
      <c r="X4100">
        <v>755</v>
      </c>
      <c r="Y4100">
        <v>-50</v>
      </c>
      <c r="Z4100" t="s">
        <v>35</v>
      </c>
      <c r="AA4100">
        <v>100</v>
      </c>
      <c r="AB4100" t="str">
        <f t="shared" si="64"/>
        <v>30-39</v>
      </c>
    </row>
    <row r="4101" spans="1:28" x14ac:dyDescent="0.3">
      <c r="A4101">
        <v>41</v>
      </c>
      <c r="B4101" t="s">
        <v>27</v>
      </c>
      <c r="C4101" t="s">
        <v>28</v>
      </c>
      <c r="D4101">
        <v>86</v>
      </c>
      <c r="E4101" t="s">
        <v>37</v>
      </c>
      <c r="F4101">
        <v>0</v>
      </c>
      <c r="G4101">
        <v>0</v>
      </c>
      <c r="H4101" t="s">
        <v>43</v>
      </c>
      <c r="I4101">
        <v>0</v>
      </c>
      <c r="J4101" t="s">
        <v>31</v>
      </c>
      <c r="K4101">
        <v>0</v>
      </c>
      <c r="L4101" s="1">
        <v>2136</v>
      </c>
      <c r="M4101" t="s">
        <v>27</v>
      </c>
      <c r="N4101" t="s">
        <v>36</v>
      </c>
      <c r="O4101" t="s">
        <v>27</v>
      </c>
      <c r="P4101">
        <v>50</v>
      </c>
      <c r="Q4101" t="s">
        <v>34</v>
      </c>
      <c r="R4101">
        <v>19</v>
      </c>
      <c r="S4101" t="s">
        <v>27</v>
      </c>
      <c r="T4101">
        <v>8</v>
      </c>
      <c r="U4101">
        <v>0</v>
      </c>
      <c r="V4101">
        <v>3</v>
      </c>
      <c r="W4101">
        <v>99</v>
      </c>
      <c r="X4101">
        <v>765</v>
      </c>
      <c r="Y4101">
        <v>-50</v>
      </c>
      <c r="Z4101" t="s">
        <v>41</v>
      </c>
      <c r="AA4101">
        <v>0</v>
      </c>
      <c r="AB4101" t="str">
        <f t="shared" si="64"/>
        <v>40-49</v>
      </c>
    </row>
    <row r="4102" spans="1:28" x14ac:dyDescent="0.3">
      <c r="A4102">
        <v>18</v>
      </c>
      <c r="B4102" t="s">
        <v>27</v>
      </c>
      <c r="C4102" t="s">
        <v>38</v>
      </c>
      <c r="D4102">
        <v>0</v>
      </c>
      <c r="E4102" t="s">
        <v>42</v>
      </c>
      <c r="F4102">
        <v>100</v>
      </c>
      <c r="G4102">
        <v>0</v>
      </c>
      <c r="H4102" t="s">
        <v>30</v>
      </c>
      <c r="I4102">
        <v>0</v>
      </c>
      <c r="J4102" t="s">
        <v>31</v>
      </c>
      <c r="K4102">
        <v>0</v>
      </c>
      <c r="L4102" s="1">
        <v>2200</v>
      </c>
      <c r="M4102" t="s">
        <v>27</v>
      </c>
      <c r="N4102" t="s">
        <v>27</v>
      </c>
      <c r="O4102" t="s">
        <v>27</v>
      </c>
      <c r="P4102">
        <v>0</v>
      </c>
      <c r="Q4102" t="s">
        <v>34</v>
      </c>
      <c r="R4102">
        <v>22</v>
      </c>
      <c r="S4102" t="s">
        <v>36</v>
      </c>
      <c r="T4102">
        <v>6</v>
      </c>
      <c r="U4102">
        <v>4</v>
      </c>
      <c r="V4102">
        <v>1</v>
      </c>
      <c r="W4102">
        <v>6</v>
      </c>
      <c r="X4102">
        <v>806</v>
      </c>
      <c r="Y4102">
        <v>-50</v>
      </c>
      <c r="Z4102" t="s">
        <v>41</v>
      </c>
      <c r="AA4102">
        <v>0</v>
      </c>
      <c r="AB4102" t="str">
        <f t="shared" si="64"/>
        <v>10-19</v>
      </c>
    </row>
    <row r="4103" spans="1:28" x14ac:dyDescent="0.3">
      <c r="A4103">
        <v>28</v>
      </c>
      <c r="B4103" t="s">
        <v>27</v>
      </c>
      <c r="C4103" t="s">
        <v>38</v>
      </c>
      <c r="D4103">
        <v>0</v>
      </c>
      <c r="E4103" t="s">
        <v>29</v>
      </c>
      <c r="F4103">
        <v>50</v>
      </c>
      <c r="G4103">
        <v>1</v>
      </c>
      <c r="H4103" t="s">
        <v>30</v>
      </c>
      <c r="I4103">
        <v>50</v>
      </c>
      <c r="J4103" t="s">
        <v>31</v>
      </c>
      <c r="K4103">
        <v>0</v>
      </c>
      <c r="L4103" s="1">
        <v>2300</v>
      </c>
      <c r="M4103" t="s">
        <v>27</v>
      </c>
      <c r="N4103" t="s">
        <v>27</v>
      </c>
      <c r="O4103" t="s">
        <v>27</v>
      </c>
      <c r="P4103">
        <v>0</v>
      </c>
      <c r="Q4103" t="s">
        <v>34</v>
      </c>
      <c r="R4103">
        <v>11</v>
      </c>
      <c r="S4103" t="s">
        <v>36</v>
      </c>
      <c r="T4103">
        <v>2</v>
      </c>
      <c r="U4103">
        <v>5</v>
      </c>
      <c r="V4103">
        <v>2</v>
      </c>
      <c r="W4103">
        <v>7</v>
      </c>
      <c r="X4103">
        <v>626</v>
      </c>
      <c r="Y4103">
        <v>50</v>
      </c>
      <c r="Z4103" t="s">
        <v>41</v>
      </c>
      <c r="AA4103">
        <v>0</v>
      </c>
      <c r="AB4103" t="str">
        <f t="shared" si="64"/>
        <v>20-29</v>
      </c>
    </row>
    <row r="4104" spans="1:28" x14ac:dyDescent="0.3">
      <c r="A4104">
        <v>60</v>
      </c>
      <c r="B4104" t="s">
        <v>36</v>
      </c>
      <c r="C4104" t="s">
        <v>46</v>
      </c>
      <c r="D4104">
        <v>0</v>
      </c>
      <c r="E4104" t="s">
        <v>42</v>
      </c>
      <c r="F4104">
        <v>100</v>
      </c>
      <c r="G4104">
        <v>1</v>
      </c>
      <c r="H4104" t="s">
        <v>39</v>
      </c>
      <c r="I4104">
        <v>100</v>
      </c>
      <c r="J4104" t="s">
        <v>40</v>
      </c>
      <c r="K4104">
        <v>-200</v>
      </c>
      <c r="L4104" s="1">
        <v>2100</v>
      </c>
      <c r="M4104" t="s">
        <v>27</v>
      </c>
      <c r="N4104" t="s">
        <v>27</v>
      </c>
      <c r="O4104" t="s">
        <v>27</v>
      </c>
      <c r="P4104">
        <v>0</v>
      </c>
      <c r="Q4104" t="s">
        <v>34</v>
      </c>
      <c r="R4104">
        <v>12</v>
      </c>
      <c r="S4104" t="s">
        <v>36</v>
      </c>
      <c r="T4104">
        <v>7</v>
      </c>
      <c r="U4104">
        <v>1</v>
      </c>
      <c r="V4104">
        <v>3</v>
      </c>
      <c r="W4104">
        <v>8</v>
      </c>
      <c r="X4104">
        <v>708</v>
      </c>
      <c r="Y4104">
        <v>-50</v>
      </c>
      <c r="Z4104" t="s">
        <v>41</v>
      </c>
      <c r="AA4104">
        <v>0</v>
      </c>
      <c r="AB4104" t="str">
        <f t="shared" si="64"/>
        <v>60-69</v>
      </c>
    </row>
    <row r="4105" spans="1:28" x14ac:dyDescent="0.3">
      <c r="A4105">
        <v>53</v>
      </c>
      <c r="B4105" t="s">
        <v>27</v>
      </c>
      <c r="C4105" t="s">
        <v>46</v>
      </c>
      <c r="D4105">
        <v>0</v>
      </c>
      <c r="E4105" t="s">
        <v>29</v>
      </c>
      <c r="F4105">
        <v>50</v>
      </c>
      <c r="G4105">
        <v>1</v>
      </c>
      <c r="H4105" t="s">
        <v>30</v>
      </c>
      <c r="I4105">
        <v>50</v>
      </c>
      <c r="J4105" t="s">
        <v>31</v>
      </c>
      <c r="K4105">
        <v>0</v>
      </c>
      <c r="L4105" s="1">
        <v>2250</v>
      </c>
      <c r="M4105" t="s">
        <v>27</v>
      </c>
      <c r="N4105" t="s">
        <v>36</v>
      </c>
      <c r="O4105" t="s">
        <v>27</v>
      </c>
      <c r="P4105">
        <v>50</v>
      </c>
      <c r="Q4105" t="s">
        <v>32</v>
      </c>
      <c r="R4105">
        <v>17</v>
      </c>
      <c r="S4105" t="s">
        <v>27</v>
      </c>
      <c r="T4105">
        <v>1</v>
      </c>
      <c r="U4105">
        <v>1</v>
      </c>
      <c r="V4105">
        <v>3</v>
      </c>
      <c r="W4105">
        <v>99</v>
      </c>
      <c r="X4105">
        <v>767</v>
      </c>
      <c r="Y4105">
        <v>-50</v>
      </c>
      <c r="Z4105" t="s">
        <v>35</v>
      </c>
      <c r="AA4105">
        <v>100</v>
      </c>
      <c r="AB4105" t="str">
        <f t="shared" si="64"/>
        <v>50-59</v>
      </c>
    </row>
    <row r="4106" spans="1:28" x14ac:dyDescent="0.3">
      <c r="A4106">
        <v>39</v>
      </c>
      <c r="B4106" t="s">
        <v>27</v>
      </c>
      <c r="C4106" t="s">
        <v>38</v>
      </c>
      <c r="D4106">
        <v>0</v>
      </c>
      <c r="E4106" t="s">
        <v>42</v>
      </c>
      <c r="F4106">
        <v>100</v>
      </c>
      <c r="G4106">
        <v>0</v>
      </c>
      <c r="H4106" t="s">
        <v>30</v>
      </c>
      <c r="I4106">
        <v>0</v>
      </c>
      <c r="J4106" t="s">
        <v>40</v>
      </c>
      <c r="K4106">
        <v>-200</v>
      </c>
      <c r="L4106" s="1">
        <v>2150</v>
      </c>
      <c r="M4106" t="s">
        <v>27</v>
      </c>
      <c r="N4106" t="s">
        <v>27</v>
      </c>
      <c r="O4106" t="s">
        <v>27</v>
      </c>
      <c r="P4106">
        <v>0</v>
      </c>
      <c r="Q4106" t="s">
        <v>32</v>
      </c>
      <c r="R4106">
        <v>24</v>
      </c>
      <c r="S4106" t="s">
        <v>36</v>
      </c>
      <c r="T4106">
        <v>3</v>
      </c>
      <c r="U4106">
        <v>3</v>
      </c>
      <c r="V4106">
        <v>3</v>
      </c>
      <c r="W4106">
        <v>7</v>
      </c>
      <c r="X4106">
        <v>653</v>
      </c>
      <c r="Y4106">
        <v>50</v>
      </c>
      <c r="Z4106" t="s">
        <v>33</v>
      </c>
      <c r="AA4106">
        <v>50</v>
      </c>
      <c r="AB4106" t="str">
        <f t="shared" si="64"/>
        <v>30-39</v>
      </c>
    </row>
    <row r="4107" spans="1:28" x14ac:dyDescent="0.3">
      <c r="A4107">
        <v>43</v>
      </c>
      <c r="B4107" t="s">
        <v>27</v>
      </c>
      <c r="C4107" t="s">
        <v>38</v>
      </c>
      <c r="D4107">
        <v>0</v>
      </c>
      <c r="E4107" t="s">
        <v>37</v>
      </c>
      <c r="F4107">
        <v>0</v>
      </c>
      <c r="G4107">
        <v>0</v>
      </c>
      <c r="H4107" t="s">
        <v>30</v>
      </c>
      <c r="I4107">
        <v>0</v>
      </c>
      <c r="J4107" t="s">
        <v>31</v>
      </c>
      <c r="K4107">
        <v>0</v>
      </c>
      <c r="L4107" s="1">
        <v>2250</v>
      </c>
      <c r="M4107" t="s">
        <v>27</v>
      </c>
      <c r="N4107" t="s">
        <v>27</v>
      </c>
      <c r="O4107" t="s">
        <v>27</v>
      </c>
      <c r="P4107">
        <v>0</v>
      </c>
      <c r="Q4107" t="s">
        <v>34</v>
      </c>
      <c r="R4107">
        <v>11</v>
      </c>
      <c r="S4107" t="s">
        <v>27</v>
      </c>
      <c r="T4107">
        <v>4</v>
      </c>
      <c r="U4107">
        <v>1</v>
      </c>
      <c r="V4107">
        <v>1</v>
      </c>
      <c r="W4107">
        <v>99</v>
      </c>
      <c r="X4107">
        <v>653</v>
      </c>
      <c r="Y4107">
        <v>50</v>
      </c>
      <c r="Z4107" t="s">
        <v>33</v>
      </c>
      <c r="AA4107">
        <v>50</v>
      </c>
      <c r="AB4107" t="str">
        <f t="shared" si="64"/>
        <v>40-49</v>
      </c>
    </row>
    <row r="4108" spans="1:28" x14ac:dyDescent="0.3">
      <c r="A4108">
        <v>35</v>
      </c>
      <c r="B4108" t="s">
        <v>27</v>
      </c>
      <c r="C4108" t="s">
        <v>38</v>
      </c>
      <c r="D4108">
        <v>0</v>
      </c>
      <c r="E4108" t="s">
        <v>29</v>
      </c>
      <c r="F4108">
        <v>50</v>
      </c>
      <c r="G4108">
        <v>0</v>
      </c>
      <c r="H4108" t="s">
        <v>30</v>
      </c>
      <c r="I4108">
        <v>0</v>
      </c>
      <c r="J4108" t="s">
        <v>40</v>
      </c>
      <c r="K4108">
        <v>-200</v>
      </c>
      <c r="L4108" s="1">
        <v>1950</v>
      </c>
      <c r="M4108" t="s">
        <v>27</v>
      </c>
      <c r="N4108" t="s">
        <v>36</v>
      </c>
      <c r="O4108" t="s">
        <v>27</v>
      </c>
      <c r="P4108">
        <v>50</v>
      </c>
      <c r="Q4108" t="s">
        <v>34</v>
      </c>
      <c r="R4108">
        <v>12</v>
      </c>
      <c r="S4108" t="s">
        <v>36</v>
      </c>
      <c r="T4108">
        <v>5</v>
      </c>
      <c r="U4108">
        <v>1</v>
      </c>
      <c r="V4108">
        <v>2</v>
      </c>
      <c r="W4108">
        <v>6</v>
      </c>
      <c r="X4108">
        <v>707</v>
      </c>
      <c r="Y4108">
        <v>-50</v>
      </c>
      <c r="Z4108" t="s">
        <v>33</v>
      </c>
      <c r="AA4108">
        <v>50</v>
      </c>
      <c r="AB4108" t="str">
        <f t="shared" si="64"/>
        <v>30-39</v>
      </c>
    </row>
    <row r="4109" spans="1:28" x14ac:dyDescent="0.3">
      <c r="A4109">
        <v>60</v>
      </c>
      <c r="B4109" t="s">
        <v>36</v>
      </c>
      <c r="C4109" t="s">
        <v>28</v>
      </c>
      <c r="D4109">
        <v>86</v>
      </c>
      <c r="E4109" t="s">
        <v>42</v>
      </c>
      <c r="F4109">
        <v>100</v>
      </c>
      <c r="G4109">
        <v>0</v>
      </c>
      <c r="H4109" t="s">
        <v>30</v>
      </c>
      <c r="I4109">
        <v>0</v>
      </c>
      <c r="J4109" t="s">
        <v>31</v>
      </c>
      <c r="K4109">
        <v>0</v>
      </c>
      <c r="L4109" s="1">
        <v>2386</v>
      </c>
      <c r="M4109" t="s">
        <v>27</v>
      </c>
      <c r="N4109" t="s">
        <v>27</v>
      </c>
      <c r="O4109" t="s">
        <v>27</v>
      </c>
      <c r="P4109">
        <v>0</v>
      </c>
      <c r="Q4109" t="s">
        <v>34</v>
      </c>
      <c r="R4109">
        <v>25</v>
      </c>
      <c r="S4109" t="s">
        <v>36</v>
      </c>
      <c r="T4109">
        <v>4</v>
      </c>
      <c r="U4109">
        <v>1</v>
      </c>
      <c r="V4109">
        <v>2</v>
      </c>
      <c r="W4109">
        <v>1</v>
      </c>
      <c r="X4109">
        <v>757</v>
      </c>
      <c r="Y4109">
        <v>-50</v>
      </c>
      <c r="Z4109" t="s">
        <v>35</v>
      </c>
      <c r="AA4109">
        <v>100</v>
      </c>
      <c r="AB4109" t="str">
        <f t="shared" si="64"/>
        <v>60-69</v>
      </c>
    </row>
    <row r="4110" spans="1:28" x14ac:dyDescent="0.3">
      <c r="A4110">
        <v>36</v>
      </c>
      <c r="B4110" t="s">
        <v>27</v>
      </c>
      <c r="C4110" t="s">
        <v>38</v>
      </c>
      <c r="D4110">
        <v>0</v>
      </c>
      <c r="E4110" t="s">
        <v>37</v>
      </c>
      <c r="F4110">
        <v>0</v>
      </c>
      <c r="G4110">
        <v>1</v>
      </c>
      <c r="H4110" t="s">
        <v>30</v>
      </c>
      <c r="I4110">
        <v>50</v>
      </c>
      <c r="J4110" t="s">
        <v>31</v>
      </c>
      <c r="K4110">
        <v>0</v>
      </c>
      <c r="L4110" s="1">
        <v>2250</v>
      </c>
      <c r="M4110" t="s">
        <v>27</v>
      </c>
      <c r="N4110" t="s">
        <v>27</v>
      </c>
      <c r="O4110" t="s">
        <v>27</v>
      </c>
      <c r="P4110">
        <v>0</v>
      </c>
      <c r="Q4110" t="s">
        <v>32</v>
      </c>
      <c r="R4110">
        <v>7</v>
      </c>
      <c r="S4110" t="s">
        <v>36</v>
      </c>
      <c r="T4110">
        <v>5</v>
      </c>
      <c r="U4110">
        <v>3</v>
      </c>
      <c r="V4110">
        <v>1</v>
      </c>
      <c r="W4110">
        <v>6</v>
      </c>
      <c r="X4110">
        <v>719</v>
      </c>
      <c r="Y4110">
        <v>-50</v>
      </c>
      <c r="Z4110" t="s">
        <v>35</v>
      </c>
      <c r="AA4110">
        <v>100</v>
      </c>
      <c r="AB4110" t="str">
        <f t="shared" si="64"/>
        <v>30-39</v>
      </c>
    </row>
    <row r="4111" spans="1:28" x14ac:dyDescent="0.3">
      <c r="A4111">
        <v>43</v>
      </c>
      <c r="B4111" t="s">
        <v>27</v>
      </c>
      <c r="C4111" t="s">
        <v>45</v>
      </c>
      <c r="D4111">
        <v>0</v>
      </c>
      <c r="E4111" t="s">
        <v>37</v>
      </c>
      <c r="F4111">
        <v>0</v>
      </c>
      <c r="G4111">
        <v>0</v>
      </c>
      <c r="H4111" t="s">
        <v>30</v>
      </c>
      <c r="I4111">
        <v>0</v>
      </c>
      <c r="J4111" t="s">
        <v>31</v>
      </c>
      <c r="K4111">
        <v>0</v>
      </c>
      <c r="L4111" s="1">
        <v>2300</v>
      </c>
      <c r="M4111" t="s">
        <v>27</v>
      </c>
      <c r="N4111" t="s">
        <v>27</v>
      </c>
      <c r="O4111" t="s">
        <v>27</v>
      </c>
      <c r="P4111">
        <v>0</v>
      </c>
      <c r="Q4111" t="s">
        <v>34</v>
      </c>
      <c r="R4111">
        <v>8</v>
      </c>
      <c r="S4111" t="s">
        <v>36</v>
      </c>
      <c r="T4111">
        <v>3</v>
      </c>
      <c r="U4111">
        <v>0</v>
      </c>
      <c r="V4111">
        <v>3</v>
      </c>
      <c r="W4111">
        <v>9</v>
      </c>
      <c r="X4111">
        <v>651</v>
      </c>
      <c r="Y4111">
        <v>50</v>
      </c>
      <c r="Z4111" t="s">
        <v>35</v>
      </c>
      <c r="AA4111">
        <v>100</v>
      </c>
      <c r="AB4111" t="str">
        <f t="shared" si="64"/>
        <v>40-49</v>
      </c>
    </row>
    <row r="4112" spans="1:28" x14ac:dyDescent="0.3">
      <c r="A4112">
        <v>57</v>
      </c>
      <c r="B4112" t="s">
        <v>36</v>
      </c>
      <c r="C4112" t="s">
        <v>28</v>
      </c>
      <c r="D4112">
        <v>86</v>
      </c>
      <c r="E4112" t="s">
        <v>29</v>
      </c>
      <c r="F4112">
        <v>50</v>
      </c>
      <c r="G4112">
        <v>1</v>
      </c>
      <c r="H4112" t="s">
        <v>30</v>
      </c>
      <c r="I4112">
        <v>50</v>
      </c>
      <c r="J4112" t="s">
        <v>40</v>
      </c>
      <c r="K4112">
        <v>-200</v>
      </c>
      <c r="L4112" s="1">
        <v>2186</v>
      </c>
      <c r="M4112" t="s">
        <v>27</v>
      </c>
      <c r="N4112" t="s">
        <v>27</v>
      </c>
      <c r="O4112" t="s">
        <v>27</v>
      </c>
      <c r="P4112">
        <v>0</v>
      </c>
      <c r="Q4112" t="s">
        <v>34</v>
      </c>
      <c r="R4112">
        <v>25</v>
      </c>
      <c r="S4112" t="s">
        <v>27</v>
      </c>
      <c r="T4112">
        <v>9</v>
      </c>
      <c r="U4112">
        <v>2</v>
      </c>
      <c r="V4112">
        <v>1</v>
      </c>
      <c r="W4112">
        <v>99</v>
      </c>
      <c r="X4112">
        <v>712</v>
      </c>
      <c r="Y4112">
        <v>-50</v>
      </c>
      <c r="Z4112" t="s">
        <v>35</v>
      </c>
      <c r="AA4112">
        <v>100</v>
      </c>
      <c r="AB4112" t="str">
        <f t="shared" si="64"/>
        <v>50-59</v>
      </c>
    </row>
    <row r="4113" spans="1:28" x14ac:dyDescent="0.3">
      <c r="A4113">
        <v>28</v>
      </c>
      <c r="B4113" t="s">
        <v>27</v>
      </c>
      <c r="C4113" t="s">
        <v>28</v>
      </c>
      <c r="D4113">
        <v>86</v>
      </c>
      <c r="E4113" t="s">
        <v>42</v>
      </c>
      <c r="F4113">
        <v>100</v>
      </c>
      <c r="G4113">
        <v>0</v>
      </c>
      <c r="H4113" t="s">
        <v>39</v>
      </c>
      <c r="I4113">
        <v>0</v>
      </c>
      <c r="J4113" t="s">
        <v>31</v>
      </c>
      <c r="K4113">
        <v>0</v>
      </c>
      <c r="L4113" s="1">
        <v>2186</v>
      </c>
      <c r="M4113" t="s">
        <v>36</v>
      </c>
      <c r="N4113" t="s">
        <v>36</v>
      </c>
      <c r="O4113" t="s">
        <v>27</v>
      </c>
      <c r="P4113">
        <v>100</v>
      </c>
      <c r="Q4113" t="s">
        <v>34</v>
      </c>
      <c r="R4113">
        <v>27</v>
      </c>
      <c r="S4113" t="s">
        <v>36</v>
      </c>
      <c r="T4113">
        <v>10</v>
      </c>
      <c r="U4113">
        <v>1</v>
      </c>
      <c r="V4113">
        <v>1</v>
      </c>
      <c r="W4113">
        <v>9</v>
      </c>
      <c r="X4113">
        <v>738</v>
      </c>
      <c r="Y4113">
        <v>-50</v>
      </c>
      <c r="Z4113" t="s">
        <v>41</v>
      </c>
      <c r="AA4113">
        <v>0</v>
      </c>
      <c r="AB4113" t="str">
        <f t="shared" si="64"/>
        <v>20-29</v>
      </c>
    </row>
    <row r="4114" spans="1:28" x14ac:dyDescent="0.3">
      <c r="A4114">
        <v>63</v>
      </c>
      <c r="B4114" t="s">
        <v>36</v>
      </c>
      <c r="C4114" t="s">
        <v>28</v>
      </c>
      <c r="D4114">
        <v>86</v>
      </c>
      <c r="E4114" t="s">
        <v>37</v>
      </c>
      <c r="F4114">
        <v>0</v>
      </c>
      <c r="G4114">
        <v>0</v>
      </c>
      <c r="H4114" t="s">
        <v>30</v>
      </c>
      <c r="I4114">
        <v>0</v>
      </c>
      <c r="J4114" t="s">
        <v>40</v>
      </c>
      <c r="K4114">
        <v>-200</v>
      </c>
      <c r="L4114" s="1">
        <v>2086</v>
      </c>
      <c r="M4114" t="s">
        <v>27</v>
      </c>
      <c r="N4114" t="s">
        <v>27</v>
      </c>
      <c r="O4114" t="s">
        <v>27</v>
      </c>
      <c r="P4114">
        <v>0</v>
      </c>
      <c r="Q4114" t="s">
        <v>34</v>
      </c>
      <c r="R4114">
        <v>8</v>
      </c>
      <c r="S4114" t="s">
        <v>36</v>
      </c>
      <c r="T4114">
        <v>4</v>
      </c>
      <c r="U4114">
        <v>3</v>
      </c>
      <c r="V4114">
        <v>1</v>
      </c>
      <c r="W4114">
        <v>10</v>
      </c>
      <c r="X4114">
        <v>725</v>
      </c>
      <c r="Y4114">
        <v>-50</v>
      </c>
      <c r="Z4114" t="s">
        <v>35</v>
      </c>
      <c r="AA4114">
        <v>100</v>
      </c>
      <c r="AB4114" t="str">
        <f t="shared" si="64"/>
        <v>60-69</v>
      </c>
    </row>
    <row r="4115" spans="1:28" x14ac:dyDescent="0.3">
      <c r="A4115">
        <v>18</v>
      </c>
      <c r="B4115" t="s">
        <v>27</v>
      </c>
      <c r="C4115" t="s">
        <v>28</v>
      </c>
      <c r="D4115">
        <v>86</v>
      </c>
      <c r="E4115" t="s">
        <v>42</v>
      </c>
      <c r="F4115">
        <v>100</v>
      </c>
      <c r="G4115">
        <v>1</v>
      </c>
      <c r="H4115" t="s">
        <v>39</v>
      </c>
      <c r="I4115">
        <v>100</v>
      </c>
      <c r="J4115" t="s">
        <v>31</v>
      </c>
      <c r="K4115">
        <v>0</v>
      </c>
      <c r="L4115" s="1">
        <v>2586</v>
      </c>
      <c r="M4115" t="s">
        <v>27</v>
      </c>
      <c r="N4115" t="s">
        <v>27</v>
      </c>
      <c r="O4115" t="s">
        <v>27</v>
      </c>
      <c r="P4115">
        <v>0</v>
      </c>
      <c r="Q4115" t="s">
        <v>32</v>
      </c>
      <c r="R4115">
        <v>26</v>
      </c>
      <c r="S4115" t="s">
        <v>27</v>
      </c>
      <c r="T4115">
        <v>4</v>
      </c>
      <c r="U4115">
        <v>3</v>
      </c>
      <c r="V4115">
        <v>1</v>
      </c>
      <c r="W4115">
        <v>99</v>
      </c>
      <c r="X4115">
        <v>679</v>
      </c>
      <c r="Y4115">
        <v>50</v>
      </c>
      <c r="Z4115" t="s">
        <v>35</v>
      </c>
      <c r="AA4115">
        <v>100</v>
      </c>
      <c r="AB4115" t="str">
        <f t="shared" si="64"/>
        <v>10-19</v>
      </c>
    </row>
    <row r="4116" spans="1:28" x14ac:dyDescent="0.3">
      <c r="A4116">
        <v>64</v>
      </c>
      <c r="B4116" t="s">
        <v>36</v>
      </c>
      <c r="C4116" t="s">
        <v>28</v>
      </c>
      <c r="D4116">
        <v>86</v>
      </c>
      <c r="E4116" t="s">
        <v>29</v>
      </c>
      <c r="F4116">
        <v>50</v>
      </c>
      <c r="G4116">
        <v>0</v>
      </c>
      <c r="H4116" t="s">
        <v>30</v>
      </c>
      <c r="I4116">
        <v>0</v>
      </c>
      <c r="J4116" t="s">
        <v>40</v>
      </c>
      <c r="K4116">
        <v>-200</v>
      </c>
      <c r="L4116" s="1">
        <v>2186</v>
      </c>
      <c r="M4116" t="s">
        <v>36</v>
      </c>
      <c r="N4116" t="s">
        <v>27</v>
      </c>
      <c r="O4116" t="s">
        <v>27</v>
      </c>
      <c r="P4116">
        <v>50</v>
      </c>
      <c r="Q4116" t="s">
        <v>34</v>
      </c>
      <c r="R4116">
        <v>4</v>
      </c>
      <c r="S4116" t="s">
        <v>27</v>
      </c>
      <c r="T4116">
        <v>3</v>
      </c>
      <c r="U4116">
        <v>1</v>
      </c>
      <c r="V4116">
        <v>1</v>
      </c>
      <c r="W4116">
        <v>99</v>
      </c>
      <c r="X4116">
        <v>671</v>
      </c>
      <c r="Y4116">
        <v>50</v>
      </c>
      <c r="Z4116" t="s">
        <v>35</v>
      </c>
      <c r="AA4116">
        <v>100</v>
      </c>
      <c r="AB4116" t="str">
        <f t="shared" si="64"/>
        <v>60-69</v>
      </c>
    </row>
    <row r="4117" spans="1:28" x14ac:dyDescent="0.3">
      <c r="A4117">
        <v>34</v>
      </c>
      <c r="B4117" t="s">
        <v>27</v>
      </c>
      <c r="C4117" t="s">
        <v>28</v>
      </c>
      <c r="D4117">
        <v>86</v>
      </c>
      <c r="E4117" t="s">
        <v>29</v>
      </c>
      <c r="F4117">
        <v>50</v>
      </c>
      <c r="G4117">
        <v>0</v>
      </c>
      <c r="H4117" t="s">
        <v>30</v>
      </c>
      <c r="I4117">
        <v>0</v>
      </c>
      <c r="J4117" t="s">
        <v>40</v>
      </c>
      <c r="K4117">
        <v>-200</v>
      </c>
      <c r="L4117" s="1">
        <v>1986</v>
      </c>
      <c r="M4117" t="s">
        <v>36</v>
      </c>
      <c r="N4117" t="s">
        <v>27</v>
      </c>
      <c r="O4117" t="s">
        <v>27</v>
      </c>
      <c r="P4117">
        <v>50</v>
      </c>
      <c r="Q4117" t="s">
        <v>34</v>
      </c>
      <c r="R4117">
        <v>21</v>
      </c>
      <c r="S4117" t="s">
        <v>36</v>
      </c>
      <c r="T4117">
        <v>4</v>
      </c>
      <c r="U4117">
        <v>1</v>
      </c>
      <c r="V4117">
        <v>3</v>
      </c>
      <c r="W4117">
        <v>14</v>
      </c>
      <c r="X4117">
        <v>739</v>
      </c>
      <c r="Y4117">
        <v>-50</v>
      </c>
      <c r="Z4117" t="s">
        <v>41</v>
      </c>
      <c r="AA4117">
        <v>0</v>
      </c>
      <c r="AB4117" t="str">
        <f t="shared" si="64"/>
        <v>30-39</v>
      </c>
    </row>
    <row r="4118" spans="1:28" x14ac:dyDescent="0.3">
      <c r="A4118">
        <v>36</v>
      </c>
      <c r="B4118" t="s">
        <v>27</v>
      </c>
      <c r="C4118" t="s">
        <v>28</v>
      </c>
      <c r="D4118">
        <v>86</v>
      </c>
      <c r="E4118" t="s">
        <v>29</v>
      </c>
      <c r="F4118">
        <v>50</v>
      </c>
      <c r="G4118">
        <v>0</v>
      </c>
      <c r="H4118" t="s">
        <v>30</v>
      </c>
      <c r="I4118">
        <v>0</v>
      </c>
      <c r="J4118" t="s">
        <v>31</v>
      </c>
      <c r="K4118">
        <v>0</v>
      </c>
      <c r="L4118" s="1">
        <v>2336</v>
      </c>
      <c r="M4118" t="s">
        <v>27</v>
      </c>
      <c r="N4118" t="s">
        <v>27</v>
      </c>
      <c r="O4118" t="s">
        <v>27</v>
      </c>
      <c r="P4118">
        <v>0</v>
      </c>
      <c r="Q4118" t="s">
        <v>44</v>
      </c>
      <c r="R4118">
        <v>18</v>
      </c>
      <c r="S4118" t="s">
        <v>36</v>
      </c>
      <c r="T4118">
        <v>3</v>
      </c>
      <c r="U4118">
        <v>2</v>
      </c>
      <c r="V4118">
        <v>2</v>
      </c>
      <c r="W4118">
        <v>14</v>
      </c>
      <c r="X4118">
        <v>755</v>
      </c>
      <c r="Y4118">
        <v>-50</v>
      </c>
      <c r="Z4118" t="s">
        <v>35</v>
      </c>
      <c r="AA4118">
        <v>100</v>
      </c>
      <c r="AB4118" t="str">
        <f t="shared" si="64"/>
        <v>30-39</v>
      </c>
    </row>
    <row r="4119" spans="1:28" x14ac:dyDescent="0.3">
      <c r="A4119">
        <v>18</v>
      </c>
      <c r="B4119" t="s">
        <v>27</v>
      </c>
      <c r="C4119" t="s">
        <v>38</v>
      </c>
      <c r="D4119">
        <v>0</v>
      </c>
      <c r="E4119" t="s">
        <v>29</v>
      </c>
      <c r="F4119">
        <v>50</v>
      </c>
      <c r="G4119">
        <v>0</v>
      </c>
      <c r="H4119" t="s">
        <v>30</v>
      </c>
      <c r="I4119">
        <v>0</v>
      </c>
      <c r="J4119" t="s">
        <v>40</v>
      </c>
      <c r="K4119">
        <v>-200</v>
      </c>
      <c r="L4119" s="1">
        <v>2000</v>
      </c>
      <c r="M4119" t="s">
        <v>27</v>
      </c>
      <c r="N4119" t="s">
        <v>36</v>
      </c>
      <c r="O4119" t="s">
        <v>27</v>
      </c>
      <c r="P4119">
        <v>50</v>
      </c>
      <c r="Q4119" t="s">
        <v>32</v>
      </c>
      <c r="R4119">
        <v>17</v>
      </c>
      <c r="S4119" t="s">
        <v>27</v>
      </c>
      <c r="T4119">
        <v>5</v>
      </c>
      <c r="U4119">
        <v>3</v>
      </c>
      <c r="V4119">
        <v>3</v>
      </c>
      <c r="W4119">
        <v>99</v>
      </c>
      <c r="X4119">
        <v>690</v>
      </c>
      <c r="Y4119">
        <v>50</v>
      </c>
      <c r="Z4119" t="s">
        <v>41</v>
      </c>
      <c r="AA4119">
        <v>0</v>
      </c>
      <c r="AB4119" t="str">
        <f t="shared" si="64"/>
        <v>10-19</v>
      </c>
    </row>
    <row r="4120" spans="1:28" x14ac:dyDescent="0.3">
      <c r="A4120">
        <v>33</v>
      </c>
      <c r="B4120" t="s">
        <v>27</v>
      </c>
      <c r="C4120" t="s">
        <v>28</v>
      </c>
      <c r="D4120">
        <v>86</v>
      </c>
      <c r="E4120" t="s">
        <v>29</v>
      </c>
      <c r="F4120">
        <v>50</v>
      </c>
      <c r="G4120">
        <v>1</v>
      </c>
      <c r="H4120" t="s">
        <v>30</v>
      </c>
      <c r="I4120">
        <v>50</v>
      </c>
      <c r="J4120" t="s">
        <v>31</v>
      </c>
      <c r="K4120">
        <v>0</v>
      </c>
      <c r="L4120" s="1">
        <v>2286</v>
      </c>
      <c r="M4120" t="s">
        <v>27</v>
      </c>
      <c r="N4120" t="s">
        <v>36</v>
      </c>
      <c r="O4120" t="s">
        <v>27</v>
      </c>
      <c r="P4120">
        <v>50</v>
      </c>
      <c r="Q4120" t="s">
        <v>32</v>
      </c>
      <c r="R4120">
        <v>24</v>
      </c>
      <c r="S4120" t="s">
        <v>27</v>
      </c>
      <c r="T4120">
        <v>5</v>
      </c>
      <c r="U4120">
        <v>2</v>
      </c>
      <c r="V4120">
        <v>2</v>
      </c>
      <c r="W4120">
        <v>99</v>
      </c>
      <c r="X4120">
        <v>730</v>
      </c>
      <c r="Y4120">
        <v>-50</v>
      </c>
      <c r="Z4120" t="s">
        <v>33</v>
      </c>
      <c r="AA4120">
        <v>50</v>
      </c>
      <c r="AB4120" t="str">
        <f t="shared" si="64"/>
        <v>30-39</v>
      </c>
    </row>
    <row r="4121" spans="1:28" x14ac:dyDescent="0.3">
      <c r="A4121">
        <v>24</v>
      </c>
      <c r="B4121" t="s">
        <v>27</v>
      </c>
      <c r="C4121" t="s">
        <v>38</v>
      </c>
      <c r="D4121">
        <v>0</v>
      </c>
      <c r="E4121" t="s">
        <v>42</v>
      </c>
      <c r="F4121">
        <v>100</v>
      </c>
      <c r="G4121">
        <v>1</v>
      </c>
      <c r="H4121" t="s">
        <v>30</v>
      </c>
      <c r="I4121">
        <v>50</v>
      </c>
      <c r="J4121" t="s">
        <v>40</v>
      </c>
      <c r="K4121">
        <v>-200</v>
      </c>
      <c r="L4121" s="1">
        <v>2150</v>
      </c>
      <c r="M4121" t="s">
        <v>27</v>
      </c>
      <c r="N4121" t="s">
        <v>27</v>
      </c>
      <c r="O4121" t="s">
        <v>27</v>
      </c>
      <c r="P4121">
        <v>0</v>
      </c>
      <c r="Q4121" t="s">
        <v>32</v>
      </c>
      <c r="R4121">
        <v>16</v>
      </c>
      <c r="S4121" t="s">
        <v>36</v>
      </c>
      <c r="T4121">
        <v>4</v>
      </c>
      <c r="U4121">
        <v>0</v>
      </c>
      <c r="V4121">
        <v>2</v>
      </c>
      <c r="W4121">
        <v>14</v>
      </c>
      <c r="X4121">
        <v>722</v>
      </c>
      <c r="Y4121">
        <v>-50</v>
      </c>
      <c r="Z4121" t="s">
        <v>35</v>
      </c>
      <c r="AA4121">
        <v>100</v>
      </c>
      <c r="AB4121" t="str">
        <f t="shared" si="64"/>
        <v>20-29</v>
      </c>
    </row>
    <row r="4122" spans="1:28" x14ac:dyDescent="0.3">
      <c r="A4122">
        <v>30</v>
      </c>
      <c r="B4122" t="s">
        <v>27</v>
      </c>
      <c r="C4122" t="s">
        <v>46</v>
      </c>
      <c r="D4122">
        <v>0</v>
      </c>
      <c r="E4122" t="s">
        <v>37</v>
      </c>
      <c r="F4122">
        <v>0</v>
      </c>
      <c r="G4122">
        <v>2</v>
      </c>
      <c r="H4122" t="s">
        <v>30</v>
      </c>
      <c r="I4122">
        <v>100</v>
      </c>
      <c r="J4122" t="s">
        <v>40</v>
      </c>
      <c r="K4122">
        <v>-200</v>
      </c>
      <c r="L4122" s="1">
        <v>2050</v>
      </c>
      <c r="M4122" t="s">
        <v>27</v>
      </c>
      <c r="N4122" t="s">
        <v>36</v>
      </c>
      <c r="O4122" t="s">
        <v>27</v>
      </c>
      <c r="P4122">
        <v>50</v>
      </c>
      <c r="Q4122" t="s">
        <v>34</v>
      </c>
      <c r="R4122">
        <v>23</v>
      </c>
      <c r="S4122" t="s">
        <v>36</v>
      </c>
      <c r="T4122">
        <v>8</v>
      </c>
      <c r="U4122">
        <v>1</v>
      </c>
      <c r="V4122">
        <v>1</v>
      </c>
      <c r="W4122">
        <v>12</v>
      </c>
      <c r="X4122">
        <v>782</v>
      </c>
      <c r="Y4122">
        <v>-50</v>
      </c>
      <c r="Z4122" t="s">
        <v>35</v>
      </c>
      <c r="AA4122">
        <v>100</v>
      </c>
      <c r="AB4122" t="str">
        <f t="shared" si="64"/>
        <v>30-39</v>
      </c>
    </row>
    <row r="4123" spans="1:28" x14ac:dyDescent="0.3">
      <c r="A4123">
        <v>37</v>
      </c>
      <c r="B4123" t="s">
        <v>27</v>
      </c>
      <c r="C4123" t="s">
        <v>45</v>
      </c>
      <c r="D4123">
        <v>0</v>
      </c>
      <c r="E4123" t="s">
        <v>42</v>
      </c>
      <c r="F4123">
        <v>100</v>
      </c>
      <c r="G4123">
        <v>0</v>
      </c>
      <c r="H4123" t="s">
        <v>39</v>
      </c>
      <c r="I4123">
        <v>0</v>
      </c>
      <c r="J4123" t="s">
        <v>40</v>
      </c>
      <c r="K4123">
        <v>-200</v>
      </c>
      <c r="L4123" s="1">
        <v>2100</v>
      </c>
      <c r="M4123" t="s">
        <v>27</v>
      </c>
      <c r="N4123" t="s">
        <v>27</v>
      </c>
      <c r="O4123" t="s">
        <v>27</v>
      </c>
      <c r="P4123">
        <v>0</v>
      </c>
      <c r="Q4123" t="s">
        <v>34</v>
      </c>
      <c r="R4123">
        <v>15</v>
      </c>
      <c r="S4123" t="s">
        <v>36</v>
      </c>
      <c r="T4123">
        <v>5</v>
      </c>
      <c r="U4123">
        <v>1</v>
      </c>
      <c r="V4123">
        <v>1</v>
      </c>
      <c r="W4123">
        <v>10</v>
      </c>
      <c r="X4123">
        <v>692</v>
      </c>
      <c r="Y4123">
        <v>50</v>
      </c>
      <c r="Z4123" t="s">
        <v>41</v>
      </c>
      <c r="AA4123">
        <v>0</v>
      </c>
      <c r="AB4123" t="str">
        <f t="shared" si="64"/>
        <v>30-39</v>
      </c>
    </row>
    <row r="4124" spans="1:28" x14ac:dyDescent="0.3">
      <c r="A4124">
        <v>54</v>
      </c>
      <c r="B4124" t="s">
        <v>27</v>
      </c>
      <c r="C4124" t="s">
        <v>38</v>
      </c>
      <c r="D4124">
        <v>0</v>
      </c>
      <c r="E4124" t="s">
        <v>37</v>
      </c>
      <c r="F4124">
        <v>0</v>
      </c>
      <c r="G4124">
        <v>1</v>
      </c>
      <c r="H4124" t="s">
        <v>30</v>
      </c>
      <c r="I4124">
        <v>50</v>
      </c>
      <c r="J4124" t="s">
        <v>31</v>
      </c>
      <c r="K4124">
        <v>0</v>
      </c>
      <c r="L4124" s="1">
        <v>2150</v>
      </c>
      <c r="M4124" t="s">
        <v>36</v>
      </c>
      <c r="N4124" t="s">
        <v>27</v>
      </c>
      <c r="O4124" t="s">
        <v>27</v>
      </c>
      <c r="P4124">
        <v>50</v>
      </c>
      <c r="Q4124" t="s">
        <v>34</v>
      </c>
      <c r="R4124">
        <v>8</v>
      </c>
      <c r="S4124" t="s">
        <v>27</v>
      </c>
      <c r="T4124">
        <v>5</v>
      </c>
      <c r="U4124">
        <v>3</v>
      </c>
      <c r="V4124">
        <v>1</v>
      </c>
      <c r="W4124">
        <v>99</v>
      </c>
      <c r="X4124">
        <v>737</v>
      </c>
      <c r="Y4124">
        <v>-50</v>
      </c>
      <c r="Z4124" t="s">
        <v>33</v>
      </c>
      <c r="AA4124">
        <v>50</v>
      </c>
      <c r="AB4124" t="str">
        <f t="shared" si="64"/>
        <v>50-59</v>
      </c>
    </row>
    <row r="4125" spans="1:28" x14ac:dyDescent="0.3">
      <c r="A4125">
        <v>43</v>
      </c>
      <c r="B4125" t="s">
        <v>27</v>
      </c>
      <c r="C4125" t="s">
        <v>28</v>
      </c>
      <c r="D4125">
        <v>86</v>
      </c>
      <c r="E4125" t="s">
        <v>29</v>
      </c>
      <c r="F4125">
        <v>50</v>
      </c>
      <c r="G4125">
        <v>0</v>
      </c>
      <c r="H4125" t="s">
        <v>43</v>
      </c>
      <c r="I4125">
        <v>0</v>
      </c>
      <c r="J4125" t="s">
        <v>31</v>
      </c>
      <c r="K4125">
        <v>0</v>
      </c>
      <c r="L4125" s="1">
        <v>2436</v>
      </c>
      <c r="M4125" t="s">
        <v>27</v>
      </c>
      <c r="N4125" t="s">
        <v>27</v>
      </c>
      <c r="O4125" t="s">
        <v>27</v>
      </c>
      <c r="P4125">
        <v>0</v>
      </c>
      <c r="Q4125" t="s">
        <v>34</v>
      </c>
      <c r="R4125">
        <v>13</v>
      </c>
      <c r="S4125" t="s">
        <v>36</v>
      </c>
      <c r="T4125">
        <v>6</v>
      </c>
      <c r="U4125">
        <v>3</v>
      </c>
      <c r="V4125">
        <v>1</v>
      </c>
      <c r="W4125">
        <v>6</v>
      </c>
      <c r="X4125">
        <v>632</v>
      </c>
      <c r="Y4125">
        <v>50</v>
      </c>
      <c r="Z4125" t="s">
        <v>35</v>
      </c>
      <c r="AA4125">
        <v>100</v>
      </c>
      <c r="AB4125" t="str">
        <f t="shared" si="64"/>
        <v>40-49</v>
      </c>
    </row>
    <row r="4126" spans="1:28" x14ac:dyDescent="0.3">
      <c r="A4126">
        <v>44</v>
      </c>
      <c r="B4126" t="s">
        <v>27</v>
      </c>
      <c r="C4126" t="s">
        <v>45</v>
      </c>
      <c r="D4126">
        <v>0</v>
      </c>
      <c r="E4126" t="s">
        <v>29</v>
      </c>
      <c r="F4126">
        <v>50</v>
      </c>
      <c r="G4126">
        <v>1</v>
      </c>
      <c r="H4126" t="s">
        <v>39</v>
      </c>
      <c r="I4126">
        <v>100</v>
      </c>
      <c r="J4126" t="s">
        <v>31</v>
      </c>
      <c r="K4126">
        <v>0</v>
      </c>
      <c r="L4126" s="1">
        <v>2350</v>
      </c>
      <c r="M4126" t="s">
        <v>27</v>
      </c>
      <c r="N4126" t="s">
        <v>36</v>
      </c>
      <c r="O4126" t="s">
        <v>27</v>
      </c>
      <c r="P4126">
        <v>50</v>
      </c>
      <c r="Q4126" t="s">
        <v>34</v>
      </c>
      <c r="R4126">
        <v>26</v>
      </c>
      <c r="S4126" t="s">
        <v>27</v>
      </c>
      <c r="T4126">
        <v>5</v>
      </c>
      <c r="U4126">
        <v>0</v>
      </c>
      <c r="V4126">
        <v>1</v>
      </c>
      <c r="W4126">
        <v>99</v>
      </c>
      <c r="X4126">
        <v>636</v>
      </c>
      <c r="Y4126">
        <v>50</v>
      </c>
      <c r="Z4126" t="s">
        <v>33</v>
      </c>
      <c r="AA4126">
        <v>50</v>
      </c>
      <c r="AB4126" t="str">
        <f t="shared" si="64"/>
        <v>40-49</v>
      </c>
    </row>
    <row r="4127" spans="1:28" x14ac:dyDescent="0.3">
      <c r="A4127">
        <v>23</v>
      </c>
      <c r="B4127" t="s">
        <v>27</v>
      </c>
      <c r="C4127" t="s">
        <v>38</v>
      </c>
      <c r="D4127">
        <v>0</v>
      </c>
      <c r="E4127" t="s">
        <v>42</v>
      </c>
      <c r="F4127">
        <v>100</v>
      </c>
      <c r="G4127">
        <v>0</v>
      </c>
      <c r="H4127" t="s">
        <v>39</v>
      </c>
      <c r="I4127">
        <v>0</v>
      </c>
      <c r="J4127" t="s">
        <v>40</v>
      </c>
      <c r="K4127">
        <v>-200</v>
      </c>
      <c r="L4127" s="1">
        <v>2200</v>
      </c>
      <c r="M4127" t="s">
        <v>27</v>
      </c>
      <c r="N4127" t="s">
        <v>27</v>
      </c>
      <c r="O4127" t="s">
        <v>27</v>
      </c>
      <c r="P4127">
        <v>0</v>
      </c>
      <c r="Q4127" t="s">
        <v>32</v>
      </c>
      <c r="R4127">
        <v>25</v>
      </c>
      <c r="S4127" t="s">
        <v>36</v>
      </c>
      <c r="T4127">
        <v>3</v>
      </c>
      <c r="U4127">
        <v>1</v>
      </c>
      <c r="V4127">
        <v>1</v>
      </c>
      <c r="W4127">
        <v>3</v>
      </c>
      <c r="X4127">
        <v>682</v>
      </c>
      <c r="Y4127">
        <v>50</v>
      </c>
      <c r="Z4127" t="s">
        <v>35</v>
      </c>
      <c r="AA4127">
        <v>100</v>
      </c>
      <c r="AB4127" t="str">
        <f t="shared" si="64"/>
        <v>20-29</v>
      </c>
    </row>
    <row r="4128" spans="1:28" x14ac:dyDescent="0.3">
      <c r="A4128">
        <v>26</v>
      </c>
      <c r="B4128" t="s">
        <v>27</v>
      </c>
      <c r="C4128" t="s">
        <v>28</v>
      </c>
      <c r="D4128">
        <v>86</v>
      </c>
      <c r="E4128" t="s">
        <v>37</v>
      </c>
      <c r="F4128">
        <v>0</v>
      </c>
      <c r="G4128">
        <v>1</v>
      </c>
      <c r="H4128" t="s">
        <v>30</v>
      </c>
      <c r="I4128">
        <v>50</v>
      </c>
      <c r="J4128" t="s">
        <v>31</v>
      </c>
      <c r="K4128">
        <v>0</v>
      </c>
      <c r="L4128" s="1">
        <v>2236</v>
      </c>
      <c r="M4128" t="s">
        <v>27</v>
      </c>
      <c r="N4128" t="s">
        <v>27</v>
      </c>
      <c r="O4128" t="s">
        <v>27</v>
      </c>
      <c r="P4128">
        <v>0</v>
      </c>
      <c r="Q4128" t="s">
        <v>34</v>
      </c>
      <c r="R4128">
        <v>8</v>
      </c>
      <c r="S4128" t="s">
        <v>36</v>
      </c>
      <c r="T4128">
        <v>8</v>
      </c>
      <c r="U4128">
        <v>3</v>
      </c>
      <c r="V4128">
        <v>3</v>
      </c>
      <c r="W4128">
        <v>12</v>
      </c>
      <c r="X4128">
        <v>705</v>
      </c>
      <c r="Y4128">
        <v>-50</v>
      </c>
      <c r="Z4128" t="s">
        <v>41</v>
      </c>
      <c r="AA4128">
        <v>0</v>
      </c>
      <c r="AB4128" t="str">
        <f t="shared" si="64"/>
        <v>20-29</v>
      </c>
    </row>
    <row r="4129" spans="1:28" x14ac:dyDescent="0.3">
      <c r="A4129">
        <v>66</v>
      </c>
      <c r="B4129" t="s">
        <v>36</v>
      </c>
      <c r="C4129" t="s">
        <v>28</v>
      </c>
      <c r="D4129">
        <v>86</v>
      </c>
      <c r="E4129" t="s">
        <v>37</v>
      </c>
      <c r="F4129">
        <v>0</v>
      </c>
      <c r="G4129">
        <v>0</v>
      </c>
      <c r="H4129" t="s">
        <v>30</v>
      </c>
      <c r="I4129">
        <v>0</v>
      </c>
      <c r="J4129" t="s">
        <v>31</v>
      </c>
      <c r="K4129">
        <v>0</v>
      </c>
      <c r="L4129" s="1">
        <v>2136</v>
      </c>
      <c r="M4129" t="s">
        <v>27</v>
      </c>
      <c r="N4129" t="s">
        <v>36</v>
      </c>
      <c r="O4129" t="s">
        <v>27</v>
      </c>
      <c r="P4129">
        <v>50</v>
      </c>
      <c r="Q4129" t="s">
        <v>34</v>
      </c>
      <c r="R4129">
        <v>5</v>
      </c>
      <c r="S4129" t="s">
        <v>36</v>
      </c>
      <c r="T4129">
        <v>4</v>
      </c>
      <c r="U4129">
        <v>3</v>
      </c>
      <c r="V4129">
        <v>2</v>
      </c>
      <c r="W4129">
        <v>5</v>
      </c>
      <c r="X4129">
        <v>750</v>
      </c>
      <c r="Y4129">
        <v>-50</v>
      </c>
      <c r="Z4129" t="s">
        <v>41</v>
      </c>
      <c r="AA4129">
        <v>0</v>
      </c>
      <c r="AB4129" t="str">
        <f t="shared" si="64"/>
        <v>60-69</v>
      </c>
    </row>
    <row r="4130" spans="1:28" x14ac:dyDescent="0.3">
      <c r="A4130">
        <v>28</v>
      </c>
      <c r="B4130" t="s">
        <v>27</v>
      </c>
      <c r="C4130" t="s">
        <v>28</v>
      </c>
      <c r="D4130">
        <v>86</v>
      </c>
      <c r="E4130" t="s">
        <v>37</v>
      </c>
      <c r="F4130">
        <v>0</v>
      </c>
      <c r="G4130">
        <v>0</v>
      </c>
      <c r="H4130" t="s">
        <v>43</v>
      </c>
      <c r="I4130">
        <v>0</v>
      </c>
      <c r="J4130" t="s">
        <v>40</v>
      </c>
      <c r="K4130">
        <v>-200</v>
      </c>
      <c r="L4130" s="1">
        <v>2036</v>
      </c>
      <c r="M4130" t="s">
        <v>27</v>
      </c>
      <c r="N4130" t="s">
        <v>36</v>
      </c>
      <c r="O4130" t="s">
        <v>27</v>
      </c>
      <c r="P4130">
        <v>50</v>
      </c>
      <c r="Q4130" t="s">
        <v>34</v>
      </c>
      <c r="R4130">
        <v>7</v>
      </c>
      <c r="S4130" t="s">
        <v>36</v>
      </c>
      <c r="T4130">
        <v>4</v>
      </c>
      <c r="U4130">
        <v>3</v>
      </c>
      <c r="V4130">
        <v>2</v>
      </c>
      <c r="W4130">
        <v>2</v>
      </c>
      <c r="X4130">
        <v>710</v>
      </c>
      <c r="Y4130">
        <v>-50</v>
      </c>
      <c r="Z4130" t="s">
        <v>35</v>
      </c>
      <c r="AA4130">
        <v>100</v>
      </c>
      <c r="AB4130" t="str">
        <f t="shared" si="64"/>
        <v>20-29</v>
      </c>
    </row>
    <row r="4131" spans="1:28" x14ac:dyDescent="0.3">
      <c r="A4131">
        <v>64</v>
      </c>
      <c r="B4131" t="s">
        <v>36</v>
      </c>
      <c r="C4131" t="s">
        <v>28</v>
      </c>
      <c r="D4131">
        <v>86</v>
      </c>
      <c r="E4131" t="s">
        <v>29</v>
      </c>
      <c r="F4131">
        <v>50</v>
      </c>
      <c r="G4131">
        <v>0</v>
      </c>
      <c r="H4131" t="s">
        <v>30</v>
      </c>
      <c r="I4131">
        <v>0</v>
      </c>
      <c r="J4131" t="s">
        <v>40</v>
      </c>
      <c r="K4131">
        <v>-200</v>
      </c>
      <c r="L4131" s="1">
        <v>2136</v>
      </c>
      <c r="M4131" t="s">
        <v>27</v>
      </c>
      <c r="N4131" t="s">
        <v>27</v>
      </c>
      <c r="O4131" t="s">
        <v>27</v>
      </c>
      <c r="P4131">
        <v>0</v>
      </c>
      <c r="Q4131" t="s">
        <v>32</v>
      </c>
      <c r="R4131">
        <v>5</v>
      </c>
      <c r="S4131" t="s">
        <v>27</v>
      </c>
      <c r="T4131">
        <v>4</v>
      </c>
      <c r="U4131">
        <v>3</v>
      </c>
      <c r="V4131">
        <v>2</v>
      </c>
      <c r="W4131">
        <v>99</v>
      </c>
      <c r="X4131">
        <v>705</v>
      </c>
      <c r="Y4131">
        <v>-50</v>
      </c>
      <c r="Z4131" t="s">
        <v>35</v>
      </c>
      <c r="AA4131">
        <v>100</v>
      </c>
      <c r="AB4131" t="str">
        <f t="shared" si="64"/>
        <v>60-69</v>
      </c>
    </row>
    <row r="4132" spans="1:28" x14ac:dyDescent="0.3">
      <c r="A4132">
        <v>36</v>
      </c>
      <c r="B4132" t="s">
        <v>27</v>
      </c>
      <c r="C4132" t="s">
        <v>28</v>
      </c>
      <c r="D4132">
        <v>86</v>
      </c>
      <c r="E4132" t="s">
        <v>42</v>
      </c>
      <c r="F4132">
        <v>100</v>
      </c>
      <c r="G4132">
        <v>2</v>
      </c>
      <c r="H4132" t="s">
        <v>30</v>
      </c>
      <c r="I4132">
        <v>100</v>
      </c>
      <c r="J4132" t="s">
        <v>31</v>
      </c>
      <c r="K4132">
        <v>0</v>
      </c>
      <c r="L4132" s="1">
        <v>2586</v>
      </c>
      <c r="M4132" t="s">
        <v>27</v>
      </c>
      <c r="N4132" t="s">
        <v>27</v>
      </c>
      <c r="O4132" t="s">
        <v>27</v>
      </c>
      <c r="P4132">
        <v>0</v>
      </c>
      <c r="Q4132" t="s">
        <v>34</v>
      </c>
      <c r="R4132">
        <v>14</v>
      </c>
      <c r="S4132" t="s">
        <v>27</v>
      </c>
      <c r="T4132">
        <v>3</v>
      </c>
      <c r="U4132">
        <v>3</v>
      </c>
      <c r="V4132">
        <v>2</v>
      </c>
      <c r="W4132">
        <v>99</v>
      </c>
      <c r="X4132">
        <v>695</v>
      </c>
      <c r="Y4132">
        <v>50</v>
      </c>
      <c r="Z4132" t="s">
        <v>35</v>
      </c>
      <c r="AA4132">
        <v>100</v>
      </c>
      <c r="AB4132" t="str">
        <f t="shared" si="64"/>
        <v>30-39</v>
      </c>
    </row>
    <row r="4133" spans="1:28" x14ac:dyDescent="0.3">
      <c r="A4133">
        <v>40</v>
      </c>
      <c r="B4133" t="s">
        <v>27</v>
      </c>
      <c r="C4133" t="s">
        <v>45</v>
      </c>
      <c r="D4133">
        <v>0</v>
      </c>
      <c r="E4133" t="s">
        <v>29</v>
      </c>
      <c r="F4133">
        <v>50</v>
      </c>
      <c r="G4133">
        <v>1</v>
      </c>
      <c r="H4133" t="s">
        <v>39</v>
      </c>
      <c r="I4133">
        <v>100</v>
      </c>
      <c r="J4133" t="s">
        <v>31</v>
      </c>
      <c r="K4133">
        <v>0</v>
      </c>
      <c r="L4133" s="1">
        <v>2300</v>
      </c>
      <c r="M4133" t="s">
        <v>27</v>
      </c>
      <c r="N4133" t="s">
        <v>27</v>
      </c>
      <c r="O4133" t="s">
        <v>27</v>
      </c>
      <c r="P4133">
        <v>0</v>
      </c>
      <c r="Q4133" t="s">
        <v>34</v>
      </c>
      <c r="R4133">
        <v>1</v>
      </c>
      <c r="S4133" t="s">
        <v>27</v>
      </c>
      <c r="T4133">
        <v>6</v>
      </c>
      <c r="U4133">
        <v>4</v>
      </c>
      <c r="V4133">
        <v>1</v>
      </c>
      <c r="W4133">
        <v>99</v>
      </c>
      <c r="X4133">
        <v>781</v>
      </c>
      <c r="Y4133">
        <v>-50</v>
      </c>
      <c r="Z4133" t="s">
        <v>33</v>
      </c>
      <c r="AA4133">
        <v>50</v>
      </c>
      <c r="AB4133" t="str">
        <f t="shared" si="64"/>
        <v>40-49</v>
      </c>
    </row>
    <row r="4134" spans="1:28" x14ac:dyDescent="0.3">
      <c r="A4134">
        <v>56</v>
      </c>
      <c r="B4134" t="s">
        <v>36</v>
      </c>
      <c r="C4134" t="s">
        <v>38</v>
      </c>
      <c r="D4134">
        <v>0</v>
      </c>
      <c r="E4134" t="s">
        <v>29</v>
      </c>
      <c r="F4134">
        <v>50</v>
      </c>
      <c r="G4134">
        <v>1</v>
      </c>
      <c r="H4134" t="s">
        <v>30</v>
      </c>
      <c r="I4134">
        <v>50</v>
      </c>
      <c r="J4134" t="s">
        <v>31</v>
      </c>
      <c r="K4134">
        <v>0</v>
      </c>
      <c r="L4134" s="1">
        <v>2300</v>
      </c>
      <c r="M4134" t="s">
        <v>27</v>
      </c>
      <c r="N4134" t="s">
        <v>27</v>
      </c>
      <c r="O4134" t="s">
        <v>27</v>
      </c>
      <c r="P4134">
        <v>0</v>
      </c>
      <c r="Q4134" t="s">
        <v>44</v>
      </c>
      <c r="R4134">
        <v>3</v>
      </c>
      <c r="S4134" t="s">
        <v>27</v>
      </c>
      <c r="T4134">
        <v>4</v>
      </c>
      <c r="U4134">
        <v>2</v>
      </c>
      <c r="V4134">
        <v>2</v>
      </c>
      <c r="W4134">
        <v>99</v>
      </c>
      <c r="X4134">
        <v>720</v>
      </c>
      <c r="Y4134">
        <v>-50</v>
      </c>
      <c r="Z4134" t="s">
        <v>35</v>
      </c>
      <c r="AA4134">
        <v>100</v>
      </c>
      <c r="AB4134" t="str">
        <f t="shared" si="64"/>
        <v>50-59</v>
      </c>
    </row>
    <row r="4135" spans="1:28" x14ac:dyDescent="0.3">
      <c r="A4135">
        <v>59</v>
      </c>
      <c r="B4135" t="s">
        <v>36</v>
      </c>
      <c r="C4135" t="s">
        <v>38</v>
      </c>
      <c r="D4135">
        <v>0</v>
      </c>
      <c r="E4135" t="s">
        <v>29</v>
      </c>
      <c r="F4135">
        <v>50</v>
      </c>
      <c r="G4135">
        <v>0</v>
      </c>
      <c r="H4135" t="s">
        <v>30</v>
      </c>
      <c r="I4135">
        <v>0</v>
      </c>
      <c r="J4135" t="s">
        <v>40</v>
      </c>
      <c r="K4135">
        <v>-200</v>
      </c>
      <c r="L4135" s="1">
        <v>2150</v>
      </c>
      <c r="M4135" t="s">
        <v>27</v>
      </c>
      <c r="N4135" t="s">
        <v>27</v>
      </c>
      <c r="O4135" t="s">
        <v>27</v>
      </c>
      <c r="P4135">
        <v>0</v>
      </c>
      <c r="Q4135" t="s">
        <v>34</v>
      </c>
      <c r="R4135">
        <v>17</v>
      </c>
      <c r="S4135" t="s">
        <v>36</v>
      </c>
      <c r="T4135">
        <v>4</v>
      </c>
      <c r="U4135">
        <v>3</v>
      </c>
      <c r="V4135">
        <v>2</v>
      </c>
      <c r="W4135">
        <v>14</v>
      </c>
      <c r="X4135">
        <v>660</v>
      </c>
      <c r="Y4135">
        <v>50</v>
      </c>
      <c r="Z4135" t="s">
        <v>35</v>
      </c>
      <c r="AA4135">
        <v>100</v>
      </c>
      <c r="AB4135" t="str">
        <f t="shared" si="64"/>
        <v>50-59</v>
      </c>
    </row>
    <row r="4136" spans="1:28" x14ac:dyDescent="0.3">
      <c r="A4136">
        <v>38</v>
      </c>
      <c r="B4136" t="s">
        <v>27</v>
      </c>
      <c r="C4136" t="s">
        <v>46</v>
      </c>
      <c r="D4136">
        <v>0</v>
      </c>
      <c r="E4136" t="s">
        <v>37</v>
      </c>
      <c r="F4136">
        <v>0</v>
      </c>
      <c r="G4136">
        <v>0</v>
      </c>
      <c r="H4136" t="s">
        <v>30</v>
      </c>
      <c r="I4136">
        <v>0</v>
      </c>
      <c r="J4136" t="s">
        <v>40</v>
      </c>
      <c r="K4136">
        <v>-200</v>
      </c>
      <c r="L4136" s="1">
        <v>2000</v>
      </c>
      <c r="M4136" t="s">
        <v>27</v>
      </c>
      <c r="N4136" t="s">
        <v>27</v>
      </c>
      <c r="O4136" t="s">
        <v>27</v>
      </c>
      <c r="P4136">
        <v>0</v>
      </c>
      <c r="Q4136" t="s">
        <v>32</v>
      </c>
      <c r="R4136">
        <v>12</v>
      </c>
      <c r="S4136" t="s">
        <v>36</v>
      </c>
      <c r="T4136">
        <v>9</v>
      </c>
      <c r="U4136">
        <v>2</v>
      </c>
      <c r="V4136">
        <v>1</v>
      </c>
      <c r="W4136">
        <v>4</v>
      </c>
      <c r="X4136">
        <v>674</v>
      </c>
      <c r="Y4136">
        <v>50</v>
      </c>
      <c r="Z4136" t="s">
        <v>41</v>
      </c>
      <c r="AA4136">
        <v>0</v>
      </c>
      <c r="AB4136" t="str">
        <f t="shared" si="64"/>
        <v>30-39</v>
      </c>
    </row>
    <row r="4137" spans="1:28" x14ac:dyDescent="0.3">
      <c r="A4137">
        <v>34</v>
      </c>
      <c r="B4137" t="s">
        <v>27</v>
      </c>
      <c r="C4137" t="s">
        <v>38</v>
      </c>
      <c r="D4137">
        <v>0</v>
      </c>
      <c r="E4137" t="s">
        <v>29</v>
      </c>
      <c r="F4137">
        <v>50</v>
      </c>
      <c r="G4137">
        <v>0</v>
      </c>
      <c r="H4137" t="s">
        <v>43</v>
      </c>
      <c r="I4137">
        <v>0</v>
      </c>
      <c r="J4137" t="s">
        <v>40</v>
      </c>
      <c r="K4137">
        <v>-200</v>
      </c>
      <c r="L4137" s="1">
        <v>2150</v>
      </c>
      <c r="M4137" t="s">
        <v>27</v>
      </c>
      <c r="N4137" t="s">
        <v>27</v>
      </c>
      <c r="O4137" t="s">
        <v>27</v>
      </c>
      <c r="P4137">
        <v>0</v>
      </c>
      <c r="Q4137" t="s">
        <v>34</v>
      </c>
      <c r="R4137">
        <v>25</v>
      </c>
      <c r="S4137" t="s">
        <v>27</v>
      </c>
      <c r="T4137">
        <v>7</v>
      </c>
      <c r="U4137">
        <v>0</v>
      </c>
      <c r="V4137">
        <v>3</v>
      </c>
      <c r="W4137">
        <v>99</v>
      </c>
      <c r="X4137">
        <v>692</v>
      </c>
      <c r="Y4137">
        <v>50</v>
      </c>
      <c r="Z4137" t="s">
        <v>35</v>
      </c>
      <c r="AA4137">
        <v>100</v>
      </c>
      <c r="AB4137" t="str">
        <f t="shared" si="64"/>
        <v>30-39</v>
      </c>
    </row>
    <row r="4138" spans="1:28" x14ac:dyDescent="0.3">
      <c r="A4138">
        <v>39</v>
      </c>
      <c r="B4138" t="s">
        <v>27</v>
      </c>
      <c r="C4138" t="s">
        <v>46</v>
      </c>
      <c r="D4138">
        <v>0</v>
      </c>
      <c r="E4138" t="s">
        <v>37</v>
      </c>
      <c r="F4138">
        <v>0</v>
      </c>
      <c r="G4138">
        <v>0</v>
      </c>
      <c r="H4138" t="s">
        <v>43</v>
      </c>
      <c r="I4138">
        <v>0</v>
      </c>
      <c r="J4138" t="s">
        <v>31</v>
      </c>
      <c r="K4138">
        <v>0</v>
      </c>
      <c r="L4138" s="1">
        <v>2100</v>
      </c>
      <c r="M4138" t="s">
        <v>36</v>
      </c>
      <c r="N4138" t="s">
        <v>27</v>
      </c>
      <c r="O4138" t="s">
        <v>27</v>
      </c>
      <c r="P4138">
        <v>50</v>
      </c>
      <c r="Q4138" t="s">
        <v>34</v>
      </c>
      <c r="R4138">
        <v>20</v>
      </c>
      <c r="S4138" t="s">
        <v>27</v>
      </c>
      <c r="T4138">
        <v>3</v>
      </c>
      <c r="U4138">
        <v>5</v>
      </c>
      <c r="V4138">
        <v>1</v>
      </c>
      <c r="W4138">
        <v>99</v>
      </c>
      <c r="X4138">
        <v>827</v>
      </c>
      <c r="Y4138">
        <v>-50</v>
      </c>
      <c r="Z4138" t="s">
        <v>33</v>
      </c>
      <c r="AA4138">
        <v>50</v>
      </c>
      <c r="AB4138" t="str">
        <f t="shared" si="64"/>
        <v>30-39</v>
      </c>
    </row>
    <row r="4139" spans="1:28" x14ac:dyDescent="0.3">
      <c r="A4139">
        <v>45</v>
      </c>
      <c r="B4139" t="s">
        <v>27</v>
      </c>
      <c r="C4139" t="s">
        <v>45</v>
      </c>
      <c r="D4139">
        <v>0</v>
      </c>
      <c r="E4139" t="s">
        <v>37</v>
      </c>
      <c r="F4139">
        <v>0</v>
      </c>
      <c r="G4139">
        <v>0</v>
      </c>
      <c r="H4139" t="s">
        <v>39</v>
      </c>
      <c r="I4139">
        <v>0</v>
      </c>
      <c r="J4139" t="s">
        <v>31</v>
      </c>
      <c r="K4139">
        <v>0</v>
      </c>
      <c r="L4139" s="1">
        <v>2250</v>
      </c>
      <c r="M4139" t="s">
        <v>27</v>
      </c>
      <c r="N4139" t="s">
        <v>36</v>
      </c>
      <c r="O4139" t="s">
        <v>27</v>
      </c>
      <c r="P4139">
        <v>50</v>
      </c>
      <c r="Q4139" t="s">
        <v>34</v>
      </c>
      <c r="R4139">
        <v>13</v>
      </c>
      <c r="S4139" t="s">
        <v>36</v>
      </c>
      <c r="T4139">
        <v>5</v>
      </c>
      <c r="U4139">
        <v>0</v>
      </c>
      <c r="V4139">
        <v>2</v>
      </c>
      <c r="W4139">
        <v>2</v>
      </c>
      <c r="X4139">
        <v>648</v>
      </c>
      <c r="Y4139">
        <v>50</v>
      </c>
      <c r="Z4139" t="s">
        <v>35</v>
      </c>
      <c r="AA4139">
        <v>100</v>
      </c>
      <c r="AB4139" t="str">
        <f t="shared" si="64"/>
        <v>40-49</v>
      </c>
    </row>
    <row r="4140" spans="1:28" x14ac:dyDescent="0.3">
      <c r="A4140">
        <v>53</v>
      </c>
      <c r="B4140" t="s">
        <v>27</v>
      </c>
      <c r="C4140" t="s">
        <v>28</v>
      </c>
      <c r="D4140">
        <v>86</v>
      </c>
      <c r="E4140" t="s">
        <v>42</v>
      </c>
      <c r="F4140">
        <v>100</v>
      </c>
      <c r="G4140">
        <v>3</v>
      </c>
      <c r="H4140" t="s">
        <v>39</v>
      </c>
      <c r="I4140">
        <v>300</v>
      </c>
      <c r="J4140" t="s">
        <v>31</v>
      </c>
      <c r="K4140">
        <v>0</v>
      </c>
      <c r="L4140" s="1">
        <v>2636</v>
      </c>
      <c r="M4140" t="s">
        <v>27</v>
      </c>
      <c r="N4140" t="s">
        <v>36</v>
      </c>
      <c r="O4140" t="s">
        <v>27</v>
      </c>
      <c r="P4140">
        <v>50</v>
      </c>
      <c r="Q4140" t="s">
        <v>32</v>
      </c>
      <c r="R4140">
        <v>1</v>
      </c>
      <c r="S4140" t="s">
        <v>27</v>
      </c>
      <c r="T4140">
        <v>3</v>
      </c>
      <c r="U4140">
        <v>0</v>
      </c>
      <c r="V4140">
        <v>3</v>
      </c>
      <c r="W4140">
        <v>99</v>
      </c>
      <c r="X4140">
        <v>821</v>
      </c>
      <c r="Y4140">
        <v>-50</v>
      </c>
      <c r="Z4140" t="s">
        <v>35</v>
      </c>
      <c r="AA4140">
        <v>100</v>
      </c>
      <c r="AB4140" t="str">
        <f t="shared" si="64"/>
        <v>50-59</v>
      </c>
    </row>
    <row r="4141" spans="1:28" x14ac:dyDescent="0.3">
      <c r="A4141">
        <v>40</v>
      </c>
      <c r="B4141" t="s">
        <v>27</v>
      </c>
      <c r="C4141" t="s">
        <v>45</v>
      </c>
      <c r="D4141">
        <v>0</v>
      </c>
      <c r="E4141" t="s">
        <v>37</v>
      </c>
      <c r="F4141">
        <v>0</v>
      </c>
      <c r="G4141">
        <v>0</v>
      </c>
      <c r="H4141" t="s">
        <v>30</v>
      </c>
      <c r="I4141">
        <v>0</v>
      </c>
      <c r="J4141" t="s">
        <v>31</v>
      </c>
      <c r="K4141">
        <v>0</v>
      </c>
      <c r="L4141" s="1">
        <v>2150</v>
      </c>
      <c r="M4141" t="s">
        <v>27</v>
      </c>
      <c r="N4141" t="s">
        <v>27</v>
      </c>
      <c r="O4141" t="s">
        <v>27</v>
      </c>
      <c r="P4141">
        <v>0</v>
      </c>
      <c r="Q4141" t="s">
        <v>34</v>
      </c>
      <c r="R4141">
        <v>26</v>
      </c>
      <c r="S4141" t="s">
        <v>27</v>
      </c>
      <c r="T4141">
        <v>4</v>
      </c>
      <c r="U4141">
        <v>2</v>
      </c>
      <c r="V4141">
        <v>3</v>
      </c>
      <c r="W4141">
        <v>99</v>
      </c>
      <c r="X4141">
        <v>722</v>
      </c>
      <c r="Y4141">
        <v>-50</v>
      </c>
      <c r="Z4141" t="s">
        <v>33</v>
      </c>
      <c r="AA4141">
        <v>50</v>
      </c>
      <c r="AB4141" t="str">
        <f t="shared" si="64"/>
        <v>40-49</v>
      </c>
    </row>
    <row r="4142" spans="1:28" x14ac:dyDescent="0.3">
      <c r="A4142">
        <v>49</v>
      </c>
      <c r="B4142" t="s">
        <v>27</v>
      </c>
      <c r="C4142" t="s">
        <v>38</v>
      </c>
      <c r="D4142">
        <v>0</v>
      </c>
      <c r="E4142" t="s">
        <v>29</v>
      </c>
      <c r="F4142">
        <v>50</v>
      </c>
      <c r="G4142">
        <v>0</v>
      </c>
      <c r="H4142" t="s">
        <v>30</v>
      </c>
      <c r="I4142">
        <v>0</v>
      </c>
      <c r="J4142" t="s">
        <v>31</v>
      </c>
      <c r="K4142">
        <v>0</v>
      </c>
      <c r="L4142" s="1">
        <v>2150</v>
      </c>
      <c r="M4142" t="s">
        <v>36</v>
      </c>
      <c r="N4142" t="s">
        <v>27</v>
      </c>
      <c r="O4142" t="s">
        <v>36</v>
      </c>
      <c r="P4142">
        <v>100</v>
      </c>
      <c r="Q4142" t="s">
        <v>32</v>
      </c>
      <c r="R4142">
        <v>17</v>
      </c>
      <c r="S4142" t="s">
        <v>36</v>
      </c>
      <c r="T4142">
        <v>5</v>
      </c>
      <c r="U4142">
        <v>3</v>
      </c>
      <c r="V4142">
        <v>3</v>
      </c>
      <c r="W4142">
        <v>8</v>
      </c>
      <c r="X4142">
        <v>750</v>
      </c>
      <c r="Y4142">
        <v>-50</v>
      </c>
      <c r="Z4142" t="s">
        <v>35</v>
      </c>
      <c r="AA4142">
        <v>100</v>
      </c>
      <c r="AB4142" t="str">
        <f t="shared" si="64"/>
        <v>40-49</v>
      </c>
    </row>
    <row r="4143" spans="1:28" x14ac:dyDescent="0.3">
      <c r="A4143">
        <v>64</v>
      </c>
      <c r="B4143" t="s">
        <v>36</v>
      </c>
      <c r="C4143" t="s">
        <v>28</v>
      </c>
      <c r="D4143">
        <v>86</v>
      </c>
      <c r="E4143" t="s">
        <v>37</v>
      </c>
      <c r="F4143">
        <v>0</v>
      </c>
      <c r="G4143">
        <v>0</v>
      </c>
      <c r="H4143" t="s">
        <v>30</v>
      </c>
      <c r="I4143">
        <v>0</v>
      </c>
      <c r="J4143" t="s">
        <v>40</v>
      </c>
      <c r="K4143">
        <v>-200</v>
      </c>
      <c r="L4143" s="1">
        <v>2036</v>
      </c>
      <c r="M4143" t="s">
        <v>27</v>
      </c>
      <c r="N4143" t="s">
        <v>36</v>
      </c>
      <c r="O4143" t="s">
        <v>36</v>
      </c>
      <c r="P4143">
        <v>100</v>
      </c>
      <c r="Q4143" t="s">
        <v>32</v>
      </c>
      <c r="R4143">
        <v>27</v>
      </c>
      <c r="S4143" t="s">
        <v>27</v>
      </c>
      <c r="T4143">
        <v>7</v>
      </c>
      <c r="U4143">
        <v>3</v>
      </c>
      <c r="V4143">
        <v>2</v>
      </c>
      <c r="W4143">
        <v>99</v>
      </c>
      <c r="X4143">
        <v>664</v>
      </c>
      <c r="Y4143">
        <v>50</v>
      </c>
      <c r="Z4143" t="s">
        <v>33</v>
      </c>
      <c r="AA4143">
        <v>50</v>
      </c>
      <c r="AB4143" t="str">
        <f t="shared" si="64"/>
        <v>60-69</v>
      </c>
    </row>
    <row r="4144" spans="1:28" x14ac:dyDescent="0.3">
      <c r="A4144">
        <v>45</v>
      </c>
      <c r="B4144" t="s">
        <v>27</v>
      </c>
      <c r="C4144" t="s">
        <v>38</v>
      </c>
      <c r="D4144">
        <v>0</v>
      </c>
      <c r="E4144" t="s">
        <v>29</v>
      </c>
      <c r="F4144">
        <v>50</v>
      </c>
      <c r="G4144">
        <v>0</v>
      </c>
      <c r="H4144" t="s">
        <v>30</v>
      </c>
      <c r="I4144">
        <v>0</v>
      </c>
      <c r="J4144" t="s">
        <v>31</v>
      </c>
      <c r="K4144">
        <v>0</v>
      </c>
      <c r="L4144" s="1">
        <v>2200</v>
      </c>
      <c r="M4144" t="s">
        <v>36</v>
      </c>
      <c r="N4144" t="s">
        <v>27</v>
      </c>
      <c r="O4144" t="s">
        <v>27</v>
      </c>
      <c r="P4144">
        <v>50</v>
      </c>
      <c r="Q4144" t="s">
        <v>34</v>
      </c>
      <c r="R4144">
        <v>17</v>
      </c>
      <c r="S4144" t="s">
        <v>27</v>
      </c>
      <c r="T4144">
        <v>6</v>
      </c>
      <c r="U4144">
        <v>2</v>
      </c>
      <c r="V4144">
        <v>1</v>
      </c>
      <c r="W4144">
        <v>99</v>
      </c>
      <c r="X4144">
        <v>750</v>
      </c>
      <c r="Y4144">
        <v>-50</v>
      </c>
      <c r="Z4144" t="s">
        <v>35</v>
      </c>
      <c r="AA4144">
        <v>100</v>
      </c>
      <c r="AB4144" t="str">
        <f t="shared" si="64"/>
        <v>40-49</v>
      </c>
    </row>
    <row r="4145" spans="1:28" x14ac:dyDescent="0.3">
      <c r="A4145">
        <v>44</v>
      </c>
      <c r="B4145" t="s">
        <v>27</v>
      </c>
      <c r="C4145" t="s">
        <v>38</v>
      </c>
      <c r="D4145">
        <v>0</v>
      </c>
      <c r="E4145" t="s">
        <v>29</v>
      </c>
      <c r="F4145">
        <v>50</v>
      </c>
      <c r="G4145">
        <v>0</v>
      </c>
      <c r="H4145" t="s">
        <v>30</v>
      </c>
      <c r="I4145">
        <v>0</v>
      </c>
      <c r="J4145" t="s">
        <v>31</v>
      </c>
      <c r="K4145">
        <v>0</v>
      </c>
      <c r="L4145" s="1">
        <v>2200</v>
      </c>
      <c r="M4145" t="s">
        <v>27</v>
      </c>
      <c r="N4145" t="s">
        <v>27</v>
      </c>
      <c r="O4145" t="s">
        <v>27</v>
      </c>
      <c r="P4145">
        <v>0</v>
      </c>
      <c r="Q4145" t="s">
        <v>32</v>
      </c>
      <c r="R4145">
        <v>23</v>
      </c>
      <c r="S4145" t="s">
        <v>36</v>
      </c>
      <c r="T4145">
        <v>6</v>
      </c>
      <c r="U4145">
        <v>2</v>
      </c>
      <c r="V4145">
        <v>3</v>
      </c>
      <c r="W4145">
        <v>6</v>
      </c>
      <c r="X4145">
        <v>705</v>
      </c>
      <c r="Y4145">
        <v>-50</v>
      </c>
      <c r="Z4145" t="s">
        <v>33</v>
      </c>
      <c r="AA4145">
        <v>50</v>
      </c>
      <c r="AB4145" t="str">
        <f t="shared" si="64"/>
        <v>40-49</v>
      </c>
    </row>
    <row r="4146" spans="1:28" x14ac:dyDescent="0.3">
      <c r="A4146">
        <v>18</v>
      </c>
      <c r="B4146" t="s">
        <v>27</v>
      </c>
      <c r="C4146" t="s">
        <v>38</v>
      </c>
      <c r="D4146">
        <v>0</v>
      </c>
      <c r="E4146" t="s">
        <v>42</v>
      </c>
      <c r="F4146">
        <v>100</v>
      </c>
      <c r="G4146">
        <v>0</v>
      </c>
      <c r="H4146" t="s">
        <v>30</v>
      </c>
      <c r="I4146">
        <v>0</v>
      </c>
      <c r="J4146" t="s">
        <v>40</v>
      </c>
      <c r="K4146">
        <v>-200</v>
      </c>
      <c r="L4146" s="1">
        <v>2200</v>
      </c>
      <c r="M4146" t="s">
        <v>27</v>
      </c>
      <c r="N4146" t="s">
        <v>27</v>
      </c>
      <c r="O4146" t="s">
        <v>27</v>
      </c>
      <c r="P4146">
        <v>0</v>
      </c>
      <c r="Q4146" t="s">
        <v>34</v>
      </c>
      <c r="R4146">
        <v>9</v>
      </c>
      <c r="S4146" t="s">
        <v>36</v>
      </c>
      <c r="T4146">
        <v>3</v>
      </c>
      <c r="U4146">
        <v>5</v>
      </c>
      <c r="V4146">
        <v>1</v>
      </c>
      <c r="W4146">
        <v>5</v>
      </c>
      <c r="X4146">
        <v>655</v>
      </c>
      <c r="Y4146">
        <v>50</v>
      </c>
      <c r="Z4146" t="s">
        <v>35</v>
      </c>
      <c r="AA4146">
        <v>100</v>
      </c>
      <c r="AB4146" t="str">
        <f t="shared" si="64"/>
        <v>10-19</v>
      </c>
    </row>
    <row r="4147" spans="1:28" x14ac:dyDescent="0.3">
      <c r="A4147">
        <v>18</v>
      </c>
      <c r="B4147" t="s">
        <v>27</v>
      </c>
      <c r="C4147" t="s">
        <v>28</v>
      </c>
      <c r="D4147">
        <v>86</v>
      </c>
      <c r="E4147" t="s">
        <v>29</v>
      </c>
      <c r="F4147">
        <v>50</v>
      </c>
      <c r="G4147">
        <v>1</v>
      </c>
      <c r="H4147" t="s">
        <v>30</v>
      </c>
      <c r="I4147">
        <v>50</v>
      </c>
      <c r="J4147" t="s">
        <v>40</v>
      </c>
      <c r="K4147">
        <v>-200</v>
      </c>
      <c r="L4147" s="1">
        <v>2136</v>
      </c>
      <c r="M4147" t="s">
        <v>27</v>
      </c>
      <c r="N4147" t="s">
        <v>27</v>
      </c>
      <c r="O4147" t="s">
        <v>27</v>
      </c>
      <c r="P4147">
        <v>0</v>
      </c>
      <c r="Q4147" t="s">
        <v>34</v>
      </c>
      <c r="R4147">
        <v>5</v>
      </c>
      <c r="S4147" t="s">
        <v>27</v>
      </c>
      <c r="T4147">
        <v>6</v>
      </c>
      <c r="U4147">
        <v>1</v>
      </c>
      <c r="V4147">
        <v>2</v>
      </c>
      <c r="W4147">
        <v>99</v>
      </c>
      <c r="X4147">
        <v>731</v>
      </c>
      <c r="Y4147">
        <v>-50</v>
      </c>
      <c r="Z4147" t="s">
        <v>33</v>
      </c>
      <c r="AA4147">
        <v>50</v>
      </c>
      <c r="AB4147" t="str">
        <f t="shared" si="64"/>
        <v>10-19</v>
      </c>
    </row>
    <row r="4148" spans="1:28" x14ac:dyDescent="0.3">
      <c r="A4148">
        <v>45</v>
      </c>
      <c r="B4148" t="s">
        <v>27</v>
      </c>
      <c r="C4148" t="s">
        <v>38</v>
      </c>
      <c r="D4148">
        <v>0</v>
      </c>
      <c r="E4148" t="s">
        <v>37</v>
      </c>
      <c r="F4148">
        <v>0</v>
      </c>
      <c r="G4148">
        <v>0</v>
      </c>
      <c r="H4148" t="s">
        <v>30</v>
      </c>
      <c r="I4148">
        <v>0</v>
      </c>
      <c r="J4148" t="s">
        <v>40</v>
      </c>
      <c r="K4148">
        <v>-200</v>
      </c>
      <c r="L4148" s="1">
        <v>1900</v>
      </c>
      <c r="M4148" t="s">
        <v>27</v>
      </c>
      <c r="N4148" t="s">
        <v>36</v>
      </c>
      <c r="O4148" t="s">
        <v>27</v>
      </c>
      <c r="P4148">
        <v>50</v>
      </c>
      <c r="Q4148" t="s">
        <v>34</v>
      </c>
      <c r="R4148">
        <v>6</v>
      </c>
      <c r="S4148" t="s">
        <v>27</v>
      </c>
      <c r="T4148">
        <v>3</v>
      </c>
      <c r="U4148">
        <v>1</v>
      </c>
      <c r="V4148">
        <v>3</v>
      </c>
      <c r="W4148">
        <v>99</v>
      </c>
      <c r="X4148">
        <v>760</v>
      </c>
      <c r="Y4148">
        <v>-50</v>
      </c>
      <c r="Z4148" t="s">
        <v>33</v>
      </c>
      <c r="AA4148">
        <v>50</v>
      </c>
      <c r="AB4148" t="str">
        <f t="shared" si="64"/>
        <v>40-49</v>
      </c>
    </row>
    <row r="4149" spans="1:28" x14ac:dyDescent="0.3">
      <c r="A4149">
        <v>38</v>
      </c>
      <c r="B4149" t="s">
        <v>27</v>
      </c>
      <c r="C4149" t="s">
        <v>28</v>
      </c>
      <c r="D4149">
        <v>86</v>
      </c>
      <c r="E4149" t="s">
        <v>42</v>
      </c>
      <c r="F4149">
        <v>100</v>
      </c>
      <c r="G4149">
        <v>1</v>
      </c>
      <c r="H4149" t="s">
        <v>30</v>
      </c>
      <c r="I4149">
        <v>50</v>
      </c>
      <c r="J4149" t="s">
        <v>40</v>
      </c>
      <c r="K4149">
        <v>-200</v>
      </c>
      <c r="L4149" s="1">
        <v>2186</v>
      </c>
      <c r="M4149" t="s">
        <v>36</v>
      </c>
      <c r="N4149" t="s">
        <v>27</v>
      </c>
      <c r="O4149" t="s">
        <v>27</v>
      </c>
      <c r="P4149">
        <v>50</v>
      </c>
      <c r="Q4149" t="s">
        <v>34</v>
      </c>
      <c r="R4149">
        <v>19</v>
      </c>
      <c r="S4149" t="s">
        <v>36</v>
      </c>
      <c r="T4149">
        <v>4</v>
      </c>
      <c r="U4149">
        <v>3</v>
      </c>
      <c r="V4149">
        <v>1</v>
      </c>
      <c r="W4149">
        <v>3</v>
      </c>
      <c r="X4149">
        <v>720</v>
      </c>
      <c r="Y4149">
        <v>-50</v>
      </c>
      <c r="Z4149" t="s">
        <v>35</v>
      </c>
      <c r="AA4149">
        <v>100</v>
      </c>
      <c r="AB4149" t="str">
        <f t="shared" si="64"/>
        <v>30-39</v>
      </c>
    </row>
    <row r="4150" spans="1:28" x14ac:dyDescent="0.3">
      <c r="A4150">
        <v>32</v>
      </c>
      <c r="B4150" t="s">
        <v>27</v>
      </c>
      <c r="C4150" t="s">
        <v>28</v>
      </c>
      <c r="D4150">
        <v>86</v>
      </c>
      <c r="E4150" t="s">
        <v>37</v>
      </c>
      <c r="F4150">
        <v>0</v>
      </c>
      <c r="G4150">
        <v>0</v>
      </c>
      <c r="H4150" t="s">
        <v>39</v>
      </c>
      <c r="I4150">
        <v>0</v>
      </c>
      <c r="J4150" t="s">
        <v>31</v>
      </c>
      <c r="K4150">
        <v>0</v>
      </c>
      <c r="L4150" s="1">
        <v>2236</v>
      </c>
      <c r="M4150" t="s">
        <v>27</v>
      </c>
      <c r="N4150" t="s">
        <v>36</v>
      </c>
      <c r="O4150" t="s">
        <v>27</v>
      </c>
      <c r="P4150">
        <v>50</v>
      </c>
      <c r="Q4150" t="s">
        <v>32</v>
      </c>
      <c r="R4150">
        <v>1</v>
      </c>
      <c r="S4150" t="s">
        <v>27</v>
      </c>
      <c r="T4150">
        <v>5</v>
      </c>
      <c r="U4150">
        <v>3</v>
      </c>
      <c r="V4150">
        <v>3</v>
      </c>
      <c r="W4150">
        <v>99</v>
      </c>
      <c r="X4150">
        <v>720</v>
      </c>
      <c r="Y4150">
        <v>-50</v>
      </c>
      <c r="Z4150" t="s">
        <v>35</v>
      </c>
      <c r="AA4150">
        <v>100</v>
      </c>
      <c r="AB4150" t="str">
        <f t="shared" si="64"/>
        <v>30-39</v>
      </c>
    </row>
    <row r="4151" spans="1:28" x14ac:dyDescent="0.3">
      <c r="A4151">
        <v>43</v>
      </c>
      <c r="B4151" t="s">
        <v>27</v>
      </c>
      <c r="C4151" t="s">
        <v>28</v>
      </c>
      <c r="D4151">
        <v>86</v>
      </c>
      <c r="E4151" t="s">
        <v>29</v>
      </c>
      <c r="F4151">
        <v>50</v>
      </c>
      <c r="G4151">
        <v>0</v>
      </c>
      <c r="H4151" t="s">
        <v>30</v>
      </c>
      <c r="I4151">
        <v>0</v>
      </c>
      <c r="J4151" t="s">
        <v>40</v>
      </c>
      <c r="K4151">
        <v>-200</v>
      </c>
      <c r="L4151" s="1">
        <v>2036</v>
      </c>
      <c r="M4151" t="s">
        <v>27</v>
      </c>
      <c r="N4151" t="s">
        <v>36</v>
      </c>
      <c r="O4151" t="s">
        <v>27</v>
      </c>
      <c r="P4151">
        <v>50</v>
      </c>
      <c r="Q4151" t="s">
        <v>34</v>
      </c>
      <c r="R4151">
        <v>10</v>
      </c>
      <c r="S4151" t="s">
        <v>27</v>
      </c>
      <c r="T4151">
        <v>6</v>
      </c>
      <c r="U4151">
        <v>2</v>
      </c>
      <c r="V4151">
        <v>2</v>
      </c>
      <c r="W4151">
        <v>99</v>
      </c>
      <c r="X4151">
        <v>736</v>
      </c>
      <c r="Y4151">
        <v>-50</v>
      </c>
      <c r="Z4151" t="s">
        <v>33</v>
      </c>
      <c r="AA4151">
        <v>50</v>
      </c>
      <c r="AB4151" t="str">
        <f t="shared" si="64"/>
        <v>40-49</v>
      </c>
    </row>
    <row r="4152" spans="1:28" x14ac:dyDescent="0.3">
      <c r="A4152">
        <v>39</v>
      </c>
      <c r="B4152" t="s">
        <v>27</v>
      </c>
      <c r="C4152" t="s">
        <v>38</v>
      </c>
      <c r="D4152">
        <v>0</v>
      </c>
      <c r="E4152" t="s">
        <v>37</v>
      </c>
      <c r="F4152">
        <v>0</v>
      </c>
      <c r="G4152">
        <v>1</v>
      </c>
      <c r="H4152" t="s">
        <v>30</v>
      </c>
      <c r="I4152">
        <v>50</v>
      </c>
      <c r="J4152" t="s">
        <v>31</v>
      </c>
      <c r="K4152">
        <v>0</v>
      </c>
      <c r="L4152" s="1">
        <v>2200</v>
      </c>
      <c r="M4152" t="s">
        <v>27</v>
      </c>
      <c r="N4152" t="s">
        <v>27</v>
      </c>
      <c r="O4152" t="s">
        <v>27</v>
      </c>
      <c r="P4152">
        <v>0</v>
      </c>
      <c r="Q4152" t="s">
        <v>32</v>
      </c>
      <c r="R4152">
        <v>21</v>
      </c>
      <c r="S4152" t="s">
        <v>27</v>
      </c>
      <c r="T4152">
        <v>3</v>
      </c>
      <c r="U4152">
        <v>1</v>
      </c>
      <c r="V4152">
        <v>1</v>
      </c>
      <c r="W4152">
        <v>99</v>
      </c>
      <c r="X4152">
        <v>754</v>
      </c>
      <c r="Y4152">
        <v>-50</v>
      </c>
      <c r="Z4152" t="s">
        <v>33</v>
      </c>
      <c r="AA4152">
        <v>50</v>
      </c>
      <c r="AB4152" t="str">
        <f t="shared" si="64"/>
        <v>30-39</v>
      </c>
    </row>
    <row r="4153" spans="1:28" x14ac:dyDescent="0.3">
      <c r="A4153">
        <v>56</v>
      </c>
      <c r="B4153" t="s">
        <v>36</v>
      </c>
      <c r="C4153" t="s">
        <v>46</v>
      </c>
      <c r="D4153">
        <v>0</v>
      </c>
      <c r="E4153" t="s">
        <v>42</v>
      </c>
      <c r="F4153">
        <v>100</v>
      </c>
      <c r="G4153">
        <v>0</v>
      </c>
      <c r="H4153" t="s">
        <v>30</v>
      </c>
      <c r="I4153">
        <v>0</v>
      </c>
      <c r="J4153" t="s">
        <v>31</v>
      </c>
      <c r="K4153">
        <v>0</v>
      </c>
      <c r="L4153" s="1">
        <v>2200</v>
      </c>
      <c r="M4153" t="s">
        <v>36</v>
      </c>
      <c r="N4153" t="s">
        <v>36</v>
      </c>
      <c r="O4153" t="s">
        <v>27</v>
      </c>
      <c r="P4153">
        <v>100</v>
      </c>
      <c r="Q4153" t="s">
        <v>34</v>
      </c>
      <c r="R4153">
        <v>28</v>
      </c>
      <c r="S4153" t="s">
        <v>36</v>
      </c>
      <c r="T4153">
        <v>4</v>
      </c>
      <c r="U4153">
        <v>4</v>
      </c>
      <c r="V4153">
        <v>3</v>
      </c>
      <c r="W4153">
        <v>8</v>
      </c>
      <c r="X4153">
        <v>756</v>
      </c>
      <c r="Y4153">
        <v>-50</v>
      </c>
      <c r="Z4153" t="s">
        <v>35</v>
      </c>
      <c r="AA4153">
        <v>100</v>
      </c>
      <c r="AB4153" t="str">
        <f t="shared" si="64"/>
        <v>50-59</v>
      </c>
    </row>
    <row r="4154" spans="1:28" x14ac:dyDescent="0.3">
      <c r="A4154">
        <v>41</v>
      </c>
      <c r="B4154" t="s">
        <v>27</v>
      </c>
      <c r="C4154" t="s">
        <v>28</v>
      </c>
      <c r="D4154">
        <v>86</v>
      </c>
      <c r="E4154" t="s">
        <v>29</v>
      </c>
      <c r="F4154">
        <v>50</v>
      </c>
      <c r="G4154">
        <v>0</v>
      </c>
      <c r="H4154" t="s">
        <v>39</v>
      </c>
      <c r="I4154">
        <v>0</v>
      </c>
      <c r="J4154" t="s">
        <v>31</v>
      </c>
      <c r="K4154">
        <v>0</v>
      </c>
      <c r="L4154" s="1">
        <v>2186</v>
      </c>
      <c r="M4154" t="s">
        <v>27</v>
      </c>
      <c r="N4154" t="s">
        <v>36</v>
      </c>
      <c r="O4154" t="s">
        <v>27</v>
      </c>
      <c r="P4154">
        <v>50</v>
      </c>
      <c r="Q4154" t="s">
        <v>34</v>
      </c>
      <c r="R4154">
        <v>24</v>
      </c>
      <c r="S4154" t="s">
        <v>27</v>
      </c>
      <c r="T4154">
        <v>2</v>
      </c>
      <c r="U4154">
        <v>4</v>
      </c>
      <c r="V4154">
        <v>2</v>
      </c>
      <c r="W4154">
        <v>99</v>
      </c>
      <c r="X4154">
        <v>707</v>
      </c>
      <c r="Y4154">
        <v>-50</v>
      </c>
      <c r="Z4154" t="s">
        <v>41</v>
      </c>
      <c r="AA4154">
        <v>0</v>
      </c>
      <c r="AB4154" t="str">
        <f t="shared" si="64"/>
        <v>40-49</v>
      </c>
    </row>
    <row r="4155" spans="1:28" x14ac:dyDescent="0.3">
      <c r="A4155">
        <v>28</v>
      </c>
      <c r="B4155" t="s">
        <v>27</v>
      </c>
      <c r="C4155" t="s">
        <v>38</v>
      </c>
      <c r="D4155">
        <v>0</v>
      </c>
      <c r="E4155" t="s">
        <v>29</v>
      </c>
      <c r="F4155">
        <v>50</v>
      </c>
      <c r="G4155">
        <v>0</v>
      </c>
      <c r="H4155" t="s">
        <v>30</v>
      </c>
      <c r="I4155">
        <v>0</v>
      </c>
      <c r="J4155" t="s">
        <v>31</v>
      </c>
      <c r="K4155">
        <v>0</v>
      </c>
      <c r="L4155" s="1">
        <v>2200</v>
      </c>
      <c r="M4155" t="s">
        <v>27</v>
      </c>
      <c r="N4155" t="s">
        <v>36</v>
      </c>
      <c r="O4155" t="s">
        <v>27</v>
      </c>
      <c r="P4155">
        <v>50</v>
      </c>
      <c r="Q4155" t="s">
        <v>44</v>
      </c>
      <c r="R4155">
        <v>3</v>
      </c>
      <c r="S4155" t="s">
        <v>27</v>
      </c>
      <c r="T4155">
        <v>4</v>
      </c>
      <c r="U4155">
        <v>2</v>
      </c>
      <c r="V4155">
        <v>1</v>
      </c>
      <c r="W4155">
        <v>99</v>
      </c>
      <c r="X4155">
        <v>624</v>
      </c>
      <c r="Y4155">
        <v>50</v>
      </c>
      <c r="Z4155" t="s">
        <v>41</v>
      </c>
      <c r="AA4155">
        <v>0</v>
      </c>
      <c r="AB4155" t="str">
        <f t="shared" si="64"/>
        <v>20-29</v>
      </c>
    </row>
    <row r="4156" spans="1:28" x14ac:dyDescent="0.3">
      <c r="A4156">
        <v>54</v>
      </c>
      <c r="B4156" t="s">
        <v>27</v>
      </c>
      <c r="C4156" t="s">
        <v>28</v>
      </c>
      <c r="D4156">
        <v>86</v>
      </c>
      <c r="E4156" t="s">
        <v>42</v>
      </c>
      <c r="F4156">
        <v>100</v>
      </c>
      <c r="G4156">
        <v>0</v>
      </c>
      <c r="H4156" t="s">
        <v>30</v>
      </c>
      <c r="I4156">
        <v>0</v>
      </c>
      <c r="J4156" t="s">
        <v>31</v>
      </c>
      <c r="K4156">
        <v>0</v>
      </c>
      <c r="L4156" s="1">
        <v>2486</v>
      </c>
      <c r="M4156" t="s">
        <v>27</v>
      </c>
      <c r="N4156" t="s">
        <v>27</v>
      </c>
      <c r="O4156" t="s">
        <v>27</v>
      </c>
      <c r="P4156">
        <v>0</v>
      </c>
      <c r="Q4156" t="s">
        <v>34</v>
      </c>
      <c r="R4156">
        <v>27</v>
      </c>
      <c r="S4156" t="s">
        <v>27</v>
      </c>
      <c r="T4156">
        <v>4</v>
      </c>
      <c r="U4156">
        <v>1</v>
      </c>
      <c r="V4156">
        <v>3</v>
      </c>
      <c r="W4156">
        <v>99</v>
      </c>
      <c r="X4156">
        <v>698</v>
      </c>
      <c r="Y4156">
        <v>50</v>
      </c>
      <c r="Z4156" t="s">
        <v>35</v>
      </c>
      <c r="AA4156">
        <v>100</v>
      </c>
      <c r="AB4156" t="str">
        <f t="shared" si="64"/>
        <v>50-59</v>
      </c>
    </row>
    <row r="4157" spans="1:28" x14ac:dyDescent="0.3">
      <c r="A4157">
        <v>36</v>
      </c>
      <c r="B4157" t="s">
        <v>27</v>
      </c>
      <c r="C4157" t="s">
        <v>28</v>
      </c>
      <c r="D4157">
        <v>86</v>
      </c>
      <c r="E4157" t="s">
        <v>29</v>
      </c>
      <c r="F4157">
        <v>50</v>
      </c>
      <c r="G4157">
        <v>1</v>
      </c>
      <c r="H4157" t="s">
        <v>30</v>
      </c>
      <c r="I4157">
        <v>50</v>
      </c>
      <c r="J4157" t="s">
        <v>40</v>
      </c>
      <c r="K4157">
        <v>-200</v>
      </c>
      <c r="L4157" s="1">
        <v>2186</v>
      </c>
      <c r="M4157" t="s">
        <v>36</v>
      </c>
      <c r="N4157" t="s">
        <v>27</v>
      </c>
      <c r="O4157" t="s">
        <v>27</v>
      </c>
      <c r="P4157">
        <v>50</v>
      </c>
      <c r="Q4157" t="s">
        <v>34</v>
      </c>
      <c r="R4157">
        <v>14</v>
      </c>
      <c r="S4157" t="s">
        <v>27</v>
      </c>
      <c r="T4157">
        <v>4</v>
      </c>
      <c r="U4157">
        <v>7</v>
      </c>
      <c r="V4157">
        <v>3</v>
      </c>
      <c r="W4157">
        <v>99</v>
      </c>
      <c r="X4157">
        <v>686</v>
      </c>
      <c r="Y4157">
        <v>50</v>
      </c>
      <c r="Z4157" t="s">
        <v>33</v>
      </c>
      <c r="AA4157">
        <v>50</v>
      </c>
      <c r="AB4157" t="str">
        <f t="shared" si="64"/>
        <v>30-39</v>
      </c>
    </row>
    <row r="4158" spans="1:28" x14ac:dyDescent="0.3">
      <c r="A4158">
        <v>47</v>
      </c>
      <c r="B4158" t="s">
        <v>27</v>
      </c>
      <c r="C4158" t="s">
        <v>38</v>
      </c>
      <c r="D4158">
        <v>0</v>
      </c>
      <c r="E4158" t="s">
        <v>29</v>
      </c>
      <c r="F4158">
        <v>50</v>
      </c>
      <c r="G4158">
        <v>1</v>
      </c>
      <c r="H4158" t="s">
        <v>30</v>
      </c>
      <c r="I4158">
        <v>50</v>
      </c>
      <c r="J4158" t="s">
        <v>40</v>
      </c>
      <c r="K4158">
        <v>-200</v>
      </c>
      <c r="L4158" s="1">
        <v>2000</v>
      </c>
      <c r="M4158" t="s">
        <v>27</v>
      </c>
      <c r="N4158" t="s">
        <v>27</v>
      </c>
      <c r="O4158" t="s">
        <v>27</v>
      </c>
      <c r="P4158">
        <v>0</v>
      </c>
      <c r="Q4158" t="s">
        <v>32</v>
      </c>
      <c r="R4158">
        <v>22</v>
      </c>
      <c r="S4158" t="s">
        <v>36</v>
      </c>
      <c r="T4158">
        <v>5</v>
      </c>
      <c r="U4158">
        <v>2</v>
      </c>
      <c r="V4158">
        <v>3</v>
      </c>
      <c r="W4158">
        <v>4</v>
      </c>
      <c r="X4158">
        <v>749</v>
      </c>
      <c r="Y4158">
        <v>-50</v>
      </c>
      <c r="Z4158" t="s">
        <v>41</v>
      </c>
      <c r="AA4158">
        <v>0</v>
      </c>
      <c r="AB4158" t="str">
        <f t="shared" si="64"/>
        <v>40-49</v>
      </c>
    </row>
    <row r="4159" spans="1:28" x14ac:dyDescent="0.3">
      <c r="A4159">
        <v>32</v>
      </c>
      <c r="B4159" t="s">
        <v>27</v>
      </c>
      <c r="C4159" t="s">
        <v>28</v>
      </c>
      <c r="D4159">
        <v>86</v>
      </c>
      <c r="E4159" t="s">
        <v>29</v>
      </c>
      <c r="F4159">
        <v>50</v>
      </c>
      <c r="G4159">
        <v>0</v>
      </c>
      <c r="H4159" t="s">
        <v>30</v>
      </c>
      <c r="I4159">
        <v>0</v>
      </c>
      <c r="J4159" t="s">
        <v>31</v>
      </c>
      <c r="K4159">
        <v>0</v>
      </c>
      <c r="L4159" s="1">
        <v>2386</v>
      </c>
      <c r="M4159" t="s">
        <v>27</v>
      </c>
      <c r="N4159" t="s">
        <v>27</v>
      </c>
      <c r="O4159" t="s">
        <v>36</v>
      </c>
      <c r="P4159">
        <v>50</v>
      </c>
      <c r="Q4159" t="s">
        <v>34</v>
      </c>
      <c r="R4159">
        <v>29</v>
      </c>
      <c r="S4159" t="s">
        <v>36</v>
      </c>
      <c r="T4159">
        <v>3</v>
      </c>
      <c r="U4159">
        <v>2</v>
      </c>
      <c r="V4159">
        <v>3</v>
      </c>
      <c r="W4159">
        <v>4</v>
      </c>
      <c r="X4159">
        <v>700</v>
      </c>
      <c r="Y4159">
        <v>50</v>
      </c>
      <c r="Z4159" t="s">
        <v>35</v>
      </c>
      <c r="AA4159">
        <v>100</v>
      </c>
      <c r="AB4159" t="str">
        <f t="shared" si="64"/>
        <v>30-39</v>
      </c>
    </row>
    <row r="4160" spans="1:28" x14ac:dyDescent="0.3">
      <c r="A4160">
        <v>30</v>
      </c>
      <c r="B4160" t="s">
        <v>27</v>
      </c>
      <c r="C4160" t="s">
        <v>38</v>
      </c>
      <c r="D4160">
        <v>0</v>
      </c>
      <c r="E4160" t="s">
        <v>29</v>
      </c>
      <c r="F4160">
        <v>50</v>
      </c>
      <c r="G4160">
        <v>1</v>
      </c>
      <c r="H4160" t="s">
        <v>30</v>
      </c>
      <c r="I4160">
        <v>50</v>
      </c>
      <c r="J4160" t="s">
        <v>40</v>
      </c>
      <c r="K4160">
        <v>-200</v>
      </c>
      <c r="L4160" s="1">
        <v>2050</v>
      </c>
      <c r="M4160" t="s">
        <v>27</v>
      </c>
      <c r="N4160" t="s">
        <v>36</v>
      </c>
      <c r="O4160" t="s">
        <v>27</v>
      </c>
      <c r="P4160">
        <v>50</v>
      </c>
      <c r="Q4160" t="s">
        <v>32</v>
      </c>
      <c r="R4160">
        <v>12</v>
      </c>
      <c r="S4160" t="s">
        <v>36</v>
      </c>
      <c r="T4160">
        <v>0</v>
      </c>
      <c r="U4160">
        <v>3</v>
      </c>
      <c r="V4160">
        <v>2</v>
      </c>
      <c r="W4160">
        <v>13</v>
      </c>
      <c r="X4160">
        <v>726</v>
      </c>
      <c r="Y4160">
        <v>-50</v>
      </c>
      <c r="Z4160" t="s">
        <v>35</v>
      </c>
      <c r="AA4160">
        <v>100</v>
      </c>
      <c r="AB4160" t="str">
        <f t="shared" si="64"/>
        <v>30-39</v>
      </c>
    </row>
    <row r="4161" spans="1:28" x14ac:dyDescent="0.3">
      <c r="A4161">
        <v>41</v>
      </c>
      <c r="B4161" t="s">
        <v>27</v>
      </c>
      <c r="C4161" t="s">
        <v>28</v>
      </c>
      <c r="D4161">
        <v>86</v>
      </c>
      <c r="E4161" t="s">
        <v>37</v>
      </c>
      <c r="F4161">
        <v>0</v>
      </c>
      <c r="G4161">
        <v>0</v>
      </c>
      <c r="H4161" t="s">
        <v>30</v>
      </c>
      <c r="I4161">
        <v>0</v>
      </c>
      <c r="J4161" t="s">
        <v>31</v>
      </c>
      <c r="K4161">
        <v>0</v>
      </c>
      <c r="L4161" s="1">
        <v>2286</v>
      </c>
      <c r="M4161" t="s">
        <v>36</v>
      </c>
      <c r="N4161" t="s">
        <v>36</v>
      </c>
      <c r="O4161" t="s">
        <v>27</v>
      </c>
      <c r="P4161">
        <v>100</v>
      </c>
      <c r="Q4161" t="s">
        <v>34</v>
      </c>
      <c r="R4161">
        <v>21</v>
      </c>
      <c r="S4161" t="s">
        <v>36</v>
      </c>
      <c r="T4161">
        <v>6</v>
      </c>
      <c r="U4161">
        <v>4</v>
      </c>
      <c r="V4161">
        <v>1</v>
      </c>
      <c r="W4161">
        <v>4</v>
      </c>
      <c r="X4161">
        <v>599</v>
      </c>
      <c r="Y4161">
        <v>50</v>
      </c>
      <c r="Z4161" t="s">
        <v>35</v>
      </c>
      <c r="AA4161">
        <v>100</v>
      </c>
      <c r="AB4161" t="str">
        <f t="shared" si="64"/>
        <v>40-49</v>
      </c>
    </row>
    <row r="4162" spans="1:28" x14ac:dyDescent="0.3">
      <c r="A4162">
        <v>40</v>
      </c>
      <c r="B4162" t="s">
        <v>27</v>
      </c>
      <c r="C4162" t="s">
        <v>28</v>
      </c>
      <c r="D4162">
        <v>86</v>
      </c>
      <c r="E4162" t="s">
        <v>29</v>
      </c>
      <c r="F4162">
        <v>50</v>
      </c>
      <c r="G4162">
        <v>0</v>
      </c>
      <c r="H4162" t="s">
        <v>39</v>
      </c>
      <c r="I4162">
        <v>0</v>
      </c>
      <c r="J4162" t="s">
        <v>31</v>
      </c>
      <c r="K4162">
        <v>0</v>
      </c>
      <c r="L4162" s="1">
        <v>2286</v>
      </c>
      <c r="M4162" t="s">
        <v>36</v>
      </c>
      <c r="N4162" t="s">
        <v>36</v>
      </c>
      <c r="O4162" t="s">
        <v>27</v>
      </c>
      <c r="P4162">
        <v>100</v>
      </c>
      <c r="Q4162" t="s">
        <v>34</v>
      </c>
      <c r="R4162">
        <v>19</v>
      </c>
      <c r="S4162" t="s">
        <v>27</v>
      </c>
      <c r="T4162">
        <v>4</v>
      </c>
      <c r="U4162">
        <v>2</v>
      </c>
      <c r="V4162">
        <v>2</v>
      </c>
      <c r="W4162">
        <v>99</v>
      </c>
      <c r="X4162">
        <v>658</v>
      </c>
      <c r="Y4162">
        <v>50</v>
      </c>
      <c r="Z4162" t="s">
        <v>33</v>
      </c>
      <c r="AA4162">
        <v>50</v>
      </c>
      <c r="AB4162" t="str">
        <f t="shared" ref="AB4162:AB4225" si="65">FLOOR(A4162,10) &amp; "-" &amp; (FLOOR(A4162,10)+9)</f>
        <v>40-49</v>
      </c>
    </row>
    <row r="4163" spans="1:28" x14ac:dyDescent="0.3">
      <c r="A4163">
        <v>47</v>
      </c>
      <c r="B4163" t="s">
        <v>27</v>
      </c>
      <c r="C4163" t="s">
        <v>38</v>
      </c>
      <c r="D4163">
        <v>0</v>
      </c>
      <c r="E4163" t="s">
        <v>29</v>
      </c>
      <c r="F4163">
        <v>50</v>
      </c>
      <c r="G4163">
        <v>1</v>
      </c>
      <c r="H4163" t="s">
        <v>30</v>
      </c>
      <c r="I4163">
        <v>50</v>
      </c>
      <c r="J4163" t="s">
        <v>31</v>
      </c>
      <c r="K4163">
        <v>0</v>
      </c>
      <c r="L4163" s="1">
        <v>2300</v>
      </c>
      <c r="M4163" t="s">
        <v>27</v>
      </c>
      <c r="N4163" t="s">
        <v>36</v>
      </c>
      <c r="O4163" t="s">
        <v>27</v>
      </c>
      <c r="P4163">
        <v>50</v>
      </c>
      <c r="Q4163" t="s">
        <v>32</v>
      </c>
      <c r="R4163">
        <v>16</v>
      </c>
      <c r="S4163" t="s">
        <v>36</v>
      </c>
      <c r="T4163">
        <v>4</v>
      </c>
      <c r="U4163">
        <v>1</v>
      </c>
      <c r="V4163">
        <v>1</v>
      </c>
      <c r="W4163">
        <v>2</v>
      </c>
      <c r="X4163">
        <v>662</v>
      </c>
      <c r="Y4163">
        <v>50</v>
      </c>
      <c r="Z4163" t="s">
        <v>33</v>
      </c>
      <c r="AA4163">
        <v>50</v>
      </c>
      <c r="AB4163" t="str">
        <f t="shared" si="65"/>
        <v>40-49</v>
      </c>
    </row>
    <row r="4164" spans="1:28" x14ac:dyDescent="0.3">
      <c r="A4164">
        <v>35</v>
      </c>
      <c r="B4164" t="s">
        <v>27</v>
      </c>
      <c r="C4164" t="s">
        <v>38</v>
      </c>
      <c r="D4164">
        <v>0</v>
      </c>
      <c r="E4164" t="s">
        <v>29</v>
      </c>
      <c r="F4164">
        <v>50</v>
      </c>
      <c r="G4164">
        <v>0</v>
      </c>
      <c r="H4164" t="s">
        <v>39</v>
      </c>
      <c r="I4164">
        <v>0</v>
      </c>
      <c r="J4164" t="s">
        <v>31</v>
      </c>
      <c r="K4164">
        <v>0</v>
      </c>
      <c r="L4164" s="1">
        <v>2350</v>
      </c>
      <c r="M4164" t="s">
        <v>27</v>
      </c>
      <c r="N4164" t="s">
        <v>27</v>
      </c>
      <c r="O4164" t="s">
        <v>27</v>
      </c>
      <c r="P4164">
        <v>0</v>
      </c>
      <c r="Q4164" t="s">
        <v>34</v>
      </c>
      <c r="R4164">
        <v>13</v>
      </c>
      <c r="S4164" t="s">
        <v>36</v>
      </c>
      <c r="T4164">
        <v>8</v>
      </c>
      <c r="U4164">
        <v>1</v>
      </c>
      <c r="V4164">
        <v>1</v>
      </c>
      <c r="W4164">
        <v>4</v>
      </c>
      <c r="X4164">
        <v>682</v>
      </c>
      <c r="Y4164">
        <v>50</v>
      </c>
      <c r="Z4164" t="s">
        <v>35</v>
      </c>
      <c r="AA4164">
        <v>100</v>
      </c>
      <c r="AB4164" t="str">
        <f t="shared" si="65"/>
        <v>30-39</v>
      </c>
    </row>
    <row r="4165" spans="1:28" x14ac:dyDescent="0.3">
      <c r="A4165">
        <v>18</v>
      </c>
      <c r="B4165" t="s">
        <v>27</v>
      </c>
      <c r="C4165" t="s">
        <v>28</v>
      </c>
      <c r="D4165">
        <v>86</v>
      </c>
      <c r="E4165" t="s">
        <v>29</v>
      </c>
      <c r="F4165">
        <v>50</v>
      </c>
      <c r="G4165">
        <v>0</v>
      </c>
      <c r="H4165" t="s">
        <v>30</v>
      </c>
      <c r="I4165">
        <v>0</v>
      </c>
      <c r="J4165" t="s">
        <v>31</v>
      </c>
      <c r="K4165">
        <v>0</v>
      </c>
      <c r="L4165" s="1">
        <v>2386</v>
      </c>
      <c r="M4165" t="s">
        <v>36</v>
      </c>
      <c r="N4165" t="s">
        <v>27</v>
      </c>
      <c r="O4165" t="s">
        <v>27</v>
      </c>
      <c r="P4165">
        <v>50</v>
      </c>
      <c r="Q4165" t="s">
        <v>32</v>
      </c>
      <c r="R4165">
        <v>30</v>
      </c>
      <c r="S4165" t="s">
        <v>36</v>
      </c>
      <c r="T4165">
        <v>4</v>
      </c>
      <c r="U4165">
        <v>2</v>
      </c>
      <c r="V4165">
        <v>3</v>
      </c>
      <c r="W4165">
        <v>13</v>
      </c>
      <c r="X4165">
        <v>640</v>
      </c>
      <c r="Y4165">
        <v>50</v>
      </c>
      <c r="Z4165" t="s">
        <v>35</v>
      </c>
      <c r="AA4165">
        <v>100</v>
      </c>
      <c r="AB4165" t="str">
        <f t="shared" si="65"/>
        <v>10-19</v>
      </c>
    </row>
    <row r="4166" spans="1:28" x14ac:dyDescent="0.3">
      <c r="A4166">
        <v>33</v>
      </c>
      <c r="B4166" t="s">
        <v>27</v>
      </c>
      <c r="C4166" t="s">
        <v>38</v>
      </c>
      <c r="D4166">
        <v>0</v>
      </c>
      <c r="E4166" t="s">
        <v>37</v>
      </c>
      <c r="F4166">
        <v>0</v>
      </c>
      <c r="G4166">
        <v>1</v>
      </c>
      <c r="H4166" t="s">
        <v>30</v>
      </c>
      <c r="I4166">
        <v>50</v>
      </c>
      <c r="J4166" t="s">
        <v>31</v>
      </c>
      <c r="K4166">
        <v>0</v>
      </c>
      <c r="L4166" s="1">
        <v>2250</v>
      </c>
      <c r="M4166" t="s">
        <v>27</v>
      </c>
      <c r="N4166" t="s">
        <v>27</v>
      </c>
      <c r="O4166" t="s">
        <v>27</v>
      </c>
      <c r="P4166">
        <v>0</v>
      </c>
      <c r="Q4166" t="s">
        <v>34</v>
      </c>
      <c r="R4166">
        <v>29</v>
      </c>
      <c r="S4166" t="s">
        <v>36</v>
      </c>
      <c r="T4166">
        <v>3</v>
      </c>
      <c r="U4166">
        <v>1</v>
      </c>
      <c r="V4166">
        <v>1</v>
      </c>
      <c r="W4166">
        <v>8</v>
      </c>
      <c r="X4166">
        <v>652</v>
      </c>
      <c r="Y4166">
        <v>50</v>
      </c>
      <c r="Z4166" t="s">
        <v>41</v>
      </c>
      <c r="AA4166">
        <v>0</v>
      </c>
      <c r="AB4166" t="str">
        <f t="shared" si="65"/>
        <v>30-39</v>
      </c>
    </row>
    <row r="4167" spans="1:28" x14ac:dyDescent="0.3">
      <c r="A4167">
        <v>51</v>
      </c>
      <c r="B4167" t="s">
        <v>27</v>
      </c>
      <c r="C4167" t="s">
        <v>46</v>
      </c>
      <c r="D4167">
        <v>0</v>
      </c>
      <c r="E4167" t="s">
        <v>37</v>
      </c>
      <c r="F4167">
        <v>0</v>
      </c>
      <c r="G4167">
        <v>0</v>
      </c>
      <c r="H4167" t="s">
        <v>30</v>
      </c>
      <c r="I4167">
        <v>0</v>
      </c>
      <c r="J4167" t="s">
        <v>40</v>
      </c>
      <c r="K4167">
        <v>-200</v>
      </c>
      <c r="L4167" s="1">
        <v>2000</v>
      </c>
      <c r="M4167" t="s">
        <v>27</v>
      </c>
      <c r="N4167" t="s">
        <v>27</v>
      </c>
      <c r="O4167" t="s">
        <v>27</v>
      </c>
      <c r="P4167">
        <v>0</v>
      </c>
      <c r="Q4167" t="s">
        <v>34</v>
      </c>
      <c r="R4167">
        <v>13</v>
      </c>
      <c r="S4167" t="s">
        <v>36</v>
      </c>
      <c r="T4167">
        <v>4</v>
      </c>
      <c r="U4167">
        <v>3</v>
      </c>
      <c r="V4167">
        <v>1</v>
      </c>
      <c r="W4167">
        <v>5</v>
      </c>
      <c r="X4167">
        <v>706</v>
      </c>
      <c r="Y4167">
        <v>-50</v>
      </c>
      <c r="Z4167" t="s">
        <v>35</v>
      </c>
      <c r="AA4167">
        <v>100</v>
      </c>
      <c r="AB4167" t="str">
        <f t="shared" si="65"/>
        <v>50-59</v>
      </c>
    </row>
    <row r="4168" spans="1:28" x14ac:dyDescent="0.3">
      <c r="A4168">
        <v>35</v>
      </c>
      <c r="B4168" t="s">
        <v>27</v>
      </c>
      <c r="C4168" t="s">
        <v>38</v>
      </c>
      <c r="D4168">
        <v>0</v>
      </c>
      <c r="E4168" t="s">
        <v>42</v>
      </c>
      <c r="F4168">
        <v>100</v>
      </c>
      <c r="G4168">
        <v>1</v>
      </c>
      <c r="H4168" t="s">
        <v>43</v>
      </c>
      <c r="I4168">
        <v>200</v>
      </c>
      <c r="J4168" t="s">
        <v>31</v>
      </c>
      <c r="K4168">
        <v>0</v>
      </c>
      <c r="L4168" s="1">
        <v>2450</v>
      </c>
      <c r="M4168" t="s">
        <v>27</v>
      </c>
      <c r="N4168" t="s">
        <v>36</v>
      </c>
      <c r="O4168" t="s">
        <v>27</v>
      </c>
      <c r="P4168">
        <v>50</v>
      </c>
      <c r="Q4168" t="s">
        <v>32</v>
      </c>
      <c r="R4168">
        <v>15</v>
      </c>
      <c r="S4168" t="s">
        <v>36</v>
      </c>
      <c r="T4168">
        <v>7</v>
      </c>
      <c r="U4168">
        <v>1</v>
      </c>
      <c r="V4168">
        <v>1</v>
      </c>
      <c r="W4168">
        <v>8</v>
      </c>
      <c r="X4168">
        <v>714</v>
      </c>
      <c r="Y4168">
        <v>-50</v>
      </c>
      <c r="Z4168" t="s">
        <v>35</v>
      </c>
      <c r="AA4168">
        <v>100</v>
      </c>
      <c r="AB4168" t="str">
        <f t="shared" si="65"/>
        <v>30-39</v>
      </c>
    </row>
    <row r="4169" spans="1:28" x14ac:dyDescent="0.3">
      <c r="A4169">
        <v>36</v>
      </c>
      <c r="B4169" t="s">
        <v>27</v>
      </c>
      <c r="C4169" t="s">
        <v>28</v>
      </c>
      <c r="D4169">
        <v>86</v>
      </c>
      <c r="E4169" t="s">
        <v>29</v>
      </c>
      <c r="F4169">
        <v>50</v>
      </c>
      <c r="G4169">
        <v>0</v>
      </c>
      <c r="H4169" t="s">
        <v>30</v>
      </c>
      <c r="I4169">
        <v>0</v>
      </c>
      <c r="J4169" t="s">
        <v>40</v>
      </c>
      <c r="K4169">
        <v>-200</v>
      </c>
      <c r="L4169" s="1">
        <v>2186</v>
      </c>
      <c r="M4169" t="s">
        <v>27</v>
      </c>
      <c r="N4169" t="s">
        <v>27</v>
      </c>
      <c r="O4169" t="s">
        <v>27</v>
      </c>
      <c r="P4169">
        <v>0</v>
      </c>
      <c r="Q4169" t="s">
        <v>32</v>
      </c>
      <c r="R4169">
        <v>19</v>
      </c>
      <c r="S4169" t="s">
        <v>27</v>
      </c>
      <c r="T4169">
        <v>7</v>
      </c>
      <c r="U4169">
        <v>1</v>
      </c>
      <c r="V4169">
        <v>2</v>
      </c>
      <c r="W4169">
        <v>99</v>
      </c>
      <c r="X4169">
        <v>696</v>
      </c>
      <c r="Y4169">
        <v>50</v>
      </c>
      <c r="Z4169" t="s">
        <v>33</v>
      </c>
      <c r="AA4169">
        <v>50</v>
      </c>
      <c r="AB4169" t="str">
        <f t="shared" si="65"/>
        <v>30-39</v>
      </c>
    </row>
    <row r="4170" spans="1:28" x14ac:dyDescent="0.3">
      <c r="A4170">
        <v>54</v>
      </c>
      <c r="B4170" t="s">
        <v>27</v>
      </c>
      <c r="C4170" t="s">
        <v>38</v>
      </c>
      <c r="D4170">
        <v>0</v>
      </c>
      <c r="E4170" t="s">
        <v>37</v>
      </c>
      <c r="F4170">
        <v>0</v>
      </c>
      <c r="G4170">
        <v>1</v>
      </c>
      <c r="H4170" t="s">
        <v>30</v>
      </c>
      <c r="I4170">
        <v>50</v>
      </c>
      <c r="J4170" t="s">
        <v>31</v>
      </c>
      <c r="K4170">
        <v>0</v>
      </c>
      <c r="L4170" s="1">
        <v>2250</v>
      </c>
      <c r="M4170" t="s">
        <v>27</v>
      </c>
      <c r="N4170" t="s">
        <v>27</v>
      </c>
      <c r="O4170" t="s">
        <v>27</v>
      </c>
      <c r="P4170">
        <v>0</v>
      </c>
      <c r="Q4170" t="s">
        <v>32</v>
      </c>
      <c r="R4170">
        <v>25</v>
      </c>
      <c r="S4170" t="s">
        <v>36</v>
      </c>
      <c r="T4170">
        <v>7</v>
      </c>
      <c r="U4170">
        <v>1</v>
      </c>
      <c r="V4170">
        <v>2</v>
      </c>
      <c r="W4170">
        <v>6</v>
      </c>
      <c r="X4170">
        <v>777</v>
      </c>
      <c r="Y4170">
        <v>-50</v>
      </c>
      <c r="Z4170" t="s">
        <v>35</v>
      </c>
      <c r="AA4170">
        <v>100</v>
      </c>
      <c r="AB4170" t="str">
        <f t="shared" si="65"/>
        <v>50-59</v>
      </c>
    </row>
    <row r="4171" spans="1:28" x14ac:dyDescent="0.3">
      <c r="A4171">
        <v>29</v>
      </c>
      <c r="B4171" t="s">
        <v>27</v>
      </c>
      <c r="C4171" t="s">
        <v>38</v>
      </c>
      <c r="D4171">
        <v>0</v>
      </c>
      <c r="E4171" t="s">
        <v>37</v>
      </c>
      <c r="F4171">
        <v>0</v>
      </c>
      <c r="G4171">
        <v>1</v>
      </c>
      <c r="H4171" t="s">
        <v>30</v>
      </c>
      <c r="I4171">
        <v>50</v>
      </c>
      <c r="J4171" t="s">
        <v>31</v>
      </c>
      <c r="K4171">
        <v>0</v>
      </c>
      <c r="L4171" s="1">
        <v>2350</v>
      </c>
      <c r="M4171" t="s">
        <v>27</v>
      </c>
      <c r="N4171" t="s">
        <v>27</v>
      </c>
      <c r="O4171" t="s">
        <v>27</v>
      </c>
      <c r="P4171">
        <v>0</v>
      </c>
      <c r="Q4171" t="s">
        <v>34</v>
      </c>
      <c r="R4171">
        <v>28</v>
      </c>
      <c r="S4171" t="s">
        <v>36</v>
      </c>
      <c r="T4171">
        <v>3</v>
      </c>
      <c r="U4171">
        <v>3</v>
      </c>
      <c r="V4171">
        <v>2</v>
      </c>
      <c r="W4171">
        <v>8</v>
      </c>
      <c r="X4171">
        <v>639</v>
      </c>
      <c r="Y4171">
        <v>50</v>
      </c>
      <c r="Z4171" t="s">
        <v>35</v>
      </c>
      <c r="AA4171">
        <v>100</v>
      </c>
      <c r="AB4171" t="str">
        <f t="shared" si="65"/>
        <v>20-29</v>
      </c>
    </row>
    <row r="4172" spans="1:28" x14ac:dyDescent="0.3">
      <c r="A4172">
        <v>18</v>
      </c>
      <c r="B4172" t="s">
        <v>27</v>
      </c>
      <c r="C4172" t="s">
        <v>28</v>
      </c>
      <c r="D4172">
        <v>86</v>
      </c>
      <c r="E4172" t="s">
        <v>29</v>
      </c>
      <c r="F4172">
        <v>50</v>
      </c>
      <c r="G4172">
        <v>0</v>
      </c>
      <c r="H4172" t="s">
        <v>30</v>
      </c>
      <c r="I4172">
        <v>0</v>
      </c>
      <c r="J4172" t="s">
        <v>40</v>
      </c>
      <c r="K4172">
        <v>-200</v>
      </c>
      <c r="L4172" s="1">
        <v>2136</v>
      </c>
      <c r="M4172" t="s">
        <v>27</v>
      </c>
      <c r="N4172" t="s">
        <v>27</v>
      </c>
      <c r="O4172" t="s">
        <v>27</v>
      </c>
      <c r="P4172">
        <v>0</v>
      </c>
      <c r="Q4172" t="s">
        <v>34</v>
      </c>
      <c r="R4172">
        <v>14</v>
      </c>
      <c r="S4172" t="s">
        <v>36</v>
      </c>
      <c r="T4172">
        <v>3</v>
      </c>
      <c r="U4172">
        <v>1</v>
      </c>
      <c r="V4172">
        <v>3</v>
      </c>
      <c r="W4172">
        <v>7</v>
      </c>
      <c r="X4172">
        <v>800</v>
      </c>
      <c r="Y4172">
        <v>-50</v>
      </c>
      <c r="Z4172" t="s">
        <v>35</v>
      </c>
      <c r="AA4172">
        <v>100</v>
      </c>
      <c r="AB4172" t="str">
        <f t="shared" si="65"/>
        <v>10-19</v>
      </c>
    </row>
    <row r="4173" spans="1:28" x14ac:dyDescent="0.3">
      <c r="A4173">
        <v>37</v>
      </c>
      <c r="B4173" t="s">
        <v>27</v>
      </c>
      <c r="C4173" t="s">
        <v>46</v>
      </c>
      <c r="D4173">
        <v>0</v>
      </c>
      <c r="E4173" t="s">
        <v>42</v>
      </c>
      <c r="F4173">
        <v>100</v>
      </c>
      <c r="G4173">
        <v>0</v>
      </c>
      <c r="H4173" t="s">
        <v>30</v>
      </c>
      <c r="I4173">
        <v>0</v>
      </c>
      <c r="J4173" t="s">
        <v>31</v>
      </c>
      <c r="K4173">
        <v>0</v>
      </c>
      <c r="L4173" s="1">
        <v>2100</v>
      </c>
      <c r="M4173" t="s">
        <v>27</v>
      </c>
      <c r="N4173" t="s">
        <v>36</v>
      </c>
      <c r="O4173" t="s">
        <v>36</v>
      </c>
      <c r="P4173">
        <v>100</v>
      </c>
      <c r="Q4173" t="s">
        <v>32</v>
      </c>
      <c r="R4173">
        <v>19</v>
      </c>
      <c r="S4173" t="s">
        <v>36</v>
      </c>
      <c r="T4173">
        <v>7</v>
      </c>
      <c r="U4173">
        <v>2</v>
      </c>
      <c r="V4173">
        <v>1</v>
      </c>
      <c r="W4173">
        <v>9</v>
      </c>
      <c r="X4173">
        <v>818</v>
      </c>
      <c r="Y4173">
        <v>-50</v>
      </c>
      <c r="Z4173" t="s">
        <v>41</v>
      </c>
      <c r="AA4173">
        <v>0</v>
      </c>
      <c r="AB4173" t="str">
        <f t="shared" si="65"/>
        <v>30-39</v>
      </c>
    </row>
    <row r="4174" spans="1:28" x14ac:dyDescent="0.3">
      <c r="A4174">
        <v>32</v>
      </c>
      <c r="B4174" t="s">
        <v>27</v>
      </c>
      <c r="C4174" t="s">
        <v>45</v>
      </c>
      <c r="D4174">
        <v>0</v>
      </c>
      <c r="E4174" t="s">
        <v>29</v>
      </c>
      <c r="F4174">
        <v>50</v>
      </c>
      <c r="G4174">
        <v>0</v>
      </c>
      <c r="H4174" t="s">
        <v>30</v>
      </c>
      <c r="I4174">
        <v>0</v>
      </c>
      <c r="J4174" t="s">
        <v>40</v>
      </c>
      <c r="K4174">
        <v>-200</v>
      </c>
      <c r="L4174" s="1">
        <v>2050</v>
      </c>
      <c r="M4174" t="s">
        <v>27</v>
      </c>
      <c r="N4174" t="s">
        <v>27</v>
      </c>
      <c r="O4174" t="s">
        <v>27</v>
      </c>
      <c r="P4174">
        <v>0</v>
      </c>
      <c r="Q4174" t="s">
        <v>34</v>
      </c>
      <c r="R4174">
        <v>9</v>
      </c>
      <c r="S4174" t="s">
        <v>27</v>
      </c>
      <c r="T4174">
        <v>10</v>
      </c>
      <c r="U4174">
        <v>2</v>
      </c>
      <c r="V4174">
        <v>3</v>
      </c>
      <c r="W4174">
        <v>99</v>
      </c>
      <c r="X4174">
        <v>734</v>
      </c>
      <c r="Y4174">
        <v>-50</v>
      </c>
      <c r="Z4174" t="s">
        <v>35</v>
      </c>
      <c r="AA4174">
        <v>100</v>
      </c>
      <c r="AB4174" t="str">
        <f t="shared" si="65"/>
        <v>30-39</v>
      </c>
    </row>
    <row r="4175" spans="1:28" x14ac:dyDescent="0.3">
      <c r="A4175">
        <v>25</v>
      </c>
      <c r="B4175" t="s">
        <v>27</v>
      </c>
      <c r="C4175" t="s">
        <v>46</v>
      </c>
      <c r="D4175">
        <v>0</v>
      </c>
      <c r="E4175" t="s">
        <v>42</v>
      </c>
      <c r="F4175">
        <v>100</v>
      </c>
      <c r="G4175">
        <v>0</v>
      </c>
      <c r="H4175" t="s">
        <v>39</v>
      </c>
      <c r="I4175">
        <v>0</v>
      </c>
      <c r="J4175" t="s">
        <v>31</v>
      </c>
      <c r="K4175">
        <v>0</v>
      </c>
      <c r="L4175" s="1">
        <v>2400</v>
      </c>
      <c r="M4175" t="s">
        <v>27</v>
      </c>
      <c r="N4175" t="s">
        <v>27</v>
      </c>
      <c r="O4175" t="s">
        <v>27</v>
      </c>
      <c r="P4175">
        <v>0</v>
      </c>
      <c r="Q4175" t="s">
        <v>34</v>
      </c>
      <c r="R4175">
        <v>20</v>
      </c>
      <c r="S4175" t="s">
        <v>36</v>
      </c>
      <c r="T4175">
        <v>8</v>
      </c>
      <c r="U4175">
        <v>5</v>
      </c>
      <c r="V4175">
        <v>2</v>
      </c>
      <c r="W4175">
        <v>6</v>
      </c>
      <c r="X4175">
        <v>648</v>
      </c>
      <c r="Y4175">
        <v>50</v>
      </c>
      <c r="Z4175" t="s">
        <v>35</v>
      </c>
      <c r="AA4175">
        <v>100</v>
      </c>
      <c r="AB4175" t="str">
        <f t="shared" si="65"/>
        <v>20-29</v>
      </c>
    </row>
    <row r="4176" spans="1:28" x14ac:dyDescent="0.3">
      <c r="A4176">
        <v>37</v>
      </c>
      <c r="B4176" t="s">
        <v>27</v>
      </c>
      <c r="C4176" t="s">
        <v>46</v>
      </c>
      <c r="D4176">
        <v>0</v>
      </c>
      <c r="E4176" t="s">
        <v>37</v>
      </c>
      <c r="F4176">
        <v>0</v>
      </c>
      <c r="G4176">
        <v>1</v>
      </c>
      <c r="H4176" t="s">
        <v>39</v>
      </c>
      <c r="I4176">
        <v>100</v>
      </c>
      <c r="J4176" t="s">
        <v>31</v>
      </c>
      <c r="K4176">
        <v>0</v>
      </c>
      <c r="L4176" s="1">
        <v>2350</v>
      </c>
      <c r="M4176" t="s">
        <v>27</v>
      </c>
      <c r="N4176" t="s">
        <v>36</v>
      </c>
      <c r="O4176" t="s">
        <v>27</v>
      </c>
      <c r="P4176">
        <v>50</v>
      </c>
      <c r="Q4176" t="s">
        <v>32</v>
      </c>
      <c r="R4176">
        <v>6</v>
      </c>
      <c r="S4176" t="s">
        <v>27</v>
      </c>
      <c r="T4176">
        <v>7</v>
      </c>
      <c r="U4176">
        <v>1</v>
      </c>
      <c r="V4176">
        <v>1</v>
      </c>
      <c r="W4176">
        <v>99</v>
      </c>
      <c r="X4176">
        <v>698</v>
      </c>
      <c r="Y4176">
        <v>50</v>
      </c>
      <c r="Z4176" t="s">
        <v>35</v>
      </c>
      <c r="AA4176">
        <v>100</v>
      </c>
      <c r="AB4176" t="str">
        <f t="shared" si="65"/>
        <v>30-39</v>
      </c>
    </row>
    <row r="4177" spans="1:28" x14ac:dyDescent="0.3">
      <c r="A4177">
        <v>47</v>
      </c>
      <c r="B4177" t="s">
        <v>27</v>
      </c>
      <c r="C4177" t="s">
        <v>38</v>
      </c>
      <c r="D4177">
        <v>0</v>
      </c>
      <c r="E4177" t="s">
        <v>42</v>
      </c>
      <c r="F4177">
        <v>100</v>
      </c>
      <c r="G4177">
        <v>1</v>
      </c>
      <c r="H4177" t="s">
        <v>30</v>
      </c>
      <c r="I4177">
        <v>50</v>
      </c>
      <c r="J4177" t="s">
        <v>31</v>
      </c>
      <c r="K4177">
        <v>0</v>
      </c>
      <c r="L4177" s="1">
        <v>2250</v>
      </c>
      <c r="M4177" t="s">
        <v>27</v>
      </c>
      <c r="N4177" t="s">
        <v>36</v>
      </c>
      <c r="O4177" t="s">
        <v>27</v>
      </c>
      <c r="P4177">
        <v>50</v>
      </c>
      <c r="Q4177" t="s">
        <v>34</v>
      </c>
      <c r="R4177">
        <v>13</v>
      </c>
      <c r="S4177" t="s">
        <v>27</v>
      </c>
      <c r="T4177">
        <v>3</v>
      </c>
      <c r="U4177">
        <v>1</v>
      </c>
      <c r="V4177">
        <v>2</v>
      </c>
      <c r="W4177">
        <v>99</v>
      </c>
      <c r="X4177">
        <v>781</v>
      </c>
      <c r="Y4177">
        <v>-50</v>
      </c>
      <c r="Z4177" t="s">
        <v>33</v>
      </c>
      <c r="AA4177">
        <v>50</v>
      </c>
      <c r="AB4177" t="str">
        <f t="shared" si="65"/>
        <v>40-49</v>
      </c>
    </row>
    <row r="4178" spans="1:28" x14ac:dyDescent="0.3">
      <c r="A4178">
        <v>39</v>
      </c>
      <c r="B4178" t="s">
        <v>27</v>
      </c>
      <c r="C4178" t="s">
        <v>38</v>
      </c>
      <c r="D4178">
        <v>0</v>
      </c>
      <c r="E4178" t="s">
        <v>42</v>
      </c>
      <c r="F4178">
        <v>100</v>
      </c>
      <c r="G4178">
        <v>1</v>
      </c>
      <c r="H4178" t="s">
        <v>30</v>
      </c>
      <c r="I4178">
        <v>50</v>
      </c>
      <c r="J4178" t="s">
        <v>31</v>
      </c>
      <c r="K4178">
        <v>0</v>
      </c>
      <c r="L4178" s="1">
        <v>2300</v>
      </c>
      <c r="M4178" t="s">
        <v>27</v>
      </c>
      <c r="N4178" t="s">
        <v>36</v>
      </c>
      <c r="O4178" t="s">
        <v>27</v>
      </c>
      <c r="P4178">
        <v>50</v>
      </c>
      <c r="Q4178" t="s">
        <v>34</v>
      </c>
      <c r="R4178">
        <v>25</v>
      </c>
      <c r="S4178" t="s">
        <v>27</v>
      </c>
      <c r="T4178">
        <v>6</v>
      </c>
      <c r="U4178">
        <v>1</v>
      </c>
      <c r="V4178">
        <v>2</v>
      </c>
      <c r="W4178">
        <v>99</v>
      </c>
      <c r="X4178">
        <v>699</v>
      </c>
      <c r="Y4178">
        <v>50</v>
      </c>
      <c r="Z4178" t="s">
        <v>41</v>
      </c>
      <c r="AA4178">
        <v>0</v>
      </c>
      <c r="AB4178" t="str">
        <f t="shared" si="65"/>
        <v>30-39</v>
      </c>
    </row>
    <row r="4179" spans="1:28" x14ac:dyDescent="0.3">
      <c r="A4179">
        <v>44</v>
      </c>
      <c r="B4179" t="s">
        <v>27</v>
      </c>
      <c r="C4179" t="s">
        <v>38</v>
      </c>
      <c r="D4179">
        <v>0</v>
      </c>
      <c r="E4179" t="s">
        <v>29</v>
      </c>
      <c r="F4179">
        <v>50</v>
      </c>
      <c r="G4179">
        <v>0</v>
      </c>
      <c r="H4179" t="s">
        <v>30</v>
      </c>
      <c r="I4179">
        <v>0</v>
      </c>
      <c r="J4179" t="s">
        <v>31</v>
      </c>
      <c r="K4179">
        <v>0</v>
      </c>
      <c r="L4179" s="1">
        <v>2250</v>
      </c>
      <c r="M4179" t="s">
        <v>36</v>
      </c>
      <c r="N4179" t="s">
        <v>36</v>
      </c>
      <c r="O4179" t="s">
        <v>27</v>
      </c>
      <c r="P4179">
        <v>100</v>
      </c>
      <c r="Q4179" t="s">
        <v>34</v>
      </c>
      <c r="R4179">
        <v>2</v>
      </c>
      <c r="S4179" t="s">
        <v>36</v>
      </c>
      <c r="T4179">
        <v>7</v>
      </c>
      <c r="U4179">
        <v>3</v>
      </c>
      <c r="V4179">
        <v>1</v>
      </c>
      <c r="W4179">
        <v>1</v>
      </c>
      <c r="X4179">
        <v>693</v>
      </c>
      <c r="Y4179">
        <v>50</v>
      </c>
      <c r="Z4179" t="s">
        <v>35</v>
      </c>
      <c r="AA4179">
        <v>100</v>
      </c>
      <c r="AB4179" t="str">
        <f t="shared" si="65"/>
        <v>40-49</v>
      </c>
    </row>
    <row r="4180" spans="1:28" x14ac:dyDescent="0.3">
      <c r="A4180">
        <v>67</v>
      </c>
      <c r="B4180" t="s">
        <v>36</v>
      </c>
      <c r="C4180" t="s">
        <v>46</v>
      </c>
      <c r="D4180">
        <v>0</v>
      </c>
      <c r="E4180" t="s">
        <v>29</v>
      </c>
      <c r="F4180">
        <v>50</v>
      </c>
      <c r="G4180">
        <v>0</v>
      </c>
      <c r="H4180" t="s">
        <v>39</v>
      </c>
      <c r="I4180">
        <v>0</v>
      </c>
      <c r="J4180" t="s">
        <v>40</v>
      </c>
      <c r="K4180">
        <v>-200</v>
      </c>
      <c r="L4180" s="1">
        <v>2050</v>
      </c>
      <c r="M4180" t="s">
        <v>27</v>
      </c>
      <c r="N4180" t="s">
        <v>27</v>
      </c>
      <c r="O4180" t="s">
        <v>27</v>
      </c>
      <c r="P4180">
        <v>0</v>
      </c>
      <c r="Q4180" t="s">
        <v>34</v>
      </c>
      <c r="R4180">
        <v>7</v>
      </c>
      <c r="S4180" t="s">
        <v>36</v>
      </c>
      <c r="T4180">
        <v>5</v>
      </c>
      <c r="U4180">
        <v>4</v>
      </c>
      <c r="V4180">
        <v>1</v>
      </c>
      <c r="W4180">
        <v>1</v>
      </c>
      <c r="X4180">
        <v>717</v>
      </c>
      <c r="Y4180">
        <v>-50</v>
      </c>
      <c r="Z4180" t="s">
        <v>35</v>
      </c>
      <c r="AA4180">
        <v>100</v>
      </c>
      <c r="AB4180" t="str">
        <f t="shared" si="65"/>
        <v>60-69</v>
      </c>
    </row>
    <row r="4181" spans="1:28" x14ac:dyDescent="0.3">
      <c r="A4181">
        <v>34</v>
      </c>
      <c r="B4181" t="s">
        <v>27</v>
      </c>
      <c r="C4181" t="s">
        <v>38</v>
      </c>
      <c r="D4181">
        <v>0</v>
      </c>
      <c r="E4181" t="s">
        <v>29</v>
      </c>
      <c r="F4181">
        <v>50</v>
      </c>
      <c r="G4181">
        <v>0</v>
      </c>
      <c r="H4181" t="s">
        <v>30</v>
      </c>
      <c r="I4181">
        <v>0</v>
      </c>
      <c r="J4181" t="s">
        <v>40</v>
      </c>
      <c r="K4181">
        <v>-200</v>
      </c>
      <c r="L4181" s="1">
        <v>2000</v>
      </c>
      <c r="M4181" t="s">
        <v>27</v>
      </c>
      <c r="N4181" t="s">
        <v>36</v>
      </c>
      <c r="O4181" t="s">
        <v>27</v>
      </c>
      <c r="P4181">
        <v>50</v>
      </c>
      <c r="Q4181" t="s">
        <v>32</v>
      </c>
      <c r="R4181">
        <v>28</v>
      </c>
      <c r="S4181" t="s">
        <v>36</v>
      </c>
      <c r="T4181">
        <v>6</v>
      </c>
      <c r="U4181">
        <v>2</v>
      </c>
      <c r="V4181">
        <v>3</v>
      </c>
      <c r="W4181">
        <v>10</v>
      </c>
      <c r="X4181">
        <v>723</v>
      </c>
      <c r="Y4181">
        <v>-50</v>
      </c>
      <c r="Z4181" t="s">
        <v>35</v>
      </c>
      <c r="AA4181">
        <v>100</v>
      </c>
      <c r="AB4181" t="str">
        <f t="shared" si="65"/>
        <v>30-39</v>
      </c>
    </row>
    <row r="4182" spans="1:28" x14ac:dyDescent="0.3">
      <c r="A4182">
        <v>44</v>
      </c>
      <c r="B4182" t="s">
        <v>27</v>
      </c>
      <c r="C4182" t="s">
        <v>28</v>
      </c>
      <c r="D4182">
        <v>86</v>
      </c>
      <c r="E4182" t="s">
        <v>29</v>
      </c>
      <c r="F4182">
        <v>50</v>
      </c>
      <c r="G4182">
        <v>0</v>
      </c>
      <c r="H4182" t="s">
        <v>30</v>
      </c>
      <c r="I4182">
        <v>0</v>
      </c>
      <c r="J4182" t="s">
        <v>40</v>
      </c>
      <c r="K4182">
        <v>-200</v>
      </c>
      <c r="L4182" s="1">
        <v>2036</v>
      </c>
      <c r="M4182" t="s">
        <v>36</v>
      </c>
      <c r="N4182" t="s">
        <v>36</v>
      </c>
      <c r="O4182" t="s">
        <v>27</v>
      </c>
      <c r="P4182">
        <v>100</v>
      </c>
      <c r="Q4182" t="s">
        <v>32</v>
      </c>
      <c r="R4182">
        <v>17</v>
      </c>
      <c r="S4182" t="s">
        <v>36</v>
      </c>
      <c r="T4182">
        <v>8</v>
      </c>
      <c r="U4182">
        <v>0</v>
      </c>
      <c r="V4182">
        <v>2</v>
      </c>
      <c r="W4182">
        <v>2</v>
      </c>
      <c r="X4182">
        <v>736</v>
      </c>
      <c r="Y4182">
        <v>-50</v>
      </c>
      <c r="Z4182" t="s">
        <v>35</v>
      </c>
      <c r="AA4182">
        <v>100</v>
      </c>
      <c r="AB4182" t="str">
        <f t="shared" si="65"/>
        <v>40-49</v>
      </c>
    </row>
    <row r="4183" spans="1:28" x14ac:dyDescent="0.3">
      <c r="A4183">
        <v>32</v>
      </c>
      <c r="B4183" t="s">
        <v>27</v>
      </c>
      <c r="C4183" t="s">
        <v>28</v>
      </c>
      <c r="D4183">
        <v>86</v>
      </c>
      <c r="E4183" t="s">
        <v>37</v>
      </c>
      <c r="F4183">
        <v>0</v>
      </c>
      <c r="G4183">
        <v>0</v>
      </c>
      <c r="H4183" t="s">
        <v>39</v>
      </c>
      <c r="I4183">
        <v>0</v>
      </c>
      <c r="J4183" t="s">
        <v>40</v>
      </c>
      <c r="K4183">
        <v>-200</v>
      </c>
      <c r="L4183" s="1">
        <v>2086</v>
      </c>
      <c r="M4183" t="s">
        <v>27</v>
      </c>
      <c r="N4183" t="s">
        <v>27</v>
      </c>
      <c r="O4183" t="s">
        <v>27</v>
      </c>
      <c r="P4183">
        <v>0</v>
      </c>
      <c r="Q4183" t="s">
        <v>32</v>
      </c>
      <c r="R4183">
        <v>12</v>
      </c>
      <c r="S4183" t="s">
        <v>27</v>
      </c>
      <c r="T4183">
        <v>6</v>
      </c>
      <c r="U4183">
        <v>1</v>
      </c>
      <c r="V4183">
        <v>1</v>
      </c>
      <c r="W4183">
        <v>99</v>
      </c>
      <c r="X4183">
        <v>599</v>
      </c>
      <c r="Y4183">
        <v>50</v>
      </c>
      <c r="Z4183" t="s">
        <v>41</v>
      </c>
      <c r="AA4183">
        <v>0</v>
      </c>
      <c r="AB4183" t="str">
        <f t="shared" si="65"/>
        <v>30-39</v>
      </c>
    </row>
    <row r="4184" spans="1:28" x14ac:dyDescent="0.3">
      <c r="A4184">
        <v>27</v>
      </c>
      <c r="B4184" t="s">
        <v>27</v>
      </c>
      <c r="C4184" t="s">
        <v>46</v>
      </c>
      <c r="D4184">
        <v>0</v>
      </c>
      <c r="E4184" t="s">
        <v>29</v>
      </c>
      <c r="F4184">
        <v>50</v>
      </c>
      <c r="G4184">
        <v>3</v>
      </c>
      <c r="H4184" t="s">
        <v>30</v>
      </c>
      <c r="I4184">
        <v>150</v>
      </c>
      <c r="J4184" t="s">
        <v>31</v>
      </c>
      <c r="K4184">
        <v>0</v>
      </c>
      <c r="L4184" s="1">
        <v>2400</v>
      </c>
      <c r="M4184" t="s">
        <v>27</v>
      </c>
      <c r="N4184" t="s">
        <v>27</v>
      </c>
      <c r="O4184" t="s">
        <v>27</v>
      </c>
      <c r="P4184">
        <v>0</v>
      </c>
      <c r="Q4184" t="s">
        <v>44</v>
      </c>
      <c r="R4184">
        <v>7</v>
      </c>
      <c r="S4184" t="s">
        <v>36</v>
      </c>
      <c r="T4184">
        <v>4</v>
      </c>
      <c r="U4184">
        <v>3</v>
      </c>
      <c r="V4184">
        <v>3</v>
      </c>
      <c r="W4184">
        <v>9</v>
      </c>
      <c r="X4184">
        <v>772</v>
      </c>
      <c r="Y4184">
        <v>-50</v>
      </c>
      <c r="Z4184" t="s">
        <v>35</v>
      </c>
      <c r="AA4184">
        <v>100</v>
      </c>
      <c r="AB4184" t="str">
        <f t="shared" si="65"/>
        <v>20-29</v>
      </c>
    </row>
    <row r="4185" spans="1:28" x14ac:dyDescent="0.3">
      <c r="A4185">
        <v>31</v>
      </c>
      <c r="B4185" t="s">
        <v>27</v>
      </c>
      <c r="C4185" t="s">
        <v>28</v>
      </c>
      <c r="D4185">
        <v>86</v>
      </c>
      <c r="E4185" t="s">
        <v>29</v>
      </c>
      <c r="F4185">
        <v>50</v>
      </c>
      <c r="G4185">
        <v>1</v>
      </c>
      <c r="H4185" t="s">
        <v>30</v>
      </c>
      <c r="I4185">
        <v>50</v>
      </c>
      <c r="J4185" t="s">
        <v>31</v>
      </c>
      <c r="K4185">
        <v>0</v>
      </c>
      <c r="L4185" s="1">
        <v>2336</v>
      </c>
      <c r="M4185" t="s">
        <v>27</v>
      </c>
      <c r="N4185" t="s">
        <v>36</v>
      </c>
      <c r="O4185" t="s">
        <v>27</v>
      </c>
      <c r="P4185">
        <v>50</v>
      </c>
      <c r="Q4185" t="s">
        <v>34</v>
      </c>
      <c r="R4185">
        <v>21</v>
      </c>
      <c r="S4185" t="s">
        <v>36</v>
      </c>
      <c r="T4185">
        <v>6</v>
      </c>
      <c r="U4185">
        <v>3</v>
      </c>
      <c r="V4185">
        <v>2</v>
      </c>
      <c r="W4185">
        <v>12</v>
      </c>
      <c r="X4185">
        <v>749</v>
      </c>
      <c r="Y4185">
        <v>-50</v>
      </c>
      <c r="Z4185" t="s">
        <v>35</v>
      </c>
      <c r="AA4185">
        <v>100</v>
      </c>
      <c r="AB4185" t="str">
        <f t="shared" si="65"/>
        <v>30-39</v>
      </c>
    </row>
    <row r="4186" spans="1:28" x14ac:dyDescent="0.3">
      <c r="A4186">
        <v>32</v>
      </c>
      <c r="B4186" t="s">
        <v>27</v>
      </c>
      <c r="C4186" t="s">
        <v>38</v>
      </c>
      <c r="D4186">
        <v>0</v>
      </c>
      <c r="E4186" t="s">
        <v>29</v>
      </c>
      <c r="F4186">
        <v>50</v>
      </c>
      <c r="G4186">
        <v>0</v>
      </c>
      <c r="H4186" t="s">
        <v>39</v>
      </c>
      <c r="I4186">
        <v>0</v>
      </c>
      <c r="J4186" t="s">
        <v>31</v>
      </c>
      <c r="K4186">
        <v>0</v>
      </c>
      <c r="L4186" s="1">
        <v>2250</v>
      </c>
      <c r="M4186" t="s">
        <v>27</v>
      </c>
      <c r="N4186" t="s">
        <v>27</v>
      </c>
      <c r="O4186" t="s">
        <v>36</v>
      </c>
      <c r="P4186">
        <v>50</v>
      </c>
      <c r="Q4186" t="s">
        <v>44</v>
      </c>
      <c r="R4186">
        <v>10</v>
      </c>
      <c r="S4186" t="s">
        <v>27</v>
      </c>
      <c r="T4186">
        <v>6</v>
      </c>
      <c r="U4186">
        <v>1</v>
      </c>
      <c r="V4186">
        <v>3</v>
      </c>
      <c r="W4186">
        <v>99</v>
      </c>
      <c r="X4186">
        <v>689</v>
      </c>
      <c r="Y4186">
        <v>50</v>
      </c>
      <c r="Z4186" t="s">
        <v>33</v>
      </c>
      <c r="AA4186">
        <v>50</v>
      </c>
      <c r="AB4186" t="str">
        <f t="shared" si="65"/>
        <v>30-39</v>
      </c>
    </row>
    <row r="4187" spans="1:28" x14ac:dyDescent="0.3">
      <c r="A4187">
        <v>45</v>
      </c>
      <c r="B4187" t="s">
        <v>27</v>
      </c>
      <c r="C4187" t="s">
        <v>45</v>
      </c>
      <c r="D4187">
        <v>0</v>
      </c>
      <c r="E4187" t="s">
        <v>29</v>
      </c>
      <c r="F4187">
        <v>50</v>
      </c>
      <c r="G4187">
        <v>0</v>
      </c>
      <c r="H4187" t="s">
        <v>30</v>
      </c>
      <c r="I4187">
        <v>0</v>
      </c>
      <c r="J4187" t="s">
        <v>40</v>
      </c>
      <c r="K4187">
        <v>-200</v>
      </c>
      <c r="L4187" s="1">
        <v>2100</v>
      </c>
      <c r="M4187" t="s">
        <v>27</v>
      </c>
      <c r="N4187" t="s">
        <v>36</v>
      </c>
      <c r="O4187" t="s">
        <v>27</v>
      </c>
      <c r="P4187">
        <v>50</v>
      </c>
      <c r="Q4187" t="s">
        <v>34</v>
      </c>
      <c r="R4187">
        <v>22</v>
      </c>
      <c r="S4187" t="s">
        <v>36</v>
      </c>
      <c r="T4187">
        <v>4</v>
      </c>
      <c r="U4187">
        <v>2</v>
      </c>
      <c r="V4187">
        <v>3</v>
      </c>
      <c r="W4187">
        <v>11</v>
      </c>
      <c r="X4187">
        <v>643</v>
      </c>
      <c r="Y4187">
        <v>50</v>
      </c>
      <c r="Z4187" t="s">
        <v>35</v>
      </c>
      <c r="AA4187">
        <v>100</v>
      </c>
      <c r="AB4187" t="str">
        <f t="shared" si="65"/>
        <v>40-49</v>
      </c>
    </row>
    <row r="4188" spans="1:28" x14ac:dyDescent="0.3">
      <c r="A4188">
        <v>75</v>
      </c>
      <c r="B4188" t="s">
        <v>36</v>
      </c>
      <c r="C4188" t="s">
        <v>38</v>
      </c>
      <c r="D4188">
        <v>0</v>
      </c>
      <c r="E4188" t="s">
        <v>29</v>
      </c>
      <c r="F4188">
        <v>50</v>
      </c>
      <c r="G4188">
        <v>0</v>
      </c>
      <c r="H4188" t="s">
        <v>30</v>
      </c>
      <c r="I4188">
        <v>0</v>
      </c>
      <c r="J4188" t="s">
        <v>40</v>
      </c>
      <c r="K4188">
        <v>-200</v>
      </c>
      <c r="L4188" s="1">
        <v>2000</v>
      </c>
      <c r="M4188" t="s">
        <v>36</v>
      </c>
      <c r="N4188" t="s">
        <v>27</v>
      </c>
      <c r="O4188" t="s">
        <v>27</v>
      </c>
      <c r="P4188">
        <v>50</v>
      </c>
      <c r="Q4188" t="s">
        <v>34</v>
      </c>
      <c r="R4188">
        <v>25</v>
      </c>
      <c r="S4188" t="s">
        <v>27</v>
      </c>
      <c r="T4188">
        <v>9</v>
      </c>
      <c r="U4188">
        <v>1</v>
      </c>
      <c r="V4188">
        <v>3</v>
      </c>
      <c r="W4188">
        <v>99</v>
      </c>
      <c r="X4188">
        <v>702</v>
      </c>
      <c r="Y4188">
        <v>-50</v>
      </c>
      <c r="Z4188" t="s">
        <v>35</v>
      </c>
      <c r="AA4188">
        <v>100</v>
      </c>
      <c r="AB4188" t="str">
        <f t="shared" si="65"/>
        <v>70-79</v>
      </c>
    </row>
    <row r="4189" spans="1:28" x14ac:dyDescent="0.3">
      <c r="A4189">
        <v>29</v>
      </c>
      <c r="B4189" t="s">
        <v>27</v>
      </c>
      <c r="C4189" t="s">
        <v>45</v>
      </c>
      <c r="D4189">
        <v>0</v>
      </c>
      <c r="E4189" t="s">
        <v>29</v>
      </c>
      <c r="F4189">
        <v>50</v>
      </c>
      <c r="G4189">
        <v>0</v>
      </c>
      <c r="H4189" t="s">
        <v>30</v>
      </c>
      <c r="I4189">
        <v>0</v>
      </c>
      <c r="J4189" t="s">
        <v>40</v>
      </c>
      <c r="K4189">
        <v>-200</v>
      </c>
      <c r="L4189" s="1">
        <v>2100</v>
      </c>
      <c r="M4189" t="s">
        <v>27</v>
      </c>
      <c r="N4189" t="s">
        <v>36</v>
      </c>
      <c r="O4189" t="s">
        <v>27</v>
      </c>
      <c r="P4189">
        <v>50</v>
      </c>
      <c r="Q4189" t="s">
        <v>34</v>
      </c>
      <c r="R4189">
        <v>3</v>
      </c>
      <c r="S4189" t="s">
        <v>36</v>
      </c>
      <c r="T4189">
        <v>5</v>
      </c>
      <c r="U4189">
        <v>3</v>
      </c>
      <c r="V4189">
        <v>2</v>
      </c>
      <c r="W4189">
        <v>4</v>
      </c>
      <c r="X4189">
        <v>654</v>
      </c>
      <c r="Y4189">
        <v>50</v>
      </c>
      <c r="Z4189" t="s">
        <v>35</v>
      </c>
      <c r="AA4189">
        <v>100</v>
      </c>
      <c r="AB4189" t="str">
        <f t="shared" si="65"/>
        <v>20-29</v>
      </c>
    </row>
    <row r="4190" spans="1:28" x14ac:dyDescent="0.3">
      <c r="A4190">
        <v>33</v>
      </c>
      <c r="B4190" t="s">
        <v>27</v>
      </c>
      <c r="C4190" t="s">
        <v>38</v>
      </c>
      <c r="D4190">
        <v>0</v>
      </c>
      <c r="E4190" t="s">
        <v>37</v>
      </c>
      <c r="F4190">
        <v>0</v>
      </c>
      <c r="G4190">
        <v>0</v>
      </c>
      <c r="H4190" t="s">
        <v>39</v>
      </c>
      <c r="I4190">
        <v>0</v>
      </c>
      <c r="J4190" t="s">
        <v>31</v>
      </c>
      <c r="K4190">
        <v>0</v>
      </c>
      <c r="L4190" s="1">
        <v>2150</v>
      </c>
      <c r="M4190" t="s">
        <v>27</v>
      </c>
      <c r="N4190" t="s">
        <v>36</v>
      </c>
      <c r="O4190" t="s">
        <v>27</v>
      </c>
      <c r="P4190">
        <v>50</v>
      </c>
      <c r="Q4190" t="s">
        <v>34</v>
      </c>
      <c r="R4190">
        <v>7</v>
      </c>
      <c r="S4190" t="s">
        <v>36</v>
      </c>
      <c r="T4190">
        <v>4</v>
      </c>
      <c r="U4190">
        <v>4</v>
      </c>
      <c r="V4190">
        <v>1</v>
      </c>
      <c r="W4190">
        <v>5</v>
      </c>
      <c r="X4190">
        <v>662</v>
      </c>
      <c r="Y4190">
        <v>50</v>
      </c>
      <c r="Z4190" t="s">
        <v>41</v>
      </c>
      <c r="AA4190">
        <v>0</v>
      </c>
      <c r="AB4190" t="str">
        <f t="shared" si="65"/>
        <v>30-39</v>
      </c>
    </row>
    <row r="4191" spans="1:28" x14ac:dyDescent="0.3">
      <c r="A4191">
        <v>39</v>
      </c>
      <c r="B4191" t="s">
        <v>27</v>
      </c>
      <c r="C4191" t="s">
        <v>28</v>
      </c>
      <c r="D4191">
        <v>86</v>
      </c>
      <c r="E4191" t="s">
        <v>29</v>
      </c>
      <c r="F4191">
        <v>50</v>
      </c>
      <c r="G4191">
        <v>0</v>
      </c>
      <c r="H4191" t="s">
        <v>30</v>
      </c>
      <c r="I4191">
        <v>0</v>
      </c>
      <c r="J4191" t="s">
        <v>31</v>
      </c>
      <c r="K4191">
        <v>0</v>
      </c>
      <c r="L4191" s="1">
        <v>2286</v>
      </c>
      <c r="M4191" t="s">
        <v>27</v>
      </c>
      <c r="N4191" t="s">
        <v>36</v>
      </c>
      <c r="O4191" t="s">
        <v>27</v>
      </c>
      <c r="P4191">
        <v>50</v>
      </c>
      <c r="Q4191" t="s">
        <v>32</v>
      </c>
      <c r="R4191">
        <v>15</v>
      </c>
      <c r="S4191" t="s">
        <v>27</v>
      </c>
      <c r="T4191">
        <v>7</v>
      </c>
      <c r="U4191">
        <v>1</v>
      </c>
      <c r="V4191">
        <v>3</v>
      </c>
      <c r="W4191">
        <v>99</v>
      </c>
      <c r="X4191">
        <v>712</v>
      </c>
      <c r="Y4191">
        <v>-50</v>
      </c>
      <c r="Z4191" t="s">
        <v>35</v>
      </c>
      <c r="AA4191">
        <v>100</v>
      </c>
      <c r="AB4191" t="str">
        <f t="shared" si="65"/>
        <v>30-39</v>
      </c>
    </row>
    <row r="4192" spans="1:28" x14ac:dyDescent="0.3">
      <c r="A4192">
        <v>45</v>
      </c>
      <c r="B4192" t="s">
        <v>27</v>
      </c>
      <c r="C4192" t="s">
        <v>46</v>
      </c>
      <c r="D4192">
        <v>0</v>
      </c>
      <c r="E4192" t="s">
        <v>37</v>
      </c>
      <c r="F4192">
        <v>0</v>
      </c>
      <c r="G4192">
        <v>2</v>
      </c>
      <c r="H4192" t="s">
        <v>30</v>
      </c>
      <c r="I4192">
        <v>100</v>
      </c>
      <c r="J4192" t="s">
        <v>31</v>
      </c>
      <c r="K4192">
        <v>0</v>
      </c>
      <c r="L4192" s="1">
        <v>2350</v>
      </c>
      <c r="M4192" t="s">
        <v>27</v>
      </c>
      <c r="N4192" t="s">
        <v>36</v>
      </c>
      <c r="O4192" t="s">
        <v>27</v>
      </c>
      <c r="P4192">
        <v>50</v>
      </c>
      <c r="Q4192" t="s">
        <v>34</v>
      </c>
      <c r="R4192">
        <v>4</v>
      </c>
      <c r="S4192" t="s">
        <v>27</v>
      </c>
      <c r="T4192">
        <v>5</v>
      </c>
      <c r="U4192">
        <v>0</v>
      </c>
      <c r="V4192">
        <v>1</v>
      </c>
      <c r="W4192">
        <v>99</v>
      </c>
      <c r="X4192">
        <v>634</v>
      </c>
      <c r="Y4192">
        <v>50</v>
      </c>
      <c r="Z4192" t="s">
        <v>35</v>
      </c>
      <c r="AA4192">
        <v>100</v>
      </c>
      <c r="AB4192" t="str">
        <f t="shared" si="65"/>
        <v>40-49</v>
      </c>
    </row>
    <row r="4193" spans="1:28" x14ac:dyDescent="0.3">
      <c r="A4193">
        <v>43</v>
      </c>
      <c r="B4193" t="s">
        <v>27</v>
      </c>
      <c r="C4193" t="s">
        <v>28</v>
      </c>
      <c r="D4193">
        <v>86</v>
      </c>
      <c r="E4193" t="s">
        <v>29</v>
      </c>
      <c r="F4193">
        <v>50</v>
      </c>
      <c r="G4193">
        <v>0</v>
      </c>
      <c r="H4193" t="s">
        <v>30</v>
      </c>
      <c r="I4193">
        <v>0</v>
      </c>
      <c r="J4193" t="s">
        <v>40</v>
      </c>
      <c r="K4193">
        <v>-200</v>
      </c>
      <c r="L4193" s="1">
        <v>2136</v>
      </c>
      <c r="M4193" t="s">
        <v>27</v>
      </c>
      <c r="N4193" t="s">
        <v>27</v>
      </c>
      <c r="O4193" t="s">
        <v>27</v>
      </c>
      <c r="P4193">
        <v>0</v>
      </c>
      <c r="Q4193" t="s">
        <v>44</v>
      </c>
      <c r="R4193">
        <v>17</v>
      </c>
      <c r="S4193" t="s">
        <v>36</v>
      </c>
      <c r="T4193">
        <v>5</v>
      </c>
      <c r="U4193">
        <v>1</v>
      </c>
      <c r="V4193">
        <v>3</v>
      </c>
      <c r="W4193">
        <v>4</v>
      </c>
      <c r="X4193">
        <v>697</v>
      </c>
      <c r="Y4193">
        <v>50</v>
      </c>
      <c r="Z4193" t="s">
        <v>41</v>
      </c>
      <c r="AA4193">
        <v>0</v>
      </c>
      <c r="AB4193" t="str">
        <f t="shared" si="65"/>
        <v>40-49</v>
      </c>
    </row>
    <row r="4194" spans="1:28" x14ac:dyDescent="0.3">
      <c r="A4194">
        <v>59</v>
      </c>
      <c r="B4194" t="s">
        <v>36</v>
      </c>
      <c r="C4194" t="s">
        <v>28</v>
      </c>
      <c r="D4194">
        <v>86</v>
      </c>
      <c r="E4194" t="s">
        <v>29</v>
      </c>
      <c r="F4194">
        <v>50</v>
      </c>
      <c r="G4194">
        <v>1</v>
      </c>
      <c r="H4194" t="s">
        <v>30</v>
      </c>
      <c r="I4194">
        <v>50</v>
      </c>
      <c r="J4194" t="s">
        <v>31</v>
      </c>
      <c r="K4194">
        <v>0</v>
      </c>
      <c r="L4194" s="1">
        <v>2386</v>
      </c>
      <c r="M4194" t="s">
        <v>27</v>
      </c>
      <c r="N4194" t="s">
        <v>27</v>
      </c>
      <c r="O4194" t="s">
        <v>27</v>
      </c>
      <c r="P4194">
        <v>0</v>
      </c>
      <c r="Q4194" t="s">
        <v>44</v>
      </c>
      <c r="R4194">
        <v>13</v>
      </c>
      <c r="S4194" t="s">
        <v>36</v>
      </c>
      <c r="T4194">
        <v>4</v>
      </c>
      <c r="U4194">
        <v>2</v>
      </c>
      <c r="V4194">
        <v>3</v>
      </c>
      <c r="W4194">
        <v>10</v>
      </c>
      <c r="X4194">
        <v>744</v>
      </c>
      <c r="Y4194">
        <v>-50</v>
      </c>
      <c r="Z4194" t="s">
        <v>35</v>
      </c>
      <c r="AA4194">
        <v>100</v>
      </c>
      <c r="AB4194" t="str">
        <f t="shared" si="65"/>
        <v>50-59</v>
      </c>
    </row>
    <row r="4195" spans="1:28" x14ac:dyDescent="0.3">
      <c r="A4195">
        <v>18</v>
      </c>
      <c r="B4195" t="s">
        <v>27</v>
      </c>
      <c r="C4195" t="s">
        <v>28</v>
      </c>
      <c r="D4195">
        <v>86</v>
      </c>
      <c r="E4195" t="s">
        <v>29</v>
      </c>
      <c r="F4195">
        <v>50</v>
      </c>
      <c r="G4195">
        <v>2</v>
      </c>
      <c r="H4195" t="s">
        <v>39</v>
      </c>
      <c r="I4195">
        <v>200</v>
      </c>
      <c r="J4195" t="s">
        <v>31</v>
      </c>
      <c r="K4195">
        <v>0</v>
      </c>
      <c r="L4195" s="1">
        <v>2486</v>
      </c>
      <c r="M4195" t="s">
        <v>36</v>
      </c>
      <c r="N4195" t="s">
        <v>27</v>
      </c>
      <c r="O4195" t="s">
        <v>27</v>
      </c>
      <c r="P4195">
        <v>50</v>
      </c>
      <c r="Q4195" t="s">
        <v>32</v>
      </c>
      <c r="R4195">
        <v>22</v>
      </c>
      <c r="S4195" t="s">
        <v>36</v>
      </c>
      <c r="T4195">
        <v>4</v>
      </c>
      <c r="U4195">
        <v>3</v>
      </c>
      <c r="V4195">
        <v>1</v>
      </c>
      <c r="W4195">
        <v>3</v>
      </c>
      <c r="X4195">
        <v>718</v>
      </c>
      <c r="Y4195">
        <v>-50</v>
      </c>
      <c r="Z4195" t="s">
        <v>35</v>
      </c>
      <c r="AA4195">
        <v>100</v>
      </c>
      <c r="AB4195" t="str">
        <f t="shared" si="65"/>
        <v>10-19</v>
      </c>
    </row>
    <row r="4196" spans="1:28" x14ac:dyDescent="0.3">
      <c r="A4196">
        <v>18</v>
      </c>
      <c r="B4196" t="s">
        <v>27</v>
      </c>
      <c r="C4196" t="s">
        <v>28</v>
      </c>
      <c r="D4196">
        <v>86</v>
      </c>
      <c r="E4196" t="s">
        <v>29</v>
      </c>
      <c r="F4196">
        <v>50</v>
      </c>
      <c r="G4196">
        <v>0</v>
      </c>
      <c r="H4196" t="s">
        <v>30</v>
      </c>
      <c r="I4196">
        <v>0</v>
      </c>
      <c r="J4196" t="s">
        <v>40</v>
      </c>
      <c r="K4196">
        <v>-200</v>
      </c>
      <c r="L4196" s="1">
        <v>2236</v>
      </c>
      <c r="M4196" t="s">
        <v>27</v>
      </c>
      <c r="N4196" t="s">
        <v>27</v>
      </c>
      <c r="O4196" t="s">
        <v>27</v>
      </c>
      <c r="P4196">
        <v>0</v>
      </c>
      <c r="Q4196" t="s">
        <v>34</v>
      </c>
      <c r="R4196">
        <v>20</v>
      </c>
      <c r="S4196" t="s">
        <v>27</v>
      </c>
      <c r="T4196">
        <v>11</v>
      </c>
      <c r="U4196">
        <v>2</v>
      </c>
      <c r="V4196">
        <v>1</v>
      </c>
      <c r="W4196">
        <v>99</v>
      </c>
      <c r="X4196">
        <v>644</v>
      </c>
      <c r="Y4196">
        <v>50</v>
      </c>
      <c r="Z4196" t="s">
        <v>35</v>
      </c>
      <c r="AA4196">
        <v>100</v>
      </c>
      <c r="AB4196" t="str">
        <f t="shared" si="65"/>
        <v>10-19</v>
      </c>
    </row>
    <row r="4197" spans="1:28" x14ac:dyDescent="0.3">
      <c r="A4197">
        <v>32</v>
      </c>
      <c r="B4197" t="s">
        <v>27</v>
      </c>
      <c r="C4197" t="s">
        <v>28</v>
      </c>
      <c r="D4197">
        <v>86</v>
      </c>
      <c r="E4197" t="s">
        <v>29</v>
      </c>
      <c r="F4197">
        <v>50</v>
      </c>
      <c r="G4197">
        <v>2</v>
      </c>
      <c r="H4197" t="s">
        <v>39</v>
      </c>
      <c r="I4197">
        <v>200</v>
      </c>
      <c r="J4197" t="s">
        <v>31</v>
      </c>
      <c r="K4197">
        <v>0</v>
      </c>
      <c r="L4197" s="1">
        <v>2486</v>
      </c>
      <c r="M4197" t="s">
        <v>27</v>
      </c>
      <c r="N4197" t="s">
        <v>27</v>
      </c>
      <c r="O4197" t="s">
        <v>27</v>
      </c>
      <c r="P4197">
        <v>0</v>
      </c>
      <c r="Q4197" t="s">
        <v>32</v>
      </c>
      <c r="R4197">
        <v>1</v>
      </c>
      <c r="S4197" t="s">
        <v>27</v>
      </c>
      <c r="T4197">
        <v>6</v>
      </c>
      <c r="U4197">
        <v>2</v>
      </c>
      <c r="V4197">
        <v>3</v>
      </c>
      <c r="W4197">
        <v>99</v>
      </c>
      <c r="X4197">
        <v>735</v>
      </c>
      <c r="Y4197">
        <v>-50</v>
      </c>
      <c r="Z4197" t="s">
        <v>33</v>
      </c>
      <c r="AA4197">
        <v>50</v>
      </c>
      <c r="AB4197" t="str">
        <f t="shared" si="65"/>
        <v>30-39</v>
      </c>
    </row>
    <row r="4198" spans="1:28" x14ac:dyDescent="0.3">
      <c r="A4198">
        <v>56</v>
      </c>
      <c r="B4198" t="s">
        <v>36</v>
      </c>
      <c r="C4198" t="s">
        <v>28</v>
      </c>
      <c r="D4198">
        <v>86</v>
      </c>
      <c r="E4198" t="s">
        <v>29</v>
      </c>
      <c r="F4198">
        <v>50</v>
      </c>
      <c r="G4198">
        <v>0</v>
      </c>
      <c r="H4198" t="s">
        <v>30</v>
      </c>
      <c r="I4198">
        <v>0</v>
      </c>
      <c r="J4198" t="s">
        <v>31</v>
      </c>
      <c r="K4198">
        <v>0</v>
      </c>
      <c r="L4198" s="1">
        <v>2336</v>
      </c>
      <c r="M4198" t="s">
        <v>27</v>
      </c>
      <c r="N4198" t="s">
        <v>27</v>
      </c>
      <c r="O4198" t="s">
        <v>27</v>
      </c>
      <c r="P4198">
        <v>0</v>
      </c>
      <c r="Q4198" t="s">
        <v>34</v>
      </c>
      <c r="R4198">
        <v>21</v>
      </c>
      <c r="S4198" t="s">
        <v>27</v>
      </c>
      <c r="T4198">
        <v>1</v>
      </c>
      <c r="U4198">
        <v>0</v>
      </c>
      <c r="V4198">
        <v>2</v>
      </c>
      <c r="W4198">
        <v>99</v>
      </c>
      <c r="X4198">
        <v>803</v>
      </c>
      <c r="Y4198">
        <v>-50</v>
      </c>
      <c r="Z4198" t="s">
        <v>35</v>
      </c>
      <c r="AA4198">
        <v>100</v>
      </c>
      <c r="AB4198" t="str">
        <f t="shared" si="65"/>
        <v>50-59</v>
      </c>
    </row>
    <row r="4199" spans="1:28" x14ac:dyDescent="0.3">
      <c r="A4199">
        <v>18</v>
      </c>
      <c r="B4199" t="s">
        <v>27</v>
      </c>
      <c r="C4199" t="s">
        <v>38</v>
      </c>
      <c r="D4199">
        <v>0</v>
      </c>
      <c r="E4199" t="s">
        <v>42</v>
      </c>
      <c r="F4199">
        <v>100</v>
      </c>
      <c r="G4199">
        <v>1</v>
      </c>
      <c r="H4199" t="s">
        <v>30</v>
      </c>
      <c r="I4199">
        <v>50</v>
      </c>
      <c r="J4199" t="s">
        <v>40</v>
      </c>
      <c r="K4199">
        <v>-200</v>
      </c>
      <c r="L4199" s="1">
        <v>2100</v>
      </c>
      <c r="M4199" t="s">
        <v>36</v>
      </c>
      <c r="N4199" t="s">
        <v>27</v>
      </c>
      <c r="O4199" t="s">
        <v>27</v>
      </c>
      <c r="P4199">
        <v>50</v>
      </c>
      <c r="Q4199" t="s">
        <v>44</v>
      </c>
      <c r="R4199">
        <v>12</v>
      </c>
      <c r="S4199" t="s">
        <v>36</v>
      </c>
      <c r="T4199">
        <v>1</v>
      </c>
      <c r="U4199">
        <v>5</v>
      </c>
      <c r="V4199">
        <v>1</v>
      </c>
      <c r="W4199">
        <v>2</v>
      </c>
      <c r="X4199">
        <v>718</v>
      </c>
      <c r="Y4199">
        <v>-50</v>
      </c>
      <c r="Z4199" t="s">
        <v>35</v>
      </c>
      <c r="AA4199">
        <v>100</v>
      </c>
      <c r="AB4199" t="str">
        <f t="shared" si="65"/>
        <v>10-19</v>
      </c>
    </row>
    <row r="4200" spans="1:28" x14ac:dyDescent="0.3">
      <c r="A4200">
        <v>18</v>
      </c>
      <c r="B4200" t="s">
        <v>27</v>
      </c>
      <c r="C4200" t="s">
        <v>38</v>
      </c>
      <c r="D4200">
        <v>0</v>
      </c>
      <c r="E4200" t="s">
        <v>29</v>
      </c>
      <c r="F4200">
        <v>50</v>
      </c>
      <c r="G4200">
        <v>2</v>
      </c>
      <c r="H4200" t="s">
        <v>30</v>
      </c>
      <c r="I4200">
        <v>100</v>
      </c>
      <c r="J4200" t="s">
        <v>40</v>
      </c>
      <c r="K4200">
        <v>-200</v>
      </c>
      <c r="L4200" s="1">
        <v>2150</v>
      </c>
      <c r="M4200" t="s">
        <v>27</v>
      </c>
      <c r="N4200" t="s">
        <v>27</v>
      </c>
      <c r="O4200" t="s">
        <v>27</v>
      </c>
      <c r="P4200">
        <v>0</v>
      </c>
      <c r="Q4200" t="s">
        <v>32</v>
      </c>
      <c r="R4200">
        <v>13</v>
      </c>
      <c r="S4200" t="s">
        <v>36</v>
      </c>
      <c r="T4200">
        <v>3</v>
      </c>
      <c r="U4200">
        <v>1</v>
      </c>
      <c r="V4200">
        <v>3</v>
      </c>
      <c r="W4200">
        <v>3</v>
      </c>
      <c r="X4200">
        <v>630</v>
      </c>
      <c r="Y4200">
        <v>50</v>
      </c>
      <c r="Z4200" t="s">
        <v>41</v>
      </c>
      <c r="AA4200">
        <v>0</v>
      </c>
      <c r="AB4200" t="str">
        <f t="shared" si="65"/>
        <v>10-19</v>
      </c>
    </row>
    <row r="4201" spans="1:28" x14ac:dyDescent="0.3">
      <c r="A4201">
        <v>48</v>
      </c>
      <c r="B4201" t="s">
        <v>27</v>
      </c>
      <c r="C4201" t="s">
        <v>28</v>
      </c>
      <c r="D4201">
        <v>86</v>
      </c>
      <c r="E4201" t="s">
        <v>29</v>
      </c>
      <c r="F4201">
        <v>50</v>
      </c>
      <c r="G4201">
        <v>0</v>
      </c>
      <c r="H4201" t="s">
        <v>39</v>
      </c>
      <c r="I4201">
        <v>0</v>
      </c>
      <c r="J4201" t="s">
        <v>40</v>
      </c>
      <c r="K4201">
        <v>-200</v>
      </c>
      <c r="L4201" s="1">
        <v>2186</v>
      </c>
      <c r="M4201" t="s">
        <v>27</v>
      </c>
      <c r="N4201" t="s">
        <v>36</v>
      </c>
      <c r="O4201" t="s">
        <v>27</v>
      </c>
      <c r="P4201">
        <v>50</v>
      </c>
      <c r="Q4201" t="s">
        <v>34</v>
      </c>
      <c r="R4201">
        <v>1</v>
      </c>
      <c r="S4201" t="s">
        <v>27</v>
      </c>
      <c r="T4201">
        <v>4</v>
      </c>
      <c r="U4201">
        <v>1</v>
      </c>
      <c r="V4201">
        <v>2</v>
      </c>
      <c r="W4201">
        <v>99</v>
      </c>
      <c r="X4201">
        <v>698</v>
      </c>
      <c r="Y4201">
        <v>50</v>
      </c>
      <c r="Z4201" t="s">
        <v>35</v>
      </c>
      <c r="AA4201">
        <v>100</v>
      </c>
      <c r="AB4201" t="str">
        <f t="shared" si="65"/>
        <v>40-49</v>
      </c>
    </row>
    <row r="4202" spans="1:28" x14ac:dyDescent="0.3">
      <c r="A4202">
        <v>43</v>
      </c>
      <c r="B4202" t="s">
        <v>27</v>
      </c>
      <c r="C4202" t="s">
        <v>28</v>
      </c>
      <c r="D4202">
        <v>86</v>
      </c>
      <c r="E4202" t="s">
        <v>37</v>
      </c>
      <c r="F4202">
        <v>0</v>
      </c>
      <c r="G4202">
        <v>1</v>
      </c>
      <c r="H4202" t="s">
        <v>30</v>
      </c>
      <c r="I4202">
        <v>50</v>
      </c>
      <c r="J4202" t="s">
        <v>40</v>
      </c>
      <c r="K4202">
        <v>-200</v>
      </c>
      <c r="L4202" s="1">
        <v>2136</v>
      </c>
      <c r="M4202" t="s">
        <v>27</v>
      </c>
      <c r="N4202" t="s">
        <v>27</v>
      </c>
      <c r="O4202" t="s">
        <v>27</v>
      </c>
      <c r="P4202">
        <v>0</v>
      </c>
      <c r="Q4202" t="s">
        <v>32</v>
      </c>
      <c r="R4202">
        <v>1</v>
      </c>
      <c r="S4202" t="s">
        <v>36</v>
      </c>
      <c r="T4202">
        <v>7</v>
      </c>
      <c r="U4202">
        <v>3</v>
      </c>
      <c r="V4202">
        <v>3</v>
      </c>
      <c r="W4202">
        <v>1</v>
      </c>
      <c r="X4202">
        <v>790</v>
      </c>
      <c r="Y4202">
        <v>-50</v>
      </c>
      <c r="Z4202" t="s">
        <v>35</v>
      </c>
      <c r="AA4202">
        <v>100</v>
      </c>
      <c r="AB4202" t="str">
        <f t="shared" si="65"/>
        <v>40-49</v>
      </c>
    </row>
    <row r="4203" spans="1:28" x14ac:dyDescent="0.3">
      <c r="A4203">
        <v>23</v>
      </c>
      <c r="B4203" t="s">
        <v>27</v>
      </c>
      <c r="C4203" t="s">
        <v>38</v>
      </c>
      <c r="D4203">
        <v>0</v>
      </c>
      <c r="E4203" t="s">
        <v>37</v>
      </c>
      <c r="F4203">
        <v>0</v>
      </c>
      <c r="G4203">
        <v>0</v>
      </c>
      <c r="H4203" t="s">
        <v>39</v>
      </c>
      <c r="I4203">
        <v>0</v>
      </c>
      <c r="J4203" t="s">
        <v>40</v>
      </c>
      <c r="K4203">
        <v>-200</v>
      </c>
      <c r="L4203" s="1">
        <v>2000</v>
      </c>
      <c r="M4203" t="s">
        <v>27</v>
      </c>
      <c r="N4203" t="s">
        <v>27</v>
      </c>
      <c r="O4203" t="s">
        <v>27</v>
      </c>
      <c r="P4203">
        <v>0</v>
      </c>
      <c r="Q4203" t="s">
        <v>34</v>
      </c>
      <c r="R4203">
        <v>11</v>
      </c>
      <c r="S4203" t="s">
        <v>36</v>
      </c>
      <c r="T4203">
        <v>6</v>
      </c>
      <c r="U4203">
        <v>4</v>
      </c>
      <c r="V4203">
        <v>3</v>
      </c>
      <c r="W4203">
        <v>14</v>
      </c>
      <c r="X4203">
        <v>712</v>
      </c>
      <c r="Y4203">
        <v>-50</v>
      </c>
      <c r="Z4203" t="s">
        <v>35</v>
      </c>
      <c r="AA4203">
        <v>100</v>
      </c>
      <c r="AB4203" t="str">
        <f t="shared" si="65"/>
        <v>20-29</v>
      </c>
    </row>
    <row r="4204" spans="1:28" x14ac:dyDescent="0.3">
      <c r="A4204">
        <v>25</v>
      </c>
      <c r="B4204" t="s">
        <v>27</v>
      </c>
      <c r="C4204" t="s">
        <v>38</v>
      </c>
      <c r="D4204">
        <v>0</v>
      </c>
      <c r="E4204" t="s">
        <v>29</v>
      </c>
      <c r="F4204">
        <v>50</v>
      </c>
      <c r="G4204">
        <v>0</v>
      </c>
      <c r="H4204" t="s">
        <v>43</v>
      </c>
      <c r="I4204">
        <v>0</v>
      </c>
      <c r="J4204" t="s">
        <v>40</v>
      </c>
      <c r="K4204">
        <v>-200</v>
      </c>
      <c r="L4204" s="1">
        <v>2000</v>
      </c>
      <c r="M4204" t="s">
        <v>27</v>
      </c>
      <c r="N4204" t="s">
        <v>36</v>
      </c>
      <c r="O4204" t="s">
        <v>27</v>
      </c>
      <c r="P4204">
        <v>50</v>
      </c>
      <c r="Q4204" t="s">
        <v>44</v>
      </c>
      <c r="R4204">
        <v>21</v>
      </c>
      <c r="S4204" t="s">
        <v>36</v>
      </c>
      <c r="T4204">
        <v>4</v>
      </c>
      <c r="U4204">
        <v>3</v>
      </c>
      <c r="V4204">
        <v>1</v>
      </c>
      <c r="W4204">
        <v>1</v>
      </c>
      <c r="X4204">
        <v>631</v>
      </c>
      <c r="Y4204">
        <v>50</v>
      </c>
      <c r="Z4204" t="s">
        <v>41</v>
      </c>
      <c r="AA4204">
        <v>0</v>
      </c>
      <c r="AB4204" t="str">
        <f t="shared" si="65"/>
        <v>20-29</v>
      </c>
    </row>
    <row r="4205" spans="1:28" x14ac:dyDescent="0.3">
      <c r="A4205">
        <v>25</v>
      </c>
      <c r="B4205" t="s">
        <v>27</v>
      </c>
      <c r="C4205" t="s">
        <v>45</v>
      </c>
      <c r="D4205">
        <v>0</v>
      </c>
      <c r="E4205" t="s">
        <v>29</v>
      </c>
      <c r="F4205">
        <v>50</v>
      </c>
      <c r="G4205">
        <v>0</v>
      </c>
      <c r="H4205" t="s">
        <v>39</v>
      </c>
      <c r="I4205">
        <v>0</v>
      </c>
      <c r="J4205" t="s">
        <v>40</v>
      </c>
      <c r="K4205">
        <v>-200</v>
      </c>
      <c r="L4205" s="1">
        <v>2050</v>
      </c>
      <c r="M4205" t="s">
        <v>27</v>
      </c>
      <c r="N4205" t="s">
        <v>36</v>
      </c>
      <c r="O4205" t="s">
        <v>36</v>
      </c>
      <c r="P4205">
        <v>100</v>
      </c>
      <c r="Q4205" t="s">
        <v>34</v>
      </c>
      <c r="R4205">
        <v>20</v>
      </c>
      <c r="S4205" t="s">
        <v>36</v>
      </c>
      <c r="T4205">
        <v>5</v>
      </c>
      <c r="U4205">
        <v>2</v>
      </c>
      <c r="V4205">
        <v>1</v>
      </c>
      <c r="W4205">
        <v>10</v>
      </c>
      <c r="X4205">
        <v>698</v>
      </c>
      <c r="Y4205">
        <v>50</v>
      </c>
      <c r="Z4205" t="s">
        <v>35</v>
      </c>
      <c r="AA4205">
        <v>100</v>
      </c>
      <c r="AB4205" t="str">
        <f t="shared" si="65"/>
        <v>20-29</v>
      </c>
    </row>
    <row r="4206" spans="1:28" x14ac:dyDescent="0.3">
      <c r="A4206">
        <v>41</v>
      </c>
      <c r="B4206" t="s">
        <v>27</v>
      </c>
      <c r="C4206" t="s">
        <v>28</v>
      </c>
      <c r="D4206">
        <v>86</v>
      </c>
      <c r="E4206" t="s">
        <v>42</v>
      </c>
      <c r="F4206">
        <v>100</v>
      </c>
      <c r="G4206">
        <v>2</v>
      </c>
      <c r="H4206" t="s">
        <v>43</v>
      </c>
      <c r="I4206">
        <v>400</v>
      </c>
      <c r="J4206" t="s">
        <v>31</v>
      </c>
      <c r="K4206">
        <v>0</v>
      </c>
      <c r="L4206" s="1">
        <v>2736</v>
      </c>
      <c r="M4206" t="s">
        <v>27</v>
      </c>
      <c r="N4206" t="s">
        <v>27</v>
      </c>
      <c r="O4206" t="s">
        <v>27</v>
      </c>
      <c r="P4206">
        <v>0</v>
      </c>
      <c r="Q4206" t="s">
        <v>32</v>
      </c>
      <c r="R4206">
        <v>28</v>
      </c>
      <c r="S4206" t="s">
        <v>36</v>
      </c>
      <c r="T4206">
        <v>3</v>
      </c>
      <c r="U4206">
        <v>3</v>
      </c>
      <c r="V4206">
        <v>2</v>
      </c>
      <c r="W4206">
        <v>10</v>
      </c>
      <c r="X4206">
        <v>726</v>
      </c>
      <c r="Y4206">
        <v>-50</v>
      </c>
      <c r="Z4206" t="s">
        <v>33</v>
      </c>
      <c r="AA4206">
        <v>50</v>
      </c>
      <c r="AB4206" t="str">
        <f t="shared" si="65"/>
        <v>40-49</v>
      </c>
    </row>
    <row r="4207" spans="1:28" x14ac:dyDescent="0.3">
      <c r="A4207">
        <v>30</v>
      </c>
      <c r="B4207" t="s">
        <v>27</v>
      </c>
      <c r="C4207" t="s">
        <v>46</v>
      </c>
      <c r="D4207">
        <v>0</v>
      </c>
      <c r="E4207" t="s">
        <v>29</v>
      </c>
      <c r="F4207">
        <v>50</v>
      </c>
      <c r="G4207">
        <v>0</v>
      </c>
      <c r="H4207" t="s">
        <v>30</v>
      </c>
      <c r="I4207">
        <v>0</v>
      </c>
      <c r="J4207" t="s">
        <v>40</v>
      </c>
      <c r="K4207">
        <v>-200</v>
      </c>
      <c r="L4207" s="1">
        <v>2150</v>
      </c>
      <c r="M4207" t="s">
        <v>27</v>
      </c>
      <c r="N4207" t="s">
        <v>27</v>
      </c>
      <c r="O4207" t="s">
        <v>27</v>
      </c>
      <c r="P4207">
        <v>0</v>
      </c>
      <c r="Q4207" t="s">
        <v>34</v>
      </c>
      <c r="R4207">
        <v>27</v>
      </c>
      <c r="S4207" t="s">
        <v>36</v>
      </c>
      <c r="T4207">
        <v>2</v>
      </c>
      <c r="U4207">
        <v>2</v>
      </c>
      <c r="V4207">
        <v>3</v>
      </c>
      <c r="W4207">
        <v>11</v>
      </c>
      <c r="X4207">
        <v>689</v>
      </c>
      <c r="Y4207">
        <v>50</v>
      </c>
      <c r="Z4207" t="s">
        <v>35</v>
      </c>
      <c r="AA4207">
        <v>100</v>
      </c>
      <c r="AB4207" t="str">
        <f t="shared" si="65"/>
        <v>30-39</v>
      </c>
    </row>
    <row r="4208" spans="1:28" x14ac:dyDescent="0.3">
      <c r="A4208">
        <v>47</v>
      </c>
      <c r="B4208" t="s">
        <v>27</v>
      </c>
      <c r="C4208" t="s">
        <v>38</v>
      </c>
      <c r="D4208">
        <v>0</v>
      </c>
      <c r="E4208" t="s">
        <v>37</v>
      </c>
      <c r="F4208">
        <v>0</v>
      </c>
      <c r="G4208">
        <v>0</v>
      </c>
      <c r="H4208" t="s">
        <v>30</v>
      </c>
      <c r="I4208">
        <v>0</v>
      </c>
      <c r="J4208" t="s">
        <v>40</v>
      </c>
      <c r="K4208">
        <v>-200</v>
      </c>
      <c r="L4208" s="1">
        <v>2000</v>
      </c>
      <c r="M4208" t="s">
        <v>27</v>
      </c>
      <c r="N4208" t="s">
        <v>27</v>
      </c>
      <c r="O4208" t="s">
        <v>27</v>
      </c>
      <c r="P4208">
        <v>0</v>
      </c>
      <c r="Q4208" t="s">
        <v>32</v>
      </c>
      <c r="R4208">
        <v>10</v>
      </c>
      <c r="S4208" t="s">
        <v>36</v>
      </c>
      <c r="T4208">
        <v>6</v>
      </c>
      <c r="U4208">
        <v>2</v>
      </c>
      <c r="V4208">
        <v>3</v>
      </c>
      <c r="W4208">
        <v>8</v>
      </c>
      <c r="X4208">
        <v>669</v>
      </c>
      <c r="Y4208">
        <v>50</v>
      </c>
      <c r="Z4208" t="s">
        <v>41</v>
      </c>
      <c r="AA4208">
        <v>0</v>
      </c>
      <c r="AB4208" t="str">
        <f t="shared" si="65"/>
        <v>40-49</v>
      </c>
    </row>
    <row r="4209" spans="1:28" x14ac:dyDescent="0.3">
      <c r="A4209">
        <v>18</v>
      </c>
      <c r="B4209" t="s">
        <v>27</v>
      </c>
      <c r="C4209" t="s">
        <v>38</v>
      </c>
      <c r="D4209">
        <v>0</v>
      </c>
      <c r="E4209" t="s">
        <v>42</v>
      </c>
      <c r="F4209">
        <v>100</v>
      </c>
      <c r="G4209">
        <v>0</v>
      </c>
      <c r="H4209" t="s">
        <v>30</v>
      </c>
      <c r="I4209">
        <v>0</v>
      </c>
      <c r="J4209" t="s">
        <v>40</v>
      </c>
      <c r="K4209">
        <v>-200</v>
      </c>
      <c r="L4209" s="1">
        <v>2000</v>
      </c>
      <c r="M4209" t="s">
        <v>27</v>
      </c>
      <c r="N4209" t="s">
        <v>36</v>
      </c>
      <c r="O4209" t="s">
        <v>27</v>
      </c>
      <c r="P4209">
        <v>50</v>
      </c>
      <c r="Q4209" t="s">
        <v>34</v>
      </c>
      <c r="R4209">
        <v>22</v>
      </c>
      <c r="S4209" t="s">
        <v>36</v>
      </c>
      <c r="T4209">
        <v>3</v>
      </c>
      <c r="U4209">
        <v>0</v>
      </c>
      <c r="V4209">
        <v>3</v>
      </c>
      <c r="W4209">
        <v>3</v>
      </c>
      <c r="X4209">
        <v>721</v>
      </c>
      <c r="Y4209">
        <v>-50</v>
      </c>
      <c r="Z4209" t="s">
        <v>33</v>
      </c>
      <c r="AA4209">
        <v>50</v>
      </c>
      <c r="AB4209" t="str">
        <f t="shared" si="65"/>
        <v>10-19</v>
      </c>
    </row>
    <row r="4210" spans="1:28" x14ac:dyDescent="0.3">
      <c r="A4210">
        <v>27</v>
      </c>
      <c r="B4210" t="s">
        <v>27</v>
      </c>
      <c r="C4210" t="s">
        <v>28</v>
      </c>
      <c r="D4210">
        <v>86</v>
      </c>
      <c r="E4210" t="s">
        <v>29</v>
      </c>
      <c r="F4210">
        <v>50</v>
      </c>
      <c r="G4210">
        <v>1</v>
      </c>
      <c r="H4210" t="s">
        <v>30</v>
      </c>
      <c r="I4210">
        <v>50</v>
      </c>
      <c r="J4210" t="s">
        <v>31</v>
      </c>
      <c r="K4210">
        <v>0</v>
      </c>
      <c r="L4210" s="1">
        <v>2336</v>
      </c>
      <c r="M4210" t="s">
        <v>36</v>
      </c>
      <c r="N4210" t="s">
        <v>27</v>
      </c>
      <c r="O4210" t="s">
        <v>27</v>
      </c>
      <c r="P4210">
        <v>50</v>
      </c>
      <c r="Q4210" t="s">
        <v>34</v>
      </c>
      <c r="R4210">
        <v>16</v>
      </c>
      <c r="S4210" t="s">
        <v>27</v>
      </c>
      <c r="T4210">
        <v>2</v>
      </c>
      <c r="U4210">
        <v>3</v>
      </c>
      <c r="V4210">
        <v>1</v>
      </c>
      <c r="W4210">
        <v>99</v>
      </c>
      <c r="X4210">
        <v>666</v>
      </c>
      <c r="Y4210">
        <v>50</v>
      </c>
      <c r="Z4210" t="s">
        <v>41</v>
      </c>
      <c r="AA4210">
        <v>0</v>
      </c>
      <c r="AB4210" t="str">
        <f t="shared" si="65"/>
        <v>20-29</v>
      </c>
    </row>
    <row r="4211" spans="1:28" x14ac:dyDescent="0.3">
      <c r="A4211">
        <v>23</v>
      </c>
      <c r="B4211" t="s">
        <v>27</v>
      </c>
      <c r="C4211" t="s">
        <v>28</v>
      </c>
      <c r="D4211">
        <v>86</v>
      </c>
      <c r="E4211" t="s">
        <v>37</v>
      </c>
      <c r="F4211">
        <v>0</v>
      </c>
      <c r="G4211">
        <v>1</v>
      </c>
      <c r="H4211" t="s">
        <v>30</v>
      </c>
      <c r="I4211">
        <v>50</v>
      </c>
      <c r="J4211" t="s">
        <v>31</v>
      </c>
      <c r="K4211">
        <v>0</v>
      </c>
      <c r="L4211" s="1">
        <v>2286</v>
      </c>
      <c r="M4211" t="s">
        <v>27</v>
      </c>
      <c r="N4211" t="s">
        <v>27</v>
      </c>
      <c r="O4211" t="s">
        <v>27</v>
      </c>
      <c r="P4211">
        <v>0</v>
      </c>
      <c r="Q4211" t="s">
        <v>34</v>
      </c>
      <c r="R4211">
        <v>3</v>
      </c>
      <c r="S4211" t="s">
        <v>36</v>
      </c>
      <c r="T4211">
        <v>7</v>
      </c>
      <c r="U4211">
        <v>2</v>
      </c>
      <c r="V4211">
        <v>3</v>
      </c>
      <c r="W4211">
        <v>5</v>
      </c>
      <c r="X4211">
        <v>751</v>
      </c>
      <c r="Y4211">
        <v>-50</v>
      </c>
      <c r="Z4211" t="s">
        <v>33</v>
      </c>
      <c r="AA4211">
        <v>50</v>
      </c>
      <c r="AB4211" t="str">
        <f t="shared" si="65"/>
        <v>20-29</v>
      </c>
    </row>
    <row r="4212" spans="1:28" x14ac:dyDescent="0.3">
      <c r="A4212">
        <v>36</v>
      </c>
      <c r="B4212" t="s">
        <v>27</v>
      </c>
      <c r="C4212" t="s">
        <v>28</v>
      </c>
      <c r="D4212">
        <v>86</v>
      </c>
      <c r="E4212" t="s">
        <v>37</v>
      </c>
      <c r="F4212">
        <v>0</v>
      </c>
      <c r="G4212">
        <v>0</v>
      </c>
      <c r="H4212" t="s">
        <v>30</v>
      </c>
      <c r="I4212">
        <v>0</v>
      </c>
      <c r="J4212" t="s">
        <v>31</v>
      </c>
      <c r="K4212">
        <v>0</v>
      </c>
      <c r="L4212" s="1">
        <v>2386</v>
      </c>
      <c r="M4212" t="s">
        <v>27</v>
      </c>
      <c r="N4212" t="s">
        <v>27</v>
      </c>
      <c r="O4212" t="s">
        <v>27</v>
      </c>
      <c r="P4212">
        <v>0</v>
      </c>
      <c r="Q4212" t="s">
        <v>44</v>
      </c>
      <c r="R4212">
        <v>20</v>
      </c>
      <c r="S4212" t="s">
        <v>36</v>
      </c>
      <c r="T4212">
        <v>10</v>
      </c>
      <c r="U4212">
        <v>2</v>
      </c>
      <c r="V4212">
        <v>2</v>
      </c>
      <c r="W4212">
        <v>4</v>
      </c>
      <c r="X4212">
        <v>661</v>
      </c>
      <c r="Y4212">
        <v>50</v>
      </c>
      <c r="Z4212" t="s">
        <v>35</v>
      </c>
      <c r="AA4212">
        <v>100</v>
      </c>
      <c r="AB4212" t="str">
        <f t="shared" si="65"/>
        <v>30-39</v>
      </c>
    </row>
    <row r="4213" spans="1:28" x14ac:dyDescent="0.3">
      <c r="A4213">
        <v>31</v>
      </c>
      <c r="B4213" t="s">
        <v>27</v>
      </c>
      <c r="C4213" t="s">
        <v>28</v>
      </c>
      <c r="D4213">
        <v>86</v>
      </c>
      <c r="E4213" t="s">
        <v>37</v>
      </c>
      <c r="F4213">
        <v>0</v>
      </c>
      <c r="G4213">
        <v>0</v>
      </c>
      <c r="H4213" t="s">
        <v>30</v>
      </c>
      <c r="I4213">
        <v>0</v>
      </c>
      <c r="J4213" t="s">
        <v>31</v>
      </c>
      <c r="K4213">
        <v>0</v>
      </c>
      <c r="L4213" s="1">
        <v>2236</v>
      </c>
      <c r="M4213" t="s">
        <v>27</v>
      </c>
      <c r="N4213" t="s">
        <v>27</v>
      </c>
      <c r="O4213" t="s">
        <v>27</v>
      </c>
      <c r="P4213">
        <v>0</v>
      </c>
      <c r="Q4213" t="s">
        <v>34</v>
      </c>
      <c r="R4213">
        <v>13</v>
      </c>
      <c r="S4213" t="s">
        <v>36</v>
      </c>
      <c r="T4213">
        <v>6</v>
      </c>
      <c r="U4213">
        <v>1</v>
      </c>
      <c r="V4213">
        <v>3</v>
      </c>
      <c r="W4213">
        <v>5</v>
      </c>
      <c r="X4213">
        <v>717</v>
      </c>
      <c r="Y4213">
        <v>-50</v>
      </c>
      <c r="Z4213" t="s">
        <v>33</v>
      </c>
      <c r="AA4213">
        <v>50</v>
      </c>
      <c r="AB4213" t="str">
        <f t="shared" si="65"/>
        <v>30-39</v>
      </c>
    </row>
    <row r="4214" spans="1:28" x14ac:dyDescent="0.3">
      <c r="A4214">
        <v>51</v>
      </c>
      <c r="B4214" t="s">
        <v>27</v>
      </c>
      <c r="C4214" t="s">
        <v>38</v>
      </c>
      <c r="D4214">
        <v>0</v>
      </c>
      <c r="E4214" t="s">
        <v>37</v>
      </c>
      <c r="F4214">
        <v>0</v>
      </c>
      <c r="G4214">
        <v>0</v>
      </c>
      <c r="H4214" t="s">
        <v>30</v>
      </c>
      <c r="I4214">
        <v>0</v>
      </c>
      <c r="J4214" t="s">
        <v>40</v>
      </c>
      <c r="K4214">
        <v>-200</v>
      </c>
      <c r="L4214" s="1">
        <v>2000</v>
      </c>
      <c r="M4214" t="s">
        <v>27</v>
      </c>
      <c r="N4214" t="s">
        <v>27</v>
      </c>
      <c r="O4214" t="s">
        <v>27</v>
      </c>
      <c r="P4214">
        <v>0</v>
      </c>
      <c r="Q4214" t="s">
        <v>34</v>
      </c>
      <c r="R4214">
        <v>19</v>
      </c>
      <c r="S4214" t="s">
        <v>27</v>
      </c>
      <c r="T4214">
        <v>4</v>
      </c>
      <c r="U4214">
        <v>1</v>
      </c>
      <c r="V4214">
        <v>2</v>
      </c>
      <c r="W4214">
        <v>99</v>
      </c>
      <c r="X4214">
        <v>666</v>
      </c>
      <c r="Y4214">
        <v>50</v>
      </c>
      <c r="Z4214" t="s">
        <v>41</v>
      </c>
      <c r="AA4214">
        <v>0</v>
      </c>
      <c r="AB4214" t="str">
        <f t="shared" si="65"/>
        <v>50-59</v>
      </c>
    </row>
    <row r="4215" spans="1:28" x14ac:dyDescent="0.3">
      <c r="A4215">
        <v>18</v>
      </c>
      <c r="B4215" t="s">
        <v>27</v>
      </c>
      <c r="C4215" t="s">
        <v>38</v>
      </c>
      <c r="D4215">
        <v>0</v>
      </c>
      <c r="E4215" t="s">
        <v>42</v>
      </c>
      <c r="F4215">
        <v>100</v>
      </c>
      <c r="G4215">
        <v>0</v>
      </c>
      <c r="H4215" t="s">
        <v>30</v>
      </c>
      <c r="I4215">
        <v>0</v>
      </c>
      <c r="J4215" t="s">
        <v>31</v>
      </c>
      <c r="K4215">
        <v>0</v>
      </c>
      <c r="L4215" s="1">
        <v>2200</v>
      </c>
      <c r="M4215" t="s">
        <v>27</v>
      </c>
      <c r="N4215" t="s">
        <v>27</v>
      </c>
      <c r="O4215" t="s">
        <v>27</v>
      </c>
      <c r="P4215">
        <v>0</v>
      </c>
      <c r="Q4215" t="s">
        <v>34</v>
      </c>
      <c r="R4215">
        <v>29</v>
      </c>
      <c r="S4215" t="s">
        <v>36</v>
      </c>
      <c r="T4215">
        <v>5</v>
      </c>
      <c r="U4215">
        <v>2</v>
      </c>
      <c r="V4215">
        <v>3</v>
      </c>
      <c r="W4215">
        <v>11</v>
      </c>
      <c r="X4215">
        <v>748</v>
      </c>
      <c r="Y4215">
        <v>-50</v>
      </c>
      <c r="Z4215" t="s">
        <v>41</v>
      </c>
      <c r="AA4215">
        <v>0</v>
      </c>
      <c r="AB4215" t="str">
        <f t="shared" si="65"/>
        <v>10-19</v>
      </c>
    </row>
    <row r="4216" spans="1:28" x14ac:dyDescent="0.3">
      <c r="A4216">
        <v>40</v>
      </c>
      <c r="B4216" t="s">
        <v>27</v>
      </c>
      <c r="C4216" t="s">
        <v>38</v>
      </c>
      <c r="D4216">
        <v>0</v>
      </c>
      <c r="E4216" t="s">
        <v>42</v>
      </c>
      <c r="F4216">
        <v>100</v>
      </c>
      <c r="G4216">
        <v>0</v>
      </c>
      <c r="H4216" t="s">
        <v>30</v>
      </c>
      <c r="I4216">
        <v>0</v>
      </c>
      <c r="J4216" t="s">
        <v>40</v>
      </c>
      <c r="K4216">
        <v>-200</v>
      </c>
      <c r="L4216" s="1">
        <v>2050</v>
      </c>
      <c r="M4216" t="s">
        <v>27</v>
      </c>
      <c r="N4216" t="s">
        <v>27</v>
      </c>
      <c r="O4216" t="s">
        <v>27</v>
      </c>
      <c r="P4216">
        <v>0</v>
      </c>
      <c r="Q4216" t="s">
        <v>44</v>
      </c>
      <c r="R4216">
        <v>18</v>
      </c>
      <c r="S4216" t="s">
        <v>36</v>
      </c>
      <c r="T4216">
        <v>6</v>
      </c>
      <c r="U4216">
        <v>2</v>
      </c>
      <c r="V4216">
        <v>3</v>
      </c>
      <c r="W4216">
        <v>7</v>
      </c>
      <c r="X4216">
        <v>713</v>
      </c>
      <c r="Y4216">
        <v>-50</v>
      </c>
      <c r="Z4216" t="s">
        <v>33</v>
      </c>
      <c r="AA4216">
        <v>50</v>
      </c>
      <c r="AB4216" t="str">
        <f t="shared" si="65"/>
        <v>40-49</v>
      </c>
    </row>
    <row r="4217" spans="1:28" x14ac:dyDescent="0.3">
      <c r="A4217">
        <v>48</v>
      </c>
      <c r="B4217" t="s">
        <v>27</v>
      </c>
      <c r="C4217" t="s">
        <v>38</v>
      </c>
      <c r="D4217">
        <v>0</v>
      </c>
      <c r="E4217" t="s">
        <v>29</v>
      </c>
      <c r="F4217">
        <v>50</v>
      </c>
      <c r="G4217">
        <v>0</v>
      </c>
      <c r="H4217" t="s">
        <v>30</v>
      </c>
      <c r="I4217">
        <v>0</v>
      </c>
      <c r="J4217" t="s">
        <v>31</v>
      </c>
      <c r="K4217">
        <v>0</v>
      </c>
      <c r="L4217" s="1">
        <v>2250</v>
      </c>
      <c r="M4217" t="s">
        <v>27</v>
      </c>
      <c r="N4217" t="s">
        <v>27</v>
      </c>
      <c r="O4217" t="s">
        <v>27</v>
      </c>
      <c r="P4217">
        <v>0</v>
      </c>
      <c r="Q4217" t="s">
        <v>32</v>
      </c>
      <c r="R4217">
        <v>20</v>
      </c>
      <c r="S4217" t="s">
        <v>27</v>
      </c>
      <c r="T4217">
        <v>4</v>
      </c>
      <c r="U4217">
        <v>3</v>
      </c>
      <c r="V4217">
        <v>2</v>
      </c>
      <c r="W4217">
        <v>99</v>
      </c>
      <c r="X4217">
        <v>655</v>
      </c>
      <c r="Y4217">
        <v>50</v>
      </c>
      <c r="Z4217" t="s">
        <v>41</v>
      </c>
      <c r="AA4217">
        <v>0</v>
      </c>
      <c r="AB4217" t="str">
        <f t="shared" si="65"/>
        <v>40-49</v>
      </c>
    </row>
    <row r="4218" spans="1:28" x14ac:dyDescent="0.3">
      <c r="A4218">
        <v>67</v>
      </c>
      <c r="B4218" t="s">
        <v>36</v>
      </c>
      <c r="C4218" t="s">
        <v>38</v>
      </c>
      <c r="D4218">
        <v>0</v>
      </c>
      <c r="E4218" t="s">
        <v>29</v>
      </c>
      <c r="F4218">
        <v>50</v>
      </c>
      <c r="G4218">
        <v>1</v>
      </c>
      <c r="H4218" t="s">
        <v>39</v>
      </c>
      <c r="I4218">
        <v>100</v>
      </c>
      <c r="J4218" t="s">
        <v>40</v>
      </c>
      <c r="K4218">
        <v>-200</v>
      </c>
      <c r="L4218" s="1">
        <v>1950</v>
      </c>
      <c r="M4218" t="s">
        <v>27</v>
      </c>
      <c r="N4218" t="s">
        <v>36</v>
      </c>
      <c r="O4218" t="s">
        <v>36</v>
      </c>
      <c r="P4218">
        <v>100</v>
      </c>
      <c r="Q4218" t="s">
        <v>34</v>
      </c>
      <c r="R4218">
        <v>18</v>
      </c>
      <c r="S4218" t="s">
        <v>36</v>
      </c>
      <c r="T4218">
        <v>1</v>
      </c>
      <c r="U4218">
        <v>3</v>
      </c>
      <c r="V4218">
        <v>2</v>
      </c>
      <c r="W4218">
        <v>6</v>
      </c>
      <c r="X4218">
        <v>758</v>
      </c>
      <c r="Y4218">
        <v>-50</v>
      </c>
      <c r="Z4218" t="s">
        <v>41</v>
      </c>
      <c r="AA4218">
        <v>0</v>
      </c>
      <c r="AB4218" t="str">
        <f t="shared" si="65"/>
        <v>60-69</v>
      </c>
    </row>
    <row r="4219" spans="1:28" x14ac:dyDescent="0.3">
      <c r="A4219">
        <v>32</v>
      </c>
      <c r="B4219" t="s">
        <v>27</v>
      </c>
      <c r="C4219" t="s">
        <v>28</v>
      </c>
      <c r="D4219">
        <v>86</v>
      </c>
      <c r="E4219" t="s">
        <v>29</v>
      </c>
      <c r="F4219">
        <v>50</v>
      </c>
      <c r="G4219">
        <v>1</v>
      </c>
      <c r="H4219" t="s">
        <v>30</v>
      </c>
      <c r="I4219">
        <v>50</v>
      </c>
      <c r="J4219" t="s">
        <v>31</v>
      </c>
      <c r="K4219">
        <v>0</v>
      </c>
      <c r="L4219" s="1">
        <v>2436</v>
      </c>
      <c r="M4219" t="s">
        <v>36</v>
      </c>
      <c r="N4219" t="s">
        <v>27</v>
      </c>
      <c r="O4219" t="s">
        <v>27</v>
      </c>
      <c r="P4219">
        <v>50</v>
      </c>
      <c r="Q4219" t="s">
        <v>44</v>
      </c>
      <c r="R4219">
        <v>13</v>
      </c>
      <c r="S4219" t="s">
        <v>36</v>
      </c>
      <c r="T4219">
        <v>9</v>
      </c>
      <c r="U4219">
        <v>2</v>
      </c>
      <c r="V4219">
        <v>2</v>
      </c>
      <c r="W4219">
        <v>9</v>
      </c>
      <c r="X4219">
        <v>675</v>
      </c>
      <c r="Y4219">
        <v>50</v>
      </c>
      <c r="Z4219" t="s">
        <v>35</v>
      </c>
      <c r="AA4219">
        <v>100</v>
      </c>
      <c r="AB4219" t="str">
        <f t="shared" si="65"/>
        <v>30-39</v>
      </c>
    </row>
    <row r="4220" spans="1:28" x14ac:dyDescent="0.3">
      <c r="A4220">
        <v>44</v>
      </c>
      <c r="B4220" t="s">
        <v>27</v>
      </c>
      <c r="C4220" t="s">
        <v>45</v>
      </c>
      <c r="D4220">
        <v>0</v>
      </c>
      <c r="E4220" t="s">
        <v>37</v>
      </c>
      <c r="F4220">
        <v>0</v>
      </c>
      <c r="G4220">
        <v>0</v>
      </c>
      <c r="H4220" t="s">
        <v>39</v>
      </c>
      <c r="I4220">
        <v>0</v>
      </c>
      <c r="J4220" t="s">
        <v>40</v>
      </c>
      <c r="K4220">
        <v>-200</v>
      </c>
      <c r="L4220" s="1">
        <v>1950</v>
      </c>
      <c r="M4220" t="s">
        <v>27</v>
      </c>
      <c r="N4220" t="s">
        <v>27</v>
      </c>
      <c r="O4220" t="s">
        <v>27</v>
      </c>
      <c r="P4220">
        <v>0</v>
      </c>
      <c r="Q4220" t="s">
        <v>32</v>
      </c>
      <c r="R4220">
        <v>14</v>
      </c>
      <c r="S4220" t="s">
        <v>36</v>
      </c>
      <c r="T4220">
        <v>10</v>
      </c>
      <c r="U4220">
        <v>2</v>
      </c>
      <c r="V4220">
        <v>2</v>
      </c>
      <c r="W4220">
        <v>2</v>
      </c>
      <c r="X4220">
        <v>706</v>
      </c>
      <c r="Y4220">
        <v>-50</v>
      </c>
      <c r="Z4220" t="s">
        <v>33</v>
      </c>
      <c r="AA4220">
        <v>50</v>
      </c>
      <c r="AB4220" t="str">
        <f t="shared" si="65"/>
        <v>40-49</v>
      </c>
    </row>
    <row r="4221" spans="1:28" x14ac:dyDescent="0.3">
      <c r="A4221">
        <v>18</v>
      </c>
      <c r="B4221" t="s">
        <v>27</v>
      </c>
      <c r="C4221" t="s">
        <v>38</v>
      </c>
      <c r="D4221">
        <v>0</v>
      </c>
      <c r="E4221" t="s">
        <v>29</v>
      </c>
      <c r="F4221">
        <v>50</v>
      </c>
      <c r="G4221">
        <v>0</v>
      </c>
      <c r="H4221" t="s">
        <v>39</v>
      </c>
      <c r="I4221">
        <v>0</v>
      </c>
      <c r="J4221" t="s">
        <v>31</v>
      </c>
      <c r="K4221">
        <v>0</v>
      </c>
      <c r="L4221" s="1">
        <v>2250</v>
      </c>
      <c r="M4221" t="s">
        <v>27</v>
      </c>
      <c r="N4221" t="s">
        <v>36</v>
      </c>
      <c r="O4221" t="s">
        <v>27</v>
      </c>
      <c r="P4221">
        <v>50</v>
      </c>
      <c r="Q4221" t="s">
        <v>32</v>
      </c>
      <c r="R4221">
        <v>26</v>
      </c>
      <c r="S4221" t="s">
        <v>36</v>
      </c>
      <c r="T4221">
        <v>5</v>
      </c>
      <c r="U4221">
        <v>1</v>
      </c>
      <c r="V4221">
        <v>2</v>
      </c>
      <c r="W4221">
        <v>2</v>
      </c>
      <c r="X4221">
        <v>638</v>
      </c>
      <c r="Y4221">
        <v>50</v>
      </c>
      <c r="Z4221" t="s">
        <v>33</v>
      </c>
      <c r="AA4221">
        <v>50</v>
      </c>
      <c r="AB4221" t="str">
        <f t="shared" si="65"/>
        <v>10-19</v>
      </c>
    </row>
    <row r="4222" spans="1:28" x14ac:dyDescent="0.3">
      <c r="A4222">
        <v>18</v>
      </c>
      <c r="B4222" t="s">
        <v>27</v>
      </c>
      <c r="C4222" t="s">
        <v>28</v>
      </c>
      <c r="D4222">
        <v>86</v>
      </c>
      <c r="E4222" t="s">
        <v>42</v>
      </c>
      <c r="F4222">
        <v>100</v>
      </c>
      <c r="G4222">
        <v>0</v>
      </c>
      <c r="H4222" t="s">
        <v>39</v>
      </c>
      <c r="I4222">
        <v>0</v>
      </c>
      <c r="J4222" t="s">
        <v>40</v>
      </c>
      <c r="K4222">
        <v>-200</v>
      </c>
      <c r="L4222" s="1">
        <v>2186</v>
      </c>
      <c r="M4222" t="s">
        <v>27</v>
      </c>
      <c r="N4222" t="s">
        <v>27</v>
      </c>
      <c r="O4222" t="s">
        <v>27</v>
      </c>
      <c r="P4222">
        <v>0</v>
      </c>
      <c r="Q4222" t="s">
        <v>34</v>
      </c>
      <c r="R4222">
        <v>1</v>
      </c>
      <c r="S4222" t="s">
        <v>27</v>
      </c>
      <c r="T4222">
        <v>3</v>
      </c>
      <c r="U4222">
        <v>3</v>
      </c>
      <c r="V4222">
        <v>3</v>
      </c>
      <c r="W4222">
        <v>99</v>
      </c>
      <c r="X4222">
        <v>721</v>
      </c>
      <c r="Y4222">
        <v>-50</v>
      </c>
      <c r="Z4222" t="s">
        <v>35</v>
      </c>
      <c r="AA4222">
        <v>100</v>
      </c>
      <c r="AB4222" t="str">
        <f t="shared" si="65"/>
        <v>10-19</v>
      </c>
    </row>
    <row r="4223" spans="1:28" x14ac:dyDescent="0.3">
      <c r="A4223">
        <v>52</v>
      </c>
      <c r="B4223" t="s">
        <v>27</v>
      </c>
      <c r="C4223" t="s">
        <v>28</v>
      </c>
      <c r="D4223">
        <v>86</v>
      </c>
      <c r="E4223" t="s">
        <v>29</v>
      </c>
      <c r="F4223">
        <v>50</v>
      </c>
      <c r="G4223">
        <v>0</v>
      </c>
      <c r="H4223" t="s">
        <v>30</v>
      </c>
      <c r="I4223">
        <v>0</v>
      </c>
      <c r="J4223" t="s">
        <v>31</v>
      </c>
      <c r="K4223">
        <v>0</v>
      </c>
      <c r="L4223" s="1">
        <v>2286</v>
      </c>
      <c r="M4223" t="s">
        <v>36</v>
      </c>
      <c r="N4223" t="s">
        <v>27</v>
      </c>
      <c r="O4223" t="s">
        <v>27</v>
      </c>
      <c r="P4223">
        <v>50</v>
      </c>
      <c r="Q4223" t="s">
        <v>34</v>
      </c>
      <c r="R4223">
        <v>16</v>
      </c>
      <c r="S4223" t="s">
        <v>27</v>
      </c>
      <c r="T4223">
        <v>3</v>
      </c>
      <c r="U4223">
        <v>4</v>
      </c>
      <c r="V4223">
        <v>3</v>
      </c>
      <c r="W4223">
        <v>99</v>
      </c>
      <c r="X4223">
        <v>724</v>
      </c>
      <c r="Y4223">
        <v>-50</v>
      </c>
      <c r="Z4223" t="s">
        <v>35</v>
      </c>
      <c r="AA4223">
        <v>100</v>
      </c>
      <c r="AB4223" t="str">
        <f t="shared" si="65"/>
        <v>50-59</v>
      </c>
    </row>
    <row r="4224" spans="1:28" x14ac:dyDescent="0.3">
      <c r="A4224">
        <v>39</v>
      </c>
      <c r="B4224" t="s">
        <v>27</v>
      </c>
      <c r="C4224" t="s">
        <v>38</v>
      </c>
      <c r="D4224">
        <v>0</v>
      </c>
      <c r="E4224" t="s">
        <v>29</v>
      </c>
      <c r="F4224">
        <v>50</v>
      </c>
      <c r="G4224">
        <v>0</v>
      </c>
      <c r="H4224" t="s">
        <v>39</v>
      </c>
      <c r="I4224">
        <v>0</v>
      </c>
      <c r="J4224" t="s">
        <v>40</v>
      </c>
      <c r="K4224">
        <v>-200</v>
      </c>
      <c r="L4224" s="1">
        <v>2000</v>
      </c>
      <c r="M4224" t="s">
        <v>27</v>
      </c>
      <c r="N4224" t="s">
        <v>36</v>
      </c>
      <c r="O4224" t="s">
        <v>27</v>
      </c>
      <c r="P4224">
        <v>50</v>
      </c>
      <c r="Q4224" t="s">
        <v>32</v>
      </c>
      <c r="R4224">
        <v>21</v>
      </c>
      <c r="S4224" t="s">
        <v>36</v>
      </c>
      <c r="T4224">
        <v>3</v>
      </c>
      <c r="U4224">
        <v>5</v>
      </c>
      <c r="V4224">
        <v>2</v>
      </c>
      <c r="W4224">
        <v>5</v>
      </c>
      <c r="X4224">
        <v>709</v>
      </c>
      <c r="Y4224">
        <v>-50</v>
      </c>
      <c r="Z4224" t="s">
        <v>35</v>
      </c>
      <c r="AA4224">
        <v>100</v>
      </c>
      <c r="AB4224" t="str">
        <f t="shared" si="65"/>
        <v>30-39</v>
      </c>
    </row>
    <row r="4225" spans="1:28" x14ac:dyDescent="0.3">
      <c r="A4225">
        <v>57</v>
      </c>
      <c r="B4225" t="s">
        <v>36</v>
      </c>
      <c r="C4225" t="s">
        <v>38</v>
      </c>
      <c r="D4225">
        <v>0</v>
      </c>
      <c r="E4225" t="s">
        <v>37</v>
      </c>
      <c r="F4225">
        <v>0</v>
      </c>
      <c r="G4225">
        <v>0</v>
      </c>
      <c r="H4225" t="s">
        <v>30</v>
      </c>
      <c r="I4225">
        <v>0</v>
      </c>
      <c r="J4225" t="s">
        <v>31</v>
      </c>
      <c r="K4225">
        <v>0</v>
      </c>
      <c r="L4225" s="1">
        <v>2150</v>
      </c>
      <c r="M4225" t="s">
        <v>27</v>
      </c>
      <c r="N4225" t="s">
        <v>27</v>
      </c>
      <c r="O4225" t="s">
        <v>27</v>
      </c>
      <c r="P4225">
        <v>0</v>
      </c>
      <c r="Q4225" t="s">
        <v>34</v>
      </c>
      <c r="R4225">
        <v>27</v>
      </c>
      <c r="S4225" t="s">
        <v>36</v>
      </c>
      <c r="T4225">
        <v>4</v>
      </c>
      <c r="U4225">
        <v>2</v>
      </c>
      <c r="V4225">
        <v>3</v>
      </c>
      <c r="W4225">
        <v>10</v>
      </c>
      <c r="X4225">
        <v>716</v>
      </c>
      <c r="Y4225">
        <v>-50</v>
      </c>
      <c r="Z4225" t="s">
        <v>33</v>
      </c>
      <c r="AA4225">
        <v>50</v>
      </c>
      <c r="AB4225" t="str">
        <f t="shared" si="65"/>
        <v>50-59</v>
      </c>
    </row>
    <row r="4226" spans="1:28" x14ac:dyDescent="0.3">
      <c r="A4226">
        <v>19</v>
      </c>
      <c r="B4226" t="s">
        <v>27</v>
      </c>
      <c r="C4226" t="s">
        <v>28</v>
      </c>
      <c r="D4226">
        <v>86</v>
      </c>
      <c r="E4226" t="s">
        <v>29</v>
      </c>
      <c r="F4226">
        <v>50</v>
      </c>
      <c r="G4226">
        <v>1</v>
      </c>
      <c r="H4226" t="s">
        <v>30</v>
      </c>
      <c r="I4226">
        <v>50</v>
      </c>
      <c r="J4226" t="s">
        <v>40</v>
      </c>
      <c r="K4226">
        <v>-200</v>
      </c>
      <c r="L4226" s="1">
        <v>2236</v>
      </c>
      <c r="M4226" t="s">
        <v>27</v>
      </c>
      <c r="N4226" t="s">
        <v>36</v>
      </c>
      <c r="O4226" t="s">
        <v>27</v>
      </c>
      <c r="P4226">
        <v>50</v>
      </c>
      <c r="Q4226" t="s">
        <v>34</v>
      </c>
      <c r="R4226">
        <v>22</v>
      </c>
      <c r="S4226" t="s">
        <v>27</v>
      </c>
      <c r="T4226">
        <v>6</v>
      </c>
      <c r="U4226">
        <v>1</v>
      </c>
      <c r="V4226">
        <v>1</v>
      </c>
      <c r="W4226">
        <v>99</v>
      </c>
      <c r="X4226">
        <v>654</v>
      </c>
      <c r="Y4226">
        <v>50</v>
      </c>
      <c r="Z4226" t="s">
        <v>35</v>
      </c>
      <c r="AA4226">
        <v>100</v>
      </c>
      <c r="AB4226" t="str">
        <f t="shared" ref="AB4226:AB4289" si="66">FLOOR(A4226,10) &amp; "-" &amp; (FLOOR(A4226,10)+9)</f>
        <v>10-19</v>
      </c>
    </row>
    <row r="4227" spans="1:28" x14ac:dyDescent="0.3">
      <c r="A4227">
        <v>47</v>
      </c>
      <c r="B4227" t="s">
        <v>27</v>
      </c>
      <c r="C4227" t="s">
        <v>46</v>
      </c>
      <c r="D4227">
        <v>0</v>
      </c>
      <c r="E4227" t="s">
        <v>29</v>
      </c>
      <c r="F4227">
        <v>50</v>
      </c>
      <c r="G4227">
        <v>2</v>
      </c>
      <c r="H4227" t="s">
        <v>30</v>
      </c>
      <c r="I4227">
        <v>100</v>
      </c>
      <c r="J4227" t="s">
        <v>31</v>
      </c>
      <c r="K4227">
        <v>0</v>
      </c>
      <c r="L4227" s="1">
        <v>2350</v>
      </c>
      <c r="M4227" t="s">
        <v>27</v>
      </c>
      <c r="N4227" t="s">
        <v>36</v>
      </c>
      <c r="O4227" t="s">
        <v>27</v>
      </c>
      <c r="P4227">
        <v>50</v>
      </c>
      <c r="Q4227" t="s">
        <v>44</v>
      </c>
      <c r="R4227">
        <v>15</v>
      </c>
      <c r="S4227" t="s">
        <v>27</v>
      </c>
      <c r="T4227">
        <v>4</v>
      </c>
      <c r="U4227">
        <v>0</v>
      </c>
      <c r="V4227">
        <v>1</v>
      </c>
      <c r="W4227">
        <v>99</v>
      </c>
      <c r="X4227">
        <v>641</v>
      </c>
      <c r="Y4227">
        <v>50</v>
      </c>
      <c r="Z4227" t="s">
        <v>33</v>
      </c>
      <c r="AA4227">
        <v>50</v>
      </c>
      <c r="AB4227" t="str">
        <f t="shared" si="66"/>
        <v>40-49</v>
      </c>
    </row>
    <row r="4228" spans="1:28" x14ac:dyDescent="0.3">
      <c r="A4228">
        <v>68</v>
      </c>
      <c r="B4228" t="s">
        <v>36</v>
      </c>
      <c r="C4228" t="s">
        <v>38</v>
      </c>
      <c r="D4228">
        <v>0</v>
      </c>
      <c r="E4228" t="s">
        <v>29</v>
      </c>
      <c r="F4228">
        <v>50</v>
      </c>
      <c r="G4228">
        <v>3</v>
      </c>
      <c r="H4228" t="s">
        <v>30</v>
      </c>
      <c r="I4228">
        <v>150</v>
      </c>
      <c r="J4228" t="s">
        <v>31</v>
      </c>
      <c r="K4228">
        <v>0</v>
      </c>
      <c r="L4228" s="1">
        <v>2350</v>
      </c>
      <c r="M4228" t="s">
        <v>36</v>
      </c>
      <c r="N4228" t="s">
        <v>27</v>
      </c>
      <c r="O4228" t="s">
        <v>27</v>
      </c>
      <c r="P4228">
        <v>50</v>
      </c>
      <c r="Q4228" t="s">
        <v>32</v>
      </c>
      <c r="R4228">
        <v>21</v>
      </c>
      <c r="S4228" t="s">
        <v>36</v>
      </c>
      <c r="T4228">
        <v>2</v>
      </c>
      <c r="U4228">
        <v>4</v>
      </c>
      <c r="V4228">
        <v>2</v>
      </c>
      <c r="W4228">
        <v>12</v>
      </c>
      <c r="X4228">
        <v>728</v>
      </c>
      <c r="Y4228">
        <v>-50</v>
      </c>
      <c r="Z4228" t="s">
        <v>35</v>
      </c>
      <c r="AA4228">
        <v>100</v>
      </c>
      <c r="AB4228" t="str">
        <f t="shared" si="66"/>
        <v>60-69</v>
      </c>
    </row>
    <row r="4229" spans="1:28" x14ac:dyDescent="0.3">
      <c r="A4229">
        <v>46</v>
      </c>
      <c r="B4229" t="s">
        <v>27</v>
      </c>
      <c r="C4229" t="s">
        <v>38</v>
      </c>
      <c r="D4229">
        <v>0</v>
      </c>
      <c r="E4229" t="s">
        <v>29</v>
      </c>
      <c r="F4229">
        <v>50</v>
      </c>
      <c r="G4229">
        <v>0</v>
      </c>
      <c r="H4229" t="s">
        <v>39</v>
      </c>
      <c r="I4229">
        <v>0</v>
      </c>
      <c r="J4229" t="s">
        <v>31</v>
      </c>
      <c r="K4229">
        <v>0</v>
      </c>
      <c r="L4229" s="1">
        <v>2200</v>
      </c>
      <c r="M4229" t="s">
        <v>27</v>
      </c>
      <c r="N4229" t="s">
        <v>27</v>
      </c>
      <c r="O4229" t="s">
        <v>27</v>
      </c>
      <c r="P4229">
        <v>0</v>
      </c>
      <c r="Q4229" t="s">
        <v>34</v>
      </c>
      <c r="R4229">
        <v>11</v>
      </c>
      <c r="S4229" t="s">
        <v>36</v>
      </c>
      <c r="T4229">
        <v>7</v>
      </c>
      <c r="U4229">
        <v>3</v>
      </c>
      <c r="V4229">
        <v>2</v>
      </c>
      <c r="W4229">
        <v>10</v>
      </c>
      <c r="X4229">
        <v>744</v>
      </c>
      <c r="Y4229">
        <v>-50</v>
      </c>
      <c r="Z4229" t="s">
        <v>33</v>
      </c>
      <c r="AA4229">
        <v>50</v>
      </c>
      <c r="AB4229" t="str">
        <f t="shared" si="66"/>
        <v>40-49</v>
      </c>
    </row>
    <row r="4230" spans="1:28" x14ac:dyDescent="0.3">
      <c r="A4230">
        <v>44</v>
      </c>
      <c r="B4230" t="s">
        <v>27</v>
      </c>
      <c r="C4230" t="s">
        <v>28</v>
      </c>
      <c r="D4230">
        <v>86</v>
      </c>
      <c r="E4230" t="s">
        <v>37</v>
      </c>
      <c r="F4230">
        <v>0</v>
      </c>
      <c r="G4230">
        <v>2</v>
      </c>
      <c r="H4230" t="s">
        <v>30</v>
      </c>
      <c r="I4230">
        <v>100</v>
      </c>
      <c r="J4230" t="s">
        <v>31</v>
      </c>
      <c r="K4230">
        <v>0</v>
      </c>
      <c r="L4230" s="1">
        <v>2386</v>
      </c>
      <c r="M4230" t="s">
        <v>27</v>
      </c>
      <c r="N4230" t="s">
        <v>27</v>
      </c>
      <c r="O4230" t="s">
        <v>27</v>
      </c>
      <c r="P4230">
        <v>0</v>
      </c>
      <c r="Q4230" t="s">
        <v>34</v>
      </c>
      <c r="R4230">
        <v>30</v>
      </c>
      <c r="S4230" t="s">
        <v>36</v>
      </c>
      <c r="T4230">
        <v>7</v>
      </c>
      <c r="U4230">
        <v>2</v>
      </c>
      <c r="V4230">
        <v>1</v>
      </c>
      <c r="W4230">
        <v>5</v>
      </c>
      <c r="X4230">
        <v>637</v>
      </c>
      <c r="Y4230">
        <v>50</v>
      </c>
      <c r="Z4230" t="s">
        <v>41</v>
      </c>
      <c r="AA4230">
        <v>0</v>
      </c>
      <c r="AB4230" t="str">
        <f t="shared" si="66"/>
        <v>40-49</v>
      </c>
    </row>
    <row r="4231" spans="1:28" x14ac:dyDescent="0.3">
      <c r="A4231">
        <v>40</v>
      </c>
      <c r="B4231" t="s">
        <v>27</v>
      </c>
      <c r="C4231" t="s">
        <v>28</v>
      </c>
      <c r="D4231">
        <v>86</v>
      </c>
      <c r="E4231" t="s">
        <v>29</v>
      </c>
      <c r="F4231">
        <v>50</v>
      </c>
      <c r="G4231">
        <v>1</v>
      </c>
      <c r="H4231" t="s">
        <v>30</v>
      </c>
      <c r="I4231">
        <v>50</v>
      </c>
      <c r="J4231" t="s">
        <v>31</v>
      </c>
      <c r="K4231">
        <v>0</v>
      </c>
      <c r="L4231" s="1">
        <v>2386</v>
      </c>
      <c r="M4231" t="s">
        <v>27</v>
      </c>
      <c r="N4231" t="s">
        <v>36</v>
      </c>
      <c r="O4231" t="s">
        <v>27</v>
      </c>
      <c r="P4231">
        <v>50</v>
      </c>
      <c r="Q4231" t="s">
        <v>34</v>
      </c>
      <c r="R4231">
        <v>10</v>
      </c>
      <c r="S4231" t="s">
        <v>27</v>
      </c>
      <c r="T4231">
        <v>3</v>
      </c>
      <c r="U4231">
        <v>2</v>
      </c>
      <c r="V4231">
        <v>3</v>
      </c>
      <c r="W4231">
        <v>99</v>
      </c>
      <c r="X4231">
        <v>641</v>
      </c>
      <c r="Y4231">
        <v>50</v>
      </c>
      <c r="Z4231" t="s">
        <v>33</v>
      </c>
      <c r="AA4231">
        <v>50</v>
      </c>
      <c r="AB4231" t="str">
        <f t="shared" si="66"/>
        <v>40-49</v>
      </c>
    </row>
    <row r="4232" spans="1:28" x14ac:dyDescent="0.3">
      <c r="A4232">
        <v>18</v>
      </c>
      <c r="B4232" t="s">
        <v>27</v>
      </c>
      <c r="C4232" t="s">
        <v>28</v>
      </c>
      <c r="D4232">
        <v>86</v>
      </c>
      <c r="E4232" t="s">
        <v>42</v>
      </c>
      <c r="F4232">
        <v>100</v>
      </c>
      <c r="G4232">
        <v>0</v>
      </c>
      <c r="H4232" t="s">
        <v>30</v>
      </c>
      <c r="I4232">
        <v>0</v>
      </c>
      <c r="J4232" t="s">
        <v>40</v>
      </c>
      <c r="K4232">
        <v>-200</v>
      </c>
      <c r="L4232" s="1">
        <v>2086</v>
      </c>
      <c r="M4232" t="s">
        <v>27</v>
      </c>
      <c r="N4232" t="s">
        <v>27</v>
      </c>
      <c r="O4232" t="s">
        <v>27</v>
      </c>
      <c r="P4232">
        <v>0</v>
      </c>
      <c r="Q4232" t="s">
        <v>34</v>
      </c>
      <c r="R4232">
        <v>15</v>
      </c>
      <c r="S4232" t="s">
        <v>36</v>
      </c>
      <c r="T4232">
        <v>5</v>
      </c>
      <c r="U4232">
        <v>3</v>
      </c>
      <c r="V4232">
        <v>2</v>
      </c>
      <c r="W4232">
        <v>12</v>
      </c>
      <c r="X4232">
        <v>785</v>
      </c>
      <c r="Y4232">
        <v>-50</v>
      </c>
      <c r="Z4232" t="s">
        <v>41</v>
      </c>
      <c r="AA4232">
        <v>0</v>
      </c>
      <c r="AB4232" t="str">
        <f t="shared" si="66"/>
        <v>10-19</v>
      </c>
    </row>
    <row r="4233" spans="1:28" x14ac:dyDescent="0.3">
      <c r="A4233">
        <v>60</v>
      </c>
      <c r="B4233" t="s">
        <v>36</v>
      </c>
      <c r="C4233" t="s">
        <v>46</v>
      </c>
      <c r="D4233">
        <v>0</v>
      </c>
      <c r="E4233" t="s">
        <v>37</v>
      </c>
      <c r="F4233">
        <v>0</v>
      </c>
      <c r="G4233">
        <v>1</v>
      </c>
      <c r="H4233" t="s">
        <v>30</v>
      </c>
      <c r="I4233">
        <v>50</v>
      </c>
      <c r="J4233" t="s">
        <v>40</v>
      </c>
      <c r="K4233">
        <v>-200</v>
      </c>
      <c r="L4233" s="1">
        <v>1900</v>
      </c>
      <c r="M4233" t="s">
        <v>36</v>
      </c>
      <c r="N4233" t="s">
        <v>36</v>
      </c>
      <c r="O4233" t="s">
        <v>27</v>
      </c>
      <c r="P4233">
        <v>100</v>
      </c>
      <c r="Q4233" t="s">
        <v>32</v>
      </c>
      <c r="R4233">
        <v>20</v>
      </c>
      <c r="S4233" t="s">
        <v>36</v>
      </c>
      <c r="T4233">
        <v>1</v>
      </c>
      <c r="U4233">
        <v>2</v>
      </c>
      <c r="V4233">
        <v>2</v>
      </c>
      <c r="W4233">
        <v>5</v>
      </c>
      <c r="X4233">
        <v>804</v>
      </c>
      <c r="Y4233">
        <v>-50</v>
      </c>
      <c r="Z4233" t="s">
        <v>33</v>
      </c>
      <c r="AA4233">
        <v>50</v>
      </c>
      <c r="AB4233" t="str">
        <f t="shared" si="66"/>
        <v>60-69</v>
      </c>
    </row>
    <row r="4234" spans="1:28" x14ac:dyDescent="0.3">
      <c r="A4234">
        <v>30</v>
      </c>
      <c r="B4234" t="s">
        <v>27</v>
      </c>
      <c r="C4234" t="s">
        <v>28</v>
      </c>
      <c r="D4234">
        <v>86</v>
      </c>
      <c r="E4234" t="s">
        <v>37</v>
      </c>
      <c r="F4234">
        <v>0</v>
      </c>
      <c r="G4234">
        <v>1</v>
      </c>
      <c r="H4234" t="s">
        <v>30</v>
      </c>
      <c r="I4234">
        <v>50</v>
      </c>
      <c r="J4234" t="s">
        <v>40</v>
      </c>
      <c r="K4234">
        <v>-200</v>
      </c>
      <c r="L4234" s="1">
        <v>2086</v>
      </c>
      <c r="M4234" t="s">
        <v>27</v>
      </c>
      <c r="N4234" t="s">
        <v>36</v>
      </c>
      <c r="O4234" t="s">
        <v>27</v>
      </c>
      <c r="P4234">
        <v>50</v>
      </c>
      <c r="Q4234" t="s">
        <v>44</v>
      </c>
      <c r="R4234">
        <v>6</v>
      </c>
      <c r="S4234" t="s">
        <v>27</v>
      </c>
      <c r="T4234">
        <v>9</v>
      </c>
      <c r="U4234">
        <v>0</v>
      </c>
      <c r="V4234">
        <v>1</v>
      </c>
      <c r="W4234">
        <v>99</v>
      </c>
      <c r="X4234">
        <v>744</v>
      </c>
      <c r="Y4234">
        <v>-50</v>
      </c>
      <c r="Z4234" t="s">
        <v>35</v>
      </c>
      <c r="AA4234">
        <v>100</v>
      </c>
      <c r="AB4234" t="str">
        <f t="shared" si="66"/>
        <v>30-39</v>
      </c>
    </row>
    <row r="4235" spans="1:28" x14ac:dyDescent="0.3">
      <c r="A4235">
        <v>47</v>
      </c>
      <c r="B4235" t="s">
        <v>27</v>
      </c>
      <c r="C4235" t="s">
        <v>28</v>
      </c>
      <c r="D4235">
        <v>86</v>
      </c>
      <c r="E4235" t="s">
        <v>29</v>
      </c>
      <c r="F4235">
        <v>50</v>
      </c>
      <c r="G4235">
        <v>0</v>
      </c>
      <c r="H4235" t="s">
        <v>30</v>
      </c>
      <c r="I4235">
        <v>0</v>
      </c>
      <c r="J4235" t="s">
        <v>31</v>
      </c>
      <c r="K4235">
        <v>0</v>
      </c>
      <c r="L4235" s="1">
        <v>2436</v>
      </c>
      <c r="M4235" t="s">
        <v>27</v>
      </c>
      <c r="N4235" t="s">
        <v>27</v>
      </c>
      <c r="O4235" t="s">
        <v>27</v>
      </c>
      <c r="P4235">
        <v>0</v>
      </c>
      <c r="Q4235" t="s">
        <v>34</v>
      </c>
      <c r="R4235">
        <v>1</v>
      </c>
      <c r="S4235" t="s">
        <v>27</v>
      </c>
      <c r="T4235">
        <v>3</v>
      </c>
      <c r="U4235">
        <v>1</v>
      </c>
      <c r="V4235">
        <v>3</v>
      </c>
      <c r="W4235">
        <v>99</v>
      </c>
      <c r="X4235">
        <v>562</v>
      </c>
      <c r="Y4235">
        <v>50</v>
      </c>
      <c r="Z4235" t="s">
        <v>35</v>
      </c>
      <c r="AA4235">
        <v>100</v>
      </c>
      <c r="AB4235" t="str">
        <f t="shared" si="66"/>
        <v>40-49</v>
      </c>
    </row>
    <row r="4236" spans="1:28" x14ac:dyDescent="0.3">
      <c r="A4236">
        <v>18</v>
      </c>
      <c r="B4236" t="s">
        <v>27</v>
      </c>
      <c r="C4236" t="s">
        <v>28</v>
      </c>
      <c r="D4236">
        <v>86</v>
      </c>
      <c r="E4236" t="s">
        <v>29</v>
      </c>
      <c r="F4236">
        <v>50</v>
      </c>
      <c r="G4236">
        <v>0</v>
      </c>
      <c r="H4236" t="s">
        <v>30</v>
      </c>
      <c r="I4236">
        <v>0</v>
      </c>
      <c r="J4236" t="s">
        <v>40</v>
      </c>
      <c r="K4236">
        <v>-200</v>
      </c>
      <c r="L4236" s="1">
        <v>2136</v>
      </c>
      <c r="M4236" t="s">
        <v>27</v>
      </c>
      <c r="N4236" t="s">
        <v>27</v>
      </c>
      <c r="O4236" t="s">
        <v>27</v>
      </c>
      <c r="P4236">
        <v>0</v>
      </c>
      <c r="Q4236" t="s">
        <v>34</v>
      </c>
      <c r="R4236">
        <v>18</v>
      </c>
      <c r="S4236" t="s">
        <v>27</v>
      </c>
      <c r="T4236">
        <v>4</v>
      </c>
      <c r="U4236">
        <v>4</v>
      </c>
      <c r="V4236">
        <v>2</v>
      </c>
      <c r="W4236">
        <v>99</v>
      </c>
      <c r="X4236">
        <v>717</v>
      </c>
      <c r="Y4236">
        <v>-50</v>
      </c>
      <c r="Z4236" t="s">
        <v>35</v>
      </c>
      <c r="AA4236">
        <v>100</v>
      </c>
      <c r="AB4236" t="str">
        <f t="shared" si="66"/>
        <v>10-19</v>
      </c>
    </row>
    <row r="4237" spans="1:28" x14ac:dyDescent="0.3">
      <c r="A4237">
        <v>22</v>
      </c>
      <c r="B4237" t="s">
        <v>27</v>
      </c>
      <c r="C4237" t="s">
        <v>28</v>
      </c>
      <c r="D4237">
        <v>86</v>
      </c>
      <c r="E4237" t="s">
        <v>29</v>
      </c>
      <c r="F4237">
        <v>50</v>
      </c>
      <c r="G4237">
        <v>1</v>
      </c>
      <c r="H4237" t="s">
        <v>30</v>
      </c>
      <c r="I4237">
        <v>50</v>
      </c>
      <c r="J4237" t="s">
        <v>31</v>
      </c>
      <c r="K4237">
        <v>0</v>
      </c>
      <c r="L4237" s="1">
        <v>2436</v>
      </c>
      <c r="M4237" t="s">
        <v>27</v>
      </c>
      <c r="N4237" t="s">
        <v>27</v>
      </c>
      <c r="O4237" t="s">
        <v>27</v>
      </c>
      <c r="P4237">
        <v>0</v>
      </c>
      <c r="Q4237" t="s">
        <v>34</v>
      </c>
      <c r="R4237">
        <v>29</v>
      </c>
      <c r="S4237" t="s">
        <v>36</v>
      </c>
      <c r="T4237">
        <v>9</v>
      </c>
      <c r="U4237">
        <v>2</v>
      </c>
      <c r="V4237">
        <v>2</v>
      </c>
      <c r="W4237">
        <v>13</v>
      </c>
      <c r="X4237">
        <v>700</v>
      </c>
      <c r="Y4237">
        <v>50</v>
      </c>
      <c r="Z4237" t="s">
        <v>33</v>
      </c>
      <c r="AA4237">
        <v>50</v>
      </c>
      <c r="AB4237" t="str">
        <f t="shared" si="66"/>
        <v>20-29</v>
      </c>
    </row>
    <row r="4238" spans="1:28" x14ac:dyDescent="0.3">
      <c r="A4238">
        <v>61</v>
      </c>
      <c r="B4238" t="s">
        <v>36</v>
      </c>
      <c r="C4238" t="s">
        <v>38</v>
      </c>
      <c r="D4238">
        <v>0</v>
      </c>
      <c r="E4238" t="s">
        <v>37</v>
      </c>
      <c r="F4238">
        <v>0</v>
      </c>
      <c r="G4238">
        <v>0</v>
      </c>
      <c r="H4238" t="s">
        <v>30</v>
      </c>
      <c r="I4238">
        <v>0</v>
      </c>
      <c r="J4238" t="s">
        <v>40</v>
      </c>
      <c r="K4238">
        <v>-200</v>
      </c>
      <c r="L4238" s="1">
        <v>1950</v>
      </c>
      <c r="M4238" t="s">
        <v>27</v>
      </c>
      <c r="N4238" t="s">
        <v>27</v>
      </c>
      <c r="O4238" t="s">
        <v>27</v>
      </c>
      <c r="P4238">
        <v>0</v>
      </c>
      <c r="Q4238" t="s">
        <v>32</v>
      </c>
      <c r="R4238">
        <v>7</v>
      </c>
      <c r="S4238" t="s">
        <v>36</v>
      </c>
      <c r="T4238">
        <v>6</v>
      </c>
      <c r="U4238">
        <v>3</v>
      </c>
      <c r="V4238">
        <v>1</v>
      </c>
      <c r="W4238">
        <v>5</v>
      </c>
      <c r="X4238">
        <v>781</v>
      </c>
      <c r="Y4238">
        <v>-50</v>
      </c>
      <c r="Z4238" t="s">
        <v>33</v>
      </c>
      <c r="AA4238">
        <v>50</v>
      </c>
      <c r="AB4238" t="str">
        <f t="shared" si="66"/>
        <v>60-69</v>
      </c>
    </row>
    <row r="4239" spans="1:28" x14ac:dyDescent="0.3">
      <c r="A4239">
        <v>34</v>
      </c>
      <c r="B4239" t="s">
        <v>27</v>
      </c>
      <c r="C4239" t="s">
        <v>45</v>
      </c>
      <c r="D4239">
        <v>0</v>
      </c>
      <c r="E4239" t="s">
        <v>37</v>
      </c>
      <c r="F4239">
        <v>0</v>
      </c>
      <c r="G4239">
        <v>1</v>
      </c>
      <c r="H4239" t="s">
        <v>30</v>
      </c>
      <c r="I4239">
        <v>50</v>
      </c>
      <c r="J4239" t="s">
        <v>40</v>
      </c>
      <c r="K4239">
        <v>-200</v>
      </c>
      <c r="L4239" s="1">
        <v>2150</v>
      </c>
      <c r="M4239" t="s">
        <v>27</v>
      </c>
      <c r="N4239" t="s">
        <v>27</v>
      </c>
      <c r="O4239" t="s">
        <v>27</v>
      </c>
      <c r="P4239">
        <v>0</v>
      </c>
      <c r="Q4239" t="s">
        <v>34</v>
      </c>
      <c r="R4239">
        <v>6</v>
      </c>
      <c r="S4239" t="s">
        <v>36</v>
      </c>
      <c r="T4239">
        <v>6</v>
      </c>
      <c r="U4239">
        <v>4</v>
      </c>
      <c r="V4239">
        <v>3</v>
      </c>
      <c r="W4239">
        <v>12</v>
      </c>
      <c r="X4239">
        <v>630</v>
      </c>
      <c r="Y4239">
        <v>50</v>
      </c>
      <c r="Z4239" t="s">
        <v>35</v>
      </c>
      <c r="AA4239">
        <v>100</v>
      </c>
      <c r="AB4239" t="str">
        <f t="shared" si="66"/>
        <v>30-39</v>
      </c>
    </row>
    <row r="4240" spans="1:28" x14ac:dyDescent="0.3">
      <c r="A4240">
        <v>61</v>
      </c>
      <c r="B4240" t="s">
        <v>36</v>
      </c>
      <c r="C4240" t="s">
        <v>28</v>
      </c>
      <c r="D4240">
        <v>86</v>
      </c>
      <c r="E4240" t="s">
        <v>37</v>
      </c>
      <c r="F4240">
        <v>0</v>
      </c>
      <c r="G4240">
        <v>1</v>
      </c>
      <c r="H4240" t="s">
        <v>30</v>
      </c>
      <c r="I4240">
        <v>50</v>
      </c>
      <c r="J4240" t="s">
        <v>31</v>
      </c>
      <c r="K4240">
        <v>0</v>
      </c>
      <c r="L4240" s="1">
        <v>2386</v>
      </c>
      <c r="M4240" t="s">
        <v>27</v>
      </c>
      <c r="N4240" t="s">
        <v>27</v>
      </c>
      <c r="O4240" t="s">
        <v>27</v>
      </c>
      <c r="P4240">
        <v>0</v>
      </c>
      <c r="Q4240" t="s">
        <v>32</v>
      </c>
      <c r="R4240">
        <v>14</v>
      </c>
      <c r="S4240" t="s">
        <v>27</v>
      </c>
      <c r="T4240">
        <v>5</v>
      </c>
      <c r="U4240">
        <v>3</v>
      </c>
      <c r="V4240">
        <v>2</v>
      </c>
      <c r="W4240">
        <v>99</v>
      </c>
      <c r="X4240">
        <v>638</v>
      </c>
      <c r="Y4240">
        <v>50</v>
      </c>
      <c r="Z4240" t="s">
        <v>33</v>
      </c>
      <c r="AA4240">
        <v>50</v>
      </c>
      <c r="AB4240" t="str">
        <f t="shared" si="66"/>
        <v>60-69</v>
      </c>
    </row>
    <row r="4241" spans="1:28" x14ac:dyDescent="0.3">
      <c r="A4241">
        <v>38</v>
      </c>
      <c r="B4241" t="s">
        <v>27</v>
      </c>
      <c r="C4241" t="s">
        <v>28</v>
      </c>
      <c r="D4241">
        <v>86</v>
      </c>
      <c r="E4241" t="s">
        <v>37</v>
      </c>
      <c r="F4241">
        <v>0</v>
      </c>
      <c r="G4241">
        <v>0</v>
      </c>
      <c r="H4241" t="s">
        <v>30</v>
      </c>
      <c r="I4241">
        <v>0</v>
      </c>
      <c r="J4241" t="s">
        <v>31</v>
      </c>
      <c r="K4241">
        <v>0</v>
      </c>
      <c r="L4241" s="1">
        <v>2286</v>
      </c>
      <c r="M4241" t="s">
        <v>27</v>
      </c>
      <c r="N4241" t="s">
        <v>27</v>
      </c>
      <c r="O4241" t="s">
        <v>27</v>
      </c>
      <c r="P4241">
        <v>0</v>
      </c>
      <c r="Q4241" t="s">
        <v>34</v>
      </c>
      <c r="R4241">
        <v>28</v>
      </c>
      <c r="S4241" t="s">
        <v>36</v>
      </c>
      <c r="T4241">
        <v>5</v>
      </c>
      <c r="U4241">
        <v>4</v>
      </c>
      <c r="V4241">
        <v>1</v>
      </c>
      <c r="W4241">
        <v>8</v>
      </c>
      <c r="X4241">
        <v>747</v>
      </c>
      <c r="Y4241">
        <v>-50</v>
      </c>
      <c r="Z4241" t="s">
        <v>35</v>
      </c>
      <c r="AA4241">
        <v>100</v>
      </c>
      <c r="AB4241" t="str">
        <f t="shared" si="66"/>
        <v>30-39</v>
      </c>
    </row>
    <row r="4242" spans="1:28" x14ac:dyDescent="0.3">
      <c r="A4242">
        <v>18</v>
      </c>
      <c r="B4242" t="s">
        <v>27</v>
      </c>
      <c r="C4242" t="s">
        <v>38</v>
      </c>
      <c r="D4242">
        <v>0</v>
      </c>
      <c r="E4242" t="s">
        <v>29</v>
      </c>
      <c r="F4242">
        <v>50</v>
      </c>
      <c r="G4242">
        <v>1</v>
      </c>
      <c r="H4242" t="s">
        <v>30</v>
      </c>
      <c r="I4242">
        <v>50</v>
      </c>
      <c r="J4242" t="s">
        <v>31</v>
      </c>
      <c r="K4242">
        <v>0</v>
      </c>
      <c r="L4242" s="1">
        <v>2300</v>
      </c>
      <c r="M4242" t="s">
        <v>27</v>
      </c>
      <c r="N4242" t="s">
        <v>27</v>
      </c>
      <c r="O4242" t="s">
        <v>27</v>
      </c>
      <c r="P4242">
        <v>0</v>
      </c>
      <c r="Q4242" t="s">
        <v>34</v>
      </c>
      <c r="R4242">
        <v>27</v>
      </c>
      <c r="S4242" t="s">
        <v>36</v>
      </c>
      <c r="T4242">
        <v>4</v>
      </c>
      <c r="U4242">
        <v>3</v>
      </c>
      <c r="V4242">
        <v>1</v>
      </c>
      <c r="W4242">
        <v>7</v>
      </c>
      <c r="X4242">
        <v>726</v>
      </c>
      <c r="Y4242">
        <v>-50</v>
      </c>
      <c r="Z4242" t="s">
        <v>35</v>
      </c>
      <c r="AA4242">
        <v>100</v>
      </c>
      <c r="AB4242" t="str">
        <f t="shared" si="66"/>
        <v>10-19</v>
      </c>
    </row>
    <row r="4243" spans="1:28" x14ac:dyDescent="0.3">
      <c r="A4243">
        <v>53</v>
      </c>
      <c r="B4243" t="s">
        <v>27</v>
      </c>
      <c r="C4243" t="s">
        <v>28</v>
      </c>
      <c r="D4243">
        <v>86</v>
      </c>
      <c r="E4243" t="s">
        <v>42</v>
      </c>
      <c r="F4243">
        <v>100</v>
      </c>
      <c r="G4243">
        <v>0</v>
      </c>
      <c r="H4243" t="s">
        <v>30</v>
      </c>
      <c r="I4243">
        <v>0</v>
      </c>
      <c r="J4243" t="s">
        <v>40</v>
      </c>
      <c r="K4243">
        <v>-200</v>
      </c>
      <c r="L4243" s="1">
        <v>2236</v>
      </c>
      <c r="M4243" t="s">
        <v>27</v>
      </c>
      <c r="N4243" t="s">
        <v>36</v>
      </c>
      <c r="O4243" t="s">
        <v>27</v>
      </c>
      <c r="P4243">
        <v>50</v>
      </c>
      <c r="Q4243" t="s">
        <v>44</v>
      </c>
      <c r="R4243">
        <v>13</v>
      </c>
      <c r="S4243" t="s">
        <v>36</v>
      </c>
      <c r="T4243">
        <v>5</v>
      </c>
      <c r="U4243">
        <v>0</v>
      </c>
      <c r="V4243">
        <v>2</v>
      </c>
      <c r="W4243">
        <v>4</v>
      </c>
      <c r="X4243">
        <v>653</v>
      </c>
      <c r="Y4243">
        <v>50</v>
      </c>
      <c r="Z4243" t="s">
        <v>35</v>
      </c>
      <c r="AA4243">
        <v>100</v>
      </c>
      <c r="AB4243" t="str">
        <f t="shared" si="66"/>
        <v>50-59</v>
      </c>
    </row>
    <row r="4244" spans="1:28" x14ac:dyDescent="0.3">
      <c r="A4244">
        <v>31</v>
      </c>
      <c r="B4244" t="s">
        <v>27</v>
      </c>
      <c r="C4244" t="s">
        <v>45</v>
      </c>
      <c r="D4244">
        <v>0</v>
      </c>
      <c r="E4244" t="s">
        <v>29</v>
      </c>
      <c r="F4244">
        <v>50</v>
      </c>
      <c r="G4244">
        <v>0</v>
      </c>
      <c r="H4244" t="s">
        <v>39</v>
      </c>
      <c r="I4244">
        <v>0</v>
      </c>
      <c r="J4244" t="s">
        <v>31</v>
      </c>
      <c r="K4244">
        <v>0</v>
      </c>
      <c r="L4244" s="1">
        <v>2300</v>
      </c>
      <c r="M4244" t="s">
        <v>27</v>
      </c>
      <c r="N4244" t="s">
        <v>27</v>
      </c>
      <c r="O4244" t="s">
        <v>36</v>
      </c>
      <c r="P4244">
        <v>50</v>
      </c>
      <c r="Q4244" t="s">
        <v>34</v>
      </c>
      <c r="R4244">
        <v>2</v>
      </c>
      <c r="S4244" t="s">
        <v>27</v>
      </c>
      <c r="T4244">
        <v>10</v>
      </c>
      <c r="U4244">
        <v>1</v>
      </c>
      <c r="V4244">
        <v>1</v>
      </c>
      <c r="W4244">
        <v>99</v>
      </c>
      <c r="X4244">
        <v>690</v>
      </c>
      <c r="Y4244">
        <v>50</v>
      </c>
      <c r="Z4244" t="s">
        <v>35</v>
      </c>
      <c r="AA4244">
        <v>100</v>
      </c>
      <c r="AB4244" t="str">
        <f t="shared" si="66"/>
        <v>30-39</v>
      </c>
    </row>
    <row r="4245" spans="1:28" x14ac:dyDescent="0.3">
      <c r="A4245">
        <v>50</v>
      </c>
      <c r="B4245" t="s">
        <v>27</v>
      </c>
      <c r="C4245" t="s">
        <v>38</v>
      </c>
      <c r="D4245">
        <v>0</v>
      </c>
      <c r="E4245" t="s">
        <v>37</v>
      </c>
      <c r="F4245">
        <v>0</v>
      </c>
      <c r="G4245">
        <v>0</v>
      </c>
      <c r="H4245" t="s">
        <v>30</v>
      </c>
      <c r="I4245">
        <v>0</v>
      </c>
      <c r="J4245" t="s">
        <v>31</v>
      </c>
      <c r="K4245">
        <v>0</v>
      </c>
      <c r="L4245" s="1">
        <v>2200</v>
      </c>
      <c r="M4245" t="s">
        <v>27</v>
      </c>
      <c r="N4245" t="s">
        <v>27</v>
      </c>
      <c r="O4245" t="s">
        <v>27</v>
      </c>
      <c r="P4245">
        <v>0</v>
      </c>
      <c r="Q4245" t="s">
        <v>34</v>
      </c>
      <c r="R4245">
        <v>10</v>
      </c>
      <c r="S4245" t="s">
        <v>36</v>
      </c>
      <c r="T4245">
        <v>4</v>
      </c>
      <c r="U4245">
        <v>3</v>
      </c>
      <c r="V4245">
        <v>1</v>
      </c>
      <c r="W4245">
        <v>14</v>
      </c>
      <c r="X4245">
        <v>709</v>
      </c>
      <c r="Y4245">
        <v>-50</v>
      </c>
      <c r="Z4245" t="s">
        <v>35</v>
      </c>
      <c r="AA4245">
        <v>100</v>
      </c>
      <c r="AB4245" t="str">
        <f t="shared" si="66"/>
        <v>50-59</v>
      </c>
    </row>
    <row r="4246" spans="1:28" x14ac:dyDescent="0.3">
      <c r="A4246">
        <v>40</v>
      </c>
      <c r="B4246" t="s">
        <v>27</v>
      </c>
      <c r="C4246" t="s">
        <v>45</v>
      </c>
      <c r="D4246">
        <v>0</v>
      </c>
      <c r="E4246" t="s">
        <v>29</v>
      </c>
      <c r="F4246">
        <v>50</v>
      </c>
      <c r="G4246">
        <v>0</v>
      </c>
      <c r="H4246" t="s">
        <v>30</v>
      </c>
      <c r="I4246">
        <v>0</v>
      </c>
      <c r="J4246" t="s">
        <v>31</v>
      </c>
      <c r="K4246">
        <v>0</v>
      </c>
      <c r="L4246" s="1">
        <v>2350</v>
      </c>
      <c r="M4246" t="s">
        <v>27</v>
      </c>
      <c r="N4246" t="s">
        <v>27</v>
      </c>
      <c r="O4246" t="s">
        <v>27</v>
      </c>
      <c r="P4246">
        <v>0</v>
      </c>
      <c r="Q4246" t="s">
        <v>34</v>
      </c>
      <c r="R4246">
        <v>12</v>
      </c>
      <c r="S4246" t="s">
        <v>36</v>
      </c>
      <c r="T4246">
        <v>5</v>
      </c>
      <c r="U4246">
        <v>2</v>
      </c>
      <c r="V4246">
        <v>1</v>
      </c>
      <c r="W4246">
        <v>1</v>
      </c>
      <c r="X4246">
        <v>655</v>
      </c>
      <c r="Y4246">
        <v>50</v>
      </c>
      <c r="Z4246" t="s">
        <v>35</v>
      </c>
      <c r="AA4246">
        <v>100</v>
      </c>
      <c r="AB4246" t="str">
        <f t="shared" si="66"/>
        <v>40-49</v>
      </c>
    </row>
    <row r="4247" spans="1:28" x14ac:dyDescent="0.3">
      <c r="A4247">
        <v>18</v>
      </c>
      <c r="B4247" t="s">
        <v>27</v>
      </c>
      <c r="C4247" t="s">
        <v>28</v>
      </c>
      <c r="D4247">
        <v>86</v>
      </c>
      <c r="E4247" t="s">
        <v>29</v>
      </c>
      <c r="F4247">
        <v>50</v>
      </c>
      <c r="G4247">
        <v>0</v>
      </c>
      <c r="H4247" t="s">
        <v>39</v>
      </c>
      <c r="I4247">
        <v>0</v>
      </c>
      <c r="J4247" t="s">
        <v>40</v>
      </c>
      <c r="K4247">
        <v>-200</v>
      </c>
      <c r="L4247" s="1">
        <v>2086</v>
      </c>
      <c r="M4247" t="s">
        <v>27</v>
      </c>
      <c r="N4247" t="s">
        <v>27</v>
      </c>
      <c r="O4247" t="s">
        <v>27</v>
      </c>
      <c r="P4247">
        <v>0</v>
      </c>
      <c r="Q4247" t="s">
        <v>34</v>
      </c>
      <c r="R4247">
        <v>21</v>
      </c>
      <c r="S4247" t="s">
        <v>27</v>
      </c>
      <c r="T4247">
        <v>2</v>
      </c>
      <c r="U4247">
        <v>2</v>
      </c>
      <c r="V4247">
        <v>1</v>
      </c>
      <c r="W4247">
        <v>99</v>
      </c>
      <c r="X4247">
        <v>729</v>
      </c>
      <c r="Y4247">
        <v>-50</v>
      </c>
      <c r="Z4247" t="s">
        <v>33</v>
      </c>
      <c r="AA4247">
        <v>50</v>
      </c>
      <c r="AB4247" t="str">
        <f t="shared" si="66"/>
        <v>10-19</v>
      </c>
    </row>
    <row r="4248" spans="1:28" x14ac:dyDescent="0.3">
      <c r="A4248">
        <v>42</v>
      </c>
      <c r="B4248" t="s">
        <v>27</v>
      </c>
      <c r="C4248" t="s">
        <v>28</v>
      </c>
      <c r="D4248">
        <v>86</v>
      </c>
      <c r="E4248" t="s">
        <v>29</v>
      </c>
      <c r="F4248">
        <v>50</v>
      </c>
      <c r="G4248">
        <v>0</v>
      </c>
      <c r="H4248" t="s">
        <v>30</v>
      </c>
      <c r="I4248">
        <v>0</v>
      </c>
      <c r="J4248" t="s">
        <v>31</v>
      </c>
      <c r="K4248">
        <v>0</v>
      </c>
      <c r="L4248" s="1">
        <v>2286</v>
      </c>
      <c r="M4248" t="s">
        <v>27</v>
      </c>
      <c r="N4248" t="s">
        <v>27</v>
      </c>
      <c r="O4248" t="s">
        <v>27</v>
      </c>
      <c r="P4248">
        <v>0</v>
      </c>
      <c r="Q4248" t="s">
        <v>34</v>
      </c>
      <c r="R4248">
        <v>6</v>
      </c>
      <c r="S4248" t="s">
        <v>36</v>
      </c>
      <c r="T4248">
        <v>7</v>
      </c>
      <c r="U4248">
        <v>6</v>
      </c>
      <c r="V4248">
        <v>1</v>
      </c>
      <c r="W4248">
        <v>6</v>
      </c>
      <c r="X4248">
        <v>725</v>
      </c>
      <c r="Y4248">
        <v>-50</v>
      </c>
      <c r="Z4248" t="s">
        <v>33</v>
      </c>
      <c r="AA4248">
        <v>50</v>
      </c>
      <c r="AB4248" t="str">
        <f t="shared" si="66"/>
        <v>40-49</v>
      </c>
    </row>
    <row r="4249" spans="1:28" x14ac:dyDescent="0.3">
      <c r="A4249">
        <v>72</v>
      </c>
      <c r="B4249" t="s">
        <v>36</v>
      </c>
      <c r="C4249" t="s">
        <v>28</v>
      </c>
      <c r="D4249">
        <v>86</v>
      </c>
      <c r="E4249" t="s">
        <v>29</v>
      </c>
      <c r="F4249">
        <v>50</v>
      </c>
      <c r="G4249">
        <v>1</v>
      </c>
      <c r="H4249" t="s">
        <v>30</v>
      </c>
      <c r="I4249">
        <v>50</v>
      </c>
      <c r="J4249" t="s">
        <v>40</v>
      </c>
      <c r="K4249">
        <v>-200</v>
      </c>
      <c r="L4249" s="1">
        <v>2086</v>
      </c>
      <c r="M4249" t="s">
        <v>27</v>
      </c>
      <c r="N4249" t="s">
        <v>36</v>
      </c>
      <c r="O4249" t="s">
        <v>27</v>
      </c>
      <c r="P4249">
        <v>50</v>
      </c>
      <c r="Q4249" t="s">
        <v>44</v>
      </c>
      <c r="R4249">
        <v>23</v>
      </c>
      <c r="S4249" t="s">
        <v>27</v>
      </c>
      <c r="T4249">
        <v>6</v>
      </c>
      <c r="U4249">
        <v>3</v>
      </c>
      <c r="V4249">
        <v>3</v>
      </c>
      <c r="W4249">
        <v>99</v>
      </c>
      <c r="X4249">
        <v>759</v>
      </c>
      <c r="Y4249">
        <v>-50</v>
      </c>
      <c r="Z4249" t="s">
        <v>33</v>
      </c>
      <c r="AA4249">
        <v>50</v>
      </c>
      <c r="AB4249" t="str">
        <f t="shared" si="66"/>
        <v>70-79</v>
      </c>
    </row>
    <row r="4250" spans="1:28" x14ac:dyDescent="0.3">
      <c r="A4250">
        <v>47</v>
      </c>
      <c r="B4250" t="s">
        <v>27</v>
      </c>
      <c r="C4250" t="s">
        <v>28</v>
      </c>
      <c r="D4250">
        <v>86</v>
      </c>
      <c r="E4250" t="s">
        <v>37</v>
      </c>
      <c r="F4250">
        <v>0</v>
      </c>
      <c r="G4250">
        <v>0</v>
      </c>
      <c r="H4250" t="s">
        <v>43</v>
      </c>
      <c r="I4250">
        <v>0</v>
      </c>
      <c r="J4250" t="s">
        <v>31</v>
      </c>
      <c r="K4250">
        <v>0</v>
      </c>
      <c r="L4250" s="1">
        <v>2236</v>
      </c>
      <c r="M4250" t="s">
        <v>27</v>
      </c>
      <c r="N4250" t="s">
        <v>27</v>
      </c>
      <c r="O4250" t="s">
        <v>27</v>
      </c>
      <c r="P4250">
        <v>0</v>
      </c>
      <c r="Q4250" t="s">
        <v>34</v>
      </c>
      <c r="R4250">
        <v>8</v>
      </c>
      <c r="S4250" t="s">
        <v>27</v>
      </c>
      <c r="T4250">
        <v>3</v>
      </c>
      <c r="U4250">
        <v>0</v>
      </c>
      <c r="V4250">
        <v>2</v>
      </c>
      <c r="W4250">
        <v>99</v>
      </c>
      <c r="X4250">
        <v>827</v>
      </c>
      <c r="Y4250">
        <v>-50</v>
      </c>
      <c r="Z4250" t="s">
        <v>33</v>
      </c>
      <c r="AA4250">
        <v>50</v>
      </c>
      <c r="AB4250" t="str">
        <f t="shared" si="66"/>
        <v>40-49</v>
      </c>
    </row>
    <row r="4251" spans="1:28" x14ac:dyDescent="0.3">
      <c r="A4251">
        <v>39</v>
      </c>
      <c r="B4251" t="s">
        <v>27</v>
      </c>
      <c r="C4251" t="s">
        <v>28</v>
      </c>
      <c r="D4251">
        <v>86</v>
      </c>
      <c r="E4251" t="s">
        <v>29</v>
      </c>
      <c r="F4251">
        <v>50</v>
      </c>
      <c r="G4251">
        <v>0</v>
      </c>
      <c r="H4251" t="s">
        <v>30</v>
      </c>
      <c r="I4251">
        <v>0</v>
      </c>
      <c r="J4251" t="s">
        <v>31</v>
      </c>
      <c r="K4251">
        <v>0</v>
      </c>
      <c r="L4251" s="1">
        <v>2236</v>
      </c>
      <c r="M4251" t="s">
        <v>27</v>
      </c>
      <c r="N4251" t="s">
        <v>36</v>
      </c>
      <c r="O4251" t="s">
        <v>27</v>
      </c>
      <c r="P4251">
        <v>50</v>
      </c>
      <c r="Q4251" t="s">
        <v>34</v>
      </c>
      <c r="R4251">
        <v>21</v>
      </c>
      <c r="S4251" t="s">
        <v>27</v>
      </c>
      <c r="T4251">
        <v>5</v>
      </c>
      <c r="U4251">
        <v>6</v>
      </c>
      <c r="V4251">
        <v>3</v>
      </c>
      <c r="W4251">
        <v>99</v>
      </c>
      <c r="X4251">
        <v>728</v>
      </c>
      <c r="Y4251">
        <v>-50</v>
      </c>
      <c r="Z4251" t="s">
        <v>33</v>
      </c>
      <c r="AA4251">
        <v>50</v>
      </c>
      <c r="AB4251" t="str">
        <f t="shared" si="66"/>
        <v>30-39</v>
      </c>
    </row>
    <row r="4252" spans="1:28" x14ac:dyDescent="0.3">
      <c r="A4252">
        <v>56</v>
      </c>
      <c r="B4252" t="s">
        <v>36</v>
      </c>
      <c r="C4252" t="s">
        <v>45</v>
      </c>
      <c r="D4252">
        <v>0</v>
      </c>
      <c r="E4252" t="s">
        <v>37</v>
      </c>
      <c r="F4252">
        <v>0</v>
      </c>
      <c r="G4252">
        <v>0</v>
      </c>
      <c r="H4252" t="s">
        <v>30</v>
      </c>
      <c r="I4252">
        <v>0</v>
      </c>
      <c r="J4252" t="s">
        <v>31</v>
      </c>
      <c r="K4252">
        <v>0</v>
      </c>
      <c r="L4252" s="1">
        <v>2200</v>
      </c>
      <c r="M4252" t="s">
        <v>27</v>
      </c>
      <c r="N4252" t="s">
        <v>27</v>
      </c>
      <c r="O4252" t="s">
        <v>27</v>
      </c>
      <c r="P4252">
        <v>0</v>
      </c>
      <c r="Q4252" t="s">
        <v>34</v>
      </c>
      <c r="R4252">
        <v>27</v>
      </c>
      <c r="S4252" t="s">
        <v>27</v>
      </c>
      <c r="T4252">
        <v>7</v>
      </c>
      <c r="U4252">
        <v>2</v>
      </c>
      <c r="V4252">
        <v>1</v>
      </c>
      <c r="W4252">
        <v>99</v>
      </c>
      <c r="X4252">
        <v>753</v>
      </c>
      <c r="Y4252">
        <v>-50</v>
      </c>
      <c r="Z4252" t="s">
        <v>35</v>
      </c>
      <c r="AA4252">
        <v>100</v>
      </c>
      <c r="AB4252" t="str">
        <f t="shared" si="66"/>
        <v>50-59</v>
      </c>
    </row>
    <row r="4253" spans="1:28" x14ac:dyDescent="0.3">
      <c r="A4253">
        <v>43</v>
      </c>
      <c r="B4253" t="s">
        <v>27</v>
      </c>
      <c r="C4253" t="s">
        <v>46</v>
      </c>
      <c r="D4253">
        <v>0</v>
      </c>
      <c r="E4253" t="s">
        <v>29</v>
      </c>
      <c r="F4253">
        <v>50</v>
      </c>
      <c r="G4253">
        <v>2</v>
      </c>
      <c r="H4253" t="s">
        <v>30</v>
      </c>
      <c r="I4253">
        <v>100</v>
      </c>
      <c r="J4253" t="s">
        <v>31</v>
      </c>
      <c r="K4253">
        <v>0</v>
      </c>
      <c r="L4253" s="1">
        <v>2400</v>
      </c>
      <c r="M4253" t="s">
        <v>36</v>
      </c>
      <c r="N4253" t="s">
        <v>27</v>
      </c>
      <c r="O4253" t="s">
        <v>27</v>
      </c>
      <c r="P4253">
        <v>50</v>
      </c>
      <c r="Q4253" t="s">
        <v>34</v>
      </c>
      <c r="R4253">
        <v>18</v>
      </c>
      <c r="S4253" t="s">
        <v>36</v>
      </c>
      <c r="T4253">
        <v>2</v>
      </c>
      <c r="U4253">
        <v>0</v>
      </c>
      <c r="V4253">
        <v>2</v>
      </c>
      <c r="W4253">
        <v>6</v>
      </c>
      <c r="X4253">
        <v>651</v>
      </c>
      <c r="Y4253">
        <v>50</v>
      </c>
      <c r="Z4253" t="s">
        <v>35</v>
      </c>
      <c r="AA4253">
        <v>100</v>
      </c>
      <c r="AB4253" t="str">
        <f t="shared" si="66"/>
        <v>40-49</v>
      </c>
    </row>
    <row r="4254" spans="1:28" x14ac:dyDescent="0.3">
      <c r="A4254">
        <v>43</v>
      </c>
      <c r="B4254" t="s">
        <v>27</v>
      </c>
      <c r="C4254" t="s">
        <v>38</v>
      </c>
      <c r="D4254">
        <v>0</v>
      </c>
      <c r="E4254" t="s">
        <v>37</v>
      </c>
      <c r="F4254">
        <v>0</v>
      </c>
      <c r="G4254">
        <v>2</v>
      </c>
      <c r="H4254" t="s">
        <v>30</v>
      </c>
      <c r="I4254">
        <v>100</v>
      </c>
      <c r="J4254" t="s">
        <v>40</v>
      </c>
      <c r="K4254">
        <v>-200</v>
      </c>
      <c r="L4254" s="1">
        <v>2050</v>
      </c>
      <c r="M4254" t="s">
        <v>27</v>
      </c>
      <c r="N4254" t="s">
        <v>36</v>
      </c>
      <c r="O4254" t="s">
        <v>27</v>
      </c>
      <c r="P4254">
        <v>50</v>
      </c>
      <c r="Q4254" t="s">
        <v>34</v>
      </c>
      <c r="R4254">
        <v>1</v>
      </c>
      <c r="S4254" t="s">
        <v>36</v>
      </c>
      <c r="T4254">
        <v>3</v>
      </c>
      <c r="U4254">
        <v>3</v>
      </c>
      <c r="V4254">
        <v>2</v>
      </c>
      <c r="W4254">
        <v>11</v>
      </c>
      <c r="X4254">
        <v>810</v>
      </c>
      <c r="Y4254">
        <v>-50</v>
      </c>
      <c r="Z4254" t="s">
        <v>35</v>
      </c>
      <c r="AA4254">
        <v>100</v>
      </c>
      <c r="AB4254" t="str">
        <f t="shared" si="66"/>
        <v>40-49</v>
      </c>
    </row>
    <row r="4255" spans="1:28" x14ac:dyDescent="0.3">
      <c r="A4255">
        <v>23</v>
      </c>
      <c r="B4255" t="s">
        <v>27</v>
      </c>
      <c r="C4255" t="s">
        <v>28</v>
      </c>
      <c r="D4255">
        <v>86</v>
      </c>
      <c r="E4255" t="s">
        <v>29</v>
      </c>
      <c r="F4255">
        <v>50</v>
      </c>
      <c r="G4255">
        <v>0</v>
      </c>
      <c r="H4255" t="s">
        <v>30</v>
      </c>
      <c r="I4255">
        <v>0</v>
      </c>
      <c r="J4255" t="s">
        <v>31</v>
      </c>
      <c r="K4255">
        <v>0</v>
      </c>
      <c r="L4255" s="1">
        <v>2336</v>
      </c>
      <c r="M4255" t="s">
        <v>27</v>
      </c>
      <c r="N4255" t="s">
        <v>27</v>
      </c>
      <c r="O4255" t="s">
        <v>27</v>
      </c>
      <c r="P4255">
        <v>0</v>
      </c>
      <c r="Q4255" t="s">
        <v>34</v>
      </c>
      <c r="R4255">
        <v>22</v>
      </c>
      <c r="S4255" t="s">
        <v>27</v>
      </c>
      <c r="T4255">
        <v>2</v>
      </c>
      <c r="U4255">
        <v>5</v>
      </c>
      <c r="V4255">
        <v>1</v>
      </c>
      <c r="W4255">
        <v>99</v>
      </c>
      <c r="X4255">
        <v>777</v>
      </c>
      <c r="Y4255">
        <v>-50</v>
      </c>
      <c r="Z4255" t="s">
        <v>35</v>
      </c>
      <c r="AA4255">
        <v>100</v>
      </c>
      <c r="AB4255" t="str">
        <f t="shared" si="66"/>
        <v>20-29</v>
      </c>
    </row>
    <row r="4256" spans="1:28" x14ac:dyDescent="0.3">
      <c r="A4256">
        <v>43</v>
      </c>
      <c r="B4256" t="s">
        <v>27</v>
      </c>
      <c r="C4256" t="s">
        <v>38</v>
      </c>
      <c r="D4256">
        <v>0</v>
      </c>
      <c r="E4256" t="s">
        <v>29</v>
      </c>
      <c r="F4256">
        <v>50</v>
      </c>
      <c r="G4256">
        <v>0</v>
      </c>
      <c r="H4256" t="s">
        <v>30</v>
      </c>
      <c r="I4256">
        <v>0</v>
      </c>
      <c r="J4256" t="s">
        <v>31</v>
      </c>
      <c r="K4256">
        <v>0</v>
      </c>
      <c r="L4256" s="1">
        <v>2300</v>
      </c>
      <c r="M4256" t="s">
        <v>27</v>
      </c>
      <c r="N4256" t="s">
        <v>27</v>
      </c>
      <c r="O4256" t="s">
        <v>27</v>
      </c>
      <c r="P4256">
        <v>0</v>
      </c>
      <c r="Q4256" t="s">
        <v>34</v>
      </c>
      <c r="R4256">
        <v>6</v>
      </c>
      <c r="S4256" t="s">
        <v>27</v>
      </c>
      <c r="T4256">
        <v>3</v>
      </c>
      <c r="U4256">
        <v>2</v>
      </c>
      <c r="V4256">
        <v>2</v>
      </c>
      <c r="W4256">
        <v>99</v>
      </c>
      <c r="X4256">
        <v>692</v>
      </c>
      <c r="Y4256">
        <v>50</v>
      </c>
      <c r="Z4256" t="s">
        <v>33</v>
      </c>
      <c r="AA4256">
        <v>50</v>
      </c>
      <c r="AB4256" t="str">
        <f t="shared" si="66"/>
        <v>40-49</v>
      </c>
    </row>
    <row r="4257" spans="1:28" x14ac:dyDescent="0.3">
      <c r="A4257">
        <v>55</v>
      </c>
      <c r="B4257" t="s">
        <v>36</v>
      </c>
      <c r="C4257" t="s">
        <v>38</v>
      </c>
      <c r="D4257">
        <v>0</v>
      </c>
      <c r="E4257" t="s">
        <v>37</v>
      </c>
      <c r="F4257">
        <v>0</v>
      </c>
      <c r="G4257">
        <v>0</v>
      </c>
      <c r="H4257" t="s">
        <v>39</v>
      </c>
      <c r="I4257">
        <v>0</v>
      </c>
      <c r="J4257" t="s">
        <v>31</v>
      </c>
      <c r="K4257">
        <v>0</v>
      </c>
      <c r="L4257" s="1">
        <v>2100</v>
      </c>
      <c r="M4257" t="s">
        <v>27</v>
      </c>
      <c r="N4257" t="s">
        <v>27</v>
      </c>
      <c r="O4257" t="s">
        <v>27</v>
      </c>
      <c r="P4257">
        <v>0</v>
      </c>
      <c r="Q4257" t="s">
        <v>32</v>
      </c>
      <c r="R4257">
        <v>10</v>
      </c>
      <c r="S4257" t="s">
        <v>27</v>
      </c>
      <c r="T4257">
        <v>1</v>
      </c>
      <c r="U4257">
        <v>1</v>
      </c>
      <c r="V4257">
        <v>1</v>
      </c>
      <c r="W4257">
        <v>99</v>
      </c>
      <c r="X4257">
        <v>754</v>
      </c>
      <c r="Y4257">
        <v>-50</v>
      </c>
      <c r="Z4257" t="s">
        <v>41</v>
      </c>
      <c r="AA4257">
        <v>0</v>
      </c>
      <c r="AB4257" t="str">
        <f t="shared" si="66"/>
        <v>50-59</v>
      </c>
    </row>
    <row r="4258" spans="1:28" x14ac:dyDescent="0.3">
      <c r="A4258">
        <v>27</v>
      </c>
      <c r="B4258" t="s">
        <v>27</v>
      </c>
      <c r="C4258" t="s">
        <v>28</v>
      </c>
      <c r="D4258">
        <v>86</v>
      </c>
      <c r="E4258" t="s">
        <v>29</v>
      </c>
      <c r="F4258">
        <v>50</v>
      </c>
      <c r="G4258">
        <v>1</v>
      </c>
      <c r="H4258" t="s">
        <v>30</v>
      </c>
      <c r="I4258">
        <v>50</v>
      </c>
      <c r="J4258" t="s">
        <v>40</v>
      </c>
      <c r="K4258">
        <v>-200</v>
      </c>
      <c r="L4258" s="1">
        <v>2286</v>
      </c>
      <c r="M4258" t="s">
        <v>27</v>
      </c>
      <c r="N4258" t="s">
        <v>27</v>
      </c>
      <c r="O4258" t="s">
        <v>27</v>
      </c>
      <c r="P4258">
        <v>0</v>
      </c>
      <c r="Q4258" t="s">
        <v>32</v>
      </c>
      <c r="R4258">
        <v>7</v>
      </c>
      <c r="S4258" t="s">
        <v>36</v>
      </c>
      <c r="T4258">
        <v>7</v>
      </c>
      <c r="U4258">
        <v>1</v>
      </c>
      <c r="V4258">
        <v>1</v>
      </c>
      <c r="W4258">
        <v>3</v>
      </c>
      <c r="X4258">
        <v>700</v>
      </c>
      <c r="Y4258">
        <v>50</v>
      </c>
      <c r="Z4258" t="s">
        <v>35</v>
      </c>
      <c r="AA4258">
        <v>100</v>
      </c>
      <c r="AB4258" t="str">
        <f t="shared" si="66"/>
        <v>20-29</v>
      </c>
    </row>
    <row r="4259" spans="1:28" x14ac:dyDescent="0.3">
      <c r="A4259">
        <v>61</v>
      </c>
      <c r="B4259" t="s">
        <v>36</v>
      </c>
      <c r="C4259" t="s">
        <v>45</v>
      </c>
      <c r="D4259">
        <v>0</v>
      </c>
      <c r="E4259" t="s">
        <v>29</v>
      </c>
      <c r="F4259">
        <v>50</v>
      </c>
      <c r="G4259">
        <v>1</v>
      </c>
      <c r="H4259" t="s">
        <v>30</v>
      </c>
      <c r="I4259">
        <v>50</v>
      </c>
      <c r="J4259" t="s">
        <v>31</v>
      </c>
      <c r="K4259">
        <v>0</v>
      </c>
      <c r="L4259" s="1">
        <v>2250</v>
      </c>
      <c r="M4259" t="s">
        <v>27</v>
      </c>
      <c r="N4259" t="s">
        <v>27</v>
      </c>
      <c r="O4259" t="s">
        <v>27</v>
      </c>
      <c r="P4259">
        <v>0</v>
      </c>
      <c r="Q4259" t="s">
        <v>34</v>
      </c>
      <c r="R4259">
        <v>17</v>
      </c>
      <c r="S4259" t="s">
        <v>36</v>
      </c>
      <c r="T4259">
        <v>4</v>
      </c>
      <c r="U4259">
        <v>2</v>
      </c>
      <c r="V4259">
        <v>2</v>
      </c>
      <c r="W4259">
        <v>7</v>
      </c>
      <c r="X4259">
        <v>743</v>
      </c>
      <c r="Y4259">
        <v>-50</v>
      </c>
      <c r="Z4259" t="s">
        <v>33</v>
      </c>
      <c r="AA4259">
        <v>50</v>
      </c>
      <c r="AB4259" t="str">
        <f t="shared" si="66"/>
        <v>60-69</v>
      </c>
    </row>
    <row r="4260" spans="1:28" x14ac:dyDescent="0.3">
      <c r="A4260">
        <v>38</v>
      </c>
      <c r="B4260" t="s">
        <v>27</v>
      </c>
      <c r="C4260" t="s">
        <v>28</v>
      </c>
      <c r="D4260">
        <v>86</v>
      </c>
      <c r="E4260" t="s">
        <v>29</v>
      </c>
      <c r="F4260">
        <v>50</v>
      </c>
      <c r="G4260">
        <v>0</v>
      </c>
      <c r="H4260" t="s">
        <v>30</v>
      </c>
      <c r="I4260">
        <v>0</v>
      </c>
      <c r="J4260" t="s">
        <v>31</v>
      </c>
      <c r="K4260">
        <v>0</v>
      </c>
      <c r="L4260" s="1">
        <v>2436</v>
      </c>
      <c r="M4260" t="s">
        <v>27</v>
      </c>
      <c r="N4260" t="s">
        <v>27</v>
      </c>
      <c r="O4260" t="s">
        <v>27</v>
      </c>
      <c r="P4260">
        <v>0</v>
      </c>
      <c r="Q4260" t="s">
        <v>34</v>
      </c>
      <c r="R4260">
        <v>7</v>
      </c>
      <c r="S4260" t="s">
        <v>27</v>
      </c>
      <c r="T4260">
        <v>2</v>
      </c>
      <c r="U4260">
        <v>2</v>
      </c>
      <c r="V4260">
        <v>2</v>
      </c>
      <c r="W4260">
        <v>99</v>
      </c>
      <c r="X4260">
        <v>623</v>
      </c>
      <c r="Y4260">
        <v>50</v>
      </c>
      <c r="Z4260" t="s">
        <v>35</v>
      </c>
      <c r="AA4260">
        <v>100</v>
      </c>
      <c r="AB4260" t="str">
        <f t="shared" si="66"/>
        <v>30-39</v>
      </c>
    </row>
    <row r="4261" spans="1:28" x14ac:dyDescent="0.3">
      <c r="A4261">
        <v>26</v>
      </c>
      <c r="B4261" t="s">
        <v>27</v>
      </c>
      <c r="C4261" t="s">
        <v>28</v>
      </c>
      <c r="D4261">
        <v>86</v>
      </c>
      <c r="E4261" t="s">
        <v>29</v>
      </c>
      <c r="F4261">
        <v>50</v>
      </c>
      <c r="G4261">
        <v>0</v>
      </c>
      <c r="H4261" t="s">
        <v>30</v>
      </c>
      <c r="I4261">
        <v>0</v>
      </c>
      <c r="J4261" t="s">
        <v>40</v>
      </c>
      <c r="K4261">
        <v>-200</v>
      </c>
      <c r="L4261" s="1">
        <v>2036</v>
      </c>
      <c r="M4261" t="s">
        <v>27</v>
      </c>
      <c r="N4261" t="s">
        <v>27</v>
      </c>
      <c r="O4261" t="s">
        <v>27</v>
      </c>
      <c r="P4261">
        <v>0</v>
      </c>
      <c r="Q4261" t="s">
        <v>44</v>
      </c>
      <c r="R4261">
        <v>28</v>
      </c>
      <c r="S4261" t="s">
        <v>36</v>
      </c>
      <c r="T4261">
        <v>5</v>
      </c>
      <c r="U4261">
        <v>4</v>
      </c>
      <c r="V4261">
        <v>1</v>
      </c>
      <c r="W4261">
        <v>6</v>
      </c>
      <c r="X4261">
        <v>736</v>
      </c>
      <c r="Y4261">
        <v>-50</v>
      </c>
      <c r="Z4261" t="s">
        <v>41</v>
      </c>
      <c r="AA4261">
        <v>0</v>
      </c>
      <c r="AB4261" t="str">
        <f t="shared" si="66"/>
        <v>20-29</v>
      </c>
    </row>
    <row r="4262" spans="1:28" x14ac:dyDescent="0.3">
      <c r="A4262">
        <v>54</v>
      </c>
      <c r="B4262" t="s">
        <v>27</v>
      </c>
      <c r="C4262" t="s">
        <v>28</v>
      </c>
      <c r="D4262">
        <v>86</v>
      </c>
      <c r="E4262" t="s">
        <v>29</v>
      </c>
      <c r="F4262">
        <v>50</v>
      </c>
      <c r="G4262">
        <v>1</v>
      </c>
      <c r="H4262" t="s">
        <v>30</v>
      </c>
      <c r="I4262">
        <v>50</v>
      </c>
      <c r="J4262" t="s">
        <v>31</v>
      </c>
      <c r="K4262">
        <v>0</v>
      </c>
      <c r="L4262" s="1">
        <v>2336</v>
      </c>
      <c r="M4262" t="s">
        <v>27</v>
      </c>
      <c r="N4262" t="s">
        <v>27</v>
      </c>
      <c r="O4262" t="s">
        <v>27</v>
      </c>
      <c r="P4262">
        <v>0</v>
      </c>
      <c r="Q4262" t="s">
        <v>34</v>
      </c>
      <c r="R4262">
        <v>20</v>
      </c>
      <c r="S4262" t="s">
        <v>27</v>
      </c>
      <c r="T4262">
        <v>6</v>
      </c>
      <c r="U4262">
        <v>2</v>
      </c>
      <c r="V4262">
        <v>2</v>
      </c>
      <c r="W4262">
        <v>99</v>
      </c>
      <c r="X4262">
        <v>728</v>
      </c>
      <c r="Y4262">
        <v>-50</v>
      </c>
      <c r="Z4262" t="s">
        <v>33</v>
      </c>
      <c r="AA4262">
        <v>50</v>
      </c>
      <c r="AB4262" t="str">
        <f t="shared" si="66"/>
        <v>50-59</v>
      </c>
    </row>
    <row r="4263" spans="1:28" x14ac:dyDescent="0.3">
      <c r="A4263">
        <v>35</v>
      </c>
      <c r="B4263" t="s">
        <v>27</v>
      </c>
      <c r="C4263" t="s">
        <v>38</v>
      </c>
      <c r="D4263">
        <v>0</v>
      </c>
      <c r="E4263" t="s">
        <v>42</v>
      </c>
      <c r="F4263">
        <v>100</v>
      </c>
      <c r="G4263">
        <v>2</v>
      </c>
      <c r="H4263" t="s">
        <v>30</v>
      </c>
      <c r="I4263">
        <v>100</v>
      </c>
      <c r="J4263" t="s">
        <v>31</v>
      </c>
      <c r="K4263">
        <v>0</v>
      </c>
      <c r="L4263" s="1">
        <v>2350</v>
      </c>
      <c r="M4263" t="s">
        <v>27</v>
      </c>
      <c r="N4263" t="s">
        <v>36</v>
      </c>
      <c r="O4263" t="s">
        <v>27</v>
      </c>
      <c r="P4263">
        <v>50</v>
      </c>
      <c r="Q4263" t="s">
        <v>34</v>
      </c>
      <c r="R4263">
        <v>2</v>
      </c>
      <c r="S4263" t="s">
        <v>36</v>
      </c>
      <c r="T4263">
        <v>1</v>
      </c>
      <c r="U4263">
        <v>1</v>
      </c>
      <c r="V4263">
        <v>1</v>
      </c>
      <c r="W4263">
        <v>12</v>
      </c>
      <c r="X4263">
        <v>649</v>
      </c>
      <c r="Y4263">
        <v>50</v>
      </c>
      <c r="Z4263" t="s">
        <v>41</v>
      </c>
      <c r="AA4263">
        <v>0</v>
      </c>
      <c r="AB4263" t="str">
        <f t="shared" si="66"/>
        <v>30-39</v>
      </c>
    </row>
    <row r="4264" spans="1:28" x14ac:dyDescent="0.3">
      <c r="A4264">
        <v>51</v>
      </c>
      <c r="B4264" t="s">
        <v>27</v>
      </c>
      <c r="C4264" t="s">
        <v>38</v>
      </c>
      <c r="D4264">
        <v>0</v>
      </c>
      <c r="E4264" t="s">
        <v>29</v>
      </c>
      <c r="F4264">
        <v>50</v>
      </c>
      <c r="G4264">
        <v>0</v>
      </c>
      <c r="H4264" t="s">
        <v>30</v>
      </c>
      <c r="I4264">
        <v>0</v>
      </c>
      <c r="J4264" t="s">
        <v>31</v>
      </c>
      <c r="K4264">
        <v>0</v>
      </c>
      <c r="L4264" s="1">
        <v>2250</v>
      </c>
      <c r="M4264" t="s">
        <v>27</v>
      </c>
      <c r="N4264" t="s">
        <v>27</v>
      </c>
      <c r="O4264" t="s">
        <v>27</v>
      </c>
      <c r="P4264">
        <v>0</v>
      </c>
      <c r="Q4264" t="s">
        <v>34</v>
      </c>
      <c r="R4264">
        <v>10</v>
      </c>
      <c r="S4264" t="s">
        <v>36</v>
      </c>
      <c r="T4264">
        <v>5</v>
      </c>
      <c r="U4264">
        <v>2</v>
      </c>
      <c r="V4264">
        <v>3</v>
      </c>
      <c r="W4264">
        <v>12</v>
      </c>
      <c r="X4264">
        <v>755</v>
      </c>
      <c r="Y4264">
        <v>-50</v>
      </c>
      <c r="Z4264" t="s">
        <v>35</v>
      </c>
      <c r="AA4264">
        <v>100</v>
      </c>
      <c r="AB4264" t="str">
        <f t="shared" si="66"/>
        <v>50-59</v>
      </c>
    </row>
    <row r="4265" spans="1:28" x14ac:dyDescent="0.3">
      <c r="A4265">
        <v>35</v>
      </c>
      <c r="B4265" t="s">
        <v>27</v>
      </c>
      <c r="C4265" t="s">
        <v>28</v>
      </c>
      <c r="D4265">
        <v>86</v>
      </c>
      <c r="E4265" t="s">
        <v>29</v>
      </c>
      <c r="F4265">
        <v>50</v>
      </c>
      <c r="G4265">
        <v>1</v>
      </c>
      <c r="H4265" t="s">
        <v>30</v>
      </c>
      <c r="I4265">
        <v>50</v>
      </c>
      <c r="J4265" t="s">
        <v>40</v>
      </c>
      <c r="K4265">
        <v>-200</v>
      </c>
      <c r="L4265" s="1">
        <v>2186</v>
      </c>
      <c r="M4265" t="s">
        <v>27</v>
      </c>
      <c r="N4265" t="s">
        <v>27</v>
      </c>
      <c r="O4265" t="s">
        <v>27</v>
      </c>
      <c r="P4265">
        <v>0</v>
      </c>
      <c r="Q4265" t="s">
        <v>32</v>
      </c>
      <c r="R4265">
        <v>15</v>
      </c>
      <c r="S4265" t="s">
        <v>27</v>
      </c>
      <c r="T4265">
        <v>4</v>
      </c>
      <c r="U4265">
        <v>2</v>
      </c>
      <c r="V4265">
        <v>3</v>
      </c>
      <c r="W4265">
        <v>99</v>
      </c>
      <c r="X4265">
        <v>708</v>
      </c>
      <c r="Y4265">
        <v>-50</v>
      </c>
      <c r="Z4265" t="s">
        <v>35</v>
      </c>
      <c r="AA4265">
        <v>100</v>
      </c>
      <c r="AB4265" t="str">
        <f t="shared" si="66"/>
        <v>30-39</v>
      </c>
    </row>
    <row r="4266" spans="1:28" x14ac:dyDescent="0.3">
      <c r="A4266">
        <v>39</v>
      </c>
      <c r="B4266" t="s">
        <v>27</v>
      </c>
      <c r="C4266" t="s">
        <v>28</v>
      </c>
      <c r="D4266">
        <v>86</v>
      </c>
      <c r="E4266" t="s">
        <v>29</v>
      </c>
      <c r="F4266">
        <v>50</v>
      </c>
      <c r="G4266">
        <v>0</v>
      </c>
      <c r="H4266" t="s">
        <v>30</v>
      </c>
      <c r="I4266">
        <v>0</v>
      </c>
      <c r="J4266" t="s">
        <v>31</v>
      </c>
      <c r="K4266">
        <v>0</v>
      </c>
      <c r="L4266" s="1">
        <v>2336</v>
      </c>
      <c r="M4266" t="s">
        <v>27</v>
      </c>
      <c r="N4266" t="s">
        <v>27</v>
      </c>
      <c r="O4266" t="s">
        <v>27</v>
      </c>
      <c r="P4266">
        <v>0</v>
      </c>
      <c r="Q4266" t="s">
        <v>34</v>
      </c>
      <c r="R4266">
        <v>9</v>
      </c>
      <c r="S4266" t="s">
        <v>27</v>
      </c>
      <c r="T4266">
        <v>5</v>
      </c>
      <c r="U4266">
        <v>1</v>
      </c>
      <c r="V4266">
        <v>2</v>
      </c>
      <c r="W4266">
        <v>99</v>
      </c>
      <c r="X4266">
        <v>633</v>
      </c>
      <c r="Y4266">
        <v>50</v>
      </c>
      <c r="Z4266" t="s">
        <v>41</v>
      </c>
      <c r="AA4266">
        <v>0</v>
      </c>
      <c r="AB4266" t="str">
        <f t="shared" si="66"/>
        <v>30-39</v>
      </c>
    </row>
    <row r="4267" spans="1:28" x14ac:dyDescent="0.3">
      <c r="A4267">
        <v>47</v>
      </c>
      <c r="B4267" t="s">
        <v>27</v>
      </c>
      <c r="C4267" t="s">
        <v>28</v>
      </c>
      <c r="D4267">
        <v>86</v>
      </c>
      <c r="E4267" t="s">
        <v>29</v>
      </c>
      <c r="F4267">
        <v>50</v>
      </c>
      <c r="G4267">
        <v>0</v>
      </c>
      <c r="H4267" t="s">
        <v>30</v>
      </c>
      <c r="I4267">
        <v>0</v>
      </c>
      <c r="J4267" t="s">
        <v>40</v>
      </c>
      <c r="K4267">
        <v>-200</v>
      </c>
      <c r="L4267" s="1">
        <v>2086</v>
      </c>
      <c r="M4267" t="s">
        <v>27</v>
      </c>
      <c r="N4267" t="s">
        <v>27</v>
      </c>
      <c r="O4267" t="s">
        <v>27</v>
      </c>
      <c r="P4267">
        <v>0</v>
      </c>
      <c r="Q4267" t="s">
        <v>34</v>
      </c>
      <c r="R4267">
        <v>8</v>
      </c>
      <c r="S4267" t="s">
        <v>36</v>
      </c>
      <c r="T4267">
        <v>8</v>
      </c>
      <c r="U4267">
        <v>1</v>
      </c>
      <c r="V4267">
        <v>2</v>
      </c>
      <c r="W4267">
        <v>4</v>
      </c>
      <c r="X4267">
        <v>713</v>
      </c>
      <c r="Y4267">
        <v>-50</v>
      </c>
      <c r="Z4267" t="s">
        <v>33</v>
      </c>
      <c r="AA4267">
        <v>50</v>
      </c>
      <c r="AB4267" t="str">
        <f t="shared" si="66"/>
        <v>40-49</v>
      </c>
    </row>
    <row r="4268" spans="1:28" x14ac:dyDescent="0.3">
      <c r="A4268">
        <v>44</v>
      </c>
      <c r="B4268" t="s">
        <v>27</v>
      </c>
      <c r="C4268" t="s">
        <v>28</v>
      </c>
      <c r="D4268">
        <v>86</v>
      </c>
      <c r="E4268" t="s">
        <v>37</v>
      </c>
      <c r="F4268">
        <v>0</v>
      </c>
      <c r="G4268">
        <v>0</v>
      </c>
      <c r="H4268" t="s">
        <v>39</v>
      </c>
      <c r="I4268">
        <v>0</v>
      </c>
      <c r="J4268" t="s">
        <v>31</v>
      </c>
      <c r="K4268">
        <v>0</v>
      </c>
      <c r="L4268" s="1">
        <v>2236</v>
      </c>
      <c r="M4268" t="s">
        <v>27</v>
      </c>
      <c r="N4268" t="s">
        <v>36</v>
      </c>
      <c r="O4268" t="s">
        <v>27</v>
      </c>
      <c r="P4268">
        <v>50</v>
      </c>
      <c r="Q4268" t="s">
        <v>34</v>
      </c>
      <c r="R4268">
        <v>10</v>
      </c>
      <c r="S4268" t="s">
        <v>27</v>
      </c>
      <c r="T4268">
        <v>9</v>
      </c>
      <c r="U4268">
        <v>1</v>
      </c>
      <c r="V4268">
        <v>2</v>
      </c>
      <c r="W4268">
        <v>99</v>
      </c>
      <c r="X4268">
        <v>723</v>
      </c>
      <c r="Y4268">
        <v>-50</v>
      </c>
      <c r="Z4268" t="s">
        <v>35</v>
      </c>
      <c r="AA4268">
        <v>100</v>
      </c>
      <c r="AB4268" t="str">
        <f t="shared" si="66"/>
        <v>40-49</v>
      </c>
    </row>
    <row r="4269" spans="1:28" x14ac:dyDescent="0.3">
      <c r="A4269">
        <v>18</v>
      </c>
      <c r="B4269" t="s">
        <v>27</v>
      </c>
      <c r="C4269" t="s">
        <v>28</v>
      </c>
      <c r="D4269">
        <v>86</v>
      </c>
      <c r="E4269" t="s">
        <v>29</v>
      </c>
      <c r="F4269">
        <v>50</v>
      </c>
      <c r="G4269">
        <v>0</v>
      </c>
      <c r="H4269" t="s">
        <v>30</v>
      </c>
      <c r="I4269">
        <v>0</v>
      </c>
      <c r="J4269" t="s">
        <v>31</v>
      </c>
      <c r="K4269">
        <v>0</v>
      </c>
      <c r="L4269" s="1">
        <v>2386</v>
      </c>
      <c r="M4269" t="s">
        <v>27</v>
      </c>
      <c r="N4269" t="s">
        <v>36</v>
      </c>
      <c r="O4269" t="s">
        <v>27</v>
      </c>
      <c r="P4269">
        <v>50</v>
      </c>
      <c r="Q4269" t="s">
        <v>34</v>
      </c>
      <c r="R4269">
        <v>28</v>
      </c>
      <c r="S4269" t="s">
        <v>27</v>
      </c>
      <c r="T4269">
        <v>5</v>
      </c>
      <c r="U4269">
        <v>3</v>
      </c>
      <c r="V4269">
        <v>1</v>
      </c>
      <c r="W4269">
        <v>99</v>
      </c>
      <c r="X4269">
        <v>636</v>
      </c>
      <c r="Y4269">
        <v>50</v>
      </c>
      <c r="Z4269" t="s">
        <v>35</v>
      </c>
      <c r="AA4269">
        <v>100</v>
      </c>
      <c r="AB4269" t="str">
        <f t="shared" si="66"/>
        <v>10-19</v>
      </c>
    </row>
    <row r="4270" spans="1:28" x14ac:dyDescent="0.3">
      <c r="A4270">
        <v>23</v>
      </c>
      <c r="B4270" t="s">
        <v>27</v>
      </c>
      <c r="C4270" t="s">
        <v>28</v>
      </c>
      <c r="D4270">
        <v>86</v>
      </c>
      <c r="E4270" t="s">
        <v>37</v>
      </c>
      <c r="F4270">
        <v>0</v>
      </c>
      <c r="G4270">
        <v>1</v>
      </c>
      <c r="H4270" t="s">
        <v>30</v>
      </c>
      <c r="I4270">
        <v>50</v>
      </c>
      <c r="J4270" t="s">
        <v>40</v>
      </c>
      <c r="K4270">
        <v>-200</v>
      </c>
      <c r="L4270" s="1">
        <v>2136</v>
      </c>
      <c r="M4270" t="s">
        <v>27</v>
      </c>
      <c r="N4270" t="s">
        <v>27</v>
      </c>
      <c r="O4270" t="s">
        <v>27</v>
      </c>
      <c r="P4270">
        <v>0</v>
      </c>
      <c r="Q4270" t="s">
        <v>32</v>
      </c>
      <c r="R4270">
        <v>12</v>
      </c>
      <c r="S4270" t="s">
        <v>27</v>
      </c>
      <c r="T4270">
        <v>5</v>
      </c>
      <c r="U4270">
        <v>1</v>
      </c>
      <c r="V4270">
        <v>3</v>
      </c>
      <c r="W4270">
        <v>99</v>
      </c>
      <c r="X4270">
        <v>684</v>
      </c>
      <c r="Y4270">
        <v>50</v>
      </c>
      <c r="Z4270" t="s">
        <v>41</v>
      </c>
      <c r="AA4270">
        <v>0</v>
      </c>
      <c r="AB4270" t="str">
        <f t="shared" si="66"/>
        <v>20-29</v>
      </c>
    </row>
    <row r="4271" spans="1:28" x14ac:dyDescent="0.3">
      <c r="A4271">
        <v>53</v>
      </c>
      <c r="B4271" t="s">
        <v>27</v>
      </c>
      <c r="C4271" t="s">
        <v>28</v>
      </c>
      <c r="D4271">
        <v>86</v>
      </c>
      <c r="E4271" t="s">
        <v>29</v>
      </c>
      <c r="F4271">
        <v>50</v>
      </c>
      <c r="G4271">
        <v>0</v>
      </c>
      <c r="H4271" t="s">
        <v>39</v>
      </c>
      <c r="I4271">
        <v>0</v>
      </c>
      <c r="J4271" t="s">
        <v>40</v>
      </c>
      <c r="K4271">
        <v>-200</v>
      </c>
      <c r="L4271" s="1">
        <v>2186</v>
      </c>
      <c r="M4271" t="s">
        <v>27</v>
      </c>
      <c r="N4271" t="s">
        <v>27</v>
      </c>
      <c r="O4271" t="s">
        <v>27</v>
      </c>
      <c r="P4271">
        <v>0</v>
      </c>
      <c r="Q4271" t="s">
        <v>34</v>
      </c>
      <c r="R4271">
        <v>3</v>
      </c>
      <c r="S4271" t="s">
        <v>36</v>
      </c>
      <c r="T4271">
        <v>0</v>
      </c>
      <c r="U4271">
        <v>0</v>
      </c>
      <c r="V4271">
        <v>2</v>
      </c>
      <c r="W4271">
        <v>5</v>
      </c>
      <c r="X4271">
        <v>665</v>
      </c>
      <c r="Y4271">
        <v>50</v>
      </c>
      <c r="Z4271" t="s">
        <v>33</v>
      </c>
      <c r="AA4271">
        <v>50</v>
      </c>
      <c r="AB4271" t="str">
        <f t="shared" si="66"/>
        <v>50-59</v>
      </c>
    </row>
    <row r="4272" spans="1:28" x14ac:dyDescent="0.3">
      <c r="A4272">
        <v>38</v>
      </c>
      <c r="B4272" t="s">
        <v>27</v>
      </c>
      <c r="C4272" t="s">
        <v>46</v>
      </c>
      <c r="D4272">
        <v>0</v>
      </c>
      <c r="E4272" t="s">
        <v>29</v>
      </c>
      <c r="F4272">
        <v>50</v>
      </c>
      <c r="G4272">
        <v>0</v>
      </c>
      <c r="H4272" t="s">
        <v>43</v>
      </c>
      <c r="I4272">
        <v>0</v>
      </c>
      <c r="J4272" t="s">
        <v>40</v>
      </c>
      <c r="K4272">
        <v>-200</v>
      </c>
      <c r="L4272" s="1">
        <v>2100</v>
      </c>
      <c r="M4272" t="s">
        <v>27</v>
      </c>
      <c r="N4272" t="s">
        <v>36</v>
      </c>
      <c r="O4272" t="s">
        <v>27</v>
      </c>
      <c r="P4272">
        <v>50</v>
      </c>
      <c r="Q4272" t="s">
        <v>34</v>
      </c>
      <c r="R4272">
        <v>1</v>
      </c>
      <c r="S4272" t="s">
        <v>27</v>
      </c>
      <c r="T4272">
        <v>7</v>
      </c>
      <c r="U4272">
        <v>1</v>
      </c>
      <c r="V4272">
        <v>1</v>
      </c>
      <c r="W4272">
        <v>99</v>
      </c>
      <c r="X4272">
        <v>669</v>
      </c>
      <c r="Y4272">
        <v>50</v>
      </c>
      <c r="Z4272" t="s">
        <v>35</v>
      </c>
      <c r="AA4272">
        <v>100</v>
      </c>
      <c r="AB4272" t="str">
        <f t="shared" si="66"/>
        <v>30-39</v>
      </c>
    </row>
    <row r="4273" spans="1:28" x14ac:dyDescent="0.3">
      <c r="A4273">
        <v>32</v>
      </c>
      <c r="B4273" t="s">
        <v>27</v>
      </c>
      <c r="C4273" t="s">
        <v>38</v>
      </c>
      <c r="D4273">
        <v>0</v>
      </c>
      <c r="E4273" t="s">
        <v>42</v>
      </c>
      <c r="F4273">
        <v>100</v>
      </c>
      <c r="G4273">
        <v>1</v>
      </c>
      <c r="H4273" t="s">
        <v>30</v>
      </c>
      <c r="I4273">
        <v>50</v>
      </c>
      <c r="J4273" t="s">
        <v>40</v>
      </c>
      <c r="K4273">
        <v>-200</v>
      </c>
      <c r="L4273" s="1">
        <v>2100</v>
      </c>
      <c r="M4273" t="s">
        <v>27</v>
      </c>
      <c r="N4273" t="s">
        <v>36</v>
      </c>
      <c r="O4273" t="s">
        <v>27</v>
      </c>
      <c r="P4273">
        <v>50</v>
      </c>
      <c r="Q4273" t="s">
        <v>34</v>
      </c>
      <c r="R4273">
        <v>21</v>
      </c>
      <c r="S4273" t="s">
        <v>36</v>
      </c>
      <c r="T4273">
        <v>3</v>
      </c>
      <c r="U4273">
        <v>2</v>
      </c>
      <c r="V4273">
        <v>3</v>
      </c>
      <c r="W4273">
        <v>14</v>
      </c>
      <c r="X4273">
        <v>637</v>
      </c>
      <c r="Y4273">
        <v>50</v>
      </c>
      <c r="Z4273" t="s">
        <v>41</v>
      </c>
      <c r="AA4273">
        <v>0</v>
      </c>
      <c r="AB4273" t="str">
        <f t="shared" si="66"/>
        <v>30-39</v>
      </c>
    </row>
    <row r="4274" spans="1:28" x14ac:dyDescent="0.3">
      <c r="A4274">
        <v>19</v>
      </c>
      <c r="B4274" t="s">
        <v>27</v>
      </c>
      <c r="C4274" t="s">
        <v>38</v>
      </c>
      <c r="D4274">
        <v>0</v>
      </c>
      <c r="E4274" t="s">
        <v>42</v>
      </c>
      <c r="F4274">
        <v>100</v>
      </c>
      <c r="G4274">
        <v>0</v>
      </c>
      <c r="H4274" t="s">
        <v>30</v>
      </c>
      <c r="I4274">
        <v>0</v>
      </c>
      <c r="J4274" t="s">
        <v>40</v>
      </c>
      <c r="K4274">
        <v>-200</v>
      </c>
      <c r="L4274" s="1">
        <v>2150</v>
      </c>
      <c r="M4274" t="s">
        <v>27</v>
      </c>
      <c r="N4274" t="s">
        <v>27</v>
      </c>
      <c r="O4274" t="s">
        <v>27</v>
      </c>
      <c r="P4274">
        <v>0</v>
      </c>
      <c r="Q4274" t="s">
        <v>34</v>
      </c>
      <c r="R4274">
        <v>8</v>
      </c>
      <c r="S4274" t="s">
        <v>36</v>
      </c>
      <c r="T4274">
        <v>7</v>
      </c>
      <c r="U4274">
        <v>1</v>
      </c>
      <c r="V4274">
        <v>3</v>
      </c>
      <c r="W4274">
        <v>11</v>
      </c>
      <c r="X4274">
        <v>647</v>
      </c>
      <c r="Y4274">
        <v>50</v>
      </c>
      <c r="Z4274" t="s">
        <v>33</v>
      </c>
      <c r="AA4274">
        <v>50</v>
      </c>
      <c r="AB4274" t="str">
        <f t="shared" si="66"/>
        <v>10-19</v>
      </c>
    </row>
    <row r="4275" spans="1:28" x14ac:dyDescent="0.3">
      <c r="A4275">
        <v>23</v>
      </c>
      <c r="B4275" t="s">
        <v>27</v>
      </c>
      <c r="C4275" t="s">
        <v>28</v>
      </c>
      <c r="D4275">
        <v>86</v>
      </c>
      <c r="E4275" t="s">
        <v>29</v>
      </c>
      <c r="F4275">
        <v>50</v>
      </c>
      <c r="G4275">
        <v>1</v>
      </c>
      <c r="H4275" t="s">
        <v>39</v>
      </c>
      <c r="I4275">
        <v>100</v>
      </c>
      <c r="J4275" t="s">
        <v>31</v>
      </c>
      <c r="K4275">
        <v>0</v>
      </c>
      <c r="L4275" s="1">
        <v>2336</v>
      </c>
      <c r="M4275" t="s">
        <v>36</v>
      </c>
      <c r="N4275" t="s">
        <v>27</v>
      </c>
      <c r="O4275" t="s">
        <v>27</v>
      </c>
      <c r="P4275">
        <v>50</v>
      </c>
      <c r="Q4275" t="s">
        <v>44</v>
      </c>
      <c r="R4275">
        <v>18</v>
      </c>
      <c r="S4275" t="s">
        <v>27</v>
      </c>
      <c r="T4275">
        <v>6</v>
      </c>
      <c r="U4275">
        <v>0</v>
      </c>
      <c r="V4275">
        <v>1</v>
      </c>
      <c r="W4275">
        <v>99</v>
      </c>
      <c r="X4275">
        <v>763</v>
      </c>
      <c r="Y4275">
        <v>-50</v>
      </c>
      <c r="Z4275" t="s">
        <v>33</v>
      </c>
      <c r="AA4275">
        <v>50</v>
      </c>
      <c r="AB4275" t="str">
        <f t="shared" si="66"/>
        <v>20-29</v>
      </c>
    </row>
    <row r="4276" spans="1:28" x14ac:dyDescent="0.3">
      <c r="A4276">
        <v>18</v>
      </c>
      <c r="B4276" t="s">
        <v>27</v>
      </c>
      <c r="C4276" t="s">
        <v>28</v>
      </c>
      <c r="D4276">
        <v>86</v>
      </c>
      <c r="E4276" t="s">
        <v>29</v>
      </c>
      <c r="F4276">
        <v>50</v>
      </c>
      <c r="G4276">
        <v>0</v>
      </c>
      <c r="H4276" t="s">
        <v>30</v>
      </c>
      <c r="I4276">
        <v>0</v>
      </c>
      <c r="J4276" t="s">
        <v>31</v>
      </c>
      <c r="K4276">
        <v>0</v>
      </c>
      <c r="L4276" s="1">
        <v>2236</v>
      </c>
      <c r="M4276" t="s">
        <v>27</v>
      </c>
      <c r="N4276" t="s">
        <v>27</v>
      </c>
      <c r="O4276" t="s">
        <v>27</v>
      </c>
      <c r="P4276">
        <v>0</v>
      </c>
      <c r="Q4276" t="s">
        <v>32</v>
      </c>
      <c r="R4276">
        <v>12</v>
      </c>
      <c r="S4276" t="s">
        <v>27</v>
      </c>
      <c r="T4276">
        <v>7</v>
      </c>
      <c r="U4276">
        <v>1</v>
      </c>
      <c r="V4276">
        <v>3</v>
      </c>
      <c r="W4276">
        <v>99</v>
      </c>
      <c r="X4276">
        <v>778</v>
      </c>
      <c r="Y4276">
        <v>-50</v>
      </c>
      <c r="Z4276" t="s">
        <v>41</v>
      </c>
      <c r="AA4276">
        <v>0</v>
      </c>
      <c r="AB4276" t="str">
        <f t="shared" si="66"/>
        <v>10-19</v>
      </c>
    </row>
    <row r="4277" spans="1:28" x14ac:dyDescent="0.3">
      <c r="A4277">
        <v>38</v>
      </c>
      <c r="B4277" t="s">
        <v>27</v>
      </c>
      <c r="C4277" t="s">
        <v>28</v>
      </c>
      <c r="D4277">
        <v>86</v>
      </c>
      <c r="E4277" t="s">
        <v>37</v>
      </c>
      <c r="F4277">
        <v>0</v>
      </c>
      <c r="G4277">
        <v>1</v>
      </c>
      <c r="H4277" t="s">
        <v>30</v>
      </c>
      <c r="I4277">
        <v>50</v>
      </c>
      <c r="J4277" t="s">
        <v>31</v>
      </c>
      <c r="K4277">
        <v>0</v>
      </c>
      <c r="L4277" s="1">
        <v>2336</v>
      </c>
      <c r="M4277" t="s">
        <v>27</v>
      </c>
      <c r="N4277" t="s">
        <v>27</v>
      </c>
      <c r="O4277" t="s">
        <v>27</v>
      </c>
      <c r="P4277">
        <v>0</v>
      </c>
      <c r="Q4277" t="s">
        <v>34</v>
      </c>
      <c r="R4277">
        <v>24</v>
      </c>
      <c r="S4277" t="s">
        <v>27</v>
      </c>
      <c r="T4277">
        <v>4</v>
      </c>
      <c r="U4277">
        <v>2</v>
      </c>
      <c r="V4277">
        <v>2</v>
      </c>
      <c r="W4277">
        <v>99</v>
      </c>
      <c r="X4277">
        <v>628</v>
      </c>
      <c r="Y4277">
        <v>50</v>
      </c>
      <c r="Z4277" t="s">
        <v>41</v>
      </c>
      <c r="AA4277">
        <v>0</v>
      </c>
      <c r="AB4277" t="str">
        <f t="shared" si="66"/>
        <v>30-39</v>
      </c>
    </row>
    <row r="4278" spans="1:28" x14ac:dyDescent="0.3">
      <c r="A4278">
        <v>31</v>
      </c>
      <c r="B4278" t="s">
        <v>27</v>
      </c>
      <c r="C4278" t="s">
        <v>28</v>
      </c>
      <c r="D4278">
        <v>86</v>
      </c>
      <c r="E4278" t="s">
        <v>29</v>
      </c>
      <c r="F4278">
        <v>50</v>
      </c>
      <c r="G4278">
        <v>0</v>
      </c>
      <c r="H4278" t="s">
        <v>30</v>
      </c>
      <c r="I4278">
        <v>0</v>
      </c>
      <c r="J4278" t="s">
        <v>40</v>
      </c>
      <c r="K4278">
        <v>-200</v>
      </c>
      <c r="L4278" s="1">
        <v>2186</v>
      </c>
      <c r="M4278" t="s">
        <v>27</v>
      </c>
      <c r="N4278" t="s">
        <v>27</v>
      </c>
      <c r="O4278" t="s">
        <v>27</v>
      </c>
      <c r="P4278">
        <v>0</v>
      </c>
      <c r="Q4278" t="s">
        <v>44</v>
      </c>
      <c r="R4278">
        <v>9</v>
      </c>
      <c r="S4278" t="s">
        <v>36</v>
      </c>
      <c r="T4278">
        <v>8</v>
      </c>
      <c r="U4278">
        <v>0</v>
      </c>
      <c r="V4278">
        <v>1</v>
      </c>
      <c r="W4278">
        <v>12</v>
      </c>
      <c r="X4278">
        <v>661</v>
      </c>
      <c r="Y4278">
        <v>50</v>
      </c>
      <c r="Z4278" t="s">
        <v>33</v>
      </c>
      <c r="AA4278">
        <v>50</v>
      </c>
      <c r="AB4278" t="str">
        <f t="shared" si="66"/>
        <v>30-39</v>
      </c>
    </row>
    <row r="4279" spans="1:28" x14ac:dyDescent="0.3">
      <c r="A4279">
        <v>25</v>
      </c>
      <c r="B4279" t="s">
        <v>27</v>
      </c>
      <c r="C4279" t="s">
        <v>28</v>
      </c>
      <c r="D4279">
        <v>86</v>
      </c>
      <c r="E4279" t="s">
        <v>37</v>
      </c>
      <c r="F4279">
        <v>0</v>
      </c>
      <c r="G4279">
        <v>0</v>
      </c>
      <c r="H4279" t="s">
        <v>43</v>
      </c>
      <c r="I4279">
        <v>0</v>
      </c>
      <c r="J4279" t="s">
        <v>40</v>
      </c>
      <c r="K4279">
        <v>-200</v>
      </c>
      <c r="L4279" s="1">
        <v>2036</v>
      </c>
      <c r="M4279" t="s">
        <v>27</v>
      </c>
      <c r="N4279" t="s">
        <v>27</v>
      </c>
      <c r="O4279" t="s">
        <v>27</v>
      </c>
      <c r="P4279">
        <v>0</v>
      </c>
      <c r="Q4279" t="s">
        <v>34</v>
      </c>
      <c r="R4279">
        <v>27</v>
      </c>
      <c r="S4279" t="s">
        <v>27</v>
      </c>
      <c r="T4279">
        <v>4</v>
      </c>
      <c r="U4279">
        <v>2</v>
      </c>
      <c r="V4279">
        <v>1</v>
      </c>
      <c r="W4279">
        <v>99</v>
      </c>
      <c r="X4279">
        <v>740</v>
      </c>
      <c r="Y4279">
        <v>-50</v>
      </c>
      <c r="Z4279" t="s">
        <v>33</v>
      </c>
      <c r="AA4279">
        <v>50</v>
      </c>
      <c r="AB4279" t="str">
        <f t="shared" si="66"/>
        <v>20-29</v>
      </c>
    </row>
    <row r="4280" spans="1:28" x14ac:dyDescent="0.3">
      <c r="A4280">
        <v>38</v>
      </c>
      <c r="B4280" t="s">
        <v>27</v>
      </c>
      <c r="C4280" t="s">
        <v>46</v>
      </c>
      <c r="D4280">
        <v>0</v>
      </c>
      <c r="E4280" t="s">
        <v>37</v>
      </c>
      <c r="F4280">
        <v>0</v>
      </c>
      <c r="G4280">
        <v>0</v>
      </c>
      <c r="H4280" t="s">
        <v>43</v>
      </c>
      <c r="I4280">
        <v>0</v>
      </c>
      <c r="J4280" t="s">
        <v>40</v>
      </c>
      <c r="K4280">
        <v>-200</v>
      </c>
      <c r="L4280" s="1">
        <v>2000</v>
      </c>
      <c r="M4280" t="s">
        <v>27</v>
      </c>
      <c r="N4280" t="s">
        <v>27</v>
      </c>
      <c r="O4280" t="s">
        <v>27</v>
      </c>
      <c r="P4280">
        <v>0</v>
      </c>
      <c r="Q4280" t="s">
        <v>34</v>
      </c>
      <c r="R4280">
        <v>6</v>
      </c>
      <c r="S4280" t="s">
        <v>27</v>
      </c>
      <c r="T4280">
        <v>6</v>
      </c>
      <c r="U4280">
        <v>1</v>
      </c>
      <c r="V4280">
        <v>3</v>
      </c>
      <c r="W4280">
        <v>99</v>
      </c>
      <c r="X4280">
        <v>701</v>
      </c>
      <c r="Y4280">
        <v>-50</v>
      </c>
      <c r="Z4280" t="s">
        <v>35</v>
      </c>
      <c r="AA4280">
        <v>100</v>
      </c>
      <c r="AB4280" t="str">
        <f t="shared" si="66"/>
        <v>30-39</v>
      </c>
    </row>
    <row r="4281" spans="1:28" x14ac:dyDescent="0.3">
      <c r="A4281">
        <v>45</v>
      </c>
      <c r="B4281" t="s">
        <v>27</v>
      </c>
      <c r="C4281" t="s">
        <v>45</v>
      </c>
      <c r="D4281">
        <v>0</v>
      </c>
      <c r="E4281" t="s">
        <v>42</v>
      </c>
      <c r="F4281">
        <v>100</v>
      </c>
      <c r="G4281">
        <v>0</v>
      </c>
      <c r="H4281" t="s">
        <v>39</v>
      </c>
      <c r="I4281">
        <v>0</v>
      </c>
      <c r="J4281" t="s">
        <v>31</v>
      </c>
      <c r="K4281">
        <v>0</v>
      </c>
      <c r="L4281" s="1">
        <v>2250</v>
      </c>
      <c r="M4281" t="s">
        <v>27</v>
      </c>
      <c r="N4281" t="s">
        <v>36</v>
      </c>
      <c r="O4281" t="s">
        <v>27</v>
      </c>
      <c r="P4281">
        <v>50</v>
      </c>
      <c r="Q4281" t="s">
        <v>34</v>
      </c>
      <c r="R4281">
        <v>8</v>
      </c>
      <c r="S4281" t="s">
        <v>36</v>
      </c>
      <c r="T4281">
        <v>2</v>
      </c>
      <c r="U4281">
        <v>3</v>
      </c>
      <c r="V4281">
        <v>1</v>
      </c>
      <c r="W4281">
        <v>2</v>
      </c>
      <c r="X4281">
        <v>638</v>
      </c>
      <c r="Y4281">
        <v>50</v>
      </c>
      <c r="Z4281" t="s">
        <v>41</v>
      </c>
      <c r="AA4281">
        <v>0</v>
      </c>
      <c r="AB4281" t="str">
        <f t="shared" si="66"/>
        <v>40-49</v>
      </c>
    </row>
    <row r="4282" spans="1:28" x14ac:dyDescent="0.3">
      <c r="A4282">
        <v>71</v>
      </c>
      <c r="B4282" t="s">
        <v>36</v>
      </c>
      <c r="C4282" t="s">
        <v>28</v>
      </c>
      <c r="D4282">
        <v>86</v>
      </c>
      <c r="E4282" t="s">
        <v>29</v>
      </c>
      <c r="F4282">
        <v>50</v>
      </c>
      <c r="G4282">
        <v>1</v>
      </c>
      <c r="H4282" t="s">
        <v>30</v>
      </c>
      <c r="I4282">
        <v>50</v>
      </c>
      <c r="J4282" t="s">
        <v>31</v>
      </c>
      <c r="K4282">
        <v>0</v>
      </c>
      <c r="L4282" s="1">
        <v>2486</v>
      </c>
      <c r="M4282" t="s">
        <v>27</v>
      </c>
      <c r="N4282" t="s">
        <v>27</v>
      </c>
      <c r="O4282" t="s">
        <v>27</v>
      </c>
      <c r="P4282">
        <v>0</v>
      </c>
      <c r="Q4282" t="s">
        <v>34</v>
      </c>
      <c r="R4282">
        <v>25</v>
      </c>
      <c r="S4282" t="s">
        <v>36</v>
      </c>
      <c r="T4282">
        <v>8</v>
      </c>
      <c r="U4282">
        <v>4</v>
      </c>
      <c r="V4282">
        <v>1</v>
      </c>
      <c r="W4282">
        <v>1</v>
      </c>
      <c r="X4282">
        <v>680</v>
      </c>
      <c r="Y4282">
        <v>50</v>
      </c>
      <c r="Z4282" t="s">
        <v>35</v>
      </c>
      <c r="AA4282">
        <v>100</v>
      </c>
      <c r="AB4282" t="str">
        <f t="shared" si="66"/>
        <v>70-79</v>
      </c>
    </row>
    <row r="4283" spans="1:28" x14ac:dyDescent="0.3">
      <c r="A4283">
        <v>18</v>
      </c>
      <c r="B4283" t="s">
        <v>27</v>
      </c>
      <c r="C4283" t="s">
        <v>28</v>
      </c>
      <c r="D4283">
        <v>86</v>
      </c>
      <c r="E4283" t="s">
        <v>29</v>
      </c>
      <c r="F4283">
        <v>50</v>
      </c>
      <c r="G4283">
        <v>1</v>
      </c>
      <c r="H4283" t="s">
        <v>30</v>
      </c>
      <c r="I4283">
        <v>50</v>
      </c>
      <c r="J4283" t="s">
        <v>31</v>
      </c>
      <c r="K4283">
        <v>0</v>
      </c>
      <c r="L4283" s="1">
        <v>2236</v>
      </c>
      <c r="M4283" t="s">
        <v>27</v>
      </c>
      <c r="N4283" t="s">
        <v>36</v>
      </c>
      <c r="O4283" t="s">
        <v>27</v>
      </c>
      <c r="P4283">
        <v>50</v>
      </c>
      <c r="Q4283" t="s">
        <v>32</v>
      </c>
      <c r="R4283">
        <v>24</v>
      </c>
      <c r="S4283" t="s">
        <v>36</v>
      </c>
      <c r="T4283">
        <v>9</v>
      </c>
      <c r="U4283">
        <v>1</v>
      </c>
      <c r="V4283">
        <v>2</v>
      </c>
      <c r="W4283">
        <v>11</v>
      </c>
      <c r="X4283">
        <v>781</v>
      </c>
      <c r="Y4283">
        <v>-50</v>
      </c>
      <c r="Z4283" t="s">
        <v>41</v>
      </c>
      <c r="AA4283">
        <v>0</v>
      </c>
      <c r="AB4283" t="str">
        <f t="shared" si="66"/>
        <v>10-19</v>
      </c>
    </row>
    <row r="4284" spans="1:28" x14ac:dyDescent="0.3">
      <c r="A4284">
        <v>57</v>
      </c>
      <c r="B4284" t="s">
        <v>36</v>
      </c>
      <c r="C4284" t="s">
        <v>45</v>
      </c>
      <c r="D4284">
        <v>0</v>
      </c>
      <c r="E4284" t="s">
        <v>29</v>
      </c>
      <c r="F4284">
        <v>50</v>
      </c>
      <c r="G4284">
        <v>0</v>
      </c>
      <c r="H4284" t="s">
        <v>30</v>
      </c>
      <c r="I4284">
        <v>0</v>
      </c>
      <c r="J4284" t="s">
        <v>40</v>
      </c>
      <c r="K4284">
        <v>-200</v>
      </c>
      <c r="L4284" s="1">
        <v>2050</v>
      </c>
      <c r="M4284" t="s">
        <v>27</v>
      </c>
      <c r="N4284" t="s">
        <v>27</v>
      </c>
      <c r="O4284" t="s">
        <v>27</v>
      </c>
      <c r="P4284">
        <v>0</v>
      </c>
      <c r="Q4284" t="s">
        <v>34</v>
      </c>
      <c r="R4284">
        <v>10</v>
      </c>
      <c r="S4284" t="s">
        <v>27</v>
      </c>
      <c r="T4284">
        <v>4</v>
      </c>
      <c r="U4284">
        <v>4</v>
      </c>
      <c r="V4284">
        <v>2</v>
      </c>
      <c r="W4284">
        <v>99</v>
      </c>
      <c r="X4284">
        <v>776</v>
      </c>
      <c r="Y4284">
        <v>-50</v>
      </c>
      <c r="Z4284" t="s">
        <v>35</v>
      </c>
      <c r="AA4284">
        <v>100</v>
      </c>
      <c r="AB4284" t="str">
        <f t="shared" si="66"/>
        <v>50-59</v>
      </c>
    </row>
    <row r="4285" spans="1:28" x14ac:dyDescent="0.3">
      <c r="A4285">
        <v>54</v>
      </c>
      <c r="B4285" t="s">
        <v>27</v>
      </c>
      <c r="C4285" t="s">
        <v>28</v>
      </c>
      <c r="D4285">
        <v>86</v>
      </c>
      <c r="E4285" t="s">
        <v>29</v>
      </c>
      <c r="F4285">
        <v>50</v>
      </c>
      <c r="G4285">
        <v>0</v>
      </c>
      <c r="H4285" t="s">
        <v>39</v>
      </c>
      <c r="I4285">
        <v>0</v>
      </c>
      <c r="J4285" t="s">
        <v>40</v>
      </c>
      <c r="K4285">
        <v>-200</v>
      </c>
      <c r="L4285" s="1">
        <v>2036</v>
      </c>
      <c r="M4285" t="s">
        <v>36</v>
      </c>
      <c r="N4285" t="s">
        <v>36</v>
      </c>
      <c r="O4285" t="s">
        <v>27</v>
      </c>
      <c r="P4285">
        <v>100</v>
      </c>
      <c r="Q4285" t="s">
        <v>34</v>
      </c>
      <c r="R4285">
        <v>5</v>
      </c>
      <c r="S4285" t="s">
        <v>27</v>
      </c>
      <c r="T4285">
        <v>3</v>
      </c>
      <c r="U4285">
        <v>2</v>
      </c>
      <c r="V4285">
        <v>1</v>
      </c>
      <c r="W4285">
        <v>99</v>
      </c>
      <c r="X4285">
        <v>689</v>
      </c>
      <c r="Y4285">
        <v>50</v>
      </c>
      <c r="Z4285" t="s">
        <v>41</v>
      </c>
      <c r="AA4285">
        <v>0</v>
      </c>
      <c r="AB4285" t="str">
        <f t="shared" si="66"/>
        <v>50-59</v>
      </c>
    </row>
    <row r="4286" spans="1:28" x14ac:dyDescent="0.3">
      <c r="A4286">
        <v>28</v>
      </c>
      <c r="B4286" t="s">
        <v>27</v>
      </c>
      <c r="C4286" t="s">
        <v>38</v>
      </c>
      <c r="D4286">
        <v>0</v>
      </c>
      <c r="E4286" t="s">
        <v>37</v>
      </c>
      <c r="F4286">
        <v>0</v>
      </c>
      <c r="G4286">
        <v>0</v>
      </c>
      <c r="H4286" t="s">
        <v>39</v>
      </c>
      <c r="I4286">
        <v>0</v>
      </c>
      <c r="J4286" t="s">
        <v>31</v>
      </c>
      <c r="K4286">
        <v>0</v>
      </c>
      <c r="L4286" s="1">
        <v>2150</v>
      </c>
      <c r="M4286" t="s">
        <v>36</v>
      </c>
      <c r="N4286" t="s">
        <v>27</v>
      </c>
      <c r="O4286" t="s">
        <v>27</v>
      </c>
      <c r="P4286">
        <v>50</v>
      </c>
      <c r="Q4286" t="s">
        <v>32</v>
      </c>
      <c r="R4286">
        <v>8</v>
      </c>
      <c r="S4286" t="s">
        <v>36</v>
      </c>
      <c r="T4286">
        <v>6</v>
      </c>
      <c r="U4286">
        <v>2</v>
      </c>
      <c r="V4286">
        <v>3</v>
      </c>
      <c r="W4286">
        <v>9</v>
      </c>
      <c r="X4286">
        <v>784</v>
      </c>
      <c r="Y4286">
        <v>-50</v>
      </c>
      <c r="Z4286" t="s">
        <v>35</v>
      </c>
      <c r="AA4286">
        <v>100</v>
      </c>
      <c r="AB4286" t="str">
        <f t="shared" si="66"/>
        <v>20-29</v>
      </c>
    </row>
    <row r="4287" spans="1:28" x14ac:dyDescent="0.3">
      <c r="A4287">
        <v>43</v>
      </c>
      <c r="B4287" t="s">
        <v>27</v>
      </c>
      <c r="C4287" t="s">
        <v>45</v>
      </c>
      <c r="D4287">
        <v>0</v>
      </c>
      <c r="E4287" t="s">
        <v>37</v>
      </c>
      <c r="F4287">
        <v>0</v>
      </c>
      <c r="G4287">
        <v>0</v>
      </c>
      <c r="H4287" t="s">
        <v>39</v>
      </c>
      <c r="I4287">
        <v>0</v>
      </c>
      <c r="J4287" t="s">
        <v>40</v>
      </c>
      <c r="K4287">
        <v>-200</v>
      </c>
      <c r="L4287" s="1">
        <v>2050</v>
      </c>
      <c r="M4287" t="s">
        <v>27</v>
      </c>
      <c r="N4287" t="s">
        <v>27</v>
      </c>
      <c r="O4287" t="s">
        <v>27</v>
      </c>
      <c r="P4287">
        <v>0</v>
      </c>
      <c r="Q4287" t="s">
        <v>34</v>
      </c>
      <c r="R4287">
        <v>25</v>
      </c>
      <c r="S4287" t="s">
        <v>36</v>
      </c>
      <c r="T4287">
        <v>9</v>
      </c>
      <c r="U4287">
        <v>1</v>
      </c>
      <c r="V4287">
        <v>1</v>
      </c>
      <c r="W4287">
        <v>14</v>
      </c>
      <c r="X4287">
        <v>665</v>
      </c>
      <c r="Y4287">
        <v>50</v>
      </c>
      <c r="Z4287" t="s">
        <v>33</v>
      </c>
      <c r="AA4287">
        <v>50</v>
      </c>
      <c r="AB4287" t="str">
        <f t="shared" si="66"/>
        <v>40-49</v>
      </c>
    </row>
    <row r="4288" spans="1:28" x14ac:dyDescent="0.3">
      <c r="A4288">
        <v>33</v>
      </c>
      <c r="B4288" t="s">
        <v>27</v>
      </c>
      <c r="C4288" t="s">
        <v>45</v>
      </c>
      <c r="D4288">
        <v>0</v>
      </c>
      <c r="E4288" t="s">
        <v>37</v>
      </c>
      <c r="F4288">
        <v>0</v>
      </c>
      <c r="G4288">
        <v>0</v>
      </c>
      <c r="H4288" t="s">
        <v>30</v>
      </c>
      <c r="I4288">
        <v>0</v>
      </c>
      <c r="J4288" t="s">
        <v>40</v>
      </c>
      <c r="K4288">
        <v>-200</v>
      </c>
      <c r="L4288" s="1">
        <v>2100</v>
      </c>
      <c r="M4288" t="s">
        <v>27</v>
      </c>
      <c r="N4288" t="s">
        <v>27</v>
      </c>
      <c r="O4288" t="s">
        <v>27</v>
      </c>
      <c r="P4288">
        <v>0</v>
      </c>
      <c r="Q4288" t="s">
        <v>34</v>
      </c>
      <c r="R4288">
        <v>10</v>
      </c>
      <c r="S4288" t="s">
        <v>36</v>
      </c>
      <c r="T4288">
        <v>9</v>
      </c>
      <c r="U4288">
        <v>2</v>
      </c>
      <c r="V4288">
        <v>2</v>
      </c>
      <c r="W4288">
        <v>8</v>
      </c>
      <c r="X4288">
        <v>660</v>
      </c>
      <c r="Y4288">
        <v>50</v>
      </c>
      <c r="Z4288" t="s">
        <v>35</v>
      </c>
      <c r="AA4288">
        <v>100</v>
      </c>
      <c r="AB4288" t="str">
        <f t="shared" si="66"/>
        <v>30-39</v>
      </c>
    </row>
    <row r="4289" spans="1:28" x14ac:dyDescent="0.3">
      <c r="A4289">
        <v>42</v>
      </c>
      <c r="B4289" t="s">
        <v>27</v>
      </c>
      <c r="C4289" t="s">
        <v>28</v>
      </c>
      <c r="D4289">
        <v>86</v>
      </c>
      <c r="E4289" t="s">
        <v>29</v>
      </c>
      <c r="F4289">
        <v>50</v>
      </c>
      <c r="G4289">
        <v>0</v>
      </c>
      <c r="H4289" t="s">
        <v>30</v>
      </c>
      <c r="I4289">
        <v>0</v>
      </c>
      <c r="J4289" t="s">
        <v>40</v>
      </c>
      <c r="K4289">
        <v>-200</v>
      </c>
      <c r="L4289" s="1">
        <v>2036</v>
      </c>
      <c r="M4289" t="s">
        <v>27</v>
      </c>
      <c r="N4289" t="s">
        <v>36</v>
      </c>
      <c r="O4289" t="s">
        <v>27</v>
      </c>
      <c r="P4289">
        <v>50</v>
      </c>
      <c r="Q4289" t="s">
        <v>34</v>
      </c>
      <c r="R4289">
        <v>3</v>
      </c>
      <c r="S4289" t="s">
        <v>36</v>
      </c>
      <c r="T4289">
        <v>9</v>
      </c>
      <c r="U4289">
        <v>2</v>
      </c>
      <c r="V4289">
        <v>1</v>
      </c>
      <c r="W4289">
        <v>6</v>
      </c>
      <c r="X4289">
        <v>715</v>
      </c>
      <c r="Y4289">
        <v>-50</v>
      </c>
      <c r="Z4289" t="s">
        <v>33</v>
      </c>
      <c r="AA4289">
        <v>50</v>
      </c>
      <c r="AB4289" t="str">
        <f t="shared" si="66"/>
        <v>40-49</v>
      </c>
    </row>
    <row r="4290" spans="1:28" x14ac:dyDescent="0.3">
      <c r="A4290">
        <v>62</v>
      </c>
      <c r="B4290" t="s">
        <v>36</v>
      </c>
      <c r="C4290" t="s">
        <v>28</v>
      </c>
      <c r="D4290">
        <v>86</v>
      </c>
      <c r="E4290" t="s">
        <v>29</v>
      </c>
      <c r="F4290">
        <v>50</v>
      </c>
      <c r="G4290">
        <v>0</v>
      </c>
      <c r="H4290" t="s">
        <v>30</v>
      </c>
      <c r="I4290">
        <v>0</v>
      </c>
      <c r="J4290" t="s">
        <v>31</v>
      </c>
      <c r="K4290">
        <v>0</v>
      </c>
      <c r="L4290" s="1">
        <v>2436</v>
      </c>
      <c r="M4290" t="s">
        <v>27</v>
      </c>
      <c r="N4290" t="s">
        <v>27</v>
      </c>
      <c r="O4290" t="s">
        <v>27</v>
      </c>
      <c r="P4290">
        <v>0</v>
      </c>
      <c r="Q4290" t="s">
        <v>34</v>
      </c>
      <c r="R4290">
        <v>23</v>
      </c>
      <c r="S4290" t="s">
        <v>27</v>
      </c>
      <c r="T4290">
        <v>6</v>
      </c>
      <c r="U4290">
        <v>2</v>
      </c>
      <c r="V4290">
        <v>3</v>
      </c>
      <c r="W4290">
        <v>99</v>
      </c>
      <c r="X4290">
        <v>698</v>
      </c>
      <c r="Y4290">
        <v>50</v>
      </c>
      <c r="Z4290" t="s">
        <v>35</v>
      </c>
      <c r="AA4290">
        <v>100</v>
      </c>
      <c r="AB4290" t="str">
        <f t="shared" ref="AB4290:AB4353" si="67">FLOOR(A4290,10) &amp; "-" &amp; (FLOOR(A4290,10)+9)</f>
        <v>60-69</v>
      </c>
    </row>
    <row r="4291" spans="1:28" x14ac:dyDescent="0.3">
      <c r="A4291">
        <v>49</v>
      </c>
      <c r="B4291" t="s">
        <v>27</v>
      </c>
      <c r="C4291" t="s">
        <v>28</v>
      </c>
      <c r="D4291">
        <v>86</v>
      </c>
      <c r="E4291" t="s">
        <v>29</v>
      </c>
      <c r="F4291">
        <v>50</v>
      </c>
      <c r="G4291">
        <v>0</v>
      </c>
      <c r="H4291" t="s">
        <v>30</v>
      </c>
      <c r="I4291">
        <v>0</v>
      </c>
      <c r="J4291" t="s">
        <v>31</v>
      </c>
      <c r="K4291">
        <v>0</v>
      </c>
      <c r="L4291" s="1">
        <v>2386</v>
      </c>
      <c r="M4291" t="s">
        <v>27</v>
      </c>
      <c r="N4291" t="s">
        <v>27</v>
      </c>
      <c r="O4291" t="s">
        <v>27</v>
      </c>
      <c r="P4291">
        <v>0</v>
      </c>
      <c r="Q4291" t="s">
        <v>34</v>
      </c>
      <c r="R4291">
        <v>25</v>
      </c>
      <c r="S4291" t="s">
        <v>27</v>
      </c>
      <c r="T4291">
        <v>4</v>
      </c>
      <c r="U4291">
        <v>2</v>
      </c>
      <c r="V4291">
        <v>1</v>
      </c>
      <c r="W4291">
        <v>99</v>
      </c>
      <c r="X4291">
        <v>623</v>
      </c>
      <c r="Y4291">
        <v>50</v>
      </c>
      <c r="Z4291" t="s">
        <v>33</v>
      </c>
      <c r="AA4291">
        <v>50</v>
      </c>
      <c r="AB4291" t="str">
        <f t="shared" si="67"/>
        <v>40-49</v>
      </c>
    </row>
    <row r="4292" spans="1:28" x14ac:dyDescent="0.3">
      <c r="A4292">
        <v>47</v>
      </c>
      <c r="B4292" t="s">
        <v>27</v>
      </c>
      <c r="C4292" t="s">
        <v>46</v>
      </c>
      <c r="D4292">
        <v>0</v>
      </c>
      <c r="E4292" t="s">
        <v>29</v>
      </c>
      <c r="F4292">
        <v>50</v>
      </c>
      <c r="G4292">
        <v>0</v>
      </c>
      <c r="H4292" t="s">
        <v>30</v>
      </c>
      <c r="I4292">
        <v>0</v>
      </c>
      <c r="J4292" t="s">
        <v>40</v>
      </c>
      <c r="K4292">
        <v>-200</v>
      </c>
      <c r="L4292" s="1">
        <v>2100</v>
      </c>
      <c r="M4292" t="s">
        <v>27</v>
      </c>
      <c r="N4292" t="s">
        <v>27</v>
      </c>
      <c r="O4292" t="s">
        <v>27</v>
      </c>
      <c r="P4292">
        <v>0</v>
      </c>
      <c r="Q4292" t="s">
        <v>34</v>
      </c>
      <c r="R4292">
        <v>18</v>
      </c>
      <c r="S4292" t="s">
        <v>36</v>
      </c>
      <c r="T4292">
        <v>6</v>
      </c>
      <c r="U4292">
        <v>5</v>
      </c>
      <c r="V4292">
        <v>2</v>
      </c>
      <c r="W4292">
        <v>14</v>
      </c>
      <c r="X4292">
        <v>678</v>
      </c>
      <c r="Y4292">
        <v>50</v>
      </c>
      <c r="Z4292" t="s">
        <v>33</v>
      </c>
      <c r="AA4292">
        <v>50</v>
      </c>
      <c r="AB4292" t="str">
        <f t="shared" si="67"/>
        <v>40-49</v>
      </c>
    </row>
    <row r="4293" spans="1:28" x14ac:dyDescent="0.3">
      <c r="A4293">
        <v>33</v>
      </c>
      <c r="B4293" t="s">
        <v>27</v>
      </c>
      <c r="C4293" t="s">
        <v>45</v>
      </c>
      <c r="D4293">
        <v>0</v>
      </c>
      <c r="E4293" t="s">
        <v>29</v>
      </c>
      <c r="F4293">
        <v>50</v>
      </c>
      <c r="G4293">
        <v>1</v>
      </c>
      <c r="H4293" t="s">
        <v>30</v>
      </c>
      <c r="I4293">
        <v>50</v>
      </c>
      <c r="J4293" t="s">
        <v>31</v>
      </c>
      <c r="K4293">
        <v>0</v>
      </c>
      <c r="L4293" s="1">
        <v>2300</v>
      </c>
      <c r="M4293" t="s">
        <v>27</v>
      </c>
      <c r="N4293" t="s">
        <v>27</v>
      </c>
      <c r="O4293" t="s">
        <v>27</v>
      </c>
      <c r="P4293">
        <v>0</v>
      </c>
      <c r="Q4293" t="s">
        <v>34</v>
      </c>
      <c r="R4293">
        <v>22</v>
      </c>
      <c r="S4293" t="s">
        <v>36</v>
      </c>
      <c r="T4293">
        <v>6</v>
      </c>
      <c r="U4293">
        <v>1</v>
      </c>
      <c r="V4293">
        <v>2</v>
      </c>
      <c r="W4293">
        <v>12</v>
      </c>
      <c r="X4293">
        <v>689</v>
      </c>
      <c r="Y4293">
        <v>50</v>
      </c>
      <c r="Z4293" t="s">
        <v>41</v>
      </c>
      <c r="AA4293">
        <v>0</v>
      </c>
      <c r="AB4293" t="str">
        <f t="shared" si="67"/>
        <v>30-39</v>
      </c>
    </row>
    <row r="4294" spans="1:28" x14ac:dyDescent="0.3">
      <c r="A4294">
        <v>18</v>
      </c>
      <c r="B4294" t="s">
        <v>27</v>
      </c>
      <c r="C4294" t="s">
        <v>38</v>
      </c>
      <c r="D4294">
        <v>0</v>
      </c>
      <c r="E4294" t="s">
        <v>29</v>
      </c>
      <c r="F4294">
        <v>50</v>
      </c>
      <c r="G4294">
        <v>0</v>
      </c>
      <c r="H4294" t="s">
        <v>43</v>
      </c>
      <c r="I4294">
        <v>0</v>
      </c>
      <c r="J4294" t="s">
        <v>31</v>
      </c>
      <c r="K4294">
        <v>0</v>
      </c>
      <c r="L4294" s="1">
        <v>2150</v>
      </c>
      <c r="M4294" t="s">
        <v>27</v>
      </c>
      <c r="N4294" t="s">
        <v>27</v>
      </c>
      <c r="O4294" t="s">
        <v>27</v>
      </c>
      <c r="P4294">
        <v>0</v>
      </c>
      <c r="Q4294" t="s">
        <v>34</v>
      </c>
      <c r="R4294">
        <v>7</v>
      </c>
      <c r="S4294" t="s">
        <v>36</v>
      </c>
      <c r="T4294">
        <v>6</v>
      </c>
      <c r="U4294">
        <v>4</v>
      </c>
      <c r="V4294">
        <v>2</v>
      </c>
      <c r="W4294">
        <v>14</v>
      </c>
      <c r="X4294">
        <v>748</v>
      </c>
      <c r="Y4294">
        <v>-50</v>
      </c>
      <c r="Z4294" t="s">
        <v>41</v>
      </c>
      <c r="AA4294">
        <v>0</v>
      </c>
      <c r="AB4294" t="str">
        <f t="shared" si="67"/>
        <v>10-19</v>
      </c>
    </row>
    <row r="4295" spans="1:28" x14ac:dyDescent="0.3">
      <c r="A4295">
        <v>36</v>
      </c>
      <c r="B4295" t="s">
        <v>27</v>
      </c>
      <c r="C4295" t="s">
        <v>38</v>
      </c>
      <c r="D4295">
        <v>0</v>
      </c>
      <c r="E4295" t="s">
        <v>37</v>
      </c>
      <c r="F4295">
        <v>0</v>
      </c>
      <c r="G4295">
        <v>0</v>
      </c>
      <c r="H4295" t="s">
        <v>39</v>
      </c>
      <c r="I4295">
        <v>0</v>
      </c>
      <c r="J4295" t="s">
        <v>31</v>
      </c>
      <c r="K4295">
        <v>0</v>
      </c>
      <c r="L4295" s="1">
        <v>2200</v>
      </c>
      <c r="M4295" t="s">
        <v>27</v>
      </c>
      <c r="N4295" t="s">
        <v>27</v>
      </c>
      <c r="O4295" t="s">
        <v>27</v>
      </c>
      <c r="P4295">
        <v>0</v>
      </c>
      <c r="Q4295" t="s">
        <v>34</v>
      </c>
      <c r="R4295">
        <v>9</v>
      </c>
      <c r="S4295" t="s">
        <v>36</v>
      </c>
      <c r="T4295">
        <v>6</v>
      </c>
      <c r="U4295">
        <v>2</v>
      </c>
      <c r="V4295">
        <v>3</v>
      </c>
      <c r="W4295">
        <v>14</v>
      </c>
      <c r="X4295">
        <v>730</v>
      </c>
      <c r="Y4295">
        <v>-50</v>
      </c>
      <c r="Z4295" t="s">
        <v>35</v>
      </c>
      <c r="AA4295">
        <v>100</v>
      </c>
      <c r="AB4295" t="str">
        <f t="shared" si="67"/>
        <v>30-39</v>
      </c>
    </row>
    <row r="4296" spans="1:28" x14ac:dyDescent="0.3">
      <c r="A4296">
        <v>58</v>
      </c>
      <c r="B4296" t="s">
        <v>36</v>
      </c>
      <c r="C4296" t="s">
        <v>38</v>
      </c>
      <c r="D4296">
        <v>0</v>
      </c>
      <c r="E4296" t="s">
        <v>37</v>
      </c>
      <c r="F4296">
        <v>0</v>
      </c>
      <c r="G4296">
        <v>0</v>
      </c>
      <c r="H4296" t="s">
        <v>30</v>
      </c>
      <c r="I4296">
        <v>0</v>
      </c>
      <c r="J4296" t="s">
        <v>31</v>
      </c>
      <c r="K4296">
        <v>0</v>
      </c>
      <c r="L4296" s="1">
        <v>2000</v>
      </c>
      <c r="M4296" t="s">
        <v>36</v>
      </c>
      <c r="N4296" t="s">
        <v>36</v>
      </c>
      <c r="O4296" t="s">
        <v>36</v>
      </c>
      <c r="P4296">
        <v>150</v>
      </c>
      <c r="Q4296" t="s">
        <v>34</v>
      </c>
      <c r="R4296">
        <v>7</v>
      </c>
      <c r="S4296" t="s">
        <v>36</v>
      </c>
      <c r="T4296">
        <v>4</v>
      </c>
      <c r="U4296">
        <v>1</v>
      </c>
      <c r="V4296">
        <v>2</v>
      </c>
      <c r="W4296">
        <v>8</v>
      </c>
      <c r="X4296">
        <v>708</v>
      </c>
      <c r="Y4296">
        <v>-50</v>
      </c>
      <c r="Z4296" t="s">
        <v>33</v>
      </c>
      <c r="AA4296">
        <v>50</v>
      </c>
      <c r="AB4296" t="str">
        <f t="shared" si="67"/>
        <v>50-59</v>
      </c>
    </row>
    <row r="4297" spans="1:28" x14ac:dyDescent="0.3">
      <c r="A4297">
        <v>18</v>
      </c>
      <c r="B4297" t="s">
        <v>27</v>
      </c>
      <c r="C4297" t="s">
        <v>38</v>
      </c>
      <c r="D4297">
        <v>0</v>
      </c>
      <c r="E4297" t="s">
        <v>29</v>
      </c>
      <c r="F4297">
        <v>50</v>
      </c>
      <c r="G4297">
        <v>1</v>
      </c>
      <c r="H4297" t="s">
        <v>30</v>
      </c>
      <c r="I4297">
        <v>50</v>
      </c>
      <c r="J4297" t="s">
        <v>31</v>
      </c>
      <c r="K4297">
        <v>0</v>
      </c>
      <c r="L4297" s="1">
        <v>2150</v>
      </c>
      <c r="M4297" t="s">
        <v>36</v>
      </c>
      <c r="N4297" t="s">
        <v>27</v>
      </c>
      <c r="O4297" t="s">
        <v>27</v>
      </c>
      <c r="P4297">
        <v>50</v>
      </c>
      <c r="Q4297" t="s">
        <v>34</v>
      </c>
      <c r="R4297">
        <v>22</v>
      </c>
      <c r="S4297" t="s">
        <v>27</v>
      </c>
      <c r="T4297">
        <v>6</v>
      </c>
      <c r="U4297">
        <v>1</v>
      </c>
      <c r="V4297">
        <v>2</v>
      </c>
      <c r="W4297">
        <v>99</v>
      </c>
      <c r="X4297">
        <v>743</v>
      </c>
      <c r="Y4297">
        <v>-50</v>
      </c>
      <c r="Z4297" t="s">
        <v>41</v>
      </c>
      <c r="AA4297">
        <v>0</v>
      </c>
      <c r="AB4297" t="str">
        <f t="shared" si="67"/>
        <v>10-19</v>
      </c>
    </row>
    <row r="4298" spans="1:28" x14ac:dyDescent="0.3">
      <c r="A4298">
        <v>24</v>
      </c>
      <c r="B4298" t="s">
        <v>27</v>
      </c>
      <c r="C4298" t="s">
        <v>46</v>
      </c>
      <c r="D4298">
        <v>0</v>
      </c>
      <c r="E4298" t="s">
        <v>37</v>
      </c>
      <c r="F4298">
        <v>0</v>
      </c>
      <c r="G4298">
        <v>0</v>
      </c>
      <c r="H4298" t="s">
        <v>30</v>
      </c>
      <c r="I4298">
        <v>0</v>
      </c>
      <c r="J4298" t="s">
        <v>31</v>
      </c>
      <c r="K4298">
        <v>0</v>
      </c>
      <c r="L4298" s="1">
        <v>2100</v>
      </c>
      <c r="M4298" t="s">
        <v>36</v>
      </c>
      <c r="N4298" t="s">
        <v>27</v>
      </c>
      <c r="O4298" t="s">
        <v>27</v>
      </c>
      <c r="P4298">
        <v>50</v>
      </c>
      <c r="Q4298" t="s">
        <v>34</v>
      </c>
      <c r="R4298">
        <v>22</v>
      </c>
      <c r="S4298" t="s">
        <v>36</v>
      </c>
      <c r="T4298">
        <v>6</v>
      </c>
      <c r="U4298">
        <v>3</v>
      </c>
      <c r="V4298">
        <v>3</v>
      </c>
      <c r="W4298">
        <v>1</v>
      </c>
      <c r="X4298">
        <v>727</v>
      </c>
      <c r="Y4298">
        <v>-50</v>
      </c>
      <c r="Z4298" t="s">
        <v>33</v>
      </c>
      <c r="AA4298">
        <v>50</v>
      </c>
      <c r="AB4298" t="str">
        <f t="shared" si="67"/>
        <v>20-29</v>
      </c>
    </row>
    <row r="4299" spans="1:28" x14ac:dyDescent="0.3">
      <c r="A4299">
        <v>41</v>
      </c>
      <c r="B4299" t="s">
        <v>27</v>
      </c>
      <c r="C4299" t="s">
        <v>38</v>
      </c>
      <c r="D4299">
        <v>0</v>
      </c>
      <c r="E4299" t="s">
        <v>29</v>
      </c>
      <c r="F4299">
        <v>50</v>
      </c>
      <c r="G4299">
        <v>0</v>
      </c>
      <c r="H4299" t="s">
        <v>30</v>
      </c>
      <c r="I4299">
        <v>0</v>
      </c>
      <c r="J4299" t="s">
        <v>31</v>
      </c>
      <c r="K4299">
        <v>0</v>
      </c>
      <c r="L4299" s="1">
        <v>2350</v>
      </c>
      <c r="M4299" t="s">
        <v>27</v>
      </c>
      <c r="N4299" t="s">
        <v>27</v>
      </c>
      <c r="O4299" t="s">
        <v>27</v>
      </c>
      <c r="P4299">
        <v>0</v>
      </c>
      <c r="Q4299" t="s">
        <v>44</v>
      </c>
      <c r="R4299">
        <v>8</v>
      </c>
      <c r="S4299" t="s">
        <v>36</v>
      </c>
      <c r="T4299">
        <v>3</v>
      </c>
      <c r="U4299">
        <v>3</v>
      </c>
      <c r="V4299">
        <v>3</v>
      </c>
      <c r="W4299">
        <v>2</v>
      </c>
      <c r="X4299">
        <v>612</v>
      </c>
      <c r="Y4299">
        <v>50</v>
      </c>
      <c r="Z4299" t="s">
        <v>35</v>
      </c>
      <c r="AA4299">
        <v>100</v>
      </c>
      <c r="AB4299" t="str">
        <f t="shared" si="67"/>
        <v>40-49</v>
      </c>
    </row>
    <row r="4300" spans="1:28" x14ac:dyDescent="0.3">
      <c r="A4300">
        <v>25</v>
      </c>
      <c r="B4300" t="s">
        <v>27</v>
      </c>
      <c r="C4300" t="s">
        <v>38</v>
      </c>
      <c r="D4300">
        <v>0</v>
      </c>
      <c r="E4300" t="s">
        <v>42</v>
      </c>
      <c r="F4300">
        <v>100</v>
      </c>
      <c r="G4300">
        <v>0</v>
      </c>
      <c r="H4300" t="s">
        <v>30</v>
      </c>
      <c r="I4300">
        <v>0</v>
      </c>
      <c r="J4300" t="s">
        <v>31</v>
      </c>
      <c r="K4300">
        <v>0</v>
      </c>
      <c r="L4300" s="1">
        <v>2250</v>
      </c>
      <c r="M4300" t="s">
        <v>27</v>
      </c>
      <c r="N4300" t="s">
        <v>27</v>
      </c>
      <c r="O4300" t="s">
        <v>27</v>
      </c>
      <c r="P4300">
        <v>0</v>
      </c>
      <c r="Q4300" t="s">
        <v>44</v>
      </c>
      <c r="R4300">
        <v>25</v>
      </c>
      <c r="S4300" t="s">
        <v>36</v>
      </c>
      <c r="T4300">
        <v>3</v>
      </c>
      <c r="U4300">
        <v>1</v>
      </c>
      <c r="V4300">
        <v>2</v>
      </c>
      <c r="W4300">
        <v>13</v>
      </c>
      <c r="X4300">
        <v>831</v>
      </c>
      <c r="Y4300">
        <v>-50</v>
      </c>
      <c r="Z4300" t="s">
        <v>33</v>
      </c>
      <c r="AA4300">
        <v>50</v>
      </c>
      <c r="AB4300" t="str">
        <f t="shared" si="67"/>
        <v>20-29</v>
      </c>
    </row>
    <row r="4301" spans="1:28" x14ac:dyDescent="0.3">
      <c r="A4301">
        <v>28</v>
      </c>
      <c r="B4301" t="s">
        <v>27</v>
      </c>
      <c r="C4301" t="s">
        <v>28</v>
      </c>
      <c r="D4301">
        <v>86</v>
      </c>
      <c r="E4301" t="s">
        <v>37</v>
      </c>
      <c r="F4301">
        <v>0</v>
      </c>
      <c r="G4301">
        <v>0</v>
      </c>
      <c r="H4301" t="s">
        <v>39</v>
      </c>
      <c r="I4301">
        <v>0</v>
      </c>
      <c r="J4301" t="s">
        <v>31</v>
      </c>
      <c r="K4301">
        <v>0</v>
      </c>
      <c r="L4301" s="1">
        <v>2236</v>
      </c>
      <c r="M4301" t="s">
        <v>27</v>
      </c>
      <c r="N4301" t="s">
        <v>27</v>
      </c>
      <c r="O4301" t="s">
        <v>27</v>
      </c>
      <c r="P4301">
        <v>0</v>
      </c>
      <c r="Q4301" t="s">
        <v>44</v>
      </c>
      <c r="R4301">
        <v>16</v>
      </c>
      <c r="S4301" t="s">
        <v>36</v>
      </c>
      <c r="T4301">
        <v>3</v>
      </c>
      <c r="U4301">
        <v>0</v>
      </c>
      <c r="V4301">
        <v>3</v>
      </c>
      <c r="W4301">
        <v>7</v>
      </c>
      <c r="X4301">
        <v>761</v>
      </c>
      <c r="Y4301">
        <v>-50</v>
      </c>
      <c r="Z4301" t="s">
        <v>33</v>
      </c>
      <c r="AA4301">
        <v>50</v>
      </c>
      <c r="AB4301" t="str">
        <f t="shared" si="67"/>
        <v>20-29</v>
      </c>
    </row>
    <row r="4302" spans="1:28" x14ac:dyDescent="0.3">
      <c r="A4302">
        <v>33</v>
      </c>
      <c r="B4302" t="s">
        <v>27</v>
      </c>
      <c r="C4302" t="s">
        <v>38</v>
      </c>
      <c r="D4302">
        <v>0</v>
      </c>
      <c r="E4302" t="s">
        <v>37</v>
      </c>
      <c r="F4302">
        <v>0</v>
      </c>
      <c r="G4302">
        <v>0</v>
      </c>
      <c r="H4302" t="s">
        <v>30</v>
      </c>
      <c r="I4302">
        <v>0</v>
      </c>
      <c r="J4302" t="s">
        <v>31</v>
      </c>
      <c r="K4302">
        <v>0</v>
      </c>
      <c r="L4302" s="1">
        <v>2100</v>
      </c>
      <c r="M4302" t="s">
        <v>27</v>
      </c>
      <c r="N4302" t="s">
        <v>27</v>
      </c>
      <c r="O4302" t="s">
        <v>27</v>
      </c>
      <c r="P4302">
        <v>0</v>
      </c>
      <c r="Q4302" t="s">
        <v>34</v>
      </c>
      <c r="R4302">
        <v>11</v>
      </c>
      <c r="S4302" t="s">
        <v>27</v>
      </c>
      <c r="T4302">
        <v>6</v>
      </c>
      <c r="U4302">
        <v>4</v>
      </c>
      <c r="V4302">
        <v>2</v>
      </c>
      <c r="W4302">
        <v>99</v>
      </c>
      <c r="X4302">
        <v>763</v>
      </c>
      <c r="Y4302">
        <v>-50</v>
      </c>
      <c r="Z4302" t="s">
        <v>41</v>
      </c>
      <c r="AA4302">
        <v>0</v>
      </c>
      <c r="AB4302" t="str">
        <f t="shared" si="67"/>
        <v>30-39</v>
      </c>
    </row>
    <row r="4303" spans="1:28" x14ac:dyDescent="0.3">
      <c r="A4303">
        <v>19</v>
      </c>
      <c r="B4303" t="s">
        <v>27</v>
      </c>
      <c r="C4303" t="s">
        <v>28</v>
      </c>
      <c r="D4303">
        <v>86</v>
      </c>
      <c r="E4303" t="s">
        <v>29</v>
      </c>
      <c r="F4303">
        <v>50</v>
      </c>
      <c r="G4303">
        <v>0</v>
      </c>
      <c r="H4303" t="s">
        <v>30</v>
      </c>
      <c r="I4303">
        <v>0</v>
      </c>
      <c r="J4303" t="s">
        <v>31</v>
      </c>
      <c r="K4303">
        <v>0</v>
      </c>
      <c r="L4303" s="1">
        <v>2336</v>
      </c>
      <c r="M4303" t="s">
        <v>27</v>
      </c>
      <c r="N4303" t="s">
        <v>27</v>
      </c>
      <c r="O4303" t="s">
        <v>27</v>
      </c>
      <c r="P4303">
        <v>0</v>
      </c>
      <c r="Q4303" t="s">
        <v>34</v>
      </c>
      <c r="R4303">
        <v>25</v>
      </c>
      <c r="S4303" t="s">
        <v>27</v>
      </c>
      <c r="T4303">
        <v>4</v>
      </c>
      <c r="U4303">
        <v>1</v>
      </c>
      <c r="V4303">
        <v>3</v>
      </c>
      <c r="W4303">
        <v>99</v>
      </c>
      <c r="X4303">
        <v>666</v>
      </c>
      <c r="Y4303">
        <v>50</v>
      </c>
      <c r="Z4303" t="s">
        <v>41</v>
      </c>
      <c r="AA4303">
        <v>0</v>
      </c>
      <c r="AB4303" t="str">
        <f t="shared" si="67"/>
        <v>10-19</v>
      </c>
    </row>
    <row r="4304" spans="1:28" x14ac:dyDescent="0.3">
      <c r="A4304">
        <v>25</v>
      </c>
      <c r="B4304" t="s">
        <v>27</v>
      </c>
      <c r="C4304" t="s">
        <v>28</v>
      </c>
      <c r="D4304">
        <v>86</v>
      </c>
      <c r="E4304" t="s">
        <v>42</v>
      </c>
      <c r="F4304">
        <v>100</v>
      </c>
      <c r="G4304">
        <v>0</v>
      </c>
      <c r="H4304" t="s">
        <v>30</v>
      </c>
      <c r="I4304">
        <v>0</v>
      </c>
      <c r="J4304" t="s">
        <v>40</v>
      </c>
      <c r="K4304">
        <v>-200</v>
      </c>
      <c r="L4304" s="1">
        <v>2086</v>
      </c>
      <c r="M4304" t="s">
        <v>36</v>
      </c>
      <c r="N4304" t="s">
        <v>36</v>
      </c>
      <c r="O4304" t="s">
        <v>27</v>
      </c>
      <c r="P4304">
        <v>100</v>
      </c>
      <c r="Q4304" t="s">
        <v>32</v>
      </c>
      <c r="R4304">
        <v>22</v>
      </c>
      <c r="S4304" t="s">
        <v>36</v>
      </c>
      <c r="T4304">
        <v>11</v>
      </c>
      <c r="U4304">
        <v>0</v>
      </c>
      <c r="V4304">
        <v>3</v>
      </c>
      <c r="W4304">
        <v>8</v>
      </c>
      <c r="X4304">
        <v>673</v>
      </c>
      <c r="Y4304">
        <v>50</v>
      </c>
      <c r="Z4304" t="s">
        <v>41</v>
      </c>
      <c r="AA4304">
        <v>0</v>
      </c>
      <c r="AB4304" t="str">
        <f t="shared" si="67"/>
        <v>20-29</v>
      </c>
    </row>
    <row r="4305" spans="1:28" x14ac:dyDescent="0.3">
      <c r="A4305">
        <v>50</v>
      </c>
      <c r="B4305" t="s">
        <v>27</v>
      </c>
      <c r="C4305" t="s">
        <v>46</v>
      </c>
      <c r="D4305">
        <v>0</v>
      </c>
      <c r="E4305" t="s">
        <v>37</v>
      </c>
      <c r="F4305">
        <v>0</v>
      </c>
      <c r="G4305">
        <v>1</v>
      </c>
      <c r="H4305" t="s">
        <v>39</v>
      </c>
      <c r="I4305">
        <v>100</v>
      </c>
      <c r="J4305" t="s">
        <v>31</v>
      </c>
      <c r="K4305">
        <v>0</v>
      </c>
      <c r="L4305" s="1">
        <v>2250</v>
      </c>
      <c r="M4305" t="s">
        <v>27</v>
      </c>
      <c r="N4305" t="s">
        <v>27</v>
      </c>
      <c r="O4305" t="s">
        <v>27</v>
      </c>
      <c r="P4305">
        <v>0</v>
      </c>
      <c r="Q4305" t="s">
        <v>44</v>
      </c>
      <c r="R4305">
        <v>15</v>
      </c>
      <c r="S4305" t="s">
        <v>27</v>
      </c>
      <c r="T4305">
        <v>3</v>
      </c>
      <c r="U4305">
        <v>0</v>
      </c>
      <c r="V4305">
        <v>3</v>
      </c>
      <c r="W4305">
        <v>99</v>
      </c>
      <c r="X4305">
        <v>716</v>
      </c>
      <c r="Y4305">
        <v>-50</v>
      </c>
      <c r="Z4305" t="s">
        <v>33</v>
      </c>
      <c r="AA4305">
        <v>50</v>
      </c>
      <c r="AB4305" t="str">
        <f t="shared" si="67"/>
        <v>50-59</v>
      </c>
    </row>
    <row r="4306" spans="1:28" x14ac:dyDescent="0.3">
      <c r="A4306">
        <v>20</v>
      </c>
      <c r="B4306" t="s">
        <v>27</v>
      </c>
      <c r="C4306" t="s">
        <v>38</v>
      </c>
      <c r="D4306">
        <v>0</v>
      </c>
      <c r="E4306" t="s">
        <v>42</v>
      </c>
      <c r="F4306">
        <v>100</v>
      </c>
      <c r="G4306">
        <v>0</v>
      </c>
      <c r="H4306" t="s">
        <v>39</v>
      </c>
      <c r="I4306">
        <v>0</v>
      </c>
      <c r="J4306" t="s">
        <v>31</v>
      </c>
      <c r="K4306">
        <v>0</v>
      </c>
      <c r="L4306" s="1">
        <v>2150</v>
      </c>
      <c r="M4306" t="s">
        <v>27</v>
      </c>
      <c r="N4306" t="s">
        <v>36</v>
      </c>
      <c r="O4306" t="s">
        <v>27</v>
      </c>
      <c r="P4306">
        <v>50</v>
      </c>
      <c r="Q4306" t="s">
        <v>34</v>
      </c>
      <c r="R4306">
        <v>27</v>
      </c>
      <c r="S4306" t="s">
        <v>27</v>
      </c>
      <c r="T4306">
        <v>3</v>
      </c>
      <c r="U4306">
        <v>0</v>
      </c>
      <c r="V4306">
        <v>3</v>
      </c>
      <c r="W4306">
        <v>99</v>
      </c>
      <c r="X4306">
        <v>701</v>
      </c>
      <c r="Y4306">
        <v>-50</v>
      </c>
      <c r="Z4306" t="s">
        <v>41</v>
      </c>
      <c r="AA4306">
        <v>0</v>
      </c>
      <c r="AB4306" t="str">
        <f t="shared" si="67"/>
        <v>20-29</v>
      </c>
    </row>
    <row r="4307" spans="1:28" x14ac:dyDescent="0.3">
      <c r="A4307">
        <v>18</v>
      </c>
      <c r="B4307" t="s">
        <v>27</v>
      </c>
      <c r="C4307" t="s">
        <v>38</v>
      </c>
      <c r="D4307">
        <v>0</v>
      </c>
      <c r="E4307" t="s">
        <v>29</v>
      </c>
      <c r="F4307">
        <v>50</v>
      </c>
      <c r="G4307">
        <v>1</v>
      </c>
      <c r="H4307" t="s">
        <v>39</v>
      </c>
      <c r="I4307">
        <v>100</v>
      </c>
      <c r="J4307" t="s">
        <v>31</v>
      </c>
      <c r="K4307">
        <v>0</v>
      </c>
      <c r="L4307" s="1">
        <v>2250</v>
      </c>
      <c r="M4307" t="s">
        <v>27</v>
      </c>
      <c r="N4307" t="s">
        <v>27</v>
      </c>
      <c r="O4307" t="s">
        <v>27</v>
      </c>
      <c r="P4307">
        <v>0</v>
      </c>
      <c r="Q4307" t="s">
        <v>34</v>
      </c>
      <c r="R4307">
        <v>14</v>
      </c>
      <c r="S4307" t="s">
        <v>27</v>
      </c>
      <c r="T4307">
        <v>5</v>
      </c>
      <c r="U4307">
        <v>1</v>
      </c>
      <c r="V4307">
        <v>3</v>
      </c>
      <c r="W4307">
        <v>99</v>
      </c>
      <c r="X4307">
        <v>837</v>
      </c>
      <c r="Y4307">
        <v>-50</v>
      </c>
      <c r="Z4307" t="s">
        <v>41</v>
      </c>
      <c r="AA4307">
        <v>0</v>
      </c>
      <c r="AB4307" t="str">
        <f t="shared" si="67"/>
        <v>10-19</v>
      </c>
    </row>
    <row r="4308" spans="1:28" x14ac:dyDescent="0.3">
      <c r="A4308">
        <v>30</v>
      </c>
      <c r="B4308" t="s">
        <v>27</v>
      </c>
      <c r="C4308" t="s">
        <v>28</v>
      </c>
      <c r="D4308">
        <v>86</v>
      </c>
      <c r="E4308" t="s">
        <v>29</v>
      </c>
      <c r="F4308">
        <v>50</v>
      </c>
      <c r="G4308">
        <v>1</v>
      </c>
      <c r="H4308" t="s">
        <v>30</v>
      </c>
      <c r="I4308">
        <v>50</v>
      </c>
      <c r="J4308" t="s">
        <v>31</v>
      </c>
      <c r="K4308">
        <v>0</v>
      </c>
      <c r="L4308" s="1">
        <v>2436</v>
      </c>
      <c r="M4308" t="s">
        <v>27</v>
      </c>
      <c r="N4308" t="s">
        <v>36</v>
      </c>
      <c r="O4308" t="s">
        <v>27</v>
      </c>
      <c r="P4308">
        <v>50</v>
      </c>
      <c r="Q4308" t="s">
        <v>32</v>
      </c>
      <c r="R4308">
        <v>17</v>
      </c>
      <c r="S4308" t="s">
        <v>36</v>
      </c>
      <c r="T4308">
        <v>9</v>
      </c>
      <c r="U4308">
        <v>2</v>
      </c>
      <c r="V4308">
        <v>3</v>
      </c>
      <c r="W4308">
        <v>2</v>
      </c>
      <c r="X4308">
        <v>654</v>
      </c>
      <c r="Y4308">
        <v>50</v>
      </c>
      <c r="Z4308" t="s">
        <v>35</v>
      </c>
      <c r="AA4308">
        <v>100</v>
      </c>
      <c r="AB4308" t="str">
        <f t="shared" si="67"/>
        <v>30-39</v>
      </c>
    </row>
    <row r="4309" spans="1:28" x14ac:dyDescent="0.3">
      <c r="A4309">
        <v>50</v>
      </c>
      <c r="B4309" t="s">
        <v>27</v>
      </c>
      <c r="C4309" t="s">
        <v>38</v>
      </c>
      <c r="D4309">
        <v>0</v>
      </c>
      <c r="E4309" t="s">
        <v>37</v>
      </c>
      <c r="F4309">
        <v>0</v>
      </c>
      <c r="G4309">
        <v>0</v>
      </c>
      <c r="H4309" t="s">
        <v>30</v>
      </c>
      <c r="I4309">
        <v>0</v>
      </c>
      <c r="J4309" t="s">
        <v>40</v>
      </c>
      <c r="K4309">
        <v>-200</v>
      </c>
      <c r="L4309" s="1">
        <v>1950</v>
      </c>
      <c r="M4309" t="s">
        <v>27</v>
      </c>
      <c r="N4309" t="s">
        <v>27</v>
      </c>
      <c r="O4309" t="s">
        <v>27</v>
      </c>
      <c r="P4309">
        <v>0</v>
      </c>
      <c r="Q4309" t="s">
        <v>34</v>
      </c>
      <c r="R4309">
        <v>15</v>
      </c>
      <c r="S4309" t="s">
        <v>27</v>
      </c>
      <c r="T4309">
        <v>3</v>
      </c>
      <c r="U4309">
        <v>4</v>
      </c>
      <c r="V4309">
        <v>3</v>
      </c>
      <c r="W4309">
        <v>99</v>
      </c>
      <c r="X4309">
        <v>770</v>
      </c>
      <c r="Y4309">
        <v>-50</v>
      </c>
      <c r="Z4309" t="s">
        <v>33</v>
      </c>
      <c r="AA4309">
        <v>50</v>
      </c>
      <c r="AB4309" t="str">
        <f t="shared" si="67"/>
        <v>50-59</v>
      </c>
    </row>
    <row r="4310" spans="1:28" x14ac:dyDescent="0.3">
      <c r="A4310">
        <v>37</v>
      </c>
      <c r="B4310" t="s">
        <v>27</v>
      </c>
      <c r="C4310" t="s">
        <v>28</v>
      </c>
      <c r="D4310">
        <v>86</v>
      </c>
      <c r="E4310" t="s">
        <v>29</v>
      </c>
      <c r="F4310">
        <v>50</v>
      </c>
      <c r="G4310">
        <v>0</v>
      </c>
      <c r="H4310" t="s">
        <v>39</v>
      </c>
      <c r="I4310">
        <v>0</v>
      </c>
      <c r="J4310" t="s">
        <v>31</v>
      </c>
      <c r="K4310">
        <v>0</v>
      </c>
      <c r="L4310" s="1">
        <v>2236</v>
      </c>
      <c r="M4310" t="s">
        <v>36</v>
      </c>
      <c r="N4310" t="s">
        <v>27</v>
      </c>
      <c r="O4310" t="s">
        <v>27</v>
      </c>
      <c r="P4310">
        <v>50</v>
      </c>
      <c r="Q4310" t="s">
        <v>34</v>
      </c>
      <c r="R4310">
        <v>4</v>
      </c>
      <c r="S4310" t="s">
        <v>27</v>
      </c>
      <c r="T4310">
        <v>8</v>
      </c>
      <c r="U4310">
        <v>3</v>
      </c>
      <c r="V4310">
        <v>3</v>
      </c>
      <c r="W4310">
        <v>99</v>
      </c>
      <c r="X4310">
        <v>725</v>
      </c>
      <c r="Y4310">
        <v>-50</v>
      </c>
      <c r="Z4310" t="s">
        <v>33</v>
      </c>
      <c r="AA4310">
        <v>50</v>
      </c>
      <c r="AB4310" t="str">
        <f t="shared" si="67"/>
        <v>30-39</v>
      </c>
    </row>
    <row r="4311" spans="1:28" x14ac:dyDescent="0.3">
      <c r="A4311">
        <v>33</v>
      </c>
      <c r="B4311" t="s">
        <v>27</v>
      </c>
      <c r="C4311" t="s">
        <v>45</v>
      </c>
      <c r="D4311">
        <v>0</v>
      </c>
      <c r="E4311" t="s">
        <v>37</v>
      </c>
      <c r="F4311">
        <v>0</v>
      </c>
      <c r="G4311">
        <v>2</v>
      </c>
      <c r="H4311" t="s">
        <v>30</v>
      </c>
      <c r="I4311">
        <v>100</v>
      </c>
      <c r="J4311" t="s">
        <v>40</v>
      </c>
      <c r="K4311">
        <v>-200</v>
      </c>
      <c r="L4311" s="1">
        <v>2050</v>
      </c>
      <c r="M4311" t="s">
        <v>27</v>
      </c>
      <c r="N4311" t="s">
        <v>36</v>
      </c>
      <c r="O4311" t="s">
        <v>27</v>
      </c>
      <c r="P4311">
        <v>50</v>
      </c>
      <c r="Q4311" t="s">
        <v>34</v>
      </c>
      <c r="R4311">
        <v>13</v>
      </c>
      <c r="S4311" t="s">
        <v>27</v>
      </c>
      <c r="T4311">
        <v>2</v>
      </c>
      <c r="U4311">
        <v>1</v>
      </c>
      <c r="V4311">
        <v>3</v>
      </c>
      <c r="W4311">
        <v>99</v>
      </c>
      <c r="X4311">
        <v>771</v>
      </c>
      <c r="Y4311">
        <v>-50</v>
      </c>
      <c r="Z4311" t="s">
        <v>35</v>
      </c>
      <c r="AA4311">
        <v>100</v>
      </c>
      <c r="AB4311" t="str">
        <f t="shared" si="67"/>
        <v>30-39</v>
      </c>
    </row>
    <row r="4312" spans="1:28" x14ac:dyDescent="0.3">
      <c r="A4312">
        <v>40</v>
      </c>
      <c r="B4312" t="s">
        <v>27</v>
      </c>
      <c r="C4312" t="s">
        <v>28</v>
      </c>
      <c r="D4312">
        <v>86</v>
      </c>
      <c r="E4312" t="s">
        <v>29</v>
      </c>
      <c r="F4312">
        <v>50</v>
      </c>
      <c r="G4312">
        <v>0</v>
      </c>
      <c r="H4312" t="s">
        <v>30</v>
      </c>
      <c r="I4312">
        <v>0</v>
      </c>
      <c r="J4312" t="s">
        <v>40</v>
      </c>
      <c r="K4312">
        <v>-200</v>
      </c>
      <c r="L4312" s="1">
        <v>2086</v>
      </c>
      <c r="M4312" t="s">
        <v>27</v>
      </c>
      <c r="N4312" t="s">
        <v>27</v>
      </c>
      <c r="O4312" t="s">
        <v>27</v>
      </c>
      <c r="P4312">
        <v>0</v>
      </c>
      <c r="Q4312" t="s">
        <v>34</v>
      </c>
      <c r="R4312">
        <v>24</v>
      </c>
      <c r="S4312" t="s">
        <v>27</v>
      </c>
      <c r="T4312">
        <v>8</v>
      </c>
      <c r="U4312">
        <v>3</v>
      </c>
      <c r="V4312">
        <v>3</v>
      </c>
      <c r="W4312">
        <v>99</v>
      </c>
      <c r="X4312">
        <v>707</v>
      </c>
      <c r="Y4312">
        <v>-50</v>
      </c>
      <c r="Z4312" t="s">
        <v>33</v>
      </c>
      <c r="AA4312">
        <v>50</v>
      </c>
      <c r="AB4312" t="str">
        <f t="shared" si="67"/>
        <v>40-49</v>
      </c>
    </row>
    <row r="4313" spans="1:28" x14ac:dyDescent="0.3">
      <c r="A4313">
        <v>18</v>
      </c>
      <c r="B4313" t="s">
        <v>27</v>
      </c>
      <c r="C4313" t="s">
        <v>38</v>
      </c>
      <c r="D4313">
        <v>0</v>
      </c>
      <c r="E4313" t="s">
        <v>29</v>
      </c>
      <c r="F4313">
        <v>50</v>
      </c>
      <c r="G4313">
        <v>1</v>
      </c>
      <c r="H4313" t="s">
        <v>30</v>
      </c>
      <c r="I4313">
        <v>50</v>
      </c>
      <c r="J4313" t="s">
        <v>31</v>
      </c>
      <c r="K4313">
        <v>0</v>
      </c>
      <c r="L4313" s="1">
        <v>2250</v>
      </c>
      <c r="M4313" t="s">
        <v>27</v>
      </c>
      <c r="N4313" t="s">
        <v>27</v>
      </c>
      <c r="O4313" t="s">
        <v>27</v>
      </c>
      <c r="P4313">
        <v>0</v>
      </c>
      <c r="Q4313" t="s">
        <v>32</v>
      </c>
      <c r="R4313">
        <v>29</v>
      </c>
      <c r="S4313" t="s">
        <v>36</v>
      </c>
      <c r="T4313">
        <v>3</v>
      </c>
      <c r="U4313">
        <v>0</v>
      </c>
      <c r="V4313">
        <v>1</v>
      </c>
      <c r="W4313">
        <v>14</v>
      </c>
      <c r="X4313">
        <v>736</v>
      </c>
      <c r="Y4313">
        <v>-50</v>
      </c>
      <c r="Z4313" t="s">
        <v>33</v>
      </c>
      <c r="AA4313">
        <v>50</v>
      </c>
      <c r="AB4313" t="str">
        <f t="shared" si="67"/>
        <v>10-19</v>
      </c>
    </row>
    <row r="4314" spans="1:28" x14ac:dyDescent="0.3">
      <c r="A4314">
        <v>47</v>
      </c>
      <c r="B4314" t="s">
        <v>27</v>
      </c>
      <c r="C4314" t="s">
        <v>38</v>
      </c>
      <c r="D4314">
        <v>0</v>
      </c>
      <c r="E4314" t="s">
        <v>37</v>
      </c>
      <c r="F4314">
        <v>0</v>
      </c>
      <c r="G4314">
        <v>1</v>
      </c>
      <c r="H4314" t="s">
        <v>30</v>
      </c>
      <c r="I4314">
        <v>50</v>
      </c>
      <c r="J4314" t="s">
        <v>40</v>
      </c>
      <c r="K4314">
        <v>-200</v>
      </c>
      <c r="L4314" s="1">
        <v>2000</v>
      </c>
      <c r="M4314" t="s">
        <v>36</v>
      </c>
      <c r="N4314" t="s">
        <v>36</v>
      </c>
      <c r="O4314" t="s">
        <v>27</v>
      </c>
      <c r="P4314">
        <v>100</v>
      </c>
      <c r="Q4314" t="s">
        <v>34</v>
      </c>
      <c r="R4314">
        <v>4</v>
      </c>
      <c r="S4314" t="s">
        <v>27</v>
      </c>
      <c r="T4314">
        <v>2</v>
      </c>
      <c r="U4314">
        <v>1</v>
      </c>
      <c r="V4314">
        <v>1</v>
      </c>
      <c r="W4314">
        <v>99</v>
      </c>
      <c r="X4314">
        <v>689</v>
      </c>
      <c r="Y4314">
        <v>50</v>
      </c>
      <c r="Z4314" t="s">
        <v>33</v>
      </c>
      <c r="AA4314">
        <v>50</v>
      </c>
      <c r="AB4314" t="str">
        <f t="shared" si="67"/>
        <v>40-49</v>
      </c>
    </row>
    <row r="4315" spans="1:28" x14ac:dyDescent="0.3">
      <c r="A4315">
        <v>45</v>
      </c>
      <c r="B4315" t="s">
        <v>27</v>
      </c>
      <c r="C4315" t="s">
        <v>28</v>
      </c>
      <c r="D4315">
        <v>86</v>
      </c>
      <c r="E4315" t="s">
        <v>29</v>
      </c>
      <c r="F4315">
        <v>50</v>
      </c>
      <c r="G4315">
        <v>1</v>
      </c>
      <c r="H4315" t="s">
        <v>30</v>
      </c>
      <c r="I4315">
        <v>50</v>
      </c>
      <c r="J4315" t="s">
        <v>31</v>
      </c>
      <c r="K4315">
        <v>0</v>
      </c>
      <c r="L4315" s="1">
        <v>2336</v>
      </c>
      <c r="M4315" t="s">
        <v>36</v>
      </c>
      <c r="N4315" t="s">
        <v>27</v>
      </c>
      <c r="O4315" t="s">
        <v>27</v>
      </c>
      <c r="P4315">
        <v>50</v>
      </c>
      <c r="Q4315" t="s">
        <v>34</v>
      </c>
      <c r="R4315">
        <v>21</v>
      </c>
      <c r="S4315" t="s">
        <v>36</v>
      </c>
      <c r="T4315">
        <v>5</v>
      </c>
      <c r="U4315">
        <v>0</v>
      </c>
      <c r="V4315">
        <v>1</v>
      </c>
      <c r="W4315">
        <v>5</v>
      </c>
      <c r="X4315">
        <v>750</v>
      </c>
      <c r="Y4315">
        <v>-50</v>
      </c>
      <c r="Z4315" t="s">
        <v>35</v>
      </c>
      <c r="AA4315">
        <v>100</v>
      </c>
      <c r="AB4315" t="str">
        <f t="shared" si="67"/>
        <v>40-49</v>
      </c>
    </row>
    <row r="4316" spans="1:28" x14ac:dyDescent="0.3">
      <c r="A4316">
        <v>33</v>
      </c>
      <c r="B4316" t="s">
        <v>27</v>
      </c>
      <c r="C4316" t="s">
        <v>45</v>
      </c>
      <c r="D4316">
        <v>0</v>
      </c>
      <c r="E4316" t="s">
        <v>29</v>
      </c>
      <c r="F4316">
        <v>50</v>
      </c>
      <c r="G4316">
        <v>0</v>
      </c>
      <c r="H4316" t="s">
        <v>39</v>
      </c>
      <c r="I4316">
        <v>0</v>
      </c>
      <c r="J4316" t="s">
        <v>31</v>
      </c>
      <c r="K4316">
        <v>0</v>
      </c>
      <c r="L4316" s="1">
        <v>2300</v>
      </c>
      <c r="M4316" t="s">
        <v>27</v>
      </c>
      <c r="N4316" t="s">
        <v>27</v>
      </c>
      <c r="O4316" t="s">
        <v>27</v>
      </c>
      <c r="P4316">
        <v>0</v>
      </c>
      <c r="Q4316" t="s">
        <v>32</v>
      </c>
      <c r="R4316">
        <v>27</v>
      </c>
      <c r="S4316" t="s">
        <v>36</v>
      </c>
      <c r="T4316">
        <v>3</v>
      </c>
      <c r="U4316">
        <v>2</v>
      </c>
      <c r="V4316">
        <v>2</v>
      </c>
      <c r="W4316">
        <v>11</v>
      </c>
      <c r="X4316">
        <v>669</v>
      </c>
      <c r="Y4316">
        <v>50</v>
      </c>
      <c r="Z4316" t="s">
        <v>33</v>
      </c>
      <c r="AA4316">
        <v>50</v>
      </c>
      <c r="AB4316" t="str">
        <f t="shared" si="67"/>
        <v>30-39</v>
      </c>
    </row>
    <row r="4317" spans="1:28" x14ac:dyDescent="0.3">
      <c r="A4317">
        <v>55</v>
      </c>
      <c r="B4317" t="s">
        <v>36</v>
      </c>
      <c r="C4317" t="s">
        <v>46</v>
      </c>
      <c r="D4317">
        <v>0</v>
      </c>
      <c r="E4317" t="s">
        <v>29</v>
      </c>
      <c r="F4317">
        <v>50</v>
      </c>
      <c r="G4317">
        <v>0</v>
      </c>
      <c r="H4317" t="s">
        <v>30</v>
      </c>
      <c r="I4317">
        <v>0</v>
      </c>
      <c r="J4317" t="s">
        <v>40</v>
      </c>
      <c r="K4317">
        <v>-200</v>
      </c>
      <c r="L4317" s="1">
        <v>2000</v>
      </c>
      <c r="M4317" t="s">
        <v>27</v>
      </c>
      <c r="N4317" t="s">
        <v>36</v>
      </c>
      <c r="O4317" t="s">
        <v>27</v>
      </c>
      <c r="P4317">
        <v>50</v>
      </c>
      <c r="Q4317" t="s">
        <v>32</v>
      </c>
      <c r="R4317">
        <v>26</v>
      </c>
      <c r="S4317" t="s">
        <v>36</v>
      </c>
      <c r="T4317">
        <v>2</v>
      </c>
      <c r="U4317">
        <v>3</v>
      </c>
      <c r="V4317">
        <v>3</v>
      </c>
      <c r="W4317">
        <v>13</v>
      </c>
      <c r="X4317">
        <v>715</v>
      </c>
      <c r="Y4317">
        <v>-50</v>
      </c>
      <c r="Z4317" t="s">
        <v>35</v>
      </c>
      <c r="AA4317">
        <v>100</v>
      </c>
      <c r="AB4317" t="str">
        <f t="shared" si="67"/>
        <v>50-59</v>
      </c>
    </row>
    <row r="4318" spans="1:28" x14ac:dyDescent="0.3">
      <c r="A4318">
        <v>23</v>
      </c>
      <c r="B4318" t="s">
        <v>27</v>
      </c>
      <c r="C4318" t="s">
        <v>28</v>
      </c>
      <c r="D4318">
        <v>86</v>
      </c>
      <c r="E4318" t="s">
        <v>37</v>
      </c>
      <c r="F4318">
        <v>0</v>
      </c>
      <c r="G4318">
        <v>0</v>
      </c>
      <c r="H4318" t="s">
        <v>39</v>
      </c>
      <c r="I4318">
        <v>0</v>
      </c>
      <c r="J4318" t="s">
        <v>40</v>
      </c>
      <c r="K4318">
        <v>-200</v>
      </c>
      <c r="L4318" s="1">
        <v>2136</v>
      </c>
      <c r="M4318" t="s">
        <v>36</v>
      </c>
      <c r="N4318" t="s">
        <v>27</v>
      </c>
      <c r="O4318" t="s">
        <v>27</v>
      </c>
      <c r="P4318">
        <v>50</v>
      </c>
      <c r="Q4318" t="s">
        <v>34</v>
      </c>
      <c r="R4318">
        <v>19</v>
      </c>
      <c r="S4318" t="s">
        <v>27</v>
      </c>
      <c r="T4318">
        <v>7</v>
      </c>
      <c r="U4318">
        <v>4</v>
      </c>
      <c r="V4318">
        <v>3</v>
      </c>
      <c r="W4318">
        <v>99</v>
      </c>
      <c r="X4318">
        <v>689</v>
      </c>
      <c r="Y4318">
        <v>50</v>
      </c>
      <c r="Z4318" t="s">
        <v>35</v>
      </c>
      <c r="AA4318">
        <v>100</v>
      </c>
      <c r="AB4318" t="str">
        <f t="shared" si="67"/>
        <v>20-29</v>
      </c>
    </row>
    <row r="4319" spans="1:28" x14ac:dyDescent="0.3">
      <c r="A4319">
        <v>56</v>
      </c>
      <c r="B4319" t="s">
        <v>36</v>
      </c>
      <c r="C4319" t="s">
        <v>28</v>
      </c>
      <c r="D4319">
        <v>86</v>
      </c>
      <c r="E4319" t="s">
        <v>42</v>
      </c>
      <c r="F4319">
        <v>100</v>
      </c>
      <c r="G4319">
        <v>0</v>
      </c>
      <c r="H4319" t="s">
        <v>39</v>
      </c>
      <c r="I4319">
        <v>0</v>
      </c>
      <c r="J4319" t="s">
        <v>31</v>
      </c>
      <c r="K4319">
        <v>0</v>
      </c>
      <c r="L4319" s="1">
        <v>2286</v>
      </c>
      <c r="M4319" t="s">
        <v>27</v>
      </c>
      <c r="N4319" t="s">
        <v>27</v>
      </c>
      <c r="O4319" t="s">
        <v>27</v>
      </c>
      <c r="P4319">
        <v>0</v>
      </c>
      <c r="Q4319" t="s">
        <v>34</v>
      </c>
      <c r="R4319">
        <v>18</v>
      </c>
      <c r="S4319" t="s">
        <v>27</v>
      </c>
      <c r="T4319">
        <v>7</v>
      </c>
      <c r="U4319">
        <v>3</v>
      </c>
      <c r="V4319">
        <v>3</v>
      </c>
      <c r="W4319">
        <v>99</v>
      </c>
      <c r="X4319">
        <v>766</v>
      </c>
      <c r="Y4319">
        <v>-50</v>
      </c>
      <c r="Z4319" t="s">
        <v>41</v>
      </c>
      <c r="AA4319">
        <v>0</v>
      </c>
      <c r="AB4319" t="str">
        <f t="shared" si="67"/>
        <v>50-59</v>
      </c>
    </row>
    <row r="4320" spans="1:28" x14ac:dyDescent="0.3">
      <c r="A4320">
        <v>42</v>
      </c>
      <c r="B4320" t="s">
        <v>27</v>
      </c>
      <c r="C4320" t="s">
        <v>28</v>
      </c>
      <c r="D4320">
        <v>86</v>
      </c>
      <c r="E4320" t="s">
        <v>29</v>
      </c>
      <c r="F4320">
        <v>50</v>
      </c>
      <c r="G4320">
        <v>1</v>
      </c>
      <c r="H4320" t="s">
        <v>30</v>
      </c>
      <c r="I4320">
        <v>50</v>
      </c>
      <c r="J4320" t="s">
        <v>40</v>
      </c>
      <c r="K4320">
        <v>-200</v>
      </c>
      <c r="L4320" s="1">
        <v>2136</v>
      </c>
      <c r="M4320" t="s">
        <v>27</v>
      </c>
      <c r="N4320" t="s">
        <v>27</v>
      </c>
      <c r="O4320" t="s">
        <v>27</v>
      </c>
      <c r="P4320">
        <v>0</v>
      </c>
      <c r="Q4320" t="s">
        <v>32</v>
      </c>
      <c r="R4320">
        <v>19</v>
      </c>
      <c r="S4320" t="s">
        <v>27</v>
      </c>
      <c r="T4320">
        <v>7</v>
      </c>
      <c r="U4320">
        <v>2</v>
      </c>
      <c r="V4320">
        <v>3</v>
      </c>
      <c r="W4320">
        <v>99</v>
      </c>
      <c r="X4320">
        <v>737</v>
      </c>
      <c r="Y4320">
        <v>-50</v>
      </c>
      <c r="Z4320" t="s">
        <v>33</v>
      </c>
      <c r="AA4320">
        <v>50</v>
      </c>
      <c r="AB4320" t="str">
        <f t="shared" si="67"/>
        <v>40-49</v>
      </c>
    </row>
    <row r="4321" spans="1:28" x14ac:dyDescent="0.3">
      <c r="A4321">
        <v>34</v>
      </c>
      <c r="B4321" t="s">
        <v>27</v>
      </c>
      <c r="C4321" t="s">
        <v>28</v>
      </c>
      <c r="D4321">
        <v>86</v>
      </c>
      <c r="E4321" t="s">
        <v>29</v>
      </c>
      <c r="F4321">
        <v>50</v>
      </c>
      <c r="G4321">
        <v>0</v>
      </c>
      <c r="H4321" t="s">
        <v>30</v>
      </c>
      <c r="I4321">
        <v>0</v>
      </c>
      <c r="J4321" t="s">
        <v>31</v>
      </c>
      <c r="K4321">
        <v>0</v>
      </c>
      <c r="L4321" s="1">
        <v>2286</v>
      </c>
      <c r="M4321" t="s">
        <v>27</v>
      </c>
      <c r="N4321" t="s">
        <v>27</v>
      </c>
      <c r="O4321" t="s">
        <v>27</v>
      </c>
      <c r="P4321">
        <v>0</v>
      </c>
      <c r="Q4321" t="s">
        <v>32</v>
      </c>
      <c r="R4321">
        <v>11</v>
      </c>
      <c r="S4321" t="s">
        <v>27</v>
      </c>
      <c r="T4321">
        <v>7</v>
      </c>
      <c r="U4321">
        <v>2</v>
      </c>
      <c r="V4321">
        <v>3</v>
      </c>
      <c r="W4321">
        <v>99</v>
      </c>
      <c r="X4321">
        <v>746</v>
      </c>
      <c r="Y4321">
        <v>-50</v>
      </c>
      <c r="Z4321" t="s">
        <v>33</v>
      </c>
      <c r="AA4321">
        <v>50</v>
      </c>
      <c r="AB4321" t="str">
        <f t="shared" si="67"/>
        <v>30-39</v>
      </c>
    </row>
    <row r="4322" spans="1:28" x14ac:dyDescent="0.3">
      <c r="A4322">
        <v>39</v>
      </c>
      <c r="B4322" t="s">
        <v>27</v>
      </c>
      <c r="C4322" t="s">
        <v>46</v>
      </c>
      <c r="D4322">
        <v>0</v>
      </c>
      <c r="E4322" t="s">
        <v>29</v>
      </c>
      <c r="F4322">
        <v>50</v>
      </c>
      <c r="G4322">
        <v>0</v>
      </c>
      <c r="H4322" t="s">
        <v>30</v>
      </c>
      <c r="I4322">
        <v>0</v>
      </c>
      <c r="J4322" t="s">
        <v>40</v>
      </c>
      <c r="K4322">
        <v>-200</v>
      </c>
      <c r="L4322" s="1">
        <v>1900</v>
      </c>
      <c r="M4322" t="s">
        <v>27</v>
      </c>
      <c r="N4322" t="s">
        <v>36</v>
      </c>
      <c r="O4322" t="s">
        <v>27</v>
      </c>
      <c r="P4322">
        <v>50</v>
      </c>
      <c r="Q4322" t="s">
        <v>34</v>
      </c>
      <c r="R4322">
        <v>6</v>
      </c>
      <c r="S4322" t="s">
        <v>36</v>
      </c>
      <c r="T4322">
        <v>4</v>
      </c>
      <c r="U4322">
        <v>0</v>
      </c>
      <c r="V4322">
        <v>2</v>
      </c>
      <c r="W4322">
        <v>3</v>
      </c>
      <c r="X4322">
        <v>756</v>
      </c>
      <c r="Y4322">
        <v>-50</v>
      </c>
      <c r="Z4322" t="s">
        <v>41</v>
      </c>
      <c r="AA4322">
        <v>0</v>
      </c>
      <c r="AB4322" t="str">
        <f t="shared" si="67"/>
        <v>30-39</v>
      </c>
    </row>
    <row r="4323" spans="1:28" x14ac:dyDescent="0.3">
      <c r="A4323">
        <v>38</v>
      </c>
      <c r="B4323" t="s">
        <v>27</v>
      </c>
      <c r="C4323" t="s">
        <v>45</v>
      </c>
      <c r="D4323">
        <v>0</v>
      </c>
      <c r="E4323" t="s">
        <v>42</v>
      </c>
      <c r="F4323">
        <v>100</v>
      </c>
      <c r="G4323">
        <v>1</v>
      </c>
      <c r="H4323" t="s">
        <v>39</v>
      </c>
      <c r="I4323">
        <v>100</v>
      </c>
      <c r="J4323" t="s">
        <v>31</v>
      </c>
      <c r="K4323">
        <v>0</v>
      </c>
      <c r="L4323" s="1">
        <v>2400</v>
      </c>
      <c r="M4323" t="s">
        <v>27</v>
      </c>
      <c r="N4323" t="s">
        <v>27</v>
      </c>
      <c r="O4323" t="s">
        <v>27</v>
      </c>
      <c r="P4323">
        <v>0</v>
      </c>
      <c r="Q4323" t="s">
        <v>44</v>
      </c>
      <c r="R4323">
        <v>10</v>
      </c>
      <c r="S4323" t="s">
        <v>36</v>
      </c>
      <c r="T4323">
        <v>8</v>
      </c>
      <c r="U4323">
        <v>1</v>
      </c>
      <c r="V4323">
        <v>3</v>
      </c>
      <c r="W4323">
        <v>14</v>
      </c>
      <c r="X4323">
        <v>753</v>
      </c>
      <c r="Y4323">
        <v>-50</v>
      </c>
      <c r="Z4323" t="s">
        <v>35</v>
      </c>
      <c r="AA4323">
        <v>100</v>
      </c>
      <c r="AB4323" t="str">
        <f t="shared" si="67"/>
        <v>30-39</v>
      </c>
    </row>
    <row r="4324" spans="1:28" x14ac:dyDescent="0.3">
      <c r="A4324">
        <v>58</v>
      </c>
      <c r="B4324" t="s">
        <v>36</v>
      </c>
      <c r="C4324" t="s">
        <v>28</v>
      </c>
      <c r="D4324">
        <v>86</v>
      </c>
      <c r="E4324" t="s">
        <v>37</v>
      </c>
      <c r="F4324">
        <v>0</v>
      </c>
      <c r="G4324">
        <v>3</v>
      </c>
      <c r="H4324" t="s">
        <v>30</v>
      </c>
      <c r="I4324">
        <v>150</v>
      </c>
      <c r="J4324" t="s">
        <v>40</v>
      </c>
      <c r="K4324">
        <v>-200</v>
      </c>
      <c r="L4324" s="1">
        <v>2336</v>
      </c>
      <c r="M4324" t="s">
        <v>27</v>
      </c>
      <c r="N4324" t="s">
        <v>27</v>
      </c>
      <c r="O4324" t="s">
        <v>27</v>
      </c>
      <c r="P4324">
        <v>0</v>
      </c>
      <c r="Q4324" t="s">
        <v>34</v>
      </c>
      <c r="R4324">
        <v>8</v>
      </c>
      <c r="S4324" t="s">
        <v>27</v>
      </c>
      <c r="T4324">
        <v>4</v>
      </c>
      <c r="U4324">
        <v>4</v>
      </c>
      <c r="V4324">
        <v>3</v>
      </c>
      <c r="W4324">
        <v>99</v>
      </c>
      <c r="X4324">
        <v>636</v>
      </c>
      <c r="Y4324">
        <v>50</v>
      </c>
      <c r="Z4324" t="s">
        <v>35</v>
      </c>
      <c r="AA4324">
        <v>100</v>
      </c>
      <c r="AB4324" t="str">
        <f t="shared" si="67"/>
        <v>50-59</v>
      </c>
    </row>
    <row r="4325" spans="1:28" x14ac:dyDescent="0.3">
      <c r="A4325">
        <v>23</v>
      </c>
      <c r="B4325" t="s">
        <v>27</v>
      </c>
      <c r="C4325" t="s">
        <v>28</v>
      </c>
      <c r="D4325">
        <v>86</v>
      </c>
      <c r="E4325" t="s">
        <v>29</v>
      </c>
      <c r="F4325">
        <v>50</v>
      </c>
      <c r="G4325">
        <v>1</v>
      </c>
      <c r="H4325" t="s">
        <v>39</v>
      </c>
      <c r="I4325">
        <v>100</v>
      </c>
      <c r="J4325" t="s">
        <v>31</v>
      </c>
      <c r="K4325">
        <v>0</v>
      </c>
      <c r="L4325" s="1">
        <v>2336</v>
      </c>
      <c r="M4325" t="s">
        <v>36</v>
      </c>
      <c r="N4325" t="s">
        <v>36</v>
      </c>
      <c r="O4325" t="s">
        <v>27</v>
      </c>
      <c r="P4325">
        <v>100</v>
      </c>
      <c r="Q4325" t="s">
        <v>34</v>
      </c>
      <c r="R4325">
        <v>20</v>
      </c>
      <c r="S4325" t="s">
        <v>36</v>
      </c>
      <c r="T4325">
        <v>7</v>
      </c>
      <c r="U4325">
        <v>1</v>
      </c>
      <c r="V4325">
        <v>3</v>
      </c>
      <c r="W4325">
        <v>13</v>
      </c>
      <c r="X4325">
        <v>677</v>
      </c>
      <c r="Y4325">
        <v>50</v>
      </c>
      <c r="Z4325" t="s">
        <v>41</v>
      </c>
      <c r="AA4325">
        <v>0</v>
      </c>
      <c r="AB4325" t="str">
        <f t="shared" si="67"/>
        <v>20-29</v>
      </c>
    </row>
    <row r="4326" spans="1:28" x14ac:dyDescent="0.3">
      <c r="A4326">
        <v>28</v>
      </c>
      <c r="B4326" t="s">
        <v>27</v>
      </c>
      <c r="C4326" t="s">
        <v>38</v>
      </c>
      <c r="D4326">
        <v>0</v>
      </c>
      <c r="E4326" t="s">
        <v>42</v>
      </c>
      <c r="F4326">
        <v>100</v>
      </c>
      <c r="G4326">
        <v>0</v>
      </c>
      <c r="H4326" t="s">
        <v>30</v>
      </c>
      <c r="I4326">
        <v>0</v>
      </c>
      <c r="J4326" t="s">
        <v>31</v>
      </c>
      <c r="K4326">
        <v>0</v>
      </c>
      <c r="L4326" s="1">
        <v>2300</v>
      </c>
      <c r="M4326" t="s">
        <v>27</v>
      </c>
      <c r="N4326" t="s">
        <v>27</v>
      </c>
      <c r="O4326" t="s">
        <v>27</v>
      </c>
      <c r="P4326">
        <v>0</v>
      </c>
      <c r="Q4326" t="s">
        <v>34</v>
      </c>
      <c r="R4326">
        <v>4</v>
      </c>
      <c r="S4326" t="s">
        <v>36</v>
      </c>
      <c r="T4326">
        <v>3</v>
      </c>
      <c r="U4326">
        <v>0</v>
      </c>
      <c r="V4326">
        <v>2</v>
      </c>
      <c r="W4326">
        <v>13</v>
      </c>
      <c r="X4326">
        <v>752</v>
      </c>
      <c r="Y4326">
        <v>-50</v>
      </c>
      <c r="Z4326" t="s">
        <v>35</v>
      </c>
      <c r="AA4326">
        <v>100</v>
      </c>
      <c r="AB4326" t="str">
        <f t="shared" si="67"/>
        <v>20-29</v>
      </c>
    </row>
    <row r="4327" spans="1:28" x14ac:dyDescent="0.3">
      <c r="A4327">
        <v>55</v>
      </c>
      <c r="B4327" t="s">
        <v>36</v>
      </c>
      <c r="C4327" t="s">
        <v>28</v>
      </c>
      <c r="D4327">
        <v>86</v>
      </c>
      <c r="E4327" t="s">
        <v>29</v>
      </c>
      <c r="F4327">
        <v>50</v>
      </c>
      <c r="G4327">
        <v>0</v>
      </c>
      <c r="H4327" t="s">
        <v>43</v>
      </c>
      <c r="I4327">
        <v>0</v>
      </c>
      <c r="J4327" t="s">
        <v>31</v>
      </c>
      <c r="K4327">
        <v>0</v>
      </c>
      <c r="L4327" s="1">
        <v>2386</v>
      </c>
      <c r="M4327" t="s">
        <v>27</v>
      </c>
      <c r="N4327" t="s">
        <v>36</v>
      </c>
      <c r="O4327" t="s">
        <v>27</v>
      </c>
      <c r="P4327">
        <v>50</v>
      </c>
      <c r="Q4327" t="s">
        <v>32</v>
      </c>
      <c r="R4327">
        <v>20</v>
      </c>
      <c r="S4327" t="s">
        <v>27</v>
      </c>
      <c r="T4327">
        <v>9</v>
      </c>
      <c r="U4327">
        <v>4</v>
      </c>
      <c r="V4327">
        <v>3</v>
      </c>
      <c r="W4327">
        <v>99</v>
      </c>
      <c r="X4327">
        <v>647</v>
      </c>
      <c r="Y4327">
        <v>50</v>
      </c>
      <c r="Z4327" t="s">
        <v>35</v>
      </c>
      <c r="AA4327">
        <v>100</v>
      </c>
      <c r="AB4327" t="str">
        <f t="shared" si="67"/>
        <v>50-59</v>
      </c>
    </row>
    <row r="4328" spans="1:28" x14ac:dyDescent="0.3">
      <c r="A4328">
        <v>31</v>
      </c>
      <c r="B4328" t="s">
        <v>27</v>
      </c>
      <c r="C4328" t="s">
        <v>28</v>
      </c>
      <c r="D4328">
        <v>86</v>
      </c>
      <c r="E4328" t="s">
        <v>37</v>
      </c>
      <c r="F4328">
        <v>0</v>
      </c>
      <c r="G4328">
        <v>0</v>
      </c>
      <c r="H4328" t="s">
        <v>39</v>
      </c>
      <c r="I4328">
        <v>0</v>
      </c>
      <c r="J4328" t="s">
        <v>31</v>
      </c>
      <c r="K4328">
        <v>0</v>
      </c>
      <c r="L4328" s="1">
        <v>2386</v>
      </c>
      <c r="M4328" t="s">
        <v>27</v>
      </c>
      <c r="N4328" t="s">
        <v>27</v>
      </c>
      <c r="O4328" t="s">
        <v>27</v>
      </c>
      <c r="P4328">
        <v>0</v>
      </c>
      <c r="Q4328" t="s">
        <v>34</v>
      </c>
      <c r="R4328">
        <v>4</v>
      </c>
      <c r="S4328" t="s">
        <v>27</v>
      </c>
      <c r="T4328">
        <v>8</v>
      </c>
      <c r="U4328">
        <v>1</v>
      </c>
      <c r="V4328">
        <v>1</v>
      </c>
      <c r="W4328">
        <v>99</v>
      </c>
      <c r="X4328">
        <v>580</v>
      </c>
      <c r="Y4328">
        <v>50</v>
      </c>
      <c r="Z4328" t="s">
        <v>35</v>
      </c>
      <c r="AA4328">
        <v>100</v>
      </c>
      <c r="AB4328" t="str">
        <f t="shared" si="67"/>
        <v>30-39</v>
      </c>
    </row>
    <row r="4329" spans="1:28" x14ac:dyDescent="0.3">
      <c r="A4329">
        <v>53</v>
      </c>
      <c r="B4329" t="s">
        <v>27</v>
      </c>
      <c r="C4329" t="s">
        <v>28</v>
      </c>
      <c r="D4329">
        <v>86</v>
      </c>
      <c r="E4329" t="s">
        <v>42</v>
      </c>
      <c r="F4329">
        <v>100</v>
      </c>
      <c r="G4329">
        <v>0</v>
      </c>
      <c r="H4329" t="s">
        <v>30</v>
      </c>
      <c r="I4329">
        <v>0</v>
      </c>
      <c r="J4329" t="s">
        <v>40</v>
      </c>
      <c r="K4329">
        <v>-200</v>
      </c>
      <c r="L4329" s="1">
        <v>2186</v>
      </c>
      <c r="M4329" t="s">
        <v>27</v>
      </c>
      <c r="N4329" t="s">
        <v>27</v>
      </c>
      <c r="O4329" t="s">
        <v>27</v>
      </c>
      <c r="P4329">
        <v>0</v>
      </c>
      <c r="Q4329" t="s">
        <v>34</v>
      </c>
      <c r="R4329">
        <v>11</v>
      </c>
      <c r="S4329" t="s">
        <v>27</v>
      </c>
      <c r="T4329">
        <v>2</v>
      </c>
      <c r="U4329">
        <v>3</v>
      </c>
      <c r="V4329">
        <v>2</v>
      </c>
      <c r="W4329">
        <v>99</v>
      </c>
      <c r="X4329">
        <v>746</v>
      </c>
      <c r="Y4329">
        <v>-50</v>
      </c>
      <c r="Z4329" t="s">
        <v>35</v>
      </c>
      <c r="AA4329">
        <v>100</v>
      </c>
      <c r="AB4329" t="str">
        <f t="shared" si="67"/>
        <v>50-59</v>
      </c>
    </row>
    <row r="4330" spans="1:28" x14ac:dyDescent="0.3">
      <c r="A4330">
        <v>65</v>
      </c>
      <c r="B4330" t="s">
        <v>36</v>
      </c>
      <c r="C4330" t="s">
        <v>38</v>
      </c>
      <c r="D4330">
        <v>0</v>
      </c>
      <c r="E4330" t="s">
        <v>29</v>
      </c>
      <c r="F4330">
        <v>50</v>
      </c>
      <c r="G4330">
        <v>0</v>
      </c>
      <c r="H4330" t="s">
        <v>30</v>
      </c>
      <c r="I4330">
        <v>0</v>
      </c>
      <c r="J4330" t="s">
        <v>40</v>
      </c>
      <c r="K4330">
        <v>-200</v>
      </c>
      <c r="L4330" s="1">
        <v>2100</v>
      </c>
      <c r="M4330" t="s">
        <v>27</v>
      </c>
      <c r="N4330" t="s">
        <v>27</v>
      </c>
      <c r="O4330" t="s">
        <v>27</v>
      </c>
      <c r="P4330">
        <v>0</v>
      </c>
      <c r="Q4330" t="s">
        <v>32</v>
      </c>
      <c r="R4330">
        <v>8</v>
      </c>
      <c r="S4330" t="s">
        <v>36</v>
      </c>
      <c r="T4330">
        <v>5</v>
      </c>
      <c r="U4330">
        <v>2</v>
      </c>
      <c r="V4330">
        <v>1</v>
      </c>
      <c r="W4330">
        <v>4</v>
      </c>
      <c r="X4330">
        <v>641</v>
      </c>
      <c r="Y4330">
        <v>50</v>
      </c>
      <c r="Z4330" t="s">
        <v>33</v>
      </c>
      <c r="AA4330">
        <v>50</v>
      </c>
      <c r="AB4330" t="str">
        <f t="shared" si="67"/>
        <v>60-69</v>
      </c>
    </row>
    <row r="4331" spans="1:28" x14ac:dyDescent="0.3">
      <c r="A4331">
        <v>33</v>
      </c>
      <c r="B4331" t="s">
        <v>27</v>
      </c>
      <c r="C4331" t="s">
        <v>38</v>
      </c>
      <c r="D4331">
        <v>0</v>
      </c>
      <c r="E4331" t="s">
        <v>37</v>
      </c>
      <c r="F4331">
        <v>0</v>
      </c>
      <c r="G4331">
        <v>0</v>
      </c>
      <c r="H4331" t="s">
        <v>30</v>
      </c>
      <c r="I4331">
        <v>0</v>
      </c>
      <c r="J4331" t="s">
        <v>40</v>
      </c>
      <c r="K4331">
        <v>-200</v>
      </c>
      <c r="L4331" s="1">
        <v>1950</v>
      </c>
      <c r="M4331" t="s">
        <v>27</v>
      </c>
      <c r="N4331" t="s">
        <v>27</v>
      </c>
      <c r="O4331" t="s">
        <v>27</v>
      </c>
      <c r="P4331">
        <v>0</v>
      </c>
      <c r="Q4331" t="s">
        <v>44</v>
      </c>
      <c r="R4331">
        <v>19</v>
      </c>
      <c r="S4331" t="s">
        <v>36</v>
      </c>
      <c r="T4331">
        <v>7</v>
      </c>
      <c r="U4331">
        <v>1</v>
      </c>
      <c r="V4331">
        <v>1</v>
      </c>
      <c r="W4331">
        <v>8</v>
      </c>
      <c r="X4331">
        <v>819</v>
      </c>
      <c r="Y4331">
        <v>-50</v>
      </c>
      <c r="Z4331" t="s">
        <v>33</v>
      </c>
      <c r="AA4331">
        <v>50</v>
      </c>
      <c r="AB4331" t="str">
        <f t="shared" si="67"/>
        <v>30-39</v>
      </c>
    </row>
    <row r="4332" spans="1:28" x14ac:dyDescent="0.3">
      <c r="A4332">
        <v>50</v>
      </c>
      <c r="B4332" t="s">
        <v>27</v>
      </c>
      <c r="C4332" t="s">
        <v>38</v>
      </c>
      <c r="D4332">
        <v>0</v>
      </c>
      <c r="E4332" t="s">
        <v>42</v>
      </c>
      <c r="F4332">
        <v>100</v>
      </c>
      <c r="G4332">
        <v>0</v>
      </c>
      <c r="H4332" t="s">
        <v>30</v>
      </c>
      <c r="I4332">
        <v>0</v>
      </c>
      <c r="J4332" t="s">
        <v>31</v>
      </c>
      <c r="K4332">
        <v>0</v>
      </c>
      <c r="L4332" s="1">
        <v>2300</v>
      </c>
      <c r="M4332" t="s">
        <v>27</v>
      </c>
      <c r="N4332" t="s">
        <v>36</v>
      </c>
      <c r="O4332" t="s">
        <v>27</v>
      </c>
      <c r="P4332">
        <v>50</v>
      </c>
      <c r="Q4332" t="s">
        <v>32</v>
      </c>
      <c r="R4332">
        <v>1</v>
      </c>
      <c r="S4332" t="s">
        <v>27</v>
      </c>
      <c r="T4332">
        <v>8</v>
      </c>
      <c r="U4332">
        <v>0</v>
      </c>
      <c r="V4332">
        <v>3</v>
      </c>
      <c r="W4332">
        <v>99</v>
      </c>
      <c r="X4332">
        <v>638</v>
      </c>
      <c r="Y4332">
        <v>50</v>
      </c>
      <c r="Z4332" t="s">
        <v>33</v>
      </c>
      <c r="AA4332">
        <v>50</v>
      </c>
      <c r="AB4332" t="str">
        <f t="shared" si="67"/>
        <v>50-59</v>
      </c>
    </row>
    <row r="4333" spans="1:28" x14ac:dyDescent="0.3">
      <c r="A4333">
        <v>22</v>
      </c>
      <c r="B4333" t="s">
        <v>27</v>
      </c>
      <c r="C4333" t="s">
        <v>28</v>
      </c>
      <c r="D4333">
        <v>86</v>
      </c>
      <c r="E4333" t="s">
        <v>42</v>
      </c>
      <c r="F4333">
        <v>100</v>
      </c>
      <c r="G4333">
        <v>2</v>
      </c>
      <c r="H4333" t="s">
        <v>39</v>
      </c>
      <c r="I4333">
        <v>200</v>
      </c>
      <c r="J4333" t="s">
        <v>31</v>
      </c>
      <c r="K4333">
        <v>0</v>
      </c>
      <c r="L4333" s="1">
        <v>2636</v>
      </c>
      <c r="M4333" t="s">
        <v>27</v>
      </c>
      <c r="N4333" t="s">
        <v>36</v>
      </c>
      <c r="O4333" t="s">
        <v>27</v>
      </c>
      <c r="P4333">
        <v>50</v>
      </c>
      <c r="Q4333" t="s">
        <v>32</v>
      </c>
      <c r="R4333">
        <v>21</v>
      </c>
      <c r="S4333" t="s">
        <v>27</v>
      </c>
      <c r="T4333">
        <v>3</v>
      </c>
      <c r="U4333">
        <v>0</v>
      </c>
      <c r="V4333">
        <v>2</v>
      </c>
      <c r="W4333">
        <v>99</v>
      </c>
      <c r="X4333">
        <v>699</v>
      </c>
      <c r="Y4333">
        <v>50</v>
      </c>
      <c r="Z4333" t="s">
        <v>35</v>
      </c>
      <c r="AA4333">
        <v>100</v>
      </c>
      <c r="AB4333" t="str">
        <f t="shared" si="67"/>
        <v>20-29</v>
      </c>
    </row>
    <row r="4334" spans="1:28" x14ac:dyDescent="0.3">
      <c r="A4334">
        <v>51</v>
      </c>
      <c r="B4334" t="s">
        <v>27</v>
      </c>
      <c r="C4334" t="s">
        <v>46</v>
      </c>
      <c r="D4334">
        <v>0</v>
      </c>
      <c r="E4334" t="s">
        <v>29</v>
      </c>
      <c r="F4334">
        <v>50</v>
      </c>
      <c r="G4334">
        <v>0</v>
      </c>
      <c r="H4334" t="s">
        <v>43</v>
      </c>
      <c r="I4334">
        <v>0</v>
      </c>
      <c r="J4334" t="s">
        <v>31</v>
      </c>
      <c r="K4334">
        <v>0</v>
      </c>
      <c r="L4334" s="1">
        <v>2300</v>
      </c>
      <c r="M4334" t="s">
        <v>27</v>
      </c>
      <c r="N4334" t="s">
        <v>27</v>
      </c>
      <c r="O4334" t="s">
        <v>27</v>
      </c>
      <c r="P4334">
        <v>0</v>
      </c>
      <c r="Q4334" t="s">
        <v>34</v>
      </c>
      <c r="R4334">
        <v>17</v>
      </c>
      <c r="S4334" t="s">
        <v>36</v>
      </c>
      <c r="T4334">
        <v>7</v>
      </c>
      <c r="U4334">
        <v>2</v>
      </c>
      <c r="V4334">
        <v>1</v>
      </c>
      <c r="W4334">
        <v>1</v>
      </c>
      <c r="X4334">
        <v>613</v>
      </c>
      <c r="Y4334">
        <v>50</v>
      </c>
      <c r="Z4334" t="s">
        <v>33</v>
      </c>
      <c r="AA4334">
        <v>50</v>
      </c>
      <c r="AB4334" t="str">
        <f t="shared" si="67"/>
        <v>50-59</v>
      </c>
    </row>
    <row r="4335" spans="1:28" x14ac:dyDescent="0.3">
      <c r="A4335">
        <v>42</v>
      </c>
      <c r="B4335" t="s">
        <v>27</v>
      </c>
      <c r="C4335" t="s">
        <v>38</v>
      </c>
      <c r="D4335">
        <v>0</v>
      </c>
      <c r="E4335" t="s">
        <v>37</v>
      </c>
      <c r="F4335">
        <v>0</v>
      </c>
      <c r="G4335">
        <v>0</v>
      </c>
      <c r="H4335" t="s">
        <v>43</v>
      </c>
      <c r="I4335">
        <v>0</v>
      </c>
      <c r="J4335" t="s">
        <v>31</v>
      </c>
      <c r="K4335">
        <v>0</v>
      </c>
      <c r="L4335" s="1">
        <v>2100</v>
      </c>
      <c r="M4335" t="s">
        <v>27</v>
      </c>
      <c r="N4335" t="s">
        <v>27</v>
      </c>
      <c r="O4335" t="s">
        <v>27</v>
      </c>
      <c r="P4335">
        <v>0</v>
      </c>
      <c r="Q4335" t="s">
        <v>34</v>
      </c>
      <c r="R4335">
        <v>22</v>
      </c>
      <c r="S4335" t="s">
        <v>36</v>
      </c>
      <c r="T4335">
        <v>5</v>
      </c>
      <c r="U4335">
        <v>3</v>
      </c>
      <c r="V4335">
        <v>3</v>
      </c>
      <c r="W4335">
        <v>4</v>
      </c>
      <c r="X4335">
        <v>715</v>
      </c>
      <c r="Y4335">
        <v>-50</v>
      </c>
      <c r="Z4335" t="s">
        <v>41</v>
      </c>
      <c r="AA4335">
        <v>0</v>
      </c>
      <c r="AB4335" t="str">
        <f t="shared" si="67"/>
        <v>40-49</v>
      </c>
    </row>
    <row r="4336" spans="1:28" x14ac:dyDescent="0.3">
      <c r="A4336">
        <v>47</v>
      </c>
      <c r="B4336" t="s">
        <v>27</v>
      </c>
      <c r="C4336" t="s">
        <v>46</v>
      </c>
      <c r="D4336">
        <v>0</v>
      </c>
      <c r="E4336" t="s">
        <v>42</v>
      </c>
      <c r="F4336">
        <v>100</v>
      </c>
      <c r="G4336">
        <v>0</v>
      </c>
      <c r="H4336" t="s">
        <v>30</v>
      </c>
      <c r="I4336">
        <v>0</v>
      </c>
      <c r="J4336" t="s">
        <v>31</v>
      </c>
      <c r="K4336">
        <v>0</v>
      </c>
      <c r="L4336" s="1">
        <v>2350</v>
      </c>
      <c r="M4336" t="s">
        <v>27</v>
      </c>
      <c r="N4336" t="s">
        <v>27</v>
      </c>
      <c r="O4336" t="s">
        <v>36</v>
      </c>
      <c r="P4336">
        <v>50</v>
      </c>
      <c r="Q4336" t="s">
        <v>34</v>
      </c>
      <c r="R4336">
        <v>21</v>
      </c>
      <c r="S4336" t="s">
        <v>36</v>
      </c>
      <c r="T4336">
        <v>4</v>
      </c>
      <c r="U4336">
        <v>1</v>
      </c>
      <c r="V4336">
        <v>1</v>
      </c>
      <c r="W4336">
        <v>4</v>
      </c>
      <c r="X4336">
        <v>677</v>
      </c>
      <c r="Y4336">
        <v>50</v>
      </c>
      <c r="Z4336" t="s">
        <v>35</v>
      </c>
      <c r="AA4336">
        <v>100</v>
      </c>
      <c r="AB4336" t="str">
        <f t="shared" si="67"/>
        <v>40-49</v>
      </c>
    </row>
    <row r="4337" spans="1:28" x14ac:dyDescent="0.3">
      <c r="A4337">
        <v>30</v>
      </c>
      <c r="B4337" t="s">
        <v>27</v>
      </c>
      <c r="C4337" t="s">
        <v>28</v>
      </c>
      <c r="D4337">
        <v>86</v>
      </c>
      <c r="E4337" t="s">
        <v>37</v>
      </c>
      <c r="F4337">
        <v>0</v>
      </c>
      <c r="G4337">
        <v>0</v>
      </c>
      <c r="H4337" t="s">
        <v>30</v>
      </c>
      <c r="I4337">
        <v>0</v>
      </c>
      <c r="J4337" t="s">
        <v>31</v>
      </c>
      <c r="K4337">
        <v>0</v>
      </c>
      <c r="L4337" s="1">
        <v>2186</v>
      </c>
      <c r="M4337" t="s">
        <v>27</v>
      </c>
      <c r="N4337" t="s">
        <v>27</v>
      </c>
      <c r="O4337" t="s">
        <v>27</v>
      </c>
      <c r="P4337">
        <v>0</v>
      </c>
      <c r="Q4337" t="s">
        <v>32</v>
      </c>
      <c r="R4337">
        <v>6</v>
      </c>
      <c r="S4337" t="s">
        <v>36</v>
      </c>
      <c r="T4337">
        <v>6</v>
      </c>
      <c r="U4337">
        <v>3</v>
      </c>
      <c r="V4337">
        <v>3</v>
      </c>
      <c r="W4337">
        <v>9</v>
      </c>
      <c r="X4337">
        <v>724</v>
      </c>
      <c r="Y4337">
        <v>-50</v>
      </c>
      <c r="Z4337" t="s">
        <v>41</v>
      </c>
      <c r="AA4337">
        <v>0</v>
      </c>
      <c r="AB4337" t="str">
        <f t="shared" si="67"/>
        <v>30-39</v>
      </c>
    </row>
    <row r="4338" spans="1:28" x14ac:dyDescent="0.3">
      <c r="A4338">
        <v>18</v>
      </c>
      <c r="B4338" t="s">
        <v>27</v>
      </c>
      <c r="C4338" t="s">
        <v>28</v>
      </c>
      <c r="D4338">
        <v>86</v>
      </c>
      <c r="E4338" t="s">
        <v>29</v>
      </c>
      <c r="F4338">
        <v>50</v>
      </c>
      <c r="G4338">
        <v>1</v>
      </c>
      <c r="H4338" t="s">
        <v>30</v>
      </c>
      <c r="I4338">
        <v>50</v>
      </c>
      <c r="J4338" t="s">
        <v>31</v>
      </c>
      <c r="K4338">
        <v>0</v>
      </c>
      <c r="L4338" s="1">
        <v>2336</v>
      </c>
      <c r="M4338" t="s">
        <v>27</v>
      </c>
      <c r="N4338" t="s">
        <v>36</v>
      </c>
      <c r="O4338" t="s">
        <v>27</v>
      </c>
      <c r="P4338">
        <v>50</v>
      </c>
      <c r="Q4338" t="s">
        <v>32</v>
      </c>
      <c r="R4338">
        <v>21</v>
      </c>
      <c r="S4338" t="s">
        <v>27</v>
      </c>
      <c r="T4338">
        <v>5</v>
      </c>
      <c r="U4338">
        <v>1</v>
      </c>
      <c r="V4338">
        <v>2</v>
      </c>
      <c r="W4338">
        <v>99</v>
      </c>
      <c r="X4338">
        <v>767</v>
      </c>
      <c r="Y4338">
        <v>-50</v>
      </c>
      <c r="Z4338" t="s">
        <v>35</v>
      </c>
      <c r="AA4338">
        <v>100</v>
      </c>
      <c r="AB4338" t="str">
        <f t="shared" si="67"/>
        <v>10-19</v>
      </c>
    </row>
    <row r="4339" spans="1:28" x14ac:dyDescent="0.3">
      <c r="A4339">
        <v>47</v>
      </c>
      <c r="B4339" t="s">
        <v>27</v>
      </c>
      <c r="C4339" t="s">
        <v>46</v>
      </c>
      <c r="D4339">
        <v>0</v>
      </c>
      <c r="E4339" t="s">
        <v>29</v>
      </c>
      <c r="F4339">
        <v>50</v>
      </c>
      <c r="G4339">
        <v>1</v>
      </c>
      <c r="H4339" t="s">
        <v>30</v>
      </c>
      <c r="I4339">
        <v>50</v>
      </c>
      <c r="J4339" t="s">
        <v>31</v>
      </c>
      <c r="K4339">
        <v>0</v>
      </c>
      <c r="L4339" s="1">
        <v>2300</v>
      </c>
      <c r="M4339" t="s">
        <v>27</v>
      </c>
      <c r="N4339" t="s">
        <v>27</v>
      </c>
      <c r="O4339" t="s">
        <v>27</v>
      </c>
      <c r="P4339">
        <v>0</v>
      </c>
      <c r="Q4339" t="s">
        <v>34</v>
      </c>
      <c r="R4339">
        <v>19</v>
      </c>
      <c r="S4339" t="s">
        <v>36</v>
      </c>
      <c r="T4339">
        <v>2</v>
      </c>
      <c r="U4339">
        <v>2</v>
      </c>
      <c r="V4339">
        <v>3</v>
      </c>
      <c r="W4339">
        <v>7</v>
      </c>
      <c r="X4339">
        <v>770</v>
      </c>
      <c r="Y4339">
        <v>-50</v>
      </c>
      <c r="Z4339" t="s">
        <v>35</v>
      </c>
      <c r="AA4339">
        <v>100</v>
      </c>
      <c r="AB4339" t="str">
        <f t="shared" si="67"/>
        <v>40-49</v>
      </c>
    </row>
    <row r="4340" spans="1:28" x14ac:dyDescent="0.3">
      <c r="A4340">
        <v>18</v>
      </c>
      <c r="B4340" t="s">
        <v>27</v>
      </c>
      <c r="C4340" t="s">
        <v>28</v>
      </c>
      <c r="D4340">
        <v>86</v>
      </c>
      <c r="E4340" t="s">
        <v>29</v>
      </c>
      <c r="F4340">
        <v>50</v>
      </c>
      <c r="G4340">
        <v>0</v>
      </c>
      <c r="H4340" t="s">
        <v>30</v>
      </c>
      <c r="I4340">
        <v>0</v>
      </c>
      <c r="J4340" t="s">
        <v>40</v>
      </c>
      <c r="K4340">
        <v>-200</v>
      </c>
      <c r="L4340" s="1">
        <v>2186</v>
      </c>
      <c r="M4340" t="s">
        <v>27</v>
      </c>
      <c r="N4340" t="s">
        <v>36</v>
      </c>
      <c r="O4340" t="s">
        <v>27</v>
      </c>
      <c r="P4340">
        <v>50</v>
      </c>
      <c r="Q4340" t="s">
        <v>32</v>
      </c>
      <c r="R4340">
        <v>16</v>
      </c>
      <c r="S4340" t="s">
        <v>36</v>
      </c>
      <c r="T4340">
        <v>3</v>
      </c>
      <c r="U4340">
        <v>6</v>
      </c>
      <c r="V4340">
        <v>3</v>
      </c>
      <c r="W4340">
        <v>10</v>
      </c>
      <c r="X4340">
        <v>696</v>
      </c>
      <c r="Y4340">
        <v>50</v>
      </c>
      <c r="Z4340" t="s">
        <v>35</v>
      </c>
      <c r="AA4340">
        <v>100</v>
      </c>
      <c r="AB4340" t="str">
        <f t="shared" si="67"/>
        <v>10-19</v>
      </c>
    </row>
    <row r="4341" spans="1:28" x14ac:dyDescent="0.3">
      <c r="A4341">
        <v>35</v>
      </c>
      <c r="B4341" t="s">
        <v>27</v>
      </c>
      <c r="C4341" t="s">
        <v>28</v>
      </c>
      <c r="D4341">
        <v>86</v>
      </c>
      <c r="E4341" t="s">
        <v>37</v>
      </c>
      <c r="F4341">
        <v>0</v>
      </c>
      <c r="G4341">
        <v>1</v>
      </c>
      <c r="H4341" t="s">
        <v>39</v>
      </c>
      <c r="I4341">
        <v>100</v>
      </c>
      <c r="J4341" t="s">
        <v>40</v>
      </c>
      <c r="K4341">
        <v>-200</v>
      </c>
      <c r="L4341" s="1">
        <v>2186</v>
      </c>
      <c r="M4341" t="s">
        <v>27</v>
      </c>
      <c r="N4341" t="s">
        <v>27</v>
      </c>
      <c r="O4341" t="s">
        <v>27</v>
      </c>
      <c r="P4341">
        <v>0</v>
      </c>
      <c r="Q4341" t="s">
        <v>34</v>
      </c>
      <c r="R4341">
        <v>28</v>
      </c>
      <c r="S4341" t="s">
        <v>36</v>
      </c>
      <c r="T4341">
        <v>6</v>
      </c>
      <c r="U4341">
        <v>2</v>
      </c>
      <c r="V4341">
        <v>1</v>
      </c>
      <c r="W4341">
        <v>12</v>
      </c>
      <c r="X4341">
        <v>798</v>
      </c>
      <c r="Y4341">
        <v>-50</v>
      </c>
      <c r="Z4341" t="s">
        <v>35</v>
      </c>
      <c r="AA4341">
        <v>100</v>
      </c>
      <c r="AB4341" t="str">
        <f t="shared" si="67"/>
        <v>30-39</v>
      </c>
    </row>
    <row r="4342" spans="1:28" x14ac:dyDescent="0.3">
      <c r="A4342">
        <v>54</v>
      </c>
      <c r="B4342" t="s">
        <v>27</v>
      </c>
      <c r="C4342" t="s">
        <v>45</v>
      </c>
      <c r="D4342">
        <v>0</v>
      </c>
      <c r="E4342" t="s">
        <v>29</v>
      </c>
      <c r="F4342">
        <v>50</v>
      </c>
      <c r="G4342">
        <v>0</v>
      </c>
      <c r="H4342" t="s">
        <v>39</v>
      </c>
      <c r="I4342">
        <v>0</v>
      </c>
      <c r="J4342" t="s">
        <v>31</v>
      </c>
      <c r="K4342">
        <v>0</v>
      </c>
      <c r="L4342" s="1">
        <v>2300</v>
      </c>
      <c r="M4342" t="s">
        <v>27</v>
      </c>
      <c r="N4342" t="s">
        <v>27</v>
      </c>
      <c r="O4342" t="s">
        <v>27</v>
      </c>
      <c r="P4342">
        <v>0</v>
      </c>
      <c r="Q4342" t="s">
        <v>34</v>
      </c>
      <c r="R4342">
        <v>26</v>
      </c>
      <c r="S4342" t="s">
        <v>36</v>
      </c>
      <c r="T4342">
        <v>3</v>
      </c>
      <c r="U4342">
        <v>4</v>
      </c>
      <c r="V4342">
        <v>2</v>
      </c>
      <c r="W4342">
        <v>13</v>
      </c>
      <c r="X4342">
        <v>699</v>
      </c>
      <c r="Y4342">
        <v>50</v>
      </c>
      <c r="Z4342" t="s">
        <v>33</v>
      </c>
      <c r="AA4342">
        <v>50</v>
      </c>
      <c r="AB4342" t="str">
        <f t="shared" si="67"/>
        <v>50-59</v>
      </c>
    </row>
    <row r="4343" spans="1:28" x14ac:dyDescent="0.3">
      <c r="A4343">
        <v>42</v>
      </c>
      <c r="B4343" t="s">
        <v>27</v>
      </c>
      <c r="C4343" t="s">
        <v>38</v>
      </c>
      <c r="D4343">
        <v>0</v>
      </c>
      <c r="E4343" t="s">
        <v>29</v>
      </c>
      <c r="F4343">
        <v>50</v>
      </c>
      <c r="G4343">
        <v>1</v>
      </c>
      <c r="H4343" t="s">
        <v>39</v>
      </c>
      <c r="I4343">
        <v>100</v>
      </c>
      <c r="J4343" t="s">
        <v>31</v>
      </c>
      <c r="K4343">
        <v>0</v>
      </c>
      <c r="L4343" s="1">
        <v>2250</v>
      </c>
      <c r="M4343" t="s">
        <v>27</v>
      </c>
      <c r="N4343" t="s">
        <v>27</v>
      </c>
      <c r="O4343" t="s">
        <v>27</v>
      </c>
      <c r="P4343">
        <v>0</v>
      </c>
      <c r="Q4343" t="s">
        <v>34</v>
      </c>
      <c r="R4343">
        <v>11</v>
      </c>
      <c r="S4343" t="s">
        <v>36</v>
      </c>
      <c r="T4343">
        <v>7</v>
      </c>
      <c r="U4343">
        <v>2</v>
      </c>
      <c r="V4343">
        <v>1</v>
      </c>
      <c r="W4343">
        <v>14</v>
      </c>
      <c r="X4343">
        <v>814</v>
      </c>
      <c r="Y4343">
        <v>-50</v>
      </c>
      <c r="Z4343" t="s">
        <v>41</v>
      </c>
      <c r="AA4343">
        <v>0</v>
      </c>
      <c r="AB4343" t="str">
        <f t="shared" si="67"/>
        <v>40-49</v>
      </c>
    </row>
    <row r="4344" spans="1:28" x14ac:dyDescent="0.3">
      <c r="A4344">
        <v>69</v>
      </c>
      <c r="B4344" t="s">
        <v>36</v>
      </c>
      <c r="C4344" t="s">
        <v>45</v>
      </c>
      <c r="D4344">
        <v>0</v>
      </c>
      <c r="E4344" t="s">
        <v>29</v>
      </c>
      <c r="F4344">
        <v>50</v>
      </c>
      <c r="G4344">
        <v>0</v>
      </c>
      <c r="H4344" t="s">
        <v>30</v>
      </c>
      <c r="I4344">
        <v>0</v>
      </c>
      <c r="J4344" t="s">
        <v>40</v>
      </c>
      <c r="K4344">
        <v>-200</v>
      </c>
      <c r="L4344" s="1">
        <v>1950</v>
      </c>
      <c r="M4344" t="s">
        <v>27</v>
      </c>
      <c r="N4344" t="s">
        <v>36</v>
      </c>
      <c r="O4344" t="s">
        <v>27</v>
      </c>
      <c r="P4344">
        <v>50</v>
      </c>
      <c r="Q4344" t="s">
        <v>34</v>
      </c>
      <c r="R4344">
        <v>26</v>
      </c>
      <c r="S4344" t="s">
        <v>36</v>
      </c>
      <c r="T4344">
        <v>7</v>
      </c>
      <c r="U4344">
        <v>1</v>
      </c>
      <c r="V4344">
        <v>3</v>
      </c>
      <c r="W4344">
        <v>10</v>
      </c>
      <c r="X4344">
        <v>718</v>
      </c>
      <c r="Y4344">
        <v>-50</v>
      </c>
      <c r="Z4344" t="s">
        <v>33</v>
      </c>
      <c r="AA4344">
        <v>50</v>
      </c>
      <c r="AB4344" t="str">
        <f t="shared" si="67"/>
        <v>60-69</v>
      </c>
    </row>
    <row r="4345" spans="1:28" x14ac:dyDescent="0.3">
      <c r="A4345">
        <v>55</v>
      </c>
      <c r="B4345" t="s">
        <v>36</v>
      </c>
      <c r="C4345" t="s">
        <v>38</v>
      </c>
      <c r="D4345">
        <v>0</v>
      </c>
      <c r="E4345" t="s">
        <v>42</v>
      </c>
      <c r="F4345">
        <v>100</v>
      </c>
      <c r="G4345">
        <v>0</v>
      </c>
      <c r="H4345" t="s">
        <v>30</v>
      </c>
      <c r="I4345">
        <v>0</v>
      </c>
      <c r="J4345" t="s">
        <v>31</v>
      </c>
      <c r="K4345">
        <v>0</v>
      </c>
      <c r="L4345" s="1">
        <v>2300</v>
      </c>
      <c r="M4345" t="s">
        <v>27</v>
      </c>
      <c r="N4345" t="s">
        <v>27</v>
      </c>
      <c r="O4345" t="s">
        <v>27</v>
      </c>
      <c r="P4345">
        <v>0</v>
      </c>
      <c r="Q4345" t="s">
        <v>34</v>
      </c>
      <c r="R4345">
        <v>25</v>
      </c>
      <c r="S4345" t="s">
        <v>36</v>
      </c>
      <c r="T4345">
        <v>5</v>
      </c>
      <c r="U4345">
        <v>2</v>
      </c>
      <c r="V4345">
        <v>1</v>
      </c>
      <c r="W4345">
        <v>13</v>
      </c>
      <c r="X4345">
        <v>700</v>
      </c>
      <c r="Y4345">
        <v>50</v>
      </c>
      <c r="Z4345" t="s">
        <v>41</v>
      </c>
      <c r="AA4345">
        <v>0</v>
      </c>
      <c r="AB4345" t="str">
        <f t="shared" si="67"/>
        <v>50-59</v>
      </c>
    </row>
    <row r="4346" spans="1:28" x14ac:dyDescent="0.3">
      <c r="A4346">
        <v>30</v>
      </c>
      <c r="B4346" t="s">
        <v>27</v>
      </c>
      <c r="C4346" t="s">
        <v>38</v>
      </c>
      <c r="D4346">
        <v>0</v>
      </c>
      <c r="E4346" t="s">
        <v>42</v>
      </c>
      <c r="F4346">
        <v>100</v>
      </c>
      <c r="G4346">
        <v>1</v>
      </c>
      <c r="H4346" t="s">
        <v>39</v>
      </c>
      <c r="I4346">
        <v>100</v>
      </c>
      <c r="J4346" t="s">
        <v>31</v>
      </c>
      <c r="K4346">
        <v>0</v>
      </c>
      <c r="L4346" s="1">
        <v>2300</v>
      </c>
      <c r="M4346" t="s">
        <v>27</v>
      </c>
      <c r="N4346" t="s">
        <v>27</v>
      </c>
      <c r="O4346" t="s">
        <v>27</v>
      </c>
      <c r="P4346">
        <v>0</v>
      </c>
      <c r="Q4346" t="s">
        <v>34</v>
      </c>
      <c r="R4346">
        <v>16</v>
      </c>
      <c r="S4346" t="s">
        <v>36</v>
      </c>
      <c r="T4346">
        <v>0</v>
      </c>
      <c r="U4346">
        <v>1</v>
      </c>
      <c r="V4346">
        <v>3</v>
      </c>
      <c r="W4346">
        <v>8</v>
      </c>
      <c r="X4346">
        <v>819</v>
      </c>
      <c r="Y4346">
        <v>-50</v>
      </c>
      <c r="Z4346" t="s">
        <v>41</v>
      </c>
      <c r="AA4346">
        <v>0</v>
      </c>
      <c r="AB4346" t="str">
        <f t="shared" si="67"/>
        <v>30-39</v>
      </c>
    </row>
    <row r="4347" spans="1:28" x14ac:dyDescent="0.3">
      <c r="A4347">
        <v>40</v>
      </c>
      <c r="B4347" t="s">
        <v>27</v>
      </c>
      <c r="C4347" t="s">
        <v>28</v>
      </c>
      <c r="D4347">
        <v>86</v>
      </c>
      <c r="E4347" t="s">
        <v>42</v>
      </c>
      <c r="F4347">
        <v>100</v>
      </c>
      <c r="G4347">
        <v>1</v>
      </c>
      <c r="H4347" t="s">
        <v>30</v>
      </c>
      <c r="I4347">
        <v>50</v>
      </c>
      <c r="J4347" t="s">
        <v>40</v>
      </c>
      <c r="K4347">
        <v>-200</v>
      </c>
      <c r="L4347" s="1">
        <v>2236</v>
      </c>
      <c r="M4347" t="s">
        <v>27</v>
      </c>
      <c r="N4347" t="s">
        <v>27</v>
      </c>
      <c r="O4347" t="s">
        <v>27</v>
      </c>
      <c r="P4347">
        <v>0</v>
      </c>
      <c r="Q4347" t="s">
        <v>32</v>
      </c>
      <c r="R4347">
        <v>12</v>
      </c>
      <c r="S4347" t="s">
        <v>27</v>
      </c>
      <c r="T4347">
        <v>3</v>
      </c>
      <c r="U4347">
        <v>2</v>
      </c>
      <c r="V4347">
        <v>2</v>
      </c>
      <c r="W4347">
        <v>99</v>
      </c>
      <c r="X4347">
        <v>721</v>
      </c>
      <c r="Y4347">
        <v>-50</v>
      </c>
      <c r="Z4347" t="s">
        <v>35</v>
      </c>
      <c r="AA4347">
        <v>100</v>
      </c>
      <c r="AB4347" t="str">
        <f t="shared" si="67"/>
        <v>40-49</v>
      </c>
    </row>
    <row r="4348" spans="1:28" x14ac:dyDescent="0.3">
      <c r="A4348">
        <v>39</v>
      </c>
      <c r="B4348" t="s">
        <v>27</v>
      </c>
      <c r="C4348" t="s">
        <v>28</v>
      </c>
      <c r="D4348">
        <v>86</v>
      </c>
      <c r="E4348" t="s">
        <v>29</v>
      </c>
      <c r="F4348">
        <v>50</v>
      </c>
      <c r="G4348">
        <v>1</v>
      </c>
      <c r="H4348" t="s">
        <v>39</v>
      </c>
      <c r="I4348">
        <v>100</v>
      </c>
      <c r="J4348" t="s">
        <v>31</v>
      </c>
      <c r="K4348">
        <v>0</v>
      </c>
      <c r="L4348" s="1">
        <v>2436</v>
      </c>
      <c r="M4348" t="s">
        <v>27</v>
      </c>
      <c r="N4348" t="s">
        <v>27</v>
      </c>
      <c r="O4348" t="s">
        <v>27</v>
      </c>
      <c r="P4348">
        <v>0</v>
      </c>
      <c r="Q4348" t="s">
        <v>32</v>
      </c>
      <c r="R4348">
        <v>1</v>
      </c>
      <c r="S4348" t="s">
        <v>27</v>
      </c>
      <c r="T4348">
        <v>5</v>
      </c>
      <c r="U4348">
        <v>2</v>
      </c>
      <c r="V4348">
        <v>3</v>
      </c>
      <c r="W4348">
        <v>99</v>
      </c>
      <c r="X4348">
        <v>716</v>
      </c>
      <c r="Y4348">
        <v>-50</v>
      </c>
      <c r="Z4348" t="s">
        <v>35</v>
      </c>
      <c r="AA4348">
        <v>100</v>
      </c>
      <c r="AB4348" t="str">
        <f t="shared" si="67"/>
        <v>30-39</v>
      </c>
    </row>
    <row r="4349" spans="1:28" x14ac:dyDescent="0.3">
      <c r="A4349">
        <v>18</v>
      </c>
      <c r="B4349" t="s">
        <v>27</v>
      </c>
      <c r="C4349" t="s">
        <v>38</v>
      </c>
      <c r="D4349">
        <v>0</v>
      </c>
      <c r="E4349" t="s">
        <v>42</v>
      </c>
      <c r="F4349">
        <v>100</v>
      </c>
      <c r="G4349">
        <v>0</v>
      </c>
      <c r="H4349" t="s">
        <v>30</v>
      </c>
      <c r="I4349">
        <v>0</v>
      </c>
      <c r="J4349" t="s">
        <v>31</v>
      </c>
      <c r="K4349">
        <v>0</v>
      </c>
      <c r="L4349" s="1">
        <v>2400</v>
      </c>
      <c r="M4349" t="s">
        <v>27</v>
      </c>
      <c r="N4349" t="s">
        <v>27</v>
      </c>
      <c r="O4349" t="s">
        <v>27</v>
      </c>
      <c r="P4349">
        <v>0</v>
      </c>
      <c r="Q4349" t="s">
        <v>32</v>
      </c>
      <c r="R4349">
        <v>12</v>
      </c>
      <c r="S4349" t="s">
        <v>27</v>
      </c>
      <c r="T4349">
        <v>5</v>
      </c>
      <c r="U4349">
        <v>0</v>
      </c>
      <c r="V4349">
        <v>3</v>
      </c>
      <c r="W4349">
        <v>99</v>
      </c>
      <c r="X4349">
        <v>679</v>
      </c>
      <c r="Y4349">
        <v>50</v>
      </c>
      <c r="Z4349" t="s">
        <v>35</v>
      </c>
      <c r="AA4349">
        <v>100</v>
      </c>
      <c r="AB4349" t="str">
        <f t="shared" si="67"/>
        <v>10-19</v>
      </c>
    </row>
    <row r="4350" spans="1:28" x14ac:dyDescent="0.3">
      <c r="A4350">
        <v>25</v>
      </c>
      <c r="B4350" t="s">
        <v>27</v>
      </c>
      <c r="C4350" t="s">
        <v>28</v>
      </c>
      <c r="D4350">
        <v>86</v>
      </c>
      <c r="E4350" t="s">
        <v>37</v>
      </c>
      <c r="F4350">
        <v>0</v>
      </c>
      <c r="G4350">
        <v>0</v>
      </c>
      <c r="H4350" t="s">
        <v>39</v>
      </c>
      <c r="I4350">
        <v>0</v>
      </c>
      <c r="J4350" t="s">
        <v>40</v>
      </c>
      <c r="K4350">
        <v>-200</v>
      </c>
      <c r="L4350" s="1">
        <v>2136</v>
      </c>
      <c r="M4350" t="s">
        <v>27</v>
      </c>
      <c r="N4350" t="s">
        <v>27</v>
      </c>
      <c r="O4350" t="s">
        <v>27</v>
      </c>
      <c r="P4350">
        <v>0</v>
      </c>
      <c r="Q4350" t="s">
        <v>32</v>
      </c>
      <c r="R4350">
        <v>23</v>
      </c>
      <c r="S4350" t="s">
        <v>36</v>
      </c>
      <c r="T4350">
        <v>8</v>
      </c>
      <c r="U4350">
        <v>1</v>
      </c>
      <c r="V4350">
        <v>2</v>
      </c>
      <c r="W4350">
        <v>4</v>
      </c>
      <c r="X4350">
        <v>699</v>
      </c>
      <c r="Y4350">
        <v>50</v>
      </c>
      <c r="Z4350" t="s">
        <v>33</v>
      </c>
      <c r="AA4350">
        <v>50</v>
      </c>
      <c r="AB4350" t="str">
        <f t="shared" si="67"/>
        <v>20-29</v>
      </c>
    </row>
    <row r="4351" spans="1:28" x14ac:dyDescent="0.3">
      <c r="A4351">
        <v>31</v>
      </c>
      <c r="B4351" t="s">
        <v>27</v>
      </c>
      <c r="C4351" t="s">
        <v>28</v>
      </c>
      <c r="D4351">
        <v>86</v>
      </c>
      <c r="E4351" t="s">
        <v>37</v>
      </c>
      <c r="F4351">
        <v>0</v>
      </c>
      <c r="G4351">
        <v>1</v>
      </c>
      <c r="H4351" t="s">
        <v>39</v>
      </c>
      <c r="I4351">
        <v>100</v>
      </c>
      <c r="J4351" t="s">
        <v>31</v>
      </c>
      <c r="K4351">
        <v>0</v>
      </c>
      <c r="L4351" s="1">
        <v>2286</v>
      </c>
      <c r="M4351" t="s">
        <v>27</v>
      </c>
      <c r="N4351" t="s">
        <v>36</v>
      </c>
      <c r="O4351" t="s">
        <v>27</v>
      </c>
      <c r="P4351">
        <v>50</v>
      </c>
      <c r="Q4351" t="s">
        <v>32</v>
      </c>
      <c r="R4351">
        <v>3</v>
      </c>
      <c r="S4351" t="s">
        <v>27</v>
      </c>
      <c r="T4351">
        <v>5</v>
      </c>
      <c r="U4351">
        <v>0</v>
      </c>
      <c r="V4351">
        <v>1</v>
      </c>
      <c r="W4351">
        <v>99</v>
      </c>
      <c r="X4351">
        <v>717</v>
      </c>
      <c r="Y4351">
        <v>-50</v>
      </c>
      <c r="Z4351" t="s">
        <v>33</v>
      </c>
      <c r="AA4351">
        <v>50</v>
      </c>
      <c r="AB4351" t="str">
        <f t="shared" si="67"/>
        <v>30-39</v>
      </c>
    </row>
    <row r="4352" spans="1:28" x14ac:dyDescent="0.3">
      <c r="A4352">
        <v>18</v>
      </c>
      <c r="B4352" t="s">
        <v>27</v>
      </c>
      <c r="C4352" t="s">
        <v>38</v>
      </c>
      <c r="D4352">
        <v>0</v>
      </c>
      <c r="E4352" t="s">
        <v>42</v>
      </c>
      <c r="F4352">
        <v>100</v>
      </c>
      <c r="G4352">
        <v>1</v>
      </c>
      <c r="H4352" t="s">
        <v>30</v>
      </c>
      <c r="I4352">
        <v>50</v>
      </c>
      <c r="J4352" t="s">
        <v>31</v>
      </c>
      <c r="K4352">
        <v>0</v>
      </c>
      <c r="L4352" s="1">
        <v>2350</v>
      </c>
      <c r="M4352" t="s">
        <v>27</v>
      </c>
      <c r="N4352" t="s">
        <v>27</v>
      </c>
      <c r="O4352" t="s">
        <v>27</v>
      </c>
      <c r="P4352">
        <v>0</v>
      </c>
      <c r="Q4352" t="s">
        <v>34</v>
      </c>
      <c r="R4352">
        <v>18</v>
      </c>
      <c r="S4352" t="s">
        <v>36</v>
      </c>
      <c r="T4352">
        <v>5</v>
      </c>
      <c r="U4352">
        <v>3</v>
      </c>
      <c r="V4352">
        <v>3</v>
      </c>
      <c r="W4352">
        <v>1</v>
      </c>
      <c r="X4352">
        <v>780</v>
      </c>
      <c r="Y4352">
        <v>-50</v>
      </c>
      <c r="Z4352" t="s">
        <v>35</v>
      </c>
      <c r="AA4352">
        <v>100</v>
      </c>
      <c r="AB4352" t="str">
        <f t="shared" si="67"/>
        <v>10-19</v>
      </c>
    </row>
    <row r="4353" spans="1:28" x14ac:dyDescent="0.3">
      <c r="A4353">
        <v>40</v>
      </c>
      <c r="B4353" t="s">
        <v>27</v>
      </c>
      <c r="C4353" t="s">
        <v>38</v>
      </c>
      <c r="D4353">
        <v>0</v>
      </c>
      <c r="E4353" t="s">
        <v>29</v>
      </c>
      <c r="F4353">
        <v>50</v>
      </c>
      <c r="G4353">
        <v>0</v>
      </c>
      <c r="H4353" t="s">
        <v>39</v>
      </c>
      <c r="I4353">
        <v>0</v>
      </c>
      <c r="J4353" t="s">
        <v>31</v>
      </c>
      <c r="K4353">
        <v>0</v>
      </c>
      <c r="L4353" s="1">
        <v>2150</v>
      </c>
      <c r="M4353" t="s">
        <v>27</v>
      </c>
      <c r="N4353" t="s">
        <v>27</v>
      </c>
      <c r="O4353" t="s">
        <v>27</v>
      </c>
      <c r="P4353">
        <v>0</v>
      </c>
      <c r="Q4353" t="s">
        <v>34</v>
      </c>
      <c r="R4353">
        <v>12</v>
      </c>
      <c r="S4353" t="s">
        <v>27</v>
      </c>
      <c r="T4353">
        <v>3</v>
      </c>
      <c r="U4353">
        <v>2</v>
      </c>
      <c r="V4353">
        <v>3</v>
      </c>
      <c r="W4353">
        <v>99</v>
      </c>
      <c r="X4353">
        <v>744</v>
      </c>
      <c r="Y4353">
        <v>-50</v>
      </c>
      <c r="Z4353" t="s">
        <v>41</v>
      </c>
      <c r="AA4353">
        <v>0</v>
      </c>
      <c r="AB4353" t="str">
        <f t="shared" si="67"/>
        <v>40-49</v>
      </c>
    </row>
    <row r="4354" spans="1:28" x14ac:dyDescent="0.3">
      <c r="A4354">
        <v>36</v>
      </c>
      <c r="B4354" t="s">
        <v>27</v>
      </c>
      <c r="C4354" t="s">
        <v>28</v>
      </c>
      <c r="D4354">
        <v>86</v>
      </c>
      <c r="E4354" t="s">
        <v>42</v>
      </c>
      <c r="F4354">
        <v>100</v>
      </c>
      <c r="G4354">
        <v>0</v>
      </c>
      <c r="H4354" t="s">
        <v>30</v>
      </c>
      <c r="I4354">
        <v>0</v>
      </c>
      <c r="J4354" t="s">
        <v>31</v>
      </c>
      <c r="K4354">
        <v>0</v>
      </c>
      <c r="L4354" s="1">
        <v>2436</v>
      </c>
      <c r="M4354" t="s">
        <v>36</v>
      </c>
      <c r="N4354" t="s">
        <v>27</v>
      </c>
      <c r="O4354" t="s">
        <v>27</v>
      </c>
      <c r="P4354">
        <v>50</v>
      </c>
      <c r="Q4354" t="s">
        <v>34</v>
      </c>
      <c r="R4354">
        <v>29</v>
      </c>
      <c r="S4354" t="s">
        <v>27</v>
      </c>
      <c r="T4354">
        <v>5</v>
      </c>
      <c r="U4354">
        <v>1</v>
      </c>
      <c r="V4354">
        <v>2</v>
      </c>
      <c r="W4354">
        <v>99</v>
      </c>
      <c r="X4354">
        <v>698</v>
      </c>
      <c r="Y4354">
        <v>50</v>
      </c>
      <c r="Z4354" t="s">
        <v>35</v>
      </c>
      <c r="AA4354">
        <v>100</v>
      </c>
      <c r="AB4354" t="str">
        <f t="shared" ref="AB4354:AB4417" si="68">FLOOR(A4354,10) &amp; "-" &amp; (FLOOR(A4354,10)+9)</f>
        <v>30-39</v>
      </c>
    </row>
    <row r="4355" spans="1:28" x14ac:dyDescent="0.3">
      <c r="A4355">
        <v>18</v>
      </c>
      <c r="B4355" t="s">
        <v>27</v>
      </c>
      <c r="C4355" t="s">
        <v>28</v>
      </c>
      <c r="D4355">
        <v>86</v>
      </c>
      <c r="E4355" t="s">
        <v>42</v>
      </c>
      <c r="F4355">
        <v>100</v>
      </c>
      <c r="G4355">
        <v>0</v>
      </c>
      <c r="H4355" t="s">
        <v>30</v>
      </c>
      <c r="I4355">
        <v>0</v>
      </c>
      <c r="J4355" t="s">
        <v>40</v>
      </c>
      <c r="K4355">
        <v>-200</v>
      </c>
      <c r="L4355" s="1">
        <v>2186</v>
      </c>
      <c r="M4355" t="s">
        <v>27</v>
      </c>
      <c r="N4355" t="s">
        <v>27</v>
      </c>
      <c r="O4355" t="s">
        <v>27</v>
      </c>
      <c r="P4355">
        <v>0</v>
      </c>
      <c r="Q4355" t="s">
        <v>34</v>
      </c>
      <c r="R4355">
        <v>11</v>
      </c>
      <c r="S4355" t="s">
        <v>36</v>
      </c>
      <c r="T4355">
        <v>4</v>
      </c>
      <c r="U4355">
        <v>5</v>
      </c>
      <c r="V4355">
        <v>1</v>
      </c>
      <c r="W4355">
        <v>5</v>
      </c>
      <c r="X4355">
        <v>704</v>
      </c>
      <c r="Y4355">
        <v>-50</v>
      </c>
      <c r="Z4355" t="s">
        <v>35</v>
      </c>
      <c r="AA4355">
        <v>100</v>
      </c>
      <c r="AB4355" t="str">
        <f t="shared" si="68"/>
        <v>10-19</v>
      </c>
    </row>
    <row r="4356" spans="1:28" x14ac:dyDescent="0.3">
      <c r="A4356">
        <v>46</v>
      </c>
      <c r="B4356" t="s">
        <v>27</v>
      </c>
      <c r="C4356" t="s">
        <v>28</v>
      </c>
      <c r="D4356">
        <v>86</v>
      </c>
      <c r="E4356" t="s">
        <v>29</v>
      </c>
      <c r="F4356">
        <v>50</v>
      </c>
      <c r="G4356">
        <v>1</v>
      </c>
      <c r="H4356" t="s">
        <v>39</v>
      </c>
      <c r="I4356">
        <v>100</v>
      </c>
      <c r="J4356" t="s">
        <v>31</v>
      </c>
      <c r="K4356">
        <v>0</v>
      </c>
      <c r="L4356" s="1">
        <v>2436</v>
      </c>
      <c r="M4356" t="s">
        <v>27</v>
      </c>
      <c r="N4356" t="s">
        <v>36</v>
      </c>
      <c r="O4356" t="s">
        <v>27</v>
      </c>
      <c r="P4356">
        <v>50</v>
      </c>
      <c r="Q4356" t="s">
        <v>32</v>
      </c>
      <c r="R4356">
        <v>6</v>
      </c>
      <c r="S4356" t="s">
        <v>36</v>
      </c>
      <c r="T4356">
        <v>5</v>
      </c>
      <c r="U4356">
        <v>3</v>
      </c>
      <c r="V4356">
        <v>2</v>
      </c>
      <c r="W4356">
        <v>2</v>
      </c>
      <c r="X4356">
        <v>689</v>
      </c>
      <c r="Y4356">
        <v>50</v>
      </c>
      <c r="Z4356" t="s">
        <v>33</v>
      </c>
      <c r="AA4356">
        <v>50</v>
      </c>
      <c r="AB4356" t="str">
        <f t="shared" si="68"/>
        <v>40-49</v>
      </c>
    </row>
    <row r="4357" spans="1:28" x14ac:dyDescent="0.3">
      <c r="A4357">
        <v>50</v>
      </c>
      <c r="B4357" t="s">
        <v>27</v>
      </c>
      <c r="C4357" t="s">
        <v>28</v>
      </c>
      <c r="D4357">
        <v>86</v>
      </c>
      <c r="E4357" t="s">
        <v>29</v>
      </c>
      <c r="F4357">
        <v>50</v>
      </c>
      <c r="G4357">
        <v>1</v>
      </c>
      <c r="H4357" t="s">
        <v>39</v>
      </c>
      <c r="I4357">
        <v>100</v>
      </c>
      <c r="J4357" t="s">
        <v>40</v>
      </c>
      <c r="K4357">
        <v>-200</v>
      </c>
      <c r="L4357" s="1">
        <v>2286</v>
      </c>
      <c r="M4357" t="s">
        <v>27</v>
      </c>
      <c r="N4357" t="s">
        <v>27</v>
      </c>
      <c r="O4357" t="s">
        <v>27</v>
      </c>
      <c r="P4357">
        <v>0</v>
      </c>
      <c r="Q4357" t="s">
        <v>34</v>
      </c>
      <c r="R4357">
        <v>19</v>
      </c>
      <c r="S4357" t="s">
        <v>27</v>
      </c>
      <c r="T4357">
        <v>4</v>
      </c>
      <c r="U4357">
        <v>2</v>
      </c>
      <c r="V4357">
        <v>3</v>
      </c>
      <c r="W4357">
        <v>99</v>
      </c>
      <c r="X4357">
        <v>688</v>
      </c>
      <c r="Y4357">
        <v>50</v>
      </c>
      <c r="Z4357" t="s">
        <v>33</v>
      </c>
      <c r="AA4357">
        <v>50</v>
      </c>
      <c r="AB4357" t="str">
        <f t="shared" si="68"/>
        <v>50-59</v>
      </c>
    </row>
    <row r="4358" spans="1:28" x14ac:dyDescent="0.3">
      <c r="A4358">
        <v>43</v>
      </c>
      <c r="B4358" t="s">
        <v>27</v>
      </c>
      <c r="C4358" t="s">
        <v>38</v>
      </c>
      <c r="D4358">
        <v>0</v>
      </c>
      <c r="E4358" t="s">
        <v>37</v>
      </c>
      <c r="F4358">
        <v>0</v>
      </c>
      <c r="G4358">
        <v>0</v>
      </c>
      <c r="H4358" t="s">
        <v>43</v>
      </c>
      <c r="I4358">
        <v>0</v>
      </c>
      <c r="J4358" t="s">
        <v>40</v>
      </c>
      <c r="K4358">
        <v>-200</v>
      </c>
      <c r="L4358" s="1">
        <v>1950</v>
      </c>
      <c r="M4358" t="s">
        <v>27</v>
      </c>
      <c r="N4358" t="s">
        <v>27</v>
      </c>
      <c r="O4358" t="s">
        <v>27</v>
      </c>
      <c r="P4358">
        <v>0</v>
      </c>
      <c r="Q4358" t="s">
        <v>32</v>
      </c>
      <c r="R4358">
        <v>8</v>
      </c>
      <c r="S4358" t="s">
        <v>27</v>
      </c>
      <c r="T4358">
        <v>4</v>
      </c>
      <c r="U4358">
        <v>4</v>
      </c>
      <c r="V4358">
        <v>1</v>
      </c>
      <c r="W4358">
        <v>99</v>
      </c>
      <c r="X4358">
        <v>718</v>
      </c>
      <c r="Y4358">
        <v>-50</v>
      </c>
      <c r="Z4358" t="s">
        <v>33</v>
      </c>
      <c r="AA4358">
        <v>50</v>
      </c>
      <c r="AB4358" t="str">
        <f t="shared" si="68"/>
        <v>40-49</v>
      </c>
    </row>
    <row r="4359" spans="1:28" x14ac:dyDescent="0.3">
      <c r="A4359">
        <v>35</v>
      </c>
      <c r="B4359" t="s">
        <v>27</v>
      </c>
      <c r="C4359" t="s">
        <v>28</v>
      </c>
      <c r="D4359">
        <v>86</v>
      </c>
      <c r="E4359" t="s">
        <v>29</v>
      </c>
      <c r="F4359">
        <v>50</v>
      </c>
      <c r="G4359">
        <v>4</v>
      </c>
      <c r="H4359" t="s">
        <v>30</v>
      </c>
      <c r="I4359">
        <v>200</v>
      </c>
      <c r="J4359" t="s">
        <v>31</v>
      </c>
      <c r="K4359">
        <v>0</v>
      </c>
      <c r="L4359" s="1">
        <v>2386</v>
      </c>
      <c r="M4359" t="s">
        <v>36</v>
      </c>
      <c r="N4359" t="s">
        <v>36</v>
      </c>
      <c r="O4359" t="s">
        <v>27</v>
      </c>
      <c r="P4359">
        <v>100</v>
      </c>
      <c r="Q4359" t="s">
        <v>44</v>
      </c>
      <c r="R4359">
        <v>12</v>
      </c>
      <c r="S4359" t="s">
        <v>36</v>
      </c>
      <c r="T4359">
        <v>1</v>
      </c>
      <c r="U4359">
        <v>2</v>
      </c>
      <c r="V4359">
        <v>2</v>
      </c>
      <c r="W4359">
        <v>9</v>
      </c>
      <c r="X4359">
        <v>743</v>
      </c>
      <c r="Y4359">
        <v>-50</v>
      </c>
      <c r="Z4359" t="s">
        <v>33</v>
      </c>
      <c r="AA4359">
        <v>50</v>
      </c>
      <c r="AB4359" t="str">
        <f t="shared" si="68"/>
        <v>30-39</v>
      </c>
    </row>
    <row r="4360" spans="1:28" x14ac:dyDescent="0.3">
      <c r="A4360">
        <v>48</v>
      </c>
      <c r="B4360" t="s">
        <v>27</v>
      </c>
      <c r="C4360" t="s">
        <v>46</v>
      </c>
      <c r="D4360">
        <v>0</v>
      </c>
      <c r="E4360" t="s">
        <v>29</v>
      </c>
      <c r="F4360">
        <v>50</v>
      </c>
      <c r="G4360">
        <v>3</v>
      </c>
      <c r="H4360" t="s">
        <v>30</v>
      </c>
      <c r="I4360">
        <v>150</v>
      </c>
      <c r="J4360" t="s">
        <v>31</v>
      </c>
      <c r="K4360">
        <v>0</v>
      </c>
      <c r="L4360" s="1">
        <v>2400</v>
      </c>
      <c r="M4360" t="s">
        <v>27</v>
      </c>
      <c r="N4360" t="s">
        <v>27</v>
      </c>
      <c r="O4360" t="s">
        <v>27</v>
      </c>
      <c r="P4360">
        <v>0</v>
      </c>
      <c r="Q4360" t="s">
        <v>32</v>
      </c>
      <c r="R4360">
        <v>23</v>
      </c>
      <c r="S4360" t="s">
        <v>36</v>
      </c>
      <c r="T4360">
        <v>5</v>
      </c>
      <c r="U4360">
        <v>3</v>
      </c>
      <c r="V4360">
        <v>3</v>
      </c>
      <c r="W4360">
        <v>14</v>
      </c>
      <c r="X4360">
        <v>794</v>
      </c>
      <c r="Y4360">
        <v>-50</v>
      </c>
      <c r="Z4360" t="s">
        <v>35</v>
      </c>
      <c r="AA4360">
        <v>100</v>
      </c>
      <c r="AB4360" t="str">
        <f t="shared" si="68"/>
        <v>40-49</v>
      </c>
    </row>
    <row r="4361" spans="1:28" x14ac:dyDescent="0.3">
      <c r="A4361">
        <v>50</v>
      </c>
      <c r="B4361" t="s">
        <v>27</v>
      </c>
      <c r="C4361" t="s">
        <v>46</v>
      </c>
      <c r="D4361">
        <v>0</v>
      </c>
      <c r="E4361" t="s">
        <v>29</v>
      </c>
      <c r="F4361">
        <v>50</v>
      </c>
      <c r="G4361">
        <v>1</v>
      </c>
      <c r="H4361" t="s">
        <v>39</v>
      </c>
      <c r="I4361">
        <v>100</v>
      </c>
      <c r="J4361" t="s">
        <v>31</v>
      </c>
      <c r="K4361">
        <v>0</v>
      </c>
      <c r="L4361" s="1">
        <v>2450</v>
      </c>
      <c r="M4361" t="s">
        <v>27</v>
      </c>
      <c r="N4361" t="s">
        <v>27</v>
      </c>
      <c r="O4361" t="s">
        <v>27</v>
      </c>
      <c r="P4361">
        <v>0</v>
      </c>
      <c r="Q4361" t="s">
        <v>34</v>
      </c>
      <c r="R4361">
        <v>8</v>
      </c>
      <c r="S4361" t="s">
        <v>27</v>
      </c>
      <c r="T4361">
        <v>2</v>
      </c>
      <c r="U4361">
        <v>1</v>
      </c>
      <c r="V4361">
        <v>2</v>
      </c>
      <c r="W4361">
        <v>99</v>
      </c>
      <c r="X4361">
        <v>693</v>
      </c>
      <c r="Y4361">
        <v>50</v>
      </c>
      <c r="Z4361" t="s">
        <v>35</v>
      </c>
      <c r="AA4361">
        <v>100</v>
      </c>
      <c r="AB4361" t="str">
        <f t="shared" si="68"/>
        <v>50-59</v>
      </c>
    </row>
    <row r="4362" spans="1:28" x14ac:dyDescent="0.3">
      <c r="A4362">
        <v>44</v>
      </c>
      <c r="B4362" t="s">
        <v>27</v>
      </c>
      <c r="C4362" t="s">
        <v>38</v>
      </c>
      <c r="D4362">
        <v>0</v>
      </c>
      <c r="E4362" t="s">
        <v>42</v>
      </c>
      <c r="F4362">
        <v>100</v>
      </c>
      <c r="G4362">
        <v>0</v>
      </c>
      <c r="H4362" t="s">
        <v>30</v>
      </c>
      <c r="I4362">
        <v>0</v>
      </c>
      <c r="J4362" t="s">
        <v>31</v>
      </c>
      <c r="K4362">
        <v>0</v>
      </c>
      <c r="L4362" s="1">
        <v>2250</v>
      </c>
      <c r="M4362" t="s">
        <v>27</v>
      </c>
      <c r="N4362" t="s">
        <v>36</v>
      </c>
      <c r="O4362" t="s">
        <v>27</v>
      </c>
      <c r="P4362">
        <v>50</v>
      </c>
      <c r="Q4362" t="s">
        <v>34</v>
      </c>
      <c r="R4362">
        <v>4</v>
      </c>
      <c r="S4362" t="s">
        <v>27</v>
      </c>
      <c r="T4362">
        <v>3</v>
      </c>
      <c r="U4362">
        <v>1</v>
      </c>
      <c r="V4362">
        <v>2</v>
      </c>
      <c r="W4362">
        <v>99</v>
      </c>
      <c r="X4362">
        <v>720</v>
      </c>
      <c r="Y4362">
        <v>-50</v>
      </c>
      <c r="Z4362" t="s">
        <v>35</v>
      </c>
      <c r="AA4362">
        <v>100</v>
      </c>
      <c r="AB4362" t="str">
        <f t="shared" si="68"/>
        <v>40-49</v>
      </c>
    </row>
    <row r="4363" spans="1:28" x14ac:dyDescent="0.3">
      <c r="A4363">
        <v>27</v>
      </c>
      <c r="B4363" t="s">
        <v>27</v>
      </c>
      <c r="C4363" t="s">
        <v>28</v>
      </c>
      <c r="D4363">
        <v>86</v>
      </c>
      <c r="E4363" t="s">
        <v>37</v>
      </c>
      <c r="F4363">
        <v>0</v>
      </c>
      <c r="G4363">
        <v>0</v>
      </c>
      <c r="H4363" t="s">
        <v>39</v>
      </c>
      <c r="I4363">
        <v>0</v>
      </c>
      <c r="J4363" t="s">
        <v>31</v>
      </c>
      <c r="K4363">
        <v>0</v>
      </c>
      <c r="L4363" s="1">
        <v>2186</v>
      </c>
      <c r="M4363" t="s">
        <v>27</v>
      </c>
      <c r="N4363" t="s">
        <v>27</v>
      </c>
      <c r="O4363" t="s">
        <v>36</v>
      </c>
      <c r="P4363">
        <v>50</v>
      </c>
      <c r="Q4363" t="s">
        <v>32</v>
      </c>
      <c r="R4363">
        <v>6</v>
      </c>
      <c r="S4363" t="s">
        <v>36</v>
      </c>
      <c r="T4363">
        <v>4</v>
      </c>
      <c r="U4363">
        <v>1</v>
      </c>
      <c r="V4363">
        <v>3</v>
      </c>
      <c r="W4363">
        <v>4</v>
      </c>
      <c r="X4363">
        <v>850</v>
      </c>
      <c r="Y4363">
        <v>-50</v>
      </c>
      <c r="Z4363" t="s">
        <v>33</v>
      </c>
      <c r="AA4363">
        <v>50</v>
      </c>
      <c r="AB4363" t="str">
        <f t="shared" si="68"/>
        <v>20-29</v>
      </c>
    </row>
    <row r="4364" spans="1:28" x14ac:dyDescent="0.3">
      <c r="A4364">
        <v>44</v>
      </c>
      <c r="B4364" t="s">
        <v>27</v>
      </c>
      <c r="C4364" t="s">
        <v>38</v>
      </c>
      <c r="D4364">
        <v>0</v>
      </c>
      <c r="E4364" t="s">
        <v>42</v>
      </c>
      <c r="F4364">
        <v>100</v>
      </c>
      <c r="G4364">
        <v>1</v>
      </c>
      <c r="H4364" t="s">
        <v>30</v>
      </c>
      <c r="I4364">
        <v>50</v>
      </c>
      <c r="J4364" t="s">
        <v>40</v>
      </c>
      <c r="K4364">
        <v>-200</v>
      </c>
      <c r="L4364" s="1">
        <v>2050</v>
      </c>
      <c r="M4364" t="s">
        <v>27</v>
      </c>
      <c r="N4364" t="s">
        <v>27</v>
      </c>
      <c r="O4364" t="s">
        <v>27</v>
      </c>
      <c r="P4364">
        <v>0</v>
      </c>
      <c r="Q4364" t="s">
        <v>34</v>
      </c>
      <c r="R4364">
        <v>6</v>
      </c>
      <c r="S4364" t="s">
        <v>27</v>
      </c>
      <c r="T4364">
        <v>7</v>
      </c>
      <c r="U4364">
        <v>2</v>
      </c>
      <c r="V4364">
        <v>2</v>
      </c>
      <c r="W4364">
        <v>99</v>
      </c>
      <c r="X4364">
        <v>774</v>
      </c>
      <c r="Y4364">
        <v>-50</v>
      </c>
      <c r="Z4364" t="s">
        <v>41</v>
      </c>
      <c r="AA4364">
        <v>0</v>
      </c>
      <c r="AB4364" t="str">
        <f t="shared" si="68"/>
        <v>40-49</v>
      </c>
    </row>
    <row r="4365" spans="1:28" x14ac:dyDescent="0.3">
      <c r="A4365">
        <v>57</v>
      </c>
      <c r="B4365" t="s">
        <v>36</v>
      </c>
      <c r="C4365" t="s">
        <v>28</v>
      </c>
      <c r="D4365">
        <v>86</v>
      </c>
      <c r="E4365" t="s">
        <v>37</v>
      </c>
      <c r="F4365">
        <v>0</v>
      </c>
      <c r="G4365">
        <v>1</v>
      </c>
      <c r="H4365" t="s">
        <v>39</v>
      </c>
      <c r="I4365">
        <v>100</v>
      </c>
      <c r="J4365" t="s">
        <v>31</v>
      </c>
      <c r="K4365">
        <v>0</v>
      </c>
      <c r="L4365" s="1">
        <v>2386</v>
      </c>
      <c r="M4365" t="s">
        <v>27</v>
      </c>
      <c r="N4365" t="s">
        <v>36</v>
      </c>
      <c r="O4365" t="s">
        <v>36</v>
      </c>
      <c r="P4365">
        <v>100</v>
      </c>
      <c r="Q4365" t="s">
        <v>34</v>
      </c>
      <c r="R4365">
        <v>24</v>
      </c>
      <c r="S4365" t="s">
        <v>27</v>
      </c>
      <c r="T4365">
        <v>4</v>
      </c>
      <c r="U4365">
        <v>3</v>
      </c>
      <c r="V4365">
        <v>2</v>
      </c>
      <c r="W4365">
        <v>99</v>
      </c>
      <c r="X4365">
        <v>692</v>
      </c>
      <c r="Y4365">
        <v>50</v>
      </c>
      <c r="Z4365" t="s">
        <v>35</v>
      </c>
      <c r="AA4365">
        <v>100</v>
      </c>
      <c r="AB4365" t="str">
        <f t="shared" si="68"/>
        <v>50-59</v>
      </c>
    </row>
    <row r="4366" spans="1:28" x14ac:dyDescent="0.3">
      <c r="A4366">
        <v>31</v>
      </c>
      <c r="B4366" t="s">
        <v>27</v>
      </c>
      <c r="C4366" t="s">
        <v>28</v>
      </c>
      <c r="D4366">
        <v>86</v>
      </c>
      <c r="E4366" t="s">
        <v>42</v>
      </c>
      <c r="F4366">
        <v>100</v>
      </c>
      <c r="G4366">
        <v>0</v>
      </c>
      <c r="H4366" t="s">
        <v>39</v>
      </c>
      <c r="I4366">
        <v>0</v>
      </c>
      <c r="J4366" t="s">
        <v>40</v>
      </c>
      <c r="K4366">
        <v>-200</v>
      </c>
      <c r="L4366" s="1">
        <v>1986</v>
      </c>
      <c r="M4366" t="s">
        <v>36</v>
      </c>
      <c r="N4366" t="s">
        <v>27</v>
      </c>
      <c r="O4366" t="s">
        <v>36</v>
      </c>
      <c r="P4366">
        <v>100</v>
      </c>
      <c r="Q4366" t="s">
        <v>44</v>
      </c>
      <c r="R4366">
        <v>25</v>
      </c>
      <c r="S4366" t="s">
        <v>36</v>
      </c>
      <c r="T4366">
        <v>4</v>
      </c>
      <c r="U4366">
        <v>0</v>
      </c>
      <c r="V4366">
        <v>2</v>
      </c>
      <c r="W4366">
        <v>9</v>
      </c>
      <c r="X4366">
        <v>730</v>
      </c>
      <c r="Y4366">
        <v>-50</v>
      </c>
      <c r="Z4366" t="s">
        <v>41</v>
      </c>
      <c r="AA4366">
        <v>0</v>
      </c>
      <c r="AB4366" t="str">
        <f t="shared" si="68"/>
        <v>30-39</v>
      </c>
    </row>
    <row r="4367" spans="1:28" x14ac:dyDescent="0.3">
      <c r="A4367">
        <v>71</v>
      </c>
      <c r="B4367" t="s">
        <v>36</v>
      </c>
      <c r="C4367" t="s">
        <v>46</v>
      </c>
      <c r="D4367">
        <v>0</v>
      </c>
      <c r="E4367" t="s">
        <v>29</v>
      </c>
      <c r="F4367">
        <v>50</v>
      </c>
      <c r="G4367">
        <v>0</v>
      </c>
      <c r="H4367" t="s">
        <v>39</v>
      </c>
      <c r="I4367">
        <v>0</v>
      </c>
      <c r="J4367" t="s">
        <v>31</v>
      </c>
      <c r="K4367">
        <v>0</v>
      </c>
      <c r="L4367" s="1">
        <v>2250</v>
      </c>
      <c r="M4367" t="s">
        <v>27</v>
      </c>
      <c r="N4367" t="s">
        <v>27</v>
      </c>
      <c r="O4367" t="s">
        <v>27</v>
      </c>
      <c r="P4367">
        <v>0</v>
      </c>
      <c r="Q4367" t="s">
        <v>34</v>
      </c>
      <c r="R4367">
        <v>27</v>
      </c>
      <c r="S4367" t="s">
        <v>27</v>
      </c>
      <c r="T4367">
        <v>5</v>
      </c>
      <c r="U4367">
        <v>0</v>
      </c>
      <c r="V4367">
        <v>3</v>
      </c>
      <c r="W4367">
        <v>99</v>
      </c>
      <c r="X4367">
        <v>716</v>
      </c>
      <c r="Y4367">
        <v>-50</v>
      </c>
      <c r="Z4367" t="s">
        <v>35</v>
      </c>
      <c r="AA4367">
        <v>100</v>
      </c>
      <c r="AB4367" t="str">
        <f t="shared" si="68"/>
        <v>70-79</v>
      </c>
    </row>
    <row r="4368" spans="1:28" x14ac:dyDescent="0.3">
      <c r="A4368">
        <v>32</v>
      </c>
      <c r="B4368" t="s">
        <v>27</v>
      </c>
      <c r="C4368" t="s">
        <v>28</v>
      </c>
      <c r="D4368">
        <v>86</v>
      </c>
      <c r="E4368" t="s">
        <v>37</v>
      </c>
      <c r="F4368">
        <v>0</v>
      </c>
      <c r="G4368">
        <v>0</v>
      </c>
      <c r="H4368" t="s">
        <v>39</v>
      </c>
      <c r="I4368">
        <v>0</v>
      </c>
      <c r="J4368" t="s">
        <v>40</v>
      </c>
      <c r="K4368">
        <v>-200</v>
      </c>
      <c r="L4368" s="1">
        <v>1886</v>
      </c>
      <c r="M4368" t="s">
        <v>36</v>
      </c>
      <c r="N4368" t="s">
        <v>36</v>
      </c>
      <c r="O4368" t="s">
        <v>36</v>
      </c>
      <c r="P4368">
        <v>150</v>
      </c>
      <c r="Q4368" t="s">
        <v>34</v>
      </c>
      <c r="R4368">
        <v>29</v>
      </c>
      <c r="S4368" t="s">
        <v>36</v>
      </c>
      <c r="T4368">
        <v>6</v>
      </c>
      <c r="U4368">
        <v>2</v>
      </c>
      <c r="V4368">
        <v>3</v>
      </c>
      <c r="W4368">
        <v>10</v>
      </c>
      <c r="X4368">
        <v>778</v>
      </c>
      <c r="Y4368">
        <v>-50</v>
      </c>
      <c r="Z4368" t="s">
        <v>33</v>
      </c>
      <c r="AA4368">
        <v>50</v>
      </c>
      <c r="AB4368" t="str">
        <f t="shared" si="68"/>
        <v>30-39</v>
      </c>
    </row>
    <row r="4369" spans="1:28" x14ac:dyDescent="0.3">
      <c r="A4369">
        <v>40</v>
      </c>
      <c r="B4369" t="s">
        <v>27</v>
      </c>
      <c r="C4369" t="s">
        <v>46</v>
      </c>
      <c r="D4369">
        <v>0</v>
      </c>
      <c r="E4369" t="s">
        <v>42</v>
      </c>
      <c r="F4369">
        <v>100</v>
      </c>
      <c r="G4369">
        <v>1</v>
      </c>
      <c r="H4369" t="s">
        <v>30</v>
      </c>
      <c r="I4369">
        <v>50</v>
      </c>
      <c r="J4369" t="s">
        <v>31</v>
      </c>
      <c r="K4369">
        <v>0</v>
      </c>
      <c r="L4369" s="1">
        <v>2350</v>
      </c>
      <c r="M4369" t="s">
        <v>27</v>
      </c>
      <c r="N4369" t="s">
        <v>36</v>
      </c>
      <c r="O4369" t="s">
        <v>27</v>
      </c>
      <c r="P4369">
        <v>50</v>
      </c>
      <c r="Q4369" t="s">
        <v>34</v>
      </c>
      <c r="R4369">
        <v>30</v>
      </c>
      <c r="S4369" t="s">
        <v>27</v>
      </c>
      <c r="T4369">
        <v>4</v>
      </c>
      <c r="U4369">
        <v>0</v>
      </c>
      <c r="V4369">
        <v>3</v>
      </c>
      <c r="W4369">
        <v>99</v>
      </c>
      <c r="X4369">
        <v>693</v>
      </c>
      <c r="Y4369">
        <v>50</v>
      </c>
      <c r="Z4369" t="s">
        <v>33</v>
      </c>
      <c r="AA4369">
        <v>50</v>
      </c>
      <c r="AB4369" t="str">
        <f t="shared" si="68"/>
        <v>40-49</v>
      </c>
    </row>
    <row r="4370" spans="1:28" x14ac:dyDescent="0.3">
      <c r="A4370">
        <v>29</v>
      </c>
      <c r="B4370" t="s">
        <v>27</v>
      </c>
      <c r="C4370" t="s">
        <v>28</v>
      </c>
      <c r="D4370">
        <v>86</v>
      </c>
      <c r="E4370" t="s">
        <v>29</v>
      </c>
      <c r="F4370">
        <v>50</v>
      </c>
      <c r="G4370">
        <v>0</v>
      </c>
      <c r="H4370" t="s">
        <v>30</v>
      </c>
      <c r="I4370">
        <v>0</v>
      </c>
      <c r="J4370" t="s">
        <v>40</v>
      </c>
      <c r="K4370">
        <v>-200</v>
      </c>
      <c r="L4370" s="1">
        <v>2236</v>
      </c>
      <c r="M4370" t="s">
        <v>27</v>
      </c>
      <c r="N4370" t="s">
        <v>27</v>
      </c>
      <c r="O4370" t="s">
        <v>27</v>
      </c>
      <c r="P4370">
        <v>0</v>
      </c>
      <c r="Q4370" t="s">
        <v>34</v>
      </c>
      <c r="R4370">
        <v>22</v>
      </c>
      <c r="S4370" t="s">
        <v>36</v>
      </c>
      <c r="T4370">
        <v>8</v>
      </c>
      <c r="U4370">
        <v>0</v>
      </c>
      <c r="V4370">
        <v>3</v>
      </c>
      <c r="W4370">
        <v>7</v>
      </c>
      <c r="X4370">
        <v>635</v>
      </c>
      <c r="Y4370">
        <v>50</v>
      </c>
      <c r="Z4370" t="s">
        <v>35</v>
      </c>
      <c r="AA4370">
        <v>100</v>
      </c>
      <c r="AB4370" t="str">
        <f t="shared" si="68"/>
        <v>20-29</v>
      </c>
    </row>
    <row r="4371" spans="1:28" x14ac:dyDescent="0.3">
      <c r="A4371">
        <v>43</v>
      </c>
      <c r="B4371" t="s">
        <v>27</v>
      </c>
      <c r="C4371" t="s">
        <v>28</v>
      </c>
      <c r="D4371">
        <v>86</v>
      </c>
      <c r="E4371" t="s">
        <v>37</v>
      </c>
      <c r="F4371">
        <v>0</v>
      </c>
      <c r="G4371">
        <v>0</v>
      </c>
      <c r="H4371" t="s">
        <v>30</v>
      </c>
      <c r="I4371">
        <v>0</v>
      </c>
      <c r="J4371" t="s">
        <v>31</v>
      </c>
      <c r="K4371">
        <v>0</v>
      </c>
      <c r="L4371" s="1">
        <v>2236</v>
      </c>
      <c r="M4371" t="s">
        <v>27</v>
      </c>
      <c r="N4371" t="s">
        <v>27</v>
      </c>
      <c r="O4371" t="s">
        <v>27</v>
      </c>
      <c r="P4371">
        <v>0</v>
      </c>
      <c r="Q4371" t="s">
        <v>34</v>
      </c>
      <c r="R4371">
        <v>26</v>
      </c>
      <c r="S4371" t="s">
        <v>27</v>
      </c>
      <c r="T4371">
        <v>1</v>
      </c>
      <c r="U4371">
        <v>0</v>
      </c>
      <c r="V4371">
        <v>1</v>
      </c>
      <c r="W4371">
        <v>99</v>
      </c>
      <c r="X4371">
        <v>777</v>
      </c>
      <c r="Y4371">
        <v>-50</v>
      </c>
      <c r="Z4371" t="s">
        <v>33</v>
      </c>
      <c r="AA4371">
        <v>50</v>
      </c>
      <c r="AB4371" t="str">
        <f t="shared" si="68"/>
        <v>40-49</v>
      </c>
    </row>
    <row r="4372" spans="1:28" x14ac:dyDescent="0.3">
      <c r="A4372">
        <v>18</v>
      </c>
      <c r="B4372" t="s">
        <v>27</v>
      </c>
      <c r="C4372" t="s">
        <v>38</v>
      </c>
      <c r="D4372">
        <v>0</v>
      </c>
      <c r="E4372" t="s">
        <v>42</v>
      </c>
      <c r="F4372">
        <v>100</v>
      </c>
      <c r="G4372">
        <v>0</v>
      </c>
      <c r="H4372" t="s">
        <v>30</v>
      </c>
      <c r="I4372">
        <v>0</v>
      </c>
      <c r="J4372" t="s">
        <v>31</v>
      </c>
      <c r="K4372">
        <v>0</v>
      </c>
      <c r="L4372" s="1">
        <v>2300</v>
      </c>
      <c r="M4372" t="s">
        <v>27</v>
      </c>
      <c r="N4372" t="s">
        <v>27</v>
      </c>
      <c r="O4372" t="s">
        <v>27</v>
      </c>
      <c r="P4372">
        <v>0</v>
      </c>
      <c r="Q4372" t="s">
        <v>34</v>
      </c>
      <c r="R4372">
        <v>21</v>
      </c>
      <c r="S4372" t="s">
        <v>36</v>
      </c>
      <c r="T4372">
        <v>3</v>
      </c>
      <c r="U4372">
        <v>1</v>
      </c>
      <c r="V4372">
        <v>2</v>
      </c>
      <c r="W4372">
        <v>11</v>
      </c>
      <c r="X4372">
        <v>813</v>
      </c>
      <c r="Y4372">
        <v>-50</v>
      </c>
      <c r="Z4372" t="s">
        <v>35</v>
      </c>
      <c r="AA4372">
        <v>100</v>
      </c>
      <c r="AB4372" t="str">
        <f t="shared" si="68"/>
        <v>10-19</v>
      </c>
    </row>
    <row r="4373" spans="1:28" x14ac:dyDescent="0.3">
      <c r="A4373">
        <v>31</v>
      </c>
      <c r="B4373" t="s">
        <v>27</v>
      </c>
      <c r="C4373" t="s">
        <v>38</v>
      </c>
      <c r="D4373">
        <v>0</v>
      </c>
      <c r="E4373" t="s">
        <v>29</v>
      </c>
      <c r="F4373">
        <v>50</v>
      </c>
      <c r="G4373">
        <v>1</v>
      </c>
      <c r="H4373" t="s">
        <v>30</v>
      </c>
      <c r="I4373">
        <v>50</v>
      </c>
      <c r="J4373" t="s">
        <v>40</v>
      </c>
      <c r="K4373">
        <v>-200</v>
      </c>
      <c r="L4373" s="1">
        <v>2000</v>
      </c>
      <c r="M4373" t="s">
        <v>27</v>
      </c>
      <c r="N4373" t="s">
        <v>27</v>
      </c>
      <c r="O4373" t="s">
        <v>36</v>
      </c>
      <c r="P4373">
        <v>50</v>
      </c>
      <c r="Q4373" t="s">
        <v>44</v>
      </c>
      <c r="R4373">
        <v>26</v>
      </c>
      <c r="S4373" t="s">
        <v>36</v>
      </c>
      <c r="T4373">
        <v>3</v>
      </c>
      <c r="U4373">
        <v>2</v>
      </c>
      <c r="V4373">
        <v>3</v>
      </c>
      <c r="W4373">
        <v>14</v>
      </c>
      <c r="X4373">
        <v>731</v>
      </c>
      <c r="Y4373">
        <v>-50</v>
      </c>
      <c r="Z4373" t="s">
        <v>33</v>
      </c>
      <c r="AA4373">
        <v>50</v>
      </c>
      <c r="AB4373" t="str">
        <f t="shared" si="68"/>
        <v>30-39</v>
      </c>
    </row>
    <row r="4374" spans="1:28" x14ac:dyDescent="0.3">
      <c r="A4374">
        <v>23</v>
      </c>
      <c r="B4374" t="s">
        <v>27</v>
      </c>
      <c r="C4374" t="s">
        <v>38</v>
      </c>
      <c r="D4374">
        <v>0</v>
      </c>
      <c r="E4374" t="s">
        <v>42</v>
      </c>
      <c r="F4374">
        <v>100</v>
      </c>
      <c r="G4374">
        <v>0</v>
      </c>
      <c r="H4374" t="s">
        <v>43</v>
      </c>
      <c r="I4374">
        <v>0</v>
      </c>
      <c r="J4374" t="s">
        <v>31</v>
      </c>
      <c r="K4374">
        <v>0</v>
      </c>
      <c r="L4374" s="1">
        <v>2200</v>
      </c>
      <c r="M4374" t="s">
        <v>27</v>
      </c>
      <c r="N4374" t="s">
        <v>27</v>
      </c>
      <c r="O4374" t="s">
        <v>27</v>
      </c>
      <c r="P4374">
        <v>0</v>
      </c>
      <c r="Q4374" t="s">
        <v>34</v>
      </c>
      <c r="R4374">
        <v>9</v>
      </c>
      <c r="S4374" t="s">
        <v>36</v>
      </c>
      <c r="T4374">
        <v>6</v>
      </c>
      <c r="U4374">
        <v>1</v>
      </c>
      <c r="V4374">
        <v>2</v>
      </c>
      <c r="W4374">
        <v>2</v>
      </c>
      <c r="X4374">
        <v>745</v>
      </c>
      <c r="Y4374">
        <v>-50</v>
      </c>
      <c r="Z4374" t="s">
        <v>41</v>
      </c>
      <c r="AA4374">
        <v>0</v>
      </c>
      <c r="AB4374" t="str">
        <f t="shared" si="68"/>
        <v>20-29</v>
      </c>
    </row>
    <row r="4375" spans="1:28" x14ac:dyDescent="0.3">
      <c r="A4375">
        <v>42</v>
      </c>
      <c r="B4375" t="s">
        <v>27</v>
      </c>
      <c r="C4375" t="s">
        <v>38</v>
      </c>
      <c r="D4375">
        <v>0</v>
      </c>
      <c r="E4375" t="s">
        <v>29</v>
      </c>
      <c r="F4375">
        <v>50</v>
      </c>
      <c r="G4375">
        <v>0</v>
      </c>
      <c r="H4375" t="s">
        <v>30</v>
      </c>
      <c r="I4375">
        <v>0</v>
      </c>
      <c r="J4375" t="s">
        <v>40</v>
      </c>
      <c r="K4375">
        <v>-200</v>
      </c>
      <c r="L4375" s="1">
        <v>2000</v>
      </c>
      <c r="M4375" t="s">
        <v>27</v>
      </c>
      <c r="N4375" t="s">
        <v>27</v>
      </c>
      <c r="O4375" t="s">
        <v>27</v>
      </c>
      <c r="P4375">
        <v>0</v>
      </c>
      <c r="Q4375" t="s">
        <v>34</v>
      </c>
      <c r="R4375">
        <v>4</v>
      </c>
      <c r="S4375" t="s">
        <v>36</v>
      </c>
      <c r="T4375">
        <v>4</v>
      </c>
      <c r="U4375">
        <v>0</v>
      </c>
      <c r="V4375">
        <v>2</v>
      </c>
      <c r="W4375">
        <v>9</v>
      </c>
      <c r="X4375">
        <v>765</v>
      </c>
      <c r="Y4375">
        <v>-50</v>
      </c>
      <c r="Z4375" t="s">
        <v>33</v>
      </c>
      <c r="AA4375">
        <v>50</v>
      </c>
      <c r="AB4375" t="str">
        <f t="shared" si="68"/>
        <v>40-49</v>
      </c>
    </row>
    <row r="4376" spans="1:28" x14ac:dyDescent="0.3">
      <c r="A4376">
        <v>54</v>
      </c>
      <c r="B4376" t="s">
        <v>27</v>
      </c>
      <c r="C4376" t="s">
        <v>28</v>
      </c>
      <c r="D4376">
        <v>86</v>
      </c>
      <c r="E4376" t="s">
        <v>42</v>
      </c>
      <c r="F4376">
        <v>100</v>
      </c>
      <c r="G4376">
        <v>1</v>
      </c>
      <c r="H4376" t="s">
        <v>39</v>
      </c>
      <c r="I4376">
        <v>100</v>
      </c>
      <c r="J4376" t="s">
        <v>31</v>
      </c>
      <c r="K4376">
        <v>0</v>
      </c>
      <c r="L4376" s="1">
        <v>2336</v>
      </c>
      <c r="M4376" t="s">
        <v>27</v>
      </c>
      <c r="N4376" t="s">
        <v>36</v>
      </c>
      <c r="O4376" t="s">
        <v>27</v>
      </c>
      <c r="P4376">
        <v>50</v>
      </c>
      <c r="Q4376" t="s">
        <v>32</v>
      </c>
      <c r="R4376">
        <v>26</v>
      </c>
      <c r="S4376" t="s">
        <v>36</v>
      </c>
      <c r="T4376">
        <v>7</v>
      </c>
      <c r="U4376">
        <v>0</v>
      </c>
      <c r="V4376">
        <v>1</v>
      </c>
      <c r="W4376">
        <v>2</v>
      </c>
      <c r="X4376">
        <v>705</v>
      </c>
      <c r="Y4376">
        <v>-50</v>
      </c>
      <c r="Z4376" t="s">
        <v>41</v>
      </c>
      <c r="AA4376">
        <v>0</v>
      </c>
      <c r="AB4376" t="str">
        <f t="shared" si="68"/>
        <v>50-59</v>
      </c>
    </row>
    <row r="4377" spans="1:28" x14ac:dyDescent="0.3">
      <c r="A4377">
        <v>49</v>
      </c>
      <c r="B4377" t="s">
        <v>27</v>
      </c>
      <c r="C4377" t="s">
        <v>38</v>
      </c>
      <c r="D4377">
        <v>0</v>
      </c>
      <c r="E4377" t="s">
        <v>37</v>
      </c>
      <c r="F4377">
        <v>0</v>
      </c>
      <c r="G4377">
        <v>0</v>
      </c>
      <c r="H4377" t="s">
        <v>43</v>
      </c>
      <c r="I4377">
        <v>0</v>
      </c>
      <c r="J4377" t="s">
        <v>31</v>
      </c>
      <c r="K4377">
        <v>0</v>
      </c>
      <c r="L4377" s="1">
        <v>2200</v>
      </c>
      <c r="M4377" t="s">
        <v>27</v>
      </c>
      <c r="N4377" t="s">
        <v>27</v>
      </c>
      <c r="O4377" t="s">
        <v>27</v>
      </c>
      <c r="P4377">
        <v>0</v>
      </c>
      <c r="Q4377" t="s">
        <v>44</v>
      </c>
      <c r="R4377">
        <v>29</v>
      </c>
      <c r="S4377" t="s">
        <v>36</v>
      </c>
      <c r="T4377">
        <v>8</v>
      </c>
      <c r="U4377">
        <v>2</v>
      </c>
      <c r="V4377">
        <v>3</v>
      </c>
      <c r="W4377">
        <v>3</v>
      </c>
      <c r="X4377">
        <v>707</v>
      </c>
      <c r="Y4377">
        <v>-50</v>
      </c>
      <c r="Z4377" t="s">
        <v>35</v>
      </c>
      <c r="AA4377">
        <v>100</v>
      </c>
      <c r="AB4377" t="str">
        <f t="shared" si="68"/>
        <v>40-49</v>
      </c>
    </row>
    <row r="4378" spans="1:28" x14ac:dyDescent="0.3">
      <c r="A4378">
        <v>18</v>
      </c>
      <c r="B4378" t="s">
        <v>27</v>
      </c>
      <c r="C4378" t="s">
        <v>28</v>
      </c>
      <c r="D4378">
        <v>86</v>
      </c>
      <c r="E4378" t="s">
        <v>42</v>
      </c>
      <c r="F4378">
        <v>100</v>
      </c>
      <c r="G4378">
        <v>2</v>
      </c>
      <c r="H4378" t="s">
        <v>30</v>
      </c>
      <c r="I4378">
        <v>100</v>
      </c>
      <c r="J4378" t="s">
        <v>31</v>
      </c>
      <c r="K4378">
        <v>0</v>
      </c>
      <c r="L4378" s="1">
        <v>2586</v>
      </c>
      <c r="M4378" t="s">
        <v>27</v>
      </c>
      <c r="N4378" t="s">
        <v>27</v>
      </c>
      <c r="O4378" t="s">
        <v>27</v>
      </c>
      <c r="P4378">
        <v>0</v>
      </c>
      <c r="Q4378" t="s">
        <v>34</v>
      </c>
      <c r="R4378">
        <v>12</v>
      </c>
      <c r="S4378" t="s">
        <v>36</v>
      </c>
      <c r="T4378">
        <v>6</v>
      </c>
      <c r="U4378">
        <v>3</v>
      </c>
      <c r="V4378">
        <v>1</v>
      </c>
      <c r="W4378">
        <v>12</v>
      </c>
      <c r="X4378">
        <v>698</v>
      </c>
      <c r="Y4378">
        <v>50</v>
      </c>
      <c r="Z4378" t="s">
        <v>35</v>
      </c>
      <c r="AA4378">
        <v>100</v>
      </c>
      <c r="AB4378" t="str">
        <f t="shared" si="68"/>
        <v>10-19</v>
      </c>
    </row>
    <row r="4379" spans="1:28" x14ac:dyDescent="0.3">
      <c r="A4379">
        <v>70</v>
      </c>
      <c r="B4379" t="s">
        <v>36</v>
      </c>
      <c r="C4379" t="s">
        <v>38</v>
      </c>
      <c r="D4379">
        <v>0</v>
      </c>
      <c r="E4379" t="s">
        <v>42</v>
      </c>
      <c r="F4379">
        <v>100</v>
      </c>
      <c r="G4379">
        <v>0</v>
      </c>
      <c r="H4379" t="s">
        <v>30</v>
      </c>
      <c r="I4379">
        <v>0</v>
      </c>
      <c r="J4379" t="s">
        <v>31</v>
      </c>
      <c r="K4379">
        <v>0</v>
      </c>
      <c r="L4379" s="1">
        <v>2200</v>
      </c>
      <c r="M4379" t="s">
        <v>27</v>
      </c>
      <c r="N4379" t="s">
        <v>27</v>
      </c>
      <c r="O4379" t="s">
        <v>27</v>
      </c>
      <c r="P4379">
        <v>0</v>
      </c>
      <c r="Q4379" t="s">
        <v>34</v>
      </c>
      <c r="R4379">
        <v>15</v>
      </c>
      <c r="S4379" t="s">
        <v>36</v>
      </c>
      <c r="T4379">
        <v>7</v>
      </c>
      <c r="U4379">
        <v>0</v>
      </c>
      <c r="V4379">
        <v>1</v>
      </c>
      <c r="W4379">
        <v>12</v>
      </c>
      <c r="X4379">
        <v>783</v>
      </c>
      <c r="Y4379">
        <v>-50</v>
      </c>
      <c r="Z4379" t="s">
        <v>41</v>
      </c>
      <c r="AA4379">
        <v>0</v>
      </c>
      <c r="AB4379" t="str">
        <f t="shared" si="68"/>
        <v>70-79</v>
      </c>
    </row>
    <row r="4380" spans="1:28" x14ac:dyDescent="0.3">
      <c r="A4380">
        <v>44</v>
      </c>
      <c r="B4380" t="s">
        <v>27</v>
      </c>
      <c r="C4380" t="s">
        <v>38</v>
      </c>
      <c r="D4380">
        <v>0</v>
      </c>
      <c r="E4380" t="s">
        <v>29</v>
      </c>
      <c r="F4380">
        <v>50</v>
      </c>
      <c r="G4380">
        <v>0</v>
      </c>
      <c r="H4380" t="s">
        <v>30</v>
      </c>
      <c r="I4380">
        <v>0</v>
      </c>
      <c r="J4380" t="s">
        <v>40</v>
      </c>
      <c r="K4380">
        <v>-200</v>
      </c>
      <c r="L4380" s="1">
        <v>2050</v>
      </c>
      <c r="M4380" t="s">
        <v>27</v>
      </c>
      <c r="N4380" t="s">
        <v>27</v>
      </c>
      <c r="O4380" t="s">
        <v>27</v>
      </c>
      <c r="P4380">
        <v>0</v>
      </c>
      <c r="Q4380" t="s">
        <v>34</v>
      </c>
      <c r="R4380">
        <v>29</v>
      </c>
      <c r="S4380" t="s">
        <v>36</v>
      </c>
      <c r="T4380">
        <v>8</v>
      </c>
      <c r="U4380">
        <v>3</v>
      </c>
      <c r="V4380">
        <v>2</v>
      </c>
      <c r="W4380">
        <v>8</v>
      </c>
      <c r="X4380">
        <v>702</v>
      </c>
      <c r="Y4380">
        <v>-50</v>
      </c>
      <c r="Z4380" t="s">
        <v>35</v>
      </c>
      <c r="AA4380">
        <v>100</v>
      </c>
      <c r="AB4380" t="str">
        <f t="shared" si="68"/>
        <v>40-49</v>
      </c>
    </row>
    <row r="4381" spans="1:28" x14ac:dyDescent="0.3">
      <c r="A4381">
        <v>28</v>
      </c>
      <c r="B4381" t="s">
        <v>27</v>
      </c>
      <c r="C4381" t="s">
        <v>45</v>
      </c>
      <c r="D4381">
        <v>0</v>
      </c>
      <c r="E4381" t="s">
        <v>29</v>
      </c>
      <c r="F4381">
        <v>50</v>
      </c>
      <c r="G4381">
        <v>1</v>
      </c>
      <c r="H4381" t="s">
        <v>30</v>
      </c>
      <c r="I4381">
        <v>50</v>
      </c>
      <c r="J4381" t="s">
        <v>40</v>
      </c>
      <c r="K4381">
        <v>-200</v>
      </c>
      <c r="L4381" s="1">
        <v>2100</v>
      </c>
      <c r="M4381" t="s">
        <v>27</v>
      </c>
      <c r="N4381" t="s">
        <v>27</v>
      </c>
      <c r="O4381" t="s">
        <v>27</v>
      </c>
      <c r="P4381">
        <v>0</v>
      </c>
      <c r="Q4381" t="s">
        <v>44</v>
      </c>
      <c r="R4381">
        <v>1</v>
      </c>
      <c r="S4381" t="s">
        <v>36</v>
      </c>
      <c r="T4381">
        <v>1</v>
      </c>
      <c r="U4381">
        <v>4</v>
      </c>
      <c r="V4381">
        <v>1</v>
      </c>
      <c r="W4381">
        <v>9</v>
      </c>
      <c r="X4381">
        <v>713</v>
      </c>
      <c r="Y4381">
        <v>-50</v>
      </c>
      <c r="Z4381" t="s">
        <v>35</v>
      </c>
      <c r="AA4381">
        <v>100</v>
      </c>
      <c r="AB4381" t="str">
        <f t="shared" si="68"/>
        <v>20-29</v>
      </c>
    </row>
    <row r="4382" spans="1:28" x14ac:dyDescent="0.3">
      <c r="A4382">
        <v>42</v>
      </c>
      <c r="B4382" t="s">
        <v>27</v>
      </c>
      <c r="C4382" t="s">
        <v>38</v>
      </c>
      <c r="D4382">
        <v>0</v>
      </c>
      <c r="E4382" t="s">
        <v>29</v>
      </c>
      <c r="F4382">
        <v>50</v>
      </c>
      <c r="G4382">
        <v>0</v>
      </c>
      <c r="H4382" t="s">
        <v>30</v>
      </c>
      <c r="I4382">
        <v>0</v>
      </c>
      <c r="J4382" t="s">
        <v>31</v>
      </c>
      <c r="K4382">
        <v>0</v>
      </c>
      <c r="L4382" s="1">
        <v>2250</v>
      </c>
      <c r="M4382" t="s">
        <v>27</v>
      </c>
      <c r="N4382" t="s">
        <v>27</v>
      </c>
      <c r="O4382" t="s">
        <v>27</v>
      </c>
      <c r="P4382">
        <v>0</v>
      </c>
      <c r="Q4382" t="s">
        <v>34</v>
      </c>
      <c r="R4382">
        <v>9</v>
      </c>
      <c r="S4382" t="s">
        <v>27</v>
      </c>
      <c r="T4382">
        <v>3</v>
      </c>
      <c r="U4382">
        <v>2</v>
      </c>
      <c r="V4382">
        <v>3</v>
      </c>
      <c r="W4382">
        <v>99</v>
      </c>
      <c r="X4382">
        <v>738</v>
      </c>
      <c r="Y4382">
        <v>-50</v>
      </c>
      <c r="Z4382" t="s">
        <v>35</v>
      </c>
      <c r="AA4382">
        <v>100</v>
      </c>
      <c r="AB4382" t="str">
        <f t="shared" si="68"/>
        <v>40-49</v>
      </c>
    </row>
    <row r="4383" spans="1:28" x14ac:dyDescent="0.3">
      <c r="A4383">
        <v>42</v>
      </c>
      <c r="B4383" t="s">
        <v>27</v>
      </c>
      <c r="C4383" t="s">
        <v>28</v>
      </c>
      <c r="D4383">
        <v>86</v>
      </c>
      <c r="E4383" t="s">
        <v>42</v>
      </c>
      <c r="F4383">
        <v>100</v>
      </c>
      <c r="G4383">
        <v>0</v>
      </c>
      <c r="H4383" t="s">
        <v>39</v>
      </c>
      <c r="I4383">
        <v>0</v>
      </c>
      <c r="J4383" t="s">
        <v>31</v>
      </c>
      <c r="K4383">
        <v>0</v>
      </c>
      <c r="L4383" s="1">
        <v>2286</v>
      </c>
      <c r="M4383" t="s">
        <v>27</v>
      </c>
      <c r="N4383" t="s">
        <v>36</v>
      </c>
      <c r="O4383" t="s">
        <v>27</v>
      </c>
      <c r="P4383">
        <v>50</v>
      </c>
      <c r="Q4383" t="s">
        <v>34</v>
      </c>
      <c r="R4383">
        <v>14</v>
      </c>
      <c r="S4383" t="s">
        <v>36</v>
      </c>
      <c r="T4383">
        <v>6</v>
      </c>
      <c r="U4383">
        <v>1</v>
      </c>
      <c r="V4383">
        <v>2</v>
      </c>
      <c r="W4383">
        <v>3</v>
      </c>
      <c r="X4383">
        <v>806</v>
      </c>
      <c r="Y4383">
        <v>-50</v>
      </c>
      <c r="Z4383" t="s">
        <v>33</v>
      </c>
      <c r="AA4383">
        <v>50</v>
      </c>
      <c r="AB4383" t="str">
        <f t="shared" si="68"/>
        <v>40-49</v>
      </c>
    </row>
    <row r="4384" spans="1:28" x14ac:dyDescent="0.3">
      <c r="A4384">
        <v>29</v>
      </c>
      <c r="B4384" t="s">
        <v>27</v>
      </c>
      <c r="C4384" t="s">
        <v>38</v>
      </c>
      <c r="D4384">
        <v>0</v>
      </c>
      <c r="E4384" t="s">
        <v>37</v>
      </c>
      <c r="F4384">
        <v>0</v>
      </c>
      <c r="G4384">
        <v>2</v>
      </c>
      <c r="H4384" t="s">
        <v>30</v>
      </c>
      <c r="I4384">
        <v>100</v>
      </c>
      <c r="J4384" t="s">
        <v>31</v>
      </c>
      <c r="K4384">
        <v>0</v>
      </c>
      <c r="L4384" s="1">
        <v>2200</v>
      </c>
      <c r="M4384" t="s">
        <v>27</v>
      </c>
      <c r="N4384" t="s">
        <v>36</v>
      </c>
      <c r="O4384" t="s">
        <v>27</v>
      </c>
      <c r="P4384">
        <v>50</v>
      </c>
      <c r="Q4384" t="s">
        <v>34</v>
      </c>
      <c r="R4384">
        <v>5</v>
      </c>
      <c r="S4384" t="s">
        <v>27</v>
      </c>
      <c r="T4384">
        <v>4</v>
      </c>
      <c r="U4384">
        <v>2</v>
      </c>
      <c r="V4384">
        <v>3</v>
      </c>
      <c r="W4384">
        <v>99</v>
      </c>
      <c r="X4384">
        <v>765</v>
      </c>
      <c r="Y4384">
        <v>-50</v>
      </c>
      <c r="Z4384" t="s">
        <v>33</v>
      </c>
      <c r="AA4384">
        <v>50</v>
      </c>
      <c r="AB4384" t="str">
        <f t="shared" si="68"/>
        <v>20-29</v>
      </c>
    </row>
    <row r="4385" spans="1:28" x14ac:dyDescent="0.3">
      <c r="A4385">
        <v>42</v>
      </c>
      <c r="B4385" t="s">
        <v>27</v>
      </c>
      <c r="C4385" t="s">
        <v>28</v>
      </c>
      <c r="D4385">
        <v>86</v>
      </c>
      <c r="E4385" t="s">
        <v>29</v>
      </c>
      <c r="F4385">
        <v>50</v>
      </c>
      <c r="G4385">
        <v>0</v>
      </c>
      <c r="H4385" t="s">
        <v>30</v>
      </c>
      <c r="I4385">
        <v>0</v>
      </c>
      <c r="J4385" t="s">
        <v>31</v>
      </c>
      <c r="K4385">
        <v>0</v>
      </c>
      <c r="L4385" s="1">
        <v>2336</v>
      </c>
      <c r="M4385" t="s">
        <v>27</v>
      </c>
      <c r="N4385" t="s">
        <v>36</v>
      </c>
      <c r="O4385" t="s">
        <v>27</v>
      </c>
      <c r="P4385">
        <v>50</v>
      </c>
      <c r="Q4385" t="s">
        <v>34</v>
      </c>
      <c r="R4385">
        <v>23</v>
      </c>
      <c r="S4385" t="s">
        <v>36</v>
      </c>
      <c r="T4385">
        <v>7</v>
      </c>
      <c r="U4385">
        <v>4</v>
      </c>
      <c r="V4385">
        <v>3</v>
      </c>
      <c r="W4385">
        <v>8</v>
      </c>
      <c r="X4385">
        <v>698</v>
      </c>
      <c r="Y4385">
        <v>50</v>
      </c>
      <c r="Z4385" t="s">
        <v>33</v>
      </c>
      <c r="AA4385">
        <v>50</v>
      </c>
      <c r="AB4385" t="str">
        <f t="shared" si="68"/>
        <v>40-49</v>
      </c>
    </row>
    <row r="4386" spans="1:28" x14ac:dyDescent="0.3">
      <c r="A4386">
        <v>30</v>
      </c>
      <c r="B4386" t="s">
        <v>27</v>
      </c>
      <c r="C4386" t="s">
        <v>28</v>
      </c>
      <c r="D4386">
        <v>86</v>
      </c>
      <c r="E4386" t="s">
        <v>29</v>
      </c>
      <c r="F4386">
        <v>50</v>
      </c>
      <c r="G4386">
        <v>0</v>
      </c>
      <c r="H4386" t="s">
        <v>30</v>
      </c>
      <c r="I4386">
        <v>0</v>
      </c>
      <c r="J4386" t="s">
        <v>31</v>
      </c>
      <c r="K4386">
        <v>0</v>
      </c>
      <c r="L4386" s="1">
        <v>2236</v>
      </c>
      <c r="M4386" t="s">
        <v>27</v>
      </c>
      <c r="N4386" t="s">
        <v>27</v>
      </c>
      <c r="O4386" t="s">
        <v>27</v>
      </c>
      <c r="P4386">
        <v>0</v>
      </c>
      <c r="Q4386" t="s">
        <v>44</v>
      </c>
      <c r="R4386">
        <v>29</v>
      </c>
      <c r="S4386" t="s">
        <v>27</v>
      </c>
      <c r="T4386">
        <v>6</v>
      </c>
      <c r="U4386">
        <v>3</v>
      </c>
      <c r="V4386">
        <v>1</v>
      </c>
      <c r="W4386">
        <v>99</v>
      </c>
      <c r="X4386">
        <v>850</v>
      </c>
      <c r="Y4386">
        <v>-50</v>
      </c>
      <c r="Z4386" t="s">
        <v>41</v>
      </c>
      <c r="AA4386">
        <v>0</v>
      </c>
      <c r="AB4386" t="str">
        <f t="shared" si="68"/>
        <v>30-39</v>
      </c>
    </row>
    <row r="4387" spans="1:28" x14ac:dyDescent="0.3">
      <c r="A4387">
        <v>33</v>
      </c>
      <c r="B4387" t="s">
        <v>27</v>
      </c>
      <c r="C4387" t="s">
        <v>28</v>
      </c>
      <c r="D4387">
        <v>86</v>
      </c>
      <c r="E4387" t="s">
        <v>42</v>
      </c>
      <c r="F4387">
        <v>100</v>
      </c>
      <c r="G4387">
        <v>0</v>
      </c>
      <c r="H4387" t="s">
        <v>30</v>
      </c>
      <c r="I4387">
        <v>0</v>
      </c>
      <c r="J4387" t="s">
        <v>31</v>
      </c>
      <c r="K4387">
        <v>0</v>
      </c>
      <c r="L4387" s="1">
        <v>2386</v>
      </c>
      <c r="M4387" t="s">
        <v>27</v>
      </c>
      <c r="N4387" t="s">
        <v>27</v>
      </c>
      <c r="O4387" t="s">
        <v>27</v>
      </c>
      <c r="P4387">
        <v>0</v>
      </c>
      <c r="Q4387" t="s">
        <v>34</v>
      </c>
      <c r="R4387">
        <v>29</v>
      </c>
      <c r="S4387" t="s">
        <v>36</v>
      </c>
      <c r="T4387">
        <v>5</v>
      </c>
      <c r="U4387">
        <v>1</v>
      </c>
      <c r="V4387">
        <v>3</v>
      </c>
      <c r="W4387">
        <v>4</v>
      </c>
      <c r="X4387">
        <v>711</v>
      </c>
      <c r="Y4387">
        <v>-50</v>
      </c>
      <c r="Z4387" t="s">
        <v>35</v>
      </c>
      <c r="AA4387">
        <v>100</v>
      </c>
      <c r="AB4387" t="str">
        <f t="shared" si="68"/>
        <v>30-39</v>
      </c>
    </row>
    <row r="4388" spans="1:28" x14ac:dyDescent="0.3">
      <c r="A4388">
        <v>29</v>
      </c>
      <c r="B4388" t="s">
        <v>27</v>
      </c>
      <c r="C4388" t="s">
        <v>38</v>
      </c>
      <c r="D4388">
        <v>0</v>
      </c>
      <c r="E4388" t="s">
        <v>29</v>
      </c>
      <c r="F4388">
        <v>50</v>
      </c>
      <c r="G4388">
        <v>0</v>
      </c>
      <c r="H4388" t="s">
        <v>39</v>
      </c>
      <c r="I4388">
        <v>0</v>
      </c>
      <c r="J4388" t="s">
        <v>31</v>
      </c>
      <c r="K4388">
        <v>0</v>
      </c>
      <c r="L4388" s="1">
        <v>2200</v>
      </c>
      <c r="M4388" t="s">
        <v>27</v>
      </c>
      <c r="N4388" t="s">
        <v>27</v>
      </c>
      <c r="O4388" t="s">
        <v>27</v>
      </c>
      <c r="P4388">
        <v>0</v>
      </c>
      <c r="Q4388" t="s">
        <v>34</v>
      </c>
      <c r="R4388">
        <v>26</v>
      </c>
      <c r="S4388" t="s">
        <v>36</v>
      </c>
      <c r="T4388">
        <v>4</v>
      </c>
      <c r="U4388">
        <v>1</v>
      </c>
      <c r="V4388">
        <v>2</v>
      </c>
      <c r="W4388">
        <v>7</v>
      </c>
      <c r="X4388">
        <v>737</v>
      </c>
      <c r="Y4388">
        <v>-50</v>
      </c>
      <c r="Z4388" t="s">
        <v>33</v>
      </c>
      <c r="AA4388">
        <v>50</v>
      </c>
      <c r="AB4388" t="str">
        <f t="shared" si="68"/>
        <v>20-29</v>
      </c>
    </row>
    <row r="4389" spans="1:28" x14ac:dyDescent="0.3">
      <c r="A4389">
        <v>18</v>
      </c>
      <c r="B4389" t="s">
        <v>27</v>
      </c>
      <c r="C4389" t="s">
        <v>28</v>
      </c>
      <c r="D4389">
        <v>86</v>
      </c>
      <c r="E4389" t="s">
        <v>29</v>
      </c>
      <c r="F4389">
        <v>50</v>
      </c>
      <c r="G4389">
        <v>1</v>
      </c>
      <c r="H4389" t="s">
        <v>43</v>
      </c>
      <c r="I4389">
        <v>200</v>
      </c>
      <c r="J4389" t="s">
        <v>40</v>
      </c>
      <c r="K4389">
        <v>-200</v>
      </c>
      <c r="L4389" s="1">
        <v>2286</v>
      </c>
      <c r="M4389" t="s">
        <v>36</v>
      </c>
      <c r="N4389" t="s">
        <v>27</v>
      </c>
      <c r="O4389" t="s">
        <v>27</v>
      </c>
      <c r="P4389">
        <v>50</v>
      </c>
      <c r="Q4389" t="s">
        <v>34</v>
      </c>
      <c r="R4389">
        <v>27</v>
      </c>
      <c r="S4389" t="s">
        <v>36</v>
      </c>
      <c r="T4389">
        <v>4</v>
      </c>
      <c r="U4389">
        <v>2</v>
      </c>
      <c r="V4389">
        <v>1</v>
      </c>
      <c r="W4389">
        <v>8</v>
      </c>
      <c r="X4389">
        <v>709</v>
      </c>
      <c r="Y4389">
        <v>-50</v>
      </c>
      <c r="Z4389" t="s">
        <v>35</v>
      </c>
      <c r="AA4389">
        <v>100</v>
      </c>
      <c r="AB4389" t="str">
        <f t="shared" si="68"/>
        <v>10-19</v>
      </c>
    </row>
    <row r="4390" spans="1:28" x14ac:dyDescent="0.3">
      <c r="A4390">
        <v>42</v>
      </c>
      <c r="B4390" t="s">
        <v>27</v>
      </c>
      <c r="C4390" t="s">
        <v>28</v>
      </c>
      <c r="D4390">
        <v>86</v>
      </c>
      <c r="E4390" t="s">
        <v>29</v>
      </c>
      <c r="F4390">
        <v>50</v>
      </c>
      <c r="G4390">
        <v>0</v>
      </c>
      <c r="H4390" t="s">
        <v>39</v>
      </c>
      <c r="I4390">
        <v>0</v>
      </c>
      <c r="J4390" t="s">
        <v>40</v>
      </c>
      <c r="K4390">
        <v>-200</v>
      </c>
      <c r="L4390" s="1">
        <v>2086</v>
      </c>
      <c r="M4390" t="s">
        <v>27</v>
      </c>
      <c r="N4390" t="s">
        <v>36</v>
      </c>
      <c r="O4390" t="s">
        <v>36</v>
      </c>
      <c r="P4390">
        <v>100</v>
      </c>
      <c r="Q4390" t="s">
        <v>34</v>
      </c>
      <c r="R4390">
        <v>6</v>
      </c>
      <c r="S4390" t="s">
        <v>36</v>
      </c>
      <c r="T4390">
        <v>6</v>
      </c>
      <c r="U4390">
        <v>1</v>
      </c>
      <c r="V4390">
        <v>2</v>
      </c>
      <c r="W4390">
        <v>11</v>
      </c>
      <c r="X4390">
        <v>631</v>
      </c>
      <c r="Y4390">
        <v>50</v>
      </c>
      <c r="Z4390" t="s">
        <v>33</v>
      </c>
      <c r="AA4390">
        <v>50</v>
      </c>
      <c r="AB4390" t="str">
        <f t="shared" si="68"/>
        <v>40-49</v>
      </c>
    </row>
    <row r="4391" spans="1:28" x14ac:dyDescent="0.3">
      <c r="A4391">
        <v>48</v>
      </c>
      <c r="B4391" t="s">
        <v>27</v>
      </c>
      <c r="C4391" t="s">
        <v>45</v>
      </c>
      <c r="D4391">
        <v>0</v>
      </c>
      <c r="E4391" t="s">
        <v>42</v>
      </c>
      <c r="F4391">
        <v>100</v>
      </c>
      <c r="G4391">
        <v>1</v>
      </c>
      <c r="H4391" t="s">
        <v>30</v>
      </c>
      <c r="I4391">
        <v>50</v>
      </c>
      <c r="J4391" t="s">
        <v>31</v>
      </c>
      <c r="K4391">
        <v>0</v>
      </c>
      <c r="L4391" s="1">
        <v>2250</v>
      </c>
      <c r="M4391" t="s">
        <v>27</v>
      </c>
      <c r="N4391" t="s">
        <v>27</v>
      </c>
      <c r="O4391" t="s">
        <v>36</v>
      </c>
      <c r="P4391">
        <v>50</v>
      </c>
      <c r="Q4391" t="s">
        <v>34</v>
      </c>
      <c r="R4391">
        <v>3</v>
      </c>
      <c r="S4391" t="s">
        <v>27</v>
      </c>
      <c r="T4391">
        <v>8</v>
      </c>
      <c r="U4391">
        <v>1</v>
      </c>
      <c r="V4391">
        <v>1</v>
      </c>
      <c r="W4391">
        <v>99</v>
      </c>
      <c r="X4391">
        <v>816</v>
      </c>
      <c r="Y4391">
        <v>-50</v>
      </c>
      <c r="Z4391" t="s">
        <v>33</v>
      </c>
      <c r="AA4391">
        <v>50</v>
      </c>
      <c r="AB4391" t="str">
        <f t="shared" si="68"/>
        <v>40-49</v>
      </c>
    </row>
    <row r="4392" spans="1:28" x14ac:dyDescent="0.3">
      <c r="A4392">
        <v>47</v>
      </c>
      <c r="B4392" t="s">
        <v>27</v>
      </c>
      <c r="C4392" t="s">
        <v>38</v>
      </c>
      <c r="D4392">
        <v>0</v>
      </c>
      <c r="E4392" t="s">
        <v>29</v>
      </c>
      <c r="F4392">
        <v>50</v>
      </c>
      <c r="G4392">
        <v>1</v>
      </c>
      <c r="H4392" t="s">
        <v>30</v>
      </c>
      <c r="I4392">
        <v>50</v>
      </c>
      <c r="J4392" t="s">
        <v>31</v>
      </c>
      <c r="K4392">
        <v>0</v>
      </c>
      <c r="L4392" s="1">
        <v>2250</v>
      </c>
      <c r="M4392" t="s">
        <v>36</v>
      </c>
      <c r="N4392" t="s">
        <v>27</v>
      </c>
      <c r="O4392" t="s">
        <v>27</v>
      </c>
      <c r="P4392">
        <v>50</v>
      </c>
      <c r="Q4392" t="s">
        <v>34</v>
      </c>
      <c r="R4392">
        <v>7</v>
      </c>
      <c r="S4392" t="s">
        <v>27</v>
      </c>
      <c r="T4392">
        <v>3</v>
      </c>
      <c r="U4392">
        <v>3</v>
      </c>
      <c r="V4392">
        <v>3</v>
      </c>
      <c r="W4392">
        <v>99</v>
      </c>
      <c r="X4392">
        <v>768</v>
      </c>
      <c r="Y4392">
        <v>-50</v>
      </c>
      <c r="Z4392" t="s">
        <v>35</v>
      </c>
      <c r="AA4392">
        <v>100</v>
      </c>
      <c r="AB4392" t="str">
        <f t="shared" si="68"/>
        <v>40-49</v>
      </c>
    </row>
    <row r="4393" spans="1:28" x14ac:dyDescent="0.3">
      <c r="A4393">
        <v>52</v>
      </c>
      <c r="B4393" t="s">
        <v>27</v>
      </c>
      <c r="C4393" t="s">
        <v>28</v>
      </c>
      <c r="D4393">
        <v>86</v>
      </c>
      <c r="E4393" t="s">
        <v>29</v>
      </c>
      <c r="F4393">
        <v>50</v>
      </c>
      <c r="G4393">
        <v>2</v>
      </c>
      <c r="H4393" t="s">
        <v>30</v>
      </c>
      <c r="I4393">
        <v>100</v>
      </c>
      <c r="J4393" t="s">
        <v>40</v>
      </c>
      <c r="K4393">
        <v>-200</v>
      </c>
      <c r="L4393" s="1">
        <v>2086</v>
      </c>
      <c r="M4393" t="s">
        <v>27</v>
      </c>
      <c r="N4393" t="s">
        <v>36</v>
      </c>
      <c r="O4393" t="s">
        <v>27</v>
      </c>
      <c r="P4393">
        <v>50</v>
      </c>
      <c r="Q4393" t="s">
        <v>34</v>
      </c>
      <c r="R4393">
        <v>27</v>
      </c>
      <c r="S4393" t="s">
        <v>27</v>
      </c>
      <c r="T4393">
        <v>5</v>
      </c>
      <c r="U4393">
        <v>3</v>
      </c>
      <c r="V4393">
        <v>1</v>
      </c>
      <c r="W4393">
        <v>99</v>
      </c>
      <c r="X4393">
        <v>747</v>
      </c>
      <c r="Y4393">
        <v>-50</v>
      </c>
      <c r="Z4393" t="s">
        <v>41</v>
      </c>
      <c r="AA4393">
        <v>0</v>
      </c>
      <c r="AB4393" t="str">
        <f t="shared" si="68"/>
        <v>50-59</v>
      </c>
    </row>
    <row r="4394" spans="1:28" x14ac:dyDescent="0.3">
      <c r="A4394">
        <v>44</v>
      </c>
      <c r="B4394" t="s">
        <v>27</v>
      </c>
      <c r="C4394" t="s">
        <v>28</v>
      </c>
      <c r="D4394">
        <v>86</v>
      </c>
      <c r="E4394" t="s">
        <v>37</v>
      </c>
      <c r="F4394">
        <v>0</v>
      </c>
      <c r="G4394">
        <v>0</v>
      </c>
      <c r="H4394" t="s">
        <v>30</v>
      </c>
      <c r="I4394">
        <v>0</v>
      </c>
      <c r="J4394" t="s">
        <v>40</v>
      </c>
      <c r="K4394">
        <v>-200</v>
      </c>
      <c r="L4394" s="1">
        <v>2086</v>
      </c>
      <c r="M4394" t="s">
        <v>27</v>
      </c>
      <c r="N4394" t="s">
        <v>27</v>
      </c>
      <c r="O4394" t="s">
        <v>27</v>
      </c>
      <c r="P4394">
        <v>0</v>
      </c>
      <c r="Q4394" t="s">
        <v>34</v>
      </c>
      <c r="R4394">
        <v>7</v>
      </c>
      <c r="S4394" t="s">
        <v>36</v>
      </c>
      <c r="T4394">
        <v>7</v>
      </c>
      <c r="U4394">
        <v>1</v>
      </c>
      <c r="V4394">
        <v>1</v>
      </c>
      <c r="W4394">
        <v>9</v>
      </c>
      <c r="X4394">
        <v>833</v>
      </c>
      <c r="Y4394">
        <v>-50</v>
      </c>
      <c r="Z4394" t="s">
        <v>35</v>
      </c>
      <c r="AA4394">
        <v>100</v>
      </c>
      <c r="AB4394" t="str">
        <f t="shared" si="68"/>
        <v>40-49</v>
      </c>
    </row>
    <row r="4395" spans="1:28" x14ac:dyDescent="0.3">
      <c r="A4395">
        <v>32</v>
      </c>
      <c r="B4395" t="s">
        <v>27</v>
      </c>
      <c r="C4395" t="s">
        <v>38</v>
      </c>
      <c r="D4395">
        <v>0</v>
      </c>
      <c r="E4395" t="s">
        <v>42</v>
      </c>
      <c r="F4395">
        <v>100</v>
      </c>
      <c r="G4395">
        <v>0</v>
      </c>
      <c r="H4395" t="s">
        <v>30</v>
      </c>
      <c r="I4395">
        <v>0</v>
      </c>
      <c r="J4395" t="s">
        <v>40</v>
      </c>
      <c r="K4395">
        <v>-200</v>
      </c>
      <c r="L4395" s="1">
        <v>2000</v>
      </c>
      <c r="M4395" t="s">
        <v>27</v>
      </c>
      <c r="N4395" t="s">
        <v>27</v>
      </c>
      <c r="O4395" t="s">
        <v>36</v>
      </c>
      <c r="P4395">
        <v>50</v>
      </c>
      <c r="Q4395" t="s">
        <v>32</v>
      </c>
      <c r="R4395">
        <v>15</v>
      </c>
      <c r="S4395" t="s">
        <v>36</v>
      </c>
      <c r="T4395">
        <v>5</v>
      </c>
      <c r="U4395">
        <v>1</v>
      </c>
      <c r="V4395">
        <v>3</v>
      </c>
      <c r="W4395">
        <v>8</v>
      </c>
      <c r="X4395">
        <v>723</v>
      </c>
      <c r="Y4395">
        <v>-50</v>
      </c>
      <c r="Z4395" t="s">
        <v>33</v>
      </c>
      <c r="AA4395">
        <v>50</v>
      </c>
      <c r="AB4395" t="str">
        <f t="shared" si="68"/>
        <v>30-39</v>
      </c>
    </row>
    <row r="4396" spans="1:28" x14ac:dyDescent="0.3">
      <c r="A4396">
        <v>52</v>
      </c>
      <c r="B4396" t="s">
        <v>27</v>
      </c>
      <c r="C4396" t="s">
        <v>46</v>
      </c>
      <c r="D4396">
        <v>0</v>
      </c>
      <c r="E4396" t="s">
        <v>29</v>
      </c>
      <c r="F4396">
        <v>50</v>
      </c>
      <c r="G4396">
        <v>1</v>
      </c>
      <c r="H4396" t="s">
        <v>30</v>
      </c>
      <c r="I4396">
        <v>50</v>
      </c>
      <c r="J4396" t="s">
        <v>40</v>
      </c>
      <c r="K4396">
        <v>-200</v>
      </c>
      <c r="L4396" s="1">
        <v>1950</v>
      </c>
      <c r="M4396" t="s">
        <v>36</v>
      </c>
      <c r="N4396" t="s">
        <v>27</v>
      </c>
      <c r="O4396" t="s">
        <v>27</v>
      </c>
      <c r="P4396">
        <v>50</v>
      </c>
      <c r="Q4396" t="s">
        <v>32</v>
      </c>
      <c r="R4396">
        <v>23</v>
      </c>
      <c r="S4396" t="s">
        <v>27</v>
      </c>
      <c r="T4396">
        <v>3</v>
      </c>
      <c r="U4396">
        <v>3</v>
      </c>
      <c r="V4396">
        <v>1</v>
      </c>
      <c r="W4396">
        <v>99</v>
      </c>
      <c r="X4396">
        <v>730</v>
      </c>
      <c r="Y4396">
        <v>-50</v>
      </c>
      <c r="Z4396" t="s">
        <v>41</v>
      </c>
      <c r="AA4396">
        <v>0</v>
      </c>
      <c r="AB4396" t="str">
        <f t="shared" si="68"/>
        <v>50-59</v>
      </c>
    </row>
    <row r="4397" spans="1:28" x14ac:dyDescent="0.3">
      <c r="A4397">
        <v>19</v>
      </c>
      <c r="B4397" t="s">
        <v>27</v>
      </c>
      <c r="C4397" t="s">
        <v>28</v>
      </c>
      <c r="D4397">
        <v>86</v>
      </c>
      <c r="E4397" t="s">
        <v>42</v>
      </c>
      <c r="F4397">
        <v>100</v>
      </c>
      <c r="G4397">
        <v>1</v>
      </c>
      <c r="H4397" t="s">
        <v>30</v>
      </c>
      <c r="I4397">
        <v>50</v>
      </c>
      <c r="J4397" t="s">
        <v>31</v>
      </c>
      <c r="K4397">
        <v>0</v>
      </c>
      <c r="L4397" s="1">
        <v>2386</v>
      </c>
      <c r="M4397" t="s">
        <v>27</v>
      </c>
      <c r="N4397" t="s">
        <v>36</v>
      </c>
      <c r="O4397" t="s">
        <v>27</v>
      </c>
      <c r="P4397">
        <v>50</v>
      </c>
      <c r="Q4397" t="s">
        <v>34</v>
      </c>
      <c r="R4397">
        <v>26</v>
      </c>
      <c r="S4397" t="s">
        <v>36</v>
      </c>
      <c r="T4397">
        <v>3</v>
      </c>
      <c r="U4397">
        <v>0</v>
      </c>
      <c r="V4397">
        <v>1</v>
      </c>
      <c r="W4397">
        <v>10</v>
      </c>
      <c r="X4397">
        <v>807</v>
      </c>
      <c r="Y4397">
        <v>-50</v>
      </c>
      <c r="Z4397" t="s">
        <v>35</v>
      </c>
      <c r="AA4397">
        <v>100</v>
      </c>
      <c r="AB4397" t="str">
        <f t="shared" si="68"/>
        <v>10-19</v>
      </c>
    </row>
    <row r="4398" spans="1:28" x14ac:dyDescent="0.3">
      <c r="A4398">
        <v>26</v>
      </c>
      <c r="B4398" t="s">
        <v>27</v>
      </c>
      <c r="C4398" t="s">
        <v>46</v>
      </c>
      <c r="D4398">
        <v>0</v>
      </c>
      <c r="E4398" t="s">
        <v>29</v>
      </c>
      <c r="F4398">
        <v>50</v>
      </c>
      <c r="G4398">
        <v>0</v>
      </c>
      <c r="H4398" t="s">
        <v>30</v>
      </c>
      <c r="I4398">
        <v>0</v>
      </c>
      <c r="J4398" t="s">
        <v>40</v>
      </c>
      <c r="K4398">
        <v>-200</v>
      </c>
      <c r="L4398" s="1">
        <v>1950</v>
      </c>
      <c r="M4398" t="s">
        <v>27</v>
      </c>
      <c r="N4398" t="s">
        <v>36</v>
      </c>
      <c r="O4398" t="s">
        <v>27</v>
      </c>
      <c r="P4398">
        <v>50</v>
      </c>
      <c r="Q4398" t="s">
        <v>34</v>
      </c>
      <c r="R4398">
        <v>11</v>
      </c>
      <c r="S4398" t="s">
        <v>27</v>
      </c>
      <c r="T4398">
        <v>2</v>
      </c>
      <c r="U4398">
        <v>0</v>
      </c>
      <c r="V4398">
        <v>2</v>
      </c>
      <c r="W4398">
        <v>99</v>
      </c>
      <c r="X4398">
        <v>721</v>
      </c>
      <c r="Y4398">
        <v>-50</v>
      </c>
      <c r="Z4398" t="s">
        <v>33</v>
      </c>
      <c r="AA4398">
        <v>50</v>
      </c>
      <c r="AB4398" t="str">
        <f t="shared" si="68"/>
        <v>20-29</v>
      </c>
    </row>
    <row r="4399" spans="1:28" x14ac:dyDescent="0.3">
      <c r="A4399">
        <v>25</v>
      </c>
      <c r="B4399" t="s">
        <v>27</v>
      </c>
      <c r="C4399" t="s">
        <v>38</v>
      </c>
      <c r="D4399">
        <v>0</v>
      </c>
      <c r="E4399" t="s">
        <v>29</v>
      </c>
      <c r="F4399">
        <v>50</v>
      </c>
      <c r="G4399">
        <v>0</v>
      </c>
      <c r="H4399" t="s">
        <v>43</v>
      </c>
      <c r="I4399">
        <v>0</v>
      </c>
      <c r="J4399" t="s">
        <v>40</v>
      </c>
      <c r="K4399">
        <v>-200</v>
      </c>
      <c r="L4399" s="1">
        <v>1950</v>
      </c>
      <c r="M4399" t="s">
        <v>27</v>
      </c>
      <c r="N4399" t="s">
        <v>27</v>
      </c>
      <c r="O4399" t="s">
        <v>36</v>
      </c>
      <c r="P4399">
        <v>50</v>
      </c>
      <c r="Q4399" t="s">
        <v>32</v>
      </c>
      <c r="R4399">
        <v>19</v>
      </c>
      <c r="S4399" t="s">
        <v>27</v>
      </c>
      <c r="T4399">
        <v>4</v>
      </c>
      <c r="U4399">
        <v>1</v>
      </c>
      <c r="V4399">
        <v>2</v>
      </c>
      <c r="W4399">
        <v>99</v>
      </c>
      <c r="X4399">
        <v>715</v>
      </c>
      <c r="Y4399">
        <v>-50</v>
      </c>
      <c r="Z4399" t="s">
        <v>33</v>
      </c>
      <c r="AA4399">
        <v>50</v>
      </c>
      <c r="AB4399" t="str">
        <f t="shared" si="68"/>
        <v>20-29</v>
      </c>
    </row>
    <row r="4400" spans="1:28" x14ac:dyDescent="0.3">
      <c r="A4400">
        <v>56</v>
      </c>
      <c r="B4400" t="s">
        <v>36</v>
      </c>
      <c r="C4400" t="s">
        <v>38</v>
      </c>
      <c r="D4400">
        <v>0</v>
      </c>
      <c r="E4400" t="s">
        <v>37</v>
      </c>
      <c r="F4400">
        <v>0</v>
      </c>
      <c r="G4400">
        <v>0</v>
      </c>
      <c r="H4400" t="s">
        <v>39</v>
      </c>
      <c r="I4400">
        <v>0</v>
      </c>
      <c r="J4400" t="s">
        <v>31</v>
      </c>
      <c r="K4400">
        <v>0</v>
      </c>
      <c r="L4400" s="1">
        <v>2250</v>
      </c>
      <c r="M4400" t="s">
        <v>27</v>
      </c>
      <c r="N4400" t="s">
        <v>36</v>
      </c>
      <c r="O4400" t="s">
        <v>27</v>
      </c>
      <c r="P4400">
        <v>50</v>
      </c>
      <c r="Q4400" t="s">
        <v>32</v>
      </c>
      <c r="R4400">
        <v>19</v>
      </c>
      <c r="S4400" t="s">
        <v>36</v>
      </c>
      <c r="T4400">
        <v>6</v>
      </c>
      <c r="U4400">
        <v>0</v>
      </c>
      <c r="V4400">
        <v>2</v>
      </c>
      <c r="W4400">
        <v>5</v>
      </c>
      <c r="X4400">
        <v>629</v>
      </c>
      <c r="Y4400">
        <v>50</v>
      </c>
      <c r="Z4400" t="s">
        <v>35</v>
      </c>
      <c r="AA4400">
        <v>100</v>
      </c>
      <c r="AB4400" t="str">
        <f t="shared" si="68"/>
        <v>50-59</v>
      </c>
    </row>
    <row r="4401" spans="1:28" x14ac:dyDescent="0.3">
      <c r="A4401">
        <v>54</v>
      </c>
      <c r="B4401" t="s">
        <v>27</v>
      </c>
      <c r="C4401" t="s">
        <v>45</v>
      </c>
      <c r="D4401">
        <v>0</v>
      </c>
      <c r="E4401" t="s">
        <v>42</v>
      </c>
      <c r="F4401">
        <v>100</v>
      </c>
      <c r="G4401">
        <v>2</v>
      </c>
      <c r="H4401" t="s">
        <v>30</v>
      </c>
      <c r="I4401">
        <v>100</v>
      </c>
      <c r="J4401" t="s">
        <v>31</v>
      </c>
      <c r="K4401">
        <v>0</v>
      </c>
      <c r="L4401" s="1">
        <v>2250</v>
      </c>
      <c r="M4401" t="s">
        <v>27</v>
      </c>
      <c r="N4401" t="s">
        <v>36</v>
      </c>
      <c r="O4401" t="s">
        <v>27</v>
      </c>
      <c r="P4401">
        <v>50</v>
      </c>
      <c r="Q4401" t="s">
        <v>32</v>
      </c>
      <c r="R4401">
        <v>29</v>
      </c>
      <c r="S4401" t="s">
        <v>27</v>
      </c>
      <c r="T4401">
        <v>7</v>
      </c>
      <c r="U4401">
        <v>4</v>
      </c>
      <c r="V4401">
        <v>2</v>
      </c>
      <c r="W4401">
        <v>99</v>
      </c>
      <c r="X4401">
        <v>702</v>
      </c>
      <c r="Y4401">
        <v>-50</v>
      </c>
      <c r="Z4401" t="s">
        <v>41</v>
      </c>
      <c r="AA4401">
        <v>0</v>
      </c>
      <c r="AB4401" t="str">
        <f t="shared" si="68"/>
        <v>50-59</v>
      </c>
    </row>
    <row r="4402" spans="1:28" x14ac:dyDescent="0.3">
      <c r="A4402">
        <v>47</v>
      </c>
      <c r="B4402" t="s">
        <v>27</v>
      </c>
      <c r="C4402" t="s">
        <v>38</v>
      </c>
      <c r="D4402">
        <v>0</v>
      </c>
      <c r="E4402" t="s">
        <v>37</v>
      </c>
      <c r="F4402">
        <v>0</v>
      </c>
      <c r="G4402">
        <v>1</v>
      </c>
      <c r="H4402" t="s">
        <v>43</v>
      </c>
      <c r="I4402">
        <v>200</v>
      </c>
      <c r="J4402" t="s">
        <v>31</v>
      </c>
      <c r="K4402">
        <v>0</v>
      </c>
      <c r="L4402" s="1">
        <v>2200</v>
      </c>
      <c r="M4402" t="s">
        <v>27</v>
      </c>
      <c r="N4402" t="s">
        <v>36</v>
      </c>
      <c r="O4402" t="s">
        <v>36</v>
      </c>
      <c r="P4402">
        <v>100</v>
      </c>
      <c r="Q4402" t="s">
        <v>44</v>
      </c>
      <c r="R4402">
        <v>18</v>
      </c>
      <c r="S4402" t="s">
        <v>36</v>
      </c>
      <c r="T4402">
        <v>2</v>
      </c>
      <c r="U4402">
        <v>6</v>
      </c>
      <c r="V4402">
        <v>2</v>
      </c>
      <c r="W4402">
        <v>14</v>
      </c>
      <c r="X4402">
        <v>769</v>
      </c>
      <c r="Y4402">
        <v>-50</v>
      </c>
      <c r="Z4402" t="s">
        <v>41</v>
      </c>
      <c r="AA4402">
        <v>0</v>
      </c>
      <c r="AB4402" t="str">
        <f t="shared" si="68"/>
        <v>40-49</v>
      </c>
    </row>
    <row r="4403" spans="1:28" x14ac:dyDescent="0.3">
      <c r="A4403">
        <v>56</v>
      </c>
      <c r="B4403" t="s">
        <v>36</v>
      </c>
      <c r="C4403" t="s">
        <v>46</v>
      </c>
      <c r="D4403">
        <v>0</v>
      </c>
      <c r="E4403" t="s">
        <v>29</v>
      </c>
      <c r="F4403">
        <v>50</v>
      </c>
      <c r="G4403">
        <v>2</v>
      </c>
      <c r="H4403" t="s">
        <v>43</v>
      </c>
      <c r="I4403">
        <v>400</v>
      </c>
      <c r="J4403" t="s">
        <v>31</v>
      </c>
      <c r="K4403">
        <v>0</v>
      </c>
      <c r="L4403" s="1">
        <v>2600</v>
      </c>
      <c r="M4403" t="s">
        <v>27</v>
      </c>
      <c r="N4403" t="s">
        <v>36</v>
      </c>
      <c r="O4403" t="s">
        <v>27</v>
      </c>
      <c r="P4403">
        <v>50</v>
      </c>
      <c r="Q4403" t="s">
        <v>34</v>
      </c>
      <c r="R4403">
        <v>21</v>
      </c>
      <c r="S4403" t="s">
        <v>36</v>
      </c>
      <c r="T4403">
        <v>6</v>
      </c>
      <c r="U4403">
        <v>3</v>
      </c>
      <c r="V4403">
        <v>2</v>
      </c>
      <c r="W4403">
        <v>13</v>
      </c>
      <c r="X4403">
        <v>765</v>
      </c>
      <c r="Y4403">
        <v>-50</v>
      </c>
      <c r="Z4403" t="s">
        <v>35</v>
      </c>
      <c r="AA4403">
        <v>100</v>
      </c>
      <c r="AB4403" t="str">
        <f t="shared" si="68"/>
        <v>50-59</v>
      </c>
    </row>
    <row r="4404" spans="1:28" x14ac:dyDescent="0.3">
      <c r="A4404">
        <v>26</v>
      </c>
      <c r="B4404" t="s">
        <v>27</v>
      </c>
      <c r="C4404" t="s">
        <v>28</v>
      </c>
      <c r="D4404">
        <v>86</v>
      </c>
      <c r="E4404" t="s">
        <v>37</v>
      </c>
      <c r="F4404">
        <v>0</v>
      </c>
      <c r="G4404">
        <v>0</v>
      </c>
      <c r="H4404" t="s">
        <v>39</v>
      </c>
      <c r="I4404">
        <v>0</v>
      </c>
      <c r="J4404" t="s">
        <v>31</v>
      </c>
      <c r="K4404">
        <v>0</v>
      </c>
      <c r="L4404" s="1">
        <v>2386</v>
      </c>
      <c r="M4404" t="s">
        <v>27</v>
      </c>
      <c r="N4404" t="s">
        <v>27</v>
      </c>
      <c r="O4404" t="s">
        <v>27</v>
      </c>
      <c r="P4404">
        <v>0</v>
      </c>
      <c r="Q4404" t="s">
        <v>34</v>
      </c>
      <c r="R4404">
        <v>14</v>
      </c>
      <c r="S4404" t="s">
        <v>27</v>
      </c>
      <c r="T4404">
        <v>4</v>
      </c>
      <c r="U4404">
        <v>1</v>
      </c>
      <c r="V4404">
        <v>3</v>
      </c>
      <c r="W4404">
        <v>99</v>
      </c>
      <c r="X4404">
        <v>667</v>
      </c>
      <c r="Y4404">
        <v>50</v>
      </c>
      <c r="Z4404" t="s">
        <v>35</v>
      </c>
      <c r="AA4404">
        <v>100</v>
      </c>
      <c r="AB4404" t="str">
        <f t="shared" si="68"/>
        <v>20-29</v>
      </c>
    </row>
    <row r="4405" spans="1:28" x14ac:dyDescent="0.3">
      <c r="A4405">
        <v>45</v>
      </c>
      <c r="B4405" t="s">
        <v>27</v>
      </c>
      <c r="C4405" t="s">
        <v>38</v>
      </c>
      <c r="D4405">
        <v>0</v>
      </c>
      <c r="E4405" t="s">
        <v>29</v>
      </c>
      <c r="F4405">
        <v>50</v>
      </c>
      <c r="G4405">
        <v>2</v>
      </c>
      <c r="H4405" t="s">
        <v>30</v>
      </c>
      <c r="I4405">
        <v>100</v>
      </c>
      <c r="J4405" t="s">
        <v>31</v>
      </c>
      <c r="K4405">
        <v>0</v>
      </c>
      <c r="L4405" s="1">
        <v>2250</v>
      </c>
      <c r="M4405" t="s">
        <v>27</v>
      </c>
      <c r="N4405" t="s">
        <v>27</v>
      </c>
      <c r="O4405" t="s">
        <v>36</v>
      </c>
      <c r="P4405">
        <v>50</v>
      </c>
      <c r="Q4405" t="s">
        <v>34</v>
      </c>
      <c r="R4405">
        <v>5</v>
      </c>
      <c r="S4405" t="s">
        <v>27</v>
      </c>
      <c r="T4405">
        <v>9</v>
      </c>
      <c r="U4405">
        <v>1</v>
      </c>
      <c r="V4405">
        <v>3</v>
      </c>
      <c r="W4405">
        <v>99</v>
      </c>
      <c r="X4405">
        <v>742</v>
      </c>
      <c r="Y4405">
        <v>-50</v>
      </c>
      <c r="Z4405" t="s">
        <v>33</v>
      </c>
      <c r="AA4405">
        <v>50</v>
      </c>
      <c r="AB4405" t="str">
        <f t="shared" si="68"/>
        <v>40-49</v>
      </c>
    </row>
    <row r="4406" spans="1:28" x14ac:dyDescent="0.3">
      <c r="A4406">
        <v>38</v>
      </c>
      <c r="B4406" t="s">
        <v>27</v>
      </c>
      <c r="C4406" t="s">
        <v>38</v>
      </c>
      <c r="D4406">
        <v>0</v>
      </c>
      <c r="E4406" t="s">
        <v>42</v>
      </c>
      <c r="F4406">
        <v>100</v>
      </c>
      <c r="G4406">
        <v>2</v>
      </c>
      <c r="H4406" t="s">
        <v>30</v>
      </c>
      <c r="I4406">
        <v>100</v>
      </c>
      <c r="J4406" t="s">
        <v>31</v>
      </c>
      <c r="K4406">
        <v>0</v>
      </c>
      <c r="L4406" s="1">
        <v>2500</v>
      </c>
      <c r="M4406" t="s">
        <v>27</v>
      </c>
      <c r="N4406" t="s">
        <v>27</v>
      </c>
      <c r="O4406" t="s">
        <v>27</v>
      </c>
      <c r="P4406">
        <v>0</v>
      </c>
      <c r="Q4406" t="s">
        <v>34</v>
      </c>
      <c r="R4406">
        <v>20</v>
      </c>
      <c r="S4406" t="s">
        <v>27</v>
      </c>
      <c r="T4406">
        <v>5</v>
      </c>
      <c r="U4406">
        <v>7</v>
      </c>
      <c r="V4406">
        <v>3</v>
      </c>
      <c r="W4406">
        <v>99</v>
      </c>
      <c r="X4406">
        <v>685</v>
      </c>
      <c r="Y4406">
        <v>50</v>
      </c>
      <c r="Z4406" t="s">
        <v>35</v>
      </c>
      <c r="AA4406">
        <v>100</v>
      </c>
      <c r="AB4406" t="str">
        <f t="shared" si="68"/>
        <v>30-39</v>
      </c>
    </row>
    <row r="4407" spans="1:28" x14ac:dyDescent="0.3">
      <c r="A4407">
        <v>52</v>
      </c>
      <c r="B4407" t="s">
        <v>27</v>
      </c>
      <c r="C4407" t="s">
        <v>28</v>
      </c>
      <c r="D4407">
        <v>86</v>
      </c>
      <c r="E4407" t="s">
        <v>37</v>
      </c>
      <c r="F4407">
        <v>0</v>
      </c>
      <c r="G4407">
        <v>1</v>
      </c>
      <c r="H4407" t="s">
        <v>30</v>
      </c>
      <c r="I4407">
        <v>50</v>
      </c>
      <c r="J4407" t="s">
        <v>31</v>
      </c>
      <c r="K4407">
        <v>0</v>
      </c>
      <c r="L4407" s="1">
        <v>2336</v>
      </c>
      <c r="M4407" t="s">
        <v>27</v>
      </c>
      <c r="N4407" t="s">
        <v>27</v>
      </c>
      <c r="O4407" t="s">
        <v>27</v>
      </c>
      <c r="P4407">
        <v>0</v>
      </c>
      <c r="Q4407" t="s">
        <v>34</v>
      </c>
      <c r="R4407">
        <v>26</v>
      </c>
      <c r="S4407" t="s">
        <v>27</v>
      </c>
      <c r="T4407">
        <v>7</v>
      </c>
      <c r="U4407">
        <v>1</v>
      </c>
      <c r="V4407">
        <v>3</v>
      </c>
      <c r="W4407">
        <v>99</v>
      </c>
      <c r="X4407">
        <v>787</v>
      </c>
      <c r="Y4407">
        <v>-50</v>
      </c>
      <c r="Z4407" t="s">
        <v>35</v>
      </c>
      <c r="AA4407">
        <v>100</v>
      </c>
      <c r="AB4407" t="str">
        <f t="shared" si="68"/>
        <v>50-59</v>
      </c>
    </row>
    <row r="4408" spans="1:28" x14ac:dyDescent="0.3">
      <c r="A4408">
        <v>38</v>
      </c>
      <c r="B4408" t="s">
        <v>27</v>
      </c>
      <c r="C4408" t="s">
        <v>38</v>
      </c>
      <c r="D4408">
        <v>0</v>
      </c>
      <c r="E4408" t="s">
        <v>42</v>
      </c>
      <c r="F4408">
        <v>100</v>
      </c>
      <c r="G4408">
        <v>0</v>
      </c>
      <c r="H4408" t="s">
        <v>30</v>
      </c>
      <c r="I4408">
        <v>0</v>
      </c>
      <c r="J4408" t="s">
        <v>31</v>
      </c>
      <c r="K4408">
        <v>0</v>
      </c>
      <c r="L4408" s="1">
        <v>2350</v>
      </c>
      <c r="M4408" t="s">
        <v>27</v>
      </c>
      <c r="N4408" t="s">
        <v>36</v>
      </c>
      <c r="O4408" t="s">
        <v>27</v>
      </c>
      <c r="P4408">
        <v>50</v>
      </c>
      <c r="Q4408" t="s">
        <v>34</v>
      </c>
      <c r="R4408">
        <v>9</v>
      </c>
      <c r="S4408" t="s">
        <v>27</v>
      </c>
      <c r="T4408">
        <v>3</v>
      </c>
      <c r="U4408">
        <v>3</v>
      </c>
      <c r="V4408">
        <v>1</v>
      </c>
      <c r="W4408">
        <v>99</v>
      </c>
      <c r="X4408">
        <v>699</v>
      </c>
      <c r="Y4408">
        <v>50</v>
      </c>
      <c r="Z4408" t="s">
        <v>35</v>
      </c>
      <c r="AA4408">
        <v>100</v>
      </c>
      <c r="AB4408" t="str">
        <f t="shared" si="68"/>
        <v>30-39</v>
      </c>
    </row>
    <row r="4409" spans="1:28" x14ac:dyDescent="0.3">
      <c r="A4409">
        <v>34</v>
      </c>
      <c r="B4409" t="s">
        <v>27</v>
      </c>
      <c r="C4409" t="s">
        <v>28</v>
      </c>
      <c r="D4409">
        <v>86</v>
      </c>
      <c r="E4409" t="s">
        <v>29</v>
      </c>
      <c r="F4409">
        <v>50</v>
      </c>
      <c r="G4409">
        <v>1</v>
      </c>
      <c r="H4409" t="s">
        <v>43</v>
      </c>
      <c r="I4409">
        <v>200</v>
      </c>
      <c r="J4409" t="s">
        <v>40</v>
      </c>
      <c r="K4409">
        <v>-200</v>
      </c>
      <c r="L4409" s="1">
        <v>2286</v>
      </c>
      <c r="M4409" t="s">
        <v>27</v>
      </c>
      <c r="N4409" t="s">
        <v>27</v>
      </c>
      <c r="O4409" t="s">
        <v>27</v>
      </c>
      <c r="P4409">
        <v>0</v>
      </c>
      <c r="Q4409" t="s">
        <v>32</v>
      </c>
      <c r="R4409">
        <v>18</v>
      </c>
      <c r="S4409" t="s">
        <v>36</v>
      </c>
      <c r="T4409">
        <v>4</v>
      </c>
      <c r="U4409">
        <v>1</v>
      </c>
      <c r="V4409">
        <v>3</v>
      </c>
      <c r="W4409">
        <v>12</v>
      </c>
      <c r="X4409">
        <v>723</v>
      </c>
      <c r="Y4409">
        <v>-50</v>
      </c>
      <c r="Z4409" t="s">
        <v>33</v>
      </c>
      <c r="AA4409">
        <v>50</v>
      </c>
      <c r="AB4409" t="str">
        <f t="shared" si="68"/>
        <v>30-39</v>
      </c>
    </row>
    <row r="4410" spans="1:28" x14ac:dyDescent="0.3">
      <c r="A4410">
        <v>48</v>
      </c>
      <c r="B4410" t="s">
        <v>27</v>
      </c>
      <c r="C4410" t="s">
        <v>28</v>
      </c>
      <c r="D4410">
        <v>86</v>
      </c>
      <c r="E4410" t="s">
        <v>37</v>
      </c>
      <c r="F4410">
        <v>0</v>
      </c>
      <c r="G4410">
        <v>0</v>
      </c>
      <c r="H4410" t="s">
        <v>39</v>
      </c>
      <c r="I4410">
        <v>0</v>
      </c>
      <c r="J4410" t="s">
        <v>31</v>
      </c>
      <c r="K4410">
        <v>0</v>
      </c>
      <c r="L4410" s="1">
        <v>2236</v>
      </c>
      <c r="M4410" t="s">
        <v>36</v>
      </c>
      <c r="N4410" t="s">
        <v>27</v>
      </c>
      <c r="O4410" t="s">
        <v>27</v>
      </c>
      <c r="P4410">
        <v>50</v>
      </c>
      <c r="Q4410" t="s">
        <v>34</v>
      </c>
      <c r="R4410">
        <v>11</v>
      </c>
      <c r="S4410" t="s">
        <v>36</v>
      </c>
      <c r="T4410">
        <v>3</v>
      </c>
      <c r="U4410">
        <v>1</v>
      </c>
      <c r="V4410">
        <v>3</v>
      </c>
      <c r="W4410">
        <v>9</v>
      </c>
      <c r="X4410">
        <v>722</v>
      </c>
      <c r="Y4410">
        <v>-50</v>
      </c>
      <c r="Z4410" t="s">
        <v>35</v>
      </c>
      <c r="AA4410">
        <v>100</v>
      </c>
      <c r="AB4410" t="str">
        <f t="shared" si="68"/>
        <v>40-49</v>
      </c>
    </row>
    <row r="4411" spans="1:28" x14ac:dyDescent="0.3">
      <c r="A4411">
        <v>53</v>
      </c>
      <c r="B4411" t="s">
        <v>27</v>
      </c>
      <c r="C4411" t="s">
        <v>28</v>
      </c>
      <c r="D4411">
        <v>86</v>
      </c>
      <c r="E4411" t="s">
        <v>42</v>
      </c>
      <c r="F4411">
        <v>100</v>
      </c>
      <c r="G4411">
        <v>1</v>
      </c>
      <c r="H4411" t="s">
        <v>30</v>
      </c>
      <c r="I4411">
        <v>50</v>
      </c>
      <c r="J4411" t="s">
        <v>31</v>
      </c>
      <c r="K4411">
        <v>0</v>
      </c>
      <c r="L4411" s="1">
        <v>2336</v>
      </c>
      <c r="M4411" t="s">
        <v>27</v>
      </c>
      <c r="N4411" t="s">
        <v>27</v>
      </c>
      <c r="O4411" t="s">
        <v>27</v>
      </c>
      <c r="P4411">
        <v>0</v>
      </c>
      <c r="Q4411" t="s">
        <v>32</v>
      </c>
      <c r="R4411">
        <v>1</v>
      </c>
      <c r="S4411" t="s">
        <v>36</v>
      </c>
      <c r="T4411">
        <v>6</v>
      </c>
      <c r="U4411">
        <v>0</v>
      </c>
      <c r="V4411">
        <v>1</v>
      </c>
      <c r="W4411">
        <v>2</v>
      </c>
      <c r="X4411">
        <v>704</v>
      </c>
      <c r="Y4411">
        <v>-50</v>
      </c>
      <c r="Z4411" t="s">
        <v>41</v>
      </c>
      <c r="AA4411">
        <v>0</v>
      </c>
      <c r="AB4411" t="str">
        <f t="shared" si="68"/>
        <v>50-59</v>
      </c>
    </row>
    <row r="4412" spans="1:28" x14ac:dyDescent="0.3">
      <c r="A4412">
        <v>29</v>
      </c>
      <c r="B4412" t="s">
        <v>27</v>
      </c>
      <c r="C4412" t="s">
        <v>38</v>
      </c>
      <c r="D4412">
        <v>0</v>
      </c>
      <c r="E4412" t="s">
        <v>29</v>
      </c>
      <c r="F4412">
        <v>50</v>
      </c>
      <c r="G4412">
        <v>2</v>
      </c>
      <c r="H4412" t="s">
        <v>30</v>
      </c>
      <c r="I4412">
        <v>100</v>
      </c>
      <c r="J4412" t="s">
        <v>31</v>
      </c>
      <c r="K4412">
        <v>0</v>
      </c>
      <c r="L4412" s="1">
        <v>2300</v>
      </c>
      <c r="M4412" t="s">
        <v>27</v>
      </c>
      <c r="N4412" t="s">
        <v>27</v>
      </c>
      <c r="O4412" t="s">
        <v>27</v>
      </c>
      <c r="P4412">
        <v>0</v>
      </c>
      <c r="Q4412" t="s">
        <v>34</v>
      </c>
      <c r="R4412">
        <v>13</v>
      </c>
      <c r="S4412" t="s">
        <v>36</v>
      </c>
      <c r="T4412">
        <v>2</v>
      </c>
      <c r="U4412">
        <v>1</v>
      </c>
      <c r="V4412">
        <v>3</v>
      </c>
      <c r="W4412">
        <v>6</v>
      </c>
      <c r="X4412">
        <v>714</v>
      </c>
      <c r="Y4412">
        <v>-50</v>
      </c>
      <c r="Z4412" t="s">
        <v>33</v>
      </c>
      <c r="AA4412">
        <v>50</v>
      </c>
      <c r="AB4412" t="str">
        <f t="shared" si="68"/>
        <v>20-29</v>
      </c>
    </row>
    <row r="4413" spans="1:28" x14ac:dyDescent="0.3">
      <c r="A4413">
        <v>39</v>
      </c>
      <c r="B4413" t="s">
        <v>27</v>
      </c>
      <c r="C4413" t="s">
        <v>45</v>
      </c>
      <c r="D4413">
        <v>0</v>
      </c>
      <c r="E4413" t="s">
        <v>37</v>
      </c>
      <c r="F4413">
        <v>0</v>
      </c>
      <c r="G4413">
        <v>0</v>
      </c>
      <c r="H4413" t="s">
        <v>30</v>
      </c>
      <c r="I4413">
        <v>0</v>
      </c>
      <c r="J4413" t="s">
        <v>31</v>
      </c>
      <c r="K4413">
        <v>0</v>
      </c>
      <c r="L4413" s="1">
        <v>2100</v>
      </c>
      <c r="M4413" t="s">
        <v>27</v>
      </c>
      <c r="N4413" t="s">
        <v>27</v>
      </c>
      <c r="O4413" t="s">
        <v>27</v>
      </c>
      <c r="P4413">
        <v>0</v>
      </c>
      <c r="Q4413" t="s">
        <v>34</v>
      </c>
      <c r="R4413">
        <v>26</v>
      </c>
      <c r="S4413" t="s">
        <v>27</v>
      </c>
      <c r="T4413">
        <v>7</v>
      </c>
      <c r="U4413">
        <v>1</v>
      </c>
      <c r="V4413">
        <v>1</v>
      </c>
      <c r="W4413">
        <v>99</v>
      </c>
      <c r="X4413">
        <v>737</v>
      </c>
      <c r="Y4413">
        <v>-50</v>
      </c>
      <c r="Z4413" t="s">
        <v>41</v>
      </c>
      <c r="AA4413">
        <v>0</v>
      </c>
      <c r="AB4413" t="str">
        <f t="shared" si="68"/>
        <v>30-39</v>
      </c>
    </row>
    <row r="4414" spans="1:28" x14ac:dyDescent="0.3">
      <c r="A4414">
        <v>24</v>
      </c>
      <c r="B4414" t="s">
        <v>27</v>
      </c>
      <c r="C4414" t="s">
        <v>28</v>
      </c>
      <c r="D4414">
        <v>86</v>
      </c>
      <c r="E4414" t="s">
        <v>37</v>
      </c>
      <c r="F4414">
        <v>0</v>
      </c>
      <c r="G4414">
        <v>1</v>
      </c>
      <c r="H4414" t="s">
        <v>39</v>
      </c>
      <c r="I4414">
        <v>100</v>
      </c>
      <c r="J4414" t="s">
        <v>40</v>
      </c>
      <c r="K4414">
        <v>-200</v>
      </c>
      <c r="L4414" s="1">
        <v>2036</v>
      </c>
      <c r="M4414" t="s">
        <v>36</v>
      </c>
      <c r="N4414" t="s">
        <v>27</v>
      </c>
      <c r="O4414" t="s">
        <v>27</v>
      </c>
      <c r="P4414">
        <v>50</v>
      </c>
      <c r="Q4414" t="s">
        <v>32</v>
      </c>
      <c r="R4414">
        <v>11</v>
      </c>
      <c r="S4414" t="s">
        <v>36</v>
      </c>
      <c r="T4414">
        <v>8</v>
      </c>
      <c r="U4414">
        <v>2</v>
      </c>
      <c r="V4414">
        <v>2</v>
      </c>
      <c r="W4414">
        <v>4</v>
      </c>
      <c r="X4414">
        <v>744</v>
      </c>
      <c r="Y4414">
        <v>-50</v>
      </c>
      <c r="Z4414" t="s">
        <v>41</v>
      </c>
      <c r="AA4414">
        <v>0</v>
      </c>
      <c r="AB4414" t="str">
        <f t="shared" si="68"/>
        <v>20-29</v>
      </c>
    </row>
    <row r="4415" spans="1:28" x14ac:dyDescent="0.3">
      <c r="A4415">
        <v>18</v>
      </c>
      <c r="B4415" t="s">
        <v>27</v>
      </c>
      <c r="C4415" t="s">
        <v>38</v>
      </c>
      <c r="D4415">
        <v>0</v>
      </c>
      <c r="E4415" t="s">
        <v>29</v>
      </c>
      <c r="F4415">
        <v>50</v>
      </c>
      <c r="G4415">
        <v>0</v>
      </c>
      <c r="H4415" t="s">
        <v>30</v>
      </c>
      <c r="I4415">
        <v>0</v>
      </c>
      <c r="J4415" t="s">
        <v>40</v>
      </c>
      <c r="K4415">
        <v>-200</v>
      </c>
      <c r="L4415" s="1">
        <v>2150</v>
      </c>
      <c r="M4415" t="s">
        <v>27</v>
      </c>
      <c r="N4415" t="s">
        <v>27</v>
      </c>
      <c r="O4415" t="s">
        <v>27</v>
      </c>
      <c r="P4415">
        <v>0</v>
      </c>
      <c r="Q4415" t="s">
        <v>32</v>
      </c>
      <c r="R4415">
        <v>9</v>
      </c>
      <c r="S4415" t="s">
        <v>36</v>
      </c>
      <c r="T4415">
        <v>2</v>
      </c>
      <c r="U4415">
        <v>1</v>
      </c>
      <c r="V4415">
        <v>3</v>
      </c>
      <c r="W4415">
        <v>2</v>
      </c>
      <c r="X4415">
        <v>674</v>
      </c>
      <c r="Y4415">
        <v>50</v>
      </c>
      <c r="Z4415" t="s">
        <v>35</v>
      </c>
      <c r="AA4415">
        <v>100</v>
      </c>
      <c r="AB4415" t="str">
        <f t="shared" si="68"/>
        <v>10-19</v>
      </c>
    </row>
    <row r="4416" spans="1:28" x14ac:dyDescent="0.3">
      <c r="A4416">
        <v>43</v>
      </c>
      <c r="B4416" t="s">
        <v>27</v>
      </c>
      <c r="C4416" t="s">
        <v>28</v>
      </c>
      <c r="D4416">
        <v>86</v>
      </c>
      <c r="E4416" t="s">
        <v>29</v>
      </c>
      <c r="F4416">
        <v>50</v>
      </c>
      <c r="G4416">
        <v>1</v>
      </c>
      <c r="H4416" t="s">
        <v>39</v>
      </c>
      <c r="I4416">
        <v>100</v>
      </c>
      <c r="J4416" t="s">
        <v>31</v>
      </c>
      <c r="K4416">
        <v>0</v>
      </c>
      <c r="L4416" s="1">
        <v>2386</v>
      </c>
      <c r="M4416" t="s">
        <v>27</v>
      </c>
      <c r="N4416" t="s">
        <v>27</v>
      </c>
      <c r="O4416" t="s">
        <v>27</v>
      </c>
      <c r="P4416">
        <v>0</v>
      </c>
      <c r="Q4416" t="s">
        <v>34</v>
      </c>
      <c r="R4416">
        <v>4</v>
      </c>
      <c r="S4416" t="s">
        <v>36</v>
      </c>
      <c r="T4416">
        <v>7</v>
      </c>
      <c r="U4416">
        <v>0</v>
      </c>
      <c r="V4416">
        <v>2</v>
      </c>
      <c r="W4416">
        <v>7</v>
      </c>
      <c r="X4416">
        <v>762</v>
      </c>
      <c r="Y4416">
        <v>-50</v>
      </c>
      <c r="Z4416" t="s">
        <v>33</v>
      </c>
      <c r="AA4416">
        <v>50</v>
      </c>
      <c r="AB4416" t="str">
        <f t="shared" si="68"/>
        <v>40-49</v>
      </c>
    </row>
    <row r="4417" spans="1:28" x14ac:dyDescent="0.3">
      <c r="A4417">
        <v>49</v>
      </c>
      <c r="B4417" t="s">
        <v>27</v>
      </c>
      <c r="C4417" t="s">
        <v>45</v>
      </c>
      <c r="D4417">
        <v>0</v>
      </c>
      <c r="E4417" t="s">
        <v>29</v>
      </c>
      <c r="F4417">
        <v>50</v>
      </c>
      <c r="G4417">
        <v>0</v>
      </c>
      <c r="H4417" t="s">
        <v>30</v>
      </c>
      <c r="I4417">
        <v>0</v>
      </c>
      <c r="J4417" t="s">
        <v>31</v>
      </c>
      <c r="K4417">
        <v>0</v>
      </c>
      <c r="L4417" s="1">
        <v>2250</v>
      </c>
      <c r="M4417" t="s">
        <v>27</v>
      </c>
      <c r="N4417" t="s">
        <v>27</v>
      </c>
      <c r="O4417" t="s">
        <v>27</v>
      </c>
      <c r="P4417">
        <v>0</v>
      </c>
      <c r="Q4417" t="s">
        <v>34</v>
      </c>
      <c r="R4417">
        <v>4</v>
      </c>
      <c r="S4417" t="s">
        <v>36</v>
      </c>
      <c r="T4417">
        <v>1</v>
      </c>
      <c r="U4417">
        <v>2</v>
      </c>
      <c r="V4417">
        <v>1</v>
      </c>
      <c r="W4417">
        <v>14</v>
      </c>
      <c r="X4417">
        <v>811</v>
      </c>
      <c r="Y4417">
        <v>-50</v>
      </c>
      <c r="Z4417" t="s">
        <v>35</v>
      </c>
      <c r="AA4417">
        <v>100</v>
      </c>
      <c r="AB4417" t="str">
        <f t="shared" si="68"/>
        <v>40-49</v>
      </c>
    </row>
    <row r="4418" spans="1:28" x14ac:dyDescent="0.3">
      <c r="A4418">
        <v>43</v>
      </c>
      <c r="B4418" t="s">
        <v>27</v>
      </c>
      <c r="C4418" t="s">
        <v>38</v>
      </c>
      <c r="D4418">
        <v>0</v>
      </c>
      <c r="E4418" t="s">
        <v>37</v>
      </c>
      <c r="F4418">
        <v>0</v>
      </c>
      <c r="G4418">
        <v>1</v>
      </c>
      <c r="H4418" t="s">
        <v>30</v>
      </c>
      <c r="I4418">
        <v>50</v>
      </c>
      <c r="J4418" t="s">
        <v>40</v>
      </c>
      <c r="K4418">
        <v>-200</v>
      </c>
      <c r="L4418" s="1">
        <v>2050</v>
      </c>
      <c r="M4418" t="s">
        <v>36</v>
      </c>
      <c r="N4418" t="s">
        <v>27</v>
      </c>
      <c r="O4418" t="s">
        <v>27</v>
      </c>
      <c r="P4418">
        <v>50</v>
      </c>
      <c r="Q4418" t="s">
        <v>34</v>
      </c>
      <c r="R4418">
        <v>10</v>
      </c>
      <c r="S4418" t="s">
        <v>27</v>
      </c>
      <c r="T4418">
        <v>4</v>
      </c>
      <c r="U4418">
        <v>2</v>
      </c>
      <c r="V4418">
        <v>3</v>
      </c>
      <c r="W4418">
        <v>99</v>
      </c>
      <c r="X4418">
        <v>700</v>
      </c>
      <c r="Y4418">
        <v>50</v>
      </c>
      <c r="Z4418" t="s">
        <v>33</v>
      </c>
      <c r="AA4418">
        <v>50</v>
      </c>
      <c r="AB4418" t="str">
        <f t="shared" ref="AB4418:AB4481" si="69">FLOOR(A4418,10) &amp; "-" &amp; (FLOOR(A4418,10)+9)</f>
        <v>40-49</v>
      </c>
    </row>
    <row r="4419" spans="1:28" x14ac:dyDescent="0.3">
      <c r="A4419">
        <v>18</v>
      </c>
      <c r="B4419" t="s">
        <v>27</v>
      </c>
      <c r="C4419" t="s">
        <v>38</v>
      </c>
      <c r="D4419">
        <v>0</v>
      </c>
      <c r="E4419" t="s">
        <v>29</v>
      </c>
      <c r="F4419">
        <v>50</v>
      </c>
      <c r="G4419">
        <v>0</v>
      </c>
      <c r="H4419" t="s">
        <v>39</v>
      </c>
      <c r="I4419">
        <v>0</v>
      </c>
      <c r="J4419" t="s">
        <v>31</v>
      </c>
      <c r="K4419">
        <v>0</v>
      </c>
      <c r="L4419" s="1">
        <v>2300</v>
      </c>
      <c r="M4419" t="s">
        <v>27</v>
      </c>
      <c r="N4419" t="s">
        <v>36</v>
      </c>
      <c r="O4419" t="s">
        <v>27</v>
      </c>
      <c r="P4419">
        <v>50</v>
      </c>
      <c r="Q4419" t="s">
        <v>34</v>
      </c>
      <c r="R4419">
        <v>15</v>
      </c>
      <c r="S4419" t="s">
        <v>36</v>
      </c>
      <c r="T4419">
        <v>2</v>
      </c>
      <c r="U4419">
        <v>2</v>
      </c>
      <c r="V4419">
        <v>1</v>
      </c>
      <c r="W4419">
        <v>7</v>
      </c>
      <c r="X4419">
        <v>602</v>
      </c>
      <c r="Y4419">
        <v>50</v>
      </c>
      <c r="Z4419" t="s">
        <v>35</v>
      </c>
      <c r="AA4419">
        <v>100</v>
      </c>
      <c r="AB4419" t="str">
        <f t="shared" si="69"/>
        <v>10-19</v>
      </c>
    </row>
    <row r="4420" spans="1:28" x14ac:dyDescent="0.3">
      <c r="A4420">
        <v>34</v>
      </c>
      <c r="B4420" t="s">
        <v>27</v>
      </c>
      <c r="C4420" t="s">
        <v>38</v>
      </c>
      <c r="D4420">
        <v>0</v>
      </c>
      <c r="E4420" t="s">
        <v>37</v>
      </c>
      <c r="F4420">
        <v>0</v>
      </c>
      <c r="G4420">
        <v>1</v>
      </c>
      <c r="H4420" t="s">
        <v>30</v>
      </c>
      <c r="I4420">
        <v>50</v>
      </c>
      <c r="J4420" t="s">
        <v>40</v>
      </c>
      <c r="K4420">
        <v>-200</v>
      </c>
      <c r="L4420" s="1">
        <v>1950</v>
      </c>
      <c r="M4420" t="s">
        <v>27</v>
      </c>
      <c r="N4420" t="s">
        <v>36</v>
      </c>
      <c r="O4420" t="s">
        <v>27</v>
      </c>
      <c r="P4420">
        <v>50</v>
      </c>
      <c r="Q4420" t="s">
        <v>32</v>
      </c>
      <c r="R4420">
        <v>28</v>
      </c>
      <c r="S4420" t="s">
        <v>27</v>
      </c>
      <c r="T4420">
        <v>9</v>
      </c>
      <c r="U4420">
        <v>3</v>
      </c>
      <c r="V4420">
        <v>2</v>
      </c>
      <c r="W4420">
        <v>99</v>
      </c>
      <c r="X4420">
        <v>704</v>
      </c>
      <c r="Y4420">
        <v>-50</v>
      </c>
      <c r="Z4420" t="s">
        <v>33</v>
      </c>
      <c r="AA4420">
        <v>50</v>
      </c>
      <c r="AB4420" t="str">
        <f t="shared" si="69"/>
        <v>30-39</v>
      </c>
    </row>
    <row r="4421" spans="1:28" x14ac:dyDescent="0.3">
      <c r="A4421">
        <v>18</v>
      </c>
      <c r="B4421" t="s">
        <v>27</v>
      </c>
      <c r="C4421" t="s">
        <v>28</v>
      </c>
      <c r="D4421">
        <v>86</v>
      </c>
      <c r="E4421" t="s">
        <v>42</v>
      </c>
      <c r="F4421">
        <v>100</v>
      </c>
      <c r="G4421">
        <v>0</v>
      </c>
      <c r="H4421" t="s">
        <v>39</v>
      </c>
      <c r="I4421">
        <v>0</v>
      </c>
      <c r="J4421" t="s">
        <v>40</v>
      </c>
      <c r="K4421">
        <v>-200</v>
      </c>
      <c r="L4421" s="1">
        <v>2136</v>
      </c>
      <c r="M4421" t="s">
        <v>27</v>
      </c>
      <c r="N4421" t="s">
        <v>27</v>
      </c>
      <c r="O4421" t="s">
        <v>27</v>
      </c>
      <c r="P4421">
        <v>0</v>
      </c>
      <c r="Q4421" t="s">
        <v>34</v>
      </c>
      <c r="R4421">
        <v>24</v>
      </c>
      <c r="S4421" t="s">
        <v>27</v>
      </c>
      <c r="T4421">
        <v>6</v>
      </c>
      <c r="U4421">
        <v>0</v>
      </c>
      <c r="V4421">
        <v>1</v>
      </c>
      <c r="W4421">
        <v>99</v>
      </c>
      <c r="X4421">
        <v>748</v>
      </c>
      <c r="Y4421">
        <v>-50</v>
      </c>
      <c r="Z4421" t="s">
        <v>33</v>
      </c>
      <c r="AA4421">
        <v>50</v>
      </c>
      <c r="AB4421" t="str">
        <f t="shared" si="69"/>
        <v>10-19</v>
      </c>
    </row>
    <row r="4422" spans="1:28" x14ac:dyDescent="0.3">
      <c r="A4422">
        <v>60</v>
      </c>
      <c r="B4422" t="s">
        <v>36</v>
      </c>
      <c r="C4422" t="s">
        <v>38</v>
      </c>
      <c r="D4422">
        <v>0</v>
      </c>
      <c r="E4422" t="s">
        <v>42</v>
      </c>
      <c r="F4422">
        <v>100</v>
      </c>
      <c r="G4422">
        <v>2</v>
      </c>
      <c r="H4422" t="s">
        <v>30</v>
      </c>
      <c r="I4422">
        <v>100</v>
      </c>
      <c r="J4422" t="s">
        <v>31</v>
      </c>
      <c r="K4422">
        <v>0</v>
      </c>
      <c r="L4422" s="1">
        <v>2200</v>
      </c>
      <c r="M4422" t="s">
        <v>36</v>
      </c>
      <c r="N4422" t="s">
        <v>36</v>
      </c>
      <c r="O4422" t="s">
        <v>27</v>
      </c>
      <c r="P4422">
        <v>100</v>
      </c>
      <c r="Q4422" t="s">
        <v>34</v>
      </c>
      <c r="R4422">
        <v>23</v>
      </c>
      <c r="S4422" t="s">
        <v>36</v>
      </c>
      <c r="T4422">
        <v>2</v>
      </c>
      <c r="U4422">
        <v>1</v>
      </c>
      <c r="V4422">
        <v>2</v>
      </c>
      <c r="W4422">
        <v>9</v>
      </c>
      <c r="X4422">
        <v>759</v>
      </c>
      <c r="Y4422">
        <v>-50</v>
      </c>
      <c r="Z4422" t="s">
        <v>41</v>
      </c>
      <c r="AA4422">
        <v>0</v>
      </c>
      <c r="AB4422" t="str">
        <f t="shared" si="69"/>
        <v>60-69</v>
      </c>
    </row>
    <row r="4423" spans="1:28" x14ac:dyDescent="0.3">
      <c r="A4423">
        <v>23</v>
      </c>
      <c r="B4423" t="s">
        <v>27</v>
      </c>
      <c r="C4423" t="s">
        <v>45</v>
      </c>
      <c r="D4423">
        <v>0</v>
      </c>
      <c r="E4423" t="s">
        <v>29</v>
      </c>
      <c r="F4423">
        <v>50</v>
      </c>
      <c r="G4423">
        <v>1</v>
      </c>
      <c r="H4423" t="s">
        <v>43</v>
      </c>
      <c r="I4423">
        <v>200</v>
      </c>
      <c r="J4423" t="s">
        <v>31</v>
      </c>
      <c r="K4423">
        <v>0</v>
      </c>
      <c r="L4423" s="1">
        <v>2350</v>
      </c>
      <c r="M4423" t="s">
        <v>27</v>
      </c>
      <c r="N4423" t="s">
        <v>27</v>
      </c>
      <c r="O4423" t="s">
        <v>27</v>
      </c>
      <c r="P4423">
        <v>0</v>
      </c>
      <c r="Q4423" t="s">
        <v>34</v>
      </c>
      <c r="R4423">
        <v>11</v>
      </c>
      <c r="S4423" t="s">
        <v>36</v>
      </c>
      <c r="T4423">
        <v>10</v>
      </c>
      <c r="U4423">
        <v>1</v>
      </c>
      <c r="V4423">
        <v>1</v>
      </c>
      <c r="W4423">
        <v>14</v>
      </c>
      <c r="X4423">
        <v>717</v>
      </c>
      <c r="Y4423">
        <v>-50</v>
      </c>
      <c r="Z4423" t="s">
        <v>41</v>
      </c>
      <c r="AA4423">
        <v>0</v>
      </c>
      <c r="AB4423" t="str">
        <f t="shared" si="69"/>
        <v>20-29</v>
      </c>
    </row>
    <row r="4424" spans="1:28" x14ac:dyDescent="0.3">
      <c r="A4424">
        <v>58</v>
      </c>
      <c r="B4424" t="s">
        <v>36</v>
      </c>
      <c r="C4424" t="s">
        <v>28</v>
      </c>
      <c r="D4424">
        <v>86</v>
      </c>
      <c r="E4424" t="s">
        <v>37</v>
      </c>
      <c r="F4424">
        <v>0</v>
      </c>
      <c r="G4424">
        <v>0</v>
      </c>
      <c r="H4424" t="s">
        <v>39</v>
      </c>
      <c r="I4424">
        <v>0</v>
      </c>
      <c r="J4424" t="s">
        <v>31</v>
      </c>
      <c r="K4424">
        <v>0</v>
      </c>
      <c r="L4424" s="1">
        <v>2236</v>
      </c>
      <c r="M4424" t="s">
        <v>27</v>
      </c>
      <c r="N4424" t="s">
        <v>36</v>
      </c>
      <c r="O4424" t="s">
        <v>27</v>
      </c>
      <c r="P4424">
        <v>50</v>
      </c>
      <c r="Q4424" t="s">
        <v>34</v>
      </c>
      <c r="R4424">
        <v>1</v>
      </c>
      <c r="S4424" t="s">
        <v>27</v>
      </c>
      <c r="T4424">
        <v>3</v>
      </c>
      <c r="U4424">
        <v>3</v>
      </c>
      <c r="V4424">
        <v>1</v>
      </c>
      <c r="W4424">
        <v>99</v>
      </c>
      <c r="X4424">
        <v>784</v>
      </c>
      <c r="Y4424">
        <v>-50</v>
      </c>
      <c r="Z4424" t="s">
        <v>35</v>
      </c>
      <c r="AA4424">
        <v>100</v>
      </c>
      <c r="AB4424" t="str">
        <f t="shared" si="69"/>
        <v>50-59</v>
      </c>
    </row>
    <row r="4425" spans="1:28" x14ac:dyDescent="0.3">
      <c r="A4425">
        <v>54</v>
      </c>
      <c r="B4425" t="s">
        <v>27</v>
      </c>
      <c r="C4425" t="s">
        <v>38</v>
      </c>
      <c r="D4425">
        <v>0</v>
      </c>
      <c r="E4425" t="s">
        <v>29</v>
      </c>
      <c r="F4425">
        <v>50</v>
      </c>
      <c r="G4425">
        <v>0</v>
      </c>
      <c r="H4425" t="s">
        <v>30</v>
      </c>
      <c r="I4425">
        <v>0</v>
      </c>
      <c r="J4425" t="s">
        <v>31</v>
      </c>
      <c r="K4425">
        <v>0</v>
      </c>
      <c r="L4425" s="1">
        <v>2200</v>
      </c>
      <c r="M4425" t="s">
        <v>27</v>
      </c>
      <c r="N4425" t="s">
        <v>36</v>
      </c>
      <c r="O4425" t="s">
        <v>27</v>
      </c>
      <c r="P4425">
        <v>50</v>
      </c>
      <c r="Q4425" t="s">
        <v>34</v>
      </c>
      <c r="R4425">
        <v>26</v>
      </c>
      <c r="S4425" t="s">
        <v>36</v>
      </c>
      <c r="T4425">
        <v>5</v>
      </c>
      <c r="U4425">
        <v>3</v>
      </c>
      <c r="V4425">
        <v>3</v>
      </c>
      <c r="W4425">
        <v>6</v>
      </c>
      <c r="X4425">
        <v>774</v>
      </c>
      <c r="Y4425">
        <v>-50</v>
      </c>
      <c r="Z4425" t="s">
        <v>35</v>
      </c>
      <c r="AA4425">
        <v>100</v>
      </c>
      <c r="AB4425" t="str">
        <f t="shared" si="69"/>
        <v>50-59</v>
      </c>
    </row>
    <row r="4426" spans="1:28" x14ac:dyDescent="0.3">
      <c r="A4426">
        <v>26</v>
      </c>
      <c r="B4426" t="s">
        <v>27</v>
      </c>
      <c r="C4426" t="s">
        <v>45</v>
      </c>
      <c r="D4426">
        <v>0</v>
      </c>
      <c r="E4426" t="s">
        <v>37</v>
      </c>
      <c r="F4426">
        <v>0</v>
      </c>
      <c r="G4426">
        <v>0</v>
      </c>
      <c r="H4426" t="s">
        <v>39</v>
      </c>
      <c r="I4426">
        <v>0</v>
      </c>
      <c r="J4426" t="s">
        <v>31</v>
      </c>
      <c r="K4426">
        <v>0</v>
      </c>
      <c r="L4426" s="1">
        <v>2000</v>
      </c>
      <c r="M4426" t="s">
        <v>36</v>
      </c>
      <c r="N4426" t="s">
        <v>27</v>
      </c>
      <c r="O4426" t="s">
        <v>36</v>
      </c>
      <c r="P4426">
        <v>100</v>
      </c>
      <c r="Q4426" t="s">
        <v>34</v>
      </c>
      <c r="R4426">
        <v>19</v>
      </c>
      <c r="S4426" t="s">
        <v>27</v>
      </c>
      <c r="T4426">
        <v>6</v>
      </c>
      <c r="U4426">
        <v>3</v>
      </c>
      <c r="V4426">
        <v>3</v>
      </c>
      <c r="W4426">
        <v>99</v>
      </c>
      <c r="X4426">
        <v>766</v>
      </c>
      <c r="Y4426">
        <v>-50</v>
      </c>
      <c r="Z4426" t="s">
        <v>41</v>
      </c>
      <c r="AA4426">
        <v>0</v>
      </c>
      <c r="AB4426" t="str">
        <f t="shared" si="69"/>
        <v>20-29</v>
      </c>
    </row>
    <row r="4427" spans="1:28" x14ac:dyDescent="0.3">
      <c r="A4427">
        <v>23</v>
      </c>
      <c r="B4427" t="s">
        <v>27</v>
      </c>
      <c r="C4427" t="s">
        <v>28</v>
      </c>
      <c r="D4427">
        <v>86</v>
      </c>
      <c r="E4427" t="s">
        <v>37</v>
      </c>
      <c r="F4427">
        <v>0</v>
      </c>
      <c r="G4427">
        <v>0</v>
      </c>
      <c r="H4427" t="s">
        <v>30</v>
      </c>
      <c r="I4427">
        <v>0</v>
      </c>
      <c r="J4427" t="s">
        <v>31</v>
      </c>
      <c r="K4427">
        <v>0</v>
      </c>
      <c r="L4427" s="1">
        <v>2136</v>
      </c>
      <c r="M4427" t="s">
        <v>27</v>
      </c>
      <c r="N4427" t="s">
        <v>36</v>
      </c>
      <c r="O4427" t="s">
        <v>27</v>
      </c>
      <c r="P4427">
        <v>50</v>
      </c>
      <c r="Q4427" t="s">
        <v>34</v>
      </c>
      <c r="R4427">
        <v>26</v>
      </c>
      <c r="S4427" t="s">
        <v>36</v>
      </c>
      <c r="T4427">
        <v>3</v>
      </c>
      <c r="U4427">
        <v>3</v>
      </c>
      <c r="V4427">
        <v>3</v>
      </c>
      <c r="W4427">
        <v>4</v>
      </c>
      <c r="X4427">
        <v>783</v>
      </c>
      <c r="Y4427">
        <v>-50</v>
      </c>
      <c r="Z4427" t="s">
        <v>41</v>
      </c>
      <c r="AA4427">
        <v>0</v>
      </c>
      <c r="AB4427" t="str">
        <f t="shared" si="69"/>
        <v>20-29</v>
      </c>
    </row>
    <row r="4428" spans="1:28" x14ac:dyDescent="0.3">
      <c r="A4428">
        <v>45</v>
      </c>
      <c r="B4428" t="s">
        <v>27</v>
      </c>
      <c r="C4428" t="s">
        <v>46</v>
      </c>
      <c r="D4428">
        <v>0</v>
      </c>
      <c r="E4428" t="s">
        <v>37</v>
      </c>
      <c r="F4428">
        <v>0</v>
      </c>
      <c r="G4428">
        <v>1</v>
      </c>
      <c r="H4428" t="s">
        <v>30</v>
      </c>
      <c r="I4428">
        <v>50</v>
      </c>
      <c r="J4428" t="s">
        <v>40</v>
      </c>
      <c r="K4428">
        <v>-200</v>
      </c>
      <c r="L4428" s="1">
        <v>2050</v>
      </c>
      <c r="M4428" t="s">
        <v>27</v>
      </c>
      <c r="N4428" t="s">
        <v>27</v>
      </c>
      <c r="O4428" t="s">
        <v>27</v>
      </c>
      <c r="P4428">
        <v>0</v>
      </c>
      <c r="Q4428" t="s">
        <v>34</v>
      </c>
      <c r="R4428">
        <v>22</v>
      </c>
      <c r="S4428" t="s">
        <v>36</v>
      </c>
      <c r="T4428">
        <v>6</v>
      </c>
      <c r="U4428">
        <v>1</v>
      </c>
      <c r="V4428">
        <v>2</v>
      </c>
      <c r="W4428">
        <v>11</v>
      </c>
      <c r="X4428">
        <v>613</v>
      </c>
      <c r="Y4428">
        <v>50</v>
      </c>
      <c r="Z4428" t="s">
        <v>41</v>
      </c>
      <c r="AA4428">
        <v>0</v>
      </c>
      <c r="AB4428" t="str">
        <f t="shared" si="69"/>
        <v>40-49</v>
      </c>
    </row>
    <row r="4429" spans="1:28" x14ac:dyDescent="0.3">
      <c r="A4429">
        <v>27</v>
      </c>
      <c r="B4429" t="s">
        <v>27</v>
      </c>
      <c r="C4429" t="s">
        <v>45</v>
      </c>
      <c r="D4429">
        <v>0</v>
      </c>
      <c r="E4429" t="s">
        <v>37</v>
      </c>
      <c r="F4429">
        <v>0</v>
      </c>
      <c r="G4429">
        <v>0</v>
      </c>
      <c r="H4429" t="s">
        <v>30</v>
      </c>
      <c r="I4429">
        <v>0</v>
      </c>
      <c r="J4429" t="s">
        <v>31</v>
      </c>
      <c r="K4429">
        <v>0</v>
      </c>
      <c r="L4429" s="1">
        <v>2100</v>
      </c>
      <c r="M4429" t="s">
        <v>27</v>
      </c>
      <c r="N4429" t="s">
        <v>36</v>
      </c>
      <c r="O4429" t="s">
        <v>27</v>
      </c>
      <c r="P4429">
        <v>50</v>
      </c>
      <c r="Q4429" t="s">
        <v>44</v>
      </c>
      <c r="R4429">
        <v>16</v>
      </c>
      <c r="S4429" t="s">
        <v>27</v>
      </c>
      <c r="T4429">
        <v>5</v>
      </c>
      <c r="U4429">
        <v>3</v>
      </c>
      <c r="V4429">
        <v>2</v>
      </c>
      <c r="W4429">
        <v>99</v>
      </c>
      <c r="X4429">
        <v>703</v>
      </c>
      <c r="Y4429">
        <v>-50</v>
      </c>
      <c r="Z4429" t="s">
        <v>33</v>
      </c>
      <c r="AA4429">
        <v>50</v>
      </c>
      <c r="AB4429" t="str">
        <f t="shared" si="69"/>
        <v>20-29</v>
      </c>
    </row>
    <row r="4430" spans="1:28" x14ac:dyDescent="0.3">
      <c r="A4430">
        <v>41</v>
      </c>
      <c r="B4430" t="s">
        <v>27</v>
      </c>
      <c r="C4430" t="s">
        <v>38</v>
      </c>
      <c r="D4430">
        <v>0</v>
      </c>
      <c r="E4430" t="s">
        <v>37</v>
      </c>
      <c r="F4430">
        <v>0</v>
      </c>
      <c r="G4430">
        <v>1</v>
      </c>
      <c r="H4430" t="s">
        <v>30</v>
      </c>
      <c r="I4430">
        <v>50</v>
      </c>
      <c r="J4430" t="s">
        <v>31</v>
      </c>
      <c r="K4430">
        <v>0</v>
      </c>
      <c r="L4430" s="1">
        <v>2350</v>
      </c>
      <c r="M4430" t="s">
        <v>27</v>
      </c>
      <c r="N4430" t="s">
        <v>27</v>
      </c>
      <c r="O4430" t="s">
        <v>27</v>
      </c>
      <c r="P4430">
        <v>0</v>
      </c>
      <c r="Q4430" t="s">
        <v>34</v>
      </c>
      <c r="R4430">
        <v>22</v>
      </c>
      <c r="S4430" t="s">
        <v>27</v>
      </c>
      <c r="T4430">
        <v>9</v>
      </c>
      <c r="U4430">
        <v>1</v>
      </c>
      <c r="V4430">
        <v>3</v>
      </c>
      <c r="W4430">
        <v>99</v>
      </c>
      <c r="X4430">
        <v>688</v>
      </c>
      <c r="Y4430">
        <v>50</v>
      </c>
      <c r="Z4430" t="s">
        <v>35</v>
      </c>
      <c r="AA4430">
        <v>100</v>
      </c>
      <c r="AB4430" t="str">
        <f t="shared" si="69"/>
        <v>40-49</v>
      </c>
    </row>
    <row r="4431" spans="1:28" x14ac:dyDescent="0.3">
      <c r="A4431">
        <v>32</v>
      </c>
      <c r="B4431" t="s">
        <v>27</v>
      </c>
      <c r="C4431" t="s">
        <v>28</v>
      </c>
      <c r="D4431">
        <v>86</v>
      </c>
      <c r="E4431" t="s">
        <v>37</v>
      </c>
      <c r="F4431">
        <v>0</v>
      </c>
      <c r="G4431">
        <v>1</v>
      </c>
      <c r="H4431" t="s">
        <v>43</v>
      </c>
      <c r="I4431">
        <v>200</v>
      </c>
      <c r="J4431" t="s">
        <v>31</v>
      </c>
      <c r="K4431">
        <v>0</v>
      </c>
      <c r="L4431" s="1">
        <v>2486</v>
      </c>
      <c r="M4431" t="s">
        <v>27</v>
      </c>
      <c r="N4431" t="s">
        <v>27</v>
      </c>
      <c r="O4431" t="s">
        <v>27</v>
      </c>
      <c r="P4431">
        <v>0</v>
      </c>
      <c r="Q4431" t="s">
        <v>34</v>
      </c>
      <c r="R4431">
        <v>6</v>
      </c>
      <c r="S4431" t="s">
        <v>36</v>
      </c>
      <c r="T4431">
        <v>6</v>
      </c>
      <c r="U4431">
        <v>2</v>
      </c>
      <c r="V4431">
        <v>3</v>
      </c>
      <c r="W4431">
        <v>10</v>
      </c>
      <c r="X4431">
        <v>777</v>
      </c>
      <c r="Y4431">
        <v>-50</v>
      </c>
      <c r="Z4431" t="s">
        <v>35</v>
      </c>
      <c r="AA4431">
        <v>100</v>
      </c>
      <c r="AB4431" t="str">
        <f t="shared" si="69"/>
        <v>30-39</v>
      </c>
    </row>
    <row r="4432" spans="1:28" x14ac:dyDescent="0.3">
      <c r="A4432">
        <v>18</v>
      </c>
      <c r="B4432" t="s">
        <v>27</v>
      </c>
      <c r="C4432" t="s">
        <v>28</v>
      </c>
      <c r="D4432">
        <v>86</v>
      </c>
      <c r="E4432" t="s">
        <v>29</v>
      </c>
      <c r="F4432">
        <v>50</v>
      </c>
      <c r="G4432">
        <v>0</v>
      </c>
      <c r="H4432" t="s">
        <v>30</v>
      </c>
      <c r="I4432">
        <v>0</v>
      </c>
      <c r="J4432" t="s">
        <v>40</v>
      </c>
      <c r="K4432">
        <v>-200</v>
      </c>
      <c r="L4432" s="1">
        <v>1936</v>
      </c>
      <c r="M4432" t="s">
        <v>36</v>
      </c>
      <c r="N4432" t="s">
        <v>36</v>
      </c>
      <c r="O4432" t="s">
        <v>27</v>
      </c>
      <c r="P4432">
        <v>100</v>
      </c>
      <c r="Q4432" t="s">
        <v>32</v>
      </c>
      <c r="R4432">
        <v>22</v>
      </c>
      <c r="S4432" t="s">
        <v>36</v>
      </c>
      <c r="T4432">
        <v>6</v>
      </c>
      <c r="U4432">
        <v>2</v>
      </c>
      <c r="V4432">
        <v>1</v>
      </c>
      <c r="W4432">
        <v>14</v>
      </c>
      <c r="X4432">
        <v>702</v>
      </c>
      <c r="Y4432">
        <v>-50</v>
      </c>
      <c r="Z4432" t="s">
        <v>41</v>
      </c>
      <c r="AA4432">
        <v>0</v>
      </c>
      <c r="AB4432" t="str">
        <f t="shared" si="69"/>
        <v>10-19</v>
      </c>
    </row>
    <row r="4433" spans="1:28" x14ac:dyDescent="0.3">
      <c r="A4433">
        <v>18</v>
      </c>
      <c r="B4433" t="s">
        <v>27</v>
      </c>
      <c r="C4433" t="s">
        <v>28</v>
      </c>
      <c r="D4433">
        <v>86</v>
      </c>
      <c r="E4433" t="s">
        <v>42</v>
      </c>
      <c r="F4433">
        <v>100</v>
      </c>
      <c r="G4433">
        <v>1</v>
      </c>
      <c r="H4433" t="s">
        <v>30</v>
      </c>
      <c r="I4433">
        <v>50</v>
      </c>
      <c r="J4433" t="s">
        <v>31</v>
      </c>
      <c r="K4433">
        <v>0</v>
      </c>
      <c r="L4433" s="1">
        <v>2436</v>
      </c>
      <c r="M4433" t="s">
        <v>27</v>
      </c>
      <c r="N4433" t="s">
        <v>27</v>
      </c>
      <c r="O4433" t="s">
        <v>27</v>
      </c>
      <c r="P4433">
        <v>0</v>
      </c>
      <c r="Q4433" t="s">
        <v>32</v>
      </c>
      <c r="R4433">
        <v>24</v>
      </c>
      <c r="S4433" t="s">
        <v>36</v>
      </c>
      <c r="T4433">
        <v>6</v>
      </c>
      <c r="U4433">
        <v>2</v>
      </c>
      <c r="V4433">
        <v>3</v>
      </c>
      <c r="W4433">
        <v>4</v>
      </c>
      <c r="X4433">
        <v>797</v>
      </c>
      <c r="Y4433">
        <v>-50</v>
      </c>
      <c r="Z4433" t="s">
        <v>35</v>
      </c>
      <c r="AA4433">
        <v>100</v>
      </c>
      <c r="AB4433" t="str">
        <f t="shared" si="69"/>
        <v>10-19</v>
      </c>
    </row>
    <row r="4434" spans="1:28" x14ac:dyDescent="0.3">
      <c r="A4434">
        <v>43</v>
      </c>
      <c r="B4434" t="s">
        <v>27</v>
      </c>
      <c r="C4434" t="s">
        <v>46</v>
      </c>
      <c r="D4434">
        <v>0</v>
      </c>
      <c r="E4434" t="s">
        <v>42</v>
      </c>
      <c r="F4434">
        <v>100</v>
      </c>
      <c r="G4434">
        <v>0</v>
      </c>
      <c r="H4434" t="s">
        <v>30</v>
      </c>
      <c r="I4434">
        <v>0</v>
      </c>
      <c r="J4434" t="s">
        <v>40</v>
      </c>
      <c r="K4434">
        <v>-200</v>
      </c>
      <c r="L4434" s="1">
        <v>2000</v>
      </c>
      <c r="M4434" t="s">
        <v>27</v>
      </c>
      <c r="N4434" t="s">
        <v>27</v>
      </c>
      <c r="O4434" t="s">
        <v>27</v>
      </c>
      <c r="P4434">
        <v>0</v>
      </c>
      <c r="Q4434" t="s">
        <v>34</v>
      </c>
      <c r="R4434">
        <v>23</v>
      </c>
      <c r="S4434" t="s">
        <v>36</v>
      </c>
      <c r="T4434">
        <v>2</v>
      </c>
      <c r="U4434">
        <v>4</v>
      </c>
      <c r="V4434">
        <v>3</v>
      </c>
      <c r="W4434">
        <v>12</v>
      </c>
      <c r="X4434">
        <v>738</v>
      </c>
      <c r="Y4434">
        <v>-50</v>
      </c>
      <c r="Z4434" t="s">
        <v>41</v>
      </c>
      <c r="AA4434">
        <v>0</v>
      </c>
      <c r="AB4434" t="str">
        <f t="shared" si="69"/>
        <v>40-49</v>
      </c>
    </row>
    <row r="4435" spans="1:28" x14ac:dyDescent="0.3">
      <c r="A4435">
        <v>31</v>
      </c>
      <c r="B4435" t="s">
        <v>27</v>
      </c>
      <c r="C4435" t="s">
        <v>46</v>
      </c>
      <c r="D4435">
        <v>0</v>
      </c>
      <c r="E4435" t="s">
        <v>42</v>
      </c>
      <c r="F4435">
        <v>100</v>
      </c>
      <c r="G4435">
        <v>0</v>
      </c>
      <c r="H4435" t="s">
        <v>30</v>
      </c>
      <c r="I4435">
        <v>0</v>
      </c>
      <c r="J4435" t="s">
        <v>31</v>
      </c>
      <c r="K4435">
        <v>0</v>
      </c>
      <c r="L4435" s="1">
        <v>2350</v>
      </c>
      <c r="M4435" t="s">
        <v>27</v>
      </c>
      <c r="N4435" t="s">
        <v>27</v>
      </c>
      <c r="O4435" t="s">
        <v>36</v>
      </c>
      <c r="P4435">
        <v>50</v>
      </c>
      <c r="Q4435" t="s">
        <v>32</v>
      </c>
      <c r="R4435">
        <v>28</v>
      </c>
      <c r="S4435" t="s">
        <v>27</v>
      </c>
      <c r="T4435">
        <v>3</v>
      </c>
      <c r="U4435">
        <v>2</v>
      </c>
      <c r="V4435">
        <v>3</v>
      </c>
      <c r="W4435">
        <v>99</v>
      </c>
      <c r="X4435">
        <v>664</v>
      </c>
      <c r="Y4435">
        <v>50</v>
      </c>
      <c r="Z4435" t="s">
        <v>35</v>
      </c>
      <c r="AA4435">
        <v>100</v>
      </c>
      <c r="AB4435" t="str">
        <f t="shared" si="69"/>
        <v>30-39</v>
      </c>
    </row>
    <row r="4436" spans="1:28" x14ac:dyDescent="0.3">
      <c r="A4436">
        <v>31</v>
      </c>
      <c r="B4436" t="s">
        <v>27</v>
      </c>
      <c r="C4436" t="s">
        <v>38</v>
      </c>
      <c r="D4436">
        <v>0</v>
      </c>
      <c r="E4436" t="s">
        <v>42</v>
      </c>
      <c r="F4436">
        <v>100</v>
      </c>
      <c r="G4436">
        <v>0</v>
      </c>
      <c r="H4436" t="s">
        <v>30</v>
      </c>
      <c r="I4436">
        <v>0</v>
      </c>
      <c r="J4436" t="s">
        <v>31</v>
      </c>
      <c r="K4436">
        <v>0</v>
      </c>
      <c r="L4436" s="1">
        <v>2300</v>
      </c>
      <c r="M4436" t="s">
        <v>27</v>
      </c>
      <c r="N4436" t="s">
        <v>27</v>
      </c>
      <c r="O4436" t="s">
        <v>27</v>
      </c>
      <c r="P4436">
        <v>0</v>
      </c>
      <c r="Q4436" t="s">
        <v>32</v>
      </c>
      <c r="R4436">
        <v>3</v>
      </c>
      <c r="S4436" t="s">
        <v>27</v>
      </c>
      <c r="T4436">
        <v>4</v>
      </c>
      <c r="U4436">
        <v>1</v>
      </c>
      <c r="V4436">
        <v>2</v>
      </c>
      <c r="W4436">
        <v>99</v>
      </c>
      <c r="X4436">
        <v>735</v>
      </c>
      <c r="Y4436">
        <v>-50</v>
      </c>
      <c r="Z4436" t="s">
        <v>35</v>
      </c>
      <c r="AA4436">
        <v>100</v>
      </c>
      <c r="AB4436" t="str">
        <f t="shared" si="69"/>
        <v>30-39</v>
      </c>
    </row>
    <row r="4437" spans="1:28" x14ac:dyDescent="0.3">
      <c r="A4437">
        <v>50</v>
      </c>
      <c r="B4437" t="s">
        <v>27</v>
      </c>
      <c r="C4437" t="s">
        <v>28</v>
      </c>
      <c r="D4437">
        <v>86</v>
      </c>
      <c r="E4437" t="s">
        <v>42</v>
      </c>
      <c r="F4437">
        <v>100</v>
      </c>
      <c r="G4437">
        <v>1</v>
      </c>
      <c r="H4437" t="s">
        <v>30</v>
      </c>
      <c r="I4437">
        <v>50</v>
      </c>
      <c r="J4437" t="s">
        <v>31</v>
      </c>
      <c r="K4437">
        <v>0</v>
      </c>
      <c r="L4437" s="1">
        <v>2286</v>
      </c>
      <c r="M4437" t="s">
        <v>27</v>
      </c>
      <c r="N4437" t="s">
        <v>36</v>
      </c>
      <c r="O4437" t="s">
        <v>27</v>
      </c>
      <c r="P4437">
        <v>50</v>
      </c>
      <c r="Q4437" t="s">
        <v>44</v>
      </c>
      <c r="R4437">
        <v>28</v>
      </c>
      <c r="S4437" t="s">
        <v>36</v>
      </c>
      <c r="T4437">
        <v>8</v>
      </c>
      <c r="U4437">
        <v>2</v>
      </c>
      <c r="V4437">
        <v>1</v>
      </c>
      <c r="W4437">
        <v>5</v>
      </c>
      <c r="X4437">
        <v>788</v>
      </c>
      <c r="Y4437">
        <v>-50</v>
      </c>
      <c r="Z4437" t="s">
        <v>41</v>
      </c>
      <c r="AA4437">
        <v>0</v>
      </c>
      <c r="AB4437" t="str">
        <f t="shared" si="69"/>
        <v>50-59</v>
      </c>
    </row>
    <row r="4438" spans="1:28" x14ac:dyDescent="0.3">
      <c r="A4438">
        <v>57</v>
      </c>
      <c r="B4438" t="s">
        <v>36</v>
      </c>
      <c r="C4438" t="s">
        <v>28</v>
      </c>
      <c r="D4438">
        <v>86</v>
      </c>
      <c r="E4438" t="s">
        <v>37</v>
      </c>
      <c r="F4438">
        <v>0</v>
      </c>
      <c r="G4438">
        <v>0</v>
      </c>
      <c r="H4438" t="s">
        <v>30</v>
      </c>
      <c r="I4438">
        <v>0</v>
      </c>
      <c r="J4438" t="s">
        <v>31</v>
      </c>
      <c r="K4438">
        <v>0</v>
      </c>
      <c r="L4438" s="1">
        <v>2236</v>
      </c>
      <c r="M4438" t="s">
        <v>27</v>
      </c>
      <c r="N4438" t="s">
        <v>36</v>
      </c>
      <c r="O4438" t="s">
        <v>27</v>
      </c>
      <c r="P4438">
        <v>50</v>
      </c>
      <c r="Q4438" t="s">
        <v>32</v>
      </c>
      <c r="R4438">
        <v>4</v>
      </c>
      <c r="S4438" t="s">
        <v>27</v>
      </c>
      <c r="T4438">
        <v>4</v>
      </c>
      <c r="U4438">
        <v>2</v>
      </c>
      <c r="V4438">
        <v>3</v>
      </c>
      <c r="W4438">
        <v>99</v>
      </c>
      <c r="X4438">
        <v>681</v>
      </c>
      <c r="Y4438">
        <v>50</v>
      </c>
      <c r="Z4438" t="s">
        <v>41</v>
      </c>
      <c r="AA4438">
        <v>0</v>
      </c>
      <c r="AB4438" t="str">
        <f t="shared" si="69"/>
        <v>50-59</v>
      </c>
    </row>
    <row r="4439" spans="1:28" x14ac:dyDescent="0.3">
      <c r="A4439">
        <v>35</v>
      </c>
      <c r="B4439" t="s">
        <v>27</v>
      </c>
      <c r="C4439" t="s">
        <v>38</v>
      </c>
      <c r="D4439">
        <v>0</v>
      </c>
      <c r="E4439" t="s">
        <v>29</v>
      </c>
      <c r="F4439">
        <v>50</v>
      </c>
      <c r="G4439">
        <v>0</v>
      </c>
      <c r="H4439" t="s">
        <v>30</v>
      </c>
      <c r="I4439">
        <v>0</v>
      </c>
      <c r="J4439" t="s">
        <v>31</v>
      </c>
      <c r="K4439">
        <v>0</v>
      </c>
      <c r="L4439" s="1">
        <v>2200</v>
      </c>
      <c r="M4439" t="s">
        <v>27</v>
      </c>
      <c r="N4439" t="s">
        <v>27</v>
      </c>
      <c r="O4439" t="s">
        <v>27</v>
      </c>
      <c r="P4439">
        <v>0</v>
      </c>
      <c r="Q4439" t="s">
        <v>34</v>
      </c>
      <c r="R4439">
        <v>3</v>
      </c>
      <c r="S4439" t="s">
        <v>36</v>
      </c>
      <c r="T4439">
        <v>5</v>
      </c>
      <c r="U4439">
        <v>1</v>
      </c>
      <c r="V4439">
        <v>1</v>
      </c>
      <c r="W4439">
        <v>2</v>
      </c>
      <c r="X4439">
        <v>741</v>
      </c>
      <c r="Y4439">
        <v>-50</v>
      </c>
      <c r="Z4439" t="s">
        <v>33</v>
      </c>
      <c r="AA4439">
        <v>50</v>
      </c>
      <c r="AB4439" t="str">
        <f t="shared" si="69"/>
        <v>30-39</v>
      </c>
    </row>
    <row r="4440" spans="1:28" x14ac:dyDescent="0.3">
      <c r="A4440">
        <v>34</v>
      </c>
      <c r="B4440" t="s">
        <v>27</v>
      </c>
      <c r="C4440" t="s">
        <v>38</v>
      </c>
      <c r="D4440">
        <v>0</v>
      </c>
      <c r="E4440" t="s">
        <v>29</v>
      </c>
      <c r="F4440">
        <v>50</v>
      </c>
      <c r="G4440">
        <v>0</v>
      </c>
      <c r="H4440" t="s">
        <v>43</v>
      </c>
      <c r="I4440">
        <v>0</v>
      </c>
      <c r="J4440" t="s">
        <v>31</v>
      </c>
      <c r="K4440">
        <v>0</v>
      </c>
      <c r="L4440" s="1">
        <v>2150</v>
      </c>
      <c r="M4440" t="s">
        <v>36</v>
      </c>
      <c r="N4440" t="s">
        <v>36</v>
      </c>
      <c r="O4440" t="s">
        <v>27</v>
      </c>
      <c r="P4440">
        <v>100</v>
      </c>
      <c r="Q4440" t="s">
        <v>34</v>
      </c>
      <c r="R4440">
        <v>9</v>
      </c>
      <c r="S4440" t="s">
        <v>27</v>
      </c>
      <c r="T4440">
        <v>8</v>
      </c>
      <c r="U4440">
        <v>3</v>
      </c>
      <c r="V4440">
        <v>3</v>
      </c>
      <c r="W4440">
        <v>99</v>
      </c>
      <c r="X4440">
        <v>790</v>
      </c>
      <c r="Y4440">
        <v>-50</v>
      </c>
      <c r="Z4440" t="s">
        <v>35</v>
      </c>
      <c r="AA4440">
        <v>100</v>
      </c>
      <c r="AB4440" t="str">
        <f t="shared" si="69"/>
        <v>30-39</v>
      </c>
    </row>
    <row r="4441" spans="1:28" x14ac:dyDescent="0.3">
      <c r="A4441">
        <v>47</v>
      </c>
      <c r="B4441" t="s">
        <v>27</v>
      </c>
      <c r="C4441" t="s">
        <v>45</v>
      </c>
      <c r="D4441">
        <v>0</v>
      </c>
      <c r="E4441" t="s">
        <v>37</v>
      </c>
      <c r="F4441">
        <v>0</v>
      </c>
      <c r="G4441">
        <v>2</v>
      </c>
      <c r="H4441" t="s">
        <v>43</v>
      </c>
      <c r="I4441">
        <v>400</v>
      </c>
      <c r="J4441" t="s">
        <v>40</v>
      </c>
      <c r="K4441">
        <v>-200</v>
      </c>
      <c r="L4441" s="1">
        <v>2400</v>
      </c>
      <c r="M4441" t="s">
        <v>27</v>
      </c>
      <c r="N4441" t="s">
        <v>27</v>
      </c>
      <c r="O4441" t="s">
        <v>27</v>
      </c>
      <c r="P4441">
        <v>0</v>
      </c>
      <c r="Q4441" t="s">
        <v>32</v>
      </c>
      <c r="R4441">
        <v>21</v>
      </c>
      <c r="S4441" t="s">
        <v>27</v>
      </c>
      <c r="T4441">
        <v>4</v>
      </c>
      <c r="U4441">
        <v>2</v>
      </c>
      <c r="V4441">
        <v>3</v>
      </c>
      <c r="W4441">
        <v>99</v>
      </c>
      <c r="X4441">
        <v>685</v>
      </c>
      <c r="Y4441">
        <v>50</v>
      </c>
      <c r="Z4441" t="s">
        <v>41</v>
      </c>
      <c r="AA4441">
        <v>0</v>
      </c>
      <c r="AB4441" t="str">
        <f t="shared" si="69"/>
        <v>40-49</v>
      </c>
    </row>
    <row r="4442" spans="1:28" x14ac:dyDescent="0.3">
      <c r="A4442">
        <v>19</v>
      </c>
      <c r="B4442" t="s">
        <v>27</v>
      </c>
      <c r="C4442" t="s">
        <v>38</v>
      </c>
      <c r="D4442">
        <v>0</v>
      </c>
      <c r="E4442" t="s">
        <v>29</v>
      </c>
      <c r="F4442">
        <v>50</v>
      </c>
      <c r="G4442">
        <v>0</v>
      </c>
      <c r="H4442" t="s">
        <v>39</v>
      </c>
      <c r="I4442">
        <v>0</v>
      </c>
      <c r="J4442" t="s">
        <v>31</v>
      </c>
      <c r="K4442">
        <v>0</v>
      </c>
      <c r="L4442" s="1">
        <v>2150</v>
      </c>
      <c r="M4442" t="s">
        <v>36</v>
      </c>
      <c r="N4442" t="s">
        <v>36</v>
      </c>
      <c r="O4442" t="s">
        <v>27</v>
      </c>
      <c r="P4442">
        <v>100</v>
      </c>
      <c r="Q4442" t="s">
        <v>34</v>
      </c>
      <c r="R4442">
        <v>25</v>
      </c>
      <c r="S4442" t="s">
        <v>27</v>
      </c>
      <c r="T4442">
        <v>4</v>
      </c>
      <c r="U4442">
        <v>0</v>
      </c>
      <c r="V4442">
        <v>2</v>
      </c>
      <c r="W4442">
        <v>99</v>
      </c>
      <c r="X4442">
        <v>721</v>
      </c>
      <c r="Y4442">
        <v>-50</v>
      </c>
      <c r="Z4442" t="s">
        <v>35</v>
      </c>
      <c r="AA4442">
        <v>100</v>
      </c>
      <c r="AB4442" t="str">
        <f t="shared" si="69"/>
        <v>10-19</v>
      </c>
    </row>
    <row r="4443" spans="1:28" x14ac:dyDescent="0.3">
      <c r="A4443">
        <v>43</v>
      </c>
      <c r="B4443" t="s">
        <v>27</v>
      </c>
      <c r="C4443" t="s">
        <v>46</v>
      </c>
      <c r="D4443">
        <v>0</v>
      </c>
      <c r="E4443" t="s">
        <v>42</v>
      </c>
      <c r="F4443">
        <v>100</v>
      </c>
      <c r="G4443">
        <v>0</v>
      </c>
      <c r="H4443" t="s">
        <v>30</v>
      </c>
      <c r="I4443">
        <v>0</v>
      </c>
      <c r="J4443" t="s">
        <v>31</v>
      </c>
      <c r="K4443">
        <v>0</v>
      </c>
      <c r="L4443" s="1">
        <v>2400</v>
      </c>
      <c r="M4443" t="s">
        <v>27</v>
      </c>
      <c r="N4443" t="s">
        <v>27</v>
      </c>
      <c r="O4443" t="s">
        <v>27</v>
      </c>
      <c r="P4443">
        <v>0</v>
      </c>
      <c r="Q4443" t="s">
        <v>34</v>
      </c>
      <c r="R4443">
        <v>23</v>
      </c>
      <c r="S4443" t="s">
        <v>36</v>
      </c>
      <c r="T4443">
        <v>11</v>
      </c>
      <c r="U4443">
        <v>3</v>
      </c>
      <c r="V4443">
        <v>3</v>
      </c>
      <c r="W4443">
        <v>8</v>
      </c>
      <c r="X4443">
        <v>689</v>
      </c>
      <c r="Y4443">
        <v>50</v>
      </c>
      <c r="Z4443" t="s">
        <v>35</v>
      </c>
      <c r="AA4443">
        <v>100</v>
      </c>
      <c r="AB4443" t="str">
        <f t="shared" si="69"/>
        <v>40-49</v>
      </c>
    </row>
    <row r="4444" spans="1:28" x14ac:dyDescent="0.3">
      <c r="A4444">
        <v>48</v>
      </c>
      <c r="B4444" t="s">
        <v>27</v>
      </c>
      <c r="C4444" t="s">
        <v>38</v>
      </c>
      <c r="D4444">
        <v>0</v>
      </c>
      <c r="E4444" t="s">
        <v>37</v>
      </c>
      <c r="F4444">
        <v>0</v>
      </c>
      <c r="G4444">
        <v>0</v>
      </c>
      <c r="H4444" t="s">
        <v>30</v>
      </c>
      <c r="I4444">
        <v>0</v>
      </c>
      <c r="J4444" t="s">
        <v>31</v>
      </c>
      <c r="K4444">
        <v>0</v>
      </c>
      <c r="L4444" s="1">
        <v>2300</v>
      </c>
      <c r="M4444" t="s">
        <v>27</v>
      </c>
      <c r="N4444" t="s">
        <v>27</v>
      </c>
      <c r="O4444" t="s">
        <v>27</v>
      </c>
      <c r="P4444">
        <v>0</v>
      </c>
      <c r="Q4444" t="s">
        <v>44</v>
      </c>
      <c r="R4444">
        <v>16</v>
      </c>
      <c r="S4444" t="s">
        <v>27</v>
      </c>
      <c r="T4444">
        <v>7</v>
      </c>
      <c r="U4444">
        <v>2</v>
      </c>
      <c r="V4444">
        <v>3</v>
      </c>
      <c r="W4444">
        <v>99</v>
      </c>
      <c r="X4444">
        <v>691</v>
      </c>
      <c r="Y4444">
        <v>50</v>
      </c>
      <c r="Z4444" t="s">
        <v>35</v>
      </c>
      <c r="AA4444">
        <v>100</v>
      </c>
      <c r="AB4444" t="str">
        <f t="shared" si="69"/>
        <v>40-49</v>
      </c>
    </row>
    <row r="4445" spans="1:28" x14ac:dyDescent="0.3">
      <c r="A4445">
        <v>50</v>
      </c>
      <c r="B4445" t="s">
        <v>27</v>
      </c>
      <c r="C4445" t="s">
        <v>38</v>
      </c>
      <c r="D4445">
        <v>0</v>
      </c>
      <c r="E4445" t="s">
        <v>29</v>
      </c>
      <c r="F4445">
        <v>50</v>
      </c>
      <c r="G4445">
        <v>0</v>
      </c>
      <c r="H4445" t="s">
        <v>30</v>
      </c>
      <c r="I4445">
        <v>0</v>
      </c>
      <c r="J4445" t="s">
        <v>40</v>
      </c>
      <c r="K4445">
        <v>-200</v>
      </c>
      <c r="L4445" s="1">
        <v>1900</v>
      </c>
      <c r="M4445" t="s">
        <v>27</v>
      </c>
      <c r="N4445" t="s">
        <v>27</v>
      </c>
      <c r="O4445" t="s">
        <v>36</v>
      </c>
      <c r="P4445">
        <v>50</v>
      </c>
      <c r="Q4445" t="s">
        <v>44</v>
      </c>
      <c r="R4445">
        <v>17</v>
      </c>
      <c r="S4445" t="s">
        <v>36</v>
      </c>
      <c r="T4445">
        <v>3</v>
      </c>
      <c r="U4445">
        <v>2</v>
      </c>
      <c r="V4445">
        <v>2</v>
      </c>
      <c r="W4445">
        <v>8</v>
      </c>
      <c r="X4445">
        <v>709</v>
      </c>
      <c r="Y4445">
        <v>-50</v>
      </c>
      <c r="Z4445" t="s">
        <v>41</v>
      </c>
      <c r="AA4445">
        <v>0</v>
      </c>
      <c r="AB4445" t="str">
        <f t="shared" si="69"/>
        <v>50-59</v>
      </c>
    </row>
    <row r="4446" spans="1:28" x14ac:dyDescent="0.3">
      <c r="A4446">
        <v>18</v>
      </c>
      <c r="B4446" t="s">
        <v>27</v>
      </c>
      <c r="C4446" t="s">
        <v>28</v>
      </c>
      <c r="D4446">
        <v>86</v>
      </c>
      <c r="E4446" t="s">
        <v>29</v>
      </c>
      <c r="F4446">
        <v>50</v>
      </c>
      <c r="G4446">
        <v>0</v>
      </c>
      <c r="H4446" t="s">
        <v>43</v>
      </c>
      <c r="I4446">
        <v>0</v>
      </c>
      <c r="J4446" t="s">
        <v>40</v>
      </c>
      <c r="K4446">
        <v>-200</v>
      </c>
      <c r="L4446" s="1">
        <v>2036</v>
      </c>
      <c r="M4446" t="s">
        <v>27</v>
      </c>
      <c r="N4446" t="s">
        <v>27</v>
      </c>
      <c r="O4446" t="s">
        <v>27</v>
      </c>
      <c r="P4446">
        <v>0</v>
      </c>
      <c r="Q4446" t="s">
        <v>44</v>
      </c>
      <c r="R4446">
        <v>25</v>
      </c>
      <c r="S4446" t="s">
        <v>36</v>
      </c>
      <c r="T4446">
        <v>5</v>
      </c>
      <c r="U4446">
        <v>3</v>
      </c>
      <c r="V4446">
        <v>1</v>
      </c>
      <c r="W4446">
        <v>3</v>
      </c>
      <c r="X4446">
        <v>711</v>
      </c>
      <c r="Y4446">
        <v>-50</v>
      </c>
      <c r="Z4446" t="s">
        <v>41</v>
      </c>
      <c r="AA4446">
        <v>0</v>
      </c>
      <c r="AB4446" t="str">
        <f t="shared" si="69"/>
        <v>10-19</v>
      </c>
    </row>
    <row r="4447" spans="1:28" x14ac:dyDescent="0.3">
      <c r="A4447">
        <v>28</v>
      </c>
      <c r="B4447" t="s">
        <v>27</v>
      </c>
      <c r="C4447" t="s">
        <v>45</v>
      </c>
      <c r="D4447">
        <v>0</v>
      </c>
      <c r="E4447" t="s">
        <v>29</v>
      </c>
      <c r="F4447">
        <v>50</v>
      </c>
      <c r="G4447">
        <v>1</v>
      </c>
      <c r="H4447" t="s">
        <v>30</v>
      </c>
      <c r="I4447">
        <v>50</v>
      </c>
      <c r="J4447" t="s">
        <v>40</v>
      </c>
      <c r="K4447">
        <v>-200</v>
      </c>
      <c r="L4447" s="1">
        <v>2200</v>
      </c>
      <c r="M4447" t="s">
        <v>27</v>
      </c>
      <c r="N4447" t="s">
        <v>27</v>
      </c>
      <c r="O4447" t="s">
        <v>27</v>
      </c>
      <c r="P4447">
        <v>0</v>
      </c>
      <c r="Q4447" t="s">
        <v>34</v>
      </c>
      <c r="R4447">
        <v>18</v>
      </c>
      <c r="S4447" t="s">
        <v>36</v>
      </c>
      <c r="T4447">
        <v>6</v>
      </c>
      <c r="U4447">
        <v>5</v>
      </c>
      <c r="V4447">
        <v>1</v>
      </c>
      <c r="W4447">
        <v>5</v>
      </c>
      <c r="X4447">
        <v>677</v>
      </c>
      <c r="Y4447">
        <v>50</v>
      </c>
      <c r="Z4447" t="s">
        <v>35</v>
      </c>
      <c r="AA4447">
        <v>100</v>
      </c>
      <c r="AB4447" t="str">
        <f t="shared" si="69"/>
        <v>20-29</v>
      </c>
    </row>
    <row r="4448" spans="1:28" x14ac:dyDescent="0.3">
      <c r="A4448">
        <v>26</v>
      </c>
      <c r="B4448" t="s">
        <v>27</v>
      </c>
      <c r="C4448" t="s">
        <v>38</v>
      </c>
      <c r="D4448">
        <v>0</v>
      </c>
      <c r="E4448" t="s">
        <v>29</v>
      </c>
      <c r="F4448">
        <v>50</v>
      </c>
      <c r="G4448">
        <v>1</v>
      </c>
      <c r="H4448" t="s">
        <v>30</v>
      </c>
      <c r="I4448">
        <v>50</v>
      </c>
      <c r="J4448" t="s">
        <v>31</v>
      </c>
      <c r="K4448">
        <v>0</v>
      </c>
      <c r="L4448" s="1">
        <v>2150</v>
      </c>
      <c r="M4448" t="s">
        <v>36</v>
      </c>
      <c r="N4448" t="s">
        <v>36</v>
      </c>
      <c r="O4448" t="s">
        <v>27</v>
      </c>
      <c r="P4448">
        <v>100</v>
      </c>
      <c r="Q4448" t="s">
        <v>34</v>
      </c>
      <c r="R4448">
        <v>13</v>
      </c>
      <c r="S4448" t="s">
        <v>36</v>
      </c>
      <c r="T4448">
        <v>2</v>
      </c>
      <c r="U4448">
        <v>2</v>
      </c>
      <c r="V4448">
        <v>3</v>
      </c>
      <c r="W4448">
        <v>14</v>
      </c>
      <c r="X4448">
        <v>731</v>
      </c>
      <c r="Y4448">
        <v>-50</v>
      </c>
      <c r="Z4448" t="s">
        <v>33</v>
      </c>
      <c r="AA4448">
        <v>50</v>
      </c>
      <c r="AB4448" t="str">
        <f t="shared" si="69"/>
        <v>20-29</v>
      </c>
    </row>
    <row r="4449" spans="1:28" x14ac:dyDescent="0.3">
      <c r="A4449">
        <v>41</v>
      </c>
      <c r="B4449" t="s">
        <v>27</v>
      </c>
      <c r="C4449" t="s">
        <v>28</v>
      </c>
      <c r="D4449">
        <v>86</v>
      </c>
      <c r="E4449" t="s">
        <v>37</v>
      </c>
      <c r="F4449">
        <v>0</v>
      </c>
      <c r="G4449">
        <v>1</v>
      </c>
      <c r="H4449" t="s">
        <v>39</v>
      </c>
      <c r="I4449">
        <v>100</v>
      </c>
      <c r="J4449" t="s">
        <v>40</v>
      </c>
      <c r="K4449">
        <v>-200</v>
      </c>
      <c r="L4449" s="1">
        <v>2186</v>
      </c>
      <c r="M4449" t="s">
        <v>27</v>
      </c>
      <c r="N4449" t="s">
        <v>27</v>
      </c>
      <c r="O4449" t="s">
        <v>27</v>
      </c>
      <c r="P4449">
        <v>0</v>
      </c>
      <c r="Q4449" t="s">
        <v>34</v>
      </c>
      <c r="R4449">
        <v>10</v>
      </c>
      <c r="S4449" t="s">
        <v>36</v>
      </c>
      <c r="T4449">
        <v>6</v>
      </c>
      <c r="U4449">
        <v>4</v>
      </c>
      <c r="V4449">
        <v>2</v>
      </c>
      <c r="W4449">
        <v>2</v>
      </c>
      <c r="X4449">
        <v>741</v>
      </c>
      <c r="Y4449">
        <v>-50</v>
      </c>
      <c r="Z4449" t="s">
        <v>35</v>
      </c>
      <c r="AA4449">
        <v>100</v>
      </c>
      <c r="AB4449" t="str">
        <f t="shared" si="69"/>
        <v>40-49</v>
      </c>
    </row>
    <row r="4450" spans="1:28" x14ac:dyDescent="0.3">
      <c r="A4450">
        <v>47</v>
      </c>
      <c r="B4450" t="s">
        <v>27</v>
      </c>
      <c r="C4450" t="s">
        <v>28</v>
      </c>
      <c r="D4450">
        <v>86</v>
      </c>
      <c r="E4450" t="s">
        <v>42</v>
      </c>
      <c r="F4450">
        <v>100</v>
      </c>
      <c r="G4450">
        <v>0</v>
      </c>
      <c r="H4450" t="s">
        <v>30</v>
      </c>
      <c r="I4450">
        <v>0</v>
      </c>
      <c r="J4450" t="s">
        <v>31</v>
      </c>
      <c r="K4450">
        <v>0</v>
      </c>
      <c r="L4450" s="1">
        <v>2386</v>
      </c>
      <c r="M4450" t="s">
        <v>27</v>
      </c>
      <c r="N4450" t="s">
        <v>27</v>
      </c>
      <c r="O4450" t="s">
        <v>27</v>
      </c>
      <c r="P4450">
        <v>0</v>
      </c>
      <c r="Q4450" t="s">
        <v>32</v>
      </c>
      <c r="R4450">
        <v>18</v>
      </c>
      <c r="S4450" t="s">
        <v>36</v>
      </c>
      <c r="T4450">
        <v>8</v>
      </c>
      <c r="U4450">
        <v>1</v>
      </c>
      <c r="V4450">
        <v>2</v>
      </c>
      <c r="W4450">
        <v>6</v>
      </c>
      <c r="X4450">
        <v>730</v>
      </c>
      <c r="Y4450">
        <v>-50</v>
      </c>
      <c r="Z4450" t="s">
        <v>35</v>
      </c>
      <c r="AA4450">
        <v>100</v>
      </c>
      <c r="AB4450" t="str">
        <f t="shared" si="69"/>
        <v>40-49</v>
      </c>
    </row>
    <row r="4451" spans="1:28" x14ac:dyDescent="0.3">
      <c r="A4451">
        <v>62</v>
      </c>
      <c r="B4451" t="s">
        <v>36</v>
      </c>
      <c r="C4451" t="s">
        <v>28</v>
      </c>
      <c r="D4451">
        <v>86</v>
      </c>
      <c r="E4451" t="s">
        <v>37</v>
      </c>
      <c r="F4451">
        <v>0</v>
      </c>
      <c r="G4451">
        <v>1</v>
      </c>
      <c r="H4451" t="s">
        <v>39</v>
      </c>
      <c r="I4451">
        <v>100</v>
      </c>
      <c r="J4451" t="s">
        <v>40</v>
      </c>
      <c r="K4451">
        <v>-200</v>
      </c>
      <c r="L4451" s="1">
        <v>2236</v>
      </c>
      <c r="M4451" t="s">
        <v>36</v>
      </c>
      <c r="N4451" t="s">
        <v>27</v>
      </c>
      <c r="O4451" t="s">
        <v>27</v>
      </c>
      <c r="P4451">
        <v>50</v>
      </c>
      <c r="Q4451" t="s">
        <v>34</v>
      </c>
      <c r="R4451">
        <v>4</v>
      </c>
      <c r="S4451" t="s">
        <v>36</v>
      </c>
      <c r="T4451">
        <v>3</v>
      </c>
      <c r="U4451">
        <v>2</v>
      </c>
      <c r="V4451">
        <v>2</v>
      </c>
      <c r="W4451">
        <v>5</v>
      </c>
      <c r="X4451">
        <v>651</v>
      </c>
      <c r="Y4451">
        <v>50</v>
      </c>
      <c r="Z4451" t="s">
        <v>35</v>
      </c>
      <c r="AA4451">
        <v>100</v>
      </c>
      <c r="AB4451" t="str">
        <f t="shared" si="69"/>
        <v>60-69</v>
      </c>
    </row>
    <row r="4452" spans="1:28" x14ac:dyDescent="0.3">
      <c r="A4452">
        <v>32</v>
      </c>
      <c r="B4452" t="s">
        <v>27</v>
      </c>
      <c r="C4452" t="s">
        <v>38</v>
      </c>
      <c r="D4452">
        <v>0</v>
      </c>
      <c r="E4452" t="s">
        <v>42</v>
      </c>
      <c r="F4452">
        <v>100</v>
      </c>
      <c r="G4452">
        <v>2</v>
      </c>
      <c r="H4452" t="s">
        <v>43</v>
      </c>
      <c r="I4452">
        <v>400</v>
      </c>
      <c r="J4452" t="s">
        <v>31</v>
      </c>
      <c r="K4452">
        <v>0</v>
      </c>
      <c r="L4452" s="1">
        <v>2650</v>
      </c>
      <c r="M4452" t="s">
        <v>27</v>
      </c>
      <c r="N4452" t="s">
        <v>36</v>
      </c>
      <c r="O4452" t="s">
        <v>27</v>
      </c>
      <c r="P4452">
        <v>50</v>
      </c>
      <c r="Q4452" t="s">
        <v>34</v>
      </c>
      <c r="R4452">
        <v>6</v>
      </c>
      <c r="S4452" t="s">
        <v>27</v>
      </c>
      <c r="T4452">
        <v>4</v>
      </c>
      <c r="U4452">
        <v>1</v>
      </c>
      <c r="V4452">
        <v>3</v>
      </c>
      <c r="W4452">
        <v>99</v>
      </c>
      <c r="X4452">
        <v>691</v>
      </c>
      <c r="Y4452">
        <v>50</v>
      </c>
      <c r="Z4452" t="s">
        <v>41</v>
      </c>
      <c r="AA4452">
        <v>0</v>
      </c>
      <c r="AB4452" t="str">
        <f t="shared" si="69"/>
        <v>30-39</v>
      </c>
    </row>
    <row r="4453" spans="1:28" x14ac:dyDescent="0.3">
      <c r="A4453">
        <v>32</v>
      </c>
      <c r="B4453" t="s">
        <v>27</v>
      </c>
      <c r="C4453" t="s">
        <v>28</v>
      </c>
      <c r="D4453">
        <v>86</v>
      </c>
      <c r="E4453" t="s">
        <v>29</v>
      </c>
      <c r="F4453">
        <v>50</v>
      </c>
      <c r="G4453">
        <v>1</v>
      </c>
      <c r="H4453" t="s">
        <v>43</v>
      </c>
      <c r="I4453">
        <v>200</v>
      </c>
      <c r="J4453" t="s">
        <v>40</v>
      </c>
      <c r="K4453">
        <v>-200</v>
      </c>
      <c r="L4453" s="1">
        <v>2286</v>
      </c>
      <c r="M4453" t="s">
        <v>27</v>
      </c>
      <c r="N4453" t="s">
        <v>27</v>
      </c>
      <c r="O4453" t="s">
        <v>36</v>
      </c>
      <c r="P4453">
        <v>50</v>
      </c>
      <c r="Q4453" t="s">
        <v>34</v>
      </c>
      <c r="R4453">
        <v>6</v>
      </c>
      <c r="S4453" t="s">
        <v>27</v>
      </c>
      <c r="T4453">
        <v>5</v>
      </c>
      <c r="U4453">
        <v>0</v>
      </c>
      <c r="V4453">
        <v>2</v>
      </c>
      <c r="W4453">
        <v>99</v>
      </c>
      <c r="X4453">
        <v>808</v>
      </c>
      <c r="Y4453">
        <v>-50</v>
      </c>
      <c r="Z4453" t="s">
        <v>35</v>
      </c>
      <c r="AA4453">
        <v>100</v>
      </c>
      <c r="AB4453" t="str">
        <f t="shared" si="69"/>
        <v>30-39</v>
      </c>
    </row>
    <row r="4454" spans="1:28" x14ac:dyDescent="0.3">
      <c r="A4454">
        <v>57</v>
      </c>
      <c r="B4454" t="s">
        <v>36</v>
      </c>
      <c r="C4454" t="s">
        <v>28</v>
      </c>
      <c r="D4454">
        <v>86</v>
      </c>
      <c r="E4454" t="s">
        <v>37</v>
      </c>
      <c r="F4454">
        <v>0</v>
      </c>
      <c r="G4454">
        <v>0</v>
      </c>
      <c r="H4454" t="s">
        <v>30</v>
      </c>
      <c r="I4454">
        <v>0</v>
      </c>
      <c r="J4454" t="s">
        <v>40</v>
      </c>
      <c r="K4454">
        <v>-200</v>
      </c>
      <c r="L4454" s="1">
        <v>1986</v>
      </c>
      <c r="M4454" t="s">
        <v>27</v>
      </c>
      <c r="N4454" t="s">
        <v>36</v>
      </c>
      <c r="O4454" t="s">
        <v>36</v>
      </c>
      <c r="P4454">
        <v>100</v>
      </c>
      <c r="Q4454" t="s">
        <v>32</v>
      </c>
      <c r="R4454">
        <v>26</v>
      </c>
      <c r="S4454" t="s">
        <v>27</v>
      </c>
      <c r="T4454">
        <v>2</v>
      </c>
      <c r="U4454">
        <v>4</v>
      </c>
      <c r="V4454">
        <v>3</v>
      </c>
      <c r="W4454">
        <v>99</v>
      </c>
      <c r="X4454">
        <v>704</v>
      </c>
      <c r="Y4454">
        <v>-50</v>
      </c>
      <c r="Z4454" t="s">
        <v>35</v>
      </c>
      <c r="AA4454">
        <v>100</v>
      </c>
      <c r="AB4454" t="str">
        <f t="shared" si="69"/>
        <v>50-59</v>
      </c>
    </row>
    <row r="4455" spans="1:28" x14ac:dyDescent="0.3">
      <c r="A4455">
        <v>44</v>
      </c>
      <c r="B4455" t="s">
        <v>27</v>
      </c>
      <c r="C4455" t="s">
        <v>38</v>
      </c>
      <c r="D4455">
        <v>0</v>
      </c>
      <c r="E4455" t="s">
        <v>37</v>
      </c>
      <c r="F4455">
        <v>0</v>
      </c>
      <c r="G4455">
        <v>0</v>
      </c>
      <c r="H4455" t="s">
        <v>30</v>
      </c>
      <c r="I4455">
        <v>0</v>
      </c>
      <c r="J4455" t="s">
        <v>40</v>
      </c>
      <c r="K4455">
        <v>-200</v>
      </c>
      <c r="L4455" s="1">
        <v>2000</v>
      </c>
      <c r="M4455" t="s">
        <v>27</v>
      </c>
      <c r="N4455" t="s">
        <v>27</v>
      </c>
      <c r="O4455" t="s">
        <v>27</v>
      </c>
      <c r="P4455">
        <v>0</v>
      </c>
      <c r="Q4455" t="s">
        <v>32</v>
      </c>
      <c r="R4455">
        <v>25</v>
      </c>
      <c r="S4455" t="s">
        <v>36</v>
      </c>
      <c r="T4455">
        <v>6</v>
      </c>
      <c r="U4455">
        <v>4</v>
      </c>
      <c r="V4455">
        <v>1</v>
      </c>
      <c r="W4455">
        <v>7</v>
      </c>
      <c r="X4455">
        <v>715</v>
      </c>
      <c r="Y4455">
        <v>-50</v>
      </c>
      <c r="Z4455" t="s">
        <v>35</v>
      </c>
      <c r="AA4455">
        <v>100</v>
      </c>
      <c r="AB4455" t="str">
        <f t="shared" si="69"/>
        <v>40-49</v>
      </c>
    </row>
    <row r="4456" spans="1:28" x14ac:dyDescent="0.3">
      <c r="A4456">
        <v>59</v>
      </c>
      <c r="B4456" t="s">
        <v>36</v>
      </c>
      <c r="C4456" t="s">
        <v>28</v>
      </c>
      <c r="D4456">
        <v>86</v>
      </c>
      <c r="E4456" t="s">
        <v>29</v>
      </c>
      <c r="F4456">
        <v>50</v>
      </c>
      <c r="G4456">
        <v>0</v>
      </c>
      <c r="H4456" t="s">
        <v>30</v>
      </c>
      <c r="I4456">
        <v>0</v>
      </c>
      <c r="J4456" t="s">
        <v>31</v>
      </c>
      <c r="K4456">
        <v>0</v>
      </c>
      <c r="L4456" s="1">
        <v>2436</v>
      </c>
      <c r="M4456" t="s">
        <v>27</v>
      </c>
      <c r="N4456" t="s">
        <v>27</v>
      </c>
      <c r="O4456" t="s">
        <v>27</v>
      </c>
      <c r="P4456">
        <v>0</v>
      </c>
      <c r="Q4456" t="s">
        <v>34</v>
      </c>
      <c r="R4456">
        <v>25</v>
      </c>
      <c r="S4456" t="s">
        <v>36</v>
      </c>
      <c r="T4456">
        <v>4</v>
      </c>
      <c r="U4456">
        <v>0</v>
      </c>
      <c r="V4456">
        <v>1</v>
      </c>
      <c r="W4456">
        <v>5</v>
      </c>
      <c r="X4456">
        <v>672</v>
      </c>
      <c r="Y4456">
        <v>50</v>
      </c>
      <c r="Z4456" t="s">
        <v>35</v>
      </c>
      <c r="AA4456">
        <v>100</v>
      </c>
      <c r="AB4456" t="str">
        <f t="shared" si="69"/>
        <v>50-59</v>
      </c>
    </row>
    <row r="4457" spans="1:28" x14ac:dyDescent="0.3">
      <c r="A4457">
        <v>44</v>
      </c>
      <c r="B4457" t="s">
        <v>27</v>
      </c>
      <c r="C4457" t="s">
        <v>46</v>
      </c>
      <c r="D4457">
        <v>0</v>
      </c>
      <c r="E4457" t="s">
        <v>42</v>
      </c>
      <c r="F4457">
        <v>100</v>
      </c>
      <c r="G4457">
        <v>1</v>
      </c>
      <c r="H4457" t="s">
        <v>30</v>
      </c>
      <c r="I4457">
        <v>50</v>
      </c>
      <c r="J4457" t="s">
        <v>31</v>
      </c>
      <c r="K4457">
        <v>0</v>
      </c>
      <c r="L4457" s="1">
        <v>2450</v>
      </c>
      <c r="M4457" t="s">
        <v>27</v>
      </c>
      <c r="N4457" t="s">
        <v>27</v>
      </c>
      <c r="O4457" t="s">
        <v>27</v>
      </c>
      <c r="P4457">
        <v>0</v>
      </c>
      <c r="Q4457" t="s">
        <v>32</v>
      </c>
      <c r="R4457">
        <v>16</v>
      </c>
      <c r="S4457" t="s">
        <v>36</v>
      </c>
      <c r="T4457">
        <v>2</v>
      </c>
      <c r="U4457">
        <v>2</v>
      </c>
      <c r="V4457">
        <v>3</v>
      </c>
      <c r="W4457">
        <v>14</v>
      </c>
      <c r="X4457">
        <v>656</v>
      </c>
      <c r="Y4457">
        <v>50</v>
      </c>
      <c r="Z4457" t="s">
        <v>35</v>
      </c>
      <c r="AA4457">
        <v>100</v>
      </c>
      <c r="AB4457" t="str">
        <f t="shared" si="69"/>
        <v>40-49</v>
      </c>
    </row>
    <row r="4458" spans="1:28" x14ac:dyDescent="0.3">
      <c r="A4458">
        <v>22</v>
      </c>
      <c r="B4458" t="s">
        <v>27</v>
      </c>
      <c r="C4458" t="s">
        <v>28</v>
      </c>
      <c r="D4458">
        <v>86</v>
      </c>
      <c r="E4458" t="s">
        <v>37</v>
      </c>
      <c r="F4458">
        <v>0</v>
      </c>
      <c r="G4458">
        <v>1</v>
      </c>
      <c r="H4458" t="s">
        <v>30</v>
      </c>
      <c r="I4458">
        <v>50</v>
      </c>
      <c r="J4458" t="s">
        <v>40</v>
      </c>
      <c r="K4458">
        <v>-200</v>
      </c>
      <c r="L4458" s="1">
        <v>2136</v>
      </c>
      <c r="M4458" t="s">
        <v>27</v>
      </c>
      <c r="N4458" t="s">
        <v>27</v>
      </c>
      <c r="O4458" t="s">
        <v>27</v>
      </c>
      <c r="P4458">
        <v>0</v>
      </c>
      <c r="Q4458" t="s">
        <v>32</v>
      </c>
      <c r="R4458">
        <v>20</v>
      </c>
      <c r="S4458" t="s">
        <v>27</v>
      </c>
      <c r="T4458">
        <v>3</v>
      </c>
      <c r="U4458">
        <v>2</v>
      </c>
      <c r="V4458">
        <v>1</v>
      </c>
      <c r="W4458">
        <v>99</v>
      </c>
      <c r="X4458">
        <v>730</v>
      </c>
      <c r="Y4458">
        <v>-50</v>
      </c>
      <c r="Z4458" t="s">
        <v>35</v>
      </c>
      <c r="AA4458">
        <v>100</v>
      </c>
      <c r="AB4458" t="str">
        <f t="shared" si="69"/>
        <v>20-29</v>
      </c>
    </row>
    <row r="4459" spans="1:28" x14ac:dyDescent="0.3">
      <c r="A4459">
        <v>20</v>
      </c>
      <c r="B4459" t="s">
        <v>27</v>
      </c>
      <c r="C4459" t="s">
        <v>38</v>
      </c>
      <c r="D4459">
        <v>0</v>
      </c>
      <c r="E4459" t="s">
        <v>42</v>
      </c>
      <c r="F4459">
        <v>100</v>
      </c>
      <c r="G4459">
        <v>1</v>
      </c>
      <c r="H4459" t="s">
        <v>30</v>
      </c>
      <c r="I4459">
        <v>50</v>
      </c>
      <c r="J4459" t="s">
        <v>31</v>
      </c>
      <c r="K4459">
        <v>0</v>
      </c>
      <c r="L4459" s="1">
        <v>2450</v>
      </c>
      <c r="M4459" t="s">
        <v>27</v>
      </c>
      <c r="N4459" t="s">
        <v>27</v>
      </c>
      <c r="O4459" t="s">
        <v>27</v>
      </c>
      <c r="P4459">
        <v>0</v>
      </c>
      <c r="Q4459" t="s">
        <v>44</v>
      </c>
      <c r="R4459">
        <v>21</v>
      </c>
      <c r="S4459" t="s">
        <v>36</v>
      </c>
      <c r="T4459">
        <v>7</v>
      </c>
      <c r="U4459">
        <v>1</v>
      </c>
      <c r="V4459">
        <v>2</v>
      </c>
      <c r="W4459">
        <v>4</v>
      </c>
      <c r="X4459">
        <v>673</v>
      </c>
      <c r="Y4459">
        <v>50</v>
      </c>
      <c r="Z4459" t="s">
        <v>35</v>
      </c>
      <c r="AA4459">
        <v>100</v>
      </c>
      <c r="AB4459" t="str">
        <f t="shared" si="69"/>
        <v>20-29</v>
      </c>
    </row>
    <row r="4460" spans="1:28" x14ac:dyDescent="0.3">
      <c r="A4460">
        <v>18</v>
      </c>
      <c r="B4460" t="s">
        <v>27</v>
      </c>
      <c r="C4460" t="s">
        <v>28</v>
      </c>
      <c r="D4460">
        <v>86</v>
      </c>
      <c r="E4460" t="s">
        <v>29</v>
      </c>
      <c r="F4460">
        <v>50</v>
      </c>
      <c r="G4460">
        <v>0</v>
      </c>
      <c r="H4460" t="s">
        <v>30</v>
      </c>
      <c r="I4460">
        <v>0</v>
      </c>
      <c r="J4460" t="s">
        <v>40</v>
      </c>
      <c r="K4460">
        <v>-200</v>
      </c>
      <c r="L4460" s="1">
        <v>2136</v>
      </c>
      <c r="M4460" t="s">
        <v>36</v>
      </c>
      <c r="N4460" t="s">
        <v>27</v>
      </c>
      <c r="O4460" t="s">
        <v>36</v>
      </c>
      <c r="P4460">
        <v>100</v>
      </c>
      <c r="Q4460" t="s">
        <v>34</v>
      </c>
      <c r="R4460">
        <v>14</v>
      </c>
      <c r="S4460" t="s">
        <v>36</v>
      </c>
      <c r="T4460">
        <v>3</v>
      </c>
      <c r="U4460">
        <v>4</v>
      </c>
      <c r="V4460">
        <v>3</v>
      </c>
      <c r="W4460">
        <v>9</v>
      </c>
      <c r="X4460">
        <v>651</v>
      </c>
      <c r="Y4460">
        <v>50</v>
      </c>
      <c r="Z4460" t="s">
        <v>35</v>
      </c>
      <c r="AA4460">
        <v>100</v>
      </c>
      <c r="AB4460" t="str">
        <f t="shared" si="69"/>
        <v>10-19</v>
      </c>
    </row>
    <row r="4461" spans="1:28" x14ac:dyDescent="0.3">
      <c r="A4461">
        <v>49</v>
      </c>
      <c r="B4461" t="s">
        <v>27</v>
      </c>
      <c r="C4461" t="s">
        <v>28</v>
      </c>
      <c r="D4461">
        <v>86</v>
      </c>
      <c r="E4461" t="s">
        <v>37</v>
      </c>
      <c r="F4461">
        <v>0</v>
      </c>
      <c r="G4461">
        <v>2</v>
      </c>
      <c r="H4461" t="s">
        <v>30</v>
      </c>
      <c r="I4461">
        <v>100</v>
      </c>
      <c r="J4461" t="s">
        <v>40</v>
      </c>
      <c r="K4461">
        <v>-200</v>
      </c>
      <c r="L4461" s="1">
        <v>2186</v>
      </c>
      <c r="M4461" t="s">
        <v>27</v>
      </c>
      <c r="N4461" t="s">
        <v>27</v>
      </c>
      <c r="O4461" t="s">
        <v>27</v>
      </c>
      <c r="P4461">
        <v>0</v>
      </c>
      <c r="Q4461" t="s">
        <v>34</v>
      </c>
      <c r="R4461">
        <v>3</v>
      </c>
      <c r="S4461" t="s">
        <v>36</v>
      </c>
      <c r="T4461">
        <v>3</v>
      </c>
      <c r="U4461">
        <v>0</v>
      </c>
      <c r="V4461">
        <v>2</v>
      </c>
      <c r="W4461">
        <v>7</v>
      </c>
      <c r="X4461">
        <v>744</v>
      </c>
      <c r="Y4461">
        <v>-50</v>
      </c>
      <c r="Z4461" t="s">
        <v>35</v>
      </c>
      <c r="AA4461">
        <v>100</v>
      </c>
      <c r="AB4461" t="str">
        <f t="shared" si="69"/>
        <v>40-49</v>
      </c>
    </row>
    <row r="4462" spans="1:28" x14ac:dyDescent="0.3">
      <c r="A4462">
        <v>57</v>
      </c>
      <c r="B4462" t="s">
        <v>36</v>
      </c>
      <c r="C4462" t="s">
        <v>28</v>
      </c>
      <c r="D4462">
        <v>86</v>
      </c>
      <c r="E4462" t="s">
        <v>29</v>
      </c>
      <c r="F4462">
        <v>50</v>
      </c>
      <c r="G4462">
        <v>0</v>
      </c>
      <c r="H4462" t="s">
        <v>30</v>
      </c>
      <c r="I4462">
        <v>0</v>
      </c>
      <c r="J4462" t="s">
        <v>40</v>
      </c>
      <c r="K4462">
        <v>-200</v>
      </c>
      <c r="L4462" s="1">
        <v>2136</v>
      </c>
      <c r="M4462" t="s">
        <v>27</v>
      </c>
      <c r="N4462" t="s">
        <v>27</v>
      </c>
      <c r="O4462" t="s">
        <v>27</v>
      </c>
      <c r="P4462">
        <v>0</v>
      </c>
      <c r="Q4462" t="s">
        <v>32</v>
      </c>
      <c r="R4462">
        <v>11</v>
      </c>
      <c r="S4462" t="s">
        <v>27</v>
      </c>
      <c r="T4462">
        <v>3</v>
      </c>
      <c r="U4462">
        <v>2</v>
      </c>
      <c r="V4462">
        <v>1</v>
      </c>
      <c r="W4462">
        <v>99</v>
      </c>
      <c r="X4462">
        <v>742</v>
      </c>
      <c r="Y4462">
        <v>-50</v>
      </c>
      <c r="Z4462" t="s">
        <v>35</v>
      </c>
      <c r="AA4462">
        <v>100</v>
      </c>
      <c r="AB4462" t="str">
        <f t="shared" si="69"/>
        <v>50-59</v>
      </c>
    </row>
    <row r="4463" spans="1:28" x14ac:dyDescent="0.3">
      <c r="A4463">
        <v>67</v>
      </c>
      <c r="B4463" t="s">
        <v>36</v>
      </c>
      <c r="C4463" t="s">
        <v>46</v>
      </c>
      <c r="D4463">
        <v>0</v>
      </c>
      <c r="E4463" t="s">
        <v>42</v>
      </c>
      <c r="F4463">
        <v>100</v>
      </c>
      <c r="G4463">
        <v>0</v>
      </c>
      <c r="H4463" t="s">
        <v>43</v>
      </c>
      <c r="I4463">
        <v>0</v>
      </c>
      <c r="J4463" t="s">
        <v>31</v>
      </c>
      <c r="K4463">
        <v>0</v>
      </c>
      <c r="L4463" s="1">
        <v>2350</v>
      </c>
      <c r="M4463" t="s">
        <v>27</v>
      </c>
      <c r="N4463" t="s">
        <v>36</v>
      </c>
      <c r="O4463" t="s">
        <v>27</v>
      </c>
      <c r="P4463">
        <v>50</v>
      </c>
      <c r="Q4463" t="s">
        <v>34</v>
      </c>
      <c r="R4463">
        <v>21</v>
      </c>
      <c r="S4463" t="s">
        <v>36</v>
      </c>
      <c r="T4463">
        <v>3</v>
      </c>
      <c r="U4463">
        <v>1</v>
      </c>
      <c r="V4463">
        <v>2</v>
      </c>
      <c r="W4463">
        <v>7</v>
      </c>
      <c r="X4463">
        <v>661</v>
      </c>
      <c r="Y4463">
        <v>50</v>
      </c>
      <c r="Z4463" t="s">
        <v>35</v>
      </c>
      <c r="AA4463">
        <v>100</v>
      </c>
      <c r="AB4463" t="str">
        <f t="shared" si="69"/>
        <v>60-69</v>
      </c>
    </row>
    <row r="4464" spans="1:28" x14ac:dyDescent="0.3">
      <c r="A4464">
        <v>52</v>
      </c>
      <c r="B4464" t="s">
        <v>27</v>
      </c>
      <c r="C4464" t="s">
        <v>38</v>
      </c>
      <c r="D4464">
        <v>0</v>
      </c>
      <c r="E4464" t="s">
        <v>29</v>
      </c>
      <c r="F4464">
        <v>50</v>
      </c>
      <c r="G4464">
        <v>0</v>
      </c>
      <c r="H4464" t="s">
        <v>39</v>
      </c>
      <c r="I4464">
        <v>0</v>
      </c>
      <c r="J4464" t="s">
        <v>31</v>
      </c>
      <c r="K4464">
        <v>0</v>
      </c>
      <c r="L4464" s="1">
        <v>2300</v>
      </c>
      <c r="M4464" t="s">
        <v>36</v>
      </c>
      <c r="N4464" t="s">
        <v>27</v>
      </c>
      <c r="O4464" t="s">
        <v>27</v>
      </c>
      <c r="P4464">
        <v>50</v>
      </c>
      <c r="Q4464" t="s">
        <v>34</v>
      </c>
      <c r="R4464">
        <v>23</v>
      </c>
      <c r="S4464" t="s">
        <v>27</v>
      </c>
      <c r="T4464">
        <v>4</v>
      </c>
      <c r="U4464">
        <v>1</v>
      </c>
      <c r="V4464">
        <v>3</v>
      </c>
      <c r="W4464">
        <v>99</v>
      </c>
      <c r="X4464">
        <v>697</v>
      </c>
      <c r="Y4464">
        <v>50</v>
      </c>
      <c r="Z4464" t="s">
        <v>35</v>
      </c>
      <c r="AA4464">
        <v>100</v>
      </c>
      <c r="AB4464" t="str">
        <f t="shared" si="69"/>
        <v>50-59</v>
      </c>
    </row>
    <row r="4465" spans="1:28" x14ac:dyDescent="0.3">
      <c r="A4465">
        <v>57</v>
      </c>
      <c r="B4465" t="s">
        <v>36</v>
      </c>
      <c r="C4465" t="s">
        <v>28</v>
      </c>
      <c r="D4465">
        <v>86</v>
      </c>
      <c r="E4465" t="s">
        <v>37</v>
      </c>
      <c r="F4465">
        <v>0</v>
      </c>
      <c r="G4465">
        <v>0</v>
      </c>
      <c r="H4465" t="s">
        <v>39</v>
      </c>
      <c r="I4465">
        <v>0</v>
      </c>
      <c r="J4465" t="s">
        <v>40</v>
      </c>
      <c r="K4465">
        <v>-200</v>
      </c>
      <c r="L4465" s="1">
        <v>1986</v>
      </c>
      <c r="M4465" t="s">
        <v>27</v>
      </c>
      <c r="N4465" t="s">
        <v>27</v>
      </c>
      <c r="O4465" t="s">
        <v>27</v>
      </c>
      <c r="P4465">
        <v>0</v>
      </c>
      <c r="Q4465" t="s">
        <v>44</v>
      </c>
      <c r="R4465">
        <v>13</v>
      </c>
      <c r="S4465" t="s">
        <v>27</v>
      </c>
      <c r="T4465">
        <v>1</v>
      </c>
      <c r="U4465">
        <v>3</v>
      </c>
      <c r="V4465">
        <v>1</v>
      </c>
      <c r="W4465">
        <v>99</v>
      </c>
      <c r="X4465">
        <v>747</v>
      </c>
      <c r="Y4465">
        <v>-50</v>
      </c>
      <c r="Z4465" t="s">
        <v>41</v>
      </c>
      <c r="AA4465">
        <v>0</v>
      </c>
      <c r="AB4465" t="str">
        <f t="shared" si="69"/>
        <v>50-59</v>
      </c>
    </row>
    <row r="4466" spans="1:28" x14ac:dyDescent="0.3">
      <c r="A4466">
        <v>31</v>
      </c>
      <c r="B4466" t="s">
        <v>27</v>
      </c>
      <c r="C4466" t="s">
        <v>38</v>
      </c>
      <c r="D4466">
        <v>0</v>
      </c>
      <c r="E4466" t="s">
        <v>29</v>
      </c>
      <c r="F4466">
        <v>50</v>
      </c>
      <c r="G4466">
        <v>0</v>
      </c>
      <c r="H4466" t="s">
        <v>30</v>
      </c>
      <c r="I4466">
        <v>0</v>
      </c>
      <c r="J4466" t="s">
        <v>40</v>
      </c>
      <c r="K4466">
        <v>-200</v>
      </c>
      <c r="L4466" s="1">
        <v>1900</v>
      </c>
      <c r="M4466" t="s">
        <v>36</v>
      </c>
      <c r="N4466" t="s">
        <v>27</v>
      </c>
      <c r="O4466" t="s">
        <v>27</v>
      </c>
      <c r="P4466">
        <v>50</v>
      </c>
      <c r="Q4466" t="s">
        <v>32</v>
      </c>
      <c r="R4466">
        <v>2</v>
      </c>
      <c r="S4466" t="s">
        <v>27</v>
      </c>
      <c r="T4466">
        <v>4</v>
      </c>
      <c r="U4466">
        <v>3</v>
      </c>
      <c r="V4466">
        <v>2</v>
      </c>
      <c r="W4466">
        <v>99</v>
      </c>
      <c r="X4466">
        <v>808</v>
      </c>
      <c r="Y4466">
        <v>-50</v>
      </c>
      <c r="Z4466" t="s">
        <v>41</v>
      </c>
      <c r="AA4466">
        <v>0</v>
      </c>
      <c r="AB4466" t="str">
        <f t="shared" si="69"/>
        <v>30-39</v>
      </c>
    </row>
    <row r="4467" spans="1:28" x14ac:dyDescent="0.3">
      <c r="A4467">
        <v>22</v>
      </c>
      <c r="B4467" t="s">
        <v>27</v>
      </c>
      <c r="C4467" t="s">
        <v>28</v>
      </c>
      <c r="D4467">
        <v>86</v>
      </c>
      <c r="E4467" t="s">
        <v>37</v>
      </c>
      <c r="F4467">
        <v>0</v>
      </c>
      <c r="G4467">
        <v>0</v>
      </c>
      <c r="H4467" t="s">
        <v>30</v>
      </c>
      <c r="I4467">
        <v>0</v>
      </c>
      <c r="J4467" t="s">
        <v>31</v>
      </c>
      <c r="K4467">
        <v>0</v>
      </c>
      <c r="L4467" s="1">
        <v>2286</v>
      </c>
      <c r="M4467" t="s">
        <v>27</v>
      </c>
      <c r="N4467" t="s">
        <v>27</v>
      </c>
      <c r="O4467" t="s">
        <v>27</v>
      </c>
      <c r="P4467">
        <v>0</v>
      </c>
      <c r="Q4467" t="s">
        <v>44</v>
      </c>
      <c r="R4467">
        <v>26</v>
      </c>
      <c r="S4467" t="s">
        <v>36</v>
      </c>
      <c r="T4467">
        <v>4</v>
      </c>
      <c r="U4467">
        <v>3</v>
      </c>
      <c r="V4467">
        <v>2</v>
      </c>
      <c r="W4467">
        <v>7</v>
      </c>
      <c r="X4467">
        <v>727</v>
      </c>
      <c r="Y4467">
        <v>-50</v>
      </c>
      <c r="Z4467" t="s">
        <v>35</v>
      </c>
      <c r="AA4467">
        <v>100</v>
      </c>
      <c r="AB4467" t="str">
        <f t="shared" si="69"/>
        <v>20-29</v>
      </c>
    </row>
    <row r="4468" spans="1:28" x14ac:dyDescent="0.3">
      <c r="A4468">
        <v>52</v>
      </c>
      <c r="B4468" t="s">
        <v>27</v>
      </c>
      <c r="C4468" t="s">
        <v>45</v>
      </c>
      <c r="D4468">
        <v>0</v>
      </c>
      <c r="E4468" t="s">
        <v>29</v>
      </c>
      <c r="F4468">
        <v>50</v>
      </c>
      <c r="G4468">
        <v>0</v>
      </c>
      <c r="H4468" t="s">
        <v>30</v>
      </c>
      <c r="I4468">
        <v>0</v>
      </c>
      <c r="J4468" t="s">
        <v>40</v>
      </c>
      <c r="K4468">
        <v>-200</v>
      </c>
      <c r="L4468" s="1">
        <v>2000</v>
      </c>
      <c r="M4468" t="s">
        <v>36</v>
      </c>
      <c r="N4468" t="s">
        <v>27</v>
      </c>
      <c r="O4468" t="s">
        <v>27</v>
      </c>
      <c r="P4468">
        <v>50</v>
      </c>
      <c r="Q4468" t="s">
        <v>34</v>
      </c>
      <c r="R4468">
        <v>18</v>
      </c>
      <c r="S4468" t="s">
        <v>36</v>
      </c>
      <c r="T4468">
        <v>1</v>
      </c>
      <c r="U4468">
        <v>3</v>
      </c>
      <c r="V4468">
        <v>3</v>
      </c>
      <c r="W4468">
        <v>2</v>
      </c>
      <c r="X4468">
        <v>637</v>
      </c>
      <c r="Y4468">
        <v>50</v>
      </c>
      <c r="Z4468" t="s">
        <v>41</v>
      </c>
      <c r="AA4468">
        <v>0</v>
      </c>
      <c r="AB4468" t="str">
        <f t="shared" si="69"/>
        <v>50-59</v>
      </c>
    </row>
    <row r="4469" spans="1:28" x14ac:dyDescent="0.3">
      <c r="A4469">
        <v>46</v>
      </c>
      <c r="B4469" t="s">
        <v>27</v>
      </c>
      <c r="C4469" t="s">
        <v>45</v>
      </c>
      <c r="D4469">
        <v>0</v>
      </c>
      <c r="E4469" t="s">
        <v>42</v>
      </c>
      <c r="F4469">
        <v>100</v>
      </c>
      <c r="G4469">
        <v>1</v>
      </c>
      <c r="H4469" t="s">
        <v>30</v>
      </c>
      <c r="I4469">
        <v>50</v>
      </c>
      <c r="J4469" t="s">
        <v>40</v>
      </c>
      <c r="K4469">
        <v>-200</v>
      </c>
      <c r="L4469" s="1">
        <v>2100</v>
      </c>
      <c r="M4469" t="s">
        <v>36</v>
      </c>
      <c r="N4469" t="s">
        <v>27</v>
      </c>
      <c r="O4469" t="s">
        <v>27</v>
      </c>
      <c r="P4469">
        <v>50</v>
      </c>
      <c r="Q4469" t="s">
        <v>34</v>
      </c>
      <c r="R4469">
        <v>1</v>
      </c>
      <c r="S4469" t="s">
        <v>36</v>
      </c>
      <c r="T4469">
        <v>4</v>
      </c>
      <c r="U4469">
        <v>2</v>
      </c>
      <c r="V4469">
        <v>1</v>
      </c>
      <c r="W4469">
        <v>8</v>
      </c>
      <c r="X4469">
        <v>731</v>
      </c>
      <c r="Y4469">
        <v>-50</v>
      </c>
      <c r="Z4469" t="s">
        <v>35</v>
      </c>
      <c r="AA4469">
        <v>100</v>
      </c>
      <c r="AB4469" t="str">
        <f t="shared" si="69"/>
        <v>40-49</v>
      </c>
    </row>
    <row r="4470" spans="1:28" x14ac:dyDescent="0.3">
      <c r="A4470">
        <v>41</v>
      </c>
      <c r="B4470" t="s">
        <v>27</v>
      </c>
      <c r="C4470" t="s">
        <v>38</v>
      </c>
      <c r="D4470">
        <v>0</v>
      </c>
      <c r="E4470" t="s">
        <v>29</v>
      </c>
      <c r="F4470">
        <v>50</v>
      </c>
      <c r="G4470">
        <v>0</v>
      </c>
      <c r="H4470" t="s">
        <v>30</v>
      </c>
      <c r="I4470">
        <v>0</v>
      </c>
      <c r="J4470" t="s">
        <v>31</v>
      </c>
      <c r="K4470">
        <v>0</v>
      </c>
      <c r="L4470" s="1">
        <v>2100</v>
      </c>
      <c r="M4470" t="s">
        <v>36</v>
      </c>
      <c r="N4470" t="s">
        <v>36</v>
      </c>
      <c r="O4470" t="s">
        <v>27</v>
      </c>
      <c r="P4470">
        <v>100</v>
      </c>
      <c r="Q4470" t="s">
        <v>34</v>
      </c>
      <c r="R4470">
        <v>15</v>
      </c>
      <c r="S4470" t="s">
        <v>36</v>
      </c>
      <c r="T4470">
        <v>5</v>
      </c>
      <c r="U4470">
        <v>2</v>
      </c>
      <c r="V4470">
        <v>2</v>
      </c>
      <c r="W4470">
        <v>8</v>
      </c>
      <c r="X4470">
        <v>750</v>
      </c>
      <c r="Y4470">
        <v>-50</v>
      </c>
      <c r="Z4470" t="s">
        <v>33</v>
      </c>
      <c r="AA4470">
        <v>50</v>
      </c>
      <c r="AB4470" t="str">
        <f t="shared" si="69"/>
        <v>40-49</v>
      </c>
    </row>
    <row r="4471" spans="1:28" x14ac:dyDescent="0.3">
      <c r="A4471">
        <v>45</v>
      </c>
      <c r="B4471" t="s">
        <v>27</v>
      </c>
      <c r="C4471" t="s">
        <v>38</v>
      </c>
      <c r="D4471">
        <v>0</v>
      </c>
      <c r="E4471" t="s">
        <v>29</v>
      </c>
      <c r="F4471">
        <v>50</v>
      </c>
      <c r="G4471">
        <v>0</v>
      </c>
      <c r="H4471" t="s">
        <v>39</v>
      </c>
      <c r="I4471">
        <v>0</v>
      </c>
      <c r="J4471" t="s">
        <v>40</v>
      </c>
      <c r="K4471">
        <v>-200</v>
      </c>
      <c r="L4471" s="1">
        <v>2000</v>
      </c>
      <c r="M4471" t="s">
        <v>36</v>
      </c>
      <c r="N4471" t="s">
        <v>27</v>
      </c>
      <c r="O4471" t="s">
        <v>27</v>
      </c>
      <c r="P4471">
        <v>50</v>
      </c>
      <c r="Q4471" t="s">
        <v>34</v>
      </c>
      <c r="R4471">
        <v>30</v>
      </c>
      <c r="S4471" t="s">
        <v>36</v>
      </c>
      <c r="T4471">
        <v>9</v>
      </c>
      <c r="U4471">
        <v>0</v>
      </c>
      <c r="V4471">
        <v>1</v>
      </c>
      <c r="W4471">
        <v>10</v>
      </c>
      <c r="X4471">
        <v>720</v>
      </c>
      <c r="Y4471">
        <v>-50</v>
      </c>
      <c r="Z4471" t="s">
        <v>35</v>
      </c>
      <c r="AA4471">
        <v>100</v>
      </c>
      <c r="AB4471" t="str">
        <f t="shared" si="69"/>
        <v>40-49</v>
      </c>
    </row>
    <row r="4472" spans="1:28" x14ac:dyDescent="0.3">
      <c r="A4472">
        <v>44</v>
      </c>
      <c r="B4472" t="s">
        <v>27</v>
      </c>
      <c r="C4472" t="s">
        <v>46</v>
      </c>
      <c r="D4472">
        <v>0</v>
      </c>
      <c r="E4472" t="s">
        <v>29</v>
      </c>
      <c r="F4472">
        <v>50</v>
      </c>
      <c r="G4472">
        <v>0</v>
      </c>
      <c r="H4472" t="s">
        <v>30</v>
      </c>
      <c r="I4472">
        <v>0</v>
      </c>
      <c r="J4472" t="s">
        <v>31</v>
      </c>
      <c r="K4472">
        <v>0</v>
      </c>
      <c r="L4472" s="1">
        <v>2250</v>
      </c>
      <c r="M4472" t="s">
        <v>36</v>
      </c>
      <c r="N4472" t="s">
        <v>36</v>
      </c>
      <c r="O4472" t="s">
        <v>27</v>
      </c>
      <c r="P4472">
        <v>100</v>
      </c>
      <c r="Q4472" t="s">
        <v>34</v>
      </c>
      <c r="R4472">
        <v>29</v>
      </c>
      <c r="S4472" t="s">
        <v>27</v>
      </c>
      <c r="T4472">
        <v>4</v>
      </c>
      <c r="U4472">
        <v>4</v>
      </c>
      <c r="V4472">
        <v>3</v>
      </c>
      <c r="W4472">
        <v>99</v>
      </c>
      <c r="X4472">
        <v>621</v>
      </c>
      <c r="Y4472">
        <v>50</v>
      </c>
      <c r="Z4472" t="s">
        <v>35</v>
      </c>
      <c r="AA4472">
        <v>100</v>
      </c>
      <c r="AB4472" t="str">
        <f t="shared" si="69"/>
        <v>40-49</v>
      </c>
    </row>
    <row r="4473" spans="1:28" x14ac:dyDescent="0.3">
      <c r="A4473">
        <v>59</v>
      </c>
      <c r="B4473" t="s">
        <v>36</v>
      </c>
      <c r="C4473" t="s">
        <v>38</v>
      </c>
      <c r="D4473">
        <v>0</v>
      </c>
      <c r="E4473" t="s">
        <v>29</v>
      </c>
      <c r="F4473">
        <v>50</v>
      </c>
      <c r="G4473">
        <v>0</v>
      </c>
      <c r="H4473" t="s">
        <v>30</v>
      </c>
      <c r="I4473">
        <v>0</v>
      </c>
      <c r="J4473" t="s">
        <v>40</v>
      </c>
      <c r="K4473">
        <v>-200</v>
      </c>
      <c r="L4473" s="1">
        <v>1900</v>
      </c>
      <c r="M4473" t="s">
        <v>36</v>
      </c>
      <c r="N4473" t="s">
        <v>27</v>
      </c>
      <c r="O4473" t="s">
        <v>27</v>
      </c>
      <c r="P4473">
        <v>50</v>
      </c>
      <c r="Q4473" t="s">
        <v>34</v>
      </c>
      <c r="R4473">
        <v>13</v>
      </c>
      <c r="S4473" t="s">
        <v>27</v>
      </c>
      <c r="T4473">
        <v>4</v>
      </c>
      <c r="U4473">
        <v>3</v>
      </c>
      <c r="V4473">
        <v>1</v>
      </c>
      <c r="W4473">
        <v>99</v>
      </c>
      <c r="X4473">
        <v>704</v>
      </c>
      <c r="Y4473">
        <v>-50</v>
      </c>
      <c r="Z4473" t="s">
        <v>41</v>
      </c>
      <c r="AA4473">
        <v>0</v>
      </c>
      <c r="AB4473" t="str">
        <f t="shared" si="69"/>
        <v>50-59</v>
      </c>
    </row>
    <row r="4474" spans="1:28" x14ac:dyDescent="0.3">
      <c r="A4474">
        <v>59</v>
      </c>
      <c r="B4474" t="s">
        <v>36</v>
      </c>
      <c r="C4474" t="s">
        <v>38</v>
      </c>
      <c r="D4474">
        <v>0</v>
      </c>
      <c r="E4474" t="s">
        <v>37</v>
      </c>
      <c r="F4474">
        <v>0</v>
      </c>
      <c r="G4474">
        <v>1</v>
      </c>
      <c r="H4474" t="s">
        <v>43</v>
      </c>
      <c r="I4474">
        <v>200</v>
      </c>
      <c r="J4474" t="s">
        <v>40</v>
      </c>
      <c r="K4474">
        <v>-200</v>
      </c>
      <c r="L4474" s="1">
        <v>2100</v>
      </c>
      <c r="M4474" t="s">
        <v>36</v>
      </c>
      <c r="N4474" t="s">
        <v>36</v>
      </c>
      <c r="O4474" t="s">
        <v>27</v>
      </c>
      <c r="P4474">
        <v>100</v>
      </c>
      <c r="Q4474" t="s">
        <v>34</v>
      </c>
      <c r="R4474">
        <v>15</v>
      </c>
      <c r="S4474" t="s">
        <v>36</v>
      </c>
      <c r="T4474">
        <v>5</v>
      </c>
      <c r="U4474">
        <v>3</v>
      </c>
      <c r="V4474">
        <v>2</v>
      </c>
      <c r="W4474">
        <v>9</v>
      </c>
      <c r="X4474">
        <v>704</v>
      </c>
      <c r="Y4474">
        <v>-50</v>
      </c>
      <c r="Z4474" t="s">
        <v>35</v>
      </c>
      <c r="AA4474">
        <v>100</v>
      </c>
      <c r="AB4474" t="str">
        <f t="shared" si="69"/>
        <v>50-59</v>
      </c>
    </row>
    <row r="4475" spans="1:28" x14ac:dyDescent="0.3">
      <c r="A4475">
        <v>48</v>
      </c>
      <c r="B4475" t="s">
        <v>27</v>
      </c>
      <c r="C4475" t="s">
        <v>45</v>
      </c>
      <c r="D4475">
        <v>0</v>
      </c>
      <c r="E4475" t="s">
        <v>37</v>
      </c>
      <c r="F4475">
        <v>0</v>
      </c>
      <c r="G4475">
        <v>1</v>
      </c>
      <c r="H4475" t="s">
        <v>43</v>
      </c>
      <c r="I4475">
        <v>200</v>
      </c>
      <c r="J4475" t="s">
        <v>31</v>
      </c>
      <c r="K4475">
        <v>0</v>
      </c>
      <c r="L4475" s="1">
        <v>2400</v>
      </c>
      <c r="M4475" t="s">
        <v>27</v>
      </c>
      <c r="N4475" t="s">
        <v>27</v>
      </c>
      <c r="O4475" t="s">
        <v>27</v>
      </c>
      <c r="P4475">
        <v>0</v>
      </c>
      <c r="Q4475" t="s">
        <v>34</v>
      </c>
      <c r="R4475">
        <v>2</v>
      </c>
      <c r="S4475" t="s">
        <v>36</v>
      </c>
      <c r="T4475">
        <v>3</v>
      </c>
      <c r="U4475">
        <v>1</v>
      </c>
      <c r="V4475">
        <v>3</v>
      </c>
      <c r="W4475">
        <v>8</v>
      </c>
      <c r="X4475">
        <v>709</v>
      </c>
      <c r="Y4475">
        <v>-50</v>
      </c>
      <c r="Z4475" t="s">
        <v>35</v>
      </c>
      <c r="AA4475">
        <v>100</v>
      </c>
      <c r="AB4475" t="str">
        <f t="shared" si="69"/>
        <v>40-49</v>
      </c>
    </row>
    <row r="4476" spans="1:28" x14ac:dyDescent="0.3">
      <c r="A4476">
        <v>52</v>
      </c>
      <c r="B4476" t="s">
        <v>27</v>
      </c>
      <c r="C4476" t="s">
        <v>38</v>
      </c>
      <c r="D4476">
        <v>0</v>
      </c>
      <c r="E4476" t="s">
        <v>42</v>
      </c>
      <c r="F4476">
        <v>100</v>
      </c>
      <c r="G4476">
        <v>1</v>
      </c>
      <c r="H4476" t="s">
        <v>30</v>
      </c>
      <c r="I4476">
        <v>50</v>
      </c>
      <c r="J4476" t="s">
        <v>31</v>
      </c>
      <c r="K4476">
        <v>0</v>
      </c>
      <c r="L4476" s="1">
        <v>2300</v>
      </c>
      <c r="M4476" t="s">
        <v>36</v>
      </c>
      <c r="N4476" t="s">
        <v>27</v>
      </c>
      <c r="O4476" t="s">
        <v>27</v>
      </c>
      <c r="P4476">
        <v>50</v>
      </c>
      <c r="Q4476" t="s">
        <v>44</v>
      </c>
      <c r="R4476">
        <v>21</v>
      </c>
      <c r="S4476" t="s">
        <v>27</v>
      </c>
      <c r="T4476">
        <v>6</v>
      </c>
      <c r="U4476">
        <v>3</v>
      </c>
      <c r="V4476">
        <v>1</v>
      </c>
      <c r="W4476">
        <v>99</v>
      </c>
      <c r="X4476">
        <v>709</v>
      </c>
      <c r="Y4476">
        <v>-50</v>
      </c>
      <c r="Z4476" t="s">
        <v>35</v>
      </c>
      <c r="AA4476">
        <v>100</v>
      </c>
      <c r="AB4476" t="str">
        <f t="shared" si="69"/>
        <v>50-59</v>
      </c>
    </row>
    <row r="4477" spans="1:28" x14ac:dyDescent="0.3">
      <c r="A4477">
        <v>47</v>
      </c>
      <c r="B4477" t="s">
        <v>27</v>
      </c>
      <c r="C4477" t="s">
        <v>38</v>
      </c>
      <c r="D4477">
        <v>0</v>
      </c>
      <c r="E4477" t="s">
        <v>37</v>
      </c>
      <c r="F4477">
        <v>0</v>
      </c>
      <c r="G4477">
        <v>1</v>
      </c>
      <c r="H4477" t="s">
        <v>30</v>
      </c>
      <c r="I4477">
        <v>50</v>
      </c>
      <c r="J4477" t="s">
        <v>31</v>
      </c>
      <c r="K4477">
        <v>0</v>
      </c>
      <c r="L4477" s="1">
        <v>2350</v>
      </c>
      <c r="M4477" t="s">
        <v>27</v>
      </c>
      <c r="N4477" t="s">
        <v>27</v>
      </c>
      <c r="O4477" t="s">
        <v>27</v>
      </c>
      <c r="P4477">
        <v>0</v>
      </c>
      <c r="Q4477" t="s">
        <v>32</v>
      </c>
      <c r="R4477">
        <v>25</v>
      </c>
      <c r="S4477" t="s">
        <v>27</v>
      </c>
      <c r="T4477">
        <v>5</v>
      </c>
      <c r="U4477">
        <v>2</v>
      </c>
      <c r="V4477">
        <v>2</v>
      </c>
      <c r="W4477">
        <v>99</v>
      </c>
      <c r="X4477">
        <v>692</v>
      </c>
      <c r="Y4477">
        <v>50</v>
      </c>
      <c r="Z4477" t="s">
        <v>35</v>
      </c>
      <c r="AA4477">
        <v>100</v>
      </c>
      <c r="AB4477" t="str">
        <f t="shared" si="69"/>
        <v>40-49</v>
      </c>
    </row>
    <row r="4478" spans="1:28" x14ac:dyDescent="0.3">
      <c r="A4478">
        <v>33</v>
      </c>
      <c r="B4478" t="s">
        <v>27</v>
      </c>
      <c r="C4478" t="s">
        <v>46</v>
      </c>
      <c r="D4478">
        <v>0</v>
      </c>
      <c r="E4478" t="s">
        <v>29</v>
      </c>
      <c r="F4478">
        <v>50</v>
      </c>
      <c r="G4478">
        <v>0</v>
      </c>
      <c r="H4478" t="s">
        <v>30</v>
      </c>
      <c r="I4478">
        <v>0</v>
      </c>
      <c r="J4478" t="s">
        <v>31</v>
      </c>
      <c r="K4478">
        <v>0</v>
      </c>
      <c r="L4478" s="1">
        <v>2200</v>
      </c>
      <c r="M4478" t="s">
        <v>27</v>
      </c>
      <c r="N4478" t="s">
        <v>27</v>
      </c>
      <c r="O4478" t="s">
        <v>27</v>
      </c>
      <c r="P4478">
        <v>0</v>
      </c>
      <c r="Q4478" t="s">
        <v>34</v>
      </c>
      <c r="R4478">
        <v>5</v>
      </c>
      <c r="S4478" t="s">
        <v>27</v>
      </c>
      <c r="T4478">
        <v>8</v>
      </c>
      <c r="U4478">
        <v>4</v>
      </c>
      <c r="V4478">
        <v>3</v>
      </c>
      <c r="W4478">
        <v>99</v>
      </c>
      <c r="X4478">
        <v>710</v>
      </c>
      <c r="Y4478">
        <v>-50</v>
      </c>
      <c r="Z4478" t="s">
        <v>33</v>
      </c>
      <c r="AA4478">
        <v>50</v>
      </c>
      <c r="AB4478" t="str">
        <f t="shared" si="69"/>
        <v>30-39</v>
      </c>
    </row>
    <row r="4479" spans="1:28" x14ac:dyDescent="0.3">
      <c r="A4479">
        <v>51</v>
      </c>
      <c r="B4479" t="s">
        <v>27</v>
      </c>
      <c r="C4479" t="s">
        <v>38</v>
      </c>
      <c r="D4479">
        <v>0</v>
      </c>
      <c r="E4479" t="s">
        <v>42</v>
      </c>
      <c r="F4479">
        <v>100</v>
      </c>
      <c r="G4479">
        <v>0</v>
      </c>
      <c r="H4479" t="s">
        <v>30</v>
      </c>
      <c r="I4479">
        <v>0</v>
      </c>
      <c r="J4479" t="s">
        <v>31</v>
      </c>
      <c r="K4479">
        <v>0</v>
      </c>
      <c r="L4479" s="1">
        <v>2150</v>
      </c>
      <c r="M4479" t="s">
        <v>27</v>
      </c>
      <c r="N4479" t="s">
        <v>27</v>
      </c>
      <c r="O4479" t="s">
        <v>36</v>
      </c>
      <c r="P4479">
        <v>50</v>
      </c>
      <c r="Q4479" t="s">
        <v>34</v>
      </c>
      <c r="R4479">
        <v>27</v>
      </c>
      <c r="S4479" t="s">
        <v>27</v>
      </c>
      <c r="T4479">
        <v>10</v>
      </c>
      <c r="U4479">
        <v>2</v>
      </c>
      <c r="V4479">
        <v>3</v>
      </c>
      <c r="W4479">
        <v>99</v>
      </c>
      <c r="X4479">
        <v>750</v>
      </c>
      <c r="Y4479">
        <v>-50</v>
      </c>
      <c r="Z4479" t="s">
        <v>41</v>
      </c>
      <c r="AA4479">
        <v>0</v>
      </c>
      <c r="AB4479" t="str">
        <f t="shared" si="69"/>
        <v>50-59</v>
      </c>
    </row>
    <row r="4480" spans="1:28" x14ac:dyDescent="0.3">
      <c r="A4480">
        <v>19</v>
      </c>
      <c r="B4480" t="s">
        <v>27</v>
      </c>
      <c r="C4480" t="s">
        <v>38</v>
      </c>
      <c r="D4480">
        <v>0</v>
      </c>
      <c r="E4480" t="s">
        <v>42</v>
      </c>
      <c r="F4480">
        <v>100</v>
      </c>
      <c r="G4480">
        <v>0</v>
      </c>
      <c r="H4480" t="s">
        <v>39</v>
      </c>
      <c r="I4480">
        <v>0</v>
      </c>
      <c r="J4480" t="s">
        <v>31</v>
      </c>
      <c r="K4480">
        <v>0</v>
      </c>
      <c r="L4480" s="1">
        <v>2250</v>
      </c>
      <c r="M4480" t="s">
        <v>36</v>
      </c>
      <c r="N4480" t="s">
        <v>36</v>
      </c>
      <c r="O4480" t="s">
        <v>27</v>
      </c>
      <c r="P4480">
        <v>100</v>
      </c>
      <c r="Q4480" t="s">
        <v>34</v>
      </c>
      <c r="R4480">
        <v>25</v>
      </c>
      <c r="S4480" t="s">
        <v>36</v>
      </c>
      <c r="T4480">
        <v>5</v>
      </c>
      <c r="U4480">
        <v>2</v>
      </c>
      <c r="V4480">
        <v>3</v>
      </c>
      <c r="W4480">
        <v>1</v>
      </c>
      <c r="X4480">
        <v>699</v>
      </c>
      <c r="Y4480">
        <v>50</v>
      </c>
      <c r="Z4480" t="s">
        <v>33</v>
      </c>
      <c r="AA4480">
        <v>50</v>
      </c>
      <c r="AB4480" t="str">
        <f t="shared" si="69"/>
        <v>10-19</v>
      </c>
    </row>
    <row r="4481" spans="1:28" x14ac:dyDescent="0.3">
      <c r="A4481">
        <v>55</v>
      </c>
      <c r="B4481" t="s">
        <v>36</v>
      </c>
      <c r="C4481" t="s">
        <v>28</v>
      </c>
      <c r="D4481">
        <v>86</v>
      </c>
      <c r="E4481" t="s">
        <v>29</v>
      </c>
      <c r="F4481">
        <v>50</v>
      </c>
      <c r="G4481">
        <v>0</v>
      </c>
      <c r="H4481" t="s">
        <v>39</v>
      </c>
      <c r="I4481">
        <v>0</v>
      </c>
      <c r="J4481" t="s">
        <v>31</v>
      </c>
      <c r="K4481">
        <v>0</v>
      </c>
      <c r="L4481" s="1">
        <v>2186</v>
      </c>
      <c r="M4481" t="s">
        <v>27</v>
      </c>
      <c r="N4481" t="s">
        <v>36</v>
      </c>
      <c r="O4481" t="s">
        <v>27</v>
      </c>
      <c r="P4481">
        <v>50</v>
      </c>
      <c r="Q4481" t="s">
        <v>34</v>
      </c>
      <c r="R4481">
        <v>18</v>
      </c>
      <c r="S4481" t="s">
        <v>36</v>
      </c>
      <c r="T4481">
        <v>5</v>
      </c>
      <c r="U4481">
        <v>0</v>
      </c>
      <c r="V4481">
        <v>1</v>
      </c>
      <c r="W4481">
        <v>8</v>
      </c>
      <c r="X4481">
        <v>778</v>
      </c>
      <c r="Y4481">
        <v>-50</v>
      </c>
      <c r="Z4481" t="s">
        <v>41</v>
      </c>
      <c r="AA4481">
        <v>0</v>
      </c>
      <c r="AB4481" t="str">
        <f t="shared" si="69"/>
        <v>50-59</v>
      </c>
    </row>
    <row r="4482" spans="1:28" x14ac:dyDescent="0.3">
      <c r="A4482">
        <v>22</v>
      </c>
      <c r="B4482" t="s">
        <v>27</v>
      </c>
      <c r="C4482" t="s">
        <v>28</v>
      </c>
      <c r="D4482">
        <v>86</v>
      </c>
      <c r="E4482" t="s">
        <v>29</v>
      </c>
      <c r="F4482">
        <v>50</v>
      </c>
      <c r="G4482">
        <v>1</v>
      </c>
      <c r="H4482" t="s">
        <v>30</v>
      </c>
      <c r="I4482">
        <v>50</v>
      </c>
      <c r="J4482" t="s">
        <v>31</v>
      </c>
      <c r="K4482">
        <v>0</v>
      </c>
      <c r="L4482" s="1">
        <v>2336</v>
      </c>
      <c r="M4482" t="s">
        <v>27</v>
      </c>
      <c r="N4482" t="s">
        <v>36</v>
      </c>
      <c r="O4482" t="s">
        <v>27</v>
      </c>
      <c r="P4482">
        <v>50</v>
      </c>
      <c r="Q4482" t="s">
        <v>44</v>
      </c>
      <c r="R4482">
        <v>28</v>
      </c>
      <c r="S4482" t="s">
        <v>36</v>
      </c>
      <c r="T4482">
        <v>5</v>
      </c>
      <c r="U4482">
        <v>1</v>
      </c>
      <c r="V4482">
        <v>1</v>
      </c>
      <c r="W4482">
        <v>14</v>
      </c>
      <c r="X4482">
        <v>707</v>
      </c>
      <c r="Y4482">
        <v>-50</v>
      </c>
      <c r="Z4482" t="s">
        <v>35</v>
      </c>
      <c r="AA4482">
        <v>100</v>
      </c>
      <c r="AB4482" t="str">
        <f t="shared" ref="AB4482:AB4545" si="70">FLOOR(A4482,10) &amp; "-" &amp; (FLOOR(A4482,10)+9)</f>
        <v>20-29</v>
      </c>
    </row>
    <row r="4483" spans="1:28" x14ac:dyDescent="0.3">
      <c r="A4483">
        <v>44</v>
      </c>
      <c r="B4483" t="s">
        <v>27</v>
      </c>
      <c r="C4483" t="s">
        <v>28</v>
      </c>
      <c r="D4483">
        <v>86</v>
      </c>
      <c r="E4483" t="s">
        <v>42</v>
      </c>
      <c r="F4483">
        <v>100</v>
      </c>
      <c r="G4483">
        <v>1</v>
      </c>
      <c r="H4483" t="s">
        <v>39</v>
      </c>
      <c r="I4483">
        <v>100</v>
      </c>
      <c r="J4483" t="s">
        <v>31</v>
      </c>
      <c r="K4483">
        <v>0</v>
      </c>
      <c r="L4483" s="1">
        <v>2486</v>
      </c>
      <c r="M4483" t="s">
        <v>27</v>
      </c>
      <c r="N4483" t="s">
        <v>27</v>
      </c>
      <c r="O4483" t="s">
        <v>27</v>
      </c>
      <c r="P4483">
        <v>0</v>
      </c>
      <c r="Q4483" t="s">
        <v>32</v>
      </c>
      <c r="R4483">
        <v>27</v>
      </c>
      <c r="S4483" t="s">
        <v>27</v>
      </c>
      <c r="T4483">
        <v>8</v>
      </c>
      <c r="U4483">
        <v>2</v>
      </c>
      <c r="V4483">
        <v>2</v>
      </c>
      <c r="W4483">
        <v>99</v>
      </c>
      <c r="X4483">
        <v>727</v>
      </c>
      <c r="Y4483">
        <v>-50</v>
      </c>
      <c r="Z4483" t="s">
        <v>35</v>
      </c>
      <c r="AA4483">
        <v>100</v>
      </c>
      <c r="AB4483" t="str">
        <f t="shared" si="70"/>
        <v>40-49</v>
      </c>
    </row>
    <row r="4484" spans="1:28" x14ac:dyDescent="0.3">
      <c r="A4484">
        <v>27</v>
      </c>
      <c r="B4484" t="s">
        <v>27</v>
      </c>
      <c r="C4484" t="s">
        <v>38</v>
      </c>
      <c r="D4484">
        <v>0</v>
      </c>
      <c r="E4484" t="s">
        <v>42</v>
      </c>
      <c r="F4484">
        <v>100</v>
      </c>
      <c r="G4484">
        <v>1</v>
      </c>
      <c r="H4484" t="s">
        <v>30</v>
      </c>
      <c r="I4484">
        <v>50</v>
      </c>
      <c r="J4484" t="s">
        <v>31</v>
      </c>
      <c r="K4484">
        <v>0</v>
      </c>
      <c r="L4484" s="1">
        <v>2350</v>
      </c>
      <c r="M4484" t="s">
        <v>27</v>
      </c>
      <c r="N4484" t="s">
        <v>27</v>
      </c>
      <c r="O4484" t="s">
        <v>27</v>
      </c>
      <c r="P4484">
        <v>0</v>
      </c>
      <c r="Q4484" t="s">
        <v>32</v>
      </c>
      <c r="R4484">
        <v>22</v>
      </c>
      <c r="S4484" t="s">
        <v>36</v>
      </c>
      <c r="T4484">
        <v>8</v>
      </c>
      <c r="U4484">
        <v>2</v>
      </c>
      <c r="V4484">
        <v>1</v>
      </c>
      <c r="W4484">
        <v>13</v>
      </c>
      <c r="X4484">
        <v>817</v>
      </c>
      <c r="Y4484">
        <v>-50</v>
      </c>
      <c r="Z4484" t="s">
        <v>35</v>
      </c>
      <c r="AA4484">
        <v>100</v>
      </c>
      <c r="AB4484" t="str">
        <f t="shared" si="70"/>
        <v>20-29</v>
      </c>
    </row>
    <row r="4485" spans="1:28" x14ac:dyDescent="0.3">
      <c r="A4485">
        <v>48</v>
      </c>
      <c r="B4485" t="s">
        <v>27</v>
      </c>
      <c r="C4485" t="s">
        <v>28</v>
      </c>
      <c r="D4485">
        <v>86</v>
      </c>
      <c r="E4485" t="s">
        <v>42</v>
      </c>
      <c r="F4485">
        <v>100</v>
      </c>
      <c r="G4485">
        <v>1</v>
      </c>
      <c r="H4485" t="s">
        <v>30</v>
      </c>
      <c r="I4485">
        <v>50</v>
      </c>
      <c r="J4485" t="s">
        <v>31</v>
      </c>
      <c r="K4485">
        <v>0</v>
      </c>
      <c r="L4485" s="1">
        <v>2336</v>
      </c>
      <c r="M4485" t="s">
        <v>27</v>
      </c>
      <c r="N4485" t="s">
        <v>36</v>
      </c>
      <c r="O4485" t="s">
        <v>27</v>
      </c>
      <c r="P4485">
        <v>50</v>
      </c>
      <c r="Q4485" t="s">
        <v>32</v>
      </c>
      <c r="R4485">
        <v>17</v>
      </c>
      <c r="S4485" t="s">
        <v>36</v>
      </c>
      <c r="T4485">
        <v>9</v>
      </c>
      <c r="U4485">
        <v>3</v>
      </c>
      <c r="V4485">
        <v>1</v>
      </c>
      <c r="W4485">
        <v>12</v>
      </c>
      <c r="X4485">
        <v>724</v>
      </c>
      <c r="Y4485">
        <v>-50</v>
      </c>
      <c r="Z4485" t="s">
        <v>33</v>
      </c>
      <c r="AA4485">
        <v>50</v>
      </c>
      <c r="AB4485" t="str">
        <f t="shared" si="70"/>
        <v>40-49</v>
      </c>
    </row>
    <row r="4486" spans="1:28" x14ac:dyDescent="0.3">
      <c r="A4486">
        <v>39</v>
      </c>
      <c r="B4486" t="s">
        <v>27</v>
      </c>
      <c r="C4486" t="s">
        <v>45</v>
      </c>
      <c r="D4486">
        <v>0</v>
      </c>
      <c r="E4486" t="s">
        <v>37</v>
      </c>
      <c r="F4486">
        <v>0</v>
      </c>
      <c r="G4486">
        <v>0</v>
      </c>
      <c r="H4486" t="s">
        <v>30</v>
      </c>
      <c r="I4486">
        <v>0</v>
      </c>
      <c r="J4486" t="s">
        <v>40</v>
      </c>
      <c r="K4486">
        <v>-200</v>
      </c>
      <c r="L4486" s="1">
        <v>1800</v>
      </c>
      <c r="M4486" t="s">
        <v>36</v>
      </c>
      <c r="N4486" t="s">
        <v>27</v>
      </c>
      <c r="O4486" t="s">
        <v>36</v>
      </c>
      <c r="P4486">
        <v>100</v>
      </c>
      <c r="Q4486" t="s">
        <v>34</v>
      </c>
      <c r="R4486">
        <v>28</v>
      </c>
      <c r="S4486" t="s">
        <v>27</v>
      </c>
      <c r="T4486">
        <v>5</v>
      </c>
      <c r="U4486">
        <v>2</v>
      </c>
      <c r="V4486">
        <v>3</v>
      </c>
      <c r="W4486">
        <v>99</v>
      </c>
      <c r="X4486">
        <v>759</v>
      </c>
      <c r="Y4486">
        <v>-50</v>
      </c>
      <c r="Z4486" t="s">
        <v>41</v>
      </c>
      <c r="AA4486">
        <v>0</v>
      </c>
      <c r="AB4486" t="str">
        <f t="shared" si="70"/>
        <v>30-39</v>
      </c>
    </row>
    <row r="4487" spans="1:28" x14ac:dyDescent="0.3">
      <c r="A4487">
        <v>18</v>
      </c>
      <c r="B4487" t="s">
        <v>27</v>
      </c>
      <c r="C4487" t="s">
        <v>38</v>
      </c>
      <c r="D4487">
        <v>0</v>
      </c>
      <c r="E4487" t="s">
        <v>29</v>
      </c>
      <c r="F4487">
        <v>50</v>
      </c>
      <c r="G4487">
        <v>1</v>
      </c>
      <c r="H4487" t="s">
        <v>30</v>
      </c>
      <c r="I4487">
        <v>50</v>
      </c>
      <c r="J4487" t="s">
        <v>40</v>
      </c>
      <c r="K4487">
        <v>-200</v>
      </c>
      <c r="L4487" s="1">
        <v>2000</v>
      </c>
      <c r="M4487" t="s">
        <v>36</v>
      </c>
      <c r="N4487" t="s">
        <v>27</v>
      </c>
      <c r="O4487" t="s">
        <v>27</v>
      </c>
      <c r="P4487">
        <v>50</v>
      </c>
      <c r="Q4487" t="s">
        <v>32</v>
      </c>
      <c r="R4487">
        <v>17</v>
      </c>
      <c r="S4487" t="s">
        <v>36</v>
      </c>
      <c r="T4487">
        <v>10</v>
      </c>
      <c r="U4487">
        <v>0</v>
      </c>
      <c r="V4487">
        <v>1</v>
      </c>
      <c r="W4487">
        <v>5</v>
      </c>
      <c r="X4487">
        <v>767</v>
      </c>
      <c r="Y4487">
        <v>-50</v>
      </c>
      <c r="Z4487" t="s">
        <v>33</v>
      </c>
      <c r="AA4487">
        <v>50</v>
      </c>
      <c r="AB4487" t="str">
        <f t="shared" si="70"/>
        <v>10-19</v>
      </c>
    </row>
    <row r="4488" spans="1:28" x14ac:dyDescent="0.3">
      <c r="A4488">
        <v>46</v>
      </c>
      <c r="B4488" t="s">
        <v>27</v>
      </c>
      <c r="C4488" t="s">
        <v>38</v>
      </c>
      <c r="D4488">
        <v>0</v>
      </c>
      <c r="E4488" t="s">
        <v>29</v>
      </c>
      <c r="F4488">
        <v>50</v>
      </c>
      <c r="G4488">
        <v>1</v>
      </c>
      <c r="H4488" t="s">
        <v>39</v>
      </c>
      <c r="I4488">
        <v>100</v>
      </c>
      <c r="J4488" t="s">
        <v>31</v>
      </c>
      <c r="K4488">
        <v>0</v>
      </c>
      <c r="L4488" s="1">
        <v>2300</v>
      </c>
      <c r="M4488" t="s">
        <v>36</v>
      </c>
      <c r="N4488" t="s">
        <v>27</v>
      </c>
      <c r="O4488" t="s">
        <v>27</v>
      </c>
      <c r="P4488">
        <v>50</v>
      </c>
      <c r="Q4488" t="s">
        <v>34</v>
      </c>
      <c r="R4488">
        <v>19</v>
      </c>
      <c r="S4488" t="s">
        <v>36</v>
      </c>
      <c r="T4488">
        <v>2</v>
      </c>
      <c r="U4488">
        <v>2</v>
      </c>
      <c r="V4488">
        <v>3</v>
      </c>
      <c r="W4488">
        <v>2</v>
      </c>
      <c r="X4488">
        <v>780</v>
      </c>
      <c r="Y4488">
        <v>-50</v>
      </c>
      <c r="Z4488" t="s">
        <v>35</v>
      </c>
      <c r="AA4488">
        <v>100</v>
      </c>
      <c r="AB4488" t="str">
        <f t="shared" si="70"/>
        <v>40-49</v>
      </c>
    </row>
    <row r="4489" spans="1:28" x14ac:dyDescent="0.3">
      <c r="A4489">
        <v>31</v>
      </c>
      <c r="B4489" t="s">
        <v>27</v>
      </c>
      <c r="C4489" t="s">
        <v>28</v>
      </c>
      <c r="D4489">
        <v>86</v>
      </c>
      <c r="E4489" t="s">
        <v>37</v>
      </c>
      <c r="F4489">
        <v>0</v>
      </c>
      <c r="G4489">
        <v>0</v>
      </c>
      <c r="H4489" t="s">
        <v>30</v>
      </c>
      <c r="I4489">
        <v>0</v>
      </c>
      <c r="J4489" t="s">
        <v>40</v>
      </c>
      <c r="K4489">
        <v>-200</v>
      </c>
      <c r="L4489" s="1">
        <v>2186</v>
      </c>
      <c r="M4489" t="s">
        <v>27</v>
      </c>
      <c r="N4489" t="s">
        <v>27</v>
      </c>
      <c r="O4489" t="s">
        <v>27</v>
      </c>
      <c r="P4489">
        <v>0</v>
      </c>
      <c r="Q4489" t="s">
        <v>34</v>
      </c>
      <c r="R4489">
        <v>5</v>
      </c>
      <c r="S4489" t="s">
        <v>36</v>
      </c>
      <c r="T4489">
        <v>5</v>
      </c>
      <c r="U4489">
        <v>3</v>
      </c>
      <c r="V4489">
        <v>3</v>
      </c>
      <c r="W4489">
        <v>14</v>
      </c>
      <c r="X4489">
        <v>685</v>
      </c>
      <c r="Y4489">
        <v>50</v>
      </c>
      <c r="Z4489" t="s">
        <v>35</v>
      </c>
      <c r="AA4489">
        <v>100</v>
      </c>
      <c r="AB4489" t="str">
        <f t="shared" si="70"/>
        <v>30-39</v>
      </c>
    </row>
    <row r="4490" spans="1:28" x14ac:dyDescent="0.3">
      <c r="A4490">
        <v>53</v>
      </c>
      <c r="B4490" t="s">
        <v>27</v>
      </c>
      <c r="C4490" t="s">
        <v>46</v>
      </c>
      <c r="D4490">
        <v>0</v>
      </c>
      <c r="E4490" t="s">
        <v>29</v>
      </c>
      <c r="F4490">
        <v>50</v>
      </c>
      <c r="G4490">
        <v>0</v>
      </c>
      <c r="H4490" t="s">
        <v>30</v>
      </c>
      <c r="I4490">
        <v>0</v>
      </c>
      <c r="J4490" t="s">
        <v>31</v>
      </c>
      <c r="K4490">
        <v>0</v>
      </c>
      <c r="L4490" s="1">
        <v>2200</v>
      </c>
      <c r="M4490" t="s">
        <v>27</v>
      </c>
      <c r="N4490" t="s">
        <v>27</v>
      </c>
      <c r="O4490" t="s">
        <v>27</v>
      </c>
      <c r="P4490">
        <v>0</v>
      </c>
      <c r="Q4490" t="s">
        <v>34</v>
      </c>
      <c r="R4490">
        <v>23</v>
      </c>
      <c r="S4490" t="s">
        <v>27</v>
      </c>
      <c r="T4490">
        <v>8</v>
      </c>
      <c r="U4490">
        <v>4</v>
      </c>
      <c r="V4490">
        <v>2</v>
      </c>
      <c r="W4490">
        <v>99</v>
      </c>
      <c r="X4490">
        <v>759</v>
      </c>
      <c r="Y4490">
        <v>-50</v>
      </c>
      <c r="Z4490" t="s">
        <v>33</v>
      </c>
      <c r="AA4490">
        <v>50</v>
      </c>
      <c r="AB4490" t="str">
        <f t="shared" si="70"/>
        <v>50-59</v>
      </c>
    </row>
    <row r="4491" spans="1:28" x14ac:dyDescent="0.3">
      <c r="A4491">
        <v>40</v>
      </c>
      <c r="B4491" t="s">
        <v>27</v>
      </c>
      <c r="C4491" t="s">
        <v>38</v>
      </c>
      <c r="D4491">
        <v>0</v>
      </c>
      <c r="E4491" t="s">
        <v>37</v>
      </c>
      <c r="F4491">
        <v>0</v>
      </c>
      <c r="G4491">
        <v>2</v>
      </c>
      <c r="H4491" t="s">
        <v>30</v>
      </c>
      <c r="I4491">
        <v>100</v>
      </c>
      <c r="J4491" t="s">
        <v>31</v>
      </c>
      <c r="K4491">
        <v>0</v>
      </c>
      <c r="L4491" s="1">
        <v>2400</v>
      </c>
      <c r="M4491" t="s">
        <v>27</v>
      </c>
      <c r="N4491" t="s">
        <v>27</v>
      </c>
      <c r="O4491" t="s">
        <v>27</v>
      </c>
      <c r="P4491">
        <v>0</v>
      </c>
      <c r="Q4491" t="s">
        <v>44</v>
      </c>
      <c r="R4491">
        <v>16</v>
      </c>
      <c r="S4491" t="s">
        <v>36</v>
      </c>
      <c r="T4491">
        <v>7</v>
      </c>
      <c r="U4491">
        <v>6</v>
      </c>
      <c r="V4491">
        <v>2</v>
      </c>
      <c r="W4491">
        <v>7</v>
      </c>
      <c r="X4491">
        <v>661</v>
      </c>
      <c r="Y4491">
        <v>50</v>
      </c>
      <c r="Z4491" t="s">
        <v>35</v>
      </c>
      <c r="AA4491">
        <v>100</v>
      </c>
      <c r="AB4491" t="str">
        <f t="shared" si="70"/>
        <v>40-49</v>
      </c>
    </row>
    <row r="4492" spans="1:28" x14ac:dyDescent="0.3">
      <c r="A4492">
        <v>45</v>
      </c>
      <c r="B4492" t="s">
        <v>27</v>
      </c>
      <c r="C4492" t="s">
        <v>38</v>
      </c>
      <c r="D4492">
        <v>0</v>
      </c>
      <c r="E4492" t="s">
        <v>29</v>
      </c>
      <c r="F4492">
        <v>50</v>
      </c>
      <c r="G4492">
        <v>0</v>
      </c>
      <c r="H4492" t="s">
        <v>43</v>
      </c>
      <c r="I4492">
        <v>0</v>
      </c>
      <c r="J4492" t="s">
        <v>31</v>
      </c>
      <c r="K4492">
        <v>0</v>
      </c>
      <c r="L4492" s="1">
        <v>2200</v>
      </c>
      <c r="M4492" t="s">
        <v>27</v>
      </c>
      <c r="N4492" t="s">
        <v>27</v>
      </c>
      <c r="O4492" t="s">
        <v>27</v>
      </c>
      <c r="P4492">
        <v>0</v>
      </c>
      <c r="Q4492" t="s">
        <v>34</v>
      </c>
      <c r="R4492">
        <v>16</v>
      </c>
      <c r="S4492" t="s">
        <v>36</v>
      </c>
      <c r="T4492">
        <v>4</v>
      </c>
      <c r="U4492">
        <v>2</v>
      </c>
      <c r="V4492">
        <v>1</v>
      </c>
      <c r="W4492">
        <v>14</v>
      </c>
      <c r="X4492">
        <v>703</v>
      </c>
      <c r="Y4492">
        <v>-50</v>
      </c>
      <c r="Z4492" t="s">
        <v>33</v>
      </c>
      <c r="AA4492">
        <v>50</v>
      </c>
      <c r="AB4492" t="str">
        <f t="shared" si="70"/>
        <v>40-49</v>
      </c>
    </row>
    <row r="4493" spans="1:28" x14ac:dyDescent="0.3">
      <c r="A4493">
        <v>25</v>
      </c>
      <c r="B4493" t="s">
        <v>27</v>
      </c>
      <c r="C4493" t="s">
        <v>28</v>
      </c>
      <c r="D4493">
        <v>86</v>
      </c>
      <c r="E4493" t="s">
        <v>29</v>
      </c>
      <c r="F4493">
        <v>50</v>
      </c>
      <c r="G4493">
        <v>0</v>
      </c>
      <c r="H4493" t="s">
        <v>43</v>
      </c>
      <c r="I4493">
        <v>0</v>
      </c>
      <c r="J4493" t="s">
        <v>40</v>
      </c>
      <c r="K4493">
        <v>-200</v>
      </c>
      <c r="L4493" s="1">
        <v>2236</v>
      </c>
      <c r="M4493" t="s">
        <v>27</v>
      </c>
      <c r="N4493" t="s">
        <v>27</v>
      </c>
      <c r="O4493" t="s">
        <v>27</v>
      </c>
      <c r="P4493">
        <v>0</v>
      </c>
      <c r="Q4493" t="s">
        <v>34</v>
      </c>
      <c r="R4493">
        <v>26</v>
      </c>
      <c r="S4493" t="s">
        <v>36</v>
      </c>
      <c r="T4493">
        <v>5</v>
      </c>
      <c r="U4493">
        <v>1</v>
      </c>
      <c r="V4493">
        <v>2</v>
      </c>
      <c r="W4493">
        <v>1</v>
      </c>
      <c r="X4493">
        <v>681</v>
      </c>
      <c r="Y4493">
        <v>50</v>
      </c>
      <c r="Z4493" t="s">
        <v>35</v>
      </c>
      <c r="AA4493">
        <v>100</v>
      </c>
      <c r="AB4493" t="str">
        <f t="shared" si="70"/>
        <v>20-29</v>
      </c>
    </row>
    <row r="4494" spans="1:28" x14ac:dyDescent="0.3">
      <c r="A4494">
        <v>31</v>
      </c>
      <c r="B4494" t="s">
        <v>27</v>
      </c>
      <c r="C4494" t="s">
        <v>38</v>
      </c>
      <c r="D4494">
        <v>0</v>
      </c>
      <c r="E4494" t="s">
        <v>42</v>
      </c>
      <c r="F4494">
        <v>100</v>
      </c>
      <c r="G4494">
        <v>0</v>
      </c>
      <c r="H4494" t="s">
        <v>39</v>
      </c>
      <c r="I4494">
        <v>0</v>
      </c>
      <c r="J4494" t="s">
        <v>31</v>
      </c>
      <c r="K4494">
        <v>0</v>
      </c>
      <c r="L4494" s="1">
        <v>2400</v>
      </c>
      <c r="M4494" t="s">
        <v>27</v>
      </c>
      <c r="N4494" t="s">
        <v>27</v>
      </c>
      <c r="O4494" t="s">
        <v>27</v>
      </c>
      <c r="P4494">
        <v>0</v>
      </c>
      <c r="Q4494" t="s">
        <v>44</v>
      </c>
      <c r="R4494">
        <v>23</v>
      </c>
      <c r="S4494" t="s">
        <v>36</v>
      </c>
      <c r="T4494">
        <v>6</v>
      </c>
      <c r="U4494">
        <v>3</v>
      </c>
      <c r="V4494">
        <v>3</v>
      </c>
      <c r="W4494">
        <v>1</v>
      </c>
      <c r="X4494">
        <v>694</v>
      </c>
      <c r="Y4494">
        <v>50</v>
      </c>
      <c r="Z4494" t="s">
        <v>35</v>
      </c>
      <c r="AA4494">
        <v>100</v>
      </c>
      <c r="AB4494" t="str">
        <f t="shared" si="70"/>
        <v>30-39</v>
      </c>
    </row>
    <row r="4495" spans="1:28" x14ac:dyDescent="0.3">
      <c r="A4495">
        <v>33</v>
      </c>
      <c r="B4495" t="s">
        <v>27</v>
      </c>
      <c r="C4495" t="s">
        <v>38</v>
      </c>
      <c r="D4495">
        <v>0</v>
      </c>
      <c r="E4495" t="s">
        <v>29</v>
      </c>
      <c r="F4495">
        <v>50</v>
      </c>
      <c r="G4495">
        <v>3</v>
      </c>
      <c r="H4495" t="s">
        <v>30</v>
      </c>
      <c r="I4495">
        <v>150</v>
      </c>
      <c r="J4495" t="s">
        <v>40</v>
      </c>
      <c r="K4495">
        <v>-200</v>
      </c>
      <c r="L4495" s="1">
        <v>2150</v>
      </c>
      <c r="M4495" t="s">
        <v>36</v>
      </c>
      <c r="N4495" t="s">
        <v>27</v>
      </c>
      <c r="O4495" t="s">
        <v>27</v>
      </c>
      <c r="P4495">
        <v>50</v>
      </c>
      <c r="Q4495" t="s">
        <v>32</v>
      </c>
      <c r="R4495">
        <v>30</v>
      </c>
      <c r="S4495" t="s">
        <v>36</v>
      </c>
      <c r="T4495">
        <v>5</v>
      </c>
      <c r="U4495">
        <v>2</v>
      </c>
      <c r="V4495">
        <v>3</v>
      </c>
      <c r="W4495">
        <v>5</v>
      </c>
      <c r="X4495">
        <v>688</v>
      </c>
      <c r="Y4495">
        <v>50</v>
      </c>
      <c r="Z4495" t="s">
        <v>41</v>
      </c>
      <c r="AA4495">
        <v>0</v>
      </c>
      <c r="AB4495" t="str">
        <f t="shared" si="70"/>
        <v>30-39</v>
      </c>
    </row>
    <row r="4496" spans="1:28" x14ac:dyDescent="0.3">
      <c r="A4496">
        <v>52</v>
      </c>
      <c r="B4496" t="s">
        <v>27</v>
      </c>
      <c r="C4496" t="s">
        <v>38</v>
      </c>
      <c r="D4496">
        <v>0</v>
      </c>
      <c r="E4496" t="s">
        <v>42</v>
      </c>
      <c r="F4496">
        <v>100</v>
      </c>
      <c r="G4496">
        <v>0</v>
      </c>
      <c r="H4496" t="s">
        <v>30</v>
      </c>
      <c r="I4496">
        <v>0</v>
      </c>
      <c r="J4496" t="s">
        <v>31</v>
      </c>
      <c r="K4496">
        <v>0</v>
      </c>
      <c r="L4496" s="1">
        <v>2300</v>
      </c>
      <c r="M4496" t="s">
        <v>27</v>
      </c>
      <c r="N4496" t="s">
        <v>27</v>
      </c>
      <c r="O4496" t="s">
        <v>27</v>
      </c>
      <c r="P4496">
        <v>0</v>
      </c>
      <c r="Q4496" t="s">
        <v>32</v>
      </c>
      <c r="R4496">
        <v>15</v>
      </c>
      <c r="S4496" t="s">
        <v>36</v>
      </c>
      <c r="T4496">
        <v>6</v>
      </c>
      <c r="U4496">
        <v>1</v>
      </c>
      <c r="V4496">
        <v>2</v>
      </c>
      <c r="W4496">
        <v>10</v>
      </c>
      <c r="X4496">
        <v>774</v>
      </c>
      <c r="Y4496">
        <v>-50</v>
      </c>
      <c r="Z4496" t="s">
        <v>35</v>
      </c>
      <c r="AA4496">
        <v>100</v>
      </c>
      <c r="AB4496" t="str">
        <f t="shared" si="70"/>
        <v>50-59</v>
      </c>
    </row>
    <row r="4497" spans="1:28" x14ac:dyDescent="0.3">
      <c r="A4497">
        <v>65</v>
      </c>
      <c r="B4497" t="s">
        <v>36</v>
      </c>
      <c r="C4497" t="s">
        <v>45</v>
      </c>
      <c r="D4497">
        <v>0</v>
      </c>
      <c r="E4497" t="s">
        <v>29</v>
      </c>
      <c r="F4497">
        <v>50</v>
      </c>
      <c r="G4497">
        <v>0</v>
      </c>
      <c r="H4497" t="s">
        <v>30</v>
      </c>
      <c r="I4497">
        <v>0</v>
      </c>
      <c r="J4497" t="s">
        <v>40</v>
      </c>
      <c r="K4497">
        <v>-200</v>
      </c>
      <c r="L4497" s="1">
        <v>2050</v>
      </c>
      <c r="M4497" t="s">
        <v>27</v>
      </c>
      <c r="N4497" t="s">
        <v>27</v>
      </c>
      <c r="O4497" t="s">
        <v>27</v>
      </c>
      <c r="P4497">
        <v>0</v>
      </c>
      <c r="Q4497" t="s">
        <v>32</v>
      </c>
      <c r="R4497">
        <v>17</v>
      </c>
      <c r="S4497" t="s">
        <v>36</v>
      </c>
      <c r="T4497">
        <v>8</v>
      </c>
      <c r="U4497">
        <v>3</v>
      </c>
      <c r="V4497">
        <v>1</v>
      </c>
      <c r="W4497">
        <v>14</v>
      </c>
      <c r="X4497">
        <v>706</v>
      </c>
      <c r="Y4497">
        <v>-50</v>
      </c>
      <c r="Z4497" t="s">
        <v>35</v>
      </c>
      <c r="AA4497">
        <v>100</v>
      </c>
      <c r="AB4497" t="str">
        <f t="shared" si="70"/>
        <v>60-69</v>
      </c>
    </row>
    <row r="4498" spans="1:28" x14ac:dyDescent="0.3">
      <c r="A4498">
        <v>27</v>
      </c>
      <c r="B4498" t="s">
        <v>27</v>
      </c>
      <c r="C4498" t="s">
        <v>46</v>
      </c>
      <c r="D4498">
        <v>0</v>
      </c>
      <c r="E4498" t="s">
        <v>42</v>
      </c>
      <c r="F4498">
        <v>100</v>
      </c>
      <c r="G4498">
        <v>0</v>
      </c>
      <c r="H4498" t="s">
        <v>30</v>
      </c>
      <c r="I4498">
        <v>0</v>
      </c>
      <c r="J4498" t="s">
        <v>31</v>
      </c>
      <c r="K4498">
        <v>0</v>
      </c>
      <c r="L4498" s="1">
        <v>2400</v>
      </c>
      <c r="M4498" t="s">
        <v>27</v>
      </c>
      <c r="N4498" t="s">
        <v>27</v>
      </c>
      <c r="O4498" t="s">
        <v>27</v>
      </c>
      <c r="P4498">
        <v>0</v>
      </c>
      <c r="Q4498" t="s">
        <v>44</v>
      </c>
      <c r="R4498">
        <v>18</v>
      </c>
      <c r="S4498" t="s">
        <v>27</v>
      </c>
      <c r="T4498">
        <v>3</v>
      </c>
      <c r="U4498">
        <v>1</v>
      </c>
      <c r="V4498">
        <v>3</v>
      </c>
      <c r="W4498">
        <v>99</v>
      </c>
      <c r="X4498">
        <v>634</v>
      </c>
      <c r="Y4498">
        <v>50</v>
      </c>
      <c r="Z4498" t="s">
        <v>35</v>
      </c>
      <c r="AA4498">
        <v>100</v>
      </c>
      <c r="AB4498" t="str">
        <f t="shared" si="70"/>
        <v>20-29</v>
      </c>
    </row>
    <row r="4499" spans="1:28" x14ac:dyDescent="0.3">
      <c r="A4499">
        <v>56</v>
      </c>
      <c r="B4499" t="s">
        <v>36</v>
      </c>
      <c r="C4499" t="s">
        <v>45</v>
      </c>
      <c r="D4499">
        <v>0</v>
      </c>
      <c r="E4499" t="s">
        <v>29</v>
      </c>
      <c r="F4499">
        <v>50</v>
      </c>
      <c r="G4499">
        <v>0</v>
      </c>
      <c r="H4499" t="s">
        <v>30</v>
      </c>
      <c r="I4499">
        <v>0</v>
      </c>
      <c r="J4499" t="s">
        <v>31</v>
      </c>
      <c r="K4499">
        <v>0</v>
      </c>
      <c r="L4499" s="1">
        <v>2200</v>
      </c>
      <c r="M4499" t="s">
        <v>27</v>
      </c>
      <c r="N4499" t="s">
        <v>27</v>
      </c>
      <c r="O4499" t="s">
        <v>27</v>
      </c>
      <c r="P4499">
        <v>0</v>
      </c>
      <c r="Q4499" t="s">
        <v>32</v>
      </c>
      <c r="R4499">
        <v>1</v>
      </c>
      <c r="S4499" t="s">
        <v>36</v>
      </c>
      <c r="T4499">
        <v>6</v>
      </c>
      <c r="U4499">
        <v>1</v>
      </c>
      <c r="V4499">
        <v>3</v>
      </c>
      <c r="W4499">
        <v>10</v>
      </c>
      <c r="X4499">
        <v>742</v>
      </c>
      <c r="Y4499">
        <v>-50</v>
      </c>
      <c r="Z4499" t="s">
        <v>33</v>
      </c>
      <c r="AA4499">
        <v>50</v>
      </c>
      <c r="AB4499" t="str">
        <f t="shared" si="70"/>
        <v>50-59</v>
      </c>
    </row>
    <row r="4500" spans="1:28" x14ac:dyDescent="0.3">
      <c r="A4500">
        <v>18</v>
      </c>
      <c r="B4500" t="s">
        <v>27</v>
      </c>
      <c r="C4500" t="s">
        <v>38</v>
      </c>
      <c r="D4500">
        <v>0</v>
      </c>
      <c r="E4500" t="s">
        <v>42</v>
      </c>
      <c r="F4500">
        <v>100</v>
      </c>
      <c r="G4500">
        <v>1</v>
      </c>
      <c r="H4500" t="s">
        <v>30</v>
      </c>
      <c r="I4500">
        <v>50</v>
      </c>
      <c r="J4500" t="s">
        <v>31</v>
      </c>
      <c r="K4500">
        <v>0</v>
      </c>
      <c r="L4500" s="1">
        <v>2300</v>
      </c>
      <c r="M4500" t="s">
        <v>27</v>
      </c>
      <c r="N4500" t="s">
        <v>36</v>
      </c>
      <c r="O4500" t="s">
        <v>27</v>
      </c>
      <c r="P4500">
        <v>50</v>
      </c>
      <c r="Q4500" t="s">
        <v>32</v>
      </c>
      <c r="R4500">
        <v>17</v>
      </c>
      <c r="S4500" t="s">
        <v>36</v>
      </c>
      <c r="T4500">
        <v>4</v>
      </c>
      <c r="U4500">
        <v>2</v>
      </c>
      <c r="V4500">
        <v>3</v>
      </c>
      <c r="W4500">
        <v>4</v>
      </c>
      <c r="X4500">
        <v>638</v>
      </c>
      <c r="Y4500">
        <v>50</v>
      </c>
      <c r="Z4500" t="s">
        <v>41</v>
      </c>
      <c r="AA4500">
        <v>0</v>
      </c>
      <c r="AB4500" t="str">
        <f t="shared" si="70"/>
        <v>10-19</v>
      </c>
    </row>
    <row r="4501" spans="1:28" x14ac:dyDescent="0.3">
      <c r="A4501">
        <v>22</v>
      </c>
      <c r="B4501" t="s">
        <v>27</v>
      </c>
      <c r="C4501" t="s">
        <v>45</v>
      </c>
      <c r="D4501">
        <v>0</v>
      </c>
      <c r="E4501" t="s">
        <v>29</v>
      </c>
      <c r="F4501">
        <v>50</v>
      </c>
      <c r="G4501">
        <v>0</v>
      </c>
      <c r="H4501" t="s">
        <v>30</v>
      </c>
      <c r="I4501">
        <v>0</v>
      </c>
      <c r="J4501" t="s">
        <v>31</v>
      </c>
      <c r="K4501">
        <v>0</v>
      </c>
      <c r="L4501" s="1">
        <v>2250</v>
      </c>
      <c r="M4501" t="s">
        <v>36</v>
      </c>
      <c r="N4501" t="s">
        <v>27</v>
      </c>
      <c r="O4501" t="s">
        <v>27</v>
      </c>
      <c r="P4501">
        <v>50</v>
      </c>
      <c r="Q4501" t="s">
        <v>32</v>
      </c>
      <c r="R4501">
        <v>4</v>
      </c>
      <c r="S4501" t="s">
        <v>27</v>
      </c>
      <c r="T4501">
        <v>5</v>
      </c>
      <c r="U4501">
        <v>2</v>
      </c>
      <c r="V4501">
        <v>1</v>
      </c>
      <c r="W4501">
        <v>99</v>
      </c>
      <c r="X4501">
        <v>622</v>
      </c>
      <c r="Y4501">
        <v>50</v>
      </c>
      <c r="Z4501" t="s">
        <v>33</v>
      </c>
      <c r="AA4501">
        <v>50</v>
      </c>
      <c r="AB4501" t="str">
        <f t="shared" si="70"/>
        <v>20-29</v>
      </c>
    </row>
    <row r="4502" spans="1:28" x14ac:dyDescent="0.3">
      <c r="A4502">
        <v>25</v>
      </c>
      <c r="B4502" t="s">
        <v>27</v>
      </c>
      <c r="C4502" t="s">
        <v>46</v>
      </c>
      <c r="D4502">
        <v>0</v>
      </c>
      <c r="E4502" t="s">
        <v>37</v>
      </c>
      <c r="F4502">
        <v>0</v>
      </c>
      <c r="G4502">
        <v>0</v>
      </c>
      <c r="H4502" t="s">
        <v>30</v>
      </c>
      <c r="I4502">
        <v>0</v>
      </c>
      <c r="J4502" t="s">
        <v>31</v>
      </c>
      <c r="K4502">
        <v>0</v>
      </c>
      <c r="L4502" s="1">
        <v>2150</v>
      </c>
      <c r="M4502" t="s">
        <v>27</v>
      </c>
      <c r="N4502" t="s">
        <v>27</v>
      </c>
      <c r="O4502" t="s">
        <v>27</v>
      </c>
      <c r="P4502">
        <v>0</v>
      </c>
      <c r="Q4502" t="s">
        <v>34</v>
      </c>
      <c r="R4502">
        <v>15</v>
      </c>
      <c r="S4502" t="s">
        <v>27</v>
      </c>
      <c r="T4502">
        <v>3</v>
      </c>
      <c r="U4502">
        <v>3</v>
      </c>
      <c r="V4502">
        <v>3</v>
      </c>
      <c r="W4502">
        <v>99</v>
      </c>
      <c r="X4502">
        <v>772</v>
      </c>
      <c r="Y4502">
        <v>-50</v>
      </c>
      <c r="Z4502" t="s">
        <v>33</v>
      </c>
      <c r="AA4502">
        <v>50</v>
      </c>
      <c r="AB4502" t="str">
        <f t="shared" si="70"/>
        <v>20-29</v>
      </c>
    </row>
    <row r="4503" spans="1:28" x14ac:dyDescent="0.3">
      <c r="A4503">
        <v>19</v>
      </c>
      <c r="B4503" t="s">
        <v>27</v>
      </c>
      <c r="C4503" t="s">
        <v>28</v>
      </c>
      <c r="D4503">
        <v>86</v>
      </c>
      <c r="E4503" t="s">
        <v>29</v>
      </c>
      <c r="F4503">
        <v>50</v>
      </c>
      <c r="G4503">
        <v>2</v>
      </c>
      <c r="H4503" t="s">
        <v>30</v>
      </c>
      <c r="I4503">
        <v>100</v>
      </c>
      <c r="J4503" t="s">
        <v>31</v>
      </c>
      <c r="K4503">
        <v>0</v>
      </c>
      <c r="L4503" s="1">
        <v>2486</v>
      </c>
      <c r="M4503" t="s">
        <v>27</v>
      </c>
      <c r="N4503" t="s">
        <v>27</v>
      </c>
      <c r="O4503" t="s">
        <v>27</v>
      </c>
      <c r="P4503">
        <v>0</v>
      </c>
      <c r="Q4503" t="s">
        <v>32</v>
      </c>
      <c r="R4503">
        <v>27</v>
      </c>
      <c r="S4503" t="s">
        <v>27</v>
      </c>
      <c r="T4503">
        <v>5</v>
      </c>
      <c r="U4503">
        <v>2</v>
      </c>
      <c r="V4503">
        <v>2</v>
      </c>
      <c r="W4503">
        <v>99</v>
      </c>
      <c r="X4503">
        <v>685</v>
      </c>
      <c r="Y4503">
        <v>50</v>
      </c>
      <c r="Z4503" t="s">
        <v>33</v>
      </c>
      <c r="AA4503">
        <v>50</v>
      </c>
      <c r="AB4503" t="str">
        <f t="shared" si="70"/>
        <v>10-19</v>
      </c>
    </row>
    <row r="4504" spans="1:28" x14ac:dyDescent="0.3">
      <c r="A4504">
        <v>18</v>
      </c>
      <c r="B4504" t="s">
        <v>27</v>
      </c>
      <c r="C4504" t="s">
        <v>28</v>
      </c>
      <c r="D4504">
        <v>86</v>
      </c>
      <c r="E4504" t="s">
        <v>29</v>
      </c>
      <c r="F4504">
        <v>50</v>
      </c>
      <c r="G4504">
        <v>1</v>
      </c>
      <c r="H4504" t="s">
        <v>39</v>
      </c>
      <c r="I4504">
        <v>100</v>
      </c>
      <c r="J4504" t="s">
        <v>31</v>
      </c>
      <c r="K4504">
        <v>0</v>
      </c>
      <c r="L4504" s="1">
        <v>2436</v>
      </c>
      <c r="M4504" t="s">
        <v>27</v>
      </c>
      <c r="N4504" t="s">
        <v>27</v>
      </c>
      <c r="O4504" t="s">
        <v>27</v>
      </c>
      <c r="P4504">
        <v>0</v>
      </c>
      <c r="Q4504" t="s">
        <v>34</v>
      </c>
      <c r="R4504">
        <v>17</v>
      </c>
      <c r="S4504" t="s">
        <v>27</v>
      </c>
      <c r="T4504">
        <v>3</v>
      </c>
      <c r="U4504">
        <v>2</v>
      </c>
      <c r="V4504">
        <v>1</v>
      </c>
      <c r="W4504">
        <v>99</v>
      </c>
      <c r="X4504">
        <v>701</v>
      </c>
      <c r="Y4504">
        <v>-50</v>
      </c>
      <c r="Z4504" t="s">
        <v>35</v>
      </c>
      <c r="AA4504">
        <v>100</v>
      </c>
      <c r="AB4504" t="str">
        <f t="shared" si="70"/>
        <v>10-19</v>
      </c>
    </row>
    <row r="4505" spans="1:28" x14ac:dyDescent="0.3">
      <c r="A4505">
        <v>46</v>
      </c>
      <c r="B4505" t="s">
        <v>27</v>
      </c>
      <c r="C4505" t="s">
        <v>28</v>
      </c>
      <c r="D4505">
        <v>86</v>
      </c>
      <c r="E4505" t="s">
        <v>29</v>
      </c>
      <c r="F4505">
        <v>50</v>
      </c>
      <c r="G4505">
        <v>0</v>
      </c>
      <c r="H4505" t="s">
        <v>30</v>
      </c>
      <c r="I4505">
        <v>0</v>
      </c>
      <c r="J4505" t="s">
        <v>31</v>
      </c>
      <c r="K4505">
        <v>0</v>
      </c>
      <c r="L4505" s="1">
        <v>2436</v>
      </c>
      <c r="M4505" t="s">
        <v>27</v>
      </c>
      <c r="N4505" t="s">
        <v>27</v>
      </c>
      <c r="O4505" t="s">
        <v>27</v>
      </c>
      <c r="P4505">
        <v>0</v>
      </c>
      <c r="Q4505" t="s">
        <v>32</v>
      </c>
      <c r="R4505">
        <v>4</v>
      </c>
      <c r="S4505" t="s">
        <v>36</v>
      </c>
      <c r="T4505">
        <v>3</v>
      </c>
      <c r="U4505">
        <v>1</v>
      </c>
      <c r="V4505">
        <v>3</v>
      </c>
      <c r="W4505">
        <v>1</v>
      </c>
      <c r="X4505">
        <v>675</v>
      </c>
      <c r="Y4505">
        <v>50</v>
      </c>
      <c r="Z4505" t="s">
        <v>35</v>
      </c>
      <c r="AA4505">
        <v>100</v>
      </c>
      <c r="AB4505" t="str">
        <f t="shared" si="70"/>
        <v>40-49</v>
      </c>
    </row>
    <row r="4506" spans="1:28" x14ac:dyDescent="0.3">
      <c r="A4506">
        <v>36</v>
      </c>
      <c r="B4506" t="s">
        <v>27</v>
      </c>
      <c r="C4506" t="s">
        <v>28</v>
      </c>
      <c r="D4506">
        <v>86</v>
      </c>
      <c r="E4506" t="s">
        <v>37</v>
      </c>
      <c r="F4506">
        <v>0</v>
      </c>
      <c r="G4506">
        <v>0</v>
      </c>
      <c r="H4506" t="s">
        <v>30</v>
      </c>
      <c r="I4506">
        <v>0</v>
      </c>
      <c r="J4506" t="s">
        <v>31</v>
      </c>
      <c r="K4506">
        <v>0</v>
      </c>
      <c r="L4506" s="1">
        <v>2136</v>
      </c>
      <c r="M4506" t="s">
        <v>27</v>
      </c>
      <c r="N4506" t="s">
        <v>36</v>
      </c>
      <c r="O4506" t="s">
        <v>27</v>
      </c>
      <c r="P4506">
        <v>50</v>
      </c>
      <c r="Q4506" t="s">
        <v>44</v>
      </c>
      <c r="R4506">
        <v>11</v>
      </c>
      <c r="S4506" t="s">
        <v>36</v>
      </c>
      <c r="T4506">
        <v>5</v>
      </c>
      <c r="U4506">
        <v>1</v>
      </c>
      <c r="V4506">
        <v>2</v>
      </c>
      <c r="W4506">
        <v>8</v>
      </c>
      <c r="X4506">
        <v>736</v>
      </c>
      <c r="Y4506">
        <v>-50</v>
      </c>
      <c r="Z4506" t="s">
        <v>41</v>
      </c>
      <c r="AA4506">
        <v>0</v>
      </c>
      <c r="AB4506" t="str">
        <f t="shared" si="70"/>
        <v>30-39</v>
      </c>
    </row>
    <row r="4507" spans="1:28" x14ac:dyDescent="0.3">
      <c r="A4507">
        <v>45</v>
      </c>
      <c r="B4507" t="s">
        <v>27</v>
      </c>
      <c r="C4507" t="s">
        <v>28</v>
      </c>
      <c r="D4507">
        <v>86</v>
      </c>
      <c r="E4507" t="s">
        <v>42</v>
      </c>
      <c r="F4507">
        <v>100</v>
      </c>
      <c r="G4507">
        <v>0</v>
      </c>
      <c r="H4507" t="s">
        <v>30</v>
      </c>
      <c r="I4507">
        <v>0</v>
      </c>
      <c r="J4507" t="s">
        <v>31</v>
      </c>
      <c r="K4507">
        <v>0</v>
      </c>
      <c r="L4507" s="1">
        <v>2286</v>
      </c>
      <c r="M4507" t="s">
        <v>36</v>
      </c>
      <c r="N4507" t="s">
        <v>27</v>
      </c>
      <c r="O4507" t="s">
        <v>36</v>
      </c>
      <c r="P4507">
        <v>100</v>
      </c>
      <c r="Q4507" t="s">
        <v>34</v>
      </c>
      <c r="R4507">
        <v>3</v>
      </c>
      <c r="S4507" t="s">
        <v>36</v>
      </c>
      <c r="T4507">
        <v>4</v>
      </c>
      <c r="U4507">
        <v>1</v>
      </c>
      <c r="V4507">
        <v>2</v>
      </c>
      <c r="W4507">
        <v>6</v>
      </c>
      <c r="X4507">
        <v>728</v>
      </c>
      <c r="Y4507">
        <v>-50</v>
      </c>
      <c r="Z4507" t="s">
        <v>35</v>
      </c>
      <c r="AA4507">
        <v>100</v>
      </c>
      <c r="AB4507" t="str">
        <f t="shared" si="70"/>
        <v>40-49</v>
      </c>
    </row>
    <row r="4508" spans="1:28" x14ac:dyDescent="0.3">
      <c r="A4508">
        <v>50</v>
      </c>
      <c r="B4508" t="s">
        <v>27</v>
      </c>
      <c r="C4508" t="s">
        <v>28</v>
      </c>
      <c r="D4508">
        <v>86</v>
      </c>
      <c r="E4508" t="s">
        <v>29</v>
      </c>
      <c r="F4508">
        <v>50</v>
      </c>
      <c r="G4508">
        <v>0</v>
      </c>
      <c r="H4508" t="s">
        <v>43</v>
      </c>
      <c r="I4508">
        <v>0</v>
      </c>
      <c r="J4508" t="s">
        <v>31</v>
      </c>
      <c r="K4508">
        <v>0</v>
      </c>
      <c r="L4508" s="1">
        <v>2336</v>
      </c>
      <c r="M4508" t="s">
        <v>36</v>
      </c>
      <c r="N4508" t="s">
        <v>27</v>
      </c>
      <c r="O4508" t="s">
        <v>27</v>
      </c>
      <c r="P4508">
        <v>50</v>
      </c>
      <c r="Q4508" t="s">
        <v>32</v>
      </c>
      <c r="R4508">
        <v>23</v>
      </c>
      <c r="S4508" t="s">
        <v>36</v>
      </c>
      <c r="T4508">
        <v>8</v>
      </c>
      <c r="U4508">
        <v>2</v>
      </c>
      <c r="V4508">
        <v>2</v>
      </c>
      <c r="W4508">
        <v>11</v>
      </c>
      <c r="X4508">
        <v>700</v>
      </c>
      <c r="Y4508">
        <v>50</v>
      </c>
      <c r="Z4508" t="s">
        <v>33</v>
      </c>
      <c r="AA4508">
        <v>50</v>
      </c>
      <c r="AB4508" t="str">
        <f t="shared" si="70"/>
        <v>50-59</v>
      </c>
    </row>
    <row r="4509" spans="1:28" x14ac:dyDescent="0.3">
      <c r="A4509">
        <v>43</v>
      </c>
      <c r="B4509" t="s">
        <v>27</v>
      </c>
      <c r="C4509" t="s">
        <v>38</v>
      </c>
      <c r="D4509">
        <v>0</v>
      </c>
      <c r="E4509" t="s">
        <v>29</v>
      </c>
      <c r="F4509">
        <v>50</v>
      </c>
      <c r="G4509">
        <v>1</v>
      </c>
      <c r="H4509" t="s">
        <v>30</v>
      </c>
      <c r="I4509">
        <v>50</v>
      </c>
      <c r="J4509" t="s">
        <v>31</v>
      </c>
      <c r="K4509">
        <v>0</v>
      </c>
      <c r="L4509" s="1">
        <v>2300</v>
      </c>
      <c r="M4509" t="s">
        <v>36</v>
      </c>
      <c r="N4509" t="s">
        <v>36</v>
      </c>
      <c r="O4509" t="s">
        <v>27</v>
      </c>
      <c r="P4509">
        <v>100</v>
      </c>
      <c r="Q4509" t="s">
        <v>34</v>
      </c>
      <c r="R4509">
        <v>9</v>
      </c>
      <c r="S4509" t="s">
        <v>27</v>
      </c>
      <c r="T4509">
        <v>5</v>
      </c>
      <c r="U4509">
        <v>3</v>
      </c>
      <c r="V4509">
        <v>1</v>
      </c>
      <c r="W4509">
        <v>99</v>
      </c>
      <c r="X4509">
        <v>670</v>
      </c>
      <c r="Y4509">
        <v>50</v>
      </c>
      <c r="Z4509" t="s">
        <v>35</v>
      </c>
      <c r="AA4509">
        <v>100</v>
      </c>
      <c r="AB4509" t="str">
        <f t="shared" si="70"/>
        <v>40-49</v>
      </c>
    </row>
    <row r="4510" spans="1:28" x14ac:dyDescent="0.3">
      <c r="A4510">
        <v>49</v>
      </c>
      <c r="B4510" t="s">
        <v>27</v>
      </c>
      <c r="C4510" t="s">
        <v>28</v>
      </c>
      <c r="D4510">
        <v>86</v>
      </c>
      <c r="E4510" t="s">
        <v>29</v>
      </c>
      <c r="F4510">
        <v>50</v>
      </c>
      <c r="G4510">
        <v>0</v>
      </c>
      <c r="H4510" t="s">
        <v>30</v>
      </c>
      <c r="I4510">
        <v>0</v>
      </c>
      <c r="J4510" t="s">
        <v>31</v>
      </c>
      <c r="K4510">
        <v>0</v>
      </c>
      <c r="L4510" s="1">
        <v>2236</v>
      </c>
      <c r="M4510" t="s">
        <v>27</v>
      </c>
      <c r="N4510" t="s">
        <v>36</v>
      </c>
      <c r="O4510" t="s">
        <v>36</v>
      </c>
      <c r="P4510">
        <v>100</v>
      </c>
      <c r="Q4510" t="s">
        <v>34</v>
      </c>
      <c r="R4510">
        <v>11</v>
      </c>
      <c r="S4510" t="s">
        <v>27</v>
      </c>
      <c r="T4510">
        <v>5</v>
      </c>
      <c r="U4510">
        <v>2</v>
      </c>
      <c r="V4510">
        <v>1</v>
      </c>
      <c r="W4510">
        <v>99</v>
      </c>
      <c r="X4510">
        <v>756</v>
      </c>
      <c r="Y4510">
        <v>-50</v>
      </c>
      <c r="Z4510" t="s">
        <v>35</v>
      </c>
      <c r="AA4510">
        <v>100</v>
      </c>
      <c r="AB4510" t="str">
        <f t="shared" si="70"/>
        <v>40-49</v>
      </c>
    </row>
    <row r="4511" spans="1:28" x14ac:dyDescent="0.3">
      <c r="A4511">
        <v>38</v>
      </c>
      <c r="B4511" t="s">
        <v>27</v>
      </c>
      <c r="C4511" t="s">
        <v>28</v>
      </c>
      <c r="D4511">
        <v>86</v>
      </c>
      <c r="E4511" t="s">
        <v>29</v>
      </c>
      <c r="F4511">
        <v>50</v>
      </c>
      <c r="G4511">
        <v>0</v>
      </c>
      <c r="H4511" t="s">
        <v>30</v>
      </c>
      <c r="I4511">
        <v>0</v>
      </c>
      <c r="J4511" t="s">
        <v>31</v>
      </c>
      <c r="K4511">
        <v>0</v>
      </c>
      <c r="L4511" s="1">
        <v>2286</v>
      </c>
      <c r="M4511" t="s">
        <v>27</v>
      </c>
      <c r="N4511" t="s">
        <v>27</v>
      </c>
      <c r="O4511" t="s">
        <v>27</v>
      </c>
      <c r="P4511">
        <v>0</v>
      </c>
      <c r="Q4511" t="s">
        <v>32</v>
      </c>
      <c r="R4511">
        <v>27</v>
      </c>
      <c r="S4511" t="s">
        <v>27</v>
      </c>
      <c r="T4511">
        <v>3</v>
      </c>
      <c r="U4511">
        <v>0</v>
      </c>
      <c r="V4511">
        <v>1</v>
      </c>
      <c r="W4511">
        <v>99</v>
      </c>
      <c r="X4511">
        <v>738</v>
      </c>
      <c r="Y4511">
        <v>-50</v>
      </c>
      <c r="Z4511" t="s">
        <v>33</v>
      </c>
      <c r="AA4511">
        <v>50</v>
      </c>
      <c r="AB4511" t="str">
        <f t="shared" si="70"/>
        <v>30-39</v>
      </c>
    </row>
    <row r="4512" spans="1:28" x14ac:dyDescent="0.3">
      <c r="A4512">
        <v>22</v>
      </c>
      <c r="B4512" t="s">
        <v>27</v>
      </c>
      <c r="C4512" t="s">
        <v>38</v>
      </c>
      <c r="D4512">
        <v>0</v>
      </c>
      <c r="E4512" t="s">
        <v>29</v>
      </c>
      <c r="F4512">
        <v>50</v>
      </c>
      <c r="G4512">
        <v>1</v>
      </c>
      <c r="H4512" t="s">
        <v>30</v>
      </c>
      <c r="I4512">
        <v>50</v>
      </c>
      <c r="J4512" t="s">
        <v>40</v>
      </c>
      <c r="K4512">
        <v>-200</v>
      </c>
      <c r="L4512" s="1">
        <v>2100</v>
      </c>
      <c r="M4512" t="s">
        <v>27</v>
      </c>
      <c r="N4512" t="s">
        <v>27</v>
      </c>
      <c r="O4512" t="s">
        <v>27</v>
      </c>
      <c r="P4512">
        <v>0</v>
      </c>
      <c r="Q4512" t="s">
        <v>34</v>
      </c>
      <c r="R4512">
        <v>30</v>
      </c>
      <c r="S4512" t="s">
        <v>36</v>
      </c>
      <c r="T4512">
        <v>6</v>
      </c>
      <c r="U4512">
        <v>1</v>
      </c>
      <c r="V4512">
        <v>3</v>
      </c>
      <c r="W4512">
        <v>2</v>
      </c>
      <c r="X4512">
        <v>720</v>
      </c>
      <c r="Y4512">
        <v>-50</v>
      </c>
      <c r="Z4512" t="s">
        <v>35</v>
      </c>
      <c r="AA4512">
        <v>100</v>
      </c>
      <c r="AB4512" t="str">
        <f t="shared" si="70"/>
        <v>20-29</v>
      </c>
    </row>
    <row r="4513" spans="1:28" x14ac:dyDescent="0.3">
      <c r="A4513">
        <v>55</v>
      </c>
      <c r="B4513" t="s">
        <v>36</v>
      </c>
      <c r="C4513" t="s">
        <v>46</v>
      </c>
      <c r="D4513">
        <v>0</v>
      </c>
      <c r="E4513" t="s">
        <v>37</v>
      </c>
      <c r="F4513">
        <v>0</v>
      </c>
      <c r="G4513">
        <v>0</v>
      </c>
      <c r="H4513" t="s">
        <v>30</v>
      </c>
      <c r="I4513">
        <v>0</v>
      </c>
      <c r="J4513" t="s">
        <v>40</v>
      </c>
      <c r="K4513">
        <v>-200</v>
      </c>
      <c r="L4513" s="1">
        <v>2000</v>
      </c>
      <c r="M4513" t="s">
        <v>27</v>
      </c>
      <c r="N4513" t="s">
        <v>27</v>
      </c>
      <c r="O4513" t="s">
        <v>27</v>
      </c>
      <c r="P4513">
        <v>0</v>
      </c>
      <c r="Q4513" t="s">
        <v>32</v>
      </c>
      <c r="R4513">
        <v>29</v>
      </c>
      <c r="S4513" t="s">
        <v>36</v>
      </c>
      <c r="T4513">
        <v>5</v>
      </c>
      <c r="U4513">
        <v>1</v>
      </c>
      <c r="V4513">
        <v>3</v>
      </c>
      <c r="W4513">
        <v>6</v>
      </c>
      <c r="X4513">
        <v>681</v>
      </c>
      <c r="Y4513">
        <v>50</v>
      </c>
      <c r="Z4513" t="s">
        <v>41</v>
      </c>
      <c r="AA4513">
        <v>0</v>
      </c>
      <c r="AB4513" t="str">
        <f t="shared" si="70"/>
        <v>50-59</v>
      </c>
    </row>
    <row r="4514" spans="1:28" x14ac:dyDescent="0.3">
      <c r="A4514">
        <v>31</v>
      </c>
      <c r="B4514" t="s">
        <v>27</v>
      </c>
      <c r="C4514" t="s">
        <v>45</v>
      </c>
      <c r="D4514">
        <v>0</v>
      </c>
      <c r="E4514" t="s">
        <v>37</v>
      </c>
      <c r="F4514">
        <v>0</v>
      </c>
      <c r="G4514">
        <v>0</v>
      </c>
      <c r="H4514" t="s">
        <v>30</v>
      </c>
      <c r="I4514">
        <v>0</v>
      </c>
      <c r="J4514" t="s">
        <v>31</v>
      </c>
      <c r="K4514">
        <v>0</v>
      </c>
      <c r="L4514" s="1">
        <v>2200</v>
      </c>
      <c r="M4514" t="s">
        <v>27</v>
      </c>
      <c r="N4514" t="s">
        <v>36</v>
      </c>
      <c r="O4514" t="s">
        <v>27</v>
      </c>
      <c r="P4514">
        <v>50</v>
      </c>
      <c r="Q4514" t="s">
        <v>44</v>
      </c>
      <c r="R4514">
        <v>10</v>
      </c>
      <c r="S4514" t="s">
        <v>36</v>
      </c>
      <c r="T4514">
        <v>9</v>
      </c>
      <c r="U4514">
        <v>2</v>
      </c>
      <c r="V4514">
        <v>1</v>
      </c>
      <c r="W4514">
        <v>9</v>
      </c>
      <c r="X4514">
        <v>657</v>
      </c>
      <c r="Y4514">
        <v>50</v>
      </c>
      <c r="Z4514" t="s">
        <v>33</v>
      </c>
      <c r="AA4514">
        <v>50</v>
      </c>
      <c r="AB4514" t="str">
        <f t="shared" si="70"/>
        <v>30-39</v>
      </c>
    </row>
    <row r="4515" spans="1:28" x14ac:dyDescent="0.3">
      <c r="A4515">
        <v>25</v>
      </c>
      <c r="B4515" t="s">
        <v>27</v>
      </c>
      <c r="C4515" t="s">
        <v>38</v>
      </c>
      <c r="D4515">
        <v>0</v>
      </c>
      <c r="E4515" t="s">
        <v>37</v>
      </c>
      <c r="F4515">
        <v>0</v>
      </c>
      <c r="G4515">
        <v>0</v>
      </c>
      <c r="H4515" t="s">
        <v>30</v>
      </c>
      <c r="I4515">
        <v>0</v>
      </c>
      <c r="J4515" t="s">
        <v>31</v>
      </c>
      <c r="K4515">
        <v>0</v>
      </c>
      <c r="L4515" s="1">
        <v>2100</v>
      </c>
      <c r="M4515" t="s">
        <v>27</v>
      </c>
      <c r="N4515" t="s">
        <v>36</v>
      </c>
      <c r="O4515" t="s">
        <v>27</v>
      </c>
      <c r="P4515">
        <v>50</v>
      </c>
      <c r="Q4515" t="s">
        <v>32</v>
      </c>
      <c r="R4515">
        <v>6</v>
      </c>
      <c r="S4515" t="s">
        <v>36</v>
      </c>
      <c r="T4515">
        <v>5</v>
      </c>
      <c r="U4515">
        <v>0</v>
      </c>
      <c r="V4515">
        <v>3</v>
      </c>
      <c r="W4515">
        <v>6</v>
      </c>
      <c r="X4515">
        <v>776</v>
      </c>
      <c r="Y4515">
        <v>-50</v>
      </c>
      <c r="Z4515" t="s">
        <v>33</v>
      </c>
      <c r="AA4515">
        <v>50</v>
      </c>
      <c r="AB4515" t="str">
        <f t="shared" si="70"/>
        <v>20-29</v>
      </c>
    </row>
    <row r="4516" spans="1:28" x14ac:dyDescent="0.3">
      <c r="A4516">
        <v>37</v>
      </c>
      <c r="B4516" t="s">
        <v>27</v>
      </c>
      <c r="C4516" t="s">
        <v>28</v>
      </c>
      <c r="D4516">
        <v>86</v>
      </c>
      <c r="E4516" t="s">
        <v>29</v>
      </c>
      <c r="F4516">
        <v>50</v>
      </c>
      <c r="G4516">
        <v>0</v>
      </c>
      <c r="H4516" t="s">
        <v>30</v>
      </c>
      <c r="I4516">
        <v>0</v>
      </c>
      <c r="J4516" t="s">
        <v>31</v>
      </c>
      <c r="K4516">
        <v>0</v>
      </c>
      <c r="L4516" s="1">
        <v>2386</v>
      </c>
      <c r="M4516" t="s">
        <v>27</v>
      </c>
      <c r="N4516" t="s">
        <v>36</v>
      </c>
      <c r="O4516" t="s">
        <v>27</v>
      </c>
      <c r="P4516">
        <v>50</v>
      </c>
      <c r="Q4516" t="s">
        <v>34</v>
      </c>
      <c r="R4516">
        <v>5</v>
      </c>
      <c r="S4516" t="s">
        <v>27</v>
      </c>
      <c r="T4516">
        <v>3</v>
      </c>
      <c r="U4516">
        <v>0</v>
      </c>
      <c r="V4516">
        <v>2</v>
      </c>
      <c r="W4516">
        <v>99</v>
      </c>
      <c r="X4516">
        <v>666</v>
      </c>
      <c r="Y4516">
        <v>50</v>
      </c>
      <c r="Z4516" t="s">
        <v>35</v>
      </c>
      <c r="AA4516">
        <v>100</v>
      </c>
      <c r="AB4516" t="str">
        <f t="shared" si="70"/>
        <v>30-39</v>
      </c>
    </row>
    <row r="4517" spans="1:28" x14ac:dyDescent="0.3">
      <c r="A4517">
        <v>26</v>
      </c>
      <c r="B4517" t="s">
        <v>27</v>
      </c>
      <c r="C4517" t="s">
        <v>28</v>
      </c>
      <c r="D4517">
        <v>86</v>
      </c>
      <c r="E4517" t="s">
        <v>29</v>
      </c>
      <c r="F4517">
        <v>50</v>
      </c>
      <c r="G4517">
        <v>0</v>
      </c>
      <c r="H4517" t="s">
        <v>30</v>
      </c>
      <c r="I4517">
        <v>0</v>
      </c>
      <c r="J4517" t="s">
        <v>31</v>
      </c>
      <c r="K4517">
        <v>0</v>
      </c>
      <c r="L4517" s="1">
        <v>2236</v>
      </c>
      <c r="M4517" t="s">
        <v>27</v>
      </c>
      <c r="N4517" t="s">
        <v>27</v>
      </c>
      <c r="O4517" t="s">
        <v>36</v>
      </c>
      <c r="P4517">
        <v>50</v>
      </c>
      <c r="Q4517" t="s">
        <v>32</v>
      </c>
      <c r="R4517">
        <v>27</v>
      </c>
      <c r="S4517" t="s">
        <v>27</v>
      </c>
      <c r="T4517">
        <v>4</v>
      </c>
      <c r="U4517">
        <v>2</v>
      </c>
      <c r="V4517">
        <v>2</v>
      </c>
      <c r="W4517">
        <v>99</v>
      </c>
      <c r="X4517">
        <v>748</v>
      </c>
      <c r="Y4517">
        <v>-50</v>
      </c>
      <c r="Z4517" t="s">
        <v>33</v>
      </c>
      <c r="AA4517">
        <v>50</v>
      </c>
      <c r="AB4517" t="str">
        <f t="shared" si="70"/>
        <v>20-29</v>
      </c>
    </row>
    <row r="4518" spans="1:28" x14ac:dyDescent="0.3">
      <c r="A4518">
        <v>33</v>
      </c>
      <c r="B4518" t="s">
        <v>27</v>
      </c>
      <c r="C4518" t="s">
        <v>28</v>
      </c>
      <c r="D4518">
        <v>86</v>
      </c>
      <c r="E4518" t="s">
        <v>42</v>
      </c>
      <c r="F4518">
        <v>100</v>
      </c>
      <c r="G4518">
        <v>0</v>
      </c>
      <c r="H4518" t="s">
        <v>30</v>
      </c>
      <c r="I4518">
        <v>0</v>
      </c>
      <c r="J4518" t="s">
        <v>31</v>
      </c>
      <c r="K4518">
        <v>0</v>
      </c>
      <c r="L4518" s="1">
        <v>2386</v>
      </c>
      <c r="M4518" t="s">
        <v>27</v>
      </c>
      <c r="N4518" t="s">
        <v>27</v>
      </c>
      <c r="O4518" t="s">
        <v>27</v>
      </c>
      <c r="P4518">
        <v>0</v>
      </c>
      <c r="Q4518" t="s">
        <v>32</v>
      </c>
      <c r="R4518">
        <v>21</v>
      </c>
      <c r="S4518" t="s">
        <v>27</v>
      </c>
      <c r="T4518">
        <v>6</v>
      </c>
      <c r="U4518">
        <v>0</v>
      </c>
      <c r="V4518">
        <v>1</v>
      </c>
      <c r="W4518">
        <v>99</v>
      </c>
      <c r="X4518">
        <v>713</v>
      </c>
      <c r="Y4518">
        <v>-50</v>
      </c>
      <c r="Z4518" t="s">
        <v>35</v>
      </c>
      <c r="AA4518">
        <v>100</v>
      </c>
      <c r="AB4518" t="str">
        <f t="shared" si="70"/>
        <v>30-39</v>
      </c>
    </row>
    <row r="4519" spans="1:28" x14ac:dyDescent="0.3">
      <c r="A4519">
        <v>45</v>
      </c>
      <c r="B4519" t="s">
        <v>27</v>
      </c>
      <c r="C4519" t="s">
        <v>28</v>
      </c>
      <c r="D4519">
        <v>86</v>
      </c>
      <c r="E4519" t="s">
        <v>37</v>
      </c>
      <c r="F4519">
        <v>0</v>
      </c>
      <c r="G4519">
        <v>1</v>
      </c>
      <c r="H4519" t="s">
        <v>30</v>
      </c>
      <c r="I4519">
        <v>50</v>
      </c>
      <c r="J4519" t="s">
        <v>40</v>
      </c>
      <c r="K4519">
        <v>-200</v>
      </c>
      <c r="L4519" s="1">
        <v>2086</v>
      </c>
      <c r="M4519" t="s">
        <v>36</v>
      </c>
      <c r="N4519" t="s">
        <v>27</v>
      </c>
      <c r="O4519" t="s">
        <v>27</v>
      </c>
      <c r="P4519">
        <v>50</v>
      </c>
      <c r="Q4519" t="s">
        <v>44</v>
      </c>
      <c r="R4519">
        <v>13</v>
      </c>
      <c r="S4519" t="s">
        <v>36</v>
      </c>
      <c r="T4519">
        <v>6</v>
      </c>
      <c r="U4519">
        <v>0</v>
      </c>
      <c r="V4519">
        <v>3</v>
      </c>
      <c r="W4519">
        <v>1</v>
      </c>
      <c r="X4519">
        <v>660</v>
      </c>
      <c r="Y4519">
        <v>50</v>
      </c>
      <c r="Z4519" t="s">
        <v>41</v>
      </c>
      <c r="AA4519">
        <v>0</v>
      </c>
      <c r="AB4519" t="str">
        <f t="shared" si="70"/>
        <v>40-49</v>
      </c>
    </row>
    <row r="4520" spans="1:28" x14ac:dyDescent="0.3">
      <c r="A4520">
        <v>45</v>
      </c>
      <c r="B4520" t="s">
        <v>27</v>
      </c>
      <c r="C4520" t="s">
        <v>28</v>
      </c>
      <c r="D4520">
        <v>86</v>
      </c>
      <c r="E4520" t="s">
        <v>29</v>
      </c>
      <c r="F4520">
        <v>50</v>
      </c>
      <c r="G4520">
        <v>1</v>
      </c>
      <c r="H4520" t="s">
        <v>30</v>
      </c>
      <c r="I4520">
        <v>50</v>
      </c>
      <c r="J4520" t="s">
        <v>40</v>
      </c>
      <c r="K4520">
        <v>-200</v>
      </c>
      <c r="L4520" s="1">
        <v>2236</v>
      </c>
      <c r="M4520" t="s">
        <v>36</v>
      </c>
      <c r="N4520" t="s">
        <v>27</v>
      </c>
      <c r="O4520" t="s">
        <v>27</v>
      </c>
      <c r="P4520">
        <v>50</v>
      </c>
      <c r="Q4520" t="s">
        <v>34</v>
      </c>
      <c r="R4520">
        <v>12</v>
      </c>
      <c r="S4520" t="s">
        <v>27</v>
      </c>
      <c r="T4520">
        <v>7</v>
      </c>
      <c r="U4520">
        <v>4</v>
      </c>
      <c r="V4520">
        <v>3</v>
      </c>
      <c r="W4520">
        <v>99</v>
      </c>
      <c r="X4520">
        <v>605</v>
      </c>
      <c r="Y4520">
        <v>50</v>
      </c>
      <c r="Z4520" t="s">
        <v>35</v>
      </c>
      <c r="AA4520">
        <v>100</v>
      </c>
      <c r="AB4520" t="str">
        <f t="shared" si="70"/>
        <v>40-49</v>
      </c>
    </row>
    <row r="4521" spans="1:28" x14ac:dyDescent="0.3">
      <c r="A4521">
        <v>26</v>
      </c>
      <c r="B4521" t="s">
        <v>27</v>
      </c>
      <c r="C4521" t="s">
        <v>45</v>
      </c>
      <c r="D4521">
        <v>0</v>
      </c>
      <c r="E4521" t="s">
        <v>29</v>
      </c>
      <c r="F4521">
        <v>50</v>
      </c>
      <c r="G4521">
        <v>0</v>
      </c>
      <c r="H4521" t="s">
        <v>39</v>
      </c>
      <c r="I4521">
        <v>0</v>
      </c>
      <c r="J4521" t="s">
        <v>31</v>
      </c>
      <c r="K4521">
        <v>0</v>
      </c>
      <c r="L4521" s="1">
        <v>2300</v>
      </c>
      <c r="M4521" t="s">
        <v>36</v>
      </c>
      <c r="N4521" t="s">
        <v>27</v>
      </c>
      <c r="O4521" t="s">
        <v>27</v>
      </c>
      <c r="P4521">
        <v>50</v>
      </c>
      <c r="Q4521" t="s">
        <v>34</v>
      </c>
      <c r="R4521">
        <v>24</v>
      </c>
      <c r="S4521" t="s">
        <v>27</v>
      </c>
      <c r="T4521">
        <v>8</v>
      </c>
      <c r="U4521">
        <v>1</v>
      </c>
      <c r="V4521">
        <v>3</v>
      </c>
      <c r="W4521">
        <v>99</v>
      </c>
      <c r="X4521">
        <v>639</v>
      </c>
      <c r="Y4521">
        <v>50</v>
      </c>
      <c r="Z4521" t="s">
        <v>35</v>
      </c>
      <c r="AA4521">
        <v>100</v>
      </c>
      <c r="AB4521" t="str">
        <f t="shared" si="70"/>
        <v>20-29</v>
      </c>
    </row>
    <row r="4522" spans="1:28" x14ac:dyDescent="0.3">
      <c r="A4522">
        <v>32</v>
      </c>
      <c r="B4522" t="s">
        <v>27</v>
      </c>
      <c r="C4522" t="s">
        <v>28</v>
      </c>
      <c r="D4522">
        <v>86</v>
      </c>
      <c r="E4522" t="s">
        <v>37</v>
      </c>
      <c r="F4522">
        <v>0</v>
      </c>
      <c r="G4522">
        <v>1</v>
      </c>
      <c r="H4522" t="s">
        <v>30</v>
      </c>
      <c r="I4522">
        <v>50</v>
      </c>
      <c r="J4522" t="s">
        <v>31</v>
      </c>
      <c r="K4522">
        <v>0</v>
      </c>
      <c r="L4522" s="1">
        <v>2236</v>
      </c>
      <c r="M4522" t="s">
        <v>27</v>
      </c>
      <c r="N4522" t="s">
        <v>36</v>
      </c>
      <c r="O4522" t="s">
        <v>27</v>
      </c>
      <c r="P4522">
        <v>50</v>
      </c>
      <c r="Q4522" t="s">
        <v>32</v>
      </c>
      <c r="R4522">
        <v>18</v>
      </c>
      <c r="S4522" t="s">
        <v>27</v>
      </c>
      <c r="T4522">
        <v>3</v>
      </c>
      <c r="U4522">
        <v>4</v>
      </c>
      <c r="V4522">
        <v>1</v>
      </c>
      <c r="W4522">
        <v>99</v>
      </c>
      <c r="X4522">
        <v>747</v>
      </c>
      <c r="Y4522">
        <v>-50</v>
      </c>
      <c r="Z4522" t="s">
        <v>33</v>
      </c>
      <c r="AA4522">
        <v>50</v>
      </c>
      <c r="AB4522" t="str">
        <f t="shared" si="70"/>
        <v>30-39</v>
      </c>
    </row>
    <row r="4523" spans="1:28" x14ac:dyDescent="0.3">
      <c r="A4523">
        <v>56</v>
      </c>
      <c r="B4523" t="s">
        <v>36</v>
      </c>
      <c r="C4523" t="s">
        <v>28</v>
      </c>
      <c r="D4523">
        <v>86</v>
      </c>
      <c r="E4523" t="s">
        <v>29</v>
      </c>
      <c r="F4523">
        <v>50</v>
      </c>
      <c r="G4523">
        <v>1</v>
      </c>
      <c r="H4523" t="s">
        <v>30</v>
      </c>
      <c r="I4523">
        <v>50</v>
      </c>
      <c r="J4523" t="s">
        <v>40</v>
      </c>
      <c r="K4523">
        <v>-200</v>
      </c>
      <c r="L4523" s="1">
        <v>2186</v>
      </c>
      <c r="M4523" t="s">
        <v>27</v>
      </c>
      <c r="N4523" t="s">
        <v>27</v>
      </c>
      <c r="O4523" t="s">
        <v>27</v>
      </c>
      <c r="P4523">
        <v>0</v>
      </c>
      <c r="Q4523" t="s">
        <v>32</v>
      </c>
      <c r="R4523">
        <v>25</v>
      </c>
      <c r="S4523" t="s">
        <v>27</v>
      </c>
      <c r="T4523">
        <v>7</v>
      </c>
      <c r="U4523">
        <v>3</v>
      </c>
      <c r="V4523">
        <v>2</v>
      </c>
      <c r="W4523">
        <v>99</v>
      </c>
      <c r="X4523">
        <v>625</v>
      </c>
      <c r="Y4523">
        <v>50</v>
      </c>
      <c r="Z4523" t="s">
        <v>41</v>
      </c>
      <c r="AA4523">
        <v>0</v>
      </c>
      <c r="AB4523" t="str">
        <f t="shared" si="70"/>
        <v>50-59</v>
      </c>
    </row>
    <row r="4524" spans="1:28" x14ac:dyDescent="0.3">
      <c r="A4524">
        <v>47</v>
      </c>
      <c r="B4524" t="s">
        <v>27</v>
      </c>
      <c r="C4524" t="s">
        <v>28</v>
      </c>
      <c r="D4524">
        <v>86</v>
      </c>
      <c r="E4524" t="s">
        <v>29</v>
      </c>
      <c r="F4524">
        <v>50</v>
      </c>
      <c r="G4524">
        <v>0</v>
      </c>
      <c r="H4524" t="s">
        <v>30</v>
      </c>
      <c r="I4524">
        <v>0</v>
      </c>
      <c r="J4524" t="s">
        <v>31</v>
      </c>
      <c r="K4524">
        <v>0</v>
      </c>
      <c r="L4524" s="1">
        <v>2286</v>
      </c>
      <c r="M4524" t="s">
        <v>27</v>
      </c>
      <c r="N4524" t="s">
        <v>27</v>
      </c>
      <c r="O4524" t="s">
        <v>27</v>
      </c>
      <c r="P4524">
        <v>0</v>
      </c>
      <c r="Q4524" t="s">
        <v>32</v>
      </c>
      <c r="R4524">
        <v>17</v>
      </c>
      <c r="S4524" t="s">
        <v>36</v>
      </c>
      <c r="T4524">
        <v>5</v>
      </c>
      <c r="U4524">
        <v>0</v>
      </c>
      <c r="V4524">
        <v>2</v>
      </c>
      <c r="W4524">
        <v>3</v>
      </c>
      <c r="X4524">
        <v>710</v>
      </c>
      <c r="Y4524">
        <v>-50</v>
      </c>
      <c r="Z4524" t="s">
        <v>33</v>
      </c>
      <c r="AA4524">
        <v>50</v>
      </c>
      <c r="AB4524" t="str">
        <f t="shared" si="70"/>
        <v>40-49</v>
      </c>
    </row>
    <row r="4525" spans="1:28" x14ac:dyDescent="0.3">
      <c r="A4525">
        <v>71</v>
      </c>
      <c r="B4525" t="s">
        <v>36</v>
      </c>
      <c r="C4525" t="s">
        <v>38</v>
      </c>
      <c r="D4525">
        <v>0</v>
      </c>
      <c r="E4525" t="s">
        <v>42</v>
      </c>
      <c r="F4525">
        <v>100</v>
      </c>
      <c r="G4525">
        <v>0</v>
      </c>
      <c r="H4525" t="s">
        <v>30</v>
      </c>
      <c r="I4525">
        <v>0</v>
      </c>
      <c r="J4525" t="s">
        <v>31</v>
      </c>
      <c r="K4525">
        <v>0</v>
      </c>
      <c r="L4525" s="1">
        <v>2400</v>
      </c>
      <c r="M4525" t="s">
        <v>27</v>
      </c>
      <c r="N4525" t="s">
        <v>27</v>
      </c>
      <c r="O4525" t="s">
        <v>27</v>
      </c>
      <c r="P4525">
        <v>0</v>
      </c>
      <c r="Q4525" t="s">
        <v>32</v>
      </c>
      <c r="R4525">
        <v>20</v>
      </c>
      <c r="S4525" t="s">
        <v>36</v>
      </c>
      <c r="T4525">
        <v>1</v>
      </c>
      <c r="U4525">
        <v>1</v>
      </c>
      <c r="V4525">
        <v>3</v>
      </c>
      <c r="W4525">
        <v>10</v>
      </c>
      <c r="X4525">
        <v>680</v>
      </c>
      <c r="Y4525">
        <v>50</v>
      </c>
      <c r="Z4525" t="s">
        <v>35</v>
      </c>
      <c r="AA4525">
        <v>100</v>
      </c>
      <c r="AB4525" t="str">
        <f t="shared" si="70"/>
        <v>70-79</v>
      </c>
    </row>
    <row r="4526" spans="1:28" x14ac:dyDescent="0.3">
      <c r="A4526">
        <v>57</v>
      </c>
      <c r="B4526" t="s">
        <v>36</v>
      </c>
      <c r="C4526" t="s">
        <v>28</v>
      </c>
      <c r="D4526">
        <v>86</v>
      </c>
      <c r="E4526" t="s">
        <v>29</v>
      </c>
      <c r="F4526">
        <v>50</v>
      </c>
      <c r="G4526">
        <v>0</v>
      </c>
      <c r="H4526" t="s">
        <v>39</v>
      </c>
      <c r="I4526">
        <v>0</v>
      </c>
      <c r="J4526" t="s">
        <v>31</v>
      </c>
      <c r="K4526">
        <v>0</v>
      </c>
      <c r="L4526" s="1">
        <v>2386</v>
      </c>
      <c r="M4526" t="s">
        <v>27</v>
      </c>
      <c r="N4526" t="s">
        <v>36</v>
      </c>
      <c r="O4526" t="s">
        <v>27</v>
      </c>
      <c r="P4526">
        <v>50</v>
      </c>
      <c r="Q4526" t="s">
        <v>34</v>
      </c>
      <c r="R4526">
        <v>9</v>
      </c>
      <c r="S4526" t="s">
        <v>36</v>
      </c>
      <c r="T4526">
        <v>8</v>
      </c>
      <c r="U4526">
        <v>1</v>
      </c>
      <c r="V4526">
        <v>3</v>
      </c>
      <c r="W4526">
        <v>7</v>
      </c>
      <c r="X4526">
        <v>685</v>
      </c>
      <c r="Y4526">
        <v>50</v>
      </c>
      <c r="Z4526" t="s">
        <v>35</v>
      </c>
      <c r="AA4526">
        <v>100</v>
      </c>
      <c r="AB4526" t="str">
        <f t="shared" si="70"/>
        <v>50-59</v>
      </c>
    </row>
    <row r="4527" spans="1:28" x14ac:dyDescent="0.3">
      <c r="A4527">
        <v>57</v>
      </c>
      <c r="B4527" t="s">
        <v>36</v>
      </c>
      <c r="C4527" t="s">
        <v>28</v>
      </c>
      <c r="D4527">
        <v>86</v>
      </c>
      <c r="E4527" t="s">
        <v>37</v>
      </c>
      <c r="F4527">
        <v>0</v>
      </c>
      <c r="G4527">
        <v>0</v>
      </c>
      <c r="H4527" t="s">
        <v>39</v>
      </c>
      <c r="I4527">
        <v>0</v>
      </c>
      <c r="J4527" t="s">
        <v>31</v>
      </c>
      <c r="K4527">
        <v>0</v>
      </c>
      <c r="L4527" s="1">
        <v>2336</v>
      </c>
      <c r="M4527" t="s">
        <v>27</v>
      </c>
      <c r="N4527" t="s">
        <v>27</v>
      </c>
      <c r="O4527" t="s">
        <v>27</v>
      </c>
      <c r="P4527">
        <v>0</v>
      </c>
      <c r="Q4527" t="s">
        <v>32</v>
      </c>
      <c r="R4527">
        <v>21</v>
      </c>
      <c r="S4527" t="s">
        <v>27</v>
      </c>
      <c r="T4527">
        <v>2</v>
      </c>
      <c r="U4527">
        <v>2</v>
      </c>
      <c r="V4527">
        <v>1</v>
      </c>
      <c r="W4527">
        <v>99</v>
      </c>
      <c r="X4527">
        <v>664</v>
      </c>
      <c r="Y4527">
        <v>50</v>
      </c>
      <c r="Z4527" t="s">
        <v>33</v>
      </c>
      <c r="AA4527">
        <v>50</v>
      </c>
      <c r="AB4527" t="str">
        <f t="shared" si="70"/>
        <v>50-59</v>
      </c>
    </row>
    <row r="4528" spans="1:28" x14ac:dyDescent="0.3">
      <c r="A4528">
        <v>19</v>
      </c>
      <c r="B4528" t="s">
        <v>27</v>
      </c>
      <c r="C4528" t="s">
        <v>28</v>
      </c>
      <c r="D4528">
        <v>86</v>
      </c>
      <c r="E4528" t="s">
        <v>29</v>
      </c>
      <c r="F4528">
        <v>50</v>
      </c>
      <c r="G4528">
        <v>0</v>
      </c>
      <c r="H4528" t="s">
        <v>39</v>
      </c>
      <c r="I4528">
        <v>0</v>
      </c>
      <c r="J4528" t="s">
        <v>31</v>
      </c>
      <c r="K4528">
        <v>0</v>
      </c>
      <c r="L4528" s="1">
        <v>2386</v>
      </c>
      <c r="M4528" t="s">
        <v>27</v>
      </c>
      <c r="N4528" t="s">
        <v>27</v>
      </c>
      <c r="O4528" t="s">
        <v>36</v>
      </c>
      <c r="P4528">
        <v>50</v>
      </c>
      <c r="Q4528" t="s">
        <v>32</v>
      </c>
      <c r="R4528">
        <v>14</v>
      </c>
      <c r="S4528" t="s">
        <v>27</v>
      </c>
      <c r="T4528">
        <v>3</v>
      </c>
      <c r="U4528">
        <v>4</v>
      </c>
      <c r="V4528">
        <v>3</v>
      </c>
      <c r="W4528">
        <v>99</v>
      </c>
      <c r="X4528">
        <v>671</v>
      </c>
      <c r="Y4528">
        <v>50</v>
      </c>
      <c r="Z4528" t="s">
        <v>35</v>
      </c>
      <c r="AA4528">
        <v>100</v>
      </c>
      <c r="AB4528" t="str">
        <f t="shared" si="70"/>
        <v>10-19</v>
      </c>
    </row>
    <row r="4529" spans="1:28" x14ac:dyDescent="0.3">
      <c r="A4529">
        <v>51</v>
      </c>
      <c r="B4529" t="s">
        <v>27</v>
      </c>
      <c r="C4529" t="s">
        <v>28</v>
      </c>
      <c r="D4529">
        <v>86</v>
      </c>
      <c r="E4529" t="s">
        <v>29</v>
      </c>
      <c r="F4529">
        <v>50</v>
      </c>
      <c r="G4529">
        <v>0</v>
      </c>
      <c r="H4529" t="s">
        <v>30</v>
      </c>
      <c r="I4529">
        <v>0</v>
      </c>
      <c r="J4529" t="s">
        <v>40</v>
      </c>
      <c r="K4529">
        <v>-200</v>
      </c>
      <c r="L4529" s="1">
        <v>2186</v>
      </c>
      <c r="M4529" t="s">
        <v>27</v>
      </c>
      <c r="N4529" t="s">
        <v>36</v>
      </c>
      <c r="O4529" t="s">
        <v>27</v>
      </c>
      <c r="P4529">
        <v>50</v>
      </c>
      <c r="Q4529" t="s">
        <v>34</v>
      </c>
      <c r="R4529">
        <v>11</v>
      </c>
      <c r="S4529" t="s">
        <v>36</v>
      </c>
      <c r="T4529">
        <v>9</v>
      </c>
      <c r="U4529">
        <v>2</v>
      </c>
      <c r="V4529">
        <v>3</v>
      </c>
      <c r="W4529">
        <v>7</v>
      </c>
      <c r="X4529">
        <v>650</v>
      </c>
      <c r="Y4529">
        <v>50</v>
      </c>
      <c r="Z4529" t="s">
        <v>35</v>
      </c>
      <c r="AA4529">
        <v>100</v>
      </c>
      <c r="AB4529" t="str">
        <f t="shared" si="70"/>
        <v>50-59</v>
      </c>
    </row>
    <row r="4530" spans="1:28" x14ac:dyDescent="0.3">
      <c r="A4530">
        <v>39</v>
      </c>
      <c r="B4530" t="s">
        <v>27</v>
      </c>
      <c r="C4530" t="s">
        <v>28</v>
      </c>
      <c r="D4530">
        <v>86</v>
      </c>
      <c r="E4530" t="s">
        <v>42</v>
      </c>
      <c r="F4530">
        <v>100</v>
      </c>
      <c r="G4530">
        <v>1</v>
      </c>
      <c r="H4530" t="s">
        <v>43</v>
      </c>
      <c r="I4530">
        <v>200</v>
      </c>
      <c r="J4530" t="s">
        <v>40</v>
      </c>
      <c r="K4530">
        <v>-200</v>
      </c>
      <c r="L4530" s="1">
        <v>2286</v>
      </c>
      <c r="M4530" t="s">
        <v>27</v>
      </c>
      <c r="N4530" t="s">
        <v>27</v>
      </c>
      <c r="O4530" t="s">
        <v>27</v>
      </c>
      <c r="P4530">
        <v>0</v>
      </c>
      <c r="Q4530" t="s">
        <v>32</v>
      </c>
      <c r="R4530">
        <v>29</v>
      </c>
      <c r="S4530" t="s">
        <v>36</v>
      </c>
      <c r="T4530">
        <v>5</v>
      </c>
      <c r="U4530">
        <v>2</v>
      </c>
      <c r="V4530">
        <v>1</v>
      </c>
      <c r="W4530">
        <v>6</v>
      </c>
      <c r="X4530">
        <v>787</v>
      </c>
      <c r="Y4530">
        <v>-50</v>
      </c>
      <c r="Z4530" t="s">
        <v>41</v>
      </c>
      <c r="AA4530">
        <v>0</v>
      </c>
      <c r="AB4530" t="str">
        <f t="shared" si="70"/>
        <v>30-39</v>
      </c>
    </row>
    <row r="4531" spans="1:28" x14ac:dyDescent="0.3">
      <c r="A4531">
        <v>31</v>
      </c>
      <c r="B4531" t="s">
        <v>27</v>
      </c>
      <c r="C4531" t="s">
        <v>38</v>
      </c>
      <c r="D4531">
        <v>0</v>
      </c>
      <c r="E4531" t="s">
        <v>29</v>
      </c>
      <c r="F4531">
        <v>50</v>
      </c>
      <c r="G4531">
        <v>0</v>
      </c>
      <c r="H4531" t="s">
        <v>30</v>
      </c>
      <c r="I4531">
        <v>0</v>
      </c>
      <c r="J4531" t="s">
        <v>40</v>
      </c>
      <c r="K4531">
        <v>-200</v>
      </c>
      <c r="L4531" s="1">
        <v>2050</v>
      </c>
      <c r="M4531" t="s">
        <v>27</v>
      </c>
      <c r="N4531" t="s">
        <v>27</v>
      </c>
      <c r="O4531" t="s">
        <v>27</v>
      </c>
      <c r="P4531">
        <v>0</v>
      </c>
      <c r="Q4531" t="s">
        <v>34</v>
      </c>
      <c r="R4531">
        <v>15</v>
      </c>
      <c r="S4531" t="s">
        <v>36</v>
      </c>
      <c r="T4531">
        <v>4</v>
      </c>
      <c r="U4531">
        <v>2</v>
      </c>
      <c r="V4531">
        <v>3</v>
      </c>
      <c r="W4531">
        <v>7</v>
      </c>
      <c r="X4531">
        <v>814</v>
      </c>
      <c r="Y4531">
        <v>-50</v>
      </c>
      <c r="Z4531" t="s">
        <v>35</v>
      </c>
      <c r="AA4531">
        <v>100</v>
      </c>
      <c r="AB4531" t="str">
        <f t="shared" si="70"/>
        <v>30-39</v>
      </c>
    </row>
    <row r="4532" spans="1:28" x14ac:dyDescent="0.3">
      <c r="A4532">
        <v>42</v>
      </c>
      <c r="B4532" t="s">
        <v>27</v>
      </c>
      <c r="C4532" t="s">
        <v>28</v>
      </c>
      <c r="D4532">
        <v>86</v>
      </c>
      <c r="E4532" t="s">
        <v>29</v>
      </c>
      <c r="F4532">
        <v>50</v>
      </c>
      <c r="G4532">
        <v>0</v>
      </c>
      <c r="H4532" t="s">
        <v>30</v>
      </c>
      <c r="I4532">
        <v>0</v>
      </c>
      <c r="J4532" t="s">
        <v>31</v>
      </c>
      <c r="K4532">
        <v>0</v>
      </c>
      <c r="L4532" s="1">
        <v>2236</v>
      </c>
      <c r="M4532" t="s">
        <v>27</v>
      </c>
      <c r="N4532" t="s">
        <v>36</v>
      </c>
      <c r="O4532" t="s">
        <v>27</v>
      </c>
      <c r="P4532">
        <v>50</v>
      </c>
      <c r="Q4532" t="s">
        <v>32</v>
      </c>
      <c r="R4532">
        <v>13</v>
      </c>
      <c r="S4532" t="s">
        <v>27</v>
      </c>
      <c r="T4532">
        <v>6</v>
      </c>
      <c r="U4532">
        <v>2</v>
      </c>
      <c r="V4532">
        <v>3</v>
      </c>
      <c r="W4532">
        <v>99</v>
      </c>
      <c r="X4532">
        <v>805</v>
      </c>
      <c r="Y4532">
        <v>-50</v>
      </c>
      <c r="Z4532" t="s">
        <v>33</v>
      </c>
      <c r="AA4532">
        <v>50</v>
      </c>
      <c r="AB4532" t="str">
        <f t="shared" si="70"/>
        <v>40-49</v>
      </c>
    </row>
    <row r="4533" spans="1:28" x14ac:dyDescent="0.3">
      <c r="A4533">
        <v>54</v>
      </c>
      <c r="B4533" t="s">
        <v>27</v>
      </c>
      <c r="C4533" t="s">
        <v>38</v>
      </c>
      <c r="D4533">
        <v>0</v>
      </c>
      <c r="E4533" t="s">
        <v>42</v>
      </c>
      <c r="F4533">
        <v>100</v>
      </c>
      <c r="G4533">
        <v>0</v>
      </c>
      <c r="H4533" t="s">
        <v>30</v>
      </c>
      <c r="I4533">
        <v>0</v>
      </c>
      <c r="J4533" t="s">
        <v>40</v>
      </c>
      <c r="K4533">
        <v>-200</v>
      </c>
      <c r="L4533" s="1">
        <v>2150</v>
      </c>
      <c r="M4533" t="s">
        <v>27</v>
      </c>
      <c r="N4533" t="s">
        <v>27</v>
      </c>
      <c r="O4533" t="s">
        <v>27</v>
      </c>
      <c r="P4533">
        <v>0</v>
      </c>
      <c r="Q4533" t="s">
        <v>34</v>
      </c>
      <c r="R4533">
        <v>4</v>
      </c>
      <c r="S4533" t="s">
        <v>36</v>
      </c>
      <c r="T4533">
        <v>8</v>
      </c>
      <c r="U4533">
        <v>0</v>
      </c>
      <c r="V4533">
        <v>1</v>
      </c>
      <c r="W4533">
        <v>3</v>
      </c>
      <c r="X4533">
        <v>624</v>
      </c>
      <c r="Y4533">
        <v>50</v>
      </c>
      <c r="Z4533" t="s">
        <v>33</v>
      </c>
      <c r="AA4533">
        <v>50</v>
      </c>
      <c r="AB4533" t="str">
        <f t="shared" si="70"/>
        <v>50-59</v>
      </c>
    </row>
    <row r="4534" spans="1:28" x14ac:dyDescent="0.3">
      <c r="A4534">
        <v>47</v>
      </c>
      <c r="B4534" t="s">
        <v>27</v>
      </c>
      <c r="C4534" t="s">
        <v>38</v>
      </c>
      <c r="D4534">
        <v>0</v>
      </c>
      <c r="E4534" t="s">
        <v>29</v>
      </c>
      <c r="F4534">
        <v>50</v>
      </c>
      <c r="G4534">
        <v>1</v>
      </c>
      <c r="H4534" t="s">
        <v>30</v>
      </c>
      <c r="I4534">
        <v>50</v>
      </c>
      <c r="J4534" t="s">
        <v>31</v>
      </c>
      <c r="K4534">
        <v>0</v>
      </c>
      <c r="L4534" s="1">
        <v>2150</v>
      </c>
      <c r="M4534" t="s">
        <v>27</v>
      </c>
      <c r="N4534" t="s">
        <v>36</v>
      </c>
      <c r="O4534" t="s">
        <v>27</v>
      </c>
      <c r="P4534">
        <v>50</v>
      </c>
      <c r="Q4534" t="s">
        <v>34</v>
      </c>
      <c r="R4534">
        <v>24</v>
      </c>
      <c r="S4534" t="s">
        <v>36</v>
      </c>
      <c r="T4534">
        <v>4</v>
      </c>
      <c r="U4534">
        <v>2</v>
      </c>
      <c r="V4534">
        <v>2</v>
      </c>
      <c r="W4534">
        <v>11</v>
      </c>
      <c r="X4534">
        <v>756</v>
      </c>
      <c r="Y4534">
        <v>-50</v>
      </c>
      <c r="Z4534" t="s">
        <v>41</v>
      </c>
      <c r="AA4534">
        <v>0</v>
      </c>
      <c r="AB4534" t="str">
        <f t="shared" si="70"/>
        <v>40-49</v>
      </c>
    </row>
    <row r="4535" spans="1:28" x14ac:dyDescent="0.3">
      <c r="A4535">
        <v>26</v>
      </c>
      <c r="B4535" t="s">
        <v>27</v>
      </c>
      <c r="C4535" t="s">
        <v>38</v>
      </c>
      <c r="D4535">
        <v>0</v>
      </c>
      <c r="E4535" t="s">
        <v>29</v>
      </c>
      <c r="F4535">
        <v>50</v>
      </c>
      <c r="G4535">
        <v>1</v>
      </c>
      <c r="H4535" t="s">
        <v>30</v>
      </c>
      <c r="I4535">
        <v>50</v>
      </c>
      <c r="J4535" t="s">
        <v>31</v>
      </c>
      <c r="K4535">
        <v>0</v>
      </c>
      <c r="L4535" s="1">
        <v>2200</v>
      </c>
      <c r="M4535" t="s">
        <v>27</v>
      </c>
      <c r="N4535" t="s">
        <v>27</v>
      </c>
      <c r="O4535" t="s">
        <v>27</v>
      </c>
      <c r="P4535">
        <v>0</v>
      </c>
      <c r="Q4535" t="s">
        <v>44</v>
      </c>
      <c r="R4535">
        <v>10</v>
      </c>
      <c r="S4535" t="s">
        <v>27</v>
      </c>
      <c r="T4535">
        <v>9</v>
      </c>
      <c r="U4535">
        <v>1</v>
      </c>
      <c r="V4535">
        <v>1</v>
      </c>
      <c r="W4535">
        <v>99</v>
      </c>
      <c r="X4535">
        <v>779</v>
      </c>
      <c r="Y4535">
        <v>-50</v>
      </c>
      <c r="Z4535" t="s">
        <v>41</v>
      </c>
      <c r="AA4535">
        <v>0</v>
      </c>
      <c r="AB4535" t="str">
        <f t="shared" si="70"/>
        <v>20-29</v>
      </c>
    </row>
    <row r="4536" spans="1:28" x14ac:dyDescent="0.3">
      <c r="A4536">
        <v>51</v>
      </c>
      <c r="B4536" t="s">
        <v>27</v>
      </c>
      <c r="C4536" t="s">
        <v>28</v>
      </c>
      <c r="D4536">
        <v>86</v>
      </c>
      <c r="E4536" t="s">
        <v>37</v>
      </c>
      <c r="F4536">
        <v>0</v>
      </c>
      <c r="G4536">
        <v>0</v>
      </c>
      <c r="H4536" t="s">
        <v>43</v>
      </c>
      <c r="I4536">
        <v>0</v>
      </c>
      <c r="J4536" t="s">
        <v>40</v>
      </c>
      <c r="K4536">
        <v>-200</v>
      </c>
      <c r="L4536" s="1">
        <v>2086</v>
      </c>
      <c r="M4536" t="s">
        <v>27</v>
      </c>
      <c r="N4536" t="s">
        <v>27</v>
      </c>
      <c r="O4536" t="s">
        <v>27</v>
      </c>
      <c r="P4536">
        <v>0</v>
      </c>
      <c r="Q4536" t="s">
        <v>32</v>
      </c>
      <c r="R4536">
        <v>29</v>
      </c>
      <c r="S4536" t="s">
        <v>27</v>
      </c>
      <c r="T4536">
        <v>5</v>
      </c>
      <c r="U4536">
        <v>3</v>
      </c>
      <c r="V4536">
        <v>2</v>
      </c>
      <c r="W4536">
        <v>99</v>
      </c>
      <c r="X4536">
        <v>728</v>
      </c>
      <c r="Y4536">
        <v>-50</v>
      </c>
      <c r="Z4536" t="s">
        <v>35</v>
      </c>
      <c r="AA4536">
        <v>100</v>
      </c>
      <c r="AB4536" t="str">
        <f t="shared" si="70"/>
        <v>50-59</v>
      </c>
    </row>
    <row r="4537" spans="1:28" x14ac:dyDescent="0.3">
      <c r="A4537">
        <v>30</v>
      </c>
      <c r="B4537" t="s">
        <v>27</v>
      </c>
      <c r="C4537" t="s">
        <v>28</v>
      </c>
      <c r="D4537">
        <v>86</v>
      </c>
      <c r="E4537" t="s">
        <v>42</v>
      </c>
      <c r="F4537">
        <v>100</v>
      </c>
      <c r="G4537">
        <v>1</v>
      </c>
      <c r="H4537" t="s">
        <v>30</v>
      </c>
      <c r="I4537">
        <v>50</v>
      </c>
      <c r="J4537" t="s">
        <v>31</v>
      </c>
      <c r="K4537">
        <v>0</v>
      </c>
      <c r="L4537" s="1">
        <v>2536</v>
      </c>
      <c r="M4537" t="s">
        <v>27</v>
      </c>
      <c r="N4537" t="s">
        <v>27</v>
      </c>
      <c r="O4537" t="s">
        <v>27</v>
      </c>
      <c r="P4537">
        <v>0</v>
      </c>
      <c r="Q4537" t="s">
        <v>32</v>
      </c>
      <c r="R4537">
        <v>16</v>
      </c>
      <c r="S4537" t="s">
        <v>36</v>
      </c>
      <c r="T4537">
        <v>12</v>
      </c>
      <c r="U4537">
        <v>0</v>
      </c>
      <c r="V4537">
        <v>1</v>
      </c>
      <c r="W4537">
        <v>12</v>
      </c>
      <c r="X4537">
        <v>673</v>
      </c>
      <c r="Y4537">
        <v>50</v>
      </c>
      <c r="Z4537" t="s">
        <v>35</v>
      </c>
      <c r="AA4537">
        <v>100</v>
      </c>
      <c r="AB4537" t="str">
        <f t="shared" si="70"/>
        <v>30-39</v>
      </c>
    </row>
    <row r="4538" spans="1:28" x14ac:dyDescent="0.3">
      <c r="A4538">
        <v>43</v>
      </c>
      <c r="B4538" t="s">
        <v>27</v>
      </c>
      <c r="C4538" t="s">
        <v>28</v>
      </c>
      <c r="D4538">
        <v>86</v>
      </c>
      <c r="E4538" t="s">
        <v>37</v>
      </c>
      <c r="F4538">
        <v>0</v>
      </c>
      <c r="G4538">
        <v>0</v>
      </c>
      <c r="H4538" t="s">
        <v>30</v>
      </c>
      <c r="I4538">
        <v>0</v>
      </c>
      <c r="J4538" t="s">
        <v>40</v>
      </c>
      <c r="K4538">
        <v>-200</v>
      </c>
      <c r="L4538" s="1">
        <v>1986</v>
      </c>
      <c r="M4538" t="s">
        <v>27</v>
      </c>
      <c r="N4538" t="s">
        <v>27</v>
      </c>
      <c r="O4538" t="s">
        <v>27</v>
      </c>
      <c r="P4538">
        <v>0</v>
      </c>
      <c r="Q4538" t="s">
        <v>32</v>
      </c>
      <c r="R4538">
        <v>28</v>
      </c>
      <c r="S4538" t="s">
        <v>36</v>
      </c>
      <c r="T4538">
        <v>5</v>
      </c>
      <c r="U4538">
        <v>2</v>
      </c>
      <c r="V4538">
        <v>3</v>
      </c>
      <c r="W4538">
        <v>11</v>
      </c>
      <c r="X4538">
        <v>742</v>
      </c>
      <c r="Y4538">
        <v>-50</v>
      </c>
      <c r="Z4538" t="s">
        <v>41</v>
      </c>
      <c r="AA4538">
        <v>0</v>
      </c>
      <c r="AB4538" t="str">
        <f t="shared" si="70"/>
        <v>40-49</v>
      </c>
    </row>
    <row r="4539" spans="1:28" x14ac:dyDescent="0.3">
      <c r="A4539">
        <v>35</v>
      </c>
      <c r="B4539" t="s">
        <v>27</v>
      </c>
      <c r="C4539" t="s">
        <v>38</v>
      </c>
      <c r="D4539">
        <v>0</v>
      </c>
      <c r="E4539" t="s">
        <v>29</v>
      </c>
      <c r="F4539">
        <v>50</v>
      </c>
      <c r="G4539">
        <v>0</v>
      </c>
      <c r="H4539" t="s">
        <v>30</v>
      </c>
      <c r="I4539">
        <v>0</v>
      </c>
      <c r="J4539" t="s">
        <v>40</v>
      </c>
      <c r="K4539">
        <v>-200</v>
      </c>
      <c r="L4539" s="1">
        <v>2050</v>
      </c>
      <c r="M4539" t="s">
        <v>27</v>
      </c>
      <c r="N4539" t="s">
        <v>27</v>
      </c>
      <c r="O4539" t="s">
        <v>27</v>
      </c>
      <c r="P4539">
        <v>0</v>
      </c>
      <c r="Q4539" t="s">
        <v>34</v>
      </c>
      <c r="R4539">
        <v>15</v>
      </c>
      <c r="S4539" t="s">
        <v>36</v>
      </c>
      <c r="T4539">
        <v>6</v>
      </c>
      <c r="U4539">
        <v>1</v>
      </c>
      <c r="V4539">
        <v>2</v>
      </c>
      <c r="W4539">
        <v>7</v>
      </c>
      <c r="X4539">
        <v>721</v>
      </c>
      <c r="Y4539">
        <v>-50</v>
      </c>
      <c r="Z4539" t="s">
        <v>35</v>
      </c>
      <c r="AA4539">
        <v>100</v>
      </c>
      <c r="AB4539" t="str">
        <f t="shared" si="70"/>
        <v>30-39</v>
      </c>
    </row>
    <row r="4540" spans="1:28" x14ac:dyDescent="0.3">
      <c r="A4540">
        <v>36</v>
      </c>
      <c r="B4540" t="s">
        <v>27</v>
      </c>
      <c r="C4540" t="s">
        <v>38</v>
      </c>
      <c r="D4540">
        <v>0</v>
      </c>
      <c r="E4540" t="s">
        <v>29</v>
      </c>
      <c r="F4540">
        <v>50</v>
      </c>
      <c r="G4540">
        <v>0</v>
      </c>
      <c r="H4540" t="s">
        <v>30</v>
      </c>
      <c r="I4540">
        <v>0</v>
      </c>
      <c r="J4540" t="s">
        <v>31</v>
      </c>
      <c r="K4540">
        <v>0</v>
      </c>
      <c r="L4540" s="1">
        <v>2200</v>
      </c>
      <c r="M4540" t="s">
        <v>27</v>
      </c>
      <c r="N4540" t="s">
        <v>36</v>
      </c>
      <c r="O4540" t="s">
        <v>27</v>
      </c>
      <c r="P4540">
        <v>50</v>
      </c>
      <c r="Q4540" t="s">
        <v>32</v>
      </c>
      <c r="R4540">
        <v>6</v>
      </c>
      <c r="S4540" t="s">
        <v>36</v>
      </c>
      <c r="T4540">
        <v>3</v>
      </c>
      <c r="U4540">
        <v>2</v>
      </c>
      <c r="V4540">
        <v>1</v>
      </c>
      <c r="W4540">
        <v>10</v>
      </c>
      <c r="X4540">
        <v>766</v>
      </c>
      <c r="Y4540">
        <v>-50</v>
      </c>
      <c r="Z4540" t="s">
        <v>35</v>
      </c>
      <c r="AA4540">
        <v>100</v>
      </c>
      <c r="AB4540" t="str">
        <f t="shared" si="70"/>
        <v>30-39</v>
      </c>
    </row>
    <row r="4541" spans="1:28" x14ac:dyDescent="0.3">
      <c r="A4541">
        <v>51</v>
      </c>
      <c r="B4541" t="s">
        <v>27</v>
      </c>
      <c r="C4541" t="s">
        <v>28</v>
      </c>
      <c r="D4541">
        <v>86</v>
      </c>
      <c r="E4541" t="s">
        <v>37</v>
      </c>
      <c r="F4541">
        <v>0</v>
      </c>
      <c r="G4541">
        <v>0</v>
      </c>
      <c r="H4541" t="s">
        <v>43</v>
      </c>
      <c r="I4541">
        <v>0</v>
      </c>
      <c r="J4541" t="s">
        <v>40</v>
      </c>
      <c r="K4541">
        <v>-200</v>
      </c>
      <c r="L4541" s="1">
        <v>2036</v>
      </c>
      <c r="M4541" t="s">
        <v>27</v>
      </c>
      <c r="N4541" t="s">
        <v>36</v>
      </c>
      <c r="O4541" t="s">
        <v>27</v>
      </c>
      <c r="P4541">
        <v>50</v>
      </c>
      <c r="Q4541" t="s">
        <v>34</v>
      </c>
      <c r="R4541">
        <v>4</v>
      </c>
      <c r="S4541" t="s">
        <v>36</v>
      </c>
      <c r="T4541">
        <v>5</v>
      </c>
      <c r="U4541">
        <v>1</v>
      </c>
      <c r="V4541">
        <v>1</v>
      </c>
      <c r="W4541">
        <v>9</v>
      </c>
      <c r="X4541">
        <v>747</v>
      </c>
      <c r="Y4541">
        <v>-50</v>
      </c>
      <c r="Z4541" t="s">
        <v>35</v>
      </c>
      <c r="AA4541">
        <v>100</v>
      </c>
      <c r="AB4541" t="str">
        <f t="shared" si="70"/>
        <v>50-59</v>
      </c>
    </row>
    <row r="4542" spans="1:28" x14ac:dyDescent="0.3">
      <c r="A4542">
        <v>24</v>
      </c>
      <c r="B4542" t="s">
        <v>27</v>
      </c>
      <c r="C4542" t="s">
        <v>38</v>
      </c>
      <c r="D4542">
        <v>0</v>
      </c>
      <c r="E4542" t="s">
        <v>42</v>
      </c>
      <c r="F4542">
        <v>100</v>
      </c>
      <c r="G4542">
        <v>0</v>
      </c>
      <c r="H4542" t="s">
        <v>39</v>
      </c>
      <c r="I4542">
        <v>0</v>
      </c>
      <c r="J4542" t="s">
        <v>31</v>
      </c>
      <c r="K4542">
        <v>0</v>
      </c>
      <c r="L4542" s="1">
        <v>2300</v>
      </c>
      <c r="M4542" t="s">
        <v>27</v>
      </c>
      <c r="N4542" t="s">
        <v>36</v>
      </c>
      <c r="O4542" t="s">
        <v>27</v>
      </c>
      <c r="P4542">
        <v>50</v>
      </c>
      <c r="Q4542" t="s">
        <v>34</v>
      </c>
      <c r="R4542">
        <v>23</v>
      </c>
      <c r="S4542" t="s">
        <v>27</v>
      </c>
      <c r="T4542">
        <v>9</v>
      </c>
      <c r="U4542">
        <v>3</v>
      </c>
      <c r="V4542">
        <v>1</v>
      </c>
      <c r="W4542">
        <v>99</v>
      </c>
      <c r="X4542">
        <v>667</v>
      </c>
      <c r="Y4542">
        <v>50</v>
      </c>
      <c r="Z4542" t="s">
        <v>33</v>
      </c>
      <c r="AA4542">
        <v>50</v>
      </c>
      <c r="AB4542" t="str">
        <f t="shared" si="70"/>
        <v>20-29</v>
      </c>
    </row>
    <row r="4543" spans="1:28" x14ac:dyDescent="0.3">
      <c r="A4543">
        <v>69</v>
      </c>
      <c r="B4543" t="s">
        <v>36</v>
      </c>
      <c r="C4543" t="s">
        <v>46</v>
      </c>
      <c r="D4543">
        <v>0</v>
      </c>
      <c r="E4543" t="s">
        <v>29</v>
      </c>
      <c r="F4543">
        <v>50</v>
      </c>
      <c r="G4543">
        <v>0</v>
      </c>
      <c r="H4543" t="s">
        <v>30</v>
      </c>
      <c r="I4543">
        <v>0</v>
      </c>
      <c r="J4543" t="s">
        <v>31</v>
      </c>
      <c r="K4543">
        <v>0</v>
      </c>
      <c r="L4543" s="1">
        <v>2200</v>
      </c>
      <c r="M4543" t="s">
        <v>27</v>
      </c>
      <c r="N4543" t="s">
        <v>27</v>
      </c>
      <c r="O4543" t="s">
        <v>36</v>
      </c>
      <c r="P4543">
        <v>50</v>
      </c>
      <c r="Q4543" t="s">
        <v>32</v>
      </c>
      <c r="R4543">
        <v>27</v>
      </c>
      <c r="S4543" t="s">
        <v>27</v>
      </c>
      <c r="T4543">
        <v>5</v>
      </c>
      <c r="U4543">
        <v>6</v>
      </c>
      <c r="V4543">
        <v>3</v>
      </c>
      <c r="W4543">
        <v>99</v>
      </c>
      <c r="X4543">
        <v>762</v>
      </c>
      <c r="Y4543">
        <v>-50</v>
      </c>
      <c r="Z4543" t="s">
        <v>35</v>
      </c>
      <c r="AA4543">
        <v>100</v>
      </c>
      <c r="AB4543" t="str">
        <f t="shared" si="70"/>
        <v>60-69</v>
      </c>
    </row>
    <row r="4544" spans="1:28" x14ac:dyDescent="0.3">
      <c r="A4544">
        <v>18</v>
      </c>
      <c r="B4544" t="s">
        <v>27</v>
      </c>
      <c r="C4544" t="s">
        <v>38</v>
      </c>
      <c r="D4544">
        <v>0</v>
      </c>
      <c r="E4544" t="s">
        <v>29</v>
      </c>
      <c r="F4544">
        <v>50</v>
      </c>
      <c r="G4544">
        <v>2</v>
      </c>
      <c r="H4544" t="s">
        <v>30</v>
      </c>
      <c r="I4544">
        <v>100</v>
      </c>
      <c r="J4544" t="s">
        <v>40</v>
      </c>
      <c r="K4544">
        <v>-200</v>
      </c>
      <c r="L4544" s="1">
        <v>2050</v>
      </c>
      <c r="M4544" t="s">
        <v>27</v>
      </c>
      <c r="N4544" t="s">
        <v>36</v>
      </c>
      <c r="O4544" t="s">
        <v>27</v>
      </c>
      <c r="P4544">
        <v>50</v>
      </c>
      <c r="Q4544" t="s">
        <v>32</v>
      </c>
      <c r="R4544">
        <v>12</v>
      </c>
      <c r="S4544" t="s">
        <v>36</v>
      </c>
      <c r="T4544">
        <v>8</v>
      </c>
      <c r="U4544">
        <v>2</v>
      </c>
      <c r="V4544">
        <v>3</v>
      </c>
      <c r="W4544">
        <v>4</v>
      </c>
      <c r="X4544">
        <v>714</v>
      </c>
      <c r="Y4544">
        <v>-50</v>
      </c>
      <c r="Z4544" t="s">
        <v>33</v>
      </c>
      <c r="AA4544">
        <v>50</v>
      </c>
      <c r="AB4544" t="str">
        <f t="shared" si="70"/>
        <v>10-19</v>
      </c>
    </row>
    <row r="4545" spans="1:28" x14ac:dyDescent="0.3">
      <c r="A4545">
        <v>31</v>
      </c>
      <c r="B4545" t="s">
        <v>27</v>
      </c>
      <c r="C4545" t="s">
        <v>28</v>
      </c>
      <c r="D4545">
        <v>86</v>
      </c>
      <c r="E4545" t="s">
        <v>29</v>
      </c>
      <c r="F4545">
        <v>50</v>
      </c>
      <c r="G4545">
        <v>1</v>
      </c>
      <c r="H4545" t="s">
        <v>39</v>
      </c>
      <c r="I4545">
        <v>100</v>
      </c>
      <c r="J4545" t="s">
        <v>40</v>
      </c>
      <c r="K4545">
        <v>-200</v>
      </c>
      <c r="L4545" s="1">
        <v>2236</v>
      </c>
      <c r="M4545" t="s">
        <v>27</v>
      </c>
      <c r="N4545" t="s">
        <v>27</v>
      </c>
      <c r="O4545" t="s">
        <v>27</v>
      </c>
      <c r="P4545">
        <v>0</v>
      </c>
      <c r="Q4545" t="s">
        <v>44</v>
      </c>
      <c r="R4545">
        <v>16</v>
      </c>
      <c r="S4545" t="s">
        <v>36</v>
      </c>
      <c r="T4545">
        <v>4</v>
      </c>
      <c r="U4545">
        <v>3</v>
      </c>
      <c r="V4545">
        <v>1</v>
      </c>
      <c r="W4545">
        <v>8</v>
      </c>
      <c r="X4545">
        <v>742</v>
      </c>
      <c r="Y4545">
        <v>-50</v>
      </c>
      <c r="Z4545" t="s">
        <v>35</v>
      </c>
      <c r="AA4545">
        <v>100</v>
      </c>
      <c r="AB4545" t="str">
        <f t="shared" si="70"/>
        <v>30-39</v>
      </c>
    </row>
    <row r="4546" spans="1:28" x14ac:dyDescent="0.3">
      <c r="A4546">
        <v>45</v>
      </c>
      <c r="B4546" t="s">
        <v>27</v>
      </c>
      <c r="C4546" t="s">
        <v>38</v>
      </c>
      <c r="D4546">
        <v>0</v>
      </c>
      <c r="E4546" t="s">
        <v>29</v>
      </c>
      <c r="F4546">
        <v>50</v>
      </c>
      <c r="G4546">
        <v>1</v>
      </c>
      <c r="H4546" t="s">
        <v>30</v>
      </c>
      <c r="I4546">
        <v>50</v>
      </c>
      <c r="J4546" t="s">
        <v>31</v>
      </c>
      <c r="K4546">
        <v>0</v>
      </c>
      <c r="L4546" s="1">
        <v>2150</v>
      </c>
      <c r="M4546" t="s">
        <v>27</v>
      </c>
      <c r="N4546" t="s">
        <v>36</v>
      </c>
      <c r="O4546" t="s">
        <v>27</v>
      </c>
      <c r="P4546">
        <v>50</v>
      </c>
      <c r="Q4546" t="s">
        <v>32</v>
      </c>
      <c r="R4546">
        <v>21</v>
      </c>
      <c r="S4546" t="s">
        <v>27</v>
      </c>
      <c r="T4546">
        <v>2</v>
      </c>
      <c r="U4546">
        <v>0</v>
      </c>
      <c r="V4546">
        <v>2</v>
      </c>
      <c r="W4546">
        <v>99</v>
      </c>
      <c r="X4546">
        <v>790</v>
      </c>
      <c r="Y4546">
        <v>-50</v>
      </c>
      <c r="Z4546" t="s">
        <v>41</v>
      </c>
      <c r="AA4546">
        <v>0</v>
      </c>
      <c r="AB4546" t="str">
        <f t="shared" ref="AB4546:AB4609" si="71">FLOOR(A4546,10) &amp; "-" &amp; (FLOOR(A4546,10)+9)</f>
        <v>40-49</v>
      </c>
    </row>
    <row r="4547" spans="1:28" x14ac:dyDescent="0.3">
      <c r="A4547">
        <v>48</v>
      </c>
      <c r="B4547" t="s">
        <v>27</v>
      </c>
      <c r="C4547" t="s">
        <v>28</v>
      </c>
      <c r="D4547">
        <v>86</v>
      </c>
      <c r="E4547" t="s">
        <v>42</v>
      </c>
      <c r="F4547">
        <v>100</v>
      </c>
      <c r="G4547">
        <v>0</v>
      </c>
      <c r="H4547" t="s">
        <v>30</v>
      </c>
      <c r="I4547">
        <v>0</v>
      </c>
      <c r="J4547" t="s">
        <v>31</v>
      </c>
      <c r="K4547">
        <v>0</v>
      </c>
      <c r="L4547" s="1">
        <v>2436</v>
      </c>
      <c r="M4547" t="s">
        <v>27</v>
      </c>
      <c r="N4547" t="s">
        <v>36</v>
      </c>
      <c r="O4547" t="s">
        <v>27</v>
      </c>
      <c r="P4547">
        <v>50</v>
      </c>
      <c r="Q4547" t="s">
        <v>34</v>
      </c>
      <c r="R4547">
        <v>15</v>
      </c>
      <c r="S4547" t="s">
        <v>27</v>
      </c>
      <c r="T4547">
        <v>4</v>
      </c>
      <c r="U4547">
        <v>1</v>
      </c>
      <c r="V4547">
        <v>1</v>
      </c>
      <c r="W4547">
        <v>99</v>
      </c>
      <c r="X4547">
        <v>657</v>
      </c>
      <c r="Y4547">
        <v>50</v>
      </c>
      <c r="Z4547" t="s">
        <v>35</v>
      </c>
      <c r="AA4547">
        <v>100</v>
      </c>
      <c r="AB4547" t="str">
        <f t="shared" si="71"/>
        <v>40-49</v>
      </c>
    </row>
    <row r="4548" spans="1:28" x14ac:dyDescent="0.3">
      <c r="A4548">
        <v>38</v>
      </c>
      <c r="B4548" t="s">
        <v>27</v>
      </c>
      <c r="C4548" t="s">
        <v>38</v>
      </c>
      <c r="D4548">
        <v>0</v>
      </c>
      <c r="E4548" t="s">
        <v>29</v>
      </c>
      <c r="F4548">
        <v>50</v>
      </c>
      <c r="G4548">
        <v>0</v>
      </c>
      <c r="H4548" t="s">
        <v>30</v>
      </c>
      <c r="I4548">
        <v>0</v>
      </c>
      <c r="J4548" t="s">
        <v>40</v>
      </c>
      <c r="K4548">
        <v>-200</v>
      </c>
      <c r="L4548" s="1">
        <v>2100</v>
      </c>
      <c r="M4548" t="s">
        <v>27</v>
      </c>
      <c r="N4548" t="s">
        <v>27</v>
      </c>
      <c r="O4548" t="s">
        <v>27</v>
      </c>
      <c r="P4548">
        <v>0</v>
      </c>
      <c r="Q4548" t="s">
        <v>34</v>
      </c>
      <c r="R4548">
        <v>25</v>
      </c>
      <c r="S4548" t="s">
        <v>27</v>
      </c>
      <c r="T4548">
        <v>4</v>
      </c>
      <c r="U4548">
        <v>3</v>
      </c>
      <c r="V4548">
        <v>2</v>
      </c>
      <c r="W4548">
        <v>99</v>
      </c>
      <c r="X4548">
        <v>646</v>
      </c>
      <c r="Y4548">
        <v>50</v>
      </c>
      <c r="Z4548" t="s">
        <v>33</v>
      </c>
      <c r="AA4548">
        <v>50</v>
      </c>
      <c r="AB4548" t="str">
        <f t="shared" si="71"/>
        <v>30-39</v>
      </c>
    </row>
    <row r="4549" spans="1:28" x14ac:dyDescent="0.3">
      <c r="A4549">
        <v>39</v>
      </c>
      <c r="B4549" t="s">
        <v>27</v>
      </c>
      <c r="C4549" t="s">
        <v>28</v>
      </c>
      <c r="D4549">
        <v>86</v>
      </c>
      <c r="E4549" t="s">
        <v>29</v>
      </c>
      <c r="F4549">
        <v>50</v>
      </c>
      <c r="G4549">
        <v>0</v>
      </c>
      <c r="H4549" t="s">
        <v>30</v>
      </c>
      <c r="I4549">
        <v>0</v>
      </c>
      <c r="J4549" t="s">
        <v>31</v>
      </c>
      <c r="K4549">
        <v>0</v>
      </c>
      <c r="L4549" s="1">
        <v>2336</v>
      </c>
      <c r="M4549" t="s">
        <v>27</v>
      </c>
      <c r="N4549" t="s">
        <v>27</v>
      </c>
      <c r="O4549" t="s">
        <v>27</v>
      </c>
      <c r="P4549">
        <v>0</v>
      </c>
      <c r="Q4549" t="s">
        <v>32</v>
      </c>
      <c r="R4549">
        <v>17</v>
      </c>
      <c r="S4549" t="s">
        <v>27</v>
      </c>
      <c r="T4549">
        <v>1</v>
      </c>
      <c r="U4549">
        <v>1</v>
      </c>
      <c r="V4549">
        <v>1</v>
      </c>
      <c r="W4549">
        <v>99</v>
      </c>
      <c r="X4549">
        <v>706</v>
      </c>
      <c r="Y4549">
        <v>-50</v>
      </c>
      <c r="Z4549" t="s">
        <v>35</v>
      </c>
      <c r="AA4549">
        <v>100</v>
      </c>
      <c r="AB4549" t="str">
        <f t="shared" si="71"/>
        <v>30-39</v>
      </c>
    </row>
    <row r="4550" spans="1:28" x14ac:dyDescent="0.3">
      <c r="A4550">
        <v>46</v>
      </c>
      <c r="B4550" t="s">
        <v>27</v>
      </c>
      <c r="C4550" t="s">
        <v>28</v>
      </c>
      <c r="D4550">
        <v>86</v>
      </c>
      <c r="E4550" t="s">
        <v>37</v>
      </c>
      <c r="F4550">
        <v>0</v>
      </c>
      <c r="G4550">
        <v>0</v>
      </c>
      <c r="H4550" t="s">
        <v>43</v>
      </c>
      <c r="I4550">
        <v>0</v>
      </c>
      <c r="J4550" t="s">
        <v>31</v>
      </c>
      <c r="K4550">
        <v>0</v>
      </c>
      <c r="L4550" s="1">
        <v>2286</v>
      </c>
      <c r="M4550" t="s">
        <v>36</v>
      </c>
      <c r="N4550" t="s">
        <v>27</v>
      </c>
      <c r="O4550" t="s">
        <v>27</v>
      </c>
      <c r="P4550">
        <v>50</v>
      </c>
      <c r="Q4550" t="s">
        <v>34</v>
      </c>
      <c r="R4550">
        <v>7</v>
      </c>
      <c r="S4550" t="s">
        <v>36</v>
      </c>
      <c r="T4550">
        <v>5</v>
      </c>
      <c r="U4550">
        <v>4</v>
      </c>
      <c r="V4550">
        <v>3</v>
      </c>
      <c r="W4550">
        <v>13</v>
      </c>
      <c r="X4550">
        <v>674</v>
      </c>
      <c r="Y4550">
        <v>50</v>
      </c>
      <c r="Z4550" t="s">
        <v>33</v>
      </c>
      <c r="AA4550">
        <v>50</v>
      </c>
      <c r="AB4550" t="str">
        <f t="shared" si="71"/>
        <v>40-49</v>
      </c>
    </row>
    <row r="4551" spans="1:28" x14ac:dyDescent="0.3">
      <c r="A4551">
        <v>36</v>
      </c>
      <c r="B4551" t="s">
        <v>27</v>
      </c>
      <c r="C4551" t="s">
        <v>46</v>
      </c>
      <c r="D4551">
        <v>0</v>
      </c>
      <c r="E4551" t="s">
        <v>42</v>
      </c>
      <c r="F4551">
        <v>100</v>
      </c>
      <c r="G4551">
        <v>0</v>
      </c>
      <c r="H4551" t="s">
        <v>39</v>
      </c>
      <c r="I4551">
        <v>0</v>
      </c>
      <c r="J4551" t="s">
        <v>40</v>
      </c>
      <c r="K4551">
        <v>-200</v>
      </c>
      <c r="L4551" s="1">
        <v>2050</v>
      </c>
      <c r="M4551" t="s">
        <v>27</v>
      </c>
      <c r="N4551" t="s">
        <v>27</v>
      </c>
      <c r="O4551" t="s">
        <v>36</v>
      </c>
      <c r="P4551">
        <v>50</v>
      </c>
      <c r="Q4551" t="s">
        <v>44</v>
      </c>
      <c r="R4551">
        <v>22</v>
      </c>
      <c r="S4551" t="s">
        <v>36</v>
      </c>
      <c r="T4551">
        <v>0</v>
      </c>
      <c r="U4551">
        <v>3</v>
      </c>
      <c r="V4551">
        <v>2</v>
      </c>
      <c r="W4551">
        <v>14</v>
      </c>
      <c r="X4551">
        <v>709</v>
      </c>
      <c r="Y4551">
        <v>-50</v>
      </c>
      <c r="Z4551" t="s">
        <v>35</v>
      </c>
      <c r="AA4551">
        <v>100</v>
      </c>
      <c r="AB4551" t="str">
        <f t="shared" si="71"/>
        <v>30-39</v>
      </c>
    </row>
    <row r="4552" spans="1:28" x14ac:dyDescent="0.3">
      <c r="A4552">
        <v>60</v>
      </c>
      <c r="B4552" t="s">
        <v>36</v>
      </c>
      <c r="C4552" t="s">
        <v>38</v>
      </c>
      <c r="D4552">
        <v>0</v>
      </c>
      <c r="E4552" t="s">
        <v>29</v>
      </c>
      <c r="F4552">
        <v>50</v>
      </c>
      <c r="G4552">
        <v>0</v>
      </c>
      <c r="H4552" t="s">
        <v>30</v>
      </c>
      <c r="I4552">
        <v>0</v>
      </c>
      <c r="J4552" t="s">
        <v>40</v>
      </c>
      <c r="K4552">
        <v>-200</v>
      </c>
      <c r="L4552" s="1">
        <v>1950</v>
      </c>
      <c r="M4552" t="s">
        <v>27</v>
      </c>
      <c r="N4552" t="s">
        <v>27</v>
      </c>
      <c r="O4552" t="s">
        <v>36</v>
      </c>
      <c r="P4552">
        <v>50</v>
      </c>
      <c r="Q4552" t="s">
        <v>34</v>
      </c>
      <c r="R4552">
        <v>14</v>
      </c>
      <c r="S4552" t="s">
        <v>27</v>
      </c>
      <c r="T4552">
        <v>5</v>
      </c>
      <c r="U4552">
        <v>2</v>
      </c>
      <c r="V4552">
        <v>3</v>
      </c>
      <c r="W4552">
        <v>99</v>
      </c>
      <c r="X4552">
        <v>705</v>
      </c>
      <c r="Y4552">
        <v>-50</v>
      </c>
      <c r="Z4552" t="s">
        <v>33</v>
      </c>
      <c r="AA4552">
        <v>50</v>
      </c>
      <c r="AB4552" t="str">
        <f t="shared" si="71"/>
        <v>60-69</v>
      </c>
    </row>
    <row r="4553" spans="1:28" x14ac:dyDescent="0.3">
      <c r="A4553">
        <v>52</v>
      </c>
      <c r="B4553" t="s">
        <v>27</v>
      </c>
      <c r="C4553" t="s">
        <v>28</v>
      </c>
      <c r="D4553">
        <v>86</v>
      </c>
      <c r="E4553" t="s">
        <v>29</v>
      </c>
      <c r="F4553">
        <v>50</v>
      </c>
      <c r="G4553">
        <v>3</v>
      </c>
      <c r="H4553" t="s">
        <v>30</v>
      </c>
      <c r="I4553">
        <v>150</v>
      </c>
      <c r="J4553" t="s">
        <v>40</v>
      </c>
      <c r="K4553">
        <v>-200</v>
      </c>
      <c r="L4553" s="1">
        <v>2086</v>
      </c>
      <c r="M4553" t="s">
        <v>36</v>
      </c>
      <c r="N4553" t="s">
        <v>36</v>
      </c>
      <c r="O4553" t="s">
        <v>27</v>
      </c>
      <c r="P4553">
        <v>100</v>
      </c>
      <c r="Q4553" t="s">
        <v>32</v>
      </c>
      <c r="R4553">
        <v>13</v>
      </c>
      <c r="S4553" t="s">
        <v>36</v>
      </c>
      <c r="T4553">
        <v>6</v>
      </c>
      <c r="U4553">
        <v>1</v>
      </c>
      <c r="V4553">
        <v>1</v>
      </c>
      <c r="W4553">
        <v>10</v>
      </c>
      <c r="X4553">
        <v>713</v>
      </c>
      <c r="Y4553">
        <v>-50</v>
      </c>
      <c r="Z4553" t="s">
        <v>41</v>
      </c>
      <c r="AA4553">
        <v>0</v>
      </c>
      <c r="AB4553" t="str">
        <f t="shared" si="71"/>
        <v>50-59</v>
      </c>
    </row>
    <row r="4554" spans="1:28" x14ac:dyDescent="0.3">
      <c r="A4554">
        <v>53</v>
      </c>
      <c r="B4554" t="s">
        <v>27</v>
      </c>
      <c r="C4554" t="s">
        <v>28</v>
      </c>
      <c r="D4554">
        <v>86</v>
      </c>
      <c r="E4554" t="s">
        <v>42</v>
      </c>
      <c r="F4554">
        <v>100</v>
      </c>
      <c r="G4554">
        <v>3</v>
      </c>
      <c r="H4554" t="s">
        <v>30</v>
      </c>
      <c r="I4554">
        <v>150</v>
      </c>
      <c r="J4554" t="s">
        <v>31</v>
      </c>
      <c r="K4554">
        <v>0</v>
      </c>
      <c r="L4554" s="1">
        <v>2536</v>
      </c>
      <c r="M4554" t="s">
        <v>27</v>
      </c>
      <c r="N4554" t="s">
        <v>27</v>
      </c>
      <c r="O4554" t="s">
        <v>27</v>
      </c>
      <c r="P4554">
        <v>0</v>
      </c>
      <c r="Q4554" t="s">
        <v>34</v>
      </c>
      <c r="R4554">
        <v>1</v>
      </c>
      <c r="S4554" t="s">
        <v>27</v>
      </c>
      <c r="T4554">
        <v>2</v>
      </c>
      <c r="U4554">
        <v>1</v>
      </c>
      <c r="V4554">
        <v>3</v>
      </c>
      <c r="W4554">
        <v>99</v>
      </c>
      <c r="X4554">
        <v>767</v>
      </c>
      <c r="Y4554">
        <v>-50</v>
      </c>
      <c r="Z4554" t="s">
        <v>35</v>
      </c>
      <c r="AA4554">
        <v>100</v>
      </c>
      <c r="AB4554" t="str">
        <f t="shared" si="71"/>
        <v>50-59</v>
      </c>
    </row>
    <row r="4555" spans="1:28" x14ac:dyDescent="0.3">
      <c r="A4555">
        <v>25</v>
      </c>
      <c r="B4555" t="s">
        <v>27</v>
      </c>
      <c r="C4555" t="s">
        <v>38</v>
      </c>
      <c r="D4555">
        <v>0</v>
      </c>
      <c r="E4555" t="s">
        <v>29</v>
      </c>
      <c r="F4555">
        <v>50</v>
      </c>
      <c r="G4555">
        <v>0</v>
      </c>
      <c r="H4555" t="s">
        <v>30</v>
      </c>
      <c r="I4555">
        <v>0</v>
      </c>
      <c r="J4555" t="s">
        <v>31</v>
      </c>
      <c r="K4555">
        <v>0</v>
      </c>
      <c r="L4555" s="1">
        <v>2100</v>
      </c>
      <c r="M4555" t="s">
        <v>36</v>
      </c>
      <c r="N4555" t="s">
        <v>27</v>
      </c>
      <c r="O4555" t="s">
        <v>27</v>
      </c>
      <c r="P4555">
        <v>50</v>
      </c>
      <c r="Q4555" t="s">
        <v>34</v>
      </c>
      <c r="R4555">
        <v>6</v>
      </c>
      <c r="S4555" t="s">
        <v>36</v>
      </c>
      <c r="T4555">
        <v>7</v>
      </c>
      <c r="U4555">
        <v>1</v>
      </c>
      <c r="V4555">
        <v>1</v>
      </c>
      <c r="W4555">
        <v>3</v>
      </c>
      <c r="X4555">
        <v>754</v>
      </c>
      <c r="Y4555">
        <v>-50</v>
      </c>
      <c r="Z4555" t="s">
        <v>41</v>
      </c>
      <c r="AA4555">
        <v>0</v>
      </c>
      <c r="AB4555" t="str">
        <f t="shared" si="71"/>
        <v>20-29</v>
      </c>
    </row>
    <row r="4556" spans="1:28" x14ac:dyDescent="0.3">
      <c r="A4556">
        <v>38</v>
      </c>
      <c r="B4556" t="s">
        <v>27</v>
      </c>
      <c r="C4556" t="s">
        <v>45</v>
      </c>
      <c r="D4556">
        <v>0</v>
      </c>
      <c r="E4556" t="s">
        <v>42</v>
      </c>
      <c r="F4556">
        <v>100</v>
      </c>
      <c r="G4556">
        <v>0</v>
      </c>
      <c r="H4556" t="s">
        <v>30</v>
      </c>
      <c r="I4556">
        <v>0</v>
      </c>
      <c r="J4556" t="s">
        <v>31</v>
      </c>
      <c r="K4556">
        <v>0</v>
      </c>
      <c r="L4556" s="1">
        <v>2200</v>
      </c>
      <c r="M4556" t="s">
        <v>27</v>
      </c>
      <c r="N4556" t="s">
        <v>27</v>
      </c>
      <c r="O4556" t="s">
        <v>27</v>
      </c>
      <c r="P4556">
        <v>0</v>
      </c>
      <c r="Q4556" t="s">
        <v>34</v>
      </c>
      <c r="R4556">
        <v>11</v>
      </c>
      <c r="S4556" t="s">
        <v>36</v>
      </c>
      <c r="T4556">
        <v>5</v>
      </c>
      <c r="U4556">
        <v>6</v>
      </c>
      <c r="V4556">
        <v>3</v>
      </c>
      <c r="W4556">
        <v>1</v>
      </c>
      <c r="X4556">
        <v>726</v>
      </c>
      <c r="Y4556">
        <v>-50</v>
      </c>
      <c r="Z4556" t="s">
        <v>41</v>
      </c>
      <c r="AA4556">
        <v>0</v>
      </c>
      <c r="AB4556" t="str">
        <f t="shared" si="71"/>
        <v>30-39</v>
      </c>
    </row>
    <row r="4557" spans="1:28" x14ac:dyDescent="0.3">
      <c r="A4557">
        <v>35</v>
      </c>
      <c r="B4557" t="s">
        <v>27</v>
      </c>
      <c r="C4557" t="s">
        <v>38</v>
      </c>
      <c r="D4557">
        <v>0</v>
      </c>
      <c r="E4557" t="s">
        <v>29</v>
      </c>
      <c r="F4557">
        <v>50</v>
      </c>
      <c r="G4557">
        <v>1</v>
      </c>
      <c r="H4557" t="s">
        <v>30</v>
      </c>
      <c r="I4557">
        <v>50</v>
      </c>
      <c r="J4557" t="s">
        <v>40</v>
      </c>
      <c r="K4557">
        <v>-200</v>
      </c>
      <c r="L4557" s="1">
        <v>2050</v>
      </c>
      <c r="M4557" t="s">
        <v>27</v>
      </c>
      <c r="N4557" t="s">
        <v>27</v>
      </c>
      <c r="O4557" t="s">
        <v>36</v>
      </c>
      <c r="P4557">
        <v>50</v>
      </c>
      <c r="Q4557" t="s">
        <v>34</v>
      </c>
      <c r="R4557">
        <v>26</v>
      </c>
      <c r="S4557" t="s">
        <v>27</v>
      </c>
      <c r="T4557">
        <v>5</v>
      </c>
      <c r="U4557">
        <v>4</v>
      </c>
      <c r="V4557">
        <v>3</v>
      </c>
      <c r="W4557">
        <v>99</v>
      </c>
      <c r="X4557">
        <v>658</v>
      </c>
      <c r="Y4557">
        <v>50</v>
      </c>
      <c r="Z4557" t="s">
        <v>41</v>
      </c>
      <c r="AA4557">
        <v>0</v>
      </c>
      <c r="AB4557" t="str">
        <f t="shared" si="71"/>
        <v>30-39</v>
      </c>
    </row>
    <row r="4558" spans="1:28" x14ac:dyDescent="0.3">
      <c r="A4558">
        <v>24</v>
      </c>
      <c r="B4558" t="s">
        <v>27</v>
      </c>
      <c r="C4558" t="s">
        <v>45</v>
      </c>
      <c r="D4558">
        <v>0</v>
      </c>
      <c r="E4558" t="s">
        <v>37</v>
      </c>
      <c r="F4558">
        <v>0</v>
      </c>
      <c r="G4558">
        <v>0</v>
      </c>
      <c r="H4558" t="s">
        <v>39</v>
      </c>
      <c r="I4558">
        <v>0</v>
      </c>
      <c r="J4558" t="s">
        <v>31</v>
      </c>
      <c r="K4558">
        <v>0</v>
      </c>
      <c r="L4558" s="1">
        <v>2250</v>
      </c>
      <c r="M4558" t="s">
        <v>27</v>
      </c>
      <c r="N4558" t="s">
        <v>27</v>
      </c>
      <c r="O4558" t="s">
        <v>36</v>
      </c>
      <c r="P4558">
        <v>50</v>
      </c>
      <c r="Q4558" t="s">
        <v>32</v>
      </c>
      <c r="R4558">
        <v>6</v>
      </c>
      <c r="S4558" t="s">
        <v>36</v>
      </c>
      <c r="T4558">
        <v>4</v>
      </c>
      <c r="U4558">
        <v>2</v>
      </c>
      <c r="V4558">
        <v>3</v>
      </c>
      <c r="W4558">
        <v>12</v>
      </c>
      <c r="X4558">
        <v>672</v>
      </c>
      <c r="Y4558">
        <v>50</v>
      </c>
      <c r="Z4558" t="s">
        <v>35</v>
      </c>
      <c r="AA4558">
        <v>100</v>
      </c>
      <c r="AB4558" t="str">
        <f t="shared" si="71"/>
        <v>20-29</v>
      </c>
    </row>
    <row r="4559" spans="1:28" x14ac:dyDescent="0.3">
      <c r="A4559">
        <v>45</v>
      </c>
      <c r="B4559" t="s">
        <v>27</v>
      </c>
      <c r="C4559" t="s">
        <v>28</v>
      </c>
      <c r="D4559">
        <v>86</v>
      </c>
      <c r="E4559" t="s">
        <v>37</v>
      </c>
      <c r="F4559">
        <v>0</v>
      </c>
      <c r="G4559">
        <v>0</v>
      </c>
      <c r="H4559" t="s">
        <v>30</v>
      </c>
      <c r="I4559">
        <v>0</v>
      </c>
      <c r="J4559" t="s">
        <v>31</v>
      </c>
      <c r="K4559">
        <v>0</v>
      </c>
      <c r="L4559" s="1">
        <v>2236</v>
      </c>
      <c r="M4559" t="s">
        <v>27</v>
      </c>
      <c r="N4559" t="s">
        <v>27</v>
      </c>
      <c r="O4559" t="s">
        <v>27</v>
      </c>
      <c r="P4559">
        <v>0</v>
      </c>
      <c r="Q4559" t="s">
        <v>44</v>
      </c>
      <c r="R4559">
        <v>28</v>
      </c>
      <c r="S4559" t="s">
        <v>36</v>
      </c>
      <c r="T4559">
        <v>1</v>
      </c>
      <c r="U4559">
        <v>1</v>
      </c>
      <c r="V4559">
        <v>2</v>
      </c>
      <c r="W4559">
        <v>12</v>
      </c>
      <c r="X4559">
        <v>740</v>
      </c>
      <c r="Y4559">
        <v>-50</v>
      </c>
      <c r="Z4559" t="s">
        <v>33</v>
      </c>
      <c r="AA4559">
        <v>50</v>
      </c>
      <c r="AB4559" t="str">
        <f t="shared" si="71"/>
        <v>40-49</v>
      </c>
    </row>
    <row r="4560" spans="1:28" x14ac:dyDescent="0.3">
      <c r="A4560">
        <v>31</v>
      </c>
      <c r="B4560" t="s">
        <v>27</v>
      </c>
      <c r="C4560" t="s">
        <v>38</v>
      </c>
      <c r="D4560">
        <v>0</v>
      </c>
      <c r="E4560" t="s">
        <v>29</v>
      </c>
      <c r="F4560">
        <v>50</v>
      </c>
      <c r="G4560">
        <v>0</v>
      </c>
      <c r="H4560" t="s">
        <v>39</v>
      </c>
      <c r="I4560">
        <v>0</v>
      </c>
      <c r="J4560" t="s">
        <v>31</v>
      </c>
      <c r="K4560">
        <v>0</v>
      </c>
      <c r="L4560" s="1">
        <v>2250</v>
      </c>
      <c r="M4560" t="s">
        <v>27</v>
      </c>
      <c r="N4560" t="s">
        <v>27</v>
      </c>
      <c r="O4560" t="s">
        <v>27</v>
      </c>
      <c r="P4560">
        <v>0</v>
      </c>
      <c r="Q4560" t="s">
        <v>34</v>
      </c>
      <c r="R4560">
        <v>10</v>
      </c>
      <c r="S4560" t="s">
        <v>27</v>
      </c>
      <c r="T4560">
        <v>5</v>
      </c>
      <c r="U4560">
        <v>3</v>
      </c>
      <c r="V4560">
        <v>1</v>
      </c>
      <c r="W4560">
        <v>99</v>
      </c>
      <c r="X4560">
        <v>754</v>
      </c>
      <c r="Y4560">
        <v>-50</v>
      </c>
      <c r="Z4560" t="s">
        <v>35</v>
      </c>
      <c r="AA4560">
        <v>100</v>
      </c>
      <c r="AB4560" t="str">
        <f t="shared" si="71"/>
        <v>30-39</v>
      </c>
    </row>
    <row r="4561" spans="1:28" x14ac:dyDescent="0.3">
      <c r="A4561">
        <v>49</v>
      </c>
      <c r="B4561" t="s">
        <v>27</v>
      </c>
      <c r="C4561" t="s">
        <v>38</v>
      </c>
      <c r="D4561">
        <v>0</v>
      </c>
      <c r="E4561" t="s">
        <v>37</v>
      </c>
      <c r="F4561">
        <v>0</v>
      </c>
      <c r="G4561">
        <v>1</v>
      </c>
      <c r="H4561" t="s">
        <v>30</v>
      </c>
      <c r="I4561">
        <v>50</v>
      </c>
      <c r="J4561" t="s">
        <v>31</v>
      </c>
      <c r="K4561">
        <v>0</v>
      </c>
      <c r="L4561" s="1">
        <v>2250</v>
      </c>
      <c r="M4561" t="s">
        <v>27</v>
      </c>
      <c r="N4561" t="s">
        <v>27</v>
      </c>
      <c r="O4561" t="s">
        <v>27</v>
      </c>
      <c r="P4561">
        <v>0</v>
      </c>
      <c r="Q4561" t="s">
        <v>44</v>
      </c>
      <c r="R4561">
        <v>25</v>
      </c>
      <c r="S4561" t="s">
        <v>36</v>
      </c>
      <c r="T4561">
        <v>7</v>
      </c>
      <c r="U4561">
        <v>0</v>
      </c>
      <c r="V4561">
        <v>1</v>
      </c>
      <c r="W4561">
        <v>13</v>
      </c>
      <c r="X4561">
        <v>742</v>
      </c>
      <c r="Y4561">
        <v>-50</v>
      </c>
      <c r="Z4561" t="s">
        <v>35</v>
      </c>
      <c r="AA4561">
        <v>100</v>
      </c>
      <c r="AB4561" t="str">
        <f t="shared" si="71"/>
        <v>40-49</v>
      </c>
    </row>
    <row r="4562" spans="1:28" x14ac:dyDescent="0.3">
      <c r="A4562">
        <v>23</v>
      </c>
      <c r="B4562" t="s">
        <v>27</v>
      </c>
      <c r="C4562" t="s">
        <v>38</v>
      </c>
      <c r="D4562">
        <v>0</v>
      </c>
      <c r="E4562" t="s">
        <v>37</v>
      </c>
      <c r="F4562">
        <v>0</v>
      </c>
      <c r="G4562">
        <v>0</v>
      </c>
      <c r="H4562" t="s">
        <v>30</v>
      </c>
      <c r="I4562">
        <v>0</v>
      </c>
      <c r="J4562" t="s">
        <v>31</v>
      </c>
      <c r="K4562">
        <v>0</v>
      </c>
      <c r="L4562" s="1">
        <v>2100</v>
      </c>
      <c r="M4562" t="s">
        <v>36</v>
      </c>
      <c r="N4562" t="s">
        <v>36</v>
      </c>
      <c r="O4562" t="s">
        <v>27</v>
      </c>
      <c r="P4562">
        <v>100</v>
      </c>
      <c r="Q4562" t="s">
        <v>34</v>
      </c>
      <c r="R4562">
        <v>10</v>
      </c>
      <c r="S4562" t="s">
        <v>36</v>
      </c>
      <c r="T4562">
        <v>3</v>
      </c>
      <c r="U4562">
        <v>0</v>
      </c>
      <c r="V4562">
        <v>2</v>
      </c>
      <c r="W4562">
        <v>13</v>
      </c>
      <c r="X4562">
        <v>742</v>
      </c>
      <c r="Y4562">
        <v>-50</v>
      </c>
      <c r="Z4562" t="s">
        <v>35</v>
      </c>
      <c r="AA4562">
        <v>100</v>
      </c>
      <c r="AB4562" t="str">
        <f t="shared" si="71"/>
        <v>20-29</v>
      </c>
    </row>
    <row r="4563" spans="1:28" x14ac:dyDescent="0.3">
      <c r="A4563">
        <v>65</v>
      </c>
      <c r="B4563" t="s">
        <v>36</v>
      </c>
      <c r="C4563" t="s">
        <v>28</v>
      </c>
      <c r="D4563">
        <v>86</v>
      </c>
      <c r="E4563" t="s">
        <v>29</v>
      </c>
      <c r="F4563">
        <v>50</v>
      </c>
      <c r="G4563">
        <v>1</v>
      </c>
      <c r="H4563" t="s">
        <v>30</v>
      </c>
      <c r="I4563">
        <v>50</v>
      </c>
      <c r="J4563" t="s">
        <v>31</v>
      </c>
      <c r="K4563">
        <v>0</v>
      </c>
      <c r="L4563" s="1">
        <v>2286</v>
      </c>
      <c r="M4563" t="s">
        <v>27</v>
      </c>
      <c r="N4563" t="s">
        <v>27</v>
      </c>
      <c r="O4563" t="s">
        <v>27</v>
      </c>
      <c r="P4563">
        <v>0</v>
      </c>
      <c r="Q4563" t="s">
        <v>32</v>
      </c>
      <c r="R4563">
        <v>16</v>
      </c>
      <c r="S4563" t="s">
        <v>27</v>
      </c>
      <c r="T4563">
        <v>5</v>
      </c>
      <c r="U4563">
        <v>1</v>
      </c>
      <c r="V4563">
        <v>2</v>
      </c>
      <c r="W4563">
        <v>99</v>
      </c>
      <c r="X4563">
        <v>783</v>
      </c>
      <c r="Y4563">
        <v>-50</v>
      </c>
      <c r="Z4563" t="s">
        <v>41</v>
      </c>
      <c r="AA4563">
        <v>0</v>
      </c>
      <c r="AB4563" t="str">
        <f t="shared" si="71"/>
        <v>60-69</v>
      </c>
    </row>
    <row r="4564" spans="1:28" x14ac:dyDescent="0.3">
      <c r="A4564">
        <v>26</v>
      </c>
      <c r="B4564" t="s">
        <v>27</v>
      </c>
      <c r="C4564" t="s">
        <v>38</v>
      </c>
      <c r="D4564">
        <v>0</v>
      </c>
      <c r="E4564" t="s">
        <v>37</v>
      </c>
      <c r="F4564">
        <v>0</v>
      </c>
      <c r="G4564">
        <v>1</v>
      </c>
      <c r="H4564" t="s">
        <v>30</v>
      </c>
      <c r="I4564">
        <v>50</v>
      </c>
      <c r="J4564" t="s">
        <v>31</v>
      </c>
      <c r="K4564">
        <v>0</v>
      </c>
      <c r="L4564" s="1">
        <v>2100</v>
      </c>
      <c r="M4564" t="s">
        <v>27</v>
      </c>
      <c r="N4564" t="s">
        <v>36</v>
      </c>
      <c r="O4564" t="s">
        <v>27</v>
      </c>
      <c r="P4564">
        <v>50</v>
      </c>
      <c r="Q4564" t="s">
        <v>34</v>
      </c>
      <c r="R4564">
        <v>27</v>
      </c>
      <c r="S4564" t="s">
        <v>27</v>
      </c>
      <c r="T4564">
        <v>5</v>
      </c>
      <c r="U4564">
        <v>1</v>
      </c>
      <c r="V4564">
        <v>2</v>
      </c>
      <c r="W4564">
        <v>99</v>
      </c>
      <c r="X4564">
        <v>794</v>
      </c>
      <c r="Y4564">
        <v>-50</v>
      </c>
      <c r="Z4564" t="s">
        <v>41</v>
      </c>
      <c r="AA4564">
        <v>0</v>
      </c>
      <c r="AB4564" t="str">
        <f t="shared" si="71"/>
        <v>20-29</v>
      </c>
    </row>
    <row r="4565" spans="1:28" x14ac:dyDescent="0.3">
      <c r="A4565">
        <v>43</v>
      </c>
      <c r="B4565" t="s">
        <v>27</v>
      </c>
      <c r="C4565" t="s">
        <v>38</v>
      </c>
      <c r="D4565">
        <v>0</v>
      </c>
      <c r="E4565" t="s">
        <v>29</v>
      </c>
      <c r="F4565">
        <v>50</v>
      </c>
      <c r="G4565">
        <v>1</v>
      </c>
      <c r="H4565" t="s">
        <v>43</v>
      </c>
      <c r="I4565">
        <v>200</v>
      </c>
      <c r="J4565" t="s">
        <v>40</v>
      </c>
      <c r="K4565">
        <v>-200</v>
      </c>
      <c r="L4565" s="1">
        <v>2150</v>
      </c>
      <c r="M4565" t="s">
        <v>27</v>
      </c>
      <c r="N4565" t="s">
        <v>36</v>
      </c>
      <c r="O4565" t="s">
        <v>27</v>
      </c>
      <c r="P4565">
        <v>50</v>
      </c>
      <c r="Q4565" t="s">
        <v>34</v>
      </c>
      <c r="R4565">
        <v>7</v>
      </c>
      <c r="S4565" t="s">
        <v>27</v>
      </c>
      <c r="T4565">
        <v>9</v>
      </c>
      <c r="U4565">
        <v>2</v>
      </c>
      <c r="V4565">
        <v>1</v>
      </c>
      <c r="W4565">
        <v>99</v>
      </c>
      <c r="X4565">
        <v>789</v>
      </c>
      <c r="Y4565">
        <v>-50</v>
      </c>
      <c r="Z4565" t="s">
        <v>33</v>
      </c>
      <c r="AA4565">
        <v>50</v>
      </c>
      <c r="AB4565" t="str">
        <f t="shared" si="71"/>
        <v>40-49</v>
      </c>
    </row>
    <row r="4566" spans="1:28" x14ac:dyDescent="0.3">
      <c r="A4566">
        <v>51</v>
      </c>
      <c r="B4566" t="s">
        <v>27</v>
      </c>
      <c r="C4566" t="s">
        <v>38</v>
      </c>
      <c r="D4566">
        <v>0</v>
      </c>
      <c r="E4566" t="s">
        <v>29</v>
      </c>
      <c r="F4566">
        <v>50</v>
      </c>
      <c r="G4566">
        <v>0</v>
      </c>
      <c r="H4566" t="s">
        <v>39</v>
      </c>
      <c r="I4566">
        <v>0</v>
      </c>
      <c r="J4566" t="s">
        <v>31</v>
      </c>
      <c r="K4566">
        <v>0</v>
      </c>
      <c r="L4566" s="1">
        <v>2250</v>
      </c>
      <c r="M4566" t="s">
        <v>27</v>
      </c>
      <c r="N4566" t="s">
        <v>27</v>
      </c>
      <c r="O4566" t="s">
        <v>27</v>
      </c>
      <c r="P4566">
        <v>0</v>
      </c>
      <c r="Q4566" t="s">
        <v>34</v>
      </c>
      <c r="R4566">
        <v>30</v>
      </c>
      <c r="S4566" t="s">
        <v>27</v>
      </c>
      <c r="T4566">
        <v>3</v>
      </c>
      <c r="U4566">
        <v>1</v>
      </c>
      <c r="V4566">
        <v>2</v>
      </c>
      <c r="W4566">
        <v>99</v>
      </c>
      <c r="X4566">
        <v>839</v>
      </c>
      <c r="Y4566">
        <v>-50</v>
      </c>
      <c r="Z4566" t="s">
        <v>35</v>
      </c>
      <c r="AA4566">
        <v>100</v>
      </c>
      <c r="AB4566" t="str">
        <f t="shared" si="71"/>
        <v>50-59</v>
      </c>
    </row>
    <row r="4567" spans="1:28" x14ac:dyDescent="0.3">
      <c r="A4567">
        <v>31</v>
      </c>
      <c r="B4567" t="s">
        <v>27</v>
      </c>
      <c r="C4567" t="s">
        <v>38</v>
      </c>
      <c r="D4567">
        <v>0</v>
      </c>
      <c r="E4567" t="s">
        <v>29</v>
      </c>
      <c r="F4567">
        <v>50</v>
      </c>
      <c r="G4567">
        <v>0</v>
      </c>
      <c r="H4567" t="s">
        <v>30</v>
      </c>
      <c r="I4567">
        <v>0</v>
      </c>
      <c r="J4567" t="s">
        <v>31</v>
      </c>
      <c r="K4567">
        <v>0</v>
      </c>
      <c r="L4567" s="1">
        <v>2200</v>
      </c>
      <c r="M4567" t="s">
        <v>27</v>
      </c>
      <c r="N4567" t="s">
        <v>27</v>
      </c>
      <c r="O4567" t="s">
        <v>36</v>
      </c>
      <c r="P4567">
        <v>50</v>
      </c>
      <c r="Q4567" t="s">
        <v>32</v>
      </c>
      <c r="R4567">
        <v>1</v>
      </c>
      <c r="S4567" t="s">
        <v>27</v>
      </c>
      <c r="T4567">
        <v>5</v>
      </c>
      <c r="U4567">
        <v>2</v>
      </c>
      <c r="V4567">
        <v>2</v>
      </c>
      <c r="W4567">
        <v>99</v>
      </c>
      <c r="X4567">
        <v>702</v>
      </c>
      <c r="Y4567">
        <v>-50</v>
      </c>
      <c r="Z4567" t="s">
        <v>35</v>
      </c>
      <c r="AA4567">
        <v>100</v>
      </c>
      <c r="AB4567" t="str">
        <f t="shared" si="71"/>
        <v>30-39</v>
      </c>
    </row>
    <row r="4568" spans="1:28" x14ac:dyDescent="0.3">
      <c r="A4568">
        <v>52</v>
      </c>
      <c r="B4568" t="s">
        <v>27</v>
      </c>
      <c r="C4568" t="s">
        <v>38</v>
      </c>
      <c r="D4568">
        <v>0</v>
      </c>
      <c r="E4568" t="s">
        <v>37</v>
      </c>
      <c r="F4568">
        <v>0</v>
      </c>
      <c r="G4568">
        <v>1</v>
      </c>
      <c r="H4568" t="s">
        <v>30</v>
      </c>
      <c r="I4568">
        <v>50</v>
      </c>
      <c r="J4568" t="s">
        <v>40</v>
      </c>
      <c r="K4568">
        <v>-200</v>
      </c>
      <c r="L4568" s="1">
        <v>1900</v>
      </c>
      <c r="M4568" t="s">
        <v>36</v>
      </c>
      <c r="N4568" t="s">
        <v>27</v>
      </c>
      <c r="O4568" t="s">
        <v>36</v>
      </c>
      <c r="P4568">
        <v>100</v>
      </c>
      <c r="Q4568" t="s">
        <v>34</v>
      </c>
      <c r="R4568">
        <v>4</v>
      </c>
      <c r="S4568" t="s">
        <v>27</v>
      </c>
      <c r="T4568">
        <v>4</v>
      </c>
      <c r="U4568">
        <v>3</v>
      </c>
      <c r="V4568">
        <v>2</v>
      </c>
      <c r="W4568">
        <v>99</v>
      </c>
      <c r="X4568">
        <v>720</v>
      </c>
      <c r="Y4568">
        <v>-50</v>
      </c>
      <c r="Z4568" t="s">
        <v>33</v>
      </c>
      <c r="AA4568">
        <v>50</v>
      </c>
      <c r="AB4568" t="str">
        <f t="shared" si="71"/>
        <v>50-59</v>
      </c>
    </row>
    <row r="4569" spans="1:28" x14ac:dyDescent="0.3">
      <c r="A4569">
        <v>21</v>
      </c>
      <c r="B4569" t="s">
        <v>27</v>
      </c>
      <c r="C4569" t="s">
        <v>38</v>
      </c>
      <c r="D4569">
        <v>0</v>
      </c>
      <c r="E4569" t="s">
        <v>29</v>
      </c>
      <c r="F4569">
        <v>50</v>
      </c>
      <c r="G4569">
        <v>0</v>
      </c>
      <c r="H4569" t="s">
        <v>30</v>
      </c>
      <c r="I4569">
        <v>0</v>
      </c>
      <c r="J4569" t="s">
        <v>40</v>
      </c>
      <c r="K4569">
        <v>-200</v>
      </c>
      <c r="L4569" s="1">
        <v>2100</v>
      </c>
      <c r="M4569" t="s">
        <v>27</v>
      </c>
      <c r="N4569" t="s">
        <v>36</v>
      </c>
      <c r="O4569" t="s">
        <v>27</v>
      </c>
      <c r="P4569">
        <v>50</v>
      </c>
      <c r="Q4569" t="s">
        <v>34</v>
      </c>
      <c r="R4569">
        <v>5</v>
      </c>
      <c r="S4569" t="s">
        <v>27</v>
      </c>
      <c r="T4569">
        <v>2</v>
      </c>
      <c r="U4569">
        <v>1</v>
      </c>
      <c r="V4569">
        <v>3</v>
      </c>
      <c r="W4569">
        <v>99</v>
      </c>
      <c r="X4569">
        <v>686</v>
      </c>
      <c r="Y4569">
        <v>50</v>
      </c>
      <c r="Z4569" t="s">
        <v>35</v>
      </c>
      <c r="AA4569">
        <v>100</v>
      </c>
      <c r="AB4569" t="str">
        <f t="shared" si="71"/>
        <v>20-29</v>
      </c>
    </row>
    <row r="4570" spans="1:28" x14ac:dyDescent="0.3">
      <c r="A4570">
        <v>61</v>
      </c>
      <c r="B4570" t="s">
        <v>36</v>
      </c>
      <c r="C4570" t="s">
        <v>28</v>
      </c>
      <c r="D4570">
        <v>86</v>
      </c>
      <c r="E4570" t="s">
        <v>42</v>
      </c>
      <c r="F4570">
        <v>100</v>
      </c>
      <c r="G4570">
        <v>1</v>
      </c>
      <c r="H4570" t="s">
        <v>30</v>
      </c>
      <c r="I4570">
        <v>50</v>
      </c>
      <c r="J4570" t="s">
        <v>31</v>
      </c>
      <c r="K4570">
        <v>0</v>
      </c>
      <c r="L4570" s="1">
        <v>2486</v>
      </c>
      <c r="M4570" t="s">
        <v>27</v>
      </c>
      <c r="N4570" t="s">
        <v>27</v>
      </c>
      <c r="O4570" t="s">
        <v>27</v>
      </c>
      <c r="P4570">
        <v>0</v>
      </c>
      <c r="Q4570" t="s">
        <v>44</v>
      </c>
      <c r="R4570">
        <v>19</v>
      </c>
      <c r="S4570" t="s">
        <v>36</v>
      </c>
      <c r="T4570">
        <v>4</v>
      </c>
      <c r="U4570">
        <v>3</v>
      </c>
      <c r="V4570">
        <v>1</v>
      </c>
      <c r="W4570">
        <v>14</v>
      </c>
      <c r="X4570">
        <v>655</v>
      </c>
      <c r="Y4570">
        <v>50</v>
      </c>
      <c r="Z4570" t="s">
        <v>33</v>
      </c>
      <c r="AA4570">
        <v>50</v>
      </c>
      <c r="AB4570" t="str">
        <f t="shared" si="71"/>
        <v>60-69</v>
      </c>
    </row>
    <row r="4571" spans="1:28" x14ac:dyDescent="0.3">
      <c r="A4571">
        <v>40</v>
      </c>
      <c r="B4571" t="s">
        <v>27</v>
      </c>
      <c r="C4571" t="s">
        <v>28</v>
      </c>
      <c r="D4571">
        <v>86</v>
      </c>
      <c r="E4571" t="s">
        <v>42</v>
      </c>
      <c r="F4571">
        <v>100</v>
      </c>
      <c r="G4571">
        <v>0</v>
      </c>
      <c r="H4571" t="s">
        <v>39</v>
      </c>
      <c r="I4571">
        <v>0</v>
      </c>
      <c r="J4571" t="s">
        <v>40</v>
      </c>
      <c r="K4571">
        <v>-200</v>
      </c>
      <c r="L4571" s="1">
        <v>2186</v>
      </c>
      <c r="M4571" t="s">
        <v>27</v>
      </c>
      <c r="N4571" t="s">
        <v>27</v>
      </c>
      <c r="O4571" t="s">
        <v>27</v>
      </c>
      <c r="P4571">
        <v>0</v>
      </c>
      <c r="Q4571" t="s">
        <v>32</v>
      </c>
      <c r="R4571">
        <v>25</v>
      </c>
      <c r="S4571" t="s">
        <v>36</v>
      </c>
      <c r="T4571">
        <v>5</v>
      </c>
      <c r="U4571">
        <v>2</v>
      </c>
      <c r="V4571">
        <v>1</v>
      </c>
      <c r="W4571">
        <v>10</v>
      </c>
      <c r="X4571">
        <v>730</v>
      </c>
      <c r="Y4571">
        <v>-50</v>
      </c>
      <c r="Z4571" t="s">
        <v>35</v>
      </c>
      <c r="AA4571">
        <v>100</v>
      </c>
      <c r="AB4571" t="str">
        <f t="shared" si="71"/>
        <v>40-49</v>
      </c>
    </row>
    <row r="4572" spans="1:28" x14ac:dyDescent="0.3">
      <c r="A4572">
        <v>31</v>
      </c>
      <c r="B4572" t="s">
        <v>27</v>
      </c>
      <c r="C4572" t="s">
        <v>38</v>
      </c>
      <c r="D4572">
        <v>0</v>
      </c>
      <c r="E4572" t="s">
        <v>42</v>
      </c>
      <c r="F4572">
        <v>100</v>
      </c>
      <c r="G4572">
        <v>1</v>
      </c>
      <c r="H4572" t="s">
        <v>30</v>
      </c>
      <c r="I4572">
        <v>50</v>
      </c>
      <c r="J4572" t="s">
        <v>40</v>
      </c>
      <c r="K4572">
        <v>-200</v>
      </c>
      <c r="L4572" s="1">
        <v>2200</v>
      </c>
      <c r="M4572" t="s">
        <v>27</v>
      </c>
      <c r="N4572" t="s">
        <v>27</v>
      </c>
      <c r="O4572" t="s">
        <v>27</v>
      </c>
      <c r="P4572">
        <v>0</v>
      </c>
      <c r="Q4572" t="s">
        <v>34</v>
      </c>
      <c r="R4572">
        <v>11</v>
      </c>
      <c r="S4572" t="s">
        <v>27</v>
      </c>
      <c r="T4572">
        <v>3</v>
      </c>
      <c r="U4572">
        <v>1</v>
      </c>
      <c r="V4572">
        <v>3</v>
      </c>
      <c r="W4572">
        <v>99</v>
      </c>
      <c r="X4572">
        <v>583</v>
      </c>
      <c r="Y4572">
        <v>50</v>
      </c>
      <c r="Z4572" t="s">
        <v>33</v>
      </c>
      <c r="AA4572">
        <v>50</v>
      </c>
      <c r="AB4572" t="str">
        <f t="shared" si="71"/>
        <v>30-39</v>
      </c>
    </row>
    <row r="4573" spans="1:28" x14ac:dyDescent="0.3">
      <c r="A4573">
        <v>35</v>
      </c>
      <c r="B4573" t="s">
        <v>27</v>
      </c>
      <c r="C4573" t="s">
        <v>45</v>
      </c>
      <c r="D4573">
        <v>0</v>
      </c>
      <c r="E4573" t="s">
        <v>29</v>
      </c>
      <c r="F4573">
        <v>50</v>
      </c>
      <c r="G4573">
        <v>0</v>
      </c>
      <c r="H4573" t="s">
        <v>30</v>
      </c>
      <c r="I4573">
        <v>0</v>
      </c>
      <c r="J4573" t="s">
        <v>40</v>
      </c>
      <c r="K4573">
        <v>-200</v>
      </c>
      <c r="L4573" s="1">
        <v>1950</v>
      </c>
      <c r="M4573" t="s">
        <v>27</v>
      </c>
      <c r="N4573" t="s">
        <v>27</v>
      </c>
      <c r="O4573" t="s">
        <v>27</v>
      </c>
      <c r="P4573">
        <v>0</v>
      </c>
      <c r="Q4573" t="s">
        <v>44</v>
      </c>
      <c r="R4573">
        <v>24</v>
      </c>
      <c r="S4573" t="s">
        <v>27</v>
      </c>
      <c r="T4573">
        <v>5</v>
      </c>
      <c r="U4573">
        <v>1</v>
      </c>
      <c r="V4573">
        <v>1</v>
      </c>
      <c r="W4573">
        <v>99</v>
      </c>
      <c r="X4573">
        <v>724</v>
      </c>
      <c r="Y4573">
        <v>-50</v>
      </c>
      <c r="Z4573" t="s">
        <v>41</v>
      </c>
      <c r="AA4573">
        <v>0</v>
      </c>
      <c r="AB4573" t="str">
        <f t="shared" si="71"/>
        <v>30-39</v>
      </c>
    </row>
    <row r="4574" spans="1:28" x14ac:dyDescent="0.3">
      <c r="A4574">
        <v>52</v>
      </c>
      <c r="B4574" t="s">
        <v>27</v>
      </c>
      <c r="C4574" t="s">
        <v>28</v>
      </c>
      <c r="D4574">
        <v>86</v>
      </c>
      <c r="E4574" t="s">
        <v>37</v>
      </c>
      <c r="F4574">
        <v>0</v>
      </c>
      <c r="G4574">
        <v>1</v>
      </c>
      <c r="H4574" t="s">
        <v>30</v>
      </c>
      <c r="I4574">
        <v>50</v>
      </c>
      <c r="J4574" t="s">
        <v>40</v>
      </c>
      <c r="K4574">
        <v>-200</v>
      </c>
      <c r="L4574" s="1">
        <v>2136</v>
      </c>
      <c r="M4574" t="s">
        <v>27</v>
      </c>
      <c r="N4574" t="s">
        <v>27</v>
      </c>
      <c r="O4574" t="s">
        <v>27</v>
      </c>
      <c r="P4574">
        <v>0</v>
      </c>
      <c r="Q4574" t="s">
        <v>34</v>
      </c>
      <c r="R4574">
        <v>21</v>
      </c>
      <c r="S4574" t="s">
        <v>27</v>
      </c>
      <c r="T4574">
        <v>5</v>
      </c>
      <c r="U4574">
        <v>2</v>
      </c>
      <c r="V4574">
        <v>3</v>
      </c>
      <c r="W4574">
        <v>99</v>
      </c>
      <c r="X4574">
        <v>765</v>
      </c>
      <c r="Y4574">
        <v>-50</v>
      </c>
      <c r="Z4574" t="s">
        <v>35</v>
      </c>
      <c r="AA4574">
        <v>100</v>
      </c>
      <c r="AB4574" t="str">
        <f t="shared" si="71"/>
        <v>50-59</v>
      </c>
    </row>
    <row r="4575" spans="1:28" x14ac:dyDescent="0.3">
      <c r="A4575">
        <v>31</v>
      </c>
      <c r="B4575" t="s">
        <v>27</v>
      </c>
      <c r="C4575" t="s">
        <v>38</v>
      </c>
      <c r="D4575">
        <v>0</v>
      </c>
      <c r="E4575" t="s">
        <v>29</v>
      </c>
      <c r="F4575">
        <v>50</v>
      </c>
      <c r="G4575">
        <v>0</v>
      </c>
      <c r="H4575" t="s">
        <v>39</v>
      </c>
      <c r="I4575">
        <v>0</v>
      </c>
      <c r="J4575" t="s">
        <v>31</v>
      </c>
      <c r="K4575">
        <v>0</v>
      </c>
      <c r="L4575" s="1">
        <v>2100</v>
      </c>
      <c r="M4575" t="s">
        <v>27</v>
      </c>
      <c r="N4575" t="s">
        <v>36</v>
      </c>
      <c r="O4575" t="s">
        <v>36</v>
      </c>
      <c r="P4575">
        <v>100</v>
      </c>
      <c r="Q4575" t="s">
        <v>34</v>
      </c>
      <c r="R4575">
        <v>4</v>
      </c>
      <c r="S4575" t="s">
        <v>36</v>
      </c>
      <c r="T4575">
        <v>6</v>
      </c>
      <c r="U4575">
        <v>2</v>
      </c>
      <c r="V4575">
        <v>3</v>
      </c>
      <c r="W4575">
        <v>8</v>
      </c>
      <c r="X4575">
        <v>726</v>
      </c>
      <c r="Y4575">
        <v>-50</v>
      </c>
      <c r="Z4575" t="s">
        <v>33</v>
      </c>
      <c r="AA4575">
        <v>50</v>
      </c>
      <c r="AB4575" t="str">
        <f t="shared" si="71"/>
        <v>30-39</v>
      </c>
    </row>
    <row r="4576" spans="1:28" x14ac:dyDescent="0.3">
      <c r="A4576">
        <v>28</v>
      </c>
      <c r="B4576" t="s">
        <v>27</v>
      </c>
      <c r="C4576" t="s">
        <v>28</v>
      </c>
      <c r="D4576">
        <v>86</v>
      </c>
      <c r="E4576" t="s">
        <v>42</v>
      </c>
      <c r="F4576">
        <v>100</v>
      </c>
      <c r="G4576">
        <v>1</v>
      </c>
      <c r="H4576" t="s">
        <v>30</v>
      </c>
      <c r="I4576">
        <v>50</v>
      </c>
      <c r="J4576" t="s">
        <v>31</v>
      </c>
      <c r="K4576">
        <v>0</v>
      </c>
      <c r="L4576" s="1">
        <v>2486</v>
      </c>
      <c r="M4576" t="s">
        <v>27</v>
      </c>
      <c r="N4576" t="s">
        <v>27</v>
      </c>
      <c r="O4576" t="s">
        <v>27</v>
      </c>
      <c r="P4576">
        <v>0</v>
      </c>
      <c r="Q4576" t="s">
        <v>32</v>
      </c>
      <c r="R4576">
        <v>2</v>
      </c>
      <c r="S4576" t="s">
        <v>36</v>
      </c>
      <c r="T4576">
        <v>7</v>
      </c>
      <c r="U4576">
        <v>6</v>
      </c>
      <c r="V4576">
        <v>2</v>
      </c>
      <c r="W4576">
        <v>4</v>
      </c>
      <c r="X4576">
        <v>681</v>
      </c>
      <c r="Y4576">
        <v>50</v>
      </c>
      <c r="Z4576" t="s">
        <v>33</v>
      </c>
      <c r="AA4576">
        <v>50</v>
      </c>
      <c r="AB4576" t="str">
        <f t="shared" si="71"/>
        <v>20-29</v>
      </c>
    </row>
    <row r="4577" spans="1:28" x14ac:dyDescent="0.3">
      <c r="A4577">
        <v>36</v>
      </c>
      <c r="B4577" t="s">
        <v>27</v>
      </c>
      <c r="C4577" t="s">
        <v>28</v>
      </c>
      <c r="D4577">
        <v>86</v>
      </c>
      <c r="E4577" t="s">
        <v>37</v>
      </c>
      <c r="F4577">
        <v>0</v>
      </c>
      <c r="G4577">
        <v>1</v>
      </c>
      <c r="H4577" t="s">
        <v>30</v>
      </c>
      <c r="I4577">
        <v>50</v>
      </c>
      <c r="J4577" t="s">
        <v>40</v>
      </c>
      <c r="K4577">
        <v>-200</v>
      </c>
      <c r="L4577" s="1">
        <v>2136</v>
      </c>
      <c r="M4577" t="s">
        <v>27</v>
      </c>
      <c r="N4577" t="s">
        <v>27</v>
      </c>
      <c r="O4577" t="s">
        <v>27</v>
      </c>
      <c r="P4577">
        <v>0</v>
      </c>
      <c r="Q4577" t="s">
        <v>34</v>
      </c>
      <c r="R4577">
        <v>11</v>
      </c>
      <c r="S4577" t="s">
        <v>27</v>
      </c>
      <c r="T4577">
        <v>3</v>
      </c>
      <c r="U4577">
        <v>0</v>
      </c>
      <c r="V4577">
        <v>2</v>
      </c>
      <c r="W4577">
        <v>99</v>
      </c>
      <c r="X4577">
        <v>726</v>
      </c>
      <c r="Y4577">
        <v>-50</v>
      </c>
      <c r="Z4577" t="s">
        <v>35</v>
      </c>
      <c r="AA4577">
        <v>100</v>
      </c>
      <c r="AB4577" t="str">
        <f t="shared" si="71"/>
        <v>30-39</v>
      </c>
    </row>
    <row r="4578" spans="1:28" x14ac:dyDescent="0.3">
      <c r="A4578">
        <v>22</v>
      </c>
      <c r="B4578" t="s">
        <v>27</v>
      </c>
      <c r="C4578" t="s">
        <v>38</v>
      </c>
      <c r="D4578">
        <v>0</v>
      </c>
      <c r="E4578" t="s">
        <v>29</v>
      </c>
      <c r="F4578">
        <v>50</v>
      </c>
      <c r="G4578">
        <v>1</v>
      </c>
      <c r="H4578" t="s">
        <v>30</v>
      </c>
      <c r="I4578">
        <v>50</v>
      </c>
      <c r="J4578" t="s">
        <v>40</v>
      </c>
      <c r="K4578">
        <v>-200</v>
      </c>
      <c r="L4578" s="1">
        <v>2200</v>
      </c>
      <c r="M4578" t="s">
        <v>27</v>
      </c>
      <c r="N4578" t="s">
        <v>27</v>
      </c>
      <c r="O4578" t="s">
        <v>27</v>
      </c>
      <c r="P4578">
        <v>0</v>
      </c>
      <c r="Q4578" t="s">
        <v>44</v>
      </c>
      <c r="R4578">
        <v>7</v>
      </c>
      <c r="S4578" t="s">
        <v>27</v>
      </c>
      <c r="T4578">
        <v>7</v>
      </c>
      <c r="U4578">
        <v>2</v>
      </c>
      <c r="V4578">
        <v>2</v>
      </c>
      <c r="W4578">
        <v>99</v>
      </c>
      <c r="X4578">
        <v>660</v>
      </c>
      <c r="Y4578">
        <v>50</v>
      </c>
      <c r="Z4578" t="s">
        <v>35</v>
      </c>
      <c r="AA4578">
        <v>100</v>
      </c>
      <c r="AB4578" t="str">
        <f t="shared" si="71"/>
        <v>20-29</v>
      </c>
    </row>
    <row r="4579" spans="1:28" x14ac:dyDescent="0.3">
      <c r="A4579">
        <v>67</v>
      </c>
      <c r="B4579" t="s">
        <v>36</v>
      </c>
      <c r="C4579" t="s">
        <v>38</v>
      </c>
      <c r="D4579">
        <v>0</v>
      </c>
      <c r="E4579" t="s">
        <v>29</v>
      </c>
      <c r="F4579">
        <v>50</v>
      </c>
      <c r="G4579">
        <v>0</v>
      </c>
      <c r="H4579" t="s">
        <v>30</v>
      </c>
      <c r="I4579">
        <v>0</v>
      </c>
      <c r="J4579" t="s">
        <v>40</v>
      </c>
      <c r="K4579">
        <v>-200</v>
      </c>
      <c r="L4579" s="1">
        <v>2050</v>
      </c>
      <c r="M4579" t="s">
        <v>27</v>
      </c>
      <c r="N4579" t="s">
        <v>36</v>
      </c>
      <c r="O4579" t="s">
        <v>36</v>
      </c>
      <c r="P4579">
        <v>100</v>
      </c>
      <c r="Q4579" t="s">
        <v>34</v>
      </c>
      <c r="R4579">
        <v>23</v>
      </c>
      <c r="S4579" t="s">
        <v>36</v>
      </c>
      <c r="T4579">
        <v>5</v>
      </c>
      <c r="U4579">
        <v>1</v>
      </c>
      <c r="V4579">
        <v>1</v>
      </c>
      <c r="W4579">
        <v>11</v>
      </c>
      <c r="X4579">
        <v>678</v>
      </c>
      <c r="Y4579">
        <v>50</v>
      </c>
      <c r="Z4579" t="s">
        <v>35</v>
      </c>
      <c r="AA4579">
        <v>100</v>
      </c>
      <c r="AB4579" t="str">
        <f t="shared" si="71"/>
        <v>60-69</v>
      </c>
    </row>
    <row r="4580" spans="1:28" x14ac:dyDescent="0.3">
      <c r="A4580">
        <v>31</v>
      </c>
      <c r="B4580" t="s">
        <v>27</v>
      </c>
      <c r="C4580" t="s">
        <v>28</v>
      </c>
      <c r="D4580">
        <v>86</v>
      </c>
      <c r="E4580" t="s">
        <v>29</v>
      </c>
      <c r="F4580">
        <v>50</v>
      </c>
      <c r="G4580">
        <v>1</v>
      </c>
      <c r="H4580" t="s">
        <v>43</v>
      </c>
      <c r="I4580">
        <v>200</v>
      </c>
      <c r="J4580" t="s">
        <v>31</v>
      </c>
      <c r="K4580">
        <v>0</v>
      </c>
      <c r="L4580" s="1">
        <v>2436</v>
      </c>
      <c r="M4580" t="s">
        <v>27</v>
      </c>
      <c r="N4580" t="s">
        <v>36</v>
      </c>
      <c r="O4580" t="s">
        <v>27</v>
      </c>
      <c r="P4580">
        <v>50</v>
      </c>
      <c r="Q4580" t="s">
        <v>34</v>
      </c>
      <c r="R4580">
        <v>15</v>
      </c>
      <c r="S4580" t="s">
        <v>36</v>
      </c>
      <c r="T4580">
        <v>6</v>
      </c>
      <c r="U4580">
        <v>1</v>
      </c>
      <c r="V4580">
        <v>3</v>
      </c>
      <c r="W4580">
        <v>5</v>
      </c>
      <c r="X4580">
        <v>776</v>
      </c>
      <c r="Y4580">
        <v>-50</v>
      </c>
      <c r="Z4580" t="s">
        <v>33</v>
      </c>
      <c r="AA4580">
        <v>50</v>
      </c>
      <c r="AB4580" t="str">
        <f t="shared" si="71"/>
        <v>30-39</v>
      </c>
    </row>
    <row r="4581" spans="1:28" x14ac:dyDescent="0.3">
      <c r="A4581">
        <v>52</v>
      </c>
      <c r="B4581" t="s">
        <v>27</v>
      </c>
      <c r="C4581" t="s">
        <v>38</v>
      </c>
      <c r="D4581">
        <v>0</v>
      </c>
      <c r="E4581" t="s">
        <v>37</v>
      </c>
      <c r="F4581">
        <v>0</v>
      </c>
      <c r="G4581">
        <v>0</v>
      </c>
      <c r="H4581" t="s">
        <v>30</v>
      </c>
      <c r="I4581">
        <v>0</v>
      </c>
      <c r="J4581" t="s">
        <v>40</v>
      </c>
      <c r="K4581">
        <v>-200</v>
      </c>
      <c r="L4581" s="1">
        <v>1950</v>
      </c>
      <c r="M4581" t="s">
        <v>27</v>
      </c>
      <c r="N4581" t="s">
        <v>36</v>
      </c>
      <c r="O4581" t="s">
        <v>27</v>
      </c>
      <c r="P4581">
        <v>50</v>
      </c>
      <c r="Q4581" t="s">
        <v>32</v>
      </c>
      <c r="R4581">
        <v>5</v>
      </c>
      <c r="S4581" t="s">
        <v>36</v>
      </c>
      <c r="T4581">
        <v>6</v>
      </c>
      <c r="U4581">
        <v>1</v>
      </c>
      <c r="V4581">
        <v>3</v>
      </c>
      <c r="W4581">
        <v>4</v>
      </c>
      <c r="X4581">
        <v>697</v>
      </c>
      <c r="Y4581">
        <v>50</v>
      </c>
      <c r="Z4581" t="s">
        <v>41</v>
      </c>
      <c r="AA4581">
        <v>0</v>
      </c>
      <c r="AB4581" t="str">
        <f t="shared" si="71"/>
        <v>50-59</v>
      </c>
    </row>
    <row r="4582" spans="1:28" x14ac:dyDescent="0.3">
      <c r="A4582">
        <v>43</v>
      </c>
      <c r="B4582" t="s">
        <v>27</v>
      </c>
      <c r="C4582" t="s">
        <v>46</v>
      </c>
      <c r="D4582">
        <v>0</v>
      </c>
      <c r="E4582" t="s">
        <v>29</v>
      </c>
      <c r="F4582">
        <v>50</v>
      </c>
      <c r="G4582">
        <v>1</v>
      </c>
      <c r="H4582" t="s">
        <v>30</v>
      </c>
      <c r="I4582">
        <v>50</v>
      </c>
      <c r="J4582" t="s">
        <v>31</v>
      </c>
      <c r="K4582">
        <v>0</v>
      </c>
      <c r="L4582" s="1">
        <v>2250</v>
      </c>
      <c r="M4582" t="s">
        <v>36</v>
      </c>
      <c r="N4582" t="s">
        <v>27</v>
      </c>
      <c r="O4582" t="s">
        <v>27</v>
      </c>
      <c r="P4582">
        <v>50</v>
      </c>
      <c r="Q4582" t="s">
        <v>34</v>
      </c>
      <c r="R4582">
        <v>7</v>
      </c>
      <c r="S4582" t="s">
        <v>27</v>
      </c>
      <c r="T4582">
        <v>5</v>
      </c>
      <c r="U4582">
        <v>0</v>
      </c>
      <c r="V4582">
        <v>3</v>
      </c>
      <c r="W4582">
        <v>99</v>
      </c>
      <c r="X4582">
        <v>785</v>
      </c>
      <c r="Y4582">
        <v>-50</v>
      </c>
      <c r="Z4582" t="s">
        <v>35</v>
      </c>
      <c r="AA4582">
        <v>100</v>
      </c>
      <c r="AB4582" t="str">
        <f t="shared" si="71"/>
        <v>40-49</v>
      </c>
    </row>
    <row r="4583" spans="1:28" x14ac:dyDescent="0.3">
      <c r="A4583">
        <v>25</v>
      </c>
      <c r="B4583" t="s">
        <v>27</v>
      </c>
      <c r="C4583" t="s">
        <v>45</v>
      </c>
      <c r="D4583">
        <v>0</v>
      </c>
      <c r="E4583" t="s">
        <v>42</v>
      </c>
      <c r="F4583">
        <v>100</v>
      </c>
      <c r="G4583">
        <v>0</v>
      </c>
      <c r="H4583" t="s">
        <v>30</v>
      </c>
      <c r="I4583">
        <v>0</v>
      </c>
      <c r="J4583" t="s">
        <v>31</v>
      </c>
      <c r="K4583">
        <v>0</v>
      </c>
      <c r="L4583" s="1">
        <v>2100</v>
      </c>
      <c r="M4583" t="s">
        <v>36</v>
      </c>
      <c r="N4583" t="s">
        <v>36</v>
      </c>
      <c r="O4583" t="s">
        <v>27</v>
      </c>
      <c r="P4583">
        <v>100</v>
      </c>
      <c r="Q4583" t="s">
        <v>34</v>
      </c>
      <c r="R4583">
        <v>11</v>
      </c>
      <c r="S4583" t="s">
        <v>27</v>
      </c>
      <c r="T4583">
        <v>4</v>
      </c>
      <c r="U4583">
        <v>1</v>
      </c>
      <c r="V4583">
        <v>1</v>
      </c>
      <c r="W4583">
        <v>99</v>
      </c>
      <c r="X4583">
        <v>800</v>
      </c>
      <c r="Y4583">
        <v>-50</v>
      </c>
      <c r="Z4583" t="s">
        <v>41</v>
      </c>
      <c r="AA4583">
        <v>0</v>
      </c>
      <c r="AB4583" t="str">
        <f t="shared" si="71"/>
        <v>20-29</v>
      </c>
    </row>
    <row r="4584" spans="1:28" x14ac:dyDescent="0.3">
      <c r="A4584">
        <v>39</v>
      </c>
      <c r="B4584" t="s">
        <v>27</v>
      </c>
      <c r="C4584" t="s">
        <v>28</v>
      </c>
      <c r="D4584">
        <v>86</v>
      </c>
      <c r="E4584" t="s">
        <v>29</v>
      </c>
      <c r="F4584">
        <v>50</v>
      </c>
      <c r="G4584">
        <v>0</v>
      </c>
      <c r="H4584" t="s">
        <v>30</v>
      </c>
      <c r="I4584">
        <v>0</v>
      </c>
      <c r="J4584" t="s">
        <v>31</v>
      </c>
      <c r="K4584">
        <v>0</v>
      </c>
      <c r="L4584" s="1">
        <v>2236</v>
      </c>
      <c r="M4584" t="s">
        <v>36</v>
      </c>
      <c r="N4584" t="s">
        <v>27</v>
      </c>
      <c r="O4584" t="s">
        <v>27</v>
      </c>
      <c r="P4584">
        <v>50</v>
      </c>
      <c r="Q4584" t="s">
        <v>34</v>
      </c>
      <c r="R4584">
        <v>21</v>
      </c>
      <c r="S4584" t="s">
        <v>36</v>
      </c>
      <c r="T4584">
        <v>5</v>
      </c>
      <c r="U4584">
        <v>1</v>
      </c>
      <c r="V4584">
        <v>2</v>
      </c>
      <c r="W4584">
        <v>4</v>
      </c>
      <c r="X4584">
        <v>728</v>
      </c>
      <c r="Y4584">
        <v>-50</v>
      </c>
      <c r="Z4584" t="s">
        <v>33</v>
      </c>
      <c r="AA4584">
        <v>50</v>
      </c>
      <c r="AB4584" t="str">
        <f t="shared" si="71"/>
        <v>30-39</v>
      </c>
    </row>
    <row r="4585" spans="1:28" x14ac:dyDescent="0.3">
      <c r="A4585">
        <v>51</v>
      </c>
      <c r="B4585" t="s">
        <v>27</v>
      </c>
      <c r="C4585" t="s">
        <v>38</v>
      </c>
      <c r="D4585">
        <v>0</v>
      </c>
      <c r="E4585" t="s">
        <v>37</v>
      </c>
      <c r="F4585">
        <v>0</v>
      </c>
      <c r="G4585">
        <v>1</v>
      </c>
      <c r="H4585" t="s">
        <v>30</v>
      </c>
      <c r="I4585">
        <v>50</v>
      </c>
      <c r="J4585" t="s">
        <v>31</v>
      </c>
      <c r="K4585">
        <v>0</v>
      </c>
      <c r="L4585" s="1">
        <v>2250</v>
      </c>
      <c r="M4585" t="s">
        <v>27</v>
      </c>
      <c r="N4585" t="s">
        <v>27</v>
      </c>
      <c r="O4585" t="s">
        <v>27</v>
      </c>
      <c r="P4585">
        <v>0</v>
      </c>
      <c r="Q4585" t="s">
        <v>32</v>
      </c>
      <c r="R4585">
        <v>19</v>
      </c>
      <c r="S4585" t="s">
        <v>27</v>
      </c>
      <c r="T4585">
        <v>5</v>
      </c>
      <c r="U4585">
        <v>4</v>
      </c>
      <c r="V4585">
        <v>3</v>
      </c>
      <c r="W4585">
        <v>99</v>
      </c>
      <c r="X4585">
        <v>741</v>
      </c>
      <c r="Y4585">
        <v>-50</v>
      </c>
      <c r="Z4585" t="s">
        <v>35</v>
      </c>
      <c r="AA4585">
        <v>100</v>
      </c>
      <c r="AB4585" t="str">
        <f t="shared" si="71"/>
        <v>50-59</v>
      </c>
    </row>
    <row r="4586" spans="1:28" x14ac:dyDescent="0.3">
      <c r="A4586">
        <v>37</v>
      </c>
      <c r="B4586" t="s">
        <v>27</v>
      </c>
      <c r="C4586" t="s">
        <v>28</v>
      </c>
      <c r="D4586">
        <v>86</v>
      </c>
      <c r="E4586" t="s">
        <v>29</v>
      </c>
      <c r="F4586">
        <v>50</v>
      </c>
      <c r="G4586">
        <v>1</v>
      </c>
      <c r="H4586" t="s">
        <v>30</v>
      </c>
      <c r="I4586">
        <v>50</v>
      </c>
      <c r="J4586" t="s">
        <v>31</v>
      </c>
      <c r="K4586">
        <v>0</v>
      </c>
      <c r="L4586" s="1">
        <v>2336</v>
      </c>
      <c r="M4586" t="s">
        <v>27</v>
      </c>
      <c r="N4586" t="s">
        <v>27</v>
      </c>
      <c r="O4586" t="s">
        <v>27</v>
      </c>
      <c r="P4586">
        <v>0</v>
      </c>
      <c r="Q4586" t="s">
        <v>34</v>
      </c>
      <c r="R4586">
        <v>13</v>
      </c>
      <c r="S4586" t="s">
        <v>36</v>
      </c>
      <c r="T4586">
        <v>6</v>
      </c>
      <c r="U4586">
        <v>7</v>
      </c>
      <c r="V4586">
        <v>2</v>
      </c>
      <c r="W4586">
        <v>11</v>
      </c>
      <c r="X4586">
        <v>723</v>
      </c>
      <c r="Y4586">
        <v>-50</v>
      </c>
      <c r="Z4586" t="s">
        <v>33</v>
      </c>
      <c r="AA4586">
        <v>50</v>
      </c>
      <c r="AB4586" t="str">
        <f t="shared" si="71"/>
        <v>30-39</v>
      </c>
    </row>
    <row r="4587" spans="1:28" x14ac:dyDescent="0.3">
      <c r="A4587">
        <v>57</v>
      </c>
      <c r="B4587" t="s">
        <v>36</v>
      </c>
      <c r="C4587" t="s">
        <v>28</v>
      </c>
      <c r="D4587">
        <v>86</v>
      </c>
      <c r="E4587" t="s">
        <v>42</v>
      </c>
      <c r="F4587">
        <v>100</v>
      </c>
      <c r="G4587">
        <v>1</v>
      </c>
      <c r="H4587" t="s">
        <v>39</v>
      </c>
      <c r="I4587">
        <v>100</v>
      </c>
      <c r="J4587" t="s">
        <v>31</v>
      </c>
      <c r="K4587">
        <v>0</v>
      </c>
      <c r="L4587" s="1">
        <v>2436</v>
      </c>
      <c r="M4587" t="s">
        <v>27</v>
      </c>
      <c r="N4587" t="s">
        <v>36</v>
      </c>
      <c r="O4587" t="s">
        <v>27</v>
      </c>
      <c r="P4587">
        <v>50</v>
      </c>
      <c r="Q4587" t="s">
        <v>34</v>
      </c>
      <c r="R4587">
        <v>30</v>
      </c>
      <c r="S4587" t="s">
        <v>36</v>
      </c>
      <c r="T4587">
        <v>6</v>
      </c>
      <c r="U4587">
        <v>0</v>
      </c>
      <c r="V4587">
        <v>3</v>
      </c>
      <c r="W4587">
        <v>4</v>
      </c>
      <c r="X4587">
        <v>760</v>
      </c>
      <c r="Y4587">
        <v>-50</v>
      </c>
      <c r="Z4587" t="s">
        <v>35</v>
      </c>
      <c r="AA4587">
        <v>100</v>
      </c>
      <c r="AB4587" t="str">
        <f t="shared" si="71"/>
        <v>50-59</v>
      </c>
    </row>
    <row r="4588" spans="1:28" x14ac:dyDescent="0.3">
      <c r="A4588">
        <v>55</v>
      </c>
      <c r="B4588" t="s">
        <v>36</v>
      </c>
      <c r="C4588" t="s">
        <v>38</v>
      </c>
      <c r="D4588">
        <v>0</v>
      </c>
      <c r="E4588" t="s">
        <v>42</v>
      </c>
      <c r="F4588">
        <v>100</v>
      </c>
      <c r="G4588">
        <v>0</v>
      </c>
      <c r="H4588" t="s">
        <v>30</v>
      </c>
      <c r="I4588">
        <v>0</v>
      </c>
      <c r="J4588" t="s">
        <v>31</v>
      </c>
      <c r="K4588">
        <v>0</v>
      </c>
      <c r="L4588" s="1">
        <v>2150</v>
      </c>
      <c r="M4588" t="s">
        <v>36</v>
      </c>
      <c r="N4588" t="s">
        <v>27</v>
      </c>
      <c r="O4588" t="s">
        <v>27</v>
      </c>
      <c r="P4588">
        <v>50</v>
      </c>
      <c r="Q4588" t="s">
        <v>34</v>
      </c>
      <c r="R4588">
        <v>23</v>
      </c>
      <c r="S4588" t="s">
        <v>36</v>
      </c>
      <c r="T4588">
        <v>4</v>
      </c>
      <c r="U4588">
        <v>6</v>
      </c>
      <c r="V4588">
        <v>1</v>
      </c>
      <c r="W4588">
        <v>9</v>
      </c>
      <c r="X4588">
        <v>742</v>
      </c>
      <c r="Y4588">
        <v>-50</v>
      </c>
      <c r="Z4588" t="s">
        <v>41</v>
      </c>
      <c r="AA4588">
        <v>0</v>
      </c>
      <c r="AB4588" t="str">
        <f t="shared" si="71"/>
        <v>50-59</v>
      </c>
    </row>
    <row r="4589" spans="1:28" x14ac:dyDescent="0.3">
      <c r="A4589">
        <v>53</v>
      </c>
      <c r="B4589" t="s">
        <v>27</v>
      </c>
      <c r="C4589" t="s">
        <v>38</v>
      </c>
      <c r="D4589">
        <v>0</v>
      </c>
      <c r="E4589" t="s">
        <v>29</v>
      </c>
      <c r="F4589">
        <v>50</v>
      </c>
      <c r="G4589">
        <v>0</v>
      </c>
      <c r="H4589" t="s">
        <v>39</v>
      </c>
      <c r="I4589">
        <v>0</v>
      </c>
      <c r="J4589" t="s">
        <v>31</v>
      </c>
      <c r="K4589">
        <v>0</v>
      </c>
      <c r="L4589" s="1">
        <v>2300</v>
      </c>
      <c r="M4589" t="s">
        <v>27</v>
      </c>
      <c r="N4589" t="s">
        <v>27</v>
      </c>
      <c r="O4589" t="s">
        <v>27</v>
      </c>
      <c r="P4589">
        <v>0</v>
      </c>
      <c r="Q4589" t="s">
        <v>34</v>
      </c>
      <c r="R4589">
        <v>22</v>
      </c>
      <c r="S4589" t="s">
        <v>27</v>
      </c>
      <c r="T4589">
        <v>6</v>
      </c>
      <c r="U4589">
        <v>4</v>
      </c>
      <c r="V4589">
        <v>3</v>
      </c>
      <c r="W4589">
        <v>99</v>
      </c>
      <c r="X4589">
        <v>649</v>
      </c>
      <c r="Y4589">
        <v>50</v>
      </c>
      <c r="Z4589" t="s">
        <v>33</v>
      </c>
      <c r="AA4589">
        <v>50</v>
      </c>
      <c r="AB4589" t="str">
        <f t="shared" si="71"/>
        <v>50-59</v>
      </c>
    </row>
    <row r="4590" spans="1:28" x14ac:dyDescent="0.3">
      <c r="A4590">
        <v>33</v>
      </c>
      <c r="B4590" t="s">
        <v>27</v>
      </c>
      <c r="C4590" t="s">
        <v>28</v>
      </c>
      <c r="D4590">
        <v>86</v>
      </c>
      <c r="E4590" t="s">
        <v>29</v>
      </c>
      <c r="F4590">
        <v>50</v>
      </c>
      <c r="G4590">
        <v>0</v>
      </c>
      <c r="H4590" t="s">
        <v>43</v>
      </c>
      <c r="I4590">
        <v>0</v>
      </c>
      <c r="J4590" t="s">
        <v>31</v>
      </c>
      <c r="K4590">
        <v>0</v>
      </c>
      <c r="L4590" s="1">
        <v>2286</v>
      </c>
      <c r="M4590" t="s">
        <v>36</v>
      </c>
      <c r="N4590" t="s">
        <v>27</v>
      </c>
      <c r="O4590" t="s">
        <v>27</v>
      </c>
      <c r="P4590">
        <v>50</v>
      </c>
      <c r="Q4590" t="s">
        <v>32</v>
      </c>
      <c r="R4590">
        <v>8</v>
      </c>
      <c r="S4590" t="s">
        <v>36</v>
      </c>
      <c r="T4590">
        <v>5</v>
      </c>
      <c r="U4590">
        <v>3</v>
      </c>
      <c r="V4590">
        <v>3</v>
      </c>
      <c r="W4590">
        <v>12</v>
      </c>
      <c r="X4590">
        <v>702</v>
      </c>
      <c r="Y4590">
        <v>-50</v>
      </c>
      <c r="Z4590" t="s">
        <v>35</v>
      </c>
      <c r="AA4590">
        <v>100</v>
      </c>
      <c r="AB4590" t="str">
        <f t="shared" si="71"/>
        <v>30-39</v>
      </c>
    </row>
    <row r="4591" spans="1:28" x14ac:dyDescent="0.3">
      <c r="A4591">
        <v>23</v>
      </c>
      <c r="B4591" t="s">
        <v>27</v>
      </c>
      <c r="C4591" t="s">
        <v>45</v>
      </c>
      <c r="D4591">
        <v>0</v>
      </c>
      <c r="E4591" t="s">
        <v>29</v>
      </c>
      <c r="F4591">
        <v>50</v>
      </c>
      <c r="G4591">
        <v>0</v>
      </c>
      <c r="H4591" t="s">
        <v>43</v>
      </c>
      <c r="I4591">
        <v>0</v>
      </c>
      <c r="J4591" t="s">
        <v>31</v>
      </c>
      <c r="K4591">
        <v>0</v>
      </c>
      <c r="L4591" s="1">
        <v>2200</v>
      </c>
      <c r="M4591" t="s">
        <v>27</v>
      </c>
      <c r="N4591" t="s">
        <v>27</v>
      </c>
      <c r="O4591" t="s">
        <v>27</v>
      </c>
      <c r="P4591">
        <v>0</v>
      </c>
      <c r="Q4591" t="s">
        <v>34</v>
      </c>
      <c r="R4591">
        <v>15</v>
      </c>
      <c r="S4591" t="s">
        <v>36</v>
      </c>
      <c r="T4591">
        <v>11</v>
      </c>
      <c r="U4591">
        <v>4</v>
      </c>
      <c r="V4591">
        <v>2</v>
      </c>
      <c r="W4591">
        <v>3</v>
      </c>
      <c r="X4591">
        <v>781</v>
      </c>
      <c r="Y4591">
        <v>-50</v>
      </c>
      <c r="Z4591" t="s">
        <v>33</v>
      </c>
      <c r="AA4591">
        <v>50</v>
      </c>
      <c r="AB4591" t="str">
        <f t="shared" si="71"/>
        <v>20-29</v>
      </c>
    </row>
    <row r="4592" spans="1:28" x14ac:dyDescent="0.3">
      <c r="A4592">
        <v>30</v>
      </c>
      <c r="B4592" t="s">
        <v>27</v>
      </c>
      <c r="C4592" t="s">
        <v>46</v>
      </c>
      <c r="D4592">
        <v>0</v>
      </c>
      <c r="E4592" t="s">
        <v>37</v>
      </c>
      <c r="F4592">
        <v>0</v>
      </c>
      <c r="G4592">
        <v>0</v>
      </c>
      <c r="H4592" t="s">
        <v>30</v>
      </c>
      <c r="I4592">
        <v>0</v>
      </c>
      <c r="J4592" t="s">
        <v>40</v>
      </c>
      <c r="K4592">
        <v>-200</v>
      </c>
      <c r="L4592" s="1">
        <v>2050</v>
      </c>
      <c r="M4592" t="s">
        <v>27</v>
      </c>
      <c r="N4592" t="s">
        <v>36</v>
      </c>
      <c r="O4592" t="s">
        <v>27</v>
      </c>
      <c r="P4592">
        <v>50</v>
      </c>
      <c r="Q4592" t="s">
        <v>34</v>
      </c>
      <c r="R4592">
        <v>18</v>
      </c>
      <c r="S4592" t="s">
        <v>36</v>
      </c>
      <c r="T4592">
        <v>7</v>
      </c>
      <c r="U4592">
        <v>4</v>
      </c>
      <c r="V4592">
        <v>3</v>
      </c>
      <c r="W4592">
        <v>6</v>
      </c>
      <c r="X4592">
        <v>572</v>
      </c>
      <c r="Y4592">
        <v>50</v>
      </c>
      <c r="Z4592" t="s">
        <v>35</v>
      </c>
      <c r="AA4592">
        <v>100</v>
      </c>
      <c r="AB4592" t="str">
        <f t="shared" si="71"/>
        <v>30-39</v>
      </c>
    </row>
    <row r="4593" spans="1:28" x14ac:dyDescent="0.3">
      <c r="A4593">
        <v>42</v>
      </c>
      <c r="B4593" t="s">
        <v>27</v>
      </c>
      <c r="C4593" t="s">
        <v>38</v>
      </c>
      <c r="D4593">
        <v>0</v>
      </c>
      <c r="E4593" t="s">
        <v>37</v>
      </c>
      <c r="F4593">
        <v>0</v>
      </c>
      <c r="G4593">
        <v>1</v>
      </c>
      <c r="H4593" t="s">
        <v>43</v>
      </c>
      <c r="I4593">
        <v>200</v>
      </c>
      <c r="J4593" t="s">
        <v>31</v>
      </c>
      <c r="K4593">
        <v>0</v>
      </c>
      <c r="L4593" s="1">
        <v>2250</v>
      </c>
      <c r="M4593" t="s">
        <v>27</v>
      </c>
      <c r="N4593" t="s">
        <v>36</v>
      </c>
      <c r="O4593" t="s">
        <v>27</v>
      </c>
      <c r="P4593">
        <v>50</v>
      </c>
      <c r="Q4593" t="s">
        <v>34</v>
      </c>
      <c r="R4593">
        <v>3</v>
      </c>
      <c r="S4593" t="s">
        <v>27</v>
      </c>
      <c r="T4593">
        <v>5</v>
      </c>
      <c r="U4593">
        <v>1</v>
      </c>
      <c r="V4593">
        <v>3</v>
      </c>
      <c r="W4593">
        <v>99</v>
      </c>
      <c r="X4593">
        <v>722</v>
      </c>
      <c r="Y4593">
        <v>-50</v>
      </c>
      <c r="Z4593" t="s">
        <v>41</v>
      </c>
      <c r="AA4593">
        <v>0</v>
      </c>
      <c r="AB4593" t="str">
        <f t="shared" si="71"/>
        <v>40-49</v>
      </c>
    </row>
    <row r="4594" spans="1:28" x14ac:dyDescent="0.3">
      <c r="A4594">
        <v>48</v>
      </c>
      <c r="B4594" t="s">
        <v>27</v>
      </c>
      <c r="C4594" t="s">
        <v>38</v>
      </c>
      <c r="D4594">
        <v>0</v>
      </c>
      <c r="E4594" t="s">
        <v>29</v>
      </c>
      <c r="F4594">
        <v>50</v>
      </c>
      <c r="G4594">
        <v>1</v>
      </c>
      <c r="H4594" t="s">
        <v>30</v>
      </c>
      <c r="I4594">
        <v>50</v>
      </c>
      <c r="J4594" t="s">
        <v>40</v>
      </c>
      <c r="K4594">
        <v>-200</v>
      </c>
      <c r="L4594" s="1">
        <v>1950</v>
      </c>
      <c r="M4594" t="s">
        <v>27</v>
      </c>
      <c r="N4594" t="s">
        <v>36</v>
      </c>
      <c r="O4594" t="s">
        <v>27</v>
      </c>
      <c r="P4594">
        <v>50</v>
      </c>
      <c r="Q4594" t="s">
        <v>34</v>
      </c>
      <c r="R4594">
        <v>18</v>
      </c>
      <c r="S4594" t="s">
        <v>36</v>
      </c>
      <c r="T4594">
        <v>6</v>
      </c>
      <c r="U4594">
        <v>2</v>
      </c>
      <c r="V4594">
        <v>3</v>
      </c>
      <c r="W4594">
        <v>3</v>
      </c>
      <c r="X4594">
        <v>840</v>
      </c>
      <c r="Y4594">
        <v>-50</v>
      </c>
      <c r="Z4594" t="s">
        <v>41</v>
      </c>
      <c r="AA4594">
        <v>0</v>
      </c>
      <c r="AB4594" t="str">
        <f t="shared" si="71"/>
        <v>40-49</v>
      </c>
    </row>
    <row r="4595" spans="1:28" x14ac:dyDescent="0.3">
      <c r="A4595">
        <v>18</v>
      </c>
      <c r="B4595" t="s">
        <v>27</v>
      </c>
      <c r="C4595" t="s">
        <v>28</v>
      </c>
      <c r="D4595">
        <v>86</v>
      </c>
      <c r="E4595" t="s">
        <v>29</v>
      </c>
      <c r="F4595">
        <v>50</v>
      </c>
      <c r="G4595">
        <v>1</v>
      </c>
      <c r="H4595" t="s">
        <v>30</v>
      </c>
      <c r="I4595">
        <v>50</v>
      </c>
      <c r="J4595" t="s">
        <v>31</v>
      </c>
      <c r="K4595">
        <v>0</v>
      </c>
      <c r="L4595" s="1">
        <v>2336</v>
      </c>
      <c r="M4595" t="s">
        <v>36</v>
      </c>
      <c r="N4595" t="s">
        <v>27</v>
      </c>
      <c r="O4595" t="s">
        <v>27</v>
      </c>
      <c r="P4595">
        <v>50</v>
      </c>
      <c r="Q4595" t="s">
        <v>44</v>
      </c>
      <c r="R4595">
        <v>13</v>
      </c>
      <c r="S4595" t="s">
        <v>36</v>
      </c>
      <c r="T4595">
        <v>9</v>
      </c>
      <c r="U4595">
        <v>4</v>
      </c>
      <c r="V4595">
        <v>2</v>
      </c>
      <c r="W4595">
        <v>4</v>
      </c>
      <c r="X4595">
        <v>722</v>
      </c>
      <c r="Y4595">
        <v>-50</v>
      </c>
      <c r="Z4595" t="s">
        <v>35</v>
      </c>
      <c r="AA4595">
        <v>100</v>
      </c>
      <c r="AB4595" t="str">
        <f t="shared" si="71"/>
        <v>10-19</v>
      </c>
    </row>
    <row r="4596" spans="1:28" x14ac:dyDescent="0.3">
      <c r="A4596">
        <v>39</v>
      </c>
      <c r="B4596" t="s">
        <v>27</v>
      </c>
      <c r="C4596" t="s">
        <v>38</v>
      </c>
      <c r="D4596">
        <v>0</v>
      </c>
      <c r="E4596" t="s">
        <v>42</v>
      </c>
      <c r="F4596">
        <v>100</v>
      </c>
      <c r="G4596">
        <v>1</v>
      </c>
      <c r="H4596" t="s">
        <v>39</v>
      </c>
      <c r="I4596">
        <v>100</v>
      </c>
      <c r="J4596" t="s">
        <v>40</v>
      </c>
      <c r="K4596">
        <v>-200</v>
      </c>
      <c r="L4596" s="1">
        <v>2300</v>
      </c>
      <c r="M4596" t="s">
        <v>27</v>
      </c>
      <c r="N4596" t="s">
        <v>27</v>
      </c>
      <c r="O4596" t="s">
        <v>27</v>
      </c>
      <c r="P4596">
        <v>0</v>
      </c>
      <c r="Q4596" t="s">
        <v>34</v>
      </c>
      <c r="R4596">
        <v>7</v>
      </c>
      <c r="S4596" t="s">
        <v>27</v>
      </c>
      <c r="T4596">
        <v>3</v>
      </c>
      <c r="U4596">
        <v>2</v>
      </c>
      <c r="V4596">
        <v>3</v>
      </c>
      <c r="W4596">
        <v>99</v>
      </c>
      <c r="X4596">
        <v>638</v>
      </c>
      <c r="Y4596">
        <v>50</v>
      </c>
      <c r="Z4596" t="s">
        <v>35</v>
      </c>
      <c r="AA4596">
        <v>100</v>
      </c>
      <c r="AB4596" t="str">
        <f t="shared" si="71"/>
        <v>30-39</v>
      </c>
    </row>
    <row r="4597" spans="1:28" x14ac:dyDescent="0.3">
      <c r="A4597">
        <v>42</v>
      </c>
      <c r="B4597" t="s">
        <v>27</v>
      </c>
      <c r="C4597" t="s">
        <v>28</v>
      </c>
      <c r="D4597">
        <v>86</v>
      </c>
      <c r="E4597" t="s">
        <v>37</v>
      </c>
      <c r="F4597">
        <v>0</v>
      </c>
      <c r="G4597">
        <v>1</v>
      </c>
      <c r="H4597" t="s">
        <v>30</v>
      </c>
      <c r="I4597">
        <v>50</v>
      </c>
      <c r="J4597" t="s">
        <v>31</v>
      </c>
      <c r="K4597">
        <v>0</v>
      </c>
      <c r="L4597" s="1">
        <v>2336</v>
      </c>
      <c r="M4597" t="s">
        <v>27</v>
      </c>
      <c r="N4597" t="s">
        <v>27</v>
      </c>
      <c r="O4597" t="s">
        <v>27</v>
      </c>
      <c r="P4597">
        <v>0</v>
      </c>
      <c r="Q4597" t="s">
        <v>32</v>
      </c>
      <c r="R4597">
        <v>3</v>
      </c>
      <c r="S4597" t="s">
        <v>36</v>
      </c>
      <c r="T4597">
        <v>4</v>
      </c>
      <c r="U4597">
        <v>0</v>
      </c>
      <c r="V4597">
        <v>3</v>
      </c>
      <c r="W4597">
        <v>5</v>
      </c>
      <c r="X4597">
        <v>758</v>
      </c>
      <c r="Y4597">
        <v>-50</v>
      </c>
      <c r="Z4597" t="s">
        <v>35</v>
      </c>
      <c r="AA4597">
        <v>100</v>
      </c>
      <c r="AB4597" t="str">
        <f t="shared" si="71"/>
        <v>40-49</v>
      </c>
    </row>
    <row r="4598" spans="1:28" x14ac:dyDescent="0.3">
      <c r="A4598">
        <v>35</v>
      </c>
      <c r="B4598" t="s">
        <v>27</v>
      </c>
      <c r="C4598" t="s">
        <v>46</v>
      </c>
      <c r="D4598">
        <v>0</v>
      </c>
      <c r="E4598" t="s">
        <v>29</v>
      </c>
      <c r="F4598">
        <v>50</v>
      </c>
      <c r="G4598">
        <v>0</v>
      </c>
      <c r="H4598" t="s">
        <v>30</v>
      </c>
      <c r="I4598">
        <v>0</v>
      </c>
      <c r="J4598" t="s">
        <v>31</v>
      </c>
      <c r="K4598">
        <v>0</v>
      </c>
      <c r="L4598" s="1">
        <v>2250</v>
      </c>
      <c r="M4598" t="s">
        <v>27</v>
      </c>
      <c r="N4598" t="s">
        <v>27</v>
      </c>
      <c r="O4598" t="s">
        <v>27</v>
      </c>
      <c r="P4598">
        <v>0</v>
      </c>
      <c r="Q4598" t="s">
        <v>32</v>
      </c>
      <c r="R4598">
        <v>3</v>
      </c>
      <c r="S4598" t="s">
        <v>27</v>
      </c>
      <c r="T4598">
        <v>6</v>
      </c>
      <c r="U4598">
        <v>1</v>
      </c>
      <c r="V4598">
        <v>2</v>
      </c>
      <c r="W4598">
        <v>99</v>
      </c>
      <c r="X4598">
        <v>737</v>
      </c>
      <c r="Y4598">
        <v>-50</v>
      </c>
      <c r="Z4598" t="s">
        <v>35</v>
      </c>
      <c r="AA4598">
        <v>100</v>
      </c>
      <c r="AB4598" t="str">
        <f t="shared" si="71"/>
        <v>30-39</v>
      </c>
    </row>
    <row r="4599" spans="1:28" x14ac:dyDescent="0.3">
      <c r="A4599">
        <v>59</v>
      </c>
      <c r="B4599" t="s">
        <v>36</v>
      </c>
      <c r="C4599" t="s">
        <v>28</v>
      </c>
      <c r="D4599">
        <v>86</v>
      </c>
      <c r="E4599" t="s">
        <v>42</v>
      </c>
      <c r="F4599">
        <v>100</v>
      </c>
      <c r="G4599">
        <v>1</v>
      </c>
      <c r="H4599" t="s">
        <v>39</v>
      </c>
      <c r="I4599">
        <v>100</v>
      </c>
      <c r="J4599" t="s">
        <v>31</v>
      </c>
      <c r="K4599">
        <v>0</v>
      </c>
      <c r="L4599" s="1">
        <v>2536</v>
      </c>
      <c r="M4599" t="s">
        <v>27</v>
      </c>
      <c r="N4599" t="s">
        <v>27</v>
      </c>
      <c r="O4599" t="s">
        <v>27</v>
      </c>
      <c r="P4599">
        <v>0</v>
      </c>
      <c r="Q4599" t="s">
        <v>44</v>
      </c>
      <c r="R4599">
        <v>8</v>
      </c>
      <c r="S4599" t="s">
        <v>36</v>
      </c>
      <c r="T4599">
        <v>5</v>
      </c>
      <c r="U4599">
        <v>3</v>
      </c>
      <c r="V4599">
        <v>2</v>
      </c>
      <c r="W4599">
        <v>1</v>
      </c>
      <c r="X4599">
        <v>677</v>
      </c>
      <c r="Y4599">
        <v>50</v>
      </c>
      <c r="Z4599" t="s">
        <v>33</v>
      </c>
      <c r="AA4599">
        <v>50</v>
      </c>
      <c r="AB4599" t="str">
        <f t="shared" si="71"/>
        <v>50-59</v>
      </c>
    </row>
    <row r="4600" spans="1:28" x14ac:dyDescent="0.3">
      <c r="A4600">
        <v>46</v>
      </c>
      <c r="B4600" t="s">
        <v>27</v>
      </c>
      <c r="C4600" t="s">
        <v>28</v>
      </c>
      <c r="D4600">
        <v>86</v>
      </c>
      <c r="E4600" t="s">
        <v>37</v>
      </c>
      <c r="F4600">
        <v>0</v>
      </c>
      <c r="G4600">
        <v>0</v>
      </c>
      <c r="H4600" t="s">
        <v>30</v>
      </c>
      <c r="I4600">
        <v>0</v>
      </c>
      <c r="J4600" t="s">
        <v>31</v>
      </c>
      <c r="K4600">
        <v>0</v>
      </c>
      <c r="L4600" s="1">
        <v>2386</v>
      </c>
      <c r="M4600" t="s">
        <v>27</v>
      </c>
      <c r="N4600" t="s">
        <v>27</v>
      </c>
      <c r="O4600" t="s">
        <v>27</v>
      </c>
      <c r="P4600">
        <v>0</v>
      </c>
      <c r="Q4600" t="s">
        <v>32</v>
      </c>
      <c r="R4600">
        <v>29</v>
      </c>
      <c r="S4600" t="s">
        <v>36</v>
      </c>
      <c r="T4600">
        <v>5</v>
      </c>
      <c r="U4600">
        <v>2</v>
      </c>
      <c r="V4600">
        <v>2</v>
      </c>
      <c r="W4600">
        <v>2</v>
      </c>
      <c r="X4600">
        <v>652</v>
      </c>
      <c r="Y4600">
        <v>50</v>
      </c>
      <c r="Z4600" t="s">
        <v>35</v>
      </c>
      <c r="AA4600">
        <v>100</v>
      </c>
      <c r="AB4600" t="str">
        <f t="shared" si="71"/>
        <v>40-49</v>
      </c>
    </row>
    <row r="4601" spans="1:28" x14ac:dyDescent="0.3">
      <c r="A4601">
        <v>59</v>
      </c>
      <c r="B4601" t="s">
        <v>36</v>
      </c>
      <c r="C4601" t="s">
        <v>38</v>
      </c>
      <c r="D4601">
        <v>0</v>
      </c>
      <c r="E4601" t="s">
        <v>37</v>
      </c>
      <c r="F4601">
        <v>0</v>
      </c>
      <c r="G4601">
        <v>0</v>
      </c>
      <c r="H4601" t="s">
        <v>39</v>
      </c>
      <c r="I4601">
        <v>0</v>
      </c>
      <c r="J4601" t="s">
        <v>40</v>
      </c>
      <c r="K4601">
        <v>-200</v>
      </c>
      <c r="L4601" s="1">
        <v>2000</v>
      </c>
      <c r="M4601" t="s">
        <v>27</v>
      </c>
      <c r="N4601" t="s">
        <v>27</v>
      </c>
      <c r="O4601" t="s">
        <v>27</v>
      </c>
      <c r="P4601">
        <v>0</v>
      </c>
      <c r="Q4601" t="s">
        <v>34</v>
      </c>
      <c r="R4601">
        <v>6</v>
      </c>
      <c r="S4601" t="s">
        <v>27</v>
      </c>
      <c r="T4601">
        <v>7</v>
      </c>
      <c r="U4601">
        <v>3</v>
      </c>
      <c r="V4601">
        <v>1</v>
      </c>
      <c r="W4601">
        <v>99</v>
      </c>
      <c r="X4601">
        <v>724</v>
      </c>
      <c r="Y4601">
        <v>-50</v>
      </c>
      <c r="Z4601" t="s">
        <v>35</v>
      </c>
      <c r="AA4601">
        <v>100</v>
      </c>
      <c r="AB4601" t="str">
        <f t="shared" si="71"/>
        <v>50-59</v>
      </c>
    </row>
    <row r="4602" spans="1:28" x14ac:dyDescent="0.3">
      <c r="A4602">
        <v>36</v>
      </c>
      <c r="B4602" t="s">
        <v>27</v>
      </c>
      <c r="C4602" t="s">
        <v>28</v>
      </c>
      <c r="D4602">
        <v>86</v>
      </c>
      <c r="E4602" t="s">
        <v>42</v>
      </c>
      <c r="F4602">
        <v>100</v>
      </c>
      <c r="G4602">
        <v>0</v>
      </c>
      <c r="H4602" t="s">
        <v>39</v>
      </c>
      <c r="I4602">
        <v>0</v>
      </c>
      <c r="J4602" t="s">
        <v>40</v>
      </c>
      <c r="K4602">
        <v>-200</v>
      </c>
      <c r="L4602" s="1">
        <v>2136</v>
      </c>
      <c r="M4602" t="s">
        <v>27</v>
      </c>
      <c r="N4602" t="s">
        <v>36</v>
      </c>
      <c r="O4602" t="s">
        <v>27</v>
      </c>
      <c r="P4602">
        <v>50</v>
      </c>
      <c r="Q4602" t="s">
        <v>34</v>
      </c>
      <c r="R4602">
        <v>15</v>
      </c>
      <c r="S4602" t="s">
        <v>36</v>
      </c>
      <c r="T4602">
        <v>3</v>
      </c>
      <c r="U4602">
        <v>4</v>
      </c>
      <c r="V4602">
        <v>1</v>
      </c>
      <c r="W4602">
        <v>1</v>
      </c>
      <c r="X4602">
        <v>707</v>
      </c>
      <c r="Y4602">
        <v>-50</v>
      </c>
      <c r="Z4602" t="s">
        <v>35</v>
      </c>
      <c r="AA4602">
        <v>100</v>
      </c>
      <c r="AB4602" t="str">
        <f t="shared" si="71"/>
        <v>30-39</v>
      </c>
    </row>
    <row r="4603" spans="1:28" x14ac:dyDescent="0.3">
      <c r="A4603">
        <v>54</v>
      </c>
      <c r="B4603" t="s">
        <v>27</v>
      </c>
      <c r="C4603" t="s">
        <v>28</v>
      </c>
      <c r="D4603">
        <v>86</v>
      </c>
      <c r="E4603" t="s">
        <v>42</v>
      </c>
      <c r="F4603">
        <v>100</v>
      </c>
      <c r="G4603">
        <v>0</v>
      </c>
      <c r="H4603" t="s">
        <v>30</v>
      </c>
      <c r="I4603">
        <v>0</v>
      </c>
      <c r="J4603" t="s">
        <v>40</v>
      </c>
      <c r="K4603">
        <v>-200</v>
      </c>
      <c r="L4603" s="1">
        <v>2136</v>
      </c>
      <c r="M4603" t="s">
        <v>27</v>
      </c>
      <c r="N4603" t="s">
        <v>36</v>
      </c>
      <c r="O4603" t="s">
        <v>27</v>
      </c>
      <c r="P4603">
        <v>50</v>
      </c>
      <c r="Q4603" t="s">
        <v>34</v>
      </c>
      <c r="R4603">
        <v>2</v>
      </c>
      <c r="S4603" t="s">
        <v>27</v>
      </c>
      <c r="T4603">
        <v>3</v>
      </c>
      <c r="U4603">
        <v>1</v>
      </c>
      <c r="V4603">
        <v>2</v>
      </c>
      <c r="W4603">
        <v>99</v>
      </c>
      <c r="X4603">
        <v>738</v>
      </c>
      <c r="Y4603">
        <v>-50</v>
      </c>
      <c r="Z4603" t="s">
        <v>35</v>
      </c>
      <c r="AA4603">
        <v>100</v>
      </c>
      <c r="AB4603" t="str">
        <f t="shared" si="71"/>
        <v>50-59</v>
      </c>
    </row>
    <row r="4604" spans="1:28" x14ac:dyDescent="0.3">
      <c r="A4604">
        <v>64</v>
      </c>
      <c r="B4604" t="s">
        <v>36</v>
      </c>
      <c r="C4604" t="s">
        <v>28</v>
      </c>
      <c r="D4604">
        <v>86</v>
      </c>
      <c r="E4604" t="s">
        <v>29</v>
      </c>
      <c r="F4604">
        <v>50</v>
      </c>
      <c r="G4604">
        <v>1</v>
      </c>
      <c r="H4604" t="s">
        <v>30</v>
      </c>
      <c r="I4604">
        <v>50</v>
      </c>
      <c r="J4604" t="s">
        <v>40</v>
      </c>
      <c r="K4604">
        <v>-200</v>
      </c>
      <c r="L4604" s="1">
        <v>2036</v>
      </c>
      <c r="M4604" t="s">
        <v>36</v>
      </c>
      <c r="N4604" t="s">
        <v>27</v>
      </c>
      <c r="O4604" t="s">
        <v>27</v>
      </c>
      <c r="P4604">
        <v>50</v>
      </c>
      <c r="Q4604" t="s">
        <v>34</v>
      </c>
      <c r="R4604">
        <v>6</v>
      </c>
      <c r="S4604" t="s">
        <v>36</v>
      </c>
      <c r="T4604">
        <v>8</v>
      </c>
      <c r="U4604">
        <v>1</v>
      </c>
      <c r="V4604">
        <v>2</v>
      </c>
      <c r="W4604">
        <v>11</v>
      </c>
      <c r="X4604">
        <v>701</v>
      </c>
      <c r="Y4604">
        <v>-50</v>
      </c>
      <c r="Z4604" t="s">
        <v>41</v>
      </c>
      <c r="AA4604">
        <v>0</v>
      </c>
      <c r="AB4604" t="str">
        <f t="shared" si="71"/>
        <v>60-69</v>
      </c>
    </row>
    <row r="4605" spans="1:28" x14ac:dyDescent="0.3">
      <c r="A4605">
        <v>59</v>
      </c>
      <c r="B4605" t="s">
        <v>36</v>
      </c>
      <c r="C4605" t="s">
        <v>46</v>
      </c>
      <c r="D4605">
        <v>0</v>
      </c>
      <c r="E4605" t="s">
        <v>29</v>
      </c>
      <c r="F4605">
        <v>50</v>
      </c>
      <c r="G4605">
        <v>1</v>
      </c>
      <c r="H4605" t="s">
        <v>39</v>
      </c>
      <c r="I4605">
        <v>100</v>
      </c>
      <c r="J4605" t="s">
        <v>31</v>
      </c>
      <c r="K4605">
        <v>0</v>
      </c>
      <c r="L4605" s="1">
        <v>2450</v>
      </c>
      <c r="M4605" t="s">
        <v>27</v>
      </c>
      <c r="N4605" t="s">
        <v>27</v>
      </c>
      <c r="O4605" t="s">
        <v>27</v>
      </c>
      <c r="P4605">
        <v>0</v>
      </c>
      <c r="Q4605" t="s">
        <v>32</v>
      </c>
      <c r="R4605">
        <v>15</v>
      </c>
      <c r="S4605" t="s">
        <v>27</v>
      </c>
      <c r="T4605">
        <v>5</v>
      </c>
      <c r="U4605">
        <v>4</v>
      </c>
      <c r="V4605">
        <v>1</v>
      </c>
      <c r="W4605">
        <v>99</v>
      </c>
      <c r="X4605">
        <v>660</v>
      </c>
      <c r="Y4605">
        <v>50</v>
      </c>
      <c r="Z4605" t="s">
        <v>35</v>
      </c>
      <c r="AA4605">
        <v>100</v>
      </c>
      <c r="AB4605" t="str">
        <f t="shared" si="71"/>
        <v>50-59</v>
      </c>
    </row>
    <row r="4606" spans="1:28" x14ac:dyDescent="0.3">
      <c r="A4606">
        <v>23</v>
      </c>
      <c r="B4606" t="s">
        <v>27</v>
      </c>
      <c r="C4606" t="s">
        <v>38</v>
      </c>
      <c r="D4606">
        <v>0</v>
      </c>
      <c r="E4606" t="s">
        <v>37</v>
      </c>
      <c r="F4606">
        <v>0</v>
      </c>
      <c r="G4606">
        <v>0</v>
      </c>
      <c r="H4606" t="s">
        <v>30</v>
      </c>
      <c r="I4606">
        <v>0</v>
      </c>
      <c r="J4606" t="s">
        <v>31</v>
      </c>
      <c r="K4606">
        <v>0</v>
      </c>
      <c r="L4606" s="1">
        <v>2200</v>
      </c>
      <c r="M4606" t="s">
        <v>27</v>
      </c>
      <c r="N4606" t="s">
        <v>27</v>
      </c>
      <c r="O4606" t="s">
        <v>27</v>
      </c>
      <c r="P4606">
        <v>0</v>
      </c>
      <c r="Q4606" t="s">
        <v>34</v>
      </c>
      <c r="R4606">
        <v>13</v>
      </c>
      <c r="S4606" t="s">
        <v>36</v>
      </c>
      <c r="T4606">
        <v>7</v>
      </c>
      <c r="U4606">
        <v>0</v>
      </c>
      <c r="V4606">
        <v>3</v>
      </c>
      <c r="W4606">
        <v>13</v>
      </c>
      <c r="X4606">
        <v>781</v>
      </c>
      <c r="Y4606">
        <v>-50</v>
      </c>
      <c r="Z4606" t="s">
        <v>35</v>
      </c>
      <c r="AA4606">
        <v>100</v>
      </c>
      <c r="AB4606" t="str">
        <f t="shared" si="71"/>
        <v>20-29</v>
      </c>
    </row>
    <row r="4607" spans="1:28" x14ac:dyDescent="0.3">
      <c r="A4607">
        <v>36</v>
      </c>
      <c r="B4607" t="s">
        <v>27</v>
      </c>
      <c r="C4607" t="s">
        <v>28</v>
      </c>
      <c r="D4607">
        <v>86</v>
      </c>
      <c r="E4607" t="s">
        <v>29</v>
      </c>
      <c r="F4607">
        <v>50</v>
      </c>
      <c r="G4607">
        <v>1</v>
      </c>
      <c r="H4607" t="s">
        <v>30</v>
      </c>
      <c r="I4607">
        <v>50</v>
      </c>
      <c r="J4607" t="s">
        <v>40</v>
      </c>
      <c r="K4607">
        <v>-200</v>
      </c>
      <c r="L4607" s="1">
        <v>2086</v>
      </c>
      <c r="M4607" t="s">
        <v>27</v>
      </c>
      <c r="N4607" t="s">
        <v>27</v>
      </c>
      <c r="O4607" t="s">
        <v>27</v>
      </c>
      <c r="P4607">
        <v>0</v>
      </c>
      <c r="Q4607" t="s">
        <v>32</v>
      </c>
      <c r="R4607">
        <v>15</v>
      </c>
      <c r="S4607" t="s">
        <v>27</v>
      </c>
      <c r="T4607">
        <v>0</v>
      </c>
      <c r="U4607">
        <v>3</v>
      </c>
      <c r="V4607">
        <v>1</v>
      </c>
      <c r="W4607">
        <v>99</v>
      </c>
      <c r="X4607">
        <v>721</v>
      </c>
      <c r="Y4607">
        <v>-50</v>
      </c>
      <c r="Z4607" t="s">
        <v>41</v>
      </c>
      <c r="AA4607">
        <v>0</v>
      </c>
      <c r="AB4607" t="str">
        <f t="shared" si="71"/>
        <v>30-39</v>
      </c>
    </row>
    <row r="4608" spans="1:28" x14ac:dyDescent="0.3">
      <c r="A4608">
        <v>34</v>
      </c>
      <c r="B4608" t="s">
        <v>27</v>
      </c>
      <c r="C4608" t="s">
        <v>28</v>
      </c>
      <c r="D4608">
        <v>86</v>
      </c>
      <c r="E4608" t="s">
        <v>29</v>
      </c>
      <c r="F4608">
        <v>50</v>
      </c>
      <c r="G4608">
        <v>0</v>
      </c>
      <c r="H4608" t="s">
        <v>30</v>
      </c>
      <c r="I4608">
        <v>0</v>
      </c>
      <c r="J4608" t="s">
        <v>40</v>
      </c>
      <c r="K4608">
        <v>-200</v>
      </c>
      <c r="L4608" s="1">
        <v>1936</v>
      </c>
      <c r="M4608" t="s">
        <v>36</v>
      </c>
      <c r="N4608" t="s">
        <v>36</v>
      </c>
      <c r="O4608" t="s">
        <v>27</v>
      </c>
      <c r="P4608">
        <v>100</v>
      </c>
      <c r="Q4608" t="s">
        <v>34</v>
      </c>
      <c r="R4608">
        <v>16</v>
      </c>
      <c r="S4608" t="s">
        <v>36</v>
      </c>
      <c r="T4608">
        <v>5</v>
      </c>
      <c r="U4608">
        <v>1</v>
      </c>
      <c r="V4608">
        <v>2</v>
      </c>
      <c r="W4608">
        <v>14</v>
      </c>
      <c r="X4608">
        <v>750</v>
      </c>
      <c r="Y4608">
        <v>-50</v>
      </c>
      <c r="Z4608" t="s">
        <v>41</v>
      </c>
      <c r="AA4608">
        <v>0</v>
      </c>
      <c r="AB4608" t="str">
        <f t="shared" si="71"/>
        <v>30-39</v>
      </c>
    </row>
    <row r="4609" spans="1:28" x14ac:dyDescent="0.3">
      <c r="A4609">
        <v>47</v>
      </c>
      <c r="B4609" t="s">
        <v>27</v>
      </c>
      <c r="C4609" t="s">
        <v>28</v>
      </c>
      <c r="D4609">
        <v>86</v>
      </c>
      <c r="E4609" t="s">
        <v>37</v>
      </c>
      <c r="F4609">
        <v>0</v>
      </c>
      <c r="G4609">
        <v>0</v>
      </c>
      <c r="H4609" t="s">
        <v>30</v>
      </c>
      <c r="I4609">
        <v>0</v>
      </c>
      <c r="J4609" t="s">
        <v>40</v>
      </c>
      <c r="K4609">
        <v>-200</v>
      </c>
      <c r="L4609" s="1">
        <v>2086</v>
      </c>
      <c r="M4609" t="s">
        <v>27</v>
      </c>
      <c r="N4609" t="s">
        <v>27</v>
      </c>
      <c r="O4609" t="s">
        <v>27</v>
      </c>
      <c r="P4609">
        <v>0</v>
      </c>
      <c r="Q4609" t="s">
        <v>34</v>
      </c>
      <c r="R4609">
        <v>23</v>
      </c>
      <c r="S4609" t="s">
        <v>36</v>
      </c>
      <c r="T4609">
        <v>5</v>
      </c>
      <c r="U4609">
        <v>3</v>
      </c>
      <c r="V4609">
        <v>2</v>
      </c>
      <c r="W4609">
        <v>7</v>
      </c>
      <c r="X4609">
        <v>720</v>
      </c>
      <c r="Y4609">
        <v>-50</v>
      </c>
      <c r="Z4609" t="s">
        <v>35</v>
      </c>
      <c r="AA4609">
        <v>100</v>
      </c>
      <c r="AB4609" t="str">
        <f t="shared" si="71"/>
        <v>40-49</v>
      </c>
    </row>
    <row r="4610" spans="1:28" x14ac:dyDescent="0.3">
      <c r="A4610">
        <v>50</v>
      </c>
      <c r="B4610" t="s">
        <v>27</v>
      </c>
      <c r="C4610" t="s">
        <v>38</v>
      </c>
      <c r="D4610">
        <v>0</v>
      </c>
      <c r="E4610" t="s">
        <v>29</v>
      </c>
      <c r="F4610">
        <v>50</v>
      </c>
      <c r="G4610">
        <v>2</v>
      </c>
      <c r="H4610" t="s">
        <v>30</v>
      </c>
      <c r="I4610">
        <v>100</v>
      </c>
      <c r="J4610" t="s">
        <v>40</v>
      </c>
      <c r="K4610">
        <v>-200</v>
      </c>
      <c r="L4610" s="1">
        <v>2150</v>
      </c>
      <c r="M4610" t="s">
        <v>27</v>
      </c>
      <c r="N4610" t="s">
        <v>27</v>
      </c>
      <c r="O4610" t="s">
        <v>27</v>
      </c>
      <c r="P4610">
        <v>0</v>
      </c>
      <c r="Q4610" t="s">
        <v>34</v>
      </c>
      <c r="R4610">
        <v>16</v>
      </c>
      <c r="S4610" t="s">
        <v>27</v>
      </c>
      <c r="T4610">
        <v>3</v>
      </c>
      <c r="U4610">
        <v>5</v>
      </c>
      <c r="V4610">
        <v>3</v>
      </c>
      <c r="W4610">
        <v>99</v>
      </c>
      <c r="X4610">
        <v>704</v>
      </c>
      <c r="Y4610">
        <v>-50</v>
      </c>
      <c r="Z4610" t="s">
        <v>35</v>
      </c>
      <c r="AA4610">
        <v>100</v>
      </c>
      <c r="AB4610" t="str">
        <f t="shared" ref="AB4610:AB4673" si="72">FLOOR(A4610,10) &amp; "-" &amp; (FLOOR(A4610,10)+9)</f>
        <v>50-59</v>
      </c>
    </row>
    <row r="4611" spans="1:28" x14ac:dyDescent="0.3">
      <c r="A4611">
        <v>27</v>
      </c>
      <c r="B4611" t="s">
        <v>27</v>
      </c>
      <c r="C4611" t="s">
        <v>38</v>
      </c>
      <c r="D4611">
        <v>0</v>
      </c>
      <c r="E4611" t="s">
        <v>29</v>
      </c>
      <c r="F4611">
        <v>50</v>
      </c>
      <c r="G4611">
        <v>0</v>
      </c>
      <c r="H4611" t="s">
        <v>30</v>
      </c>
      <c r="I4611">
        <v>0</v>
      </c>
      <c r="J4611" t="s">
        <v>40</v>
      </c>
      <c r="K4611">
        <v>-200</v>
      </c>
      <c r="L4611" s="1">
        <v>2000</v>
      </c>
      <c r="M4611" t="s">
        <v>27</v>
      </c>
      <c r="N4611" t="s">
        <v>27</v>
      </c>
      <c r="O4611" t="s">
        <v>27</v>
      </c>
      <c r="P4611">
        <v>0</v>
      </c>
      <c r="Q4611" t="s">
        <v>34</v>
      </c>
      <c r="R4611">
        <v>7</v>
      </c>
      <c r="S4611" t="s">
        <v>36</v>
      </c>
      <c r="T4611">
        <v>4</v>
      </c>
      <c r="U4611">
        <v>1</v>
      </c>
      <c r="V4611">
        <v>1</v>
      </c>
      <c r="W4611">
        <v>8</v>
      </c>
      <c r="X4611">
        <v>740</v>
      </c>
      <c r="Y4611">
        <v>-50</v>
      </c>
      <c r="Z4611" t="s">
        <v>33</v>
      </c>
      <c r="AA4611">
        <v>50</v>
      </c>
      <c r="AB4611" t="str">
        <f t="shared" si="72"/>
        <v>20-29</v>
      </c>
    </row>
    <row r="4612" spans="1:28" x14ac:dyDescent="0.3">
      <c r="A4612">
        <v>41</v>
      </c>
      <c r="B4612" t="s">
        <v>27</v>
      </c>
      <c r="C4612" t="s">
        <v>28</v>
      </c>
      <c r="D4612">
        <v>86</v>
      </c>
      <c r="E4612" t="s">
        <v>29</v>
      </c>
      <c r="F4612">
        <v>50</v>
      </c>
      <c r="G4612">
        <v>0</v>
      </c>
      <c r="H4612" t="s">
        <v>30</v>
      </c>
      <c r="I4612">
        <v>0</v>
      </c>
      <c r="J4612" t="s">
        <v>40</v>
      </c>
      <c r="K4612">
        <v>-200</v>
      </c>
      <c r="L4612" s="1">
        <v>2086</v>
      </c>
      <c r="M4612" t="s">
        <v>27</v>
      </c>
      <c r="N4612" t="s">
        <v>36</v>
      </c>
      <c r="O4612" t="s">
        <v>27</v>
      </c>
      <c r="P4612">
        <v>50</v>
      </c>
      <c r="Q4612" t="s">
        <v>34</v>
      </c>
      <c r="R4612">
        <v>7</v>
      </c>
      <c r="S4612" t="s">
        <v>36</v>
      </c>
      <c r="T4612">
        <v>2</v>
      </c>
      <c r="U4612">
        <v>2</v>
      </c>
      <c r="V4612">
        <v>2</v>
      </c>
      <c r="W4612">
        <v>6</v>
      </c>
      <c r="X4612">
        <v>801</v>
      </c>
      <c r="Y4612">
        <v>-50</v>
      </c>
      <c r="Z4612" t="s">
        <v>35</v>
      </c>
      <c r="AA4612">
        <v>100</v>
      </c>
      <c r="AB4612" t="str">
        <f t="shared" si="72"/>
        <v>40-49</v>
      </c>
    </row>
    <row r="4613" spans="1:28" x14ac:dyDescent="0.3">
      <c r="A4613">
        <v>18</v>
      </c>
      <c r="B4613" t="s">
        <v>27</v>
      </c>
      <c r="C4613" t="s">
        <v>28</v>
      </c>
      <c r="D4613">
        <v>86</v>
      </c>
      <c r="E4613" t="s">
        <v>29</v>
      </c>
      <c r="F4613">
        <v>50</v>
      </c>
      <c r="G4613">
        <v>0</v>
      </c>
      <c r="H4613" t="s">
        <v>30</v>
      </c>
      <c r="I4613">
        <v>0</v>
      </c>
      <c r="J4613" t="s">
        <v>31</v>
      </c>
      <c r="K4613">
        <v>0</v>
      </c>
      <c r="L4613" s="1">
        <v>2436</v>
      </c>
      <c r="M4613" t="s">
        <v>27</v>
      </c>
      <c r="N4613" t="s">
        <v>27</v>
      </c>
      <c r="O4613" t="s">
        <v>27</v>
      </c>
      <c r="P4613">
        <v>0</v>
      </c>
      <c r="Q4613" t="s">
        <v>34</v>
      </c>
      <c r="R4613">
        <v>28</v>
      </c>
      <c r="S4613" t="s">
        <v>36</v>
      </c>
      <c r="T4613">
        <v>6</v>
      </c>
      <c r="U4613">
        <v>0</v>
      </c>
      <c r="V4613">
        <v>1</v>
      </c>
      <c r="W4613">
        <v>2</v>
      </c>
      <c r="X4613">
        <v>658</v>
      </c>
      <c r="Y4613">
        <v>50</v>
      </c>
      <c r="Z4613" t="s">
        <v>35</v>
      </c>
      <c r="AA4613">
        <v>100</v>
      </c>
      <c r="AB4613" t="str">
        <f t="shared" si="72"/>
        <v>10-19</v>
      </c>
    </row>
    <row r="4614" spans="1:28" x14ac:dyDescent="0.3">
      <c r="A4614">
        <v>61</v>
      </c>
      <c r="B4614" t="s">
        <v>36</v>
      </c>
      <c r="C4614" t="s">
        <v>28</v>
      </c>
      <c r="D4614">
        <v>86</v>
      </c>
      <c r="E4614" t="s">
        <v>29</v>
      </c>
      <c r="F4614">
        <v>50</v>
      </c>
      <c r="G4614">
        <v>1</v>
      </c>
      <c r="H4614" t="s">
        <v>30</v>
      </c>
      <c r="I4614">
        <v>50</v>
      </c>
      <c r="J4614" t="s">
        <v>31</v>
      </c>
      <c r="K4614">
        <v>0</v>
      </c>
      <c r="L4614" s="1">
        <v>2336</v>
      </c>
      <c r="M4614" t="s">
        <v>27</v>
      </c>
      <c r="N4614" t="s">
        <v>36</v>
      </c>
      <c r="O4614" t="s">
        <v>27</v>
      </c>
      <c r="P4614">
        <v>50</v>
      </c>
      <c r="Q4614" t="s">
        <v>34</v>
      </c>
      <c r="R4614">
        <v>22</v>
      </c>
      <c r="S4614" t="s">
        <v>27</v>
      </c>
      <c r="T4614">
        <v>6</v>
      </c>
      <c r="U4614">
        <v>1</v>
      </c>
      <c r="V4614">
        <v>3</v>
      </c>
      <c r="W4614">
        <v>99</v>
      </c>
      <c r="X4614">
        <v>725</v>
      </c>
      <c r="Y4614">
        <v>-50</v>
      </c>
      <c r="Z4614" t="s">
        <v>35</v>
      </c>
      <c r="AA4614">
        <v>100</v>
      </c>
      <c r="AB4614" t="str">
        <f t="shared" si="72"/>
        <v>60-69</v>
      </c>
    </row>
    <row r="4615" spans="1:28" x14ac:dyDescent="0.3">
      <c r="A4615">
        <v>32</v>
      </c>
      <c r="B4615" t="s">
        <v>27</v>
      </c>
      <c r="C4615" t="s">
        <v>28</v>
      </c>
      <c r="D4615">
        <v>86</v>
      </c>
      <c r="E4615" t="s">
        <v>29</v>
      </c>
      <c r="F4615">
        <v>50</v>
      </c>
      <c r="G4615">
        <v>0</v>
      </c>
      <c r="H4615" t="s">
        <v>30</v>
      </c>
      <c r="I4615">
        <v>0</v>
      </c>
      <c r="J4615" t="s">
        <v>40</v>
      </c>
      <c r="K4615">
        <v>-200</v>
      </c>
      <c r="L4615" s="1">
        <v>2186</v>
      </c>
      <c r="M4615" t="s">
        <v>27</v>
      </c>
      <c r="N4615" t="s">
        <v>27</v>
      </c>
      <c r="O4615" t="s">
        <v>27</v>
      </c>
      <c r="P4615">
        <v>0</v>
      </c>
      <c r="Q4615" t="s">
        <v>34</v>
      </c>
      <c r="R4615">
        <v>13</v>
      </c>
      <c r="S4615" t="s">
        <v>36</v>
      </c>
      <c r="T4615">
        <v>3</v>
      </c>
      <c r="U4615">
        <v>0</v>
      </c>
      <c r="V4615">
        <v>3</v>
      </c>
      <c r="W4615">
        <v>14</v>
      </c>
      <c r="X4615">
        <v>682</v>
      </c>
      <c r="Y4615">
        <v>50</v>
      </c>
      <c r="Z4615" t="s">
        <v>33</v>
      </c>
      <c r="AA4615">
        <v>50</v>
      </c>
      <c r="AB4615" t="str">
        <f t="shared" si="72"/>
        <v>30-39</v>
      </c>
    </row>
    <row r="4616" spans="1:28" x14ac:dyDescent="0.3">
      <c r="A4616">
        <v>40</v>
      </c>
      <c r="B4616" t="s">
        <v>27</v>
      </c>
      <c r="C4616" t="s">
        <v>28</v>
      </c>
      <c r="D4616">
        <v>86</v>
      </c>
      <c r="E4616" t="s">
        <v>42</v>
      </c>
      <c r="F4616">
        <v>100</v>
      </c>
      <c r="G4616">
        <v>1</v>
      </c>
      <c r="H4616" t="s">
        <v>43</v>
      </c>
      <c r="I4616">
        <v>200</v>
      </c>
      <c r="J4616" t="s">
        <v>31</v>
      </c>
      <c r="K4616">
        <v>0</v>
      </c>
      <c r="L4616" s="1">
        <v>2486</v>
      </c>
      <c r="M4616" t="s">
        <v>27</v>
      </c>
      <c r="N4616" t="s">
        <v>27</v>
      </c>
      <c r="O4616" t="s">
        <v>27</v>
      </c>
      <c r="P4616">
        <v>0</v>
      </c>
      <c r="Q4616" t="s">
        <v>34</v>
      </c>
      <c r="R4616">
        <v>22</v>
      </c>
      <c r="S4616" t="s">
        <v>36</v>
      </c>
      <c r="T4616">
        <v>11</v>
      </c>
      <c r="U4616">
        <v>2</v>
      </c>
      <c r="V4616">
        <v>3</v>
      </c>
      <c r="W4616">
        <v>3</v>
      </c>
      <c r="X4616">
        <v>721</v>
      </c>
      <c r="Y4616">
        <v>-50</v>
      </c>
      <c r="Z4616" t="s">
        <v>41</v>
      </c>
      <c r="AA4616">
        <v>0</v>
      </c>
      <c r="AB4616" t="str">
        <f t="shared" si="72"/>
        <v>40-49</v>
      </c>
    </row>
    <row r="4617" spans="1:28" x14ac:dyDescent="0.3">
      <c r="A4617">
        <v>35</v>
      </c>
      <c r="B4617" t="s">
        <v>27</v>
      </c>
      <c r="C4617" t="s">
        <v>38</v>
      </c>
      <c r="D4617">
        <v>0</v>
      </c>
      <c r="E4617" t="s">
        <v>37</v>
      </c>
      <c r="F4617">
        <v>0</v>
      </c>
      <c r="G4617">
        <v>1</v>
      </c>
      <c r="H4617" t="s">
        <v>30</v>
      </c>
      <c r="I4617">
        <v>50</v>
      </c>
      <c r="J4617" t="s">
        <v>31</v>
      </c>
      <c r="K4617">
        <v>0</v>
      </c>
      <c r="L4617" s="1">
        <v>2150</v>
      </c>
      <c r="M4617" t="s">
        <v>36</v>
      </c>
      <c r="N4617" t="s">
        <v>27</v>
      </c>
      <c r="O4617" t="s">
        <v>27</v>
      </c>
      <c r="P4617">
        <v>50</v>
      </c>
      <c r="Q4617" t="s">
        <v>32</v>
      </c>
      <c r="R4617">
        <v>18</v>
      </c>
      <c r="S4617" t="s">
        <v>27</v>
      </c>
      <c r="T4617">
        <v>2</v>
      </c>
      <c r="U4617">
        <v>2</v>
      </c>
      <c r="V4617">
        <v>1</v>
      </c>
      <c r="W4617">
        <v>99</v>
      </c>
      <c r="X4617">
        <v>751</v>
      </c>
      <c r="Y4617">
        <v>-50</v>
      </c>
      <c r="Z4617" t="s">
        <v>33</v>
      </c>
      <c r="AA4617">
        <v>50</v>
      </c>
      <c r="AB4617" t="str">
        <f t="shared" si="72"/>
        <v>30-39</v>
      </c>
    </row>
    <row r="4618" spans="1:28" x14ac:dyDescent="0.3">
      <c r="A4618">
        <v>57</v>
      </c>
      <c r="B4618" t="s">
        <v>36</v>
      </c>
      <c r="C4618" t="s">
        <v>28</v>
      </c>
      <c r="D4618">
        <v>86</v>
      </c>
      <c r="E4618" t="s">
        <v>29</v>
      </c>
      <c r="F4618">
        <v>50</v>
      </c>
      <c r="G4618">
        <v>1</v>
      </c>
      <c r="H4618" t="s">
        <v>30</v>
      </c>
      <c r="I4618">
        <v>50</v>
      </c>
      <c r="J4618" t="s">
        <v>31</v>
      </c>
      <c r="K4618">
        <v>0</v>
      </c>
      <c r="L4618" s="1">
        <v>2336</v>
      </c>
      <c r="M4618" t="s">
        <v>27</v>
      </c>
      <c r="N4618" t="s">
        <v>36</v>
      </c>
      <c r="O4618" t="s">
        <v>27</v>
      </c>
      <c r="P4618">
        <v>50</v>
      </c>
      <c r="Q4618" t="s">
        <v>34</v>
      </c>
      <c r="R4618">
        <v>4</v>
      </c>
      <c r="S4618" t="s">
        <v>36</v>
      </c>
      <c r="T4618">
        <v>4</v>
      </c>
      <c r="U4618">
        <v>0</v>
      </c>
      <c r="V4618">
        <v>2</v>
      </c>
      <c r="W4618">
        <v>1</v>
      </c>
      <c r="X4618">
        <v>737</v>
      </c>
      <c r="Y4618">
        <v>-50</v>
      </c>
      <c r="Z4618" t="s">
        <v>35</v>
      </c>
      <c r="AA4618">
        <v>100</v>
      </c>
      <c r="AB4618" t="str">
        <f t="shared" si="72"/>
        <v>50-59</v>
      </c>
    </row>
    <row r="4619" spans="1:28" x14ac:dyDescent="0.3">
      <c r="A4619">
        <v>18</v>
      </c>
      <c r="B4619" t="s">
        <v>27</v>
      </c>
      <c r="C4619" t="s">
        <v>38</v>
      </c>
      <c r="D4619">
        <v>0</v>
      </c>
      <c r="E4619" t="s">
        <v>29</v>
      </c>
      <c r="F4619">
        <v>50</v>
      </c>
      <c r="G4619">
        <v>0</v>
      </c>
      <c r="H4619" t="s">
        <v>39</v>
      </c>
      <c r="I4619">
        <v>0</v>
      </c>
      <c r="J4619" t="s">
        <v>31</v>
      </c>
      <c r="K4619">
        <v>0</v>
      </c>
      <c r="L4619" s="1">
        <v>2250</v>
      </c>
      <c r="M4619" t="s">
        <v>27</v>
      </c>
      <c r="N4619" t="s">
        <v>27</v>
      </c>
      <c r="O4619" t="s">
        <v>27</v>
      </c>
      <c r="P4619">
        <v>0</v>
      </c>
      <c r="Q4619" t="s">
        <v>32</v>
      </c>
      <c r="R4619">
        <v>4</v>
      </c>
      <c r="S4619" t="s">
        <v>36</v>
      </c>
      <c r="T4619">
        <v>3</v>
      </c>
      <c r="U4619">
        <v>5</v>
      </c>
      <c r="V4619">
        <v>2</v>
      </c>
      <c r="W4619">
        <v>1</v>
      </c>
      <c r="X4619">
        <v>718</v>
      </c>
      <c r="Y4619">
        <v>-50</v>
      </c>
      <c r="Z4619" t="s">
        <v>35</v>
      </c>
      <c r="AA4619">
        <v>100</v>
      </c>
      <c r="AB4619" t="str">
        <f t="shared" si="72"/>
        <v>10-19</v>
      </c>
    </row>
    <row r="4620" spans="1:28" x14ac:dyDescent="0.3">
      <c r="A4620">
        <v>39</v>
      </c>
      <c r="B4620" t="s">
        <v>27</v>
      </c>
      <c r="C4620" t="s">
        <v>38</v>
      </c>
      <c r="D4620">
        <v>0</v>
      </c>
      <c r="E4620" t="s">
        <v>37</v>
      </c>
      <c r="F4620">
        <v>0</v>
      </c>
      <c r="G4620">
        <v>0</v>
      </c>
      <c r="H4620" t="s">
        <v>30</v>
      </c>
      <c r="I4620">
        <v>0</v>
      </c>
      <c r="J4620" t="s">
        <v>40</v>
      </c>
      <c r="K4620">
        <v>-200</v>
      </c>
      <c r="L4620" s="1">
        <v>1950</v>
      </c>
      <c r="M4620" t="s">
        <v>27</v>
      </c>
      <c r="N4620" t="s">
        <v>27</v>
      </c>
      <c r="O4620" t="s">
        <v>27</v>
      </c>
      <c r="P4620">
        <v>0</v>
      </c>
      <c r="Q4620" t="s">
        <v>44</v>
      </c>
      <c r="R4620">
        <v>20</v>
      </c>
      <c r="S4620" t="s">
        <v>27</v>
      </c>
      <c r="T4620">
        <v>5</v>
      </c>
      <c r="U4620">
        <v>1</v>
      </c>
      <c r="V4620">
        <v>3</v>
      </c>
      <c r="W4620">
        <v>99</v>
      </c>
      <c r="X4620">
        <v>736</v>
      </c>
      <c r="Y4620">
        <v>-50</v>
      </c>
      <c r="Z4620" t="s">
        <v>33</v>
      </c>
      <c r="AA4620">
        <v>50</v>
      </c>
      <c r="AB4620" t="str">
        <f t="shared" si="72"/>
        <v>30-39</v>
      </c>
    </row>
    <row r="4621" spans="1:28" x14ac:dyDescent="0.3">
      <c r="A4621">
        <v>38</v>
      </c>
      <c r="B4621" t="s">
        <v>27</v>
      </c>
      <c r="C4621" t="s">
        <v>28</v>
      </c>
      <c r="D4621">
        <v>86</v>
      </c>
      <c r="E4621" t="s">
        <v>37</v>
      </c>
      <c r="F4621">
        <v>0</v>
      </c>
      <c r="G4621">
        <v>1</v>
      </c>
      <c r="H4621" t="s">
        <v>30</v>
      </c>
      <c r="I4621">
        <v>50</v>
      </c>
      <c r="J4621" t="s">
        <v>31</v>
      </c>
      <c r="K4621">
        <v>0</v>
      </c>
      <c r="L4621" s="1">
        <v>2336</v>
      </c>
      <c r="M4621" t="s">
        <v>27</v>
      </c>
      <c r="N4621" t="s">
        <v>27</v>
      </c>
      <c r="O4621" t="s">
        <v>27</v>
      </c>
      <c r="P4621">
        <v>0</v>
      </c>
      <c r="Q4621" t="s">
        <v>34</v>
      </c>
      <c r="R4621">
        <v>14</v>
      </c>
      <c r="S4621" t="s">
        <v>27</v>
      </c>
      <c r="T4621">
        <v>4</v>
      </c>
      <c r="U4621">
        <v>0</v>
      </c>
      <c r="V4621">
        <v>3</v>
      </c>
      <c r="W4621">
        <v>99</v>
      </c>
      <c r="X4621">
        <v>724</v>
      </c>
      <c r="Y4621">
        <v>-50</v>
      </c>
      <c r="Z4621" t="s">
        <v>35</v>
      </c>
      <c r="AA4621">
        <v>100</v>
      </c>
      <c r="AB4621" t="str">
        <f t="shared" si="72"/>
        <v>30-39</v>
      </c>
    </row>
    <row r="4622" spans="1:28" x14ac:dyDescent="0.3">
      <c r="A4622">
        <v>33</v>
      </c>
      <c r="B4622" t="s">
        <v>27</v>
      </c>
      <c r="C4622" t="s">
        <v>38</v>
      </c>
      <c r="D4622">
        <v>0</v>
      </c>
      <c r="E4622" t="s">
        <v>37</v>
      </c>
      <c r="F4622">
        <v>0</v>
      </c>
      <c r="G4622">
        <v>0</v>
      </c>
      <c r="H4622" t="s">
        <v>30</v>
      </c>
      <c r="I4622">
        <v>0</v>
      </c>
      <c r="J4622" t="s">
        <v>40</v>
      </c>
      <c r="K4622">
        <v>-200</v>
      </c>
      <c r="L4622" s="1">
        <v>1800</v>
      </c>
      <c r="M4622" t="s">
        <v>36</v>
      </c>
      <c r="N4622" t="s">
        <v>27</v>
      </c>
      <c r="O4622" t="s">
        <v>36</v>
      </c>
      <c r="P4622">
        <v>100</v>
      </c>
      <c r="Q4622" t="s">
        <v>44</v>
      </c>
      <c r="R4622">
        <v>20</v>
      </c>
      <c r="S4622" t="s">
        <v>36</v>
      </c>
      <c r="T4622">
        <v>4</v>
      </c>
      <c r="U4622">
        <v>1</v>
      </c>
      <c r="V4622">
        <v>2</v>
      </c>
      <c r="W4622">
        <v>8</v>
      </c>
      <c r="X4622">
        <v>708</v>
      </c>
      <c r="Y4622">
        <v>-50</v>
      </c>
      <c r="Z4622" t="s">
        <v>41</v>
      </c>
      <c r="AA4622">
        <v>0</v>
      </c>
      <c r="AB4622" t="str">
        <f t="shared" si="72"/>
        <v>30-39</v>
      </c>
    </row>
    <row r="4623" spans="1:28" x14ac:dyDescent="0.3">
      <c r="A4623">
        <v>65</v>
      </c>
      <c r="B4623" t="s">
        <v>36</v>
      </c>
      <c r="C4623" t="s">
        <v>38</v>
      </c>
      <c r="D4623">
        <v>0</v>
      </c>
      <c r="E4623" t="s">
        <v>42</v>
      </c>
      <c r="F4623">
        <v>100</v>
      </c>
      <c r="G4623">
        <v>1</v>
      </c>
      <c r="H4623" t="s">
        <v>39</v>
      </c>
      <c r="I4623">
        <v>100</v>
      </c>
      <c r="J4623" t="s">
        <v>31</v>
      </c>
      <c r="K4623">
        <v>0</v>
      </c>
      <c r="L4623" s="1">
        <v>2300</v>
      </c>
      <c r="M4623" t="s">
        <v>27</v>
      </c>
      <c r="N4623" t="s">
        <v>36</v>
      </c>
      <c r="O4623" t="s">
        <v>27</v>
      </c>
      <c r="P4623">
        <v>50</v>
      </c>
      <c r="Q4623" t="s">
        <v>32</v>
      </c>
      <c r="R4623">
        <v>11</v>
      </c>
      <c r="S4623" t="s">
        <v>36</v>
      </c>
      <c r="T4623">
        <v>5</v>
      </c>
      <c r="U4623">
        <v>0</v>
      </c>
      <c r="V4623">
        <v>2</v>
      </c>
      <c r="W4623">
        <v>12</v>
      </c>
      <c r="X4623">
        <v>722</v>
      </c>
      <c r="Y4623">
        <v>-50</v>
      </c>
      <c r="Z4623" t="s">
        <v>33</v>
      </c>
      <c r="AA4623">
        <v>50</v>
      </c>
      <c r="AB4623" t="str">
        <f t="shared" si="72"/>
        <v>60-69</v>
      </c>
    </row>
    <row r="4624" spans="1:28" x14ac:dyDescent="0.3">
      <c r="A4624">
        <v>26</v>
      </c>
      <c r="B4624" t="s">
        <v>27</v>
      </c>
      <c r="C4624" t="s">
        <v>28</v>
      </c>
      <c r="D4624">
        <v>86</v>
      </c>
      <c r="E4624" t="s">
        <v>37</v>
      </c>
      <c r="F4624">
        <v>0</v>
      </c>
      <c r="G4624">
        <v>1</v>
      </c>
      <c r="H4624" t="s">
        <v>30</v>
      </c>
      <c r="I4624">
        <v>50</v>
      </c>
      <c r="J4624" t="s">
        <v>40</v>
      </c>
      <c r="K4624">
        <v>-200</v>
      </c>
      <c r="L4624" s="1">
        <v>2036</v>
      </c>
      <c r="M4624" t="s">
        <v>36</v>
      </c>
      <c r="N4624" t="s">
        <v>27</v>
      </c>
      <c r="O4624" t="s">
        <v>27</v>
      </c>
      <c r="P4624">
        <v>50</v>
      </c>
      <c r="Q4624" t="s">
        <v>34</v>
      </c>
      <c r="R4624">
        <v>1</v>
      </c>
      <c r="S4624" t="s">
        <v>27</v>
      </c>
      <c r="T4624">
        <v>4</v>
      </c>
      <c r="U4624">
        <v>6</v>
      </c>
      <c r="V4624">
        <v>1</v>
      </c>
      <c r="W4624">
        <v>99</v>
      </c>
      <c r="X4624">
        <v>712</v>
      </c>
      <c r="Y4624">
        <v>-50</v>
      </c>
      <c r="Z4624" t="s">
        <v>33</v>
      </c>
      <c r="AA4624">
        <v>50</v>
      </c>
      <c r="AB4624" t="str">
        <f t="shared" si="72"/>
        <v>20-29</v>
      </c>
    </row>
    <row r="4625" spans="1:28" x14ac:dyDescent="0.3">
      <c r="A4625">
        <v>51</v>
      </c>
      <c r="B4625" t="s">
        <v>27</v>
      </c>
      <c r="C4625" t="s">
        <v>46</v>
      </c>
      <c r="D4625">
        <v>0</v>
      </c>
      <c r="E4625" t="s">
        <v>29</v>
      </c>
      <c r="F4625">
        <v>50</v>
      </c>
      <c r="G4625">
        <v>0</v>
      </c>
      <c r="H4625" t="s">
        <v>30</v>
      </c>
      <c r="I4625">
        <v>0</v>
      </c>
      <c r="J4625" t="s">
        <v>31</v>
      </c>
      <c r="K4625">
        <v>0</v>
      </c>
      <c r="L4625" s="1">
        <v>2250</v>
      </c>
      <c r="M4625" t="s">
        <v>27</v>
      </c>
      <c r="N4625" t="s">
        <v>27</v>
      </c>
      <c r="O4625" t="s">
        <v>27</v>
      </c>
      <c r="P4625">
        <v>0</v>
      </c>
      <c r="Q4625" t="s">
        <v>44</v>
      </c>
      <c r="R4625">
        <v>6</v>
      </c>
      <c r="S4625" t="s">
        <v>36</v>
      </c>
      <c r="T4625">
        <v>6</v>
      </c>
      <c r="U4625">
        <v>3</v>
      </c>
      <c r="V4625">
        <v>3</v>
      </c>
      <c r="W4625">
        <v>3</v>
      </c>
      <c r="X4625">
        <v>720</v>
      </c>
      <c r="Y4625">
        <v>-50</v>
      </c>
      <c r="Z4625" t="s">
        <v>35</v>
      </c>
      <c r="AA4625">
        <v>100</v>
      </c>
      <c r="AB4625" t="str">
        <f t="shared" si="72"/>
        <v>50-59</v>
      </c>
    </row>
    <row r="4626" spans="1:28" x14ac:dyDescent="0.3">
      <c r="A4626">
        <v>45</v>
      </c>
      <c r="B4626" t="s">
        <v>27</v>
      </c>
      <c r="C4626" t="s">
        <v>28</v>
      </c>
      <c r="D4626">
        <v>86</v>
      </c>
      <c r="E4626" t="s">
        <v>42</v>
      </c>
      <c r="F4626">
        <v>100</v>
      </c>
      <c r="G4626">
        <v>0</v>
      </c>
      <c r="H4626" t="s">
        <v>30</v>
      </c>
      <c r="I4626">
        <v>0</v>
      </c>
      <c r="J4626" t="s">
        <v>31</v>
      </c>
      <c r="K4626">
        <v>0</v>
      </c>
      <c r="L4626" s="1">
        <v>2386</v>
      </c>
      <c r="M4626" t="s">
        <v>27</v>
      </c>
      <c r="N4626" t="s">
        <v>27</v>
      </c>
      <c r="O4626" t="s">
        <v>27</v>
      </c>
      <c r="P4626">
        <v>0</v>
      </c>
      <c r="Q4626" t="s">
        <v>34</v>
      </c>
      <c r="R4626">
        <v>16</v>
      </c>
      <c r="S4626" t="s">
        <v>36</v>
      </c>
      <c r="T4626">
        <v>4</v>
      </c>
      <c r="U4626">
        <v>2</v>
      </c>
      <c r="V4626">
        <v>1</v>
      </c>
      <c r="W4626">
        <v>3</v>
      </c>
      <c r="X4626">
        <v>637</v>
      </c>
      <c r="Y4626">
        <v>50</v>
      </c>
      <c r="Z4626" t="s">
        <v>41</v>
      </c>
      <c r="AA4626">
        <v>0</v>
      </c>
      <c r="AB4626" t="str">
        <f t="shared" si="72"/>
        <v>40-49</v>
      </c>
    </row>
    <row r="4627" spans="1:28" x14ac:dyDescent="0.3">
      <c r="A4627">
        <v>58</v>
      </c>
      <c r="B4627" t="s">
        <v>36</v>
      </c>
      <c r="C4627" t="s">
        <v>46</v>
      </c>
      <c r="D4627">
        <v>0</v>
      </c>
      <c r="E4627" t="s">
        <v>29</v>
      </c>
      <c r="F4627">
        <v>50</v>
      </c>
      <c r="G4627">
        <v>0</v>
      </c>
      <c r="H4627" t="s">
        <v>39</v>
      </c>
      <c r="I4627">
        <v>0</v>
      </c>
      <c r="J4627" t="s">
        <v>31</v>
      </c>
      <c r="K4627">
        <v>0</v>
      </c>
      <c r="L4627" s="1">
        <v>2300</v>
      </c>
      <c r="M4627" t="s">
        <v>27</v>
      </c>
      <c r="N4627" t="s">
        <v>27</v>
      </c>
      <c r="O4627" t="s">
        <v>27</v>
      </c>
      <c r="P4627">
        <v>0</v>
      </c>
      <c r="Q4627" t="s">
        <v>32</v>
      </c>
      <c r="R4627">
        <v>14</v>
      </c>
      <c r="S4627" t="s">
        <v>27</v>
      </c>
      <c r="T4627">
        <v>2</v>
      </c>
      <c r="U4627">
        <v>2</v>
      </c>
      <c r="V4627">
        <v>2</v>
      </c>
      <c r="W4627">
        <v>99</v>
      </c>
      <c r="X4627">
        <v>651</v>
      </c>
      <c r="Y4627">
        <v>50</v>
      </c>
      <c r="Z4627" t="s">
        <v>33</v>
      </c>
      <c r="AA4627">
        <v>50</v>
      </c>
      <c r="AB4627" t="str">
        <f t="shared" si="72"/>
        <v>50-59</v>
      </c>
    </row>
    <row r="4628" spans="1:28" x14ac:dyDescent="0.3">
      <c r="A4628">
        <v>29</v>
      </c>
      <c r="B4628" t="s">
        <v>27</v>
      </c>
      <c r="C4628" t="s">
        <v>38</v>
      </c>
      <c r="D4628">
        <v>0</v>
      </c>
      <c r="E4628" t="s">
        <v>29</v>
      </c>
      <c r="F4628">
        <v>50</v>
      </c>
      <c r="G4628">
        <v>1</v>
      </c>
      <c r="H4628" t="s">
        <v>30</v>
      </c>
      <c r="I4628">
        <v>50</v>
      </c>
      <c r="J4628" t="s">
        <v>31</v>
      </c>
      <c r="K4628">
        <v>0</v>
      </c>
      <c r="L4628" s="1">
        <v>2400</v>
      </c>
      <c r="M4628" t="s">
        <v>27</v>
      </c>
      <c r="N4628" t="s">
        <v>27</v>
      </c>
      <c r="O4628" t="s">
        <v>27</v>
      </c>
      <c r="P4628">
        <v>0</v>
      </c>
      <c r="Q4628" t="s">
        <v>32</v>
      </c>
      <c r="R4628">
        <v>23</v>
      </c>
      <c r="S4628" t="s">
        <v>27</v>
      </c>
      <c r="T4628">
        <v>5</v>
      </c>
      <c r="U4628">
        <v>3</v>
      </c>
      <c r="V4628">
        <v>3</v>
      </c>
      <c r="W4628">
        <v>99</v>
      </c>
      <c r="X4628">
        <v>678</v>
      </c>
      <c r="Y4628">
        <v>50</v>
      </c>
      <c r="Z4628" t="s">
        <v>35</v>
      </c>
      <c r="AA4628">
        <v>100</v>
      </c>
      <c r="AB4628" t="str">
        <f t="shared" si="72"/>
        <v>20-29</v>
      </c>
    </row>
    <row r="4629" spans="1:28" x14ac:dyDescent="0.3">
      <c r="A4629">
        <v>29</v>
      </c>
      <c r="B4629" t="s">
        <v>27</v>
      </c>
      <c r="C4629" t="s">
        <v>38</v>
      </c>
      <c r="D4629">
        <v>0</v>
      </c>
      <c r="E4629" t="s">
        <v>42</v>
      </c>
      <c r="F4629">
        <v>100</v>
      </c>
      <c r="G4629">
        <v>0</v>
      </c>
      <c r="H4629" t="s">
        <v>39</v>
      </c>
      <c r="I4629">
        <v>0</v>
      </c>
      <c r="J4629" t="s">
        <v>31</v>
      </c>
      <c r="K4629">
        <v>0</v>
      </c>
      <c r="L4629" s="1">
        <v>2250</v>
      </c>
      <c r="M4629" t="s">
        <v>27</v>
      </c>
      <c r="N4629" t="s">
        <v>27</v>
      </c>
      <c r="O4629" t="s">
        <v>27</v>
      </c>
      <c r="P4629">
        <v>0</v>
      </c>
      <c r="Q4629" t="s">
        <v>34</v>
      </c>
      <c r="R4629">
        <v>21</v>
      </c>
      <c r="S4629" t="s">
        <v>36</v>
      </c>
      <c r="T4629">
        <v>6</v>
      </c>
      <c r="U4629">
        <v>1</v>
      </c>
      <c r="V4629">
        <v>2</v>
      </c>
      <c r="W4629">
        <v>5</v>
      </c>
      <c r="X4629">
        <v>739</v>
      </c>
      <c r="Y4629">
        <v>-50</v>
      </c>
      <c r="Z4629" t="s">
        <v>33</v>
      </c>
      <c r="AA4629">
        <v>50</v>
      </c>
      <c r="AB4629" t="str">
        <f t="shared" si="72"/>
        <v>20-29</v>
      </c>
    </row>
    <row r="4630" spans="1:28" x14ac:dyDescent="0.3">
      <c r="A4630">
        <v>56</v>
      </c>
      <c r="B4630" t="s">
        <v>36</v>
      </c>
      <c r="C4630" t="s">
        <v>46</v>
      </c>
      <c r="D4630">
        <v>0</v>
      </c>
      <c r="E4630" t="s">
        <v>29</v>
      </c>
      <c r="F4630">
        <v>50</v>
      </c>
      <c r="G4630">
        <v>0</v>
      </c>
      <c r="H4630" t="s">
        <v>30</v>
      </c>
      <c r="I4630">
        <v>0</v>
      </c>
      <c r="J4630" t="s">
        <v>31</v>
      </c>
      <c r="K4630">
        <v>0</v>
      </c>
      <c r="L4630" s="1">
        <v>2250</v>
      </c>
      <c r="M4630" t="s">
        <v>27</v>
      </c>
      <c r="N4630" t="s">
        <v>27</v>
      </c>
      <c r="O4630" t="s">
        <v>27</v>
      </c>
      <c r="P4630">
        <v>0</v>
      </c>
      <c r="Q4630" t="s">
        <v>34</v>
      </c>
      <c r="R4630">
        <v>4</v>
      </c>
      <c r="S4630" t="s">
        <v>27</v>
      </c>
      <c r="T4630">
        <v>5</v>
      </c>
      <c r="U4630">
        <v>1</v>
      </c>
      <c r="V4630">
        <v>2</v>
      </c>
      <c r="W4630">
        <v>99</v>
      </c>
      <c r="X4630">
        <v>747</v>
      </c>
      <c r="Y4630">
        <v>-50</v>
      </c>
      <c r="Z4630" t="s">
        <v>35</v>
      </c>
      <c r="AA4630">
        <v>100</v>
      </c>
      <c r="AB4630" t="str">
        <f t="shared" si="72"/>
        <v>50-59</v>
      </c>
    </row>
    <row r="4631" spans="1:28" x14ac:dyDescent="0.3">
      <c r="A4631">
        <v>46</v>
      </c>
      <c r="B4631" t="s">
        <v>27</v>
      </c>
      <c r="C4631" t="s">
        <v>46</v>
      </c>
      <c r="D4631">
        <v>0</v>
      </c>
      <c r="E4631" t="s">
        <v>37</v>
      </c>
      <c r="F4631">
        <v>0</v>
      </c>
      <c r="G4631">
        <v>0</v>
      </c>
      <c r="H4631" t="s">
        <v>39</v>
      </c>
      <c r="I4631">
        <v>0</v>
      </c>
      <c r="J4631" t="s">
        <v>31</v>
      </c>
      <c r="K4631">
        <v>0</v>
      </c>
      <c r="L4631" s="1">
        <v>2200</v>
      </c>
      <c r="M4631" t="s">
        <v>27</v>
      </c>
      <c r="N4631" t="s">
        <v>27</v>
      </c>
      <c r="O4631" t="s">
        <v>27</v>
      </c>
      <c r="P4631">
        <v>0</v>
      </c>
      <c r="Q4631" t="s">
        <v>34</v>
      </c>
      <c r="R4631">
        <v>24</v>
      </c>
      <c r="S4631" t="s">
        <v>36</v>
      </c>
      <c r="T4631">
        <v>3</v>
      </c>
      <c r="U4631">
        <v>3</v>
      </c>
      <c r="V4631">
        <v>2</v>
      </c>
      <c r="W4631">
        <v>13</v>
      </c>
      <c r="X4631">
        <v>605</v>
      </c>
      <c r="Y4631">
        <v>50</v>
      </c>
      <c r="Z4631" t="s">
        <v>41</v>
      </c>
      <c r="AA4631">
        <v>0</v>
      </c>
      <c r="AB4631" t="str">
        <f t="shared" si="72"/>
        <v>40-49</v>
      </c>
    </row>
    <row r="4632" spans="1:28" x14ac:dyDescent="0.3">
      <c r="A4632">
        <v>18</v>
      </c>
      <c r="B4632" t="s">
        <v>27</v>
      </c>
      <c r="C4632" t="s">
        <v>38</v>
      </c>
      <c r="D4632">
        <v>0</v>
      </c>
      <c r="E4632" t="s">
        <v>29</v>
      </c>
      <c r="F4632">
        <v>50</v>
      </c>
      <c r="G4632">
        <v>2</v>
      </c>
      <c r="H4632" t="s">
        <v>30</v>
      </c>
      <c r="I4632">
        <v>100</v>
      </c>
      <c r="J4632" t="s">
        <v>31</v>
      </c>
      <c r="K4632">
        <v>0</v>
      </c>
      <c r="L4632" s="1">
        <v>2450</v>
      </c>
      <c r="M4632" t="s">
        <v>27</v>
      </c>
      <c r="N4632" t="s">
        <v>27</v>
      </c>
      <c r="O4632" t="s">
        <v>27</v>
      </c>
      <c r="P4632">
        <v>0</v>
      </c>
      <c r="Q4632" t="s">
        <v>44</v>
      </c>
      <c r="R4632">
        <v>11</v>
      </c>
      <c r="S4632" t="s">
        <v>27</v>
      </c>
      <c r="T4632">
        <v>3</v>
      </c>
      <c r="U4632">
        <v>1</v>
      </c>
      <c r="V4632">
        <v>3</v>
      </c>
      <c r="W4632">
        <v>99</v>
      </c>
      <c r="X4632">
        <v>691</v>
      </c>
      <c r="Y4632">
        <v>50</v>
      </c>
      <c r="Z4632" t="s">
        <v>35</v>
      </c>
      <c r="AA4632">
        <v>100</v>
      </c>
      <c r="AB4632" t="str">
        <f t="shared" si="72"/>
        <v>10-19</v>
      </c>
    </row>
    <row r="4633" spans="1:28" x14ac:dyDescent="0.3">
      <c r="A4633">
        <v>31</v>
      </c>
      <c r="B4633" t="s">
        <v>27</v>
      </c>
      <c r="C4633" t="s">
        <v>38</v>
      </c>
      <c r="D4633">
        <v>0</v>
      </c>
      <c r="E4633" t="s">
        <v>29</v>
      </c>
      <c r="F4633">
        <v>50</v>
      </c>
      <c r="G4633">
        <v>1</v>
      </c>
      <c r="H4633" t="s">
        <v>30</v>
      </c>
      <c r="I4633">
        <v>50</v>
      </c>
      <c r="J4633" t="s">
        <v>31</v>
      </c>
      <c r="K4633">
        <v>0</v>
      </c>
      <c r="L4633" s="1">
        <v>2250</v>
      </c>
      <c r="M4633" t="s">
        <v>36</v>
      </c>
      <c r="N4633" t="s">
        <v>36</v>
      </c>
      <c r="O4633" t="s">
        <v>27</v>
      </c>
      <c r="P4633">
        <v>100</v>
      </c>
      <c r="Q4633" t="s">
        <v>34</v>
      </c>
      <c r="R4633">
        <v>2</v>
      </c>
      <c r="S4633" t="s">
        <v>27</v>
      </c>
      <c r="T4633">
        <v>4</v>
      </c>
      <c r="U4633">
        <v>3</v>
      </c>
      <c r="V4633">
        <v>1</v>
      </c>
      <c r="W4633">
        <v>99</v>
      </c>
      <c r="X4633">
        <v>690</v>
      </c>
      <c r="Y4633">
        <v>50</v>
      </c>
      <c r="Z4633" t="s">
        <v>33</v>
      </c>
      <c r="AA4633">
        <v>50</v>
      </c>
      <c r="AB4633" t="str">
        <f t="shared" si="72"/>
        <v>30-39</v>
      </c>
    </row>
    <row r="4634" spans="1:28" x14ac:dyDescent="0.3">
      <c r="A4634">
        <v>45</v>
      </c>
      <c r="B4634" t="s">
        <v>27</v>
      </c>
      <c r="C4634" t="s">
        <v>28</v>
      </c>
      <c r="D4634">
        <v>86</v>
      </c>
      <c r="E4634" t="s">
        <v>29</v>
      </c>
      <c r="F4634">
        <v>50</v>
      </c>
      <c r="G4634">
        <v>1</v>
      </c>
      <c r="H4634" t="s">
        <v>39</v>
      </c>
      <c r="I4634">
        <v>100</v>
      </c>
      <c r="J4634" t="s">
        <v>31</v>
      </c>
      <c r="K4634">
        <v>0</v>
      </c>
      <c r="L4634" s="1">
        <v>2336</v>
      </c>
      <c r="M4634" t="s">
        <v>27</v>
      </c>
      <c r="N4634" t="s">
        <v>27</v>
      </c>
      <c r="O4634" t="s">
        <v>27</v>
      </c>
      <c r="P4634">
        <v>0</v>
      </c>
      <c r="Q4634" t="s">
        <v>44</v>
      </c>
      <c r="R4634">
        <v>24</v>
      </c>
      <c r="S4634" t="s">
        <v>36</v>
      </c>
      <c r="T4634">
        <v>7</v>
      </c>
      <c r="U4634">
        <v>0</v>
      </c>
      <c r="V4634">
        <v>2</v>
      </c>
      <c r="W4634">
        <v>10</v>
      </c>
      <c r="X4634">
        <v>705</v>
      </c>
      <c r="Y4634">
        <v>-50</v>
      </c>
      <c r="Z4634" t="s">
        <v>41</v>
      </c>
      <c r="AA4634">
        <v>0</v>
      </c>
      <c r="AB4634" t="str">
        <f t="shared" si="72"/>
        <v>40-49</v>
      </c>
    </row>
    <row r="4635" spans="1:28" x14ac:dyDescent="0.3">
      <c r="A4635">
        <v>52</v>
      </c>
      <c r="B4635" t="s">
        <v>27</v>
      </c>
      <c r="C4635" t="s">
        <v>38</v>
      </c>
      <c r="D4635">
        <v>0</v>
      </c>
      <c r="E4635" t="s">
        <v>37</v>
      </c>
      <c r="F4635">
        <v>0</v>
      </c>
      <c r="G4635">
        <v>0</v>
      </c>
      <c r="H4635" t="s">
        <v>39</v>
      </c>
      <c r="I4635">
        <v>0</v>
      </c>
      <c r="J4635" t="s">
        <v>31</v>
      </c>
      <c r="K4635">
        <v>0</v>
      </c>
      <c r="L4635" s="1">
        <v>2050</v>
      </c>
      <c r="M4635" t="s">
        <v>27</v>
      </c>
      <c r="N4635" t="s">
        <v>36</v>
      </c>
      <c r="O4635" t="s">
        <v>27</v>
      </c>
      <c r="P4635">
        <v>50</v>
      </c>
      <c r="Q4635" t="s">
        <v>44</v>
      </c>
      <c r="R4635">
        <v>20</v>
      </c>
      <c r="S4635" t="s">
        <v>36</v>
      </c>
      <c r="T4635">
        <v>6</v>
      </c>
      <c r="U4635">
        <v>2</v>
      </c>
      <c r="V4635">
        <v>3</v>
      </c>
      <c r="W4635">
        <v>1</v>
      </c>
      <c r="X4635">
        <v>752</v>
      </c>
      <c r="Y4635">
        <v>-50</v>
      </c>
      <c r="Z4635" t="s">
        <v>41</v>
      </c>
      <c r="AA4635">
        <v>0</v>
      </c>
      <c r="AB4635" t="str">
        <f t="shared" si="72"/>
        <v>50-59</v>
      </c>
    </row>
    <row r="4636" spans="1:28" x14ac:dyDescent="0.3">
      <c r="A4636">
        <v>29</v>
      </c>
      <c r="B4636" t="s">
        <v>27</v>
      </c>
      <c r="C4636" t="s">
        <v>28</v>
      </c>
      <c r="D4636">
        <v>86</v>
      </c>
      <c r="E4636" t="s">
        <v>42</v>
      </c>
      <c r="F4636">
        <v>100</v>
      </c>
      <c r="G4636">
        <v>2</v>
      </c>
      <c r="H4636" t="s">
        <v>43</v>
      </c>
      <c r="I4636">
        <v>400</v>
      </c>
      <c r="J4636" t="s">
        <v>40</v>
      </c>
      <c r="K4636">
        <v>-200</v>
      </c>
      <c r="L4636" s="1">
        <v>2486</v>
      </c>
      <c r="M4636" t="s">
        <v>27</v>
      </c>
      <c r="N4636" t="s">
        <v>27</v>
      </c>
      <c r="O4636" t="s">
        <v>27</v>
      </c>
      <c r="P4636">
        <v>0</v>
      </c>
      <c r="Q4636" t="s">
        <v>34</v>
      </c>
      <c r="R4636">
        <v>4</v>
      </c>
      <c r="S4636" t="s">
        <v>36</v>
      </c>
      <c r="T4636">
        <v>3</v>
      </c>
      <c r="U4636">
        <v>5</v>
      </c>
      <c r="V4636">
        <v>2</v>
      </c>
      <c r="W4636">
        <v>11</v>
      </c>
      <c r="X4636">
        <v>764</v>
      </c>
      <c r="Y4636">
        <v>-50</v>
      </c>
      <c r="Z4636" t="s">
        <v>41</v>
      </c>
      <c r="AA4636">
        <v>0</v>
      </c>
      <c r="AB4636" t="str">
        <f t="shared" si="72"/>
        <v>20-29</v>
      </c>
    </row>
    <row r="4637" spans="1:28" x14ac:dyDescent="0.3">
      <c r="A4637">
        <v>18</v>
      </c>
      <c r="B4637" t="s">
        <v>27</v>
      </c>
      <c r="C4637" t="s">
        <v>28</v>
      </c>
      <c r="D4637">
        <v>86</v>
      </c>
      <c r="E4637" t="s">
        <v>29</v>
      </c>
      <c r="F4637">
        <v>50</v>
      </c>
      <c r="G4637">
        <v>1</v>
      </c>
      <c r="H4637" t="s">
        <v>30</v>
      </c>
      <c r="I4637">
        <v>50</v>
      </c>
      <c r="J4637" t="s">
        <v>31</v>
      </c>
      <c r="K4637">
        <v>0</v>
      </c>
      <c r="L4637" s="1">
        <v>2336</v>
      </c>
      <c r="M4637" t="s">
        <v>27</v>
      </c>
      <c r="N4637" t="s">
        <v>36</v>
      </c>
      <c r="O4637" t="s">
        <v>27</v>
      </c>
      <c r="P4637">
        <v>50</v>
      </c>
      <c r="Q4637" t="s">
        <v>34</v>
      </c>
      <c r="R4637">
        <v>2</v>
      </c>
      <c r="S4637" t="s">
        <v>27</v>
      </c>
      <c r="T4637">
        <v>4</v>
      </c>
      <c r="U4637">
        <v>2</v>
      </c>
      <c r="V4637">
        <v>2</v>
      </c>
      <c r="W4637">
        <v>99</v>
      </c>
      <c r="X4637">
        <v>769</v>
      </c>
      <c r="Y4637">
        <v>-50</v>
      </c>
      <c r="Z4637" t="s">
        <v>35</v>
      </c>
      <c r="AA4637">
        <v>100</v>
      </c>
      <c r="AB4637" t="str">
        <f t="shared" si="72"/>
        <v>10-19</v>
      </c>
    </row>
    <row r="4638" spans="1:28" x14ac:dyDescent="0.3">
      <c r="A4638">
        <v>47</v>
      </c>
      <c r="B4638" t="s">
        <v>27</v>
      </c>
      <c r="C4638" t="s">
        <v>46</v>
      </c>
      <c r="D4638">
        <v>0</v>
      </c>
      <c r="E4638" t="s">
        <v>29</v>
      </c>
      <c r="F4638">
        <v>50</v>
      </c>
      <c r="G4638">
        <v>0</v>
      </c>
      <c r="H4638" t="s">
        <v>30</v>
      </c>
      <c r="I4638">
        <v>0</v>
      </c>
      <c r="J4638" t="s">
        <v>40</v>
      </c>
      <c r="K4638">
        <v>-200</v>
      </c>
      <c r="L4638" s="1">
        <v>2100</v>
      </c>
      <c r="M4638" t="s">
        <v>27</v>
      </c>
      <c r="N4638" t="s">
        <v>27</v>
      </c>
      <c r="O4638" t="s">
        <v>27</v>
      </c>
      <c r="P4638">
        <v>0</v>
      </c>
      <c r="Q4638" t="s">
        <v>34</v>
      </c>
      <c r="R4638">
        <v>8</v>
      </c>
      <c r="S4638" t="s">
        <v>27</v>
      </c>
      <c r="T4638">
        <v>1</v>
      </c>
      <c r="U4638">
        <v>1</v>
      </c>
      <c r="V4638">
        <v>1</v>
      </c>
      <c r="W4638">
        <v>99</v>
      </c>
      <c r="X4638">
        <v>679</v>
      </c>
      <c r="Y4638">
        <v>50</v>
      </c>
      <c r="Z4638" t="s">
        <v>33</v>
      </c>
      <c r="AA4638">
        <v>50</v>
      </c>
      <c r="AB4638" t="str">
        <f t="shared" si="72"/>
        <v>40-49</v>
      </c>
    </row>
    <row r="4639" spans="1:28" x14ac:dyDescent="0.3">
      <c r="A4639">
        <v>21</v>
      </c>
      <c r="B4639" t="s">
        <v>27</v>
      </c>
      <c r="C4639" t="s">
        <v>28</v>
      </c>
      <c r="D4639">
        <v>86</v>
      </c>
      <c r="E4639" t="s">
        <v>37</v>
      </c>
      <c r="F4639">
        <v>0</v>
      </c>
      <c r="G4639">
        <v>0</v>
      </c>
      <c r="H4639" t="s">
        <v>39</v>
      </c>
      <c r="I4639">
        <v>0</v>
      </c>
      <c r="J4639" t="s">
        <v>31</v>
      </c>
      <c r="K4639">
        <v>0</v>
      </c>
      <c r="L4639" s="1">
        <v>2186</v>
      </c>
      <c r="M4639" t="s">
        <v>36</v>
      </c>
      <c r="N4639" t="s">
        <v>27</v>
      </c>
      <c r="O4639" t="s">
        <v>36</v>
      </c>
      <c r="P4639">
        <v>100</v>
      </c>
      <c r="Q4639" t="s">
        <v>34</v>
      </c>
      <c r="R4639">
        <v>9</v>
      </c>
      <c r="S4639" t="s">
        <v>36</v>
      </c>
      <c r="T4639">
        <v>3</v>
      </c>
      <c r="U4639">
        <v>2</v>
      </c>
      <c r="V4639">
        <v>1</v>
      </c>
      <c r="W4639">
        <v>13</v>
      </c>
      <c r="X4639">
        <v>745</v>
      </c>
      <c r="Y4639">
        <v>-50</v>
      </c>
      <c r="Z4639" t="s">
        <v>35</v>
      </c>
      <c r="AA4639">
        <v>100</v>
      </c>
      <c r="AB4639" t="str">
        <f t="shared" si="72"/>
        <v>20-29</v>
      </c>
    </row>
    <row r="4640" spans="1:28" x14ac:dyDescent="0.3">
      <c r="A4640">
        <v>18</v>
      </c>
      <c r="B4640" t="s">
        <v>27</v>
      </c>
      <c r="C4640" t="s">
        <v>28</v>
      </c>
      <c r="D4640">
        <v>86</v>
      </c>
      <c r="E4640" t="s">
        <v>42</v>
      </c>
      <c r="F4640">
        <v>100</v>
      </c>
      <c r="G4640">
        <v>0</v>
      </c>
      <c r="H4640" t="s">
        <v>30</v>
      </c>
      <c r="I4640">
        <v>0</v>
      </c>
      <c r="J4640" t="s">
        <v>31</v>
      </c>
      <c r="K4640">
        <v>0</v>
      </c>
      <c r="L4640" s="1">
        <v>2286</v>
      </c>
      <c r="M4640" t="s">
        <v>27</v>
      </c>
      <c r="N4640" t="s">
        <v>27</v>
      </c>
      <c r="O4640" t="s">
        <v>27</v>
      </c>
      <c r="P4640">
        <v>0</v>
      </c>
      <c r="Q4640" t="s">
        <v>32</v>
      </c>
      <c r="R4640">
        <v>17</v>
      </c>
      <c r="S4640" t="s">
        <v>27</v>
      </c>
      <c r="T4640">
        <v>5</v>
      </c>
      <c r="U4640">
        <v>4</v>
      </c>
      <c r="V4640">
        <v>1</v>
      </c>
      <c r="W4640">
        <v>99</v>
      </c>
      <c r="X4640">
        <v>707</v>
      </c>
      <c r="Y4640">
        <v>-50</v>
      </c>
      <c r="Z4640" t="s">
        <v>41</v>
      </c>
      <c r="AA4640">
        <v>0</v>
      </c>
      <c r="AB4640" t="str">
        <f t="shared" si="72"/>
        <v>10-19</v>
      </c>
    </row>
    <row r="4641" spans="1:28" x14ac:dyDescent="0.3">
      <c r="A4641">
        <v>18</v>
      </c>
      <c r="B4641" t="s">
        <v>27</v>
      </c>
      <c r="C4641" t="s">
        <v>38</v>
      </c>
      <c r="D4641">
        <v>0</v>
      </c>
      <c r="E4641" t="s">
        <v>29</v>
      </c>
      <c r="F4641">
        <v>50</v>
      </c>
      <c r="G4641">
        <v>2</v>
      </c>
      <c r="H4641" t="s">
        <v>43</v>
      </c>
      <c r="I4641">
        <v>400</v>
      </c>
      <c r="J4641" t="s">
        <v>40</v>
      </c>
      <c r="K4641">
        <v>-200</v>
      </c>
      <c r="L4641" s="1">
        <v>2350</v>
      </c>
      <c r="M4641" t="s">
        <v>27</v>
      </c>
      <c r="N4641" t="s">
        <v>27</v>
      </c>
      <c r="O4641" t="s">
        <v>27</v>
      </c>
      <c r="P4641">
        <v>0</v>
      </c>
      <c r="Q4641" t="s">
        <v>34</v>
      </c>
      <c r="R4641">
        <v>8</v>
      </c>
      <c r="S4641" t="s">
        <v>27</v>
      </c>
      <c r="T4641">
        <v>4</v>
      </c>
      <c r="U4641">
        <v>4</v>
      </c>
      <c r="V4641">
        <v>1</v>
      </c>
      <c r="W4641">
        <v>99</v>
      </c>
      <c r="X4641">
        <v>738</v>
      </c>
      <c r="Y4641">
        <v>-50</v>
      </c>
      <c r="Z4641" t="s">
        <v>41</v>
      </c>
      <c r="AA4641">
        <v>0</v>
      </c>
      <c r="AB4641" t="str">
        <f t="shared" si="72"/>
        <v>10-19</v>
      </c>
    </row>
    <row r="4642" spans="1:28" x14ac:dyDescent="0.3">
      <c r="A4642">
        <v>52</v>
      </c>
      <c r="B4642" t="s">
        <v>27</v>
      </c>
      <c r="C4642" t="s">
        <v>28</v>
      </c>
      <c r="D4642">
        <v>86</v>
      </c>
      <c r="E4642" t="s">
        <v>29</v>
      </c>
      <c r="F4642">
        <v>50</v>
      </c>
      <c r="G4642">
        <v>1</v>
      </c>
      <c r="H4642" t="s">
        <v>30</v>
      </c>
      <c r="I4642">
        <v>50</v>
      </c>
      <c r="J4642" t="s">
        <v>40</v>
      </c>
      <c r="K4642">
        <v>-200</v>
      </c>
      <c r="L4642" s="1">
        <v>2286</v>
      </c>
      <c r="M4642" t="s">
        <v>27</v>
      </c>
      <c r="N4642" t="s">
        <v>27</v>
      </c>
      <c r="O4642" t="s">
        <v>27</v>
      </c>
      <c r="P4642">
        <v>0</v>
      </c>
      <c r="Q4642" t="s">
        <v>34</v>
      </c>
      <c r="R4642">
        <v>19</v>
      </c>
      <c r="S4642" t="s">
        <v>36</v>
      </c>
      <c r="T4642">
        <v>5</v>
      </c>
      <c r="U4642">
        <v>3</v>
      </c>
      <c r="V4642">
        <v>1</v>
      </c>
      <c r="W4642">
        <v>4</v>
      </c>
      <c r="X4642">
        <v>663</v>
      </c>
      <c r="Y4642">
        <v>50</v>
      </c>
      <c r="Z4642" t="s">
        <v>35</v>
      </c>
      <c r="AA4642">
        <v>100</v>
      </c>
      <c r="AB4642" t="str">
        <f t="shared" si="72"/>
        <v>50-59</v>
      </c>
    </row>
    <row r="4643" spans="1:28" x14ac:dyDescent="0.3">
      <c r="A4643">
        <v>41</v>
      </c>
      <c r="B4643" t="s">
        <v>27</v>
      </c>
      <c r="C4643" t="s">
        <v>28</v>
      </c>
      <c r="D4643">
        <v>86</v>
      </c>
      <c r="E4643" t="s">
        <v>37</v>
      </c>
      <c r="F4643">
        <v>0</v>
      </c>
      <c r="G4643">
        <v>0</v>
      </c>
      <c r="H4643" t="s">
        <v>30</v>
      </c>
      <c r="I4643">
        <v>0</v>
      </c>
      <c r="J4643" t="s">
        <v>40</v>
      </c>
      <c r="K4643">
        <v>-200</v>
      </c>
      <c r="L4643" s="1">
        <v>2136</v>
      </c>
      <c r="M4643" t="s">
        <v>36</v>
      </c>
      <c r="N4643" t="s">
        <v>27</v>
      </c>
      <c r="O4643" t="s">
        <v>27</v>
      </c>
      <c r="P4643">
        <v>50</v>
      </c>
      <c r="Q4643" t="s">
        <v>32</v>
      </c>
      <c r="R4643">
        <v>7</v>
      </c>
      <c r="S4643" t="s">
        <v>27</v>
      </c>
      <c r="T4643">
        <v>4</v>
      </c>
      <c r="U4643">
        <v>3</v>
      </c>
      <c r="V4643">
        <v>3</v>
      </c>
      <c r="W4643">
        <v>99</v>
      </c>
      <c r="X4643">
        <v>632</v>
      </c>
      <c r="Y4643">
        <v>50</v>
      </c>
      <c r="Z4643" t="s">
        <v>35</v>
      </c>
      <c r="AA4643">
        <v>100</v>
      </c>
      <c r="AB4643" t="str">
        <f t="shared" si="72"/>
        <v>40-49</v>
      </c>
    </row>
    <row r="4644" spans="1:28" x14ac:dyDescent="0.3">
      <c r="A4644">
        <v>36</v>
      </c>
      <c r="B4644" t="s">
        <v>27</v>
      </c>
      <c r="C4644" t="s">
        <v>38</v>
      </c>
      <c r="D4644">
        <v>0</v>
      </c>
      <c r="E4644" t="s">
        <v>29</v>
      </c>
      <c r="F4644">
        <v>50</v>
      </c>
      <c r="G4644">
        <v>0</v>
      </c>
      <c r="H4644" t="s">
        <v>30</v>
      </c>
      <c r="I4644">
        <v>0</v>
      </c>
      <c r="J4644" t="s">
        <v>31</v>
      </c>
      <c r="K4644">
        <v>0</v>
      </c>
      <c r="L4644" s="1">
        <v>2200</v>
      </c>
      <c r="M4644" t="s">
        <v>36</v>
      </c>
      <c r="N4644" t="s">
        <v>27</v>
      </c>
      <c r="O4644" t="s">
        <v>27</v>
      </c>
      <c r="P4644">
        <v>50</v>
      </c>
      <c r="Q4644" t="s">
        <v>34</v>
      </c>
      <c r="R4644">
        <v>18</v>
      </c>
      <c r="S4644" t="s">
        <v>36</v>
      </c>
      <c r="T4644">
        <v>3</v>
      </c>
      <c r="U4644">
        <v>0</v>
      </c>
      <c r="V4644">
        <v>2</v>
      </c>
      <c r="W4644">
        <v>11</v>
      </c>
      <c r="X4644">
        <v>784</v>
      </c>
      <c r="Y4644">
        <v>-50</v>
      </c>
      <c r="Z4644" t="s">
        <v>35</v>
      </c>
      <c r="AA4644">
        <v>100</v>
      </c>
      <c r="AB4644" t="str">
        <f t="shared" si="72"/>
        <v>30-39</v>
      </c>
    </row>
    <row r="4645" spans="1:28" x14ac:dyDescent="0.3">
      <c r="A4645">
        <v>60</v>
      </c>
      <c r="B4645" t="s">
        <v>36</v>
      </c>
      <c r="C4645" t="s">
        <v>38</v>
      </c>
      <c r="D4645">
        <v>0</v>
      </c>
      <c r="E4645" t="s">
        <v>29</v>
      </c>
      <c r="F4645">
        <v>50</v>
      </c>
      <c r="G4645">
        <v>0</v>
      </c>
      <c r="H4645" t="s">
        <v>30</v>
      </c>
      <c r="I4645">
        <v>0</v>
      </c>
      <c r="J4645" t="s">
        <v>40</v>
      </c>
      <c r="K4645">
        <v>-200</v>
      </c>
      <c r="L4645" s="1">
        <v>2100</v>
      </c>
      <c r="M4645" t="s">
        <v>27</v>
      </c>
      <c r="N4645" t="s">
        <v>27</v>
      </c>
      <c r="O4645" t="s">
        <v>27</v>
      </c>
      <c r="P4645">
        <v>0</v>
      </c>
      <c r="Q4645" t="s">
        <v>34</v>
      </c>
      <c r="R4645">
        <v>9</v>
      </c>
      <c r="S4645" t="s">
        <v>27</v>
      </c>
      <c r="T4645">
        <v>5</v>
      </c>
      <c r="U4645">
        <v>1</v>
      </c>
      <c r="V4645">
        <v>3</v>
      </c>
      <c r="W4645">
        <v>99</v>
      </c>
      <c r="X4645">
        <v>664</v>
      </c>
      <c r="Y4645">
        <v>50</v>
      </c>
      <c r="Z4645" t="s">
        <v>33</v>
      </c>
      <c r="AA4645">
        <v>50</v>
      </c>
      <c r="AB4645" t="str">
        <f t="shared" si="72"/>
        <v>60-69</v>
      </c>
    </row>
    <row r="4646" spans="1:28" x14ac:dyDescent="0.3">
      <c r="A4646">
        <v>49</v>
      </c>
      <c r="B4646" t="s">
        <v>27</v>
      </c>
      <c r="C4646" t="s">
        <v>38</v>
      </c>
      <c r="D4646">
        <v>0</v>
      </c>
      <c r="E4646" t="s">
        <v>42</v>
      </c>
      <c r="F4646">
        <v>100</v>
      </c>
      <c r="G4646">
        <v>0</v>
      </c>
      <c r="H4646" t="s">
        <v>30</v>
      </c>
      <c r="I4646">
        <v>0</v>
      </c>
      <c r="J4646" t="s">
        <v>31</v>
      </c>
      <c r="K4646">
        <v>0</v>
      </c>
      <c r="L4646" s="1">
        <v>2300</v>
      </c>
      <c r="M4646" t="s">
        <v>27</v>
      </c>
      <c r="N4646" t="s">
        <v>27</v>
      </c>
      <c r="O4646" t="s">
        <v>27</v>
      </c>
      <c r="P4646">
        <v>0</v>
      </c>
      <c r="Q4646" t="s">
        <v>34</v>
      </c>
      <c r="R4646">
        <v>28</v>
      </c>
      <c r="S4646" t="s">
        <v>36</v>
      </c>
      <c r="T4646">
        <v>7</v>
      </c>
      <c r="U4646">
        <v>3</v>
      </c>
      <c r="V4646">
        <v>3</v>
      </c>
      <c r="W4646">
        <v>11</v>
      </c>
      <c r="X4646">
        <v>726</v>
      </c>
      <c r="Y4646">
        <v>-50</v>
      </c>
      <c r="Z4646" t="s">
        <v>35</v>
      </c>
      <c r="AA4646">
        <v>100</v>
      </c>
      <c r="AB4646" t="str">
        <f t="shared" si="72"/>
        <v>40-49</v>
      </c>
    </row>
    <row r="4647" spans="1:28" x14ac:dyDescent="0.3">
      <c r="A4647">
        <v>64</v>
      </c>
      <c r="B4647" t="s">
        <v>36</v>
      </c>
      <c r="C4647" t="s">
        <v>38</v>
      </c>
      <c r="D4647">
        <v>0</v>
      </c>
      <c r="E4647" t="s">
        <v>37</v>
      </c>
      <c r="F4647">
        <v>0</v>
      </c>
      <c r="G4647">
        <v>1</v>
      </c>
      <c r="H4647" t="s">
        <v>30</v>
      </c>
      <c r="I4647">
        <v>50</v>
      </c>
      <c r="J4647" t="s">
        <v>40</v>
      </c>
      <c r="K4647">
        <v>-200</v>
      </c>
      <c r="L4647" s="1">
        <v>2000</v>
      </c>
      <c r="M4647" t="s">
        <v>27</v>
      </c>
      <c r="N4647" t="s">
        <v>27</v>
      </c>
      <c r="O4647" t="s">
        <v>27</v>
      </c>
      <c r="P4647">
        <v>0</v>
      </c>
      <c r="Q4647" t="s">
        <v>34</v>
      </c>
      <c r="R4647">
        <v>12</v>
      </c>
      <c r="S4647" t="s">
        <v>27</v>
      </c>
      <c r="T4647">
        <v>8</v>
      </c>
      <c r="U4647">
        <v>2</v>
      </c>
      <c r="V4647">
        <v>1</v>
      </c>
      <c r="W4647">
        <v>99</v>
      </c>
      <c r="X4647">
        <v>718</v>
      </c>
      <c r="Y4647">
        <v>-50</v>
      </c>
      <c r="Z4647" t="s">
        <v>33</v>
      </c>
      <c r="AA4647">
        <v>50</v>
      </c>
      <c r="AB4647" t="str">
        <f t="shared" si="72"/>
        <v>60-69</v>
      </c>
    </row>
    <row r="4648" spans="1:28" x14ac:dyDescent="0.3">
      <c r="A4648">
        <v>19</v>
      </c>
      <c r="B4648" t="s">
        <v>27</v>
      </c>
      <c r="C4648" t="s">
        <v>38</v>
      </c>
      <c r="D4648">
        <v>0</v>
      </c>
      <c r="E4648" t="s">
        <v>29</v>
      </c>
      <c r="F4648">
        <v>50</v>
      </c>
      <c r="G4648">
        <v>0</v>
      </c>
      <c r="H4648" t="s">
        <v>30</v>
      </c>
      <c r="I4648">
        <v>0</v>
      </c>
      <c r="J4648" t="s">
        <v>31</v>
      </c>
      <c r="K4648">
        <v>0</v>
      </c>
      <c r="L4648" s="1">
        <v>2250</v>
      </c>
      <c r="M4648" t="s">
        <v>27</v>
      </c>
      <c r="N4648" t="s">
        <v>27</v>
      </c>
      <c r="O4648" t="s">
        <v>27</v>
      </c>
      <c r="P4648">
        <v>0</v>
      </c>
      <c r="Q4648" t="s">
        <v>34</v>
      </c>
      <c r="R4648">
        <v>29</v>
      </c>
      <c r="S4648" t="s">
        <v>36</v>
      </c>
      <c r="T4648">
        <v>6</v>
      </c>
      <c r="U4648">
        <v>4</v>
      </c>
      <c r="V4648">
        <v>1</v>
      </c>
      <c r="W4648">
        <v>3</v>
      </c>
      <c r="X4648">
        <v>726</v>
      </c>
      <c r="Y4648">
        <v>-50</v>
      </c>
      <c r="Z4648" t="s">
        <v>35</v>
      </c>
      <c r="AA4648">
        <v>100</v>
      </c>
      <c r="AB4648" t="str">
        <f t="shared" si="72"/>
        <v>10-19</v>
      </c>
    </row>
    <row r="4649" spans="1:28" x14ac:dyDescent="0.3">
      <c r="A4649">
        <v>39</v>
      </c>
      <c r="B4649" t="s">
        <v>27</v>
      </c>
      <c r="C4649" t="s">
        <v>38</v>
      </c>
      <c r="D4649">
        <v>0</v>
      </c>
      <c r="E4649" t="s">
        <v>29</v>
      </c>
      <c r="F4649">
        <v>50</v>
      </c>
      <c r="G4649">
        <v>1</v>
      </c>
      <c r="H4649" t="s">
        <v>30</v>
      </c>
      <c r="I4649">
        <v>50</v>
      </c>
      <c r="J4649" t="s">
        <v>31</v>
      </c>
      <c r="K4649">
        <v>0</v>
      </c>
      <c r="L4649" s="1">
        <v>2250</v>
      </c>
      <c r="M4649" t="s">
        <v>27</v>
      </c>
      <c r="N4649" t="s">
        <v>36</v>
      </c>
      <c r="O4649" t="s">
        <v>36</v>
      </c>
      <c r="P4649">
        <v>100</v>
      </c>
      <c r="Q4649" t="s">
        <v>34</v>
      </c>
      <c r="R4649">
        <v>29</v>
      </c>
      <c r="S4649" t="s">
        <v>27</v>
      </c>
      <c r="T4649">
        <v>4</v>
      </c>
      <c r="U4649">
        <v>1</v>
      </c>
      <c r="V4649">
        <v>2</v>
      </c>
      <c r="W4649">
        <v>99</v>
      </c>
      <c r="X4649">
        <v>694</v>
      </c>
      <c r="Y4649">
        <v>50</v>
      </c>
      <c r="Z4649" t="s">
        <v>33</v>
      </c>
      <c r="AA4649">
        <v>50</v>
      </c>
      <c r="AB4649" t="str">
        <f t="shared" si="72"/>
        <v>30-39</v>
      </c>
    </row>
    <row r="4650" spans="1:28" x14ac:dyDescent="0.3">
      <c r="A4650">
        <v>18</v>
      </c>
      <c r="B4650" t="s">
        <v>27</v>
      </c>
      <c r="C4650" t="s">
        <v>28</v>
      </c>
      <c r="D4650">
        <v>86</v>
      </c>
      <c r="E4650" t="s">
        <v>29</v>
      </c>
      <c r="F4650">
        <v>50</v>
      </c>
      <c r="G4650">
        <v>0</v>
      </c>
      <c r="H4650" t="s">
        <v>39</v>
      </c>
      <c r="I4650">
        <v>0</v>
      </c>
      <c r="J4650" t="s">
        <v>31</v>
      </c>
      <c r="K4650">
        <v>0</v>
      </c>
      <c r="L4650" s="1">
        <v>2186</v>
      </c>
      <c r="M4650" t="s">
        <v>27</v>
      </c>
      <c r="N4650" t="s">
        <v>36</v>
      </c>
      <c r="O4650" t="s">
        <v>27</v>
      </c>
      <c r="P4650">
        <v>50</v>
      </c>
      <c r="Q4650" t="s">
        <v>44</v>
      </c>
      <c r="R4650">
        <v>17</v>
      </c>
      <c r="S4650" t="s">
        <v>36</v>
      </c>
      <c r="T4650">
        <v>7</v>
      </c>
      <c r="U4650">
        <v>1</v>
      </c>
      <c r="V4650">
        <v>2</v>
      </c>
      <c r="W4650">
        <v>1</v>
      </c>
      <c r="X4650">
        <v>777</v>
      </c>
      <c r="Y4650">
        <v>-50</v>
      </c>
      <c r="Z4650" t="s">
        <v>41</v>
      </c>
      <c r="AA4650">
        <v>0</v>
      </c>
      <c r="AB4650" t="str">
        <f t="shared" si="72"/>
        <v>10-19</v>
      </c>
    </row>
    <row r="4651" spans="1:28" x14ac:dyDescent="0.3">
      <c r="A4651">
        <v>36</v>
      </c>
      <c r="B4651" t="s">
        <v>27</v>
      </c>
      <c r="C4651" t="s">
        <v>38</v>
      </c>
      <c r="D4651">
        <v>0</v>
      </c>
      <c r="E4651" t="s">
        <v>29</v>
      </c>
      <c r="F4651">
        <v>50</v>
      </c>
      <c r="G4651">
        <v>0</v>
      </c>
      <c r="H4651" t="s">
        <v>30</v>
      </c>
      <c r="I4651">
        <v>0</v>
      </c>
      <c r="J4651" t="s">
        <v>40</v>
      </c>
      <c r="K4651">
        <v>-200</v>
      </c>
      <c r="L4651" s="1">
        <v>2000</v>
      </c>
      <c r="M4651" t="s">
        <v>36</v>
      </c>
      <c r="N4651" t="s">
        <v>27</v>
      </c>
      <c r="O4651" t="s">
        <v>27</v>
      </c>
      <c r="P4651">
        <v>50</v>
      </c>
      <c r="Q4651" t="s">
        <v>34</v>
      </c>
      <c r="R4651">
        <v>21</v>
      </c>
      <c r="S4651" t="s">
        <v>27</v>
      </c>
      <c r="T4651">
        <v>5</v>
      </c>
      <c r="U4651">
        <v>5</v>
      </c>
      <c r="V4651">
        <v>3</v>
      </c>
      <c r="W4651">
        <v>99</v>
      </c>
      <c r="X4651">
        <v>686</v>
      </c>
      <c r="Y4651">
        <v>50</v>
      </c>
      <c r="Z4651" t="s">
        <v>41</v>
      </c>
      <c r="AA4651">
        <v>0</v>
      </c>
      <c r="AB4651" t="str">
        <f t="shared" si="72"/>
        <v>30-39</v>
      </c>
    </row>
    <row r="4652" spans="1:28" x14ac:dyDescent="0.3">
      <c r="A4652">
        <v>36</v>
      </c>
      <c r="B4652" t="s">
        <v>27</v>
      </c>
      <c r="C4652" t="s">
        <v>46</v>
      </c>
      <c r="D4652">
        <v>0</v>
      </c>
      <c r="E4652" t="s">
        <v>29</v>
      </c>
      <c r="F4652">
        <v>50</v>
      </c>
      <c r="G4652">
        <v>0</v>
      </c>
      <c r="H4652" t="s">
        <v>30</v>
      </c>
      <c r="I4652">
        <v>0</v>
      </c>
      <c r="J4652" t="s">
        <v>40</v>
      </c>
      <c r="K4652">
        <v>-200</v>
      </c>
      <c r="L4652" s="1">
        <v>2150</v>
      </c>
      <c r="M4652" t="s">
        <v>27</v>
      </c>
      <c r="N4652" t="s">
        <v>27</v>
      </c>
      <c r="O4652" t="s">
        <v>27</v>
      </c>
      <c r="P4652">
        <v>0</v>
      </c>
      <c r="Q4652" t="s">
        <v>34</v>
      </c>
      <c r="R4652">
        <v>8</v>
      </c>
      <c r="S4652" t="s">
        <v>27</v>
      </c>
      <c r="T4652">
        <v>6</v>
      </c>
      <c r="U4652">
        <v>0</v>
      </c>
      <c r="V4652">
        <v>3</v>
      </c>
      <c r="W4652">
        <v>99</v>
      </c>
      <c r="X4652">
        <v>670</v>
      </c>
      <c r="Y4652">
        <v>50</v>
      </c>
      <c r="Z4652" t="s">
        <v>35</v>
      </c>
      <c r="AA4652">
        <v>100</v>
      </c>
      <c r="AB4652" t="str">
        <f t="shared" si="72"/>
        <v>30-39</v>
      </c>
    </row>
    <row r="4653" spans="1:28" x14ac:dyDescent="0.3">
      <c r="A4653">
        <v>49</v>
      </c>
      <c r="B4653" t="s">
        <v>27</v>
      </c>
      <c r="C4653" t="s">
        <v>28</v>
      </c>
      <c r="D4653">
        <v>86</v>
      </c>
      <c r="E4653" t="s">
        <v>29</v>
      </c>
      <c r="F4653">
        <v>50</v>
      </c>
      <c r="G4653">
        <v>1</v>
      </c>
      <c r="H4653" t="s">
        <v>30</v>
      </c>
      <c r="I4653">
        <v>50</v>
      </c>
      <c r="J4653" t="s">
        <v>31</v>
      </c>
      <c r="K4653">
        <v>0</v>
      </c>
      <c r="L4653" s="1">
        <v>2486</v>
      </c>
      <c r="M4653" t="s">
        <v>27</v>
      </c>
      <c r="N4653" t="s">
        <v>27</v>
      </c>
      <c r="O4653" t="s">
        <v>27</v>
      </c>
      <c r="P4653">
        <v>0</v>
      </c>
      <c r="Q4653" t="s">
        <v>34</v>
      </c>
      <c r="R4653">
        <v>19</v>
      </c>
      <c r="S4653" t="s">
        <v>36</v>
      </c>
      <c r="T4653">
        <v>10</v>
      </c>
      <c r="U4653">
        <v>4</v>
      </c>
      <c r="V4653">
        <v>3</v>
      </c>
      <c r="W4653">
        <v>7</v>
      </c>
      <c r="X4653">
        <v>698</v>
      </c>
      <c r="Y4653">
        <v>50</v>
      </c>
      <c r="Z4653" t="s">
        <v>35</v>
      </c>
      <c r="AA4653">
        <v>100</v>
      </c>
      <c r="AB4653" t="str">
        <f t="shared" si="72"/>
        <v>40-49</v>
      </c>
    </row>
    <row r="4654" spans="1:28" x14ac:dyDescent="0.3">
      <c r="A4654">
        <v>40</v>
      </c>
      <c r="B4654" t="s">
        <v>27</v>
      </c>
      <c r="C4654" t="s">
        <v>28</v>
      </c>
      <c r="D4654">
        <v>86</v>
      </c>
      <c r="E4654" t="s">
        <v>37</v>
      </c>
      <c r="F4654">
        <v>0</v>
      </c>
      <c r="G4654">
        <v>1</v>
      </c>
      <c r="H4654" t="s">
        <v>30</v>
      </c>
      <c r="I4654">
        <v>50</v>
      </c>
      <c r="J4654" t="s">
        <v>31</v>
      </c>
      <c r="K4654">
        <v>0</v>
      </c>
      <c r="L4654" s="1">
        <v>2336</v>
      </c>
      <c r="M4654" t="s">
        <v>27</v>
      </c>
      <c r="N4654" t="s">
        <v>27</v>
      </c>
      <c r="O4654" t="s">
        <v>27</v>
      </c>
      <c r="P4654">
        <v>0</v>
      </c>
      <c r="Q4654" t="s">
        <v>32</v>
      </c>
      <c r="R4654">
        <v>5</v>
      </c>
      <c r="S4654" t="s">
        <v>36</v>
      </c>
      <c r="T4654">
        <v>5</v>
      </c>
      <c r="U4654">
        <v>6</v>
      </c>
      <c r="V4654">
        <v>1</v>
      </c>
      <c r="W4654">
        <v>10</v>
      </c>
      <c r="X4654">
        <v>738</v>
      </c>
      <c r="Y4654">
        <v>-50</v>
      </c>
      <c r="Z4654" t="s">
        <v>35</v>
      </c>
      <c r="AA4654">
        <v>100</v>
      </c>
      <c r="AB4654" t="str">
        <f t="shared" si="72"/>
        <v>40-49</v>
      </c>
    </row>
    <row r="4655" spans="1:28" x14ac:dyDescent="0.3">
      <c r="A4655">
        <v>49</v>
      </c>
      <c r="B4655" t="s">
        <v>27</v>
      </c>
      <c r="C4655" t="s">
        <v>28</v>
      </c>
      <c r="D4655">
        <v>86</v>
      </c>
      <c r="E4655" t="s">
        <v>29</v>
      </c>
      <c r="F4655">
        <v>50</v>
      </c>
      <c r="G4655">
        <v>0</v>
      </c>
      <c r="H4655" t="s">
        <v>30</v>
      </c>
      <c r="I4655">
        <v>0</v>
      </c>
      <c r="J4655" t="s">
        <v>31</v>
      </c>
      <c r="K4655">
        <v>0</v>
      </c>
      <c r="L4655" s="1">
        <v>2286</v>
      </c>
      <c r="M4655" t="s">
        <v>36</v>
      </c>
      <c r="N4655" t="s">
        <v>27</v>
      </c>
      <c r="O4655" t="s">
        <v>36</v>
      </c>
      <c r="P4655">
        <v>100</v>
      </c>
      <c r="Q4655" t="s">
        <v>34</v>
      </c>
      <c r="R4655">
        <v>7</v>
      </c>
      <c r="S4655" t="s">
        <v>27</v>
      </c>
      <c r="T4655">
        <v>5</v>
      </c>
      <c r="U4655">
        <v>2</v>
      </c>
      <c r="V4655">
        <v>1</v>
      </c>
      <c r="W4655">
        <v>99</v>
      </c>
      <c r="X4655">
        <v>691</v>
      </c>
      <c r="Y4655">
        <v>50</v>
      </c>
      <c r="Z4655" t="s">
        <v>33</v>
      </c>
      <c r="AA4655">
        <v>50</v>
      </c>
      <c r="AB4655" t="str">
        <f t="shared" si="72"/>
        <v>40-49</v>
      </c>
    </row>
    <row r="4656" spans="1:28" x14ac:dyDescent="0.3">
      <c r="A4656">
        <v>50</v>
      </c>
      <c r="B4656" t="s">
        <v>27</v>
      </c>
      <c r="C4656" t="s">
        <v>38</v>
      </c>
      <c r="D4656">
        <v>0</v>
      </c>
      <c r="E4656" t="s">
        <v>37</v>
      </c>
      <c r="F4656">
        <v>0</v>
      </c>
      <c r="G4656">
        <v>0</v>
      </c>
      <c r="H4656" t="s">
        <v>30</v>
      </c>
      <c r="I4656">
        <v>0</v>
      </c>
      <c r="J4656" t="s">
        <v>40</v>
      </c>
      <c r="K4656">
        <v>-200</v>
      </c>
      <c r="L4656" s="1">
        <v>1900</v>
      </c>
      <c r="M4656" t="s">
        <v>27</v>
      </c>
      <c r="N4656" t="s">
        <v>27</v>
      </c>
      <c r="O4656" t="s">
        <v>27</v>
      </c>
      <c r="P4656">
        <v>0</v>
      </c>
      <c r="Q4656" t="s">
        <v>34</v>
      </c>
      <c r="R4656">
        <v>27</v>
      </c>
      <c r="S4656" t="s">
        <v>36</v>
      </c>
      <c r="T4656">
        <v>8</v>
      </c>
      <c r="U4656">
        <v>0</v>
      </c>
      <c r="V4656">
        <v>1</v>
      </c>
      <c r="W4656">
        <v>13</v>
      </c>
      <c r="X4656">
        <v>713</v>
      </c>
      <c r="Y4656">
        <v>-50</v>
      </c>
      <c r="Z4656" t="s">
        <v>41</v>
      </c>
      <c r="AA4656">
        <v>0</v>
      </c>
      <c r="AB4656" t="str">
        <f t="shared" si="72"/>
        <v>50-59</v>
      </c>
    </row>
    <row r="4657" spans="1:28" x14ac:dyDescent="0.3">
      <c r="A4657">
        <v>72</v>
      </c>
      <c r="B4657" t="s">
        <v>36</v>
      </c>
      <c r="C4657" t="s">
        <v>28</v>
      </c>
      <c r="D4657">
        <v>86</v>
      </c>
      <c r="E4657" t="s">
        <v>42</v>
      </c>
      <c r="F4657">
        <v>100</v>
      </c>
      <c r="G4657">
        <v>1</v>
      </c>
      <c r="H4657" t="s">
        <v>30</v>
      </c>
      <c r="I4657">
        <v>50</v>
      </c>
      <c r="J4657" t="s">
        <v>31</v>
      </c>
      <c r="K4657">
        <v>0</v>
      </c>
      <c r="L4657" s="1">
        <v>2486</v>
      </c>
      <c r="M4657" t="s">
        <v>27</v>
      </c>
      <c r="N4657" t="s">
        <v>27</v>
      </c>
      <c r="O4657" t="s">
        <v>36</v>
      </c>
      <c r="P4657">
        <v>50</v>
      </c>
      <c r="Q4657" t="s">
        <v>44</v>
      </c>
      <c r="R4657">
        <v>12</v>
      </c>
      <c r="S4657" t="s">
        <v>36</v>
      </c>
      <c r="T4657">
        <v>4</v>
      </c>
      <c r="U4657">
        <v>2</v>
      </c>
      <c r="V4657">
        <v>1</v>
      </c>
      <c r="W4657">
        <v>14</v>
      </c>
      <c r="X4657">
        <v>664</v>
      </c>
      <c r="Y4657">
        <v>50</v>
      </c>
      <c r="Z4657" t="s">
        <v>35</v>
      </c>
      <c r="AA4657">
        <v>100</v>
      </c>
      <c r="AB4657" t="str">
        <f t="shared" si="72"/>
        <v>70-79</v>
      </c>
    </row>
    <row r="4658" spans="1:28" x14ac:dyDescent="0.3">
      <c r="A4658">
        <v>35</v>
      </c>
      <c r="B4658" t="s">
        <v>27</v>
      </c>
      <c r="C4658" t="s">
        <v>38</v>
      </c>
      <c r="D4658">
        <v>0</v>
      </c>
      <c r="E4658" t="s">
        <v>37</v>
      </c>
      <c r="F4658">
        <v>0</v>
      </c>
      <c r="G4658">
        <v>0</v>
      </c>
      <c r="H4658" t="s">
        <v>39</v>
      </c>
      <c r="I4658">
        <v>0</v>
      </c>
      <c r="J4658" t="s">
        <v>40</v>
      </c>
      <c r="K4658">
        <v>-200</v>
      </c>
      <c r="L4658" s="1">
        <v>1950</v>
      </c>
      <c r="M4658" t="s">
        <v>27</v>
      </c>
      <c r="N4658" t="s">
        <v>36</v>
      </c>
      <c r="O4658" t="s">
        <v>27</v>
      </c>
      <c r="P4658">
        <v>50</v>
      </c>
      <c r="Q4658" t="s">
        <v>34</v>
      </c>
      <c r="R4658">
        <v>15</v>
      </c>
      <c r="S4658" t="s">
        <v>36</v>
      </c>
      <c r="T4658">
        <v>6</v>
      </c>
      <c r="U4658">
        <v>3</v>
      </c>
      <c r="V4658">
        <v>2</v>
      </c>
      <c r="W4658">
        <v>14</v>
      </c>
      <c r="X4658">
        <v>734</v>
      </c>
      <c r="Y4658">
        <v>-50</v>
      </c>
      <c r="Z4658" t="s">
        <v>35</v>
      </c>
      <c r="AA4658">
        <v>100</v>
      </c>
      <c r="AB4658" t="str">
        <f t="shared" si="72"/>
        <v>30-39</v>
      </c>
    </row>
    <row r="4659" spans="1:28" x14ac:dyDescent="0.3">
      <c r="A4659">
        <v>25</v>
      </c>
      <c r="B4659" t="s">
        <v>27</v>
      </c>
      <c r="C4659" t="s">
        <v>46</v>
      </c>
      <c r="D4659">
        <v>0</v>
      </c>
      <c r="E4659" t="s">
        <v>29</v>
      </c>
      <c r="F4659">
        <v>50</v>
      </c>
      <c r="G4659">
        <v>1</v>
      </c>
      <c r="H4659" t="s">
        <v>30</v>
      </c>
      <c r="I4659">
        <v>50</v>
      </c>
      <c r="J4659" t="s">
        <v>31</v>
      </c>
      <c r="K4659">
        <v>0</v>
      </c>
      <c r="L4659" s="1">
        <v>2250</v>
      </c>
      <c r="M4659" t="s">
        <v>36</v>
      </c>
      <c r="N4659" t="s">
        <v>27</v>
      </c>
      <c r="O4659" t="s">
        <v>27</v>
      </c>
      <c r="P4659">
        <v>50</v>
      </c>
      <c r="Q4659" t="s">
        <v>34</v>
      </c>
      <c r="R4659">
        <v>25</v>
      </c>
      <c r="S4659" t="s">
        <v>27</v>
      </c>
      <c r="T4659">
        <v>3</v>
      </c>
      <c r="U4659">
        <v>3</v>
      </c>
      <c r="V4659">
        <v>3</v>
      </c>
      <c r="W4659">
        <v>99</v>
      </c>
      <c r="X4659">
        <v>763</v>
      </c>
      <c r="Y4659">
        <v>-50</v>
      </c>
      <c r="Z4659" t="s">
        <v>35</v>
      </c>
      <c r="AA4659">
        <v>100</v>
      </c>
      <c r="AB4659" t="str">
        <f t="shared" si="72"/>
        <v>20-29</v>
      </c>
    </row>
    <row r="4660" spans="1:28" x14ac:dyDescent="0.3">
      <c r="A4660">
        <v>43</v>
      </c>
      <c r="B4660" t="s">
        <v>27</v>
      </c>
      <c r="C4660" t="s">
        <v>38</v>
      </c>
      <c r="D4660">
        <v>0</v>
      </c>
      <c r="E4660" t="s">
        <v>29</v>
      </c>
      <c r="F4660">
        <v>50</v>
      </c>
      <c r="G4660">
        <v>0</v>
      </c>
      <c r="H4660" t="s">
        <v>30</v>
      </c>
      <c r="I4660">
        <v>0</v>
      </c>
      <c r="J4660" t="s">
        <v>40</v>
      </c>
      <c r="K4660">
        <v>-200</v>
      </c>
      <c r="L4660" s="1">
        <v>2050</v>
      </c>
      <c r="M4660" t="s">
        <v>27</v>
      </c>
      <c r="N4660" t="s">
        <v>27</v>
      </c>
      <c r="O4660" t="s">
        <v>27</v>
      </c>
      <c r="P4660">
        <v>0</v>
      </c>
      <c r="Q4660" t="s">
        <v>34</v>
      </c>
      <c r="R4660">
        <v>11</v>
      </c>
      <c r="S4660" t="s">
        <v>36</v>
      </c>
      <c r="T4660">
        <v>7</v>
      </c>
      <c r="U4660">
        <v>6</v>
      </c>
      <c r="V4660">
        <v>3</v>
      </c>
      <c r="W4660">
        <v>8</v>
      </c>
      <c r="X4660">
        <v>740</v>
      </c>
      <c r="Y4660">
        <v>-50</v>
      </c>
      <c r="Z4660" t="s">
        <v>35</v>
      </c>
      <c r="AA4660">
        <v>100</v>
      </c>
      <c r="AB4660" t="str">
        <f t="shared" si="72"/>
        <v>40-49</v>
      </c>
    </row>
    <row r="4661" spans="1:28" x14ac:dyDescent="0.3">
      <c r="A4661">
        <v>27</v>
      </c>
      <c r="B4661" t="s">
        <v>27</v>
      </c>
      <c r="C4661" t="s">
        <v>28</v>
      </c>
      <c r="D4661">
        <v>86</v>
      </c>
      <c r="E4661" t="s">
        <v>29</v>
      </c>
      <c r="F4661">
        <v>50</v>
      </c>
      <c r="G4661">
        <v>0</v>
      </c>
      <c r="H4661" t="s">
        <v>30</v>
      </c>
      <c r="I4661">
        <v>0</v>
      </c>
      <c r="J4661" t="s">
        <v>40</v>
      </c>
      <c r="K4661">
        <v>-200</v>
      </c>
      <c r="L4661" s="1">
        <v>2236</v>
      </c>
      <c r="M4661" t="s">
        <v>27</v>
      </c>
      <c r="N4661" t="s">
        <v>27</v>
      </c>
      <c r="O4661" t="s">
        <v>27</v>
      </c>
      <c r="P4661">
        <v>0</v>
      </c>
      <c r="Q4661" t="s">
        <v>34</v>
      </c>
      <c r="R4661">
        <v>25</v>
      </c>
      <c r="S4661" t="s">
        <v>36</v>
      </c>
      <c r="T4661">
        <v>6</v>
      </c>
      <c r="U4661">
        <v>2</v>
      </c>
      <c r="V4661">
        <v>3</v>
      </c>
      <c r="W4661">
        <v>8</v>
      </c>
      <c r="X4661">
        <v>663</v>
      </c>
      <c r="Y4661">
        <v>50</v>
      </c>
      <c r="Z4661" t="s">
        <v>35</v>
      </c>
      <c r="AA4661">
        <v>100</v>
      </c>
      <c r="AB4661" t="str">
        <f t="shared" si="72"/>
        <v>20-29</v>
      </c>
    </row>
    <row r="4662" spans="1:28" x14ac:dyDescent="0.3">
      <c r="A4662">
        <v>62</v>
      </c>
      <c r="B4662" t="s">
        <v>36</v>
      </c>
      <c r="C4662" t="s">
        <v>38</v>
      </c>
      <c r="D4662">
        <v>0</v>
      </c>
      <c r="E4662" t="s">
        <v>37</v>
      </c>
      <c r="F4662">
        <v>0</v>
      </c>
      <c r="G4662">
        <v>2</v>
      </c>
      <c r="H4662" t="s">
        <v>30</v>
      </c>
      <c r="I4662">
        <v>100</v>
      </c>
      <c r="J4662" t="s">
        <v>31</v>
      </c>
      <c r="K4662">
        <v>0</v>
      </c>
      <c r="L4662" s="1">
        <v>2250</v>
      </c>
      <c r="M4662" t="s">
        <v>27</v>
      </c>
      <c r="N4662" t="s">
        <v>36</v>
      </c>
      <c r="O4662" t="s">
        <v>27</v>
      </c>
      <c r="P4662">
        <v>50</v>
      </c>
      <c r="Q4662" t="s">
        <v>32</v>
      </c>
      <c r="R4662">
        <v>30</v>
      </c>
      <c r="S4662" t="s">
        <v>36</v>
      </c>
      <c r="T4662">
        <v>4</v>
      </c>
      <c r="U4662">
        <v>0</v>
      </c>
      <c r="V4662">
        <v>3</v>
      </c>
      <c r="W4662">
        <v>5</v>
      </c>
      <c r="X4662">
        <v>730</v>
      </c>
      <c r="Y4662">
        <v>-50</v>
      </c>
      <c r="Z4662" t="s">
        <v>35</v>
      </c>
      <c r="AA4662">
        <v>100</v>
      </c>
      <c r="AB4662" t="str">
        <f t="shared" si="72"/>
        <v>60-69</v>
      </c>
    </row>
    <row r="4663" spans="1:28" x14ac:dyDescent="0.3">
      <c r="A4663">
        <v>35</v>
      </c>
      <c r="B4663" t="s">
        <v>27</v>
      </c>
      <c r="C4663" t="s">
        <v>28</v>
      </c>
      <c r="D4663">
        <v>86</v>
      </c>
      <c r="E4663" t="s">
        <v>37</v>
      </c>
      <c r="F4663">
        <v>0</v>
      </c>
      <c r="G4663">
        <v>0</v>
      </c>
      <c r="H4663" t="s">
        <v>30</v>
      </c>
      <c r="I4663">
        <v>0</v>
      </c>
      <c r="J4663" t="s">
        <v>31</v>
      </c>
      <c r="K4663">
        <v>0</v>
      </c>
      <c r="L4663" s="1">
        <v>2286</v>
      </c>
      <c r="M4663" t="s">
        <v>27</v>
      </c>
      <c r="N4663" t="s">
        <v>27</v>
      </c>
      <c r="O4663" t="s">
        <v>27</v>
      </c>
      <c r="P4663">
        <v>0</v>
      </c>
      <c r="Q4663" t="s">
        <v>34</v>
      </c>
      <c r="R4663">
        <v>21</v>
      </c>
      <c r="S4663" t="s">
        <v>36</v>
      </c>
      <c r="T4663">
        <v>10</v>
      </c>
      <c r="U4663">
        <v>2</v>
      </c>
      <c r="V4663">
        <v>1</v>
      </c>
      <c r="W4663">
        <v>4</v>
      </c>
      <c r="X4663">
        <v>755</v>
      </c>
      <c r="Y4663">
        <v>-50</v>
      </c>
      <c r="Z4663" t="s">
        <v>35</v>
      </c>
      <c r="AA4663">
        <v>100</v>
      </c>
      <c r="AB4663" t="str">
        <f t="shared" si="72"/>
        <v>30-39</v>
      </c>
    </row>
    <row r="4664" spans="1:28" x14ac:dyDescent="0.3">
      <c r="A4664">
        <v>31</v>
      </c>
      <c r="B4664" t="s">
        <v>27</v>
      </c>
      <c r="C4664" t="s">
        <v>38</v>
      </c>
      <c r="D4664">
        <v>0</v>
      </c>
      <c r="E4664" t="s">
        <v>29</v>
      </c>
      <c r="F4664">
        <v>50</v>
      </c>
      <c r="G4664">
        <v>0</v>
      </c>
      <c r="H4664" t="s">
        <v>30</v>
      </c>
      <c r="I4664">
        <v>0</v>
      </c>
      <c r="J4664" t="s">
        <v>40</v>
      </c>
      <c r="K4664">
        <v>-200</v>
      </c>
      <c r="L4664" s="1">
        <v>2050</v>
      </c>
      <c r="M4664" t="s">
        <v>27</v>
      </c>
      <c r="N4664" t="s">
        <v>27</v>
      </c>
      <c r="O4664" t="s">
        <v>27</v>
      </c>
      <c r="P4664">
        <v>0</v>
      </c>
      <c r="Q4664" t="s">
        <v>34</v>
      </c>
      <c r="R4664">
        <v>8</v>
      </c>
      <c r="S4664" t="s">
        <v>36</v>
      </c>
      <c r="T4664">
        <v>3</v>
      </c>
      <c r="U4664">
        <v>4</v>
      </c>
      <c r="V4664">
        <v>3</v>
      </c>
      <c r="W4664">
        <v>1</v>
      </c>
      <c r="X4664">
        <v>668</v>
      </c>
      <c r="Y4664">
        <v>50</v>
      </c>
      <c r="Z4664" t="s">
        <v>41</v>
      </c>
      <c r="AA4664">
        <v>0</v>
      </c>
      <c r="AB4664" t="str">
        <f t="shared" si="72"/>
        <v>30-39</v>
      </c>
    </row>
    <row r="4665" spans="1:28" x14ac:dyDescent="0.3">
      <c r="A4665">
        <v>32</v>
      </c>
      <c r="B4665" t="s">
        <v>27</v>
      </c>
      <c r="C4665" t="s">
        <v>38</v>
      </c>
      <c r="D4665">
        <v>0</v>
      </c>
      <c r="E4665" t="s">
        <v>29</v>
      </c>
      <c r="F4665">
        <v>50</v>
      </c>
      <c r="G4665">
        <v>1</v>
      </c>
      <c r="H4665" t="s">
        <v>30</v>
      </c>
      <c r="I4665">
        <v>50</v>
      </c>
      <c r="J4665" t="s">
        <v>40</v>
      </c>
      <c r="K4665">
        <v>-200</v>
      </c>
      <c r="L4665" s="1">
        <v>2100</v>
      </c>
      <c r="M4665" t="s">
        <v>36</v>
      </c>
      <c r="N4665" t="s">
        <v>36</v>
      </c>
      <c r="O4665" t="s">
        <v>27</v>
      </c>
      <c r="P4665">
        <v>100</v>
      </c>
      <c r="Q4665" t="s">
        <v>34</v>
      </c>
      <c r="R4665">
        <v>27</v>
      </c>
      <c r="S4665" t="s">
        <v>27</v>
      </c>
      <c r="T4665">
        <v>3</v>
      </c>
      <c r="U4665">
        <v>2</v>
      </c>
      <c r="V4665">
        <v>2</v>
      </c>
      <c r="W4665">
        <v>99</v>
      </c>
      <c r="X4665">
        <v>672</v>
      </c>
      <c r="Y4665">
        <v>50</v>
      </c>
      <c r="Z4665" t="s">
        <v>35</v>
      </c>
      <c r="AA4665">
        <v>100</v>
      </c>
      <c r="AB4665" t="str">
        <f t="shared" si="72"/>
        <v>30-39</v>
      </c>
    </row>
    <row r="4666" spans="1:28" x14ac:dyDescent="0.3">
      <c r="A4666">
        <v>50</v>
      </c>
      <c r="B4666" t="s">
        <v>27</v>
      </c>
      <c r="C4666" t="s">
        <v>28</v>
      </c>
      <c r="D4666">
        <v>86</v>
      </c>
      <c r="E4666" t="s">
        <v>42</v>
      </c>
      <c r="F4666">
        <v>100</v>
      </c>
      <c r="G4666">
        <v>0</v>
      </c>
      <c r="H4666" t="s">
        <v>39</v>
      </c>
      <c r="I4666">
        <v>0</v>
      </c>
      <c r="J4666" t="s">
        <v>31</v>
      </c>
      <c r="K4666">
        <v>0</v>
      </c>
      <c r="L4666" s="1">
        <v>2336</v>
      </c>
      <c r="M4666" t="s">
        <v>27</v>
      </c>
      <c r="N4666" t="s">
        <v>36</v>
      </c>
      <c r="O4666" t="s">
        <v>27</v>
      </c>
      <c r="P4666">
        <v>50</v>
      </c>
      <c r="Q4666" t="s">
        <v>34</v>
      </c>
      <c r="R4666">
        <v>23</v>
      </c>
      <c r="S4666" t="s">
        <v>36</v>
      </c>
      <c r="T4666">
        <v>4</v>
      </c>
      <c r="U4666">
        <v>0</v>
      </c>
      <c r="V4666">
        <v>3</v>
      </c>
      <c r="W4666">
        <v>8</v>
      </c>
      <c r="X4666">
        <v>715</v>
      </c>
      <c r="Y4666">
        <v>-50</v>
      </c>
      <c r="Z4666" t="s">
        <v>35</v>
      </c>
      <c r="AA4666">
        <v>100</v>
      </c>
      <c r="AB4666" t="str">
        <f t="shared" si="72"/>
        <v>50-59</v>
      </c>
    </row>
    <row r="4667" spans="1:28" x14ac:dyDescent="0.3">
      <c r="A4667">
        <v>37</v>
      </c>
      <c r="B4667" t="s">
        <v>27</v>
      </c>
      <c r="C4667" t="s">
        <v>45</v>
      </c>
      <c r="D4667">
        <v>0</v>
      </c>
      <c r="E4667" t="s">
        <v>29</v>
      </c>
      <c r="F4667">
        <v>50</v>
      </c>
      <c r="G4667">
        <v>1</v>
      </c>
      <c r="H4667" t="s">
        <v>39</v>
      </c>
      <c r="I4667">
        <v>100</v>
      </c>
      <c r="J4667" t="s">
        <v>31</v>
      </c>
      <c r="K4667">
        <v>0</v>
      </c>
      <c r="L4667" s="1">
        <v>2250</v>
      </c>
      <c r="M4667" t="s">
        <v>27</v>
      </c>
      <c r="N4667" t="s">
        <v>36</v>
      </c>
      <c r="O4667" t="s">
        <v>27</v>
      </c>
      <c r="P4667">
        <v>50</v>
      </c>
      <c r="Q4667" t="s">
        <v>32</v>
      </c>
      <c r="R4667">
        <v>18</v>
      </c>
      <c r="S4667" t="s">
        <v>36</v>
      </c>
      <c r="T4667">
        <v>4</v>
      </c>
      <c r="U4667">
        <v>3</v>
      </c>
      <c r="V4667">
        <v>2</v>
      </c>
      <c r="W4667">
        <v>6</v>
      </c>
      <c r="X4667">
        <v>781</v>
      </c>
      <c r="Y4667">
        <v>-50</v>
      </c>
      <c r="Z4667" t="s">
        <v>33</v>
      </c>
      <c r="AA4667">
        <v>50</v>
      </c>
      <c r="AB4667" t="str">
        <f t="shared" si="72"/>
        <v>30-39</v>
      </c>
    </row>
    <row r="4668" spans="1:28" x14ac:dyDescent="0.3">
      <c r="A4668">
        <v>30</v>
      </c>
      <c r="B4668" t="s">
        <v>27</v>
      </c>
      <c r="C4668" t="s">
        <v>28</v>
      </c>
      <c r="D4668">
        <v>86</v>
      </c>
      <c r="E4668" t="s">
        <v>29</v>
      </c>
      <c r="F4668">
        <v>50</v>
      </c>
      <c r="G4668">
        <v>0</v>
      </c>
      <c r="H4668" t="s">
        <v>30</v>
      </c>
      <c r="I4668">
        <v>0</v>
      </c>
      <c r="J4668" t="s">
        <v>31</v>
      </c>
      <c r="K4668">
        <v>0</v>
      </c>
      <c r="L4668" s="1">
        <v>2286</v>
      </c>
      <c r="M4668" t="s">
        <v>27</v>
      </c>
      <c r="N4668" t="s">
        <v>36</v>
      </c>
      <c r="O4668" t="s">
        <v>27</v>
      </c>
      <c r="P4668">
        <v>50</v>
      </c>
      <c r="Q4668" t="s">
        <v>32</v>
      </c>
      <c r="R4668">
        <v>14</v>
      </c>
      <c r="S4668" t="s">
        <v>36</v>
      </c>
      <c r="T4668">
        <v>3</v>
      </c>
      <c r="U4668">
        <v>1</v>
      </c>
      <c r="V4668">
        <v>1</v>
      </c>
      <c r="W4668">
        <v>8</v>
      </c>
      <c r="X4668">
        <v>811</v>
      </c>
      <c r="Y4668">
        <v>-50</v>
      </c>
      <c r="Z4668" t="s">
        <v>35</v>
      </c>
      <c r="AA4668">
        <v>100</v>
      </c>
      <c r="AB4668" t="str">
        <f t="shared" si="72"/>
        <v>30-39</v>
      </c>
    </row>
    <row r="4669" spans="1:28" x14ac:dyDescent="0.3">
      <c r="A4669">
        <v>64</v>
      </c>
      <c r="B4669" t="s">
        <v>36</v>
      </c>
      <c r="C4669" t="s">
        <v>45</v>
      </c>
      <c r="D4669">
        <v>0</v>
      </c>
      <c r="E4669" t="s">
        <v>29</v>
      </c>
      <c r="F4669">
        <v>50</v>
      </c>
      <c r="G4669">
        <v>2</v>
      </c>
      <c r="H4669" t="s">
        <v>30</v>
      </c>
      <c r="I4669">
        <v>100</v>
      </c>
      <c r="J4669" t="s">
        <v>40</v>
      </c>
      <c r="K4669">
        <v>-200</v>
      </c>
      <c r="L4669" s="1">
        <v>2250</v>
      </c>
      <c r="M4669" t="s">
        <v>27</v>
      </c>
      <c r="N4669" t="s">
        <v>27</v>
      </c>
      <c r="O4669" t="s">
        <v>27</v>
      </c>
      <c r="P4669">
        <v>0</v>
      </c>
      <c r="Q4669" t="s">
        <v>34</v>
      </c>
      <c r="R4669">
        <v>13</v>
      </c>
      <c r="S4669" t="s">
        <v>27</v>
      </c>
      <c r="T4669">
        <v>4</v>
      </c>
      <c r="U4669">
        <v>1</v>
      </c>
      <c r="V4669">
        <v>2</v>
      </c>
      <c r="W4669">
        <v>99</v>
      </c>
      <c r="X4669">
        <v>685</v>
      </c>
      <c r="Y4669">
        <v>50</v>
      </c>
      <c r="Z4669" t="s">
        <v>35</v>
      </c>
      <c r="AA4669">
        <v>100</v>
      </c>
      <c r="AB4669" t="str">
        <f t="shared" si="72"/>
        <v>60-69</v>
      </c>
    </row>
    <row r="4670" spans="1:28" x14ac:dyDescent="0.3">
      <c r="A4670">
        <v>27</v>
      </c>
      <c r="B4670" t="s">
        <v>27</v>
      </c>
      <c r="C4670" t="s">
        <v>28</v>
      </c>
      <c r="D4670">
        <v>86</v>
      </c>
      <c r="E4670" t="s">
        <v>29</v>
      </c>
      <c r="F4670">
        <v>50</v>
      </c>
      <c r="G4670">
        <v>0</v>
      </c>
      <c r="H4670" t="s">
        <v>39</v>
      </c>
      <c r="I4670">
        <v>0</v>
      </c>
      <c r="J4670" t="s">
        <v>31</v>
      </c>
      <c r="K4670">
        <v>0</v>
      </c>
      <c r="L4670" s="1">
        <v>2336</v>
      </c>
      <c r="M4670" t="s">
        <v>27</v>
      </c>
      <c r="N4670" t="s">
        <v>27</v>
      </c>
      <c r="O4670" t="s">
        <v>27</v>
      </c>
      <c r="P4670">
        <v>0</v>
      </c>
      <c r="Q4670" t="s">
        <v>34</v>
      </c>
      <c r="R4670">
        <v>9</v>
      </c>
      <c r="S4670" t="s">
        <v>27</v>
      </c>
      <c r="T4670">
        <v>11</v>
      </c>
      <c r="U4670">
        <v>2</v>
      </c>
      <c r="V4670">
        <v>2</v>
      </c>
      <c r="W4670">
        <v>99</v>
      </c>
      <c r="X4670">
        <v>664</v>
      </c>
      <c r="Y4670">
        <v>50</v>
      </c>
      <c r="Z4670" t="s">
        <v>41</v>
      </c>
      <c r="AA4670">
        <v>0</v>
      </c>
      <c r="AB4670" t="str">
        <f t="shared" si="72"/>
        <v>20-29</v>
      </c>
    </row>
    <row r="4671" spans="1:28" x14ac:dyDescent="0.3">
      <c r="A4671">
        <v>40</v>
      </c>
      <c r="B4671" t="s">
        <v>27</v>
      </c>
      <c r="C4671" t="s">
        <v>28</v>
      </c>
      <c r="D4671">
        <v>86</v>
      </c>
      <c r="E4671" t="s">
        <v>37</v>
      </c>
      <c r="F4671">
        <v>0</v>
      </c>
      <c r="G4671">
        <v>0</v>
      </c>
      <c r="H4671" t="s">
        <v>39</v>
      </c>
      <c r="I4671">
        <v>0</v>
      </c>
      <c r="J4671" t="s">
        <v>31</v>
      </c>
      <c r="K4671">
        <v>0</v>
      </c>
      <c r="L4671" s="1">
        <v>2386</v>
      </c>
      <c r="M4671" t="s">
        <v>27</v>
      </c>
      <c r="N4671" t="s">
        <v>27</v>
      </c>
      <c r="O4671" t="s">
        <v>27</v>
      </c>
      <c r="P4671">
        <v>0</v>
      </c>
      <c r="Q4671" t="s">
        <v>32</v>
      </c>
      <c r="R4671">
        <v>21</v>
      </c>
      <c r="S4671" t="s">
        <v>36</v>
      </c>
      <c r="T4671">
        <v>3</v>
      </c>
      <c r="U4671">
        <v>1</v>
      </c>
      <c r="V4671">
        <v>1</v>
      </c>
      <c r="W4671">
        <v>4</v>
      </c>
      <c r="X4671">
        <v>665</v>
      </c>
      <c r="Y4671">
        <v>50</v>
      </c>
      <c r="Z4671" t="s">
        <v>35</v>
      </c>
      <c r="AA4671">
        <v>100</v>
      </c>
      <c r="AB4671" t="str">
        <f t="shared" si="72"/>
        <v>40-49</v>
      </c>
    </row>
    <row r="4672" spans="1:28" x14ac:dyDescent="0.3">
      <c r="A4672">
        <v>49</v>
      </c>
      <c r="B4672" t="s">
        <v>27</v>
      </c>
      <c r="C4672" t="s">
        <v>28</v>
      </c>
      <c r="D4672">
        <v>86</v>
      </c>
      <c r="E4672" t="s">
        <v>37</v>
      </c>
      <c r="F4672">
        <v>0</v>
      </c>
      <c r="G4672">
        <v>0</v>
      </c>
      <c r="H4672" t="s">
        <v>39</v>
      </c>
      <c r="I4672">
        <v>0</v>
      </c>
      <c r="J4672" t="s">
        <v>31</v>
      </c>
      <c r="K4672">
        <v>0</v>
      </c>
      <c r="L4672" s="1">
        <v>2136</v>
      </c>
      <c r="M4672" t="s">
        <v>36</v>
      </c>
      <c r="N4672" t="s">
        <v>27</v>
      </c>
      <c r="O4672" t="s">
        <v>27</v>
      </c>
      <c r="P4672">
        <v>50</v>
      </c>
      <c r="Q4672" t="s">
        <v>32</v>
      </c>
      <c r="R4672">
        <v>20</v>
      </c>
      <c r="S4672" t="s">
        <v>27</v>
      </c>
      <c r="T4672">
        <v>5</v>
      </c>
      <c r="U4672">
        <v>6</v>
      </c>
      <c r="V4672">
        <v>1</v>
      </c>
      <c r="W4672">
        <v>99</v>
      </c>
      <c r="X4672">
        <v>702</v>
      </c>
      <c r="Y4672">
        <v>-50</v>
      </c>
      <c r="Z4672" t="s">
        <v>41</v>
      </c>
      <c r="AA4672">
        <v>0</v>
      </c>
      <c r="AB4672" t="str">
        <f t="shared" si="72"/>
        <v>40-49</v>
      </c>
    </row>
    <row r="4673" spans="1:28" x14ac:dyDescent="0.3">
      <c r="A4673">
        <v>18</v>
      </c>
      <c r="B4673" t="s">
        <v>27</v>
      </c>
      <c r="C4673" t="s">
        <v>28</v>
      </c>
      <c r="D4673">
        <v>86</v>
      </c>
      <c r="E4673" t="s">
        <v>29</v>
      </c>
      <c r="F4673">
        <v>50</v>
      </c>
      <c r="G4673">
        <v>2</v>
      </c>
      <c r="H4673" t="s">
        <v>30</v>
      </c>
      <c r="I4673">
        <v>100</v>
      </c>
      <c r="J4673" t="s">
        <v>40</v>
      </c>
      <c r="K4673">
        <v>-200</v>
      </c>
      <c r="L4673" s="1">
        <v>2236</v>
      </c>
      <c r="M4673" t="s">
        <v>27</v>
      </c>
      <c r="N4673" t="s">
        <v>27</v>
      </c>
      <c r="O4673" t="s">
        <v>27</v>
      </c>
      <c r="P4673">
        <v>0</v>
      </c>
      <c r="Q4673" t="s">
        <v>32</v>
      </c>
      <c r="R4673">
        <v>26</v>
      </c>
      <c r="S4673" t="s">
        <v>27</v>
      </c>
      <c r="T4673">
        <v>6</v>
      </c>
      <c r="U4673">
        <v>3</v>
      </c>
      <c r="V4673">
        <v>2</v>
      </c>
      <c r="W4673">
        <v>99</v>
      </c>
      <c r="X4673">
        <v>705</v>
      </c>
      <c r="Y4673">
        <v>-50</v>
      </c>
      <c r="Z4673" t="s">
        <v>35</v>
      </c>
      <c r="AA4673">
        <v>100</v>
      </c>
      <c r="AB4673" t="str">
        <f t="shared" si="72"/>
        <v>10-19</v>
      </c>
    </row>
    <row r="4674" spans="1:28" x14ac:dyDescent="0.3">
      <c r="A4674">
        <v>47</v>
      </c>
      <c r="B4674" t="s">
        <v>27</v>
      </c>
      <c r="C4674" t="s">
        <v>38</v>
      </c>
      <c r="D4674">
        <v>0</v>
      </c>
      <c r="E4674" t="s">
        <v>37</v>
      </c>
      <c r="F4674">
        <v>0</v>
      </c>
      <c r="G4674">
        <v>0</v>
      </c>
      <c r="H4674" t="s">
        <v>39</v>
      </c>
      <c r="I4674">
        <v>0</v>
      </c>
      <c r="J4674" t="s">
        <v>31</v>
      </c>
      <c r="K4674">
        <v>0</v>
      </c>
      <c r="L4674" s="1">
        <v>2250</v>
      </c>
      <c r="M4674" t="s">
        <v>27</v>
      </c>
      <c r="N4674" t="s">
        <v>36</v>
      </c>
      <c r="O4674" t="s">
        <v>27</v>
      </c>
      <c r="P4674">
        <v>50</v>
      </c>
      <c r="Q4674" t="s">
        <v>34</v>
      </c>
      <c r="R4674">
        <v>9</v>
      </c>
      <c r="S4674" t="s">
        <v>36</v>
      </c>
      <c r="T4674">
        <v>5</v>
      </c>
      <c r="U4674">
        <v>3</v>
      </c>
      <c r="V4674">
        <v>3</v>
      </c>
      <c r="W4674">
        <v>8</v>
      </c>
      <c r="X4674">
        <v>699</v>
      </c>
      <c r="Y4674">
        <v>50</v>
      </c>
      <c r="Z4674" t="s">
        <v>35</v>
      </c>
      <c r="AA4674">
        <v>100</v>
      </c>
      <c r="AB4674" t="str">
        <f t="shared" ref="AB4674:AB4737" si="73">FLOOR(A4674,10) &amp; "-" &amp; (FLOOR(A4674,10)+9)</f>
        <v>40-49</v>
      </c>
    </row>
    <row r="4675" spans="1:28" x14ac:dyDescent="0.3">
      <c r="A4675">
        <v>24</v>
      </c>
      <c r="B4675" t="s">
        <v>27</v>
      </c>
      <c r="C4675" t="s">
        <v>38</v>
      </c>
      <c r="D4675">
        <v>0</v>
      </c>
      <c r="E4675" t="s">
        <v>42</v>
      </c>
      <c r="F4675">
        <v>100</v>
      </c>
      <c r="G4675">
        <v>0</v>
      </c>
      <c r="H4675" t="s">
        <v>39</v>
      </c>
      <c r="I4675">
        <v>0</v>
      </c>
      <c r="J4675" t="s">
        <v>31</v>
      </c>
      <c r="K4675">
        <v>0</v>
      </c>
      <c r="L4675" s="1">
        <v>2250</v>
      </c>
      <c r="M4675" t="s">
        <v>27</v>
      </c>
      <c r="N4675" t="s">
        <v>36</v>
      </c>
      <c r="O4675" t="s">
        <v>27</v>
      </c>
      <c r="P4675">
        <v>50</v>
      </c>
      <c r="Q4675" t="s">
        <v>32</v>
      </c>
      <c r="R4675">
        <v>26</v>
      </c>
      <c r="S4675" t="s">
        <v>27</v>
      </c>
      <c r="T4675">
        <v>6</v>
      </c>
      <c r="U4675">
        <v>2</v>
      </c>
      <c r="V4675">
        <v>2</v>
      </c>
      <c r="W4675">
        <v>99</v>
      </c>
      <c r="X4675">
        <v>702</v>
      </c>
      <c r="Y4675">
        <v>-50</v>
      </c>
      <c r="Z4675" t="s">
        <v>35</v>
      </c>
      <c r="AA4675">
        <v>100</v>
      </c>
      <c r="AB4675" t="str">
        <f t="shared" si="73"/>
        <v>20-29</v>
      </c>
    </row>
    <row r="4676" spans="1:28" x14ac:dyDescent="0.3">
      <c r="A4676">
        <v>52</v>
      </c>
      <c r="B4676" t="s">
        <v>27</v>
      </c>
      <c r="C4676" t="s">
        <v>38</v>
      </c>
      <c r="D4676">
        <v>0</v>
      </c>
      <c r="E4676" t="s">
        <v>37</v>
      </c>
      <c r="F4676">
        <v>0</v>
      </c>
      <c r="G4676">
        <v>0</v>
      </c>
      <c r="H4676" t="s">
        <v>30</v>
      </c>
      <c r="I4676">
        <v>0</v>
      </c>
      <c r="J4676" t="s">
        <v>31</v>
      </c>
      <c r="K4676">
        <v>0</v>
      </c>
      <c r="L4676" s="1">
        <v>2250</v>
      </c>
      <c r="M4676" t="s">
        <v>36</v>
      </c>
      <c r="N4676" t="s">
        <v>27</v>
      </c>
      <c r="O4676" t="s">
        <v>27</v>
      </c>
      <c r="P4676">
        <v>50</v>
      </c>
      <c r="Q4676" t="s">
        <v>34</v>
      </c>
      <c r="R4676">
        <v>2</v>
      </c>
      <c r="S4676" t="s">
        <v>27</v>
      </c>
      <c r="T4676">
        <v>6</v>
      </c>
      <c r="U4676">
        <v>1</v>
      </c>
      <c r="V4676">
        <v>3</v>
      </c>
      <c r="W4676">
        <v>99</v>
      </c>
      <c r="X4676">
        <v>693</v>
      </c>
      <c r="Y4676">
        <v>50</v>
      </c>
      <c r="Z4676" t="s">
        <v>35</v>
      </c>
      <c r="AA4676">
        <v>100</v>
      </c>
      <c r="AB4676" t="str">
        <f t="shared" si="73"/>
        <v>50-59</v>
      </c>
    </row>
    <row r="4677" spans="1:28" x14ac:dyDescent="0.3">
      <c r="A4677">
        <v>25</v>
      </c>
      <c r="B4677" t="s">
        <v>27</v>
      </c>
      <c r="C4677" t="s">
        <v>28</v>
      </c>
      <c r="D4677">
        <v>86</v>
      </c>
      <c r="E4677" t="s">
        <v>42</v>
      </c>
      <c r="F4677">
        <v>100</v>
      </c>
      <c r="G4677">
        <v>0</v>
      </c>
      <c r="H4677" t="s">
        <v>39</v>
      </c>
      <c r="I4677">
        <v>0</v>
      </c>
      <c r="J4677" t="s">
        <v>40</v>
      </c>
      <c r="K4677">
        <v>-200</v>
      </c>
      <c r="L4677" s="1">
        <v>2086</v>
      </c>
      <c r="M4677" t="s">
        <v>36</v>
      </c>
      <c r="N4677" t="s">
        <v>36</v>
      </c>
      <c r="O4677" t="s">
        <v>27</v>
      </c>
      <c r="P4677">
        <v>100</v>
      </c>
      <c r="Q4677" t="s">
        <v>34</v>
      </c>
      <c r="R4677">
        <v>7</v>
      </c>
      <c r="S4677" t="s">
        <v>36</v>
      </c>
      <c r="T4677">
        <v>5</v>
      </c>
      <c r="U4677">
        <v>1</v>
      </c>
      <c r="V4677">
        <v>2</v>
      </c>
      <c r="W4677">
        <v>10</v>
      </c>
      <c r="X4677">
        <v>639</v>
      </c>
      <c r="Y4677">
        <v>50</v>
      </c>
      <c r="Z4677" t="s">
        <v>41</v>
      </c>
      <c r="AA4677">
        <v>0</v>
      </c>
      <c r="AB4677" t="str">
        <f t="shared" si="73"/>
        <v>20-29</v>
      </c>
    </row>
    <row r="4678" spans="1:28" x14ac:dyDescent="0.3">
      <c r="A4678">
        <v>50</v>
      </c>
      <c r="B4678" t="s">
        <v>27</v>
      </c>
      <c r="C4678" t="s">
        <v>28</v>
      </c>
      <c r="D4678">
        <v>86</v>
      </c>
      <c r="E4678" t="s">
        <v>37</v>
      </c>
      <c r="F4678">
        <v>0</v>
      </c>
      <c r="G4678">
        <v>0</v>
      </c>
      <c r="H4678" t="s">
        <v>39</v>
      </c>
      <c r="I4678">
        <v>0</v>
      </c>
      <c r="J4678" t="s">
        <v>31</v>
      </c>
      <c r="K4678">
        <v>0</v>
      </c>
      <c r="L4678" s="1">
        <v>2336</v>
      </c>
      <c r="M4678" t="s">
        <v>27</v>
      </c>
      <c r="N4678" t="s">
        <v>27</v>
      </c>
      <c r="O4678" t="s">
        <v>36</v>
      </c>
      <c r="P4678">
        <v>50</v>
      </c>
      <c r="Q4678" t="s">
        <v>34</v>
      </c>
      <c r="R4678">
        <v>2</v>
      </c>
      <c r="S4678" t="s">
        <v>27</v>
      </c>
      <c r="T4678">
        <v>3</v>
      </c>
      <c r="U4678">
        <v>2</v>
      </c>
      <c r="V4678">
        <v>3</v>
      </c>
      <c r="W4678">
        <v>99</v>
      </c>
      <c r="X4678">
        <v>688</v>
      </c>
      <c r="Y4678">
        <v>50</v>
      </c>
      <c r="Z4678" t="s">
        <v>35</v>
      </c>
      <c r="AA4678">
        <v>100</v>
      </c>
      <c r="AB4678" t="str">
        <f t="shared" si="73"/>
        <v>50-59</v>
      </c>
    </row>
    <row r="4679" spans="1:28" x14ac:dyDescent="0.3">
      <c r="A4679">
        <v>56</v>
      </c>
      <c r="B4679" t="s">
        <v>36</v>
      </c>
      <c r="C4679" t="s">
        <v>38</v>
      </c>
      <c r="D4679">
        <v>0</v>
      </c>
      <c r="E4679" t="s">
        <v>29</v>
      </c>
      <c r="F4679">
        <v>50</v>
      </c>
      <c r="G4679">
        <v>0</v>
      </c>
      <c r="H4679" t="s">
        <v>30</v>
      </c>
      <c r="I4679">
        <v>0</v>
      </c>
      <c r="J4679" t="s">
        <v>31</v>
      </c>
      <c r="K4679">
        <v>0</v>
      </c>
      <c r="L4679" s="1">
        <v>2350</v>
      </c>
      <c r="M4679" t="s">
        <v>27</v>
      </c>
      <c r="N4679" t="s">
        <v>27</v>
      </c>
      <c r="O4679" t="s">
        <v>27</v>
      </c>
      <c r="P4679">
        <v>0</v>
      </c>
      <c r="Q4679" t="s">
        <v>34</v>
      </c>
      <c r="R4679">
        <v>14</v>
      </c>
      <c r="S4679" t="s">
        <v>36</v>
      </c>
      <c r="T4679">
        <v>6</v>
      </c>
      <c r="U4679">
        <v>4</v>
      </c>
      <c r="V4679">
        <v>1</v>
      </c>
      <c r="W4679">
        <v>10</v>
      </c>
      <c r="X4679">
        <v>596</v>
      </c>
      <c r="Y4679">
        <v>50</v>
      </c>
      <c r="Z4679" t="s">
        <v>35</v>
      </c>
      <c r="AA4679">
        <v>100</v>
      </c>
      <c r="AB4679" t="str">
        <f t="shared" si="73"/>
        <v>50-59</v>
      </c>
    </row>
    <row r="4680" spans="1:28" x14ac:dyDescent="0.3">
      <c r="A4680">
        <v>52</v>
      </c>
      <c r="B4680" t="s">
        <v>27</v>
      </c>
      <c r="C4680" t="s">
        <v>28</v>
      </c>
      <c r="D4680">
        <v>86</v>
      </c>
      <c r="E4680" t="s">
        <v>29</v>
      </c>
      <c r="F4680">
        <v>50</v>
      </c>
      <c r="G4680">
        <v>0</v>
      </c>
      <c r="H4680" t="s">
        <v>39</v>
      </c>
      <c r="I4680">
        <v>0</v>
      </c>
      <c r="J4680" t="s">
        <v>31</v>
      </c>
      <c r="K4680">
        <v>0</v>
      </c>
      <c r="L4680" s="1">
        <v>2336</v>
      </c>
      <c r="M4680" t="s">
        <v>27</v>
      </c>
      <c r="N4680" t="s">
        <v>27</v>
      </c>
      <c r="O4680" t="s">
        <v>27</v>
      </c>
      <c r="P4680">
        <v>0</v>
      </c>
      <c r="Q4680" t="s">
        <v>44</v>
      </c>
      <c r="R4680">
        <v>14</v>
      </c>
      <c r="S4680" t="s">
        <v>27</v>
      </c>
      <c r="T4680">
        <v>2</v>
      </c>
      <c r="U4680">
        <v>2</v>
      </c>
      <c r="V4680">
        <v>3</v>
      </c>
      <c r="W4680">
        <v>99</v>
      </c>
      <c r="X4680">
        <v>769</v>
      </c>
      <c r="Y4680">
        <v>-50</v>
      </c>
      <c r="Z4680" t="s">
        <v>35</v>
      </c>
      <c r="AA4680">
        <v>100</v>
      </c>
      <c r="AB4680" t="str">
        <f t="shared" si="73"/>
        <v>50-59</v>
      </c>
    </row>
    <row r="4681" spans="1:28" x14ac:dyDescent="0.3">
      <c r="A4681">
        <v>43</v>
      </c>
      <c r="B4681" t="s">
        <v>27</v>
      </c>
      <c r="C4681" t="s">
        <v>38</v>
      </c>
      <c r="D4681">
        <v>0</v>
      </c>
      <c r="E4681" t="s">
        <v>29</v>
      </c>
      <c r="F4681">
        <v>50</v>
      </c>
      <c r="G4681">
        <v>0</v>
      </c>
      <c r="H4681" t="s">
        <v>39</v>
      </c>
      <c r="I4681">
        <v>0</v>
      </c>
      <c r="J4681" t="s">
        <v>31</v>
      </c>
      <c r="K4681">
        <v>0</v>
      </c>
      <c r="L4681" s="1">
        <v>2250</v>
      </c>
      <c r="M4681" t="s">
        <v>27</v>
      </c>
      <c r="N4681" t="s">
        <v>27</v>
      </c>
      <c r="O4681" t="s">
        <v>27</v>
      </c>
      <c r="P4681">
        <v>0</v>
      </c>
      <c r="Q4681" t="s">
        <v>34</v>
      </c>
      <c r="R4681">
        <v>8</v>
      </c>
      <c r="S4681" t="s">
        <v>36</v>
      </c>
      <c r="T4681">
        <v>9</v>
      </c>
      <c r="U4681">
        <v>3</v>
      </c>
      <c r="V4681">
        <v>1</v>
      </c>
      <c r="W4681">
        <v>7</v>
      </c>
      <c r="X4681">
        <v>789</v>
      </c>
      <c r="Y4681">
        <v>-50</v>
      </c>
      <c r="Z4681" t="s">
        <v>35</v>
      </c>
      <c r="AA4681">
        <v>100</v>
      </c>
      <c r="AB4681" t="str">
        <f t="shared" si="73"/>
        <v>40-49</v>
      </c>
    </row>
    <row r="4682" spans="1:28" x14ac:dyDescent="0.3">
      <c r="A4682">
        <v>36</v>
      </c>
      <c r="B4682" t="s">
        <v>27</v>
      </c>
      <c r="C4682" t="s">
        <v>38</v>
      </c>
      <c r="D4682">
        <v>0</v>
      </c>
      <c r="E4682" t="s">
        <v>42</v>
      </c>
      <c r="F4682">
        <v>100</v>
      </c>
      <c r="G4682">
        <v>0</v>
      </c>
      <c r="H4682" t="s">
        <v>43</v>
      </c>
      <c r="I4682">
        <v>0</v>
      </c>
      <c r="J4682" t="s">
        <v>31</v>
      </c>
      <c r="K4682">
        <v>0</v>
      </c>
      <c r="L4682" s="1">
        <v>2300</v>
      </c>
      <c r="M4682" t="s">
        <v>27</v>
      </c>
      <c r="N4682" t="s">
        <v>27</v>
      </c>
      <c r="O4682" t="s">
        <v>27</v>
      </c>
      <c r="P4682">
        <v>0</v>
      </c>
      <c r="Q4682" t="s">
        <v>34</v>
      </c>
      <c r="R4682">
        <v>17</v>
      </c>
      <c r="S4682" t="s">
        <v>36</v>
      </c>
      <c r="T4682">
        <v>2</v>
      </c>
      <c r="U4682">
        <v>1</v>
      </c>
      <c r="V4682">
        <v>1</v>
      </c>
      <c r="W4682">
        <v>9</v>
      </c>
      <c r="X4682">
        <v>707</v>
      </c>
      <c r="Y4682">
        <v>-50</v>
      </c>
      <c r="Z4682" t="s">
        <v>35</v>
      </c>
      <c r="AA4682">
        <v>100</v>
      </c>
      <c r="AB4682" t="str">
        <f t="shared" si="73"/>
        <v>30-39</v>
      </c>
    </row>
    <row r="4683" spans="1:28" x14ac:dyDescent="0.3">
      <c r="A4683">
        <v>31</v>
      </c>
      <c r="B4683" t="s">
        <v>27</v>
      </c>
      <c r="C4683" t="s">
        <v>28</v>
      </c>
      <c r="D4683">
        <v>86</v>
      </c>
      <c r="E4683" t="s">
        <v>29</v>
      </c>
      <c r="F4683">
        <v>50</v>
      </c>
      <c r="G4683">
        <v>0</v>
      </c>
      <c r="H4683" t="s">
        <v>43</v>
      </c>
      <c r="I4683">
        <v>0</v>
      </c>
      <c r="J4683" t="s">
        <v>40</v>
      </c>
      <c r="K4683">
        <v>-200</v>
      </c>
      <c r="L4683" s="1">
        <v>2186</v>
      </c>
      <c r="M4683" t="s">
        <v>27</v>
      </c>
      <c r="N4683" t="s">
        <v>36</v>
      </c>
      <c r="O4683" t="s">
        <v>27</v>
      </c>
      <c r="P4683">
        <v>50</v>
      </c>
      <c r="Q4683" t="s">
        <v>34</v>
      </c>
      <c r="R4683">
        <v>30</v>
      </c>
      <c r="S4683" t="s">
        <v>36</v>
      </c>
      <c r="T4683">
        <v>6</v>
      </c>
      <c r="U4683">
        <v>3</v>
      </c>
      <c r="V4683">
        <v>2</v>
      </c>
      <c r="W4683">
        <v>8</v>
      </c>
      <c r="X4683">
        <v>619</v>
      </c>
      <c r="Y4683">
        <v>50</v>
      </c>
      <c r="Z4683" t="s">
        <v>35</v>
      </c>
      <c r="AA4683">
        <v>100</v>
      </c>
      <c r="AB4683" t="str">
        <f t="shared" si="73"/>
        <v>30-39</v>
      </c>
    </row>
    <row r="4684" spans="1:28" x14ac:dyDescent="0.3">
      <c r="A4684">
        <v>62</v>
      </c>
      <c r="B4684" t="s">
        <v>36</v>
      </c>
      <c r="C4684" t="s">
        <v>38</v>
      </c>
      <c r="D4684">
        <v>0</v>
      </c>
      <c r="E4684" t="s">
        <v>29</v>
      </c>
      <c r="F4684">
        <v>50</v>
      </c>
      <c r="G4684">
        <v>0</v>
      </c>
      <c r="H4684" t="s">
        <v>30</v>
      </c>
      <c r="I4684">
        <v>0</v>
      </c>
      <c r="J4684" t="s">
        <v>31</v>
      </c>
      <c r="K4684">
        <v>0</v>
      </c>
      <c r="L4684" s="1">
        <v>2250</v>
      </c>
      <c r="M4684" t="s">
        <v>27</v>
      </c>
      <c r="N4684" t="s">
        <v>27</v>
      </c>
      <c r="O4684" t="s">
        <v>27</v>
      </c>
      <c r="P4684">
        <v>0</v>
      </c>
      <c r="Q4684" t="s">
        <v>34</v>
      </c>
      <c r="R4684">
        <v>28</v>
      </c>
      <c r="S4684" t="s">
        <v>27</v>
      </c>
      <c r="T4684">
        <v>8</v>
      </c>
      <c r="U4684">
        <v>2</v>
      </c>
      <c r="V4684">
        <v>3</v>
      </c>
      <c r="W4684">
        <v>99</v>
      </c>
      <c r="X4684">
        <v>710</v>
      </c>
      <c r="Y4684">
        <v>-50</v>
      </c>
      <c r="Z4684" t="s">
        <v>35</v>
      </c>
      <c r="AA4684">
        <v>100</v>
      </c>
      <c r="AB4684" t="str">
        <f t="shared" si="73"/>
        <v>60-69</v>
      </c>
    </row>
    <row r="4685" spans="1:28" x14ac:dyDescent="0.3">
      <c r="A4685">
        <v>29</v>
      </c>
      <c r="B4685" t="s">
        <v>27</v>
      </c>
      <c r="C4685" t="s">
        <v>38</v>
      </c>
      <c r="D4685">
        <v>0</v>
      </c>
      <c r="E4685" t="s">
        <v>37</v>
      </c>
      <c r="F4685">
        <v>0</v>
      </c>
      <c r="G4685">
        <v>0</v>
      </c>
      <c r="H4685" t="s">
        <v>30</v>
      </c>
      <c r="I4685">
        <v>0</v>
      </c>
      <c r="J4685" t="s">
        <v>31</v>
      </c>
      <c r="K4685">
        <v>0</v>
      </c>
      <c r="L4685" s="1">
        <v>2100</v>
      </c>
      <c r="M4685" t="s">
        <v>27</v>
      </c>
      <c r="N4685" t="s">
        <v>27</v>
      </c>
      <c r="O4685" t="s">
        <v>27</v>
      </c>
      <c r="P4685">
        <v>0</v>
      </c>
      <c r="Q4685" t="s">
        <v>34</v>
      </c>
      <c r="R4685">
        <v>10</v>
      </c>
      <c r="S4685" t="s">
        <v>36</v>
      </c>
      <c r="T4685">
        <v>5</v>
      </c>
      <c r="U4685">
        <v>1</v>
      </c>
      <c r="V4685">
        <v>1</v>
      </c>
      <c r="W4685">
        <v>12</v>
      </c>
      <c r="X4685">
        <v>727</v>
      </c>
      <c r="Y4685">
        <v>-50</v>
      </c>
      <c r="Z4685" t="s">
        <v>41</v>
      </c>
      <c r="AA4685">
        <v>0</v>
      </c>
      <c r="AB4685" t="str">
        <f t="shared" si="73"/>
        <v>20-29</v>
      </c>
    </row>
    <row r="4686" spans="1:28" x14ac:dyDescent="0.3">
      <c r="A4686">
        <v>24</v>
      </c>
      <c r="B4686" t="s">
        <v>27</v>
      </c>
      <c r="C4686" t="s">
        <v>38</v>
      </c>
      <c r="D4686">
        <v>0</v>
      </c>
      <c r="E4686" t="s">
        <v>29</v>
      </c>
      <c r="F4686">
        <v>50</v>
      </c>
      <c r="G4686">
        <v>0</v>
      </c>
      <c r="H4686" t="s">
        <v>30</v>
      </c>
      <c r="I4686">
        <v>0</v>
      </c>
      <c r="J4686" t="s">
        <v>40</v>
      </c>
      <c r="K4686">
        <v>-200</v>
      </c>
      <c r="L4686" s="1">
        <v>2000</v>
      </c>
      <c r="M4686" t="s">
        <v>27</v>
      </c>
      <c r="N4686" t="s">
        <v>36</v>
      </c>
      <c r="O4686" t="s">
        <v>27</v>
      </c>
      <c r="P4686">
        <v>50</v>
      </c>
      <c r="Q4686" t="s">
        <v>32</v>
      </c>
      <c r="R4686">
        <v>2</v>
      </c>
      <c r="S4686" t="s">
        <v>36</v>
      </c>
      <c r="T4686">
        <v>7</v>
      </c>
      <c r="U4686">
        <v>3</v>
      </c>
      <c r="V4686">
        <v>2</v>
      </c>
      <c r="W4686">
        <v>11</v>
      </c>
      <c r="X4686">
        <v>688</v>
      </c>
      <c r="Y4686">
        <v>50</v>
      </c>
      <c r="Z4686" t="s">
        <v>41</v>
      </c>
      <c r="AA4686">
        <v>0</v>
      </c>
      <c r="AB4686" t="str">
        <f t="shared" si="73"/>
        <v>20-29</v>
      </c>
    </row>
    <row r="4687" spans="1:28" x14ac:dyDescent="0.3">
      <c r="A4687">
        <v>49</v>
      </c>
      <c r="B4687" t="s">
        <v>27</v>
      </c>
      <c r="C4687" t="s">
        <v>28</v>
      </c>
      <c r="D4687">
        <v>86</v>
      </c>
      <c r="E4687" t="s">
        <v>29</v>
      </c>
      <c r="F4687">
        <v>50</v>
      </c>
      <c r="G4687">
        <v>1</v>
      </c>
      <c r="H4687" t="s">
        <v>43</v>
      </c>
      <c r="I4687">
        <v>200</v>
      </c>
      <c r="J4687" t="s">
        <v>31</v>
      </c>
      <c r="K4687">
        <v>0</v>
      </c>
      <c r="L4687" s="1">
        <v>2436</v>
      </c>
      <c r="M4687" t="s">
        <v>36</v>
      </c>
      <c r="N4687" t="s">
        <v>36</v>
      </c>
      <c r="O4687" t="s">
        <v>27</v>
      </c>
      <c r="P4687">
        <v>100</v>
      </c>
      <c r="Q4687" t="s">
        <v>34</v>
      </c>
      <c r="R4687">
        <v>19</v>
      </c>
      <c r="S4687" t="s">
        <v>36</v>
      </c>
      <c r="T4687">
        <v>4</v>
      </c>
      <c r="U4687">
        <v>2</v>
      </c>
      <c r="V4687">
        <v>2</v>
      </c>
      <c r="W4687">
        <v>5</v>
      </c>
      <c r="X4687">
        <v>752</v>
      </c>
      <c r="Y4687">
        <v>-50</v>
      </c>
      <c r="Z4687" t="s">
        <v>35</v>
      </c>
      <c r="AA4687">
        <v>100</v>
      </c>
      <c r="AB4687" t="str">
        <f t="shared" si="73"/>
        <v>40-49</v>
      </c>
    </row>
    <row r="4688" spans="1:28" x14ac:dyDescent="0.3">
      <c r="A4688">
        <v>28</v>
      </c>
      <c r="B4688" t="s">
        <v>27</v>
      </c>
      <c r="C4688" t="s">
        <v>28</v>
      </c>
      <c r="D4688">
        <v>86</v>
      </c>
      <c r="E4688" t="s">
        <v>29</v>
      </c>
      <c r="F4688">
        <v>50</v>
      </c>
      <c r="G4688">
        <v>2</v>
      </c>
      <c r="H4688" t="s">
        <v>30</v>
      </c>
      <c r="I4688">
        <v>100</v>
      </c>
      <c r="J4688" t="s">
        <v>40</v>
      </c>
      <c r="K4688">
        <v>-200</v>
      </c>
      <c r="L4688" s="1">
        <v>2236</v>
      </c>
      <c r="M4688" t="s">
        <v>27</v>
      </c>
      <c r="N4688" t="s">
        <v>27</v>
      </c>
      <c r="O4688" t="s">
        <v>27</v>
      </c>
      <c r="P4688">
        <v>0</v>
      </c>
      <c r="Q4688" t="s">
        <v>34</v>
      </c>
      <c r="R4688">
        <v>29</v>
      </c>
      <c r="S4688" t="s">
        <v>27</v>
      </c>
      <c r="T4688">
        <v>3</v>
      </c>
      <c r="U4688">
        <v>2</v>
      </c>
      <c r="V4688">
        <v>1</v>
      </c>
      <c r="W4688">
        <v>99</v>
      </c>
      <c r="X4688">
        <v>731</v>
      </c>
      <c r="Y4688">
        <v>-50</v>
      </c>
      <c r="Z4688" t="s">
        <v>35</v>
      </c>
      <c r="AA4688">
        <v>100</v>
      </c>
      <c r="AB4688" t="str">
        <f t="shared" si="73"/>
        <v>20-29</v>
      </c>
    </row>
    <row r="4689" spans="1:28" x14ac:dyDescent="0.3">
      <c r="A4689">
        <v>25</v>
      </c>
      <c r="B4689" t="s">
        <v>27</v>
      </c>
      <c r="C4689" t="s">
        <v>28</v>
      </c>
      <c r="D4689">
        <v>86</v>
      </c>
      <c r="E4689" t="s">
        <v>29</v>
      </c>
      <c r="F4689">
        <v>50</v>
      </c>
      <c r="G4689">
        <v>0</v>
      </c>
      <c r="H4689" t="s">
        <v>30</v>
      </c>
      <c r="I4689">
        <v>0</v>
      </c>
      <c r="J4689" t="s">
        <v>31</v>
      </c>
      <c r="K4689">
        <v>0</v>
      </c>
      <c r="L4689" s="1">
        <v>2336</v>
      </c>
      <c r="M4689" t="s">
        <v>27</v>
      </c>
      <c r="N4689" t="s">
        <v>27</v>
      </c>
      <c r="O4689" t="s">
        <v>27</v>
      </c>
      <c r="P4689">
        <v>0</v>
      </c>
      <c r="Q4689" t="s">
        <v>34</v>
      </c>
      <c r="R4689">
        <v>16</v>
      </c>
      <c r="S4689" t="s">
        <v>36</v>
      </c>
      <c r="T4689">
        <v>4</v>
      </c>
      <c r="U4689">
        <v>2</v>
      </c>
      <c r="V4689">
        <v>1</v>
      </c>
      <c r="W4689">
        <v>10</v>
      </c>
      <c r="X4689">
        <v>699</v>
      </c>
      <c r="Y4689">
        <v>50</v>
      </c>
      <c r="Z4689" t="s">
        <v>41</v>
      </c>
      <c r="AA4689">
        <v>0</v>
      </c>
      <c r="AB4689" t="str">
        <f t="shared" si="73"/>
        <v>20-29</v>
      </c>
    </row>
    <row r="4690" spans="1:28" x14ac:dyDescent="0.3">
      <c r="A4690">
        <v>18</v>
      </c>
      <c r="B4690" t="s">
        <v>27</v>
      </c>
      <c r="C4690" t="s">
        <v>28</v>
      </c>
      <c r="D4690">
        <v>86</v>
      </c>
      <c r="E4690" t="s">
        <v>29</v>
      </c>
      <c r="F4690">
        <v>50</v>
      </c>
      <c r="G4690">
        <v>0</v>
      </c>
      <c r="H4690" t="s">
        <v>30</v>
      </c>
      <c r="I4690">
        <v>0</v>
      </c>
      <c r="J4690" t="s">
        <v>40</v>
      </c>
      <c r="K4690">
        <v>-200</v>
      </c>
      <c r="L4690" s="1">
        <v>2136</v>
      </c>
      <c r="M4690" t="s">
        <v>27</v>
      </c>
      <c r="N4690" t="s">
        <v>27</v>
      </c>
      <c r="O4690" t="s">
        <v>27</v>
      </c>
      <c r="P4690">
        <v>0</v>
      </c>
      <c r="Q4690" t="s">
        <v>32</v>
      </c>
      <c r="R4690">
        <v>1</v>
      </c>
      <c r="S4690" t="s">
        <v>36</v>
      </c>
      <c r="T4690">
        <v>3</v>
      </c>
      <c r="U4690">
        <v>4</v>
      </c>
      <c r="V4690">
        <v>2</v>
      </c>
      <c r="W4690">
        <v>9</v>
      </c>
      <c r="X4690">
        <v>768</v>
      </c>
      <c r="Y4690">
        <v>-50</v>
      </c>
      <c r="Z4690" t="s">
        <v>35</v>
      </c>
      <c r="AA4690">
        <v>100</v>
      </c>
      <c r="AB4690" t="str">
        <f t="shared" si="73"/>
        <v>10-19</v>
      </c>
    </row>
    <row r="4691" spans="1:28" x14ac:dyDescent="0.3">
      <c r="A4691">
        <v>32</v>
      </c>
      <c r="B4691" t="s">
        <v>27</v>
      </c>
      <c r="C4691" t="s">
        <v>28</v>
      </c>
      <c r="D4691">
        <v>86</v>
      </c>
      <c r="E4691" t="s">
        <v>37</v>
      </c>
      <c r="F4691">
        <v>0</v>
      </c>
      <c r="G4691">
        <v>0</v>
      </c>
      <c r="H4691" t="s">
        <v>30</v>
      </c>
      <c r="I4691">
        <v>0</v>
      </c>
      <c r="J4691" t="s">
        <v>31</v>
      </c>
      <c r="K4691">
        <v>0</v>
      </c>
      <c r="L4691" s="1">
        <v>2236</v>
      </c>
      <c r="M4691" t="s">
        <v>27</v>
      </c>
      <c r="N4691" t="s">
        <v>27</v>
      </c>
      <c r="O4691" t="s">
        <v>27</v>
      </c>
      <c r="P4691">
        <v>0</v>
      </c>
      <c r="Q4691" t="s">
        <v>34</v>
      </c>
      <c r="R4691">
        <v>6</v>
      </c>
      <c r="S4691" t="s">
        <v>36</v>
      </c>
      <c r="T4691">
        <v>4</v>
      </c>
      <c r="U4691">
        <v>1</v>
      </c>
      <c r="V4691">
        <v>2</v>
      </c>
      <c r="W4691">
        <v>2</v>
      </c>
      <c r="X4691">
        <v>733</v>
      </c>
      <c r="Y4691">
        <v>-50</v>
      </c>
      <c r="Z4691" t="s">
        <v>33</v>
      </c>
      <c r="AA4691">
        <v>50</v>
      </c>
      <c r="AB4691" t="str">
        <f t="shared" si="73"/>
        <v>30-39</v>
      </c>
    </row>
    <row r="4692" spans="1:28" x14ac:dyDescent="0.3">
      <c r="A4692">
        <v>38</v>
      </c>
      <c r="B4692" t="s">
        <v>27</v>
      </c>
      <c r="C4692" t="s">
        <v>46</v>
      </c>
      <c r="D4692">
        <v>0</v>
      </c>
      <c r="E4692" t="s">
        <v>29</v>
      </c>
      <c r="F4692">
        <v>50</v>
      </c>
      <c r="G4692">
        <v>0</v>
      </c>
      <c r="H4692" t="s">
        <v>30</v>
      </c>
      <c r="I4692">
        <v>0</v>
      </c>
      <c r="J4692" t="s">
        <v>31</v>
      </c>
      <c r="K4692">
        <v>0</v>
      </c>
      <c r="L4692" s="1">
        <v>2250</v>
      </c>
      <c r="M4692" t="s">
        <v>36</v>
      </c>
      <c r="N4692" t="s">
        <v>36</v>
      </c>
      <c r="O4692" t="s">
        <v>27</v>
      </c>
      <c r="P4692">
        <v>100</v>
      </c>
      <c r="Q4692" t="s">
        <v>34</v>
      </c>
      <c r="R4692">
        <v>17</v>
      </c>
      <c r="S4692" t="s">
        <v>27</v>
      </c>
      <c r="T4692">
        <v>1</v>
      </c>
      <c r="U4692">
        <v>1</v>
      </c>
      <c r="V4692">
        <v>2</v>
      </c>
      <c r="W4692">
        <v>99</v>
      </c>
      <c r="X4692">
        <v>667</v>
      </c>
      <c r="Y4692">
        <v>50</v>
      </c>
      <c r="Z4692" t="s">
        <v>35</v>
      </c>
      <c r="AA4692">
        <v>100</v>
      </c>
      <c r="AB4692" t="str">
        <f t="shared" si="73"/>
        <v>30-39</v>
      </c>
    </row>
    <row r="4693" spans="1:28" x14ac:dyDescent="0.3">
      <c r="A4693">
        <v>43</v>
      </c>
      <c r="B4693" t="s">
        <v>27</v>
      </c>
      <c r="C4693" t="s">
        <v>38</v>
      </c>
      <c r="D4693">
        <v>0</v>
      </c>
      <c r="E4693" t="s">
        <v>42</v>
      </c>
      <c r="F4693">
        <v>100</v>
      </c>
      <c r="G4693">
        <v>1</v>
      </c>
      <c r="H4693" t="s">
        <v>39</v>
      </c>
      <c r="I4693">
        <v>100</v>
      </c>
      <c r="J4693" t="s">
        <v>40</v>
      </c>
      <c r="K4693">
        <v>-200</v>
      </c>
      <c r="L4693" s="1">
        <v>2200</v>
      </c>
      <c r="M4693" t="s">
        <v>27</v>
      </c>
      <c r="N4693" t="s">
        <v>36</v>
      </c>
      <c r="O4693" t="s">
        <v>27</v>
      </c>
      <c r="P4693">
        <v>50</v>
      </c>
      <c r="Q4693" t="s">
        <v>34</v>
      </c>
      <c r="R4693">
        <v>13</v>
      </c>
      <c r="S4693" t="s">
        <v>27</v>
      </c>
      <c r="T4693">
        <v>3</v>
      </c>
      <c r="U4693">
        <v>3</v>
      </c>
      <c r="V4693">
        <v>1</v>
      </c>
      <c r="W4693">
        <v>99</v>
      </c>
      <c r="X4693">
        <v>619</v>
      </c>
      <c r="Y4693">
        <v>50</v>
      </c>
      <c r="Z4693" t="s">
        <v>33</v>
      </c>
      <c r="AA4693">
        <v>50</v>
      </c>
      <c r="AB4693" t="str">
        <f t="shared" si="73"/>
        <v>40-49</v>
      </c>
    </row>
    <row r="4694" spans="1:28" x14ac:dyDescent="0.3">
      <c r="A4694">
        <v>54</v>
      </c>
      <c r="B4694" t="s">
        <v>27</v>
      </c>
      <c r="C4694" t="s">
        <v>38</v>
      </c>
      <c r="D4694">
        <v>0</v>
      </c>
      <c r="E4694" t="s">
        <v>29</v>
      </c>
      <c r="F4694">
        <v>50</v>
      </c>
      <c r="G4694">
        <v>2</v>
      </c>
      <c r="H4694" t="s">
        <v>30</v>
      </c>
      <c r="I4694">
        <v>100</v>
      </c>
      <c r="J4694" t="s">
        <v>31</v>
      </c>
      <c r="K4694">
        <v>0</v>
      </c>
      <c r="L4694" s="1">
        <v>2350</v>
      </c>
      <c r="M4694" t="s">
        <v>27</v>
      </c>
      <c r="N4694" t="s">
        <v>27</v>
      </c>
      <c r="O4694" t="s">
        <v>27</v>
      </c>
      <c r="P4694">
        <v>0</v>
      </c>
      <c r="Q4694" t="s">
        <v>32</v>
      </c>
      <c r="R4694">
        <v>12</v>
      </c>
      <c r="S4694" t="s">
        <v>36</v>
      </c>
      <c r="T4694">
        <v>2</v>
      </c>
      <c r="U4694">
        <v>2</v>
      </c>
      <c r="V4694">
        <v>2</v>
      </c>
      <c r="W4694">
        <v>4</v>
      </c>
      <c r="X4694">
        <v>785</v>
      </c>
      <c r="Y4694">
        <v>-50</v>
      </c>
      <c r="Z4694" t="s">
        <v>35</v>
      </c>
      <c r="AA4694">
        <v>100</v>
      </c>
      <c r="AB4694" t="str">
        <f t="shared" si="73"/>
        <v>50-59</v>
      </c>
    </row>
    <row r="4695" spans="1:28" x14ac:dyDescent="0.3">
      <c r="A4695">
        <v>47</v>
      </c>
      <c r="B4695" t="s">
        <v>27</v>
      </c>
      <c r="C4695" t="s">
        <v>28</v>
      </c>
      <c r="D4695">
        <v>86</v>
      </c>
      <c r="E4695" t="s">
        <v>29</v>
      </c>
      <c r="F4695">
        <v>50</v>
      </c>
      <c r="G4695">
        <v>0</v>
      </c>
      <c r="H4695" t="s">
        <v>39</v>
      </c>
      <c r="I4695">
        <v>0</v>
      </c>
      <c r="J4695" t="s">
        <v>31</v>
      </c>
      <c r="K4695">
        <v>0</v>
      </c>
      <c r="L4695" s="1">
        <v>2386</v>
      </c>
      <c r="M4695" t="s">
        <v>27</v>
      </c>
      <c r="N4695" t="s">
        <v>36</v>
      </c>
      <c r="O4695" t="s">
        <v>27</v>
      </c>
      <c r="P4695">
        <v>50</v>
      </c>
      <c r="Q4695" t="s">
        <v>34</v>
      </c>
      <c r="R4695">
        <v>27</v>
      </c>
      <c r="S4695" t="s">
        <v>27</v>
      </c>
      <c r="T4695">
        <v>4</v>
      </c>
      <c r="U4695">
        <v>2</v>
      </c>
      <c r="V4695">
        <v>2</v>
      </c>
      <c r="W4695">
        <v>99</v>
      </c>
      <c r="X4695">
        <v>668</v>
      </c>
      <c r="Y4695">
        <v>50</v>
      </c>
      <c r="Z4695" t="s">
        <v>35</v>
      </c>
      <c r="AA4695">
        <v>100</v>
      </c>
      <c r="AB4695" t="str">
        <f t="shared" si="73"/>
        <v>40-49</v>
      </c>
    </row>
    <row r="4696" spans="1:28" x14ac:dyDescent="0.3">
      <c r="A4696">
        <v>37</v>
      </c>
      <c r="B4696" t="s">
        <v>27</v>
      </c>
      <c r="C4696" t="s">
        <v>45</v>
      </c>
      <c r="D4696">
        <v>0</v>
      </c>
      <c r="E4696" t="s">
        <v>29</v>
      </c>
      <c r="F4696">
        <v>50</v>
      </c>
      <c r="G4696">
        <v>0</v>
      </c>
      <c r="H4696" t="s">
        <v>30</v>
      </c>
      <c r="I4696">
        <v>0</v>
      </c>
      <c r="J4696" t="s">
        <v>31</v>
      </c>
      <c r="K4696">
        <v>0</v>
      </c>
      <c r="L4696" s="1">
        <v>2250</v>
      </c>
      <c r="M4696" t="s">
        <v>27</v>
      </c>
      <c r="N4696" t="s">
        <v>27</v>
      </c>
      <c r="O4696" t="s">
        <v>27</v>
      </c>
      <c r="P4696">
        <v>0</v>
      </c>
      <c r="Q4696" t="s">
        <v>34</v>
      </c>
      <c r="R4696">
        <v>19</v>
      </c>
      <c r="S4696" t="s">
        <v>36</v>
      </c>
      <c r="T4696">
        <v>8</v>
      </c>
      <c r="U4696">
        <v>3</v>
      </c>
      <c r="V4696">
        <v>1</v>
      </c>
      <c r="W4696">
        <v>12</v>
      </c>
      <c r="X4696">
        <v>788</v>
      </c>
      <c r="Y4696">
        <v>-50</v>
      </c>
      <c r="Z4696" t="s">
        <v>35</v>
      </c>
      <c r="AA4696">
        <v>100</v>
      </c>
      <c r="AB4696" t="str">
        <f t="shared" si="73"/>
        <v>30-39</v>
      </c>
    </row>
    <row r="4697" spans="1:28" x14ac:dyDescent="0.3">
      <c r="A4697">
        <v>37</v>
      </c>
      <c r="B4697" t="s">
        <v>27</v>
      </c>
      <c r="C4697" t="s">
        <v>28</v>
      </c>
      <c r="D4697">
        <v>86</v>
      </c>
      <c r="E4697" t="s">
        <v>29</v>
      </c>
      <c r="F4697">
        <v>50</v>
      </c>
      <c r="G4697">
        <v>0</v>
      </c>
      <c r="H4697" t="s">
        <v>30</v>
      </c>
      <c r="I4697">
        <v>0</v>
      </c>
      <c r="J4697" t="s">
        <v>40</v>
      </c>
      <c r="K4697">
        <v>-200</v>
      </c>
      <c r="L4697" s="1">
        <v>2136</v>
      </c>
      <c r="M4697" t="s">
        <v>27</v>
      </c>
      <c r="N4697" t="s">
        <v>36</v>
      </c>
      <c r="O4697" t="s">
        <v>27</v>
      </c>
      <c r="P4697">
        <v>50</v>
      </c>
      <c r="Q4697" t="s">
        <v>34</v>
      </c>
      <c r="R4697">
        <v>1</v>
      </c>
      <c r="S4697" t="s">
        <v>36</v>
      </c>
      <c r="T4697">
        <v>3</v>
      </c>
      <c r="U4697">
        <v>0</v>
      </c>
      <c r="V4697">
        <v>3</v>
      </c>
      <c r="W4697">
        <v>8</v>
      </c>
      <c r="X4697">
        <v>655</v>
      </c>
      <c r="Y4697">
        <v>50</v>
      </c>
      <c r="Z4697" t="s">
        <v>33</v>
      </c>
      <c r="AA4697">
        <v>50</v>
      </c>
      <c r="AB4697" t="str">
        <f t="shared" si="73"/>
        <v>30-39</v>
      </c>
    </row>
    <row r="4698" spans="1:28" x14ac:dyDescent="0.3">
      <c r="A4698">
        <v>47</v>
      </c>
      <c r="B4698" t="s">
        <v>27</v>
      </c>
      <c r="C4698" t="s">
        <v>38</v>
      </c>
      <c r="D4698">
        <v>0</v>
      </c>
      <c r="E4698" t="s">
        <v>37</v>
      </c>
      <c r="F4698">
        <v>0</v>
      </c>
      <c r="G4698">
        <v>0</v>
      </c>
      <c r="H4698" t="s">
        <v>30</v>
      </c>
      <c r="I4698">
        <v>0</v>
      </c>
      <c r="J4698" t="s">
        <v>40</v>
      </c>
      <c r="K4698">
        <v>-200</v>
      </c>
      <c r="L4698" s="1">
        <v>2000</v>
      </c>
      <c r="M4698" t="s">
        <v>27</v>
      </c>
      <c r="N4698" t="s">
        <v>27</v>
      </c>
      <c r="O4698" t="s">
        <v>27</v>
      </c>
      <c r="P4698">
        <v>0</v>
      </c>
      <c r="Q4698" t="s">
        <v>32</v>
      </c>
      <c r="R4698">
        <v>19</v>
      </c>
      <c r="S4698" t="s">
        <v>36</v>
      </c>
      <c r="T4698">
        <v>4</v>
      </c>
      <c r="U4698">
        <v>0</v>
      </c>
      <c r="V4698">
        <v>2</v>
      </c>
      <c r="W4698">
        <v>1</v>
      </c>
      <c r="X4698">
        <v>731</v>
      </c>
      <c r="Y4698">
        <v>-50</v>
      </c>
      <c r="Z4698" t="s">
        <v>35</v>
      </c>
      <c r="AA4698">
        <v>100</v>
      </c>
      <c r="AB4698" t="str">
        <f t="shared" si="73"/>
        <v>40-49</v>
      </c>
    </row>
    <row r="4699" spans="1:28" x14ac:dyDescent="0.3">
      <c r="A4699">
        <v>59</v>
      </c>
      <c r="B4699" t="s">
        <v>36</v>
      </c>
      <c r="C4699" t="s">
        <v>45</v>
      </c>
      <c r="D4699">
        <v>0</v>
      </c>
      <c r="E4699" t="s">
        <v>29</v>
      </c>
      <c r="F4699">
        <v>50</v>
      </c>
      <c r="G4699">
        <v>1</v>
      </c>
      <c r="H4699" t="s">
        <v>39</v>
      </c>
      <c r="I4699">
        <v>100</v>
      </c>
      <c r="J4699" t="s">
        <v>31</v>
      </c>
      <c r="K4699">
        <v>0</v>
      </c>
      <c r="L4699" s="1">
        <v>2300</v>
      </c>
      <c r="M4699" t="s">
        <v>36</v>
      </c>
      <c r="N4699" t="s">
        <v>27</v>
      </c>
      <c r="O4699" t="s">
        <v>27</v>
      </c>
      <c r="P4699">
        <v>50</v>
      </c>
      <c r="Q4699" t="s">
        <v>34</v>
      </c>
      <c r="R4699">
        <v>24</v>
      </c>
      <c r="S4699" t="s">
        <v>36</v>
      </c>
      <c r="T4699">
        <v>6</v>
      </c>
      <c r="U4699">
        <v>1</v>
      </c>
      <c r="V4699">
        <v>2</v>
      </c>
      <c r="W4699">
        <v>14</v>
      </c>
      <c r="X4699">
        <v>717</v>
      </c>
      <c r="Y4699">
        <v>-50</v>
      </c>
      <c r="Z4699" t="s">
        <v>35</v>
      </c>
      <c r="AA4699">
        <v>100</v>
      </c>
      <c r="AB4699" t="str">
        <f t="shared" si="73"/>
        <v>50-59</v>
      </c>
    </row>
    <row r="4700" spans="1:28" x14ac:dyDescent="0.3">
      <c r="A4700">
        <v>41</v>
      </c>
      <c r="B4700" t="s">
        <v>27</v>
      </c>
      <c r="C4700" t="s">
        <v>38</v>
      </c>
      <c r="D4700">
        <v>0</v>
      </c>
      <c r="E4700" t="s">
        <v>29</v>
      </c>
      <c r="F4700">
        <v>50</v>
      </c>
      <c r="G4700">
        <v>0</v>
      </c>
      <c r="H4700" t="s">
        <v>30</v>
      </c>
      <c r="I4700">
        <v>0</v>
      </c>
      <c r="J4700" t="s">
        <v>31</v>
      </c>
      <c r="K4700">
        <v>0</v>
      </c>
      <c r="L4700" s="1">
        <v>2250</v>
      </c>
      <c r="M4700" t="s">
        <v>27</v>
      </c>
      <c r="N4700" t="s">
        <v>27</v>
      </c>
      <c r="O4700" t="s">
        <v>27</v>
      </c>
      <c r="P4700">
        <v>0</v>
      </c>
      <c r="Q4700" t="s">
        <v>32</v>
      </c>
      <c r="R4700">
        <v>21</v>
      </c>
      <c r="S4700" t="s">
        <v>36</v>
      </c>
      <c r="T4700">
        <v>3</v>
      </c>
      <c r="U4700">
        <v>1</v>
      </c>
      <c r="V4700">
        <v>2</v>
      </c>
      <c r="W4700">
        <v>12</v>
      </c>
      <c r="X4700">
        <v>732</v>
      </c>
      <c r="Y4700">
        <v>-50</v>
      </c>
      <c r="Z4700" t="s">
        <v>35</v>
      </c>
      <c r="AA4700">
        <v>100</v>
      </c>
      <c r="AB4700" t="str">
        <f t="shared" si="73"/>
        <v>40-49</v>
      </c>
    </row>
    <row r="4701" spans="1:28" x14ac:dyDescent="0.3">
      <c r="A4701">
        <v>32</v>
      </c>
      <c r="B4701" t="s">
        <v>27</v>
      </c>
      <c r="C4701" t="s">
        <v>45</v>
      </c>
      <c r="D4701">
        <v>0</v>
      </c>
      <c r="E4701" t="s">
        <v>42</v>
      </c>
      <c r="F4701">
        <v>100</v>
      </c>
      <c r="G4701">
        <v>1</v>
      </c>
      <c r="H4701" t="s">
        <v>30</v>
      </c>
      <c r="I4701">
        <v>50</v>
      </c>
      <c r="J4701" t="s">
        <v>40</v>
      </c>
      <c r="K4701">
        <v>-200</v>
      </c>
      <c r="L4701" s="1">
        <v>2100</v>
      </c>
      <c r="M4701" t="s">
        <v>27</v>
      </c>
      <c r="N4701" t="s">
        <v>36</v>
      </c>
      <c r="O4701" t="s">
        <v>27</v>
      </c>
      <c r="P4701">
        <v>50</v>
      </c>
      <c r="Q4701" t="s">
        <v>34</v>
      </c>
      <c r="R4701">
        <v>26</v>
      </c>
      <c r="S4701" t="s">
        <v>36</v>
      </c>
      <c r="T4701">
        <v>3</v>
      </c>
      <c r="U4701">
        <v>1</v>
      </c>
      <c r="V4701">
        <v>3</v>
      </c>
      <c r="W4701">
        <v>5</v>
      </c>
      <c r="X4701">
        <v>665</v>
      </c>
      <c r="Y4701">
        <v>50</v>
      </c>
      <c r="Z4701" t="s">
        <v>41</v>
      </c>
      <c r="AA4701">
        <v>0</v>
      </c>
      <c r="AB4701" t="str">
        <f t="shared" si="73"/>
        <v>30-39</v>
      </c>
    </row>
    <row r="4702" spans="1:28" x14ac:dyDescent="0.3">
      <c r="A4702">
        <v>25</v>
      </c>
      <c r="B4702" t="s">
        <v>27</v>
      </c>
      <c r="C4702" t="s">
        <v>38</v>
      </c>
      <c r="D4702">
        <v>0</v>
      </c>
      <c r="E4702" t="s">
        <v>37</v>
      </c>
      <c r="F4702">
        <v>0</v>
      </c>
      <c r="G4702">
        <v>0</v>
      </c>
      <c r="H4702" t="s">
        <v>30</v>
      </c>
      <c r="I4702">
        <v>0</v>
      </c>
      <c r="J4702" t="s">
        <v>40</v>
      </c>
      <c r="K4702">
        <v>-200</v>
      </c>
      <c r="L4702" s="1">
        <v>1900</v>
      </c>
      <c r="M4702" t="s">
        <v>36</v>
      </c>
      <c r="N4702" t="s">
        <v>27</v>
      </c>
      <c r="O4702" t="s">
        <v>27</v>
      </c>
      <c r="P4702">
        <v>50</v>
      </c>
      <c r="Q4702" t="s">
        <v>32</v>
      </c>
      <c r="R4702">
        <v>25</v>
      </c>
      <c r="S4702" t="s">
        <v>36</v>
      </c>
      <c r="T4702">
        <v>4</v>
      </c>
      <c r="U4702">
        <v>0</v>
      </c>
      <c r="V4702">
        <v>2</v>
      </c>
      <c r="W4702">
        <v>9</v>
      </c>
      <c r="X4702">
        <v>796</v>
      </c>
      <c r="Y4702">
        <v>-50</v>
      </c>
      <c r="Z4702" t="s">
        <v>33</v>
      </c>
      <c r="AA4702">
        <v>50</v>
      </c>
      <c r="AB4702" t="str">
        <f t="shared" si="73"/>
        <v>20-29</v>
      </c>
    </row>
    <row r="4703" spans="1:28" x14ac:dyDescent="0.3">
      <c r="A4703">
        <v>18</v>
      </c>
      <c r="B4703" t="s">
        <v>27</v>
      </c>
      <c r="C4703" t="s">
        <v>28</v>
      </c>
      <c r="D4703">
        <v>86</v>
      </c>
      <c r="E4703" t="s">
        <v>29</v>
      </c>
      <c r="F4703">
        <v>50</v>
      </c>
      <c r="G4703">
        <v>0</v>
      </c>
      <c r="H4703" t="s">
        <v>43</v>
      </c>
      <c r="I4703">
        <v>0</v>
      </c>
      <c r="J4703" t="s">
        <v>31</v>
      </c>
      <c r="K4703">
        <v>0</v>
      </c>
      <c r="L4703" s="1">
        <v>2286</v>
      </c>
      <c r="M4703" t="s">
        <v>36</v>
      </c>
      <c r="N4703" t="s">
        <v>36</v>
      </c>
      <c r="O4703" t="s">
        <v>27</v>
      </c>
      <c r="P4703">
        <v>100</v>
      </c>
      <c r="Q4703" t="s">
        <v>34</v>
      </c>
      <c r="R4703">
        <v>7</v>
      </c>
      <c r="S4703" t="s">
        <v>27</v>
      </c>
      <c r="T4703">
        <v>4</v>
      </c>
      <c r="U4703">
        <v>1</v>
      </c>
      <c r="V4703">
        <v>1</v>
      </c>
      <c r="W4703">
        <v>99</v>
      </c>
      <c r="X4703">
        <v>589</v>
      </c>
      <c r="Y4703">
        <v>50</v>
      </c>
      <c r="Z4703" t="s">
        <v>33</v>
      </c>
      <c r="AA4703">
        <v>50</v>
      </c>
      <c r="AB4703" t="str">
        <f t="shared" si="73"/>
        <v>10-19</v>
      </c>
    </row>
    <row r="4704" spans="1:28" x14ac:dyDescent="0.3">
      <c r="A4704">
        <v>49</v>
      </c>
      <c r="B4704" t="s">
        <v>27</v>
      </c>
      <c r="C4704" t="s">
        <v>28</v>
      </c>
      <c r="D4704">
        <v>86</v>
      </c>
      <c r="E4704" t="s">
        <v>42</v>
      </c>
      <c r="F4704">
        <v>100</v>
      </c>
      <c r="G4704">
        <v>0</v>
      </c>
      <c r="H4704" t="s">
        <v>30</v>
      </c>
      <c r="I4704">
        <v>0</v>
      </c>
      <c r="J4704" t="s">
        <v>40</v>
      </c>
      <c r="K4704">
        <v>-200</v>
      </c>
      <c r="L4704" s="1">
        <v>2086</v>
      </c>
      <c r="M4704" t="s">
        <v>27</v>
      </c>
      <c r="N4704" t="s">
        <v>36</v>
      </c>
      <c r="O4704" t="s">
        <v>27</v>
      </c>
      <c r="P4704">
        <v>50</v>
      </c>
      <c r="Q4704" t="s">
        <v>44</v>
      </c>
      <c r="R4704">
        <v>7</v>
      </c>
      <c r="S4704" t="s">
        <v>36</v>
      </c>
      <c r="T4704">
        <v>3</v>
      </c>
      <c r="U4704">
        <v>5</v>
      </c>
      <c r="V4704">
        <v>1</v>
      </c>
      <c r="W4704">
        <v>5</v>
      </c>
      <c r="X4704">
        <v>702</v>
      </c>
      <c r="Y4704">
        <v>-50</v>
      </c>
      <c r="Z4704" t="s">
        <v>33</v>
      </c>
      <c r="AA4704">
        <v>50</v>
      </c>
      <c r="AB4704" t="str">
        <f t="shared" si="73"/>
        <v>40-49</v>
      </c>
    </row>
    <row r="4705" spans="1:28" x14ac:dyDescent="0.3">
      <c r="A4705">
        <v>48</v>
      </c>
      <c r="B4705" t="s">
        <v>27</v>
      </c>
      <c r="C4705" t="s">
        <v>28</v>
      </c>
      <c r="D4705">
        <v>86</v>
      </c>
      <c r="E4705" t="s">
        <v>37</v>
      </c>
      <c r="F4705">
        <v>0</v>
      </c>
      <c r="G4705">
        <v>2</v>
      </c>
      <c r="H4705" t="s">
        <v>39</v>
      </c>
      <c r="I4705">
        <v>200</v>
      </c>
      <c r="J4705" t="s">
        <v>40</v>
      </c>
      <c r="K4705">
        <v>-200</v>
      </c>
      <c r="L4705" s="1">
        <v>2286</v>
      </c>
      <c r="M4705" t="s">
        <v>27</v>
      </c>
      <c r="N4705" t="s">
        <v>27</v>
      </c>
      <c r="O4705" t="s">
        <v>27</v>
      </c>
      <c r="P4705">
        <v>0</v>
      </c>
      <c r="Q4705" t="s">
        <v>32</v>
      </c>
      <c r="R4705">
        <v>23</v>
      </c>
      <c r="S4705" t="s">
        <v>36</v>
      </c>
      <c r="T4705">
        <v>10</v>
      </c>
      <c r="U4705">
        <v>2</v>
      </c>
      <c r="V4705">
        <v>2</v>
      </c>
      <c r="W4705">
        <v>3</v>
      </c>
      <c r="X4705">
        <v>769</v>
      </c>
      <c r="Y4705">
        <v>-50</v>
      </c>
      <c r="Z4705" t="s">
        <v>35</v>
      </c>
      <c r="AA4705">
        <v>100</v>
      </c>
      <c r="AB4705" t="str">
        <f t="shared" si="73"/>
        <v>40-49</v>
      </c>
    </row>
    <row r="4706" spans="1:28" x14ac:dyDescent="0.3">
      <c r="A4706">
        <v>48</v>
      </c>
      <c r="B4706" t="s">
        <v>27</v>
      </c>
      <c r="C4706" t="s">
        <v>28</v>
      </c>
      <c r="D4706">
        <v>86</v>
      </c>
      <c r="E4706" t="s">
        <v>29</v>
      </c>
      <c r="F4706">
        <v>50</v>
      </c>
      <c r="G4706">
        <v>0</v>
      </c>
      <c r="H4706" t="s">
        <v>30</v>
      </c>
      <c r="I4706">
        <v>0</v>
      </c>
      <c r="J4706" t="s">
        <v>40</v>
      </c>
      <c r="K4706">
        <v>-200</v>
      </c>
      <c r="L4706" s="1">
        <v>2036</v>
      </c>
      <c r="M4706" t="s">
        <v>36</v>
      </c>
      <c r="N4706" t="s">
        <v>36</v>
      </c>
      <c r="O4706" t="s">
        <v>27</v>
      </c>
      <c r="P4706">
        <v>100</v>
      </c>
      <c r="Q4706" t="s">
        <v>34</v>
      </c>
      <c r="R4706">
        <v>6</v>
      </c>
      <c r="S4706" t="s">
        <v>36</v>
      </c>
      <c r="T4706">
        <v>4</v>
      </c>
      <c r="U4706">
        <v>2</v>
      </c>
      <c r="V4706">
        <v>2</v>
      </c>
      <c r="W4706">
        <v>10</v>
      </c>
      <c r="X4706">
        <v>658</v>
      </c>
      <c r="Y4706">
        <v>50</v>
      </c>
      <c r="Z4706" t="s">
        <v>41</v>
      </c>
      <c r="AA4706">
        <v>0</v>
      </c>
      <c r="AB4706" t="str">
        <f t="shared" si="73"/>
        <v>40-49</v>
      </c>
    </row>
    <row r="4707" spans="1:28" x14ac:dyDescent="0.3">
      <c r="A4707">
        <v>38</v>
      </c>
      <c r="B4707" t="s">
        <v>27</v>
      </c>
      <c r="C4707" t="s">
        <v>38</v>
      </c>
      <c r="D4707">
        <v>0</v>
      </c>
      <c r="E4707" t="s">
        <v>29</v>
      </c>
      <c r="F4707">
        <v>50</v>
      </c>
      <c r="G4707">
        <v>0</v>
      </c>
      <c r="H4707" t="s">
        <v>30</v>
      </c>
      <c r="I4707">
        <v>0</v>
      </c>
      <c r="J4707" t="s">
        <v>31</v>
      </c>
      <c r="K4707">
        <v>0</v>
      </c>
      <c r="L4707" s="1">
        <v>2200</v>
      </c>
      <c r="M4707" t="s">
        <v>27</v>
      </c>
      <c r="N4707" t="s">
        <v>27</v>
      </c>
      <c r="O4707" t="s">
        <v>27</v>
      </c>
      <c r="P4707">
        <v>0</v>
      </c>
      <c r="Q4707" t="s">
        <v>34</v>
      </c>
      <c r="R4707">
        <v>8</v>
      </c>
      <c r="S4707" t="s">
        <v>36</v>
      </c>
      <c r="T4707">
        <v>9</v>
      </c>
      <c r="U4707">
        <v>1</v>
      </c>
      <c r="V4707">
        <v>1</v>
      </c>
      <c r="W4707">
        <v>12</v>
      </c>
      <c r="X4707">
        <v>716</v>
      </c>
      <c r="Y4707">
        <v>-50</v>
      </c>
      <c r="Z4707" t="s">
        <v>33</v>
      </c>
      <c r="AA4707">
        <v>50</v>
      </c>
      <c r="AB4707" t="str">
        <f t="shared" si="73"/>
        <v>30-39</v>
      </c>
    </row>
    <row r="4708" spans="1:28" x14ac:dyDescent="0.3">
      <c r="A4708">
        <v>61</v>
      </c>
      <c r="B4708" t="s">
        <v>36</v>
      </c>
      <c r="C4708" t="s">
        <v>28</v>
      </c>
      <c r="D4708">
        <v>86</v>
      </c>
      <c r="E4708" t="s">
        <v>37</v>
      </c>
      <c r="F4708">
        <v>0</v>
      </c>
      <c r="G4708">
        <v>1</v>
      </c>
      <c r="H4708" t="s">
        <v>30</v>
      </c>
      <c r="I4708">
        <v>50</v>
      </c>
      <c r="J4708" t="s">
        <v>40</v>
      </c>
      <c r="K4708">
        <v>-200</v>
      </c>
      <c r="L4708" s="1">
        <v>2086</v>
      </c>
      <c r="M4708" t="s">
        <v>27</v>
      </c>
      <c r="N4708" t="s">
        <v>27</v>
      </c>
      <c r="O4708" t="s">
        <v>36</v>
      </c>
      <c r="P4708">
        <v>50</v>
      </c>
      <c r="Q4708" t="s">
        <v>34</v>
      </c>
      <c r="R4708">
        <v>9</v>
      </c>
      <c r="S4708" t="s">
        <v>36</v>
      </c>
      <c r="T4708">
        <v>2</v>
      </c>
      <c r="U4708">
        <v>2</v>
      </c>
      <c r="V4708">
        <v>2</v>
      </c>
      <c r="W4708">
        <v>6</v>
      </c>
      <c r="X4708">
        <v>684</v>
      </c>
      <c r="Y4708">
        <v>50</v>
      </c>
      <c r="Z4708" t="s">
        <v>41</v>
      </c>
      <c r="AA4708">
        <v>0</v>
      </c>
      <c r="AB4708" t="str">
        <f t="shared" si="73"/>
        <v>60-69</v>
      </c>
    </row>
    <row r="4709" spans="1:28" x14ac:dyDescent="0.3">
      <c r="A4709">
        <v>32</v>
      </c>
      <c r="B4709" t="s">
        <v>27</v>
      </c>
      <c r="C4709" t="s">
        <v>46</v>
      </c>
      <c r="D4709">
        <v>0</v>
      </c>
      <c r="E4709" t="s">
        <v>37</v>
      </c>
      <c r="F4709">
        <v>0</v>
      </c>
      <c r="G4709">
        <v>0</v>
      </c>
      <c r="H4709" t="s">
        <v>30</v>
      </c>
      <c r="I4709">
        <v>0</v>
      </c>
      <c r="J4709" t="s">
        <v>40</v>
      </c>
      <c r="K4709">
        <v>-200</v>
      </c>
      <c r="L4709" s="1">
        <v>1950</v>
      </c>
      <c r="M4709" t="s">
        <v>27</v>
      </c>
      <c r="N4709" t="s">
        <v>36</v>
      </c>
      <c r="O4709" t="s">
        <v>27</v>
      </c>
      <c r="P4709">
        <v>50</v>
      </c>
      <c r="Q4709" t="s">
        <v>32</v>
      </c>
      <c r="R4709">
        <v>6</v>
      </c>
      <c r="S4709" t="s">
        <v>36</v>
      </c>
      <c r="T4709">
        <v>3</v>
      </c>
      <c r="U4709">
        <v>1</v>
      </c>
      <c r="V4709">
        <v>3</v>
      </c>
      <c r="W4709">
        <v>6</v>
      </c>
      <c r="X4709">
        <v>722</v>
      </c>
      <c r="Y4709">
        <v>-50</v>
      </c>
      <c r="Z4709" t="s">
        <v>35</v>
      </c>
      <c r="AA4709">
        <v>100</v>
      </c>
      <c r="AB4709" t="str">
        <f t="shared" si="73"/>
        <v>30-39</v>
      </c>
    </row>
    <row r="4710" spans="1:28" x14ac:dyDescent="0.3">
      <c r="A4710">
        <v>54</v>
      </c>
      <c r="B4710" t="s">
        <v>27</v>
      </c>
      <c r="C4710" t="s">
        <v>28</v>
      </c>
      <c r="D4710">
        <v>86</v>
      </c>
      <c r="E4710" t="s">
        <v>37</v>
      </c>
      <c r="F4710">
        <v>0</v>
      </c>
      <c r="G4710">
        <v>0</v>
      </c>
      <c r="H4710" t="s">
        <v>30</v>
      </c>
      <c r="I4710">
        <v>0</v>
      </c>
      <c r="J4710" t="s">
        <v>40</v>
      </c>
      <c r="K4710">
        <v>-200</v>
      </c>
      <c r="L4710" s="1">
        <v>2086</v>
      </c>
      <c r="M4710" t="s">
        <v>27</v>
      </c>
      <c r="N4710" t="s">
        <v>27</v>
      </c>
      <c r="O4710" t="s">
        <v>27</v>
      </c>
      <c r="P4710">
        <v>0</v>
      </c>
      <c r="Q4710" t="s">
        <v>32</v>
      </c>
      <c r="R4710">
        <v>9</v>
      </c>
      <c r="S4710" t="s">
        <v>27</v>
      </c>
      <c r="T4710">
        <v>7</v>
      </c>
      <c r="U4710">
        <v>3</v>
      </c>
      <c r="V4710">
        <v>2</v>
      </c>
      <c r="W4710">
        <v>99</v>
      </c>
      <c r="X4710">
        <v>760</v>
      </c>
      <c r="Y4710">
        <v>-50</v>
      </c>
      <c r="Z4710" t="s">
        <v>35</v>
      </c>
      <c r="AA4710">
        <v>100</v>
      </c>
      <c r="AB4710" t="str">
        <f t="shared" si="73"/>
        <v>50-59</v>
      </c>
    </row>
    <row r="4711" spans="1:28" x14ac:dyDescent="0.3">
      <c r="A4711">
        <v>39</v>
      </c>
      <c r="B4711" t="s">
        <v>27</v>
      </c>
      <c r="C4711" t="s">
        <v>28</v>
      </c>
      <c r="D4711">
        <v>86</v>
      </c>
      <c r="E4711" t="s">
        <v>37</v>
      </c>
      <c r="F4711">
        <v>0</v>
      </c>
      <c r="G4711">
        <v>1</v>
      </c>
      <c r="H4711" t="s">
        <v>30</v>
      </c>
      <c r="I4711">
        <v>50</v>
      </c>
      <c r="J4711" t="s">
        <v>31</v>
      </c>
      <c r="K4711">
        <v>0</v>
      </c>
      <c r="L4711" s="1">
        <v>2286</v>
      </c>
      <c r="M4711" t="s">
        <v>27</v>
      </c>
      <c r="N4711" t="s">
        <v>36</v>
      </c>
      <c r="O4711" t="s">
        <v>27</v>
      </c>
      <c r="P4711">
        <v>50</v>
      </c>
      <c r="Q4711" t="s">
        <v>34</v>
      </c>
      <c r="R4711">
        <v>23</v>
      </c>
      <c r="S4711" t="s">
        <v>27</v>
      </c>
      <c r="T4711">
        <v>4</v>
      </c>
      <c r="U4711">
        <v>2</v>
      </c>
      <c r="V4711">
        <v>1</v>
      </c>
      <c r="W4711">
        <v>99</v>
      </c>
      <c r="X4711">
        <v>666</v>
      </c>
      <c r="Y4711">
        <v>50</v>
      </c>
      <c r="Z4711" t="s">
        <v>41</v>
      </c>
      <c r="AA4711">
        <v>0</v>
      </c>
      <c r="AB4711" t="str">
        <f t="shared" si="73"/>
        <v>30-39</v>
      </c>
    </row>
    <row r="4712" spans="1:28" x14ac:dyDescent="0.3">
      <c r="A4712">
        <v>30</v>
      </c>
      <c r="B4712" t="s">
        <v>27</v>
      </c>
      <c r="C4712" t="s">
        <v>45</v>
      </c>
      <c r="D4712">
        <v>0</v>
      </c>
      <c r="E4712" t="s">
        <v>37</v>
      </c>
      <c r="F4712">
        <v>0</v>
      </c>
      <c r="G4712">
        <v>1</v>
      </c>
      <c r="H4712" t="s">
        <v>30</v>
      </c>
      <c r="I4712">
        <v>50</v>
      </c>
      <c r="J4712" t="s">
        <v>31</v>
      </c>
      <c r="K4712">
        <v>0</v>
      </c>
      <c r="L4712" s="1">
        <v>2200</v>
      </c>
      <c r="M4712" t="s">
        <v>36</v>
      </c>
      <c r="N4712" t="s">
        <v>27</v>
      </c>
      <c r="O4712" t="s">
        <v>27</v>
      </c>
      <c r="P4712">
        <v>50</v>
      </c>
      <c r="Q4712" t="s">
        <v>34</v>
      </c>
      <c r="R4712">
        <v>11</v>
      </c>
      <c r="S4712" t="s">
        <v>36</v>
      </c>
      <c r="T4712">
        <v>8</v>
      </c>
      <c r="U4712">
        <v>3</v>
      </c>
      <c r="V4712">
        <v>2</v>
      </c>
      <c r="W4712">
        <v>6</v>
      </c>
      <c r="X4712">
        <v>695</v>
      </c>
      <c r="Y4712">
        <v>50</v>
      </c>
      <c r="Z4712" t="s">
        <v>41</v>
      </c>
      <c r="AA4712">
        <v>0</v>
      </c>
      <c r="AB4712" t="str">
        <f t="shared" si="73"/>
        <v>30-39</v>
      </c>
    </row>
    <row r="4713" spans="1:28" x14ac:dyDescent="0.3">
      <c r="A4713">
        <v>48</v>
      </c>
      <c r="B4713" t="s">
        <v>27</v>
      </c>
      <c r="C4713" t="s">
        <v>28</v>
      </c>
      <c r="D4713">
        <v>86</v>
      </c>
      <c r="E4713" t="s">
        <v>42</v>
      </c>
      <c r="F4713">
        <v>100</v>
      </c>
      <c r="G4713">
        <v>0</v>
      </c>
      <c r="H4713" t="s">
        <v>39</v>
      </c>
      <c r="I4713">
        <v>0</v>
      </c>
      <c r="J4713" t="s">
        <v>31</v>
      </c>
      <c r="K4713">
        <v>0</v>
      </c>
      <c r="L4713" s="1">
        <v>2386</v>
      </c>
      <c r="M4713" t="s">
        <v>27</v>
      </c>
      <c r="N4713" t="s">
        <v>27</v>
      </c>
      <c r="O4713" t="s">
        <v>27</v>
      </c>
      <c r="P4713">
        <v>0</v>
      </c>
      <c r="Q4713" t="s">
        <v>32</v>
      </c>
      <c r="R4713">
        <v>1</v>
      </c>
      <c r="S4713" t="s">
        <v>27</v>
      </c>
      <c r="T4713">
        <v>6</v>
      </c>
      <c r="U4713">
        <v>3</v>
      </c>
      <c r="V4713">
        <v>3</v>
      </c>
      <c r="W4713">
        <v>99</v>
      </c>
      <c r="X4713">
        <v>716</v>
      </c>
      <c r="Y4713">
        <v>-50</v>
      </c>
      <c r="Z4713" t="s">
        <v>35</v>
      </c>
      <c r="AA4713">
        <v>100</v>
      </c>
      <c r="AB4713" t="str">
        <f t="shared" si="73"/>
        <v>40-49</v>
      </c>
    </row>
    <row r="4714" spans="1:28" x14ac:dyDescent="0.3">
      <c r="A4714">
        <v>46</v>
      </c>
      <c r="B4714" t="s">
        <v>27</v>
      </c>
      <c r="C4714" t="s">
        <v>38</v>
      </c>
      <c r="D4714">
        <v>0</v>
      </c>
      <c r="E4714" t="s">
        <v>29</v>
      </c>
      <c r="F4714">
        <v>50</v>
      </c>
      <c r="G4714">
        <v>1</v>
      </c>
      <c r="H4714" t="s">
        <v>43</v>
      </c>
      <c r="I4714">
        <v>200</v>
      </c>
      <c r="J4714" t="s">
        <v>31</v>
      </c>
      <c r="K4714">
        <v>0</v>
      </c>
      <c r="L4714" s="1">
        <v>2400</v>
      </c>
      <c r="M4714" t="s">
        <v>27</v>
      </c>
      <c r="N4714" t="s">
        <v>36</v>
      </c>
      <c r="O4714" t="s">
        <v>27</v>
      </c>
      <c r="P4714">
        <v>50</v>
      </c>
      <c r="Q4714" t="s">
        <v>32</v>
      </c>
      <c r="R4714">
        <v>1</v>
      </c>
      <c r="S4714" t="s">
        <v>36</v>
      </c>
      <c r="T4714">
        <v>3</v>
      </c>
      <c r="U4714">
        <v>2</v>
      </c>
      <c r="V4714">
        <v>1</v>
      </c>
      <c r="W4714">
        <v>9</v>
      </c>
      <c r="X4714">
        <v>704</v>
      </c>
      <c r="Y4714">
        <v>-50</v>
      </c>
      <c r="Z4714" t="s">
        <v>35</v>
      </c>
      <c r="AA4714">
        <v>100</v>
      </c>
      <c r="AB4714" t="str">
        <f t="shared" si="73"/>
        <v>40-49</v>
      </c>
    </row>
    <row r="4715" spans="1:28" x14ac:dyDescent="0.3">
      <c r="A4715">
        <v>45</v>
      </c>
      <c r="B4715" t="s">
        <v>27</v>
      </c>
      <c r="C4715" t="s">
        <v>38</v>
      </c>
      <c r="D4715">
        <v>0</v>
      </c>
      <c r="E4715" t="s">
        <v>29</v>
      </c>
      <c r="F4715">
        <v>50</v>
      </c>
      <c r="G4715">
        <v>1</v>
      </c>
      <c r="H4715" t="s">
        <v>30</v>
      </c>
      <c r="I4715">
        <v>50</v>
      </c>
      <c r="J4715" t="s">
        <v>31</v>
      </c>
      <c r="K4715">
        <v>0</v>
      </c>
      <c r="L4715" s="1">
        <v>2200</v>
      </c>
      <c r="M4715" t="s">
        <v>27</v>
      </c>
      <c r="N4715" t="s">
        <v>27</v>
      </c>
      <c r="O4715" t="s">
        <v>27</v>
      </c>
      <c r="P4715">
        <v>0</v>
      </c>
      <c r="Q4715" t="s">
        <v>34</v>
      </c>
      <c r="R4715">
        <v>28</v>
      </c>
      <c r="S4715" t="s">
        <v>36</v>
      </c>
      <c r="T4715">
        <v>3</v>
      </c>
      <c r="U4715">
        <v>3</v>
      </c>
      <c r="V4715">
        <v>2</v>
      </c>
      <c r="W4715">
        <v>10</v>
      </c>
      <c r="X4715">
        <v>716</v>
      </c>
      <c r="Y4715">
        <v>-50</v>
      </c>
      <c r="Z4715" t="s">
        <v>41</v>
      </c>
      <c r="AA4715">
        <v>0</v>
      </c>
      <c r="AB4715" t="str">
        <f t="shared" si="73"/>
        <v>40-49</v>
      </c>
    </row>
    <row r="4716" spans="1:28" x14ac:dyDescent="0.3">
      <c r="A4716">
        <v>41</v>
      </c>
      <c r="B4716" t="s">
        <v>27</v>
      </c>
      <c r="C4716" t="s">
        <v>28</v>
      </c>
      <c r="D4716">
        <v>86</v>
      </c>
      <c r="E4716" t="s">
        <v>37</v>
      </c>
      <c r="F4716">
        <v>0</v>
      </c>
      <c r="G4716">
        <v>0</v>
      </c>
      <c r="H4716" t="s">
        <v>30</v>
      </c>
      <c r="I4716">
        <v>0</v>
      </c>
      <c r="J4716" t="s">
        <v>31</v>
      </c>
      <c r="K4716">
        <v>0</v>
      </c>
      <c r="L4716" s="1">
        <v>2336</v>
      </c>
      <c r="M4716" t="s">
        <v>27</v>
      </c>
      <c r="N4716" t="s">
        <v>36</v>
      </c>
      <c r="O4716" t="s">
        <v>27</v>
      </c>
      <c r="P4716">
        <v>50</v>
      </c>
      <c r="Q4716" t="s">
        <v>34</v>
      </c>
      <c r="R4716">
        <v>25</v>
      </c>
      <c r="S4716" t="s">
        <v>36</v>
      </c>
      <c r="T4716">
        <v>8</v>
      </c>
      <c r="U4716">
        <v>3</v>
      </c>
      <c r="V4716">
        <v>3</v>
      </c>
      <c r="W4716">
        <v>8</v>
      </c>
      <c r="X4716">
        <v>684</v>
      </c>
      <c r="Y4716">
        <v>50</v>
      </c>
      <c r="Z4716" t="s">
        <v>35</v>
      </c>
      <c r="AA4716">
        <v>100</v>
      </c>
      <c r="AB4716" t="str">
        <f t="shared" si="73"/>
        <v>40-49</v>
      </c>
    </row>
    <row r="4717" spans="1:28" x14ac:dyDescent="0.3">
      <c r="A4717">
        <v>39</v>
      </c>
      <c r="B4717" t="s">
        <v>27</v>
      </c>
      <c r="C4717" t="s">
        <v>38</v>
      </c>
      <c r="D4717">
        <v>0</v>
      </c>
      <c r="E4717" t="s">
        <v>29</v>
      </c>
      <c r="F4717">
        <v>50</v>
      </c>
      <c r="G4717">
        <v>0</v>
      </c>
      <c r="H4717" t="s">
        <v>30</v>
      </c>
      <c r="I4717">
        <v>0</v>
      </c>
      <c r="J4717" t="s">
        <v>31</v>
      </c>
      <c r="K4717">
        <v>0</v>
      </c>
      <c r="L4717" s="1">
        <v>2350</v>
      </c>
      <c r="M4717" t="s">
        <v>27</v>
      </c>
      <c r="N4717" t="s">
        <v>27</v>
      </c>
      <c r="O4717" t="s">
        <v>27</v>
      </c>
      <c r="P4717">
        <v>0</v>
      </c>
      <c r="Q4717" t="s">
        <v>32</v>
      </c>
      <c r="R4717">
        <v>13</v>
      </c>
      <c r="S4717" t="s">
        <v>36</v>
      </c>
      <c r="T4717">
        <v>5</v>
      </c>
      <c r="U4717">
        <v>4</v>
      </c>
      <c r="V4717">
        <v>2</v>
      </c>
      <c r="W4717">
        <v>2</v>
      </c>
      <c r="X4717">
        <v>670</v>
      </c>
      <c r="Y4717">
        <v>50</v>
      </c>
      <c r="Z4717" t="s">
        <v>35</v>
      </c>
      <c r="AA4717">
        <v>100</v>
      </c>
      <c r="AB4717" t="str">
        <f t="shared" si="73"/>
        <v>30-39</v>
      </c>
    </row>
    <row r="4718" spans="1:28" x14ac:dyDescent="0.3">
      <c r="A4718">
        <v>75</v>
      </c>
      <c r="B4718" t="s">
        <v>36</v>
      </c>
      <c r="C4718" t="s">
        <v>28</v>
      </c>
      <c r="D4718">
        <v>86</v>
      </c>
      <c r="E4718" t="s">
        <v>42</v>
      </c>
      <c r="F4718">
        <v>100</v>
      </c>
      <c r="G4718">
        <v>1</v>
      </c>
      <c r="H4718" t="s">
        <v>30</v>
      </c>
      <c r="I4718">
        <v>50</v>
      </c>
      <c r="J4718" t="s">
        <v>40</v>
      </c>
      <c r="K4718">
        <v>-200</v>
      </c>
      <c r="L4718" s="1">
        <v>2186</v>
      </c>
      <c r="M4718" t="s">
        <v>27</v>
      </c>
      <c r="N4718" t="s">
        <v>27</v>
      </c>
      <c r="O4718" t="s">
        <v>36</v>
      </c>
      <c r="P4718">
        <v>50</v>
      </c>
      <c r="Q4718" t="s">
        <v>32</v>
      </c>
      <c r="R4718">
        <v>11</v>
      </c>
      <c r="S4718" t="s">
        <v>27</v>
      </c>
      <c r="T4718">
        <v>4</v>
      </c>
      <c r="U4718">
        <v>2</v>
      </c>
      <c r="V4718">
        <v>3</v>
      </c>
      <c r="W4718">
        <v>99</v>
      </c>
      <c r="X4718">
        <v>747</v>
      </c>
      <c r="Y4718">
        <v>-50</v>
      </c>
      <c r="Z4718" t="s">
        <v>35</v>
      </c>
      <c r="AA4718">
        <v>100</v>
      </c>
      <c r="AB4718" t="str">
        <f t="shared" si="73"/>
        <v>70-79</v>
      </c>
    </row>
    <row r="4719" spans="1:28" x14ac:dyDescent="0.3">
      <c r="A4719">
        <v>57</v>
      </c>
      <c r="B4719" t="s">
        <v>36</v>
      </c>
      <c r="C4719" t="s">
        <v>38</v>
      </c>
      <c r="D4719">
        <v>0</v>
      </c>
      <c r="E4719" t="s">
        <v>37</v>
      </c>
      <c r="F4719">
        <v>0</v>
      </c>
      <c r="G4719">
        <v>0</v>
      </c>
      <c r="H4719" t="s">
        <v>30</v>
      </c>
      <c r="I4719">
        <v>0</v>
      </c>
      <c r="J4719" t="s">
        <v>40</v>
      </c>
      <c r="K4719">
        <v>-200</v>
      </c>
      <c r="L4719" s="1">
        <v>1950</v>
      </c>
      <c r="M4719" t="s">
        <v>27</v>
      </c>
      <c r="N4719" t="s">
        <v>27</v>
      </c>
      <c r="O4719" t="s">
        <v>27</v>
      </c>
      <c r="P4719">
        <v>0</v>
      </c>
      <c r="Q4719" t="s">
        <v>34</v>
      </c>
      <c r="R4719">
        <v>25</v>
      </c>
      <c r="S4719" t="s">
        <v>36</v>
      </c>
      <c r="T4719">
        <v>3</v>
      </c>
      <c r="U4719">
        <v>3</v>
      </c>
      <c r="V4719">
        <v>1</v>
      </c>
      <c r="W4719">
        <v>3</v>
      </c>
      <c r="X4719">
        <v>724</v>
      </c>
      <c r="Y4719">
        <v>-50</v>
      </c>
      <c r="Z4719" t="s">
        <v>33</v>
      </c>
      <c r="AA4719">
        <v>50</v>
      </c>
      <c r="AB4719" t="str">
        <f t="shared" si="73"/>
        <v>50-59</v>
      </c>
    </row>
    <row r="4720" spans="1:28" x14ac:dyDescent="0.3">
      <c r="A4720">
        <v>50</v>
      </c>
      <c r="B4720" t="s">
        <v>27</v>
      </c>
      <c r="C4720" t="s">
        <v>38</v>
      </c>
      <c r="D4720">
        <v>0</v>
      </c>
      <c r="E4720" t="s">
        <v>37</v>
      </c>
      <c r="F4720">
        <v>0</v>
      </c>
      <c r="G4720">
        <v>0</v>
      </c>
      <c r="H4720" t="s">
        <v>30</v>
      </c>
      <c r="I4720">
        <v>0</v>
      </c>
      <c r="J4720" t="s">
        <v>40</v>
      </c>
      <c r="K4720">
        <v>-200</v>
      </c>
      <c r="L4720" s="1">
        <v>1950</v>
      </c>
      <c r="M4720" t="s">
        <v>27</v>
      </c>
      <c r="N4720" t="s">
        <v>27</v>
      </c>
      <c r="O4720" t="s">
        <v>27</v>
      </c>
      <c r="P4720">
        <v>0</v>
      </c>
      <c r="Q4720" t="s">
        <v>32</v>
      </c>
      <c r="R4720">
        <v>5</v>
      </c>
      <c r="S4720" t="s">
        <v>36</v>
      </c>
      <c r="T4720">
        <v>7</v>
      </c>
      <c r="U4720">
        <v>3</v>
      </c>
      <c r="V4720">
        <v>2</v>
      </c>
      <c r="W4720">
        <v>9</v>
      </c>
      <c r="X4720">
        <v>850</v>
      </c>
      <c r="Y4720">
        <v>-50</v>
      </c>
      <c r="Z4720" t="s">
        <v>33</v>
      </c>
      <c r="AA4720">
        <v>50</v>
      </c>
      <c r="AB4720" t="str">
        <f t="shared" si="73"/>
        <v>50-59</v>
      </c>
    </row>
    <row r="4721" spans="1:28" x14ac:dyDescent="0.3">
      <c r="A4721">
        <v>41</v>
      </c>
      <c r="B4721" t="s">
        <v>27</v>
      </c>
      <c r="C4721" t="s">
        <v>28</v>
      </c>
      <c r="D4721">
        <v>86</v>
      </c>
      <c r="E4721" t="s">
        <v>29</v>
      </c>
      <c r="F4721">
        <v>50</v>
      </c>
      <c r="G4721">
        <v>0</v>
      </c>
      <c r="H4721" t="s">
        <v>30</v>
      </c>
      <c r="I4721">
        <v>0</v>
      </c>
      <c r="J4721" t="s">
        <v>31</v>
      </c>
      <c r="K4721">
        <v>0</v>
      </c>
      <c r="L4721" s="1">
        <v>2236</v>
      </c>
      <c r="M4721" t="s">
        <v>36</v>
      </c>
      <c r="N4721" t="s">
        <v>36</v>
      </c>
      <c r="O4721" t="s">
        <v>27</v>
      </c>
      <c r="P4721">
        <v>100</v>
      </c>
      <c r="Q4721" t="s">
        <v>34</v>
      </c>
      <c r="R4721">
        <v>16</v>
      </c>
      <c r="S4721" t="s">
        <v>27</v>
      </c>
      <c r="T4721">
        <v>3</v>
      </c>
      <c r="U4721">
        <v>2</v>
      </c>
      <c r="V4721">
        <v>1</v>
      </c>
      <c r="W4721">
        <v>99</v>
      </c>
      <c r="X4721">
        <v>649</v>
      </c>
      <c r="Y4721">
        <v>50</v>
      </c>
      <c r="Z4721" t="s">
        <v>41</v>
      </c>
      <c r="AA4721">
        <v>0</v>
      </c>
      <c r="AB4721" t="str">
        <f t="shared" si="73"/>
        <v>40-49</v>
      </c>
    </row>
    <row r="4722" spans="1:28" x14ac:dyDescent="0.3">
      <c r="A4722">
        <v>55</v>
      </c>
      <c r="B4722" t="s">
        <v>36</v>
      </c>
      <c r="C4722" t="s">
        <v>38</v>
      </c>
      <c r="D4722">
        <v>0</v>
      </c>
      <c r="E4722" t="s">
        <v>29</v>
      </c>
      <c r="F4722">
        <v>50</v>
      </c>
      <c r="G4722">
        <v>1</v>
      </c>
      <c r="H4722" t="s">
        <v>30</v>
      </c>
      <c r="I4722">
        <v>50</v>
      </c>
      <c r="J4722" t="s">
        <v>31</v>
      </c>
      <c r="K4722">
        <v>0</v>
      </c>
      <c r="L4722" s="1">
        <v>2250</v>
      </c>
      <c r="M4722" t="s">
        <v>27</v>
      </c>
      <c r="N4722" t="s">
        <v>27</v>
      </c>
      <c r="O4722" t="s">
        <v>36</v>
      </c>
      <c r="P4722">
        <v>50</v>
      </c>
      <c r="Q4722" t="s">
        <v>34</v>
      </c>
      <c r="R4722">
        <v>16</v>
      </c>
      <c r="S4722" t="s">
        <v>27</v>
      </c>
      <c r="T4722">
        <v>4</v>
      </c>
      <c r="U4722">
        <v>0</v>
      </c>
      <c r="V4722">
        <v>3</v>
      </c>
      <c r="W4722">
        <v>99</v>
      </c>
      <c r="X4722">
        <v>669</v>
      </c>
      <c r="Y4722">
        <v>50</v>
      </c>
      <c r="Z4722" t="s">
        <v>41</v>
      </c>
      <c r="AA4722">
        <v>0</v>
      </c>
      <c r="AB4722" t="str">
        <f t="shared" si="73"/>
        <v>50-59</v>
      </c>
    </row>
    <row r="4723" spans="1:28" x14ac:dyDescent="0.3">
      <c r="A4723">
        <v>47</v>
      </c>
      <c r="B4723" t="s">
        <v>27</v>
      </c>
      <c r="C4723" t="s">
        <v>28</v>
      </c>
      <c r="D4723">
        <v>86</v>
      </c>
      <c r="E4723" t="s">
        <v>42</v>
      </c>
      <c r="F4723">
        <v>100</v>
      </c>
      <c r="G4723">
        <v>2</v>
      </c>
      <c r="H4723" t="s">
        <v>30</v>
      </c>
      <c r="I4723">
        <v>100</v>
      </c>
      <c r="J4723" t="s">
        <v>40</v>
      </c>
      <c r="K4723">
        <v>-200</v>
      </c>
      <c r="L4723" s="1">
        <v>2186</v>
      </c>
      <c r="M4723" t="s">
        <v>27</v>
      </c>
      <c r="N4723" t="s">
        <v>27</v>
      </c>
      <c r="O4723" t="s">
        <v>36</v>
      </c>
      <c r="P4723">
        <v>50</v>
      </c>
      <c r="Q4723" t="s">
        <v>34</v>
      </c>
      <c r="R4723">
        <v>15</v>
      </c>
      <c r="S4723" t="s">
        <v>36</v>
      </c>
      <c r="T4723">
        <v>7</v>
      </c>
      <c r="U4723">
        <v>2</v>
      </c>
      <c r="V4723">
        <v>3</v>
      </c>
      <c r="W4723">
        <v>9</v>
      </c>
      <c r="X4723">
        <v>753</v>
      </c>
      <c r="Y4723">
        <v>-50</v>
      </c>
      <c r="Z4723" t="s">
        <v>33</v>
      </c>
      <c r="AA4723">
        <v>50</v>
      </c>
      <c r="AB4723" t="str">
        <f t="shared" si="73"/>
        <v>40-49</v>
      </c>
    </row>
    <row r="4724" spans="1:28" x14ac:dyDescent="0.3">
      <c r="A4724">
        <v>40</v>
      </c>
      <c r="B4724" t="s">
        <v>27</v>
      </c>
      <c r="C4724" t="s">
        <v>38</v>
      </c>
      <c r="D4724">
        <v>0</v>
      </c>
      <c r="E4724" t="s">
        <v>29</v>
      </c>
      <c r="F4724">
        <v>50</v>
      </c>
      <c r="G4724">
        <v>1</v>
      </c>
      <c r="H4724" t="s">
        <v>39</v>
      </c>
      <c r="I4724">
        <v>100</v>
      </c>
      <c r="J4724" t="s">
        <v>31</v>
      </c>
      <c r="K4724">
        <v>0</v>
      </c>
      <c r="L4724" s="1">
        <v>2300</v>
      </c>
      <c r="M4724" t="s">
        <v>27</v>
      </c>
      <c r="N4724" t="s">
        <v>36</v>
      </c>
      <c r="O4724" t="s">
        <v>27</v>
      </c>
      <c r="P4724">
        <v>50</v>
      </c>
      <c r="Q4724" t="s">
        <v>32</v>
      </c>
      <c r="R4724">
        <v>3</v>
      </c>
      <c r="S4724" t="s">
        <v>27</v>
      </c>
      <c r="T4724">
        <v>8</v>
      </c>
      <c r="U4724">
        <v>1</v>
      </c>
      <c r="V4724">
        <v>2</v>
      </c>
      <c r="W4724">
        <v>99</v>
      </c>
      <c r="X4724">
        <v>729</v>
      </c>
      <c r="Y4724">
        <v>-50</v>
      </c>
      <c r="Z4724" t="s">
        <v>35</v>
      </c>
      <c r="AA4724">
        <v>100</v>
      </c>
      <c r="AB4724" t="str">
        <f t="shared" si="73"/>
        <v>40-49</v>
      </c>
    </row>
    <row r="4725" spans="1:28" x14ac:dyDescent="0.3">
      <c r="A4725">
        <v>35</v>
      </c>
      <c r="B4725" t="s">
        <v>27</v>
      </c>
      <c r="C4725" t="s">
        <v>46</v>
      </c>
      <c r="D4725">
        <v>0</v>
      </c>
      <c r="E4725" t="s">
        <v>29</v>
      </c>
      <c r="F4725">
        <v>50</v>
      </c>
      <c r="G4725">
        <v>0</v>
      </c>
      <c r="H4725" t="s">
        <v>43</v>
      </c>
      <c r="I4725">
        <v>0</v>
      </c>
      <c r="J4725" t="s">
        <v>31</v>
      </c>
      <c r="K4725">
        <v>0</v>
      </c>
      <c r="L4725" s="1">
        <v>2100</v>
      </c>
      <c r="M4725" t="s">
        <v>36</v>
      </c>
      <c r="N4725" t="s">
        <v>36</v>
      </c>
      <c r="O4725" t="s">
        <v>27</v>
      </c>
      <c r="P4725">
        <v>100</v>
      </c>
      <c r="Q4725" t="s">
        <v>34</v>
      </c>
      <c r="R4725">
        <v>7</v>
      </c>
      <c r="S4725" t="s">
        <v>27</v>
      </c>
      <c r="T4725">
        <v>4</v>
      </c>
      <c r="U4725">
        <v>2</v>
      </c>
      <c r="V4725">
        <v>3</v>
      </c>
      <c r="W4725">
        <v>99</v>
      </c>
      <c r="X4725">
        <v>791</v>
      </c>
      <c r="Y4725">
        <v>-50</v>
      </c>
      <c r="Z4725" t="s">
        <v>33</v>
      </c>
      <c r="AA4725">
        <v>50</v>
      </c>
      <c r="AB4725" t="str">
        <f t="shared" si="73"/>
        <v>30-39</v>
      </c>
    </row>
    <row r="4726" spans="1:28" x14ac:dyDescent="0.3">
      <c r="A4726">
        <v>38</v>
      </c>
      <c r="B4726" t="s">
        <v>27</v>
      </c>
      <c r="C4726" t="s">
        <v>46</v>
      </c>
      <c r="D4726">
        <v>0</v>
      </c>
      <c r="E4726" t="s">
        <v>37</v>
      </c>
      <c r="F4726">
        <v>0</v>
      </c>
      <c r="G4726">
        <v>2</v>
      </c>
      <c r="H4726" t="s">
        <v>39</v>
      </c>
      <c r="I4726">
        <v>200</v>
      </c>
      <c r="J4726" t="s">
        <v>31</v>
      </c>
      <c r="K4726">
        <v>0</v>
      </c>
      <c r="L4726" s="1">
        <v>2250</v>
      </c>
      <c r="M4726" t="s">
        <v>27</v>
      </c>
      <c r="N4726" t="s">
        <v>36</v>
      </c>
      <c r="O4726" t="s">
        <v>27</v>
      </c>
      <c r="P4726">
        <v>50</v>
      </c>
      <c r="Q4726" t="s">
        <v>34</v>
      </c>
      <c r="R4726">
        <v>11</v>
      </c>
      <c r="S4726" t="s">
        <v>36</v>
      </c>
      <c r="T4726">
        <v>5</v>
      </c>
      <c r="U4726">
        <v>2</v>
      </c>
      <c r="V4726">
        <v>3</v>
      </c>
      <c r="W4726">
        <v>6</v>
      </c>
      <c r="X4726">
        <v>739</v>
      </c>
      <c r="Y4726">
        <v>-50</v>
      </c>
      <c r="Z4726" t="s">
        <v>41</v>
      </c>
      <c r="AA4726">
        <v>0</v>
      </c>
      <c r="AB4726" t="str">
        <f t="shared" si="73"/>
        <v>30-39</v>
      </c>
    </row>
    <row r="4727" spans="1:28" x14ac:dyDescent="0.3">
      <c r="A4727">
        <v>18</v>
      </c>
      <c r="B4727" t="s">
        <v>27</v>
      </c>
      <c r="C4727" t="s">
        <v>38</v>
      </c>
      <c r="D4727">
        <v>0</v>
      </c>
      <c r="E4727" t="s">
        <v>42</v>
      </c>
      <c r="F4727">
        <v>100</v>
      </c>
      <c r="G4727">
        <v>3</v>
      </c>
      <c r="H4727" t="s">
        <v>30</v>
      </c>
      <c r="I4727">
        <v>150</v>
      </c>
      <c r="J4727" t="s">
        <v>40</v>
      </c>
      <c r="K4727">
        <v>-200</v>
      </c>
      <c r="L4727" s="1">
        <v>2250</v>
      </c>
      <c r="M4727" t="s">
        <v>27</v>
      </c>
      <c r="N4727" t="s">
        <v>27</v>
      </c>
      <c r="O4727" t="s">
        <v>27</v>
      </c>
      <c r="P4727">
        <v>0</v>
      </c>
      <c r="Q4727" t="s">
        <v>34</v>
      </c>
      <c r="R4727">
        <v>17</v>
      </c>
      <c r="S4727" t="s">
        <v>36</v>
      </c>
      <c r="T4727">
        <v>9</v>
      </c>
      <c r="U4727">
        <v>1</v>
      </c>
      <c r="V4727">
        <v>3</v>
      </c>
      <c r="W4727">
        <v>14</v>
      </c>
      <c r="X4727">
        <v>701</v>
      </c>
      <c r="Y4727">
        <v>-50</v>
      </c>
      <c r="Z4727" t="s">
        <v>35</v>
      </c>
      <c r="AA4727">
        <v>100</v>
      </c>
      <c r="AB4727" t="str">
        <f t="shared" si="73"/>
        <v>10-19</v>
      </c>
    </row>
    <row r="4728" spans="1:28" x14ac:dyDescent="0.3">
      <c r="A4728">
        <v>43</v>
      </c>
      <c r="B4728" t="s">
        <v>27</v>
      </c>
      <c r="C4728" t="s">
        <v>28</v>
      </c>
      <c r="D4728">
        <v>86</v>
      </c>
      <c r="E4728" t="s">
        <v>29</v>
      </c>
      <c r="F4728">
        <v>50</v>
      </c>
      <c r="G4728">
        <v>2</v>
      </c>
      <c r="H4728" t="s">
        <v>39</v>
      </c>
      <c r="I4728">
        <v>200</v>
      </c>
      <c r="J4728" t="s">
        <v>40</v>
      </c>
      <c r="K4728">
        <v>-200</v>
      </c>
      <c r="L4728" s="1">
        <v>2236</v>
      </c>
      <c r="M4728" t="s">
        <v>27</v>
      </c>
      <c r="N4728" t="s">
        <v>36</v>
      </c>
      <c r="O4728" t="s">
        <v>27</v>
      </c>
      <c r="P4728">
        <v>50</v>
      </c>
      <c r="Q4728" t="s">
        <v>34</v>
      </c>
      <c r="R4728">
        <v>22</v>
      </c>
      <c r="S4728" t="s">
        <v>27</v>
      </c>
      <c r="T4728">
        <v>4</v>
      </c>
      <c r="U4728">
        <v>2</v>
      </c>
      <c r="V4728">
        <v>1</v>
      </c>
      <c r="W4728">
        <v>99</v>
      </c>
      <c r="X4728">
        <v>750</v>
      </c>
      <c r="Y4728">
        <v>-50</v>
      </c>
      <c r="Z4728" t="s">
        <v>33</v>
      </c>
      <c r="AA4728">
        <v>50</v>
      </c>
      <c r="AB4728" t="str">
        <f t="shared" si="73"/>
        <v>40-49</v>
      </c>
    </row>
    <row r="4729" spans="1:28" x14ac:dyDescent="0.3">
      <c r="A4729">
        <v>32</v>
      </c>
      <c r="B4729" t="s">
        <v>27</v>
      </c>
      <c r="C4729" t="s">
        <v>45</v>
      </c>
      <c r="D4729">
        <v>0</v>
      </c>
      <c r="E4729" t="s">
        <v>29</v>
      </c>
      <c r="F4729">
        <v>50</v>
      </c>
      <c r="G4729">
        <v>1</v>
      </c>
      <c r="H4729" t="s">
        <v>30</v>
      </c>
      <c r="I4729">
        <v>50</v>
      </c>
      <c r="J4729" t="s">
        <v>40</v>
      </c>
      <c r="K4729">
        <v>-200</v>
      </c>
      <c r="L4729" s="1">
        <v>2000</v>
      </c>
      <c r="M4729" t="s">
        <v>36</v>
      </c>
      <c r="N4729" t="s">
        <v>27</v>
      </c>
      <c r="O4729" t="s">
        <v>27</v>
      </c>
      <c r="P4729">
        <v>50</v>
      </c>
      <c r="Q4729" t="s">
        <v>34</v>
      </c>
      <c r="R4729">
        <v>19</v>
      </c>
      <c r="S4729" t="s">
        <v>36</v>
      </c>
      <c r="T4729">
        <v>7</v>
      </c>
      <c r="U4729">
        <v>2</v>
      </c>
      <c r="V4729">
        <v>2</v>
      </c>
      <c r="W4729">
        <v>7</v>
      </c>
      <c r="X4729">
        <v>718</v>
      </c>
      <c r="Y4729">
        <v>-50</v>
      </c>
      <c r="Z4729" t="s">
        <v>33</v>
      </c>
      <c r="AA4729">
        <v>50</v>
      </c>
      <c r="AB4729" t="str">
        <f t="shared" si="73"/>
        <v>30-39</v>
      </c>
    </row>
    <row r="4730" spans="1:28" x14ac:dyDescent="0.3">
      <c r="A4730">
        <v>63</v>
      </c>
      <c r="B4730" t="s">
        <v>36</v>
      </c>
      <c r="C4730" t="s">
        <v>28</v>
      </c>
      <c r="D4730">
        <v>86</v>
      </c>
      <c r="E4730" t="s">
        <v>29</v>
      </c>
      <c r="F4730">
        <v>50</v>
      </c>
      <c r="G4730">
        <v>0</v>
      </c>
      <c r="H4730" t="s">
        <v>39</v>
      </c>
      <c r="I4730">
        <v>0</v>
      </c>
      <c r="J4730" t="s">
        <v>31</v>
      </c>
      <c r="K4730">
        <v>0</v>
      </c>
      <c r="L4730" s="1">
        <v>2436</v>
      </c>
      <c r="M4730" t="s">
        <v>27</v>
      </c>
      <c r="N4730" t="s">
        <v>27</v>
      </c>
      <c r="O4730" t="s">
        <v>27</v>
      </c>
      <c r="P4730">
        <v>0</v>
      </c>
      <c r="Q4730" t="s">
        <v>34</v>
      </c>
      <c r="R4730">
        <v>5</v>
      </c>
      <c r="S4730" t="s">
        <v>36</v>
      </c>
      <c r="T4730">
        <v>2</v>
      </c>
      <c r="U4730">
        <v>0</v>
      </c>
      <c r="V4730">
        <v>3</v>
      </c>
      <c r="W4730">
        <v>11</v>
      </c>
      <c r="X4730">
        <v>686</v>
      </c>
      <c r="Y4730">
        <v>50</v>
      </c>
      <c r="Z4730" t="s">
        <v>35</v>
      </c>
      <c r="AA4730">
        <v>100</v>
      </c>
      <c r="AB4730" t="str">
        <f t="shared" si="73"/>
        <v>60-69</v>
      </c>
    </row>
    <row r="4731" spans="1:28" x14ac:dyDescent="0.3">
      <c r="A4731">
        <v>40</v>
      </c>
      <c r="B4731" t="s">
        <v>27</v>
      </c>
      <c r="C4731" t="s">
        <v>38</v>
      </c>
      <c r="D4731">
        <v>0</v>
      </c>
      <c r="E4731" t="s">
        <v>29</v>
      </c>
      <c r="F4731">
        <v>50</v>
      </c>
      <c r="G4731">
        <v>1</v>
      </c>
      <c r="H4731" t="s">
        <v>39</v>
      </c>
      <c r="I4731">
        <v>100</v>
      </c>
      <c r="J4731" t="s">
        <v>40</v>
      </c>
      <c r="K4731">
        <v>-200</v>
      </c>
      <c r="L4731" s="1">
        <v>2150</v>
      </c>
      <c r="M4731" t="s">
        <v>27</v>
      </c>
      <c r="N4731" t="s">
        <v>27</v>
      </c>
      <c r="O4731" t="s">
        <v>27</v>
      </c>
      <c r="P4731">
        <v>0</v>
      </c>
      <c r="Q4731" t="s">
        <v>32</v>
      </c>
      <c r="R4731">
        <v>4</v>
      </c>
      <c r="S4731" t="s">
        <v>27</v>
      </c>
      <c r="T4731">
        <v>4</v>
      </c>
      <c r="U4731">
        <v>3</v>
      </c>
      <c r="V4731">
        <v>1</v>
      </c>
      <c r="W4731">
        <v>99</v>
      </c>
      <c r="X4731">
        <v>687</v>
      </c>
      <c r="Y4731">
        <v>50</v>
      </c>
      <c r="Z4731" t="s">
        <v>41</v>
      </c>
      <c r="AA4731">
        <v>0</v>
      </c>
      <c r="AB4731" t="str">
        <f t="shared" si="73"/>
        <v>40-49</v>
      </c>
    </row>
    <row r="4732" spans="1:28" x14ac:dyDescent="0.3">
      <c r="A4732">
        <v>22</v>
      </c>
      <c r="B4732" t="s">
        <v>27</v>
      </c>
      <c r="C4732" t="s">
        <v>28</v>
      </c>
      <c r="D4732">
        <v>86</v>
      </c>
      <c r="E4732" t="s">
        <v>37</v>
      </c>
      <c r="F4732">
        <v>0</v>
      </c>
      <c r="G4732">
        <v>1</v>
      </c>
      <c r="H4732" t="s">
        <v>30</v>
      </c>
      <c r="I4732">
        <v>50</v>
      </c>
      <c r="J4732" t="s">
        <v>31</v>
      </c>
      <c r="K4732">
        <v>0</v>
      </c>
      <c r="L4732" s="1">
        <v>2336</v>
      </c>
      <c r="M4732" t="s">
        <v>27</v>
      </c>
      <c r="N4732" t="s">
        <v>27</v>
      </c>
      <c r="O4732" t="s">
        <v>27</v>
      </c>
      <c r="P4732">
        <v>0</v>
      </c>
      <c r="Q4732" t="s">
        <v>34</v>
      </c>
      <c r="R4732">
        <v>18</v>
      </c>
      <c r="S4732" t="s">
        <v>36</v>
      </c>
      <c r="T4732">
        <v>4</v>
      </c>
      <c r="U4732">
        <v>4</v>
      </c>
      <c r="V4732">
        <v>1</v>
      </c>
      <c r="W4732">
        <v>5</v>
      </c>
      <c r="X4732">
        <v>682</v>
      </c>
      <c r="Y4732">
        <v>50</v>
      </c>
      <c r="Z4732" t="s">
        <v>41</v>
      </c>
      <c r="AA4732">
        <v>0</v>
      </c>
      <c r="AB4732" t="str">
        <f t="shared" si="73"/>
        <v>20-29</v>
      </c>
    </row>
    <row r="4733" spans="1:28" x14ac:dyDescent="0.3">
      <c r="A4733">
        <v>39</v>
      </c>
      <c r="B4733" t="s">
        <v>27</v>
      </c>
      <c r="C4733" t="s">
        <v>45</v>
      </c>
      <c r="D4733">
        <v>0</v>
      </c>
      <c r="E4733" t="s">
        <v>37</v>
      </c>
      <c r="F4733">
        <v>0</v>
      </c>
      <c r="G4733">
        <v>0</v>
      </c>
      <c r="H4733" t="s">
        <v>30</v>
      </c>
      <c r="I4733">
        <v>0</v>
      </c>
      <c r="J4733" t="s">
        <v>31</v>
      </c>
      <c r="K4733">
        <v>0</v>
      </c>
      <c r="L4733" s="1">
        <v>2100</v>
      </c>
      <c r="M4733" t="s">
        <v>27</v>
      </c>
      <c r="N4733" t="s">
        <v>36</v>
      </c>
      <c r="O4733" t="s">
        <v>27</v>
      </c>
      <c r="P4733">
        <v>50</v>
      </c>
      <c r="Q4733" t="s">
        <v>32</v>
      </c>
      <c r="R4733">
        <v>24</v>
      </c>
      <c r="S4733" t="s">
        <v>36</v>
      </c>
      <c r="T4733">
        <v>5</v>
      </c>
      <c r="U4733">
        <v>1</v>
      </c>
      <c r="V4733">
        <v>3</v>
      </c>
      <c r="W4733">
        <v>7</v>
      </c>
      <c r="X4733">
        <v>704</v>
      </c>
      <c r="Y4733">
        <v>-50</v>
      </c>
      <c r="Z4733" t="s">
        <v>33</v>
      </c>
      <c r="AA4733">
        <v>50</v>
      </c>
      <c r="AB4733" t="str">
        <f t="shared" si="73"/>
        <v>30-39</v>
      </c>
    </row>
    <row r="4734" spans="1:28" x14ac:dyDescent="0.3">
      <c r="A4734">
        <v>24</v>
      </c>
      <c r="B4734" t="s">
        <v>27</v>
      </c>
      <c r="C4734" t="s">
        <v>38</v>
      </c>
      <c r="D4734">
        <v>0</v>
      </c>
      <c r="E4734" t="s">
        <v>29</v>
      </c>
      <c r="F4734">
        <v>50</v>
      </c>
      <c r="G4734">
        <v>0</v>
      </c>
      <c r="H4734" t="s">
        <v>30</v>
      </c>
      <c r="I4734">
        <v>0</v>
      </c>
      <c r="J4734" t="s">
        <v>31</v>
      </c>
      <c r="K4734">
        <v>0</v>
      </c>
      <c r="L4734" s="1">
        <v>2300</v>
      </c>
      <c r="M4734" t="s">
        <v>27</v>
      </c>
      <c r="N4734" t="s">
        <v>36</v>
      </c>
      <c r="O4734" t="s">
        <v>27</v>
      </c>
      <c r="P4734">
        <v>50</v>
      </c>
      <c r="Q4734" t="s">
        <v>34</v>
      </c>
      <c r="R4734">
        <v>25</v>
      </c>
      <c r="S4734" t="s">
        <v>36</v>
      </c>
      <c r="T4734">
        <v>6</v>
      </c>
      <c r="U4734">
        <v>4</v>
      </c>
      <c r="V4734">
        <v>2</v>
      </c>
      <c r="W4734">
        <v>5</v>
      </c>
      <c r="X4734">
        <v>650</v>
      </c>
      <c r="Y4734">
        <v>50</v>
      </c>
      <c r="Z4734" t="s">
        <v>35</v>
      </c>
      <c r="AA4734">
        <v>100</v>
      </c>
      <c r="AB4734" t="str">
        <f t="shared" si="73"/>
        <v>20-29</v>
      </c>
    </row>
    <row r="4735" spans="1:28" x14ac:dyDescent="0.3">
      <c r="A4735">
        <v>47</v>
      </c>
      <c r="B4735" t="s">
        <v>27</v>
      </c>
      <c r="C4735" t="s">
        <v>38</v>
      </c>
      <c r="D4735">
        <v>0</v>
      </c>
      <c r="E4735" t="s">
        <v>37</v>
      </c>
      <c r="F4735">
        <v>0</v>
      </c>
      <c r="G4735">
        <v>0</v>
      </c>
      <c r="H4735" t="s">
        <v>30</v>
      </c>
      <c r="I4735">
        <v>0</v>
      </c>
      <c r="J4735" t="s">
        <v>31</v>
      </c>
      <c r="K4735">
        <v>0</v>
      </c>
      <c r="L4735" s="1">
        <v>2250</v>
      </c>
      <c r="M4735" t="s">
        <v>27</v>
      </c>
      <c r="N4735" t="s">
        <v>36</v>
      </c>
      <c r="O4735" t="s">
        <v>27</v>
      </c>
      <c r="P4735">
        <v>50</v>
      </c>
      <c r="Q4735" t="s">
        <v>34</v>
      </c>
      <c r="R4735">
        <v>8</v>
      </c>
      <c r="S4735" t="s">
        <v>36</v>
      </c>
      <c r="T4735">
        <v>4</v>
      </c>
      <c r="U4735">
        <v>3</v>
      </c>
      <c r="V4735">
        <v>2</v>
      </c>
      <c r="W4735">
        <v>7</v>
      </c>
      <c r="X4735">
        <v>658</v>
      </c>
      <c r="Y4735">
        <v>50</v>
      </c>
      <c r="Z4735" t="s">
        <v>35</v>
      </c>
      <c r="AA4735">
        <v>100</v>
      </c>
      <c r="AB4735" t="str">
        <f t="shared" si="73"/>
        <v>40-49</v>
      </c>
    </row>
    <row r="4736" spans="1:28" x14ac:dyDescent="0.3">
      <c r="A4736">
        <v>44</v>
      </c>
      <c r="B4736" t="s">
        <v>27</v>
      </c>
      <c r="C4736" t="s">
        <v>28</v>
      </c>
      <c r="D4736">
        <v>86</v>
      </c>
      <c r="E4736" t="s">
        <v>29</v>
      </c>
      <c r="F4736">
        <v>50</v>
      </c>
      <c r="G4736">
        <v>1</v>
      </c>
      <c r="H4736" t="s">
        <v>30</v>
      </c>
      <c r="I4736">
        <v>50</v>
      </c>
      <c r="J4736" t="s">
        <v>40</v>
      </c>
      <c r="K4736">
        <v>-200</v>
      </c>
      <c r="L4736" s="1">
        <v>2186</v>
      </c>
      <c r="M4736" t="s">
        <v>36</v>
      </c>
      <c r="N4736" t="s">
        <v>27</v>
      </c>
      <c r="O4736" t="s">
        <v>27</v>
      </c>
      <c r="P4736">
        <v>50</v>
      </c>
      <c r="Q4736" t="s">
        <v>34</v>
      </c>
      <c r="R4736">
        <v>6</v>
      </c>
      <c r="S4736" t="s">
        <v>36</v>
      </c>
      <c r="T4736">
        <v>2</v>
      </c>
      <c r="U4736">
        <v>2</v>
      </c>
      <c r="V4736">
        <v>2</v>
      </c>
      <c r="W4736">
        <v>5</v>
      </c>
      <c r="X4736">
        <v>654</v>
      </c>
      <c r="Y4736">
        <v>50</v>
      </c>
      <c r="Z4736" t="s">
        <v>33</v>
      </c>
      <c r="AA4736">
        <v>50</v>
      </c>
      <c r="AB4736" t="str">
        <f t="shared" si="73"/>
        <v>40-49</v>
      </c>
    </row>
    <row r="4737" spans="1:28" x14ac:dyDescent="0.3">
      <c r="A4737">
        <v>54</v>
      </c>
      <c r="B4737" t="s">
        <v>27</v>
      </c>
      <c r="C4737" t="s">
        <v>38</v>
      </c>
      <c r="D4737">
        <v>0</v>
      </c>
      <c r="E4737" t="s">
        <v>29</v>
      </c>
      <c r="F4737">
        <v>50</v>
      </c>
      <c r="G4737">
        <v>0</v>
      </c>
      <c r="H4737" t="s">
        <v>39</v>
      </c>
      <c r="I4737">
        <v>0</v>
      </c>
      <c r="J4737" t="s">
        <v>31</v>
      </c>
      <c r="K4737">
        <v>0</v>
      </c>
      <c r="L4737" s="1">
        <v>2150</v>
      </c>
      <c r="M4737" t="s">
        <v>27</v>
      </c>
      <c r="N4737" t="s">
        <v>27</v>
      </c>
      <c r="O4737" t="s">
        <v>27</v>
      </c>
      <c r="P4737">
        <v>0</v>
      </c>
      <c r="Q4737" t="s">
        <v>32</v>
      </c>
      <c r="R4737">
        <v>27</v>
      </c>
      <c r="S4737" t="s">
        <v>27</v>
      </c>
      <c r="T4737">
        <v>3</v>
      </c>
      <c r="U4737">
        <v>2</v>
      </c>
      <c r="V4737">
        <v>2</v>
      </c>
      <c r="W4737">
        <v>99</v>
      </c>
      <c r="X4737">
        <v>748</v>
      </c>
      <c r="Y4737">
        <v>-50</v>
      </c>
      <c r="Z4737" t="s">
        <v>41</v>
      </c>
      <c r="AA4737">
        <v>0</v>
      </c>
      <c r="AB4737" t="str">
        <f t="shared" si="73"/>
        <v>50-59</v>
      </c>
    </row>
    <row r="4738" spans="1:28" x14ac:dyDescent="0.3">
      <c r="A4738">
        <v>28</v>
      </c>
      <c r="B4738" t="s">
        <v>27</v>
      </c>
      <c r="C4738" t="s">
        <v>38</v>
      </c>
      <c r="D4738">
        <v>0</v>
      </c>
      <c r="E4738" t="s">
        <v>42</v>
      </c>
      <c r="F4738">
        <v>100</v>
      </c>
      <c r="G4738">
        <v>0</v>
      </c>
      <c r="H4738" t="s">
        <v>30</v>
      </c>
      <c r="I4738">
        <v>0</v>
      </c>
      <c r="J4738" t="s">
        <v>31</v>
      </c>
      <c r="K4738">
        <v>0</v>
      </c>
      <c r="L4738" s="1">
        <v>2250</v>
      </c>
      <c r="M4738" t="s">
        <v>27</v>
      </c>
      <c r="N4738" t="s">
        <v>27</v>
      </c>
      <c r="O4738" t="s">
        <v>27</v>
      </c>
      <c r="P4738">
        <v>0</v>
      </c>
      <c r="Q4738" t="s">
        <v>34</v>
      </c>
      <c r="R4738">
        <v>28</v>
      </c>
      <c r="S4738" t="s">
        <v>27</v>
      </c>
      <c r="T4738">
        <v>1</v>
      </c>
      <c r="U4738">
        <v>1</v>
      </c>
      <c r="V4738">
        <v>3</v>
      </c>
      <c r="W4738">
        <v>99</v>
      </c>
      <c r="X4738">
        <v>797</v>
      </c>
      <c r="Y4738">
        <v>-50</v>
      </c>
      <c r="Z4738" t="s">
        <v>33</v>
      </c>
      <c r="AA4738">
        <v>50</v>
      </c>
      <c r="AB4738" t="str">
        <f t="shared" ref="AB4738:AB4801" si="74">FLOOR(A4738,10) &amp; "-" &amp; (FLOOR(A4738,10)+9)</f>
        <v>20-29</v>
      </c>
    </row>
    <row r="4739" spans="1:28" x14ac:dyDescent="0.3">
      <c r="A4739">
        <v>40</v>
      </c>
      <c r="B4739" t="s">
        <v>27</v>
      </c>
      <c r="C4739" t="s">
        <v>38</v>
      </c>
      <c r="D4739">
        <v>0</v>
      </c>
      <c r="E4739" t="s">
        <v>29</v>
      </c>
      <c r="F4739">
        <v>50</v>
      </c>
      <c r="G4739">
        <v>1</v>
      </c>
      <c r="H4739" t="s">
        <v>30</v>
      </c>
      <c r="I4739">
        <v>50</v>
      </c>
      <c r="J4739" t="s">
        <v>31</v>
      </c>
      <c r="K4739">
        <v>0</v>
      </c>
      <c r="L4739" s="1">
        <v>2250</v>
      </c>
      <c r="M4739" t="s">
        <v>27</v>
      </c>
      <c r="N4739" t="s">
        <v>27</v>
      </c>
      <c r="O4739" t="s">
        <v>27</v>
      </c>
      <c r="P4739">
        <v>0</v>
      </c>
      <c r="Q4739" t="s">
        <v>34</v>
      </c>
      <c r="R4739">
        <v>13</v>
      </c>
      <c r="S4739" t="s">
        <v>36</v>
      </c>
      <c r="T4739">
        <v>7</v>
      </c>
      <c r="U4739">
        <v>6</v>
      </c>
      <c r="V4739">
        <v>3</v>
      </c>
      <c r="W4739">
        <v>14</v>
      </c>
      <c r="X4739">
        <v>733</v>
      </c>
      <c r="Y4739">
        <v>-50</v>
      </c>
      <c r="Z4739" t="s">
        <v>33</v>
      </c>
      <c r="AA4739">
        <v>50</v>
      </c>
      <c r="AB4739" t="str">
        <f t="shared" si="74"/>
        <v>40-49</v>
      </c>
    </row>
    <row r="4740" spans="1:28" x14ac:dyDescent="0.3">
      <c r="A4740">
        <v>19</v>
      </c>
      <c r="B4740" t="s">
        <v>27</v>
      </c>
      <c r="C4740" t="s">
        <v>28</v>
      </c>
      <c r="D4740">
        <v>86</v>
      </c>
      <c r="E4740" t="s">
        <v>42</v>
      </c>
      <c r="F4740">
        <v>100</v>
      </c>
      <c r="G4740">
        <v>1</v>
      </c>
      <c r="H4740" t="s">
        <v>30</v>
      </c>
      <c r="I4740">
        <v>50</v>
      </c>
      <c r="J4740" t="s">
        <v>31</v>
      </c>
      <c r="K4740">
        <v>0</v>
      </c>
      <c r="L4740" s="1">
        <v>2386</v>
      </c>
      <c r="M4740" t="s">
        <v>27</v>
      </c>
      <c r="N4740" t="s">
        <v>27</v>
      </c>
      <c r="O4740" t="s">
        <v>27</v>
      </c>
      <c r="P4740">
        <v>0</v>
      </c>
      <c r="Q4740" t="s">
        <v>32</v>
      </c>
      <c r="R4740">
        <v>27</v>
      </c>
      <c r="S4740" t="s">
        <v>36</v>
      </c>
      <c r="T4740">
        <v>4</v>
      </c>
      <c r="U4740">
        <v>1</v>
      </c>
      <c r="V4740">
        <v>1</v>
      </c>
      <c r="W4740">
        <v>12</v>
      </c>
      <c r="X4740">
        <v>708</v>
      </c>
      <c r="Y4740">
        <v>-50</v>
      </c>
      <c r="Z4740" t="s">
        <v>33</v>
      </c>
      <c r="AA4740">
        <v>50</v>
      </c>
      <c r="AB4740" t="str">
        <f t="shared" si="74"/>
        <v>10-19</v>
      </c>
    </row>
    <row r="4741" spans="1:28" x14ac:dyDescent="0.3">
      <c r="A4741">
        <v>50</v>
      </c>
      <c r="B4741" t="s">
        <v>27</v>
      </c>
      <c r="C4741" t="s">
        <v>28</v>
      </c>
      <c r="D4741">
        <v>86</v>
      </c>
      <c r="E4741" t="s">
        <v>29</v>
      </c>
      <c r="F4741">
        <v>50</v>
      </c>
      <c r="G4741">
        <v>0</v>
      </c>
      <c r="H4741" t="s">
        <v>30</v>
      </c>
      <c r="I4741">
        <v>0</v>
      </c>
      <c r="J4741" t="s">
        <v>31</v>
      </c>
      <c r="K4741">
        <v>0</v>
      </c>
      <c r="L4741" s="1">
        <v>2236</v>
      </c>
      <c r="M4741" t="s">
        <v>36</v>
      </c>
      <c r="N4741" t="s">
        <v>36</v>
      </c>
      <c r="O4741" t="s">
        <v>27</v>
      </c>
      <c r="P4741">
        <v>100</v>
      </c>
      <c r="Q4741" t="s">
        <v>34</v>
      </c>
      <c r="R4741">
        <v>21</v>
      </c>
      <c r="S4741" t="s">
        <v>36</v>
      </c>
      <c r="T4741">
        <v>0</v>
      </c>
      <c r="U4741">
        <v>1</v>
      </c>
      <c r="V4741">
        <v>2</v>
      </c>
      <c r="W4741">
        <v>2</v>
      </c>
      <c r="X4741">
        <v>702</v>
      </c>
      <c r="Y4741">
        <v>-50</v>
      </c>
      <c r="Z4741" t="s">
        <v>35</v>
      </c>
      <c r="AA4741">
        <v>100</v>
      </c>
      <c r="AB4741" t="str">
        <f t="shared" si="74"/>
        <v>50-59</v>
      </c>
    </row>
    <row r="4742" spans="1:28" x14ac:dyDescent="0.3">
      <c r="A4742">
        <v>47</v>
      </c>
      <c r="B4742" t="s">
        <v>27</v>
      </c>
      <c r="C4742" t="s">
        <v>28</v>
      </c>
      <c r="D4742">
        <v>86</v>
      </c>
      <c r="E4742" t="s">
        <v>29</v>
      </c>
      <c r="F4742">
        <v>50</v>
      </c>
      <c r="G4742">
        <v>1</v>
      </c>
      <c r="H4742" t="s">
        <v>39</v>
      </c>
      <c r="I4742">
        <v>100</v>
      </c>
      <c r="J4742" t="s">
        <v>31</v>
      </c>
      <c r="K4742">
        <v>0</v>
      </c>
      <c r="L4742" s="1">
        <v>2386</v>
      </c>
      <c r="M4742" t="s">
        <v>36</v>
      </c>
      <c r="N4742" t="s">
        <v>36</v>
      </c>
      <c r="O4742" t="s">
        <v>27</v>
      </c>
      <c r="P4742">
        <v>100</v>
      </c>
      <c r="Q4742" t="s">
        <v>32</v>
      </c>
      <c r="R4742">
        <v>2</v>
      </c>
      <c r="S4742" t="s">
        <v>36</v>
      </c>
      <c r="T4742">
        <v>3</v>
      </c>
      <c r="U4742">
        <v>1</v>
      </c>
      <c r="V4742">
        <v>1</v>
      </c>
      <c r="W4742">
        <v>14</v>
      </c>
      <c r="X4742">
        <v>603</v>
      </c>
      <c r="Y4742">
        <v>50</v>
      </c>
      <c r="Z4742" t="s">
        <v>33</v>
      </c>
      <c r="AA4742">
        <v>50</v>
      </c>
      <c r="AB4742" t="str">
        <f t="shared" si="74"/>
        <v>40-49</v>
      </c>
    </row>
    <row r="4743" spans="1:28" x14ac:dyDescent="0.3">
      <c r="A4743">
        <v>47</v>
      </c>
      <c r="B4743" t="s">
        <v>27</v>
      </c>
      <c r="C4743" t="s">
        <v>28</v>
      </c>
      <c r="D4743">
        <v>86</v>
      </c>
      <c r="E4743" t="s">
        <v>29</v>
      </c>
      <c r="F4743">
        <v>50</v>
      </c>
      <c r="G4743">
        <v>0</v>
      </c>
      <c r="H4743" t="s">
        <v>30</v>
      </c>
      <c r="I4743">
        <v>0</v>
      </c>
      <c r="J4743" t="s">
        <v>31</v>
      </c>
      <c r="K4743">
        <v>0</v>
      </c>
      <c r="L4743" s="1">
        <v>2386</v>
      </c>
      <c r="M4743" t="s">
        <v>27</v>
      </c>
      <c r="N4743" t="s">
        <v>27</v>
      </c>
      <c r="O4743" t="s">
        <v>27</v>
      </c>
      <c r="P4743">
        <v>0</v>
      </c>
      <c r="Q4743" t="s">
        <v>34</v>
      </c>
      <c r="R4743">
        <v>15</v>
      </c>
      <c r="S4743" t="s">
        <v>27</v>
      </c>
      <c r="T4743">
        <v>9</v>
      </c>
      <c r="U4743">
        <v>0</v>
      </c>
      <c r="V4743">
        <v>1</v>
      </c>
      <c r="W4743">
        <v>99</v>
      </c>
      <c r="X4743">
        <v>636</v>
      </c>
      <c r="Y4743">
        <v>50</v>
      </c>
      <c r="Z4743" t="s">
        <v>33</v>
      </c>
      <c r="AA4743">
        <v>50</v>
      </c>
      <c r="AB4743" t="str">
        <f t="shared" si="74"/>
        <v>40-49</v>
      </c>
    </row>
    <row r="4744" spans="1:28" x14ac:dyDescent="0.3">
      <c r="A4744">
        <v>40</v>
      </c>
      <c r="B4744" t="s">
        <v>27</v>
      </c>
      <c r="C4744" t="s">
        <v>28</v>
      </c>
      <c r="D4744">
        <v>86</v>
      </c>
      <c r="E4744" t="s">
        <v>42</v>
      </c>
      <c r="F4744">
        <v>100</v>
      </c>
      <c r="G4744">
        <v>1</v>
      </c>
      <c r="H4744" t="s">
        <v>30</v>
      </c>
      <c r="I4744">
        <v>50</v>
      </c>
      <c r="J4744" t="s">
        <v>31</v>
      </c>
      <c r="K4744">
        <v>0</v>
      </c>
      <c r="L4744" s="1">
        <v>2436</v>
      </c>
      <c r="M4744" t="s">
        <v>27</v>
      </c>
      <c r="N4744" t="s">
        <v>27</v>
      </c>
      <c r="O4744" t="s">
        <v>27</v>
      </c>
      <c r="P4744">
        <v>0</v>
      </c>
      <c r="Q4744" t="s">
        <v>32</v>
      </c>
      <c r="R4744">
        <v>11</v>
      </c>
      <c r="S4744" t="s">
        <v>27</v>
      </c>
      <c r="T4744">
        <v>7</v>
      </c>
      <c r="U4744">
        <v>2</v>
      </c>
      <c r="V4744">
        <v>2</v>
      </c>
      <c r="W4744">
        <v>99</v>
      </c>
      <c r="X4744">
        <v>705</v>
      </c>
      <c r="Y4744">
        <v>-50</v>
      </c>
      <c r="Z4744" t="s">
        <v>35</v>
      </c>
      <c r="AA4744">
        <v>100</v>
      </c>
      <c r="AB4744" t="str">
        <f t="shared" si="74"/>
        <v>40-49</v>
      </c>
    </row>
    <row r="4745" spans="1:28" x14ac:dyDescent="0.3">
      <c r="A4745">
        <v>46</v>
      </c>
      <c r="B4745" t="s">
        <v>27</v>
      </c>
      <c r="C4745" t="s">
        <v>28</v>
      </c>
      <c r="D4745">
        <v>86</v>
      </c>
      <c r="E4745" t="s">
        <v>29</v>
      </c>
      <c r="F4745">
        <v>50</v>
      </c>
      <c r="G4745">
        <v>1</v>
      </c>
      <c r="H4745" t="s">
        <v>39</v>
      </c>
      <c r="I4745">
        <v>100</v>
      </c>
      <c r="J4745" t="s">
        <v>31</v>
      </c>
      <c r="K4745">
        <v>0</v>
      </c>
      <c r="L4745" s="1">
        <v>2436</v>
      </c>
      <c r="M4745" t="s">
        <v>27</v>
      </c>
      <c r="N4745" t="s">
        <v>27</v>
      </c>
      <c r="O4745" t="s">
        <v>27</v>
      </c>
      <c r="P4745">
        <v>0</v>
      </c>
      <c r="Q4745" t="s">
        <v>34</v>
      </c>
      <c r="R4745">
        <v>6</v>
      </c>
      <c r="S4745" t="s">
        <v>36</v>
      </c>
      <c r="T4745">
        <v>9</v>
      </c>
      <c r="U4745">
        <v>1</v>
      </c>
      <c r="V4745">
        <v>1</v>
      </c>
      <c r="W4745">
        <v>4</v>
      </c>
      <c r="X4745">
        <v>709</v>
      </c>
      <c r="Y4745">
        <v>-50</v>
      </c>
      <c r="Z4745" t="s">
        <v>35</v>
      </c>
      <c r="AA4745">
        <v>100</v>
      </c>
      <c r="AB4745" t="str">
        <f t="shared" si="74"/>
        <v>40-49</v>
      </c>
    </row>
    <row r="4746" spans="1:28" x14ac:dyDescent="0.3">
      <c r="A4746">
        <v>64</v>
      </c>
      <c r="B4746" t="s">
        <v>36</v>
      </c>
      <c r="C4746" t="s">
        <v>28</v>
      </c>
      <c r="D4746">
        <v>86</v>
      </c>
      <c r="E4746" t="s">
        <v>29</v>
      </c>
      <c r="F4746">
        <v>50</v>
      </c>
      <c r="G4746">
        <v>0</v>
      </c>
      <c r="H4746" t="s">
        <v>30</v>
      </c>
      <c r="I4746">
        <v>0</v>
      </c>
      <c r="J4746" t="s">
        <v>31</v>
      </c>
      <c r="K4746">
        <v>0</v>
      </c>
      <c r="L4746" s="1">
        <v>2186</v>
      </c>
      <c r="M4746" t="s">
        <v>36</v>
      </c>
      <c r="N4746" t="s">
        <v>27</v>
      </c>
      <c r="O4746" t="s">
        <v>27</v>
      </c>
      <c r="P4746">
        <v>50</v>
      </c>
      <c r="Q4746" t="s">
        <v>44</v>
      </c>
      <c r="R4746">
        <v>10</v>
      </c>
      <c r="S4746" t="s">
        <v>27</v>
      </c>
      <c r="T4746">
        <v>4</v>
      </c>
      <c r="U4746">
        <v>3</v>
      </c>
      <c r="V4746">
        <v>2</v>
      </c>
      <c r="W4746">
        <v>99</v>
      </c>
      <c r="X4746">
        <v>706</v>
      </c>
      <c r="Y4746">
        <v>-50</v>
      </c>
      <c r="Z4746" t="s">
        <v>41</v>
      </c>
      <c r="AA4746">
        <v>0</v>
      </c>
      <c r="AB4746" t="str">
        <f t="shared" si="74"/>
        <v>60-69</v>
      </c>
    </row>
    <row r="4747" spans="1:28" x14ac:dyDescent="0.3">
      <c r="A4747">
        <v>35</v>
      </c>
      <c r="B4747" t="s">
        <v>27</v>
      </c>
      <c r="C4747" t="s">
        <v>28</v>
      </c>
      <c r="D4747">
        <v>86</v>
      </c>
      <c r="E4747" t="s">
        <v>29</v>
      </c>
      <c r="F4747">
        <v>50</v>
      </c>
      <c r="G4747">
        <v>0</v>
      </c>
      <c r="H4747" t="s">
        <v>30</v>
      </c>
      <c r="I4747">
        <v>0</v>
      </c>
      <c r="J4747" t="s">
        <v>31</v>
      </c>
      <c r="K4747">
        <v>0</v>
      </c>
      <c r="L4747" s="1">
        <v>2436</v>
      </c>
      <c r="M4747" t="s">
        <v>27</v>
      </c>
      <c r="N4747" t="s">
        <v>27</v>
      </c>
      <c r="O4747" t="s">
        <v>27</v>
      </c>
      <c r="P4747">
        <v>0</v>
      </c>
      <c r="Q4747" t="s">
        <v>34</v>
      </c>
      <c r="R4747">
        <v>21</v>
      </c>
      <c r="S4747" t="s">
        <v>36</v>
      </c>
      <c r="T4747">
        <v>4</v>
      </c>
      <c r="U4747">
        <v>1</v>
      </c>
      <c r="V4747">
        <v>1</v>
      </c>
      <c r="W4747">
        <v>10</v>
      </c>
      <c r="X4747">
        <v>687</v>
      </c>
      <c r="Y4747">
        <v>50</v>
      </c>
      <c r="Z4747" t="s">
        <v>35</v>
      </c>
      <c r="AA4747">
        <v>100</v>
      </c>
      <c r="AB4747" t="str">
        <f t="shared" si="74"/>
        <v>30-39</v>
      </c>
    </row>
    <row r="4748" spans="1:28" x14ac:dyDescent="0.3">
      <c r="A4748">
        <v>42</v>
      </c>
      <c r="B4748" t="s">
        <v>27</v>
      </c>
      <c r="C4748" t="s">
        <v>28</v>
      </c>
      <c r="D4748">
        <v>86</v>
      </c>
      <c r="E4748" t="s">
        <v>29</v>
      </c>
      <c r="F4748">
        <v>50</v>
      </c>
      <c r="G4748">
        <v>0</v>
      </c>
      <c r="H4748" t="s">
        <v>39</v>
      </c>
      <c r="I4748">
        <v>0</v>
      </c>
      <c r="J4748" t="s">
        <v>40</v>
      </c>
      <c r="K4748">
        <v>-200</v>
      </c>
      <c r="L4748" s="1">
        <v>2086</v>
      </c>
      <c r="M4748" t="s">
        <v>27</v>
      </c>
      <c r="N4748" t="s">
        <v>27</v>
      </c>
      <c r="O4748" t="s">
        <v>27</v>
      </c>
      <c r="P4748">
        <v>0</v>
      </c>
      <c r="Q4748" t="s">
        <v>34</v>
      </c>
      <c r="R4748">
        <v>18</v>
      </c>
      <c r="S4748" t="s">
        <v>27</v>
      </c>
      <c r="T4748">
        <v>8</v>
      </c>
      <c r="U4748">
        <v>3</v>
      </c>
      <c r="V4748">
        <v>2</v>
      </c>
      <c r="W4748">
        <v>99</v>
      </c>
      <c r="X4748">
        <v>711</v>
      </c>
      <c r="Y4748">
        <v>-50</v>
      </c>
      <c r="Z4748" t="s">
        <v>33</v>
      </c>
      <c r="AA4748">
        <v>50</v>
      </c>
      <c r="AB4748" t="str">
        <f t="shared" si="74"/>
        <v>40-49</v>
      </c>
    </row>
    <row r="4749" spans="1:28" x14ac:dyDescent="0.3">
      <c r="A4749">
        <v>23</v>
      </c>
      <c r="B4749" t="s">
        <v>27</v>
      </c>
      <c r="C4749" t="s">
        <v>45</v>
      </c>
      <c r="D4749">
        <v>0</v>
      </c>
      <c r="E4749" t="s">
        <v>37</v>
      </c>
      <c r="F4749">
        <v>0</v>
      </c>
      <c r="G4749">
        <v>2</v>
      </c>
      <c r="H4749" t="s">
        <v>30</v>
      </c>
      <c r="I4749">
        <v>100</v>
      </c>
      <c r="J4749" t="s">
        <v>31</v>
      </c>
      <c r="K4749">
        <v>0</v>
      </c>
      <c r="L4749" s="1">
        <v>2300</v>
      </c>
      <c r="M4749" t="s">
        <v>27</v>
      </c>
      <c r="N4749" t="s">
        <v>36</v>
      </c>
      <c r="O4749" t="s">
        <v>27</v>
      </c>
      <c r="P4749">
        <v>50</v>
      </c>
      <c r="Q4749" t="s">
        <v>34</v>
      </c>
      <c r="R4749">
        <v>28</v>
      </c>
      <c r="S4749" t="s">
        <v>27</v>
      </c>
      <c r="T4749">
        <v>5</v>
      </c>
      <c r="U4749">
        <v>2</v>
      </c>
      <c r="V4749">
        <v>2</v>
      </c>
      <c r="W4749">
        <v>99</v>
      </c>
      <c r="X4749">
        <v>683</v>
      </c>
      <c r="Y4749">
        <v>50</v>
      </c>
      <c r="Z4749" t="s">
        <v>33</v>
      </c>
      <c r="AA4749">
        <v>50</v>
      </c>
      <c r="AB4749" t="str">
        <f t="shared" si="74"/>
        <v>20-29</v>
      </c>
    </row>
    <row r="4750" spans="1:28" x14ac:dyDescent="0.3">
      <c r="A4750">
        <v>26</v>
      </c>
      <c r="B4750" t="s">
        <v>27</v>
      </c>
      <c r="C4750" t="s">
        <v>38</v>
      </c>
      <c r="D4750">
        <v>0</v>
      </c>
      <c r="E4750" t="s">
        <v>42</v>
      </c>
      <c r="F4750">
        <v>100</v>
      </c>
      <c r="G4750">
        <v>0</v>
      </c>
      <c r="H4750" t="s">
        <v>39</v>
      </c>
      <c r="I4750">
        <v>0</v>
      </c>
      <c r="J4750" t="s">
        <v>40</v>
      </c>
      <c r="K4750">
        <v>-200</v>
      </c>
      <c r="L4750" s="1">
        <v>2150</v>
      </c>
      <c r="M4750" t="s">
        <v>27</v>
      </c>
      <c r="N4750" t="s">
        <v>27</v>
      </c>
      <c r="O4750" t="s">
        <v>27</v>
      </c>
      <c r="P4750">
        <v>0</v>
      </c>
      <c r="Q4750" t="s">
        <v>44</v>
      </c>
      <c r="R4750">
        <v>4</v>
      </c>
      <c r="S4750" t="s">
        <v>36</v>
      </c>
      <c r="T4750">
        <v>2</v>
      </c>
      <c r="U4750">
        <v>1</v>
      </c>
      <c r="V4750">
        <v>2</v>
      </c>
      <c r="W4750">
        <v>12</v>
      </c>
      <c r="X4750">
        <v>692</v>
      </c>
      <c r="Y4750">
        <v>50</v>
      </c>
      <c r="Z4750" t="s">
        <v>33</v>
      </c>
      <c r="AA4750">
        <v>50</v>
      </c>
      <c r="AB4750" t="str">
        <f t="shared" si="74"/>
        <v>20-29</v>
      </c>
    </row>
    <row r="4751" spans="1:28" x14ac:dyDescent="0.3">
      <c r="A4751">
        <v>41</v>
      </c>
      <c r="B4751" t="s">
        <v>27</v>
      </c>
      <c r="C4751" t="s">
        <v>28</v>
      </c>
      <c r="D4751">
        <v>86</v>
      </c>
      <c r="E4751" t="s">
        <v>29</v>
      </c>
      <c r="F4751">
        <v>50</v>
      </c>
      <c r="G4751">
        <v>0</v>
      </c>
      <c r="H4751" t="s">
        <v>30</v>
      </c>
      <c r="I4751">
        <v>0</v>
      </c>
      <c r="J4751" t="s">
        <v>31</v>
      </c>
      <c r="K4751">
        <v>0</v>
      </c>
      <c r="L4751" s="1">
        <v>2336</v>
      </c>
      <c r="M4751" t="s">
        <v>27</v>
      </c>
      <c r="N4751" t="s">
        <v>27</v>
      </c>
      <c r="O4751" t="s">
        <v>27</v>
      </c>
      <c r="P4751">
        <v>0</v>
      </c>
      <c r="Q4751" t="s">
        <v>34</v>
      </c>
      <c r="R4751">
        <v>6</v>
      </c>
      <c r="S4751" t="s">
        <v>36</v>
      </c>
      <c r="T4751">
        <v>6</v>
      </c>
      <c r="U4751">
        <v>2</v>
      </c>
      <c r="V4751">
        <v>1</v>
      </c>
      <c r="W4751">
        <v>7</v>
      </c>
      <c r="X4751">
        <v>825</v>
      </c>
      <c r="Y4751">
        <v>-50</v>
      </c>
      <c r="Z4751" t="s">
        <v>35</v>
      </c>
      <c r="AA4751">
        <v>100</v>
      </c>
      <c r="AB4751" t="str">
        <f t="shared" si="74"/>
        <v>40-49</v>
      </c>
    </row>
    <row r="4752" spans="1:28" x14ac:dyDescent="0.3">
      <c r="A4752">
        <v>56</v>
      </c>
      <c r="B4752" t="s">
        <v>36</v>
      </c>
      <c r="C4752" t="s">
        <v>38</v>
      </c>
      <c r="D4752">
        <v>0</v>
      </c>
      <c r="E4752" t="s">
        <v>42</v>
      </c>
      <c r="F4752">
        <v>100</v>
      </c>
      <c r="G4752">
        <v>1</v>
      </c>
      <c r="H4752" t="s">
        <v>30</v>
      </c>
      <c r="I4752">
        <v>50</v>
      </c>
      <c r="J4752" t="s">
        <v>31</v>
      </c>
      <c r="K4752">
        <v>0</v>
      </c>
      <c r="L4752" s="1">
        <v>2350</v>
      </c>
      <c r="M4752" t="s">
        <v>27</v>
      </c>
      <c r="N4752" t="s">
        <v>27</v>
      </c>
      <c r="O4752" t="s">
        <v>27</v>
      </c>
      <c r="P4752">
        <v>0</v>
      </c>
      <c r="Q4752" t="s">
        <v>32</v>
      </c>
      <c r="R4752">
        <v>13</v>
      </c>
      <c r="S4752" t="s">
        <v>27</v>
      </c>
      <c r="T4752">
        <v>2</v>
      </c>
      <c r="U4752">
        <v>1</v>
      </c>
      <c r="V4752">
        <v>1</v>
      </c>
      <c r="W4752">
        <v>99</v>
      </c>
      <c r="X4752">
        <v>727</v>
      </c>
      <c r="Y4752">
        <v>-50</v>
      </c>
      <c r="Z4752" t="s">
        <v>35</v>
      </c>
      <c r="AA4752">
        <v>100</v>
      </c>
      <c r="AB4752" t="str">
        <f t="shared" si="74"/>
        <v>50-59</v>
      </c>
    </row>
    <row r="4753" spans="1:28" x14ac:dyDescent="0.3">
      <c r="A4753">
        <v>36</v>
      </c>
      <c r="B4753" t="s">
        <v>27</v>
      </c>
      <c r="C4753" t="s">
        <v>38</v>
      </c>
      <c r="D4753">
        <v>0</v>
      </c>
      <c r="E4753" t="s">
        <v>42</v>
      </c>
      <c r="F4753">
        <v>100</v>
      </c>
      <c r="G4753">
        <v>3</v>
      </c>
      <c r="H4753" t="s">
        <v>39</v>
      </c>
      <c r="I4753">
        <v>300</v>
      </c>
      <c r="J4753" t="s">
        <v>40</v>
      </c>
      <c r="K4753">
        <v>-200</v>
      </c>
      <c r="L4753" s="1">
        <v>2350</v>
      </c>
      <c r="M4753" t="s">
        <v>27</v>
      </c>
      <c r="N4753" t="s">
        <v>36</v>
      </c>
      <c r="O4753" t="s">
        <v>27</v>
      </c>
      <c r="P4753">
        <v>50</v>
      </c>
      <c r="Q4753" t="s">
        <v>34</v>
      </c>
      <c r="R4753">
        <v>16</v>
      </c>
      <c r="S4753" t="s">
        <v>36</v>
      </c>
      <c r="T4753">
        <v>3</v>
      </c>
      <c r="U4753">
        <v>3</v>
      </c>
      <c r="V4753">
        <v>2</v>
      </c>
      <c r="W4753">
        <v>2</v>
      </c>
      <c r="X4753">
        <v>740</v>
      </c>
      <c r="Y4753">
        <v>-50</v>
      </c>
      <c r="Z4753" t="s">
        <v>35</v>
      </c>
      <c r="AA4753">
        <v>100</v>
      </c>
      <c r="AB4753" t="str">
        <f t="shared" si="74"/>
        <v>30-39</v>
      </c>
    </row>
    <row r="4754" spans="1:28" x14ac:dyDescent="0.3">
      <c r="A4754">
        <v>36</v>
      </c>
      <c r="B4754" t="s">
        <v>27</v>
      </c>
      <c r="C4754" t="s">
        <v>45</v>
      </c>
      <c r="D4754">
        <v>0</v>
      </c>
      <c r="E4754" t="s">
        <v>37</v>
      </c>
      <c r="F4754">
        <v>0</v>
      </c>
      <c r="G4754">
        <v>2</v>
      </c>
      <c r="H4754" t="s">
        <v>30</v>
      </c>
      <c r="I4754">
        <v>100</v>
      </c>
      <c r="J4754" t="s">
        <v>40</v>
      </c>
      <c r="K4754">
        <v>-200</v>
      </c>
      <c r="L4754" s="1">
        <v>2100</v>
      </c>
      <c r="M4754" t="s">
        <v>27</v>
      </c>
      <c r="N4754" t="s">
        <v>27</v>
      </c>
      <c r="O4754" t="s">
        <v>27</v>
      </c>
      <c r="P4754">
        <v>0</v>
      </c>
      <c r="Q4754" t="s">
        <v>34</v>
      </c>
      <c r="R4754">
        <v>19</v>
      </c>
      <c r="S4754" t="s">
        <v>36</v>
      </c>
      <c r="T4754">
        <v>6</v>
      </c>
      <c r="U4754">
        <v>2</v>
      </c>
      <c r="V4754">
        <v>3</v>
      </c>
      <c r="W4754">
        <v>1</v>
      </c>
      <c r="X4754">
        <v>850</v>
      </c>
      <c r="Y4754">
        <v>-50</v>
      </c>
      <c r="Z4754" t="s">
        <v>35</v>
      </c>
      <c r="AA4754">
        <v>100</v>
      </c>
      <c r="AB4754" t="str">
        <f t="shared" si="74"/>
        <v>30-39</v>
      </c>
    </row>
    <row r="4755" spans="1:28" x14ac:dyDescent="0.3">
      <c r="A4755">
        <v>33</v>
      </c>
      <c r="B4755" t="s">
        <v>27</v>
      </c>
      <c r="C4755" t="s">
        <v>28</v>
      </c>
      <c r="D4755">
        <v>86</v>
      </c>
      <c r="E4755" t="s">
        <v>29</v>
      </c>
      <c r="F4755">
        <v>50</v>
      </c>
      <c r="G4755">
        <v>0</v>
      </c>
      <c r="H4755" t="s">
        <v>30</v>
      </c>
      <c r="I4755">
        <v>0</v>
      </c>
      <c r="J4755" t="s">
        <v>40</v>
      </c>
      <c r="K4755">
        <v>-200</v>
      </c>
      <c r="L4755" s="1">
        <v>2136</v>
      </c>
      <c r="M4755" t="s">
        <v>27</v>
      </c>
      <c r="N4755" t="s">
        <v>27</v>
      </c>
      <c r="O4755" t="s">
        <v>27</v>
      </c>
      <c r="P4755">
        <v>0</v>
      </c>
      <c r="Q4755" t="s">
        <v>34</v>
      </c>
      <c r="R4755">
        <v>29</v>
      </c>
      <c r="S4755" t="s">
        <v>27</v>
      </c>
      <c r="T4755">
        <v>6</v>
      </c>
      <c r="U4755">
        <v>4</v>
      </c>
      <c r="V4755">
        <v>2</v>
      </c>
      <c r="W4755">
        <v>99</v>
      </c>
      <c r="X4755">
        <v>833</v>
      </c>
      <c r="Y4755">
        <v>-50</v>
      </c>
      <c r="Z4755" t="s">
        <v>35</v>
      </c>
      <c r="AA4755">
        <v>100</v>
      </c>
      <c r="AB4755" t="str">
        <f t="shared" si="74"/>
        <v>30-39</v>
      </c>
    </row>
    <row r="4756" spans="1:28" x14ac:dyDescent="0.3">
      <c r="A4756">
        <v>31</v>
      </c>
      <c r="B4756" t="s">
        <v>27</v>
      </c>
      <c r="C4756" t="s">
        <v>28</v>
      </c>
      <c r="D4756">
        <v>86</v>
      </c>
      <c r="E4756" t="s">
        <v>29</v>
      </c>
      <c r="F4756">
        <v>50</v>
      </c>
      <c r="G4756">
        <v>2</v>
      </c>
      <c r="H4756" t="s">
        <v>30</v>
      </c>
      <c r="I4756">
        <v>100</v>
      </c>
      <c r="J4756" t="s">
        <v>40</v>
      </c>
      <c r="K4756">
        <v>-200</v>
      </c>
      <c r="L4756" s="1">
        <v>2236</v>
      </c>
      <c r="M4756" t="s">
        <v>27</v>
      </c>
      <c r="N4756" t="s">
        <v>27</v>
      </c>
      <c r="O4756" t="s">
        <v>27</v>
      </c>
      <c r="P4756">
        <v>0</v>
      </c>
      <c r="Q4756" t="s">
        <v>34</v>
      </c>
      <c r="R4756">
        <v>26</v>
      </c>
      <c r="S4756" t="s">
        <v>27</v>
      </c>
      <c r="T4756">
        <v>6</v>
      </c>
      <c r="U4756">
        <v>4</v>
      </c>
      <c r="V4756">
        <v>2</v>
      </c>
      <c r="W4756">
        <v>99</v>
      </c>
      <c r="X4756">
        <v>769</v>
      </c>
      <c r="Y4756">
        <v>-50</v>
      </c>
      <c r="Z4756" t="s">
        <v>35</v>
      </c>
      <c r="AA4756">
        <v>100</v>
      </c>
      <c r="AB4756" t="str">
        <f t="shared" si="74"/>
        <v>30-39</v>
      </c>
    </row>
    <row r="4757" spans="1:28" x14ac:dyDescent="0.3">
      <c r="A4757">
        <v>44</v>
      </c>
      <c r="B4757" t="s">
        <v>27</v>
      </c>
      <c r="C4757" t="s">
        <v>45</v>
      </c>
      <c r="D4757">
        <v>0</v>
      </c>
      <c r="E4757" t="s">
        <v>37</v>
      </c>
      <c r="F4757">
        <v>0</v>
      </c>
      <c r="G4757">
        <v>0</v>
      </c>
      <c r="H4757" t="s">
        <v>30</v>
      </c>
      <c r="I4757">
        <v>0</v>
      </c>
      <c r="J4757" t="s">
        <v>40</v>
      </c>
      <c r="K4757">
        <v>-200</v>
      </c>
      <c r="L4757" s="1">
        <v>2100</v>
      </c>
      <c r="M4757" t="s">
        <v>27</v>
      </c>
      <c r="N4757" t="s">
        <v>27</v>
      </c>
      <c r="O4757" t="s">
        <v>27</v>
      </c>
      <c r="P4757">
        <v>0</v>
      </c>
      <c r="Q4757" t="s">
        <v>32</v>
      </c>
      <c r="R4757">
        <v>17</v>
      </c>
      <c r="S4757" t="s">
        <v>27</v>
      </c>
      <c r="T4757">
        <v>1</v>
      </c>
      <c r="U4757">
        <v>4</v>
      </c>
      <c r="V4757">
        <v>2</v>
      </c>
      <c r="W4757">
        <v>99</v>
      </c>
      <c r="X4757">
        <v>602</v>
      </c>
      <c r="Y4757">
        <v>50</v>
      </c>
      <c r="Z4757" t="s">
        <v>35</v>
      </c>
      <c r="AA4757">
        <v>100</v>
      </c>
      <c r="AB4757" t="str">
        <f t="shared" si="74"/>
        <v>40-49</v>
      </c>
    </row>
    <row r="4758" spans="1:28" x14ac:dyDescent="0.3">
      <c r="A4758">
        <v>18</v>
      </c>
      <c r="B4758" t="s">
        <v>27</v>
      </c>
      <c r="C4758" t="s">
        <v>28</v>
      </c>
      <c r="D4758">
        <v>86</v>
      </c>
      <c r="E4758" t="s">
        <v>42</v>
      </c>
      <c r="F4758">
        <v>100</v>
      </c>
      <c r="G4758">
        <v>0</v>
      </c>
      <c r="H4758" t="s">
        <v>30</v>
      </c>
      <c r="I4758">
        <v>0</v>
      </c>
      <c r="J4758" t="s">
        <v>31</v>
      </c>
      <c r="K4758">
        <v>0</v>
      </c>
      <c r="L4758" s="1">
        <v>2286</v>
      </c>
      <c r="M4758" t="s">
        <v>36</v>
      </c>
      <c r="N4758" t="s">
        <v>36</v>
      </c>
      <c r="O4758" t="s">
        <v>27</v>
      </c>
      <c r="P4758">
        <v>100</v>
      </c>
      <c r="Q4758" t="s">
        <v>34</v>
      </c>
      <c r="R4758">
        <v>17</v>
      </c>
      <c r="S4758" t="s">
        <v>27</v>
      </c>
      <c r="T4758">
        <v>4</v>
      </c>
      <c r="U4758">
        <v>0</v>
      </c>
      <c r="V4758">
        <v>3</v>
      </c>
      <c r="W4758">
        <v>99</v>
      </c>
      <c r="X4758">
        <v>705</v>
      </c>
      <c r="Y4758">
        <v>-50</v>
      </c>
      <c r="Z4758" t="s">
        <v>35</v>
      </c>
      <c r="AA4758">
        <v>100</v>
      </c>
      <c r="AB4758" t="str">
        <f t="shared" si="74"/>
        <v>10-19</v>
      </c>
    </row>
    <row r="4759" spans="1:28" x14ac:dyDescent="0.3">
      <c r="A4759">
        <v>59</v>
      </c>
      <c r="B4759" t="s">
        <v>36</v>
      </c>
      <c r="C4759" t="s">
        <v>28</v>
      </c>
      <c r="D4759">
        <v>86</v>
      </c>
      <c r="E4759" t="s">
        <v>29</v>
      </c>
      <c r="F4759">
        <v>50</v>
      </c>
      <c r="G4759">
        <v>2</v>
      </c>
      <c r="H4759" t="s">
        <v>30</v>
      </c>
      <c r="I4759">
        <v>100</v>
      </c>
      <c r="J4759" t="s">
        <v>31</v>
      </c>
      <c r="K4759">
        <v>0</v>
      </c>
      <c r="L4759" s="1">
        <v>2386</v>
      </c>
      <c r="M4759" t="s">
        <v>27</v>
      </c>
      <c r="N4759" t="s">
        <v>27</v>
      </c>
      <c r="O4759" t="s">
        <v>27</v>
      </c>
      <c r="P4759">
        <v>0</v>
      </c>
      <c r="Q4759" t="s">
        <v>32</v>
      </c>
      <c r="R4759">
        <v>12</v>
      </c>
      <c r="S4759" t="s">
        <v>27</v>
      </c>
      <c r="T4759">
        <v>10</v>
      </c>
      <c r="U4759">
        <v>0</v>
      </c>
      <c r="V4759">
        <v>1</v>
      </c>
      <c r="W4759">
        <v>99</v>
      </c>
      <c r="X4759">
        <v>752</v>
      </c>
      <c r="Y4759">
        <v>-50</v>
      </c>
      <c r="Z4759" t="s">
        <v>33</v>
      </c>
      <c r="AA4759">
        <v>50</v>
      </c>
      <c r="AB4759" t="str">
        <f t="shared" si="74"/>
        <v>50-59</v>
      </c>
    </row>
    <row r="4760" spans="1:28" x14ac:dyDescent="0.3">
      <c r="A4760">
        <v>30</v>
      </c>
      <c r="B4760" t="s">
        <v>27</v>
      </c>
      <c r="C4760" t="s">
        <v>28</v>
      </c>
      <c r="D4760">
        <v>86</v>
      </c>
      <c r="E4760" t="s">
        <v>37</v>
      </c>
      <c r="F4760">
        <v>0</v>
      </c>
      <c r="G4760">
        <v>0</v>
      </c>
      <c r="H4760" t="s">
        <v>30</v>
      </c>
      <c r="I4760">
        <v>0</v>
      </c>
      <c r="J4760" t="s">
        <v>31</v>
      </c>
      <c r="K4760">
        <v>0</v>
      </c>
      <c r="L4760" s="1">
        <v>2286</v>
      </c>
      <c r="M4760" t="s">
        <v>27</v>
      </c>
      <c r="N4760" t="s">
        <v>27</v>
      </c>
      <c r="O4760" t="s">
        <v>27</v>
      </c>
      <c r="P4760">
        <v>0</v>
      </c>
      <c r="Q4760" t="s">
        <v>32</v>
      </c>
      <c r="R4760">
        <v>20</v>
      </c>
      <c r="S4760" t="s">
        <v>27</v>
      </c>
      <c r="T4760">
        <v>2</v>
      </c>
      <c r="U4760">
        <v>1</v>
      </c>
      <c r="V4760">
        <v>3</v>
      </c>
      <c r="W4760">
        <v>99</v>
      </c>
      <c r="X4760">
        <v>744</v>
      </c>
      <c r="Y4760">
        <v>-50</v>
      </c>
      <c r="Z4760" t="s">
        <v>35</v>
      </c>
      <c r="AA4760">
        <v>100</v>
      </c>
      <c r="AB4760" t="str">
        <f t="shared" si="74"/>
        <v>30-39</v>
      </c>
    </row>
    <row r="4761" spans="1:28" x14ac:dyDescent="0.3">
      <c r="A4761">
        <v>50</v>
      </c>
      <c r="B4761" t="s">
        <v>27</v>
      </c>
      <c r="C4761" t="s">
        <v>28</v>
      </c>
      <c r="D4761">
        <v>86</v>
      </c>
      <c r="E4761" t="s">
        <v>37</v>
      </c>
      <c r="F4761">
        <v>0</v>
      </c>
      <c r="G4761">
        <v>3</v>
      </c>
      <c r="H4761" t="s">
        <v>30</v>
      </c>
      <c r="I4761">
        <v>150</v>
      </c>
      <c r="J4761" t="s">
        <v>40</v>
      </c>
      <c r="K4761">
        <v>-200</v>
      </c>
      <c r="L4761" s="1">
        <v>2136</v>
      </c>
      <c r="M4761" t="s">
        <v>27</v>
      </c>
      <c r="N4761" t="s">
        <v>36</v>
      </c>
      <c r="O4761" t="s">
        <v>27</v>
      </c>
      <c r="P4761">
        <v>50</v>
      </c>
      <c r="Q4761" t="s">
        <v>44</v>
      </c>
      <c r="R4761">
        <v>24</v>
      </c>
      <c r="S4761" t="s">
        <v>36</v>
      </c>
      <c r="T4761">
        <v>6</v>
      </c>
      <c r="U4761">
        <v>0</v>
      </c>
      <c r="V4761">
        <v>1</v>
      </c>
      <c r="W4761">
        <v>13</v>
      </c>
      <c r="X4761">
        <v>722</v>
      </c>
      <c r="Y4761">
        <v>-50</v>
      </c>
      <c r="Z4761" t="s">
        <v>33</v>
      </c>
      <c r="AA4761">
        <v>50</v>
      </c>
      <c r="AB4761" t="str">
        <f t="shared" si="74"/>
        <v>50-59</v>
      </c>
    </row>
    <row r="4762" spans="1:28" x14ac:dyDescent="0.3">
      <c r="A4762">
        <v>20</v>
      </c>
      <c r="B4762" t="s">
        <v>27</v>
      </c>
      <c r="C4762" t="s">
        <v>28</v>
      </c>
      <c r="D4762">
        <v>86</v>
      </c>
      <c r="E4762" t="s">
        <v>29</v>
      </c>
      <c r="F4762">
        <v>50</v>
      </c>
      <c r="G4762">
        <v>0</v>
      </c>
      <c r="H4762" t="s">
        <v>43</v>
      </c>
      <c r="I4762">
        <v>0</v>
      </c>
      <c r="J4762" t="s">
        <v>31</v>
      </c>
      <c r="K4762">
        <v>0</v>
      </c>
      <c r="L4762" s="1">
        <v>2336</v>
      </c>
      <c r="M4762" t="s">
        <v>27</v>
      </c>
      <c r="N4762" t="s">
        <v>27</v>
      </c>
      <c r="O4762" t="s">
        <v>27</v>
      </c>
      <c r="P4762">
        <v>0</v>
      </c>
      <c r="Q4762" t="s">
        <v>34</v>
      </c>
      <c r="R4762">
        <v>9</v>
      </c>
      <c r="S4762" t="s">
        <v>27</v>
      </c>
      <c r="T4762">
        <v>10</v>
      </c>
      <c r="U4762">
        <v>0</v>
      </c>
      <c r="V4762">
        <v>2</v>
      </c>
      <c r="W4762">
        <v>99</v>
      </c>
      <c r="X4762">
        <v>788</v>
      </c>
      <c r="Y4762">
        <v>-50</v>
      </c>
      <c r="Z4762" t="s">
        <v>35</v>
      </c>
      <c r="AA4762">
        <v>100</v>
      </c>
      <c r="AB4762" t="str">
        <f t="shared" si="74"/>
        <v>20-29</v>
      </c>
    </row>
    <row r="4763" spans="1:28" x14ac:dyDescent="0.3">
      <c r="A4763">
        <v>50</v>
      </c>
      <c r="B4763" t="s">
        <v>27</v>
      </c>
      <c r="C4763" t="s">
        <v>28</v>
      </c>
      <c r="D4763">
        <v>86</v>
      </c>
      <c r="E4763" t="s">
        <v>29</v>
      </c>
      <c r="F4763">
        <v>50</v>
      </c>
      <c r="G4763">
        <v>1</v>
      </c>
      <c r="H4763" t="s">
        <v>30</v>
      </c>
      <c r="I4763">
        <v>50</v>
      </c>
      <c r="J4763" t="s">
        <v>40</v>
      </c>
      <c r="K4763">
        <v>-200</v>
      </c>
      <c r="L4763" s="1">
        <v>2286</v>
      </c>
      <c r="M4763" t="s">
        <v>27</v>
      </c>
      <c r="N4763" t="s">
        <v>27</v>
      </c>
      <c r="O4763" t="s">
        <v>27</v>
      </c>
      <c r="P4763">
        <v>0</v>
      </c>
      <c r="Q4763" t="s">
        <v>34</v>
      </c>
      <c r="R4763">
        <v>24</v>
      </c>
      <c r="S4763" t="s">
        <v>36</v>
      </c>
      <c r="T4763">
        <v>1</v>
      </c>
      <c r="U4763">
        <v>2</v>
      </c>
      <c r="V4763">
        <v>3</v>
      </c>
      <c r="W4763">
        <v>8</v>
      </c>
      <c r="X4763">
        <v>687</v>
      </c>
      <c r="Y4763">
        <v>50</v>
      </c>
      <c r="Z4763" t="s">
        <v>35</v>
      </c>
      <c r="AA4763">
        <v>100</v>
      </c>
      <c r="AB4763" t="str">
        <f t="shared" si="74"/>
        <v>50-59</v>
      </c>
    </row>
    <row r="4764" spans="1:28" x14ac:dyDescent="0.3">
      <c r="A4764">
        <v>50</v>
      </c>
      <c r="B4764" t="s">
        <v>27</v>
      </c>
      <c r="C4764" t="s">
        <v>45</v>
      </c>
      <c r="D4764">
        <v>0</v>
      </c>
      <c r="E4764" t="s">
        <v>37</v>
      </c>
      <c r="F4764">
        <v>0</v>
      </c>
      <c r="G4764">
        <v>1</v>
      </c>
      <c r="H4764" t="s">
        <v>39</v>
      </c>
      <c r="I4764">
        <v>100</v>
      </c>
      <c r="J4764" t="s">
        <v>40</v>
      </c>
      <c r="K4764">
        <v>-200</v>
      </c>
      <c r="L4764" s="1">
        <v>2150</v>
      </c>
      <c r="M4764" t="s">
        <v>27</v>
      </c>
      <c r="N4764" t="s">
        <v>27</v>
      </c>
      <c r="O4764" t="s">
        <v>27</v>
      </c>
      <c r="P4764">
        <v>0</v>
      </c>
      <c r="Q4764" t="s">
        <v>34</v>
      </c>
      <c r="R4764">
        <v>14</v>
      </c>
      <c r="S4764" t="s">
        <v>27</v>
      </c>
      <c r="T4764">
        <v>6</v>
      </c>
      <c r="U4764">
        <v>2</v>
      </c>
      <c r="V4764">
        <v>2</v>
      </c>
      <c r="W4764">
        <v>99</v>
      </c>
      <c r="X4764">
        <v>683</v>
      </c>
      <c r="Y4764">
        <v>50</v>
      </c>
      <c r="Z4764" t="s">
        <v>33</v>
      </c>
      <c r="AA4764">
        <v>50</v>
      </c>
      <c r="AB4764" t="str">
        <f t="shared" si="74"/>
        <v>50-59</v>
      </c>
    </row>
    <row r="4765" spans="1:28" x14ac:dyDescent="0.3">
      <c r="A4765">
        <v>45</v>
      </c>
      <c r="B4765" t="s">
        <v>27</v>
      </c>
      <c r="C4765" t="s">
        <v>45</v>
      </c>
      <c r="D4765">
        <v>0</v>
      </c>
      <c r="E4765" t="s">
        <v>29</v>
      </c>
      <c r="F4765">
        <v>50</v>
      </c>
      <c r="G4765">
        <v>2</v>
      </c>
      <c r="H4765" t="s">
        <v>30</v>
      </c>
      <c r="I4765">
        <v>100</v>
      </c>
      <c r="J4765" t="s">
        <v>31</v>
      </c>
      <c r="K4765">
        <v>0</v>
      </c>
      <c r="L4765" s="1">
        <v>2200</v>
      </c>
      <c r="M4765" t="s">
        <v>27</v>
      </c>
      <c r="N4765" t="s">
        <v>36</v>
      </c>
      <c r="O4765" t="s">
        <v>27</v>
      </c>
      <c r="P4765">
        <v>50</v>
      </c>
      <c r="Q4765" t="s">
        <v>34</v>
      </c>
      <c r="R4765">
        <v>22</v>
      </c>
      <c r="S4765" t="s">
        <v>27</v>
      </c>
      <c r="T4765">
        <v>6</v>
      </c>
      <c r="U4765">
        <v>3</v>
      </c>
      <c r="V4765">
        <v>3</v>
      </c>
      <c r="W4765">
        <v>99</v>
      </c>
      <c r="X4765">
        <v>718</v>
      </c>
      <c r="Y4765">
        <v>-50</v>
      </c>
      <c r="Z4765" t="s">
        <v>41</v>
      </c>
      <c r="AA4765">
        <v>0</v>
      </c>
      <c r="AB4765" t="str">
        <f t="shared" si="74"/>
        <v>40-49</v>
      </c>
    </row>
    <row r="4766" spans="1:28" x14ac:dyDescent="0.3">
      <c r="A4766">
        <v>25</v>
      </c>
      <c r="B4766" t="s">
        <v>27</v>
      </c>
      <c r="C4766" t="s">
        <v>38</v>
      </c>
      <c r="D4766">
        <v>0</v>
      </c>
      <c r="E4766" t="s">
        <v>42</v>
      </c>
      <c r="F4766">
        <v>100</v>
      </c>
      <c r="G4766">
        <v>0</v>
      </c>
      <c r="H4766" t="s">
        <v>39</v>
      </c>
      <c r="I4766">
        <v>0</v>
      </c>
      <c r="J4766" t="s">
        <v>40</v>
      </c>
      <c r="K4766">
        <v>-200</v>
      </c>
      <c r="L4766" s="1">
        <v>2000</v>
      </c>
      <c r="M4766" t="s">
        <v>27</v>
      </c>
      <c r="N4766" t="s">
        <v>36</v>
      </c>
      <c r="O4766" t="s">
        <v>27</v>
      </c>
      <c r="P4766">
        <v>50</v>
      </c>
      <c r="Q4766" t="s">
        <v>34</v>
      </c>
      <c r="R4766">
        <v>30</v>
      </c>
      <c r="S4766" t="s">
        <v>36</v>
      </c>
      <c r="T4766">
        <v>2</v>
      </c>
      <c r="U4766">
        <v>5</v>
      </c>
      <c r="V4766">
        <v>1</v>
      </c>
      <c r="W4766">
        <v>2</v>
      </c>
      <c r="X4766">
        <v>716</v>
      </c>
      <c r="Y4766">
        <v>-50</v>
      </c>
      <c r="Z4766" t="s">
        <v>33</v>
      </c>
      <c r="AA4766">
        <v>50</v>
      </c>
      <c r="AB4766" t="str">
        <f t="shared" si="74"/>
        <v>20-29</v>
      </c>
    </row>
    <row r="4767" spans="1:28" x14ac:dyDescent="0.3">
      <c r="A4767">
        <v>43</v>
      </c>
      <c r="B4767" t="s">
        <v>27</v>
      </c>
      <c r="C4767" t="s">
        <v>28</v>
      </c>
      <c r="D4767">
        <v>86</v>
      </c>
      <c r="E4767" t="s">
        <v>29</v>
      </c>
      <c r="F4767">
        <v>50</v>
      </c>
      <c r="G4767">
        <v>0</v>
      </c>
      <c r="H4767" t="s">
        <v>30</v>
      </c>
      <c r="I4767">
        <v>0</v>
      </c>
      <c r="J4767" t="s">
        <v>40</v>
      </c>
      <c r="K4767">
        <v>-200</v>
      </c>
      <c r="L4767" s="1">
        <v>2086</v>
      </c>
      <c r="M4767" t="s">
        <v>27</v>
      </c>
      <c r="N4767" t="s">
        <v>36</v>
      </c>
      <c r="O4767" t="s">
        <v>27</v>
      </c>
      <c r="P4767">
        <v>50</v>
      </c>
      <c r="Q4767" t="s">
        <v>32</v>
      </c>
      <c r="R4767">
        <v>18</v>
      </c>
      <c r="S4767" t="s">
        <v>36</v>
      </c>
      <c r="T4767">
        <v>3</v>
      </c>
      <c r="U4767">
        <v>2</v>
      </c>
      <c r="V4767">
        <v>2</v>
      </c>
      <c r="W4767">
        <v>12</v>
      </c>
      <c r="X4767">
        <v>712</v>
      </c>
      <c r="Y4767">
        <v>-50</v>
      </c>
      <c r="Z4767" t="s">
        <v>35</v>
      </c>
      <c r="AA4767">
        <v>100</v>
      </c>
      <c r="AB4767" t="str">
        <f t="shared" si="74"/>
        <v>40-49</v>
      </c>
    </row>
    <row r="4768" spans="1:28" x14ac:dyDescent="0.3">
      <c r="A4768">
        <v>22</v>
      </c>
      <c r="B4768" t="s">
        <v>27</v>
      </c>
      <c r="C4768" t="s">
        <v>28</v>
      </c>
      <c r="D4768">
        <v>86</v>
      </c>
      <c r="E4768" t="s">
        <v>29</v>
      </c>
      <c r="F4768">
        <v>50</v>
      </c>
      <c r="G4768">
        <v>3</v>
      </c>
      <c r="H4768" t="s">
        <v>30</v>
      </c>
      <c r="I4768">
        <v>150</v>
      </c>
      <c r="J4768" t="s">
        <v>40</v>
      </c>
      <c r="K4768">
        <v>-200</v>
      </c>
      <c r="L4768" s="1">
        <v>2236</v>
      </c>
      <c r="M4768" t="s">
        <v>27</v>
      </c>
      <c r="N4768" t="s">
        <v>27</v>
      </c>
      <c r="O4768" t="s">
        <v>27</v>
      </c>
      <c r="P4768">
        <v>0</v>
      </c>
      <c r="Q4768" t="s">
        <v>34</v>
      </c>
      <c r="R4768">
        <v>29</v>
      </c>
      <c r="S4768" t="s">
        <v>27</v>
      </c>
      <c r="T4768">
        <v>2</v>
      </c>
      <c r="U4768">
        <v>0</v>
      </c>
      <c r="V4768">
        <v>2</v>
      </c>
      <c r="W4768">
        <v>99</v>
      </c>
      <c r="X4768">
        <v>780</v>
      </c>
      <c r="Y4768">
        <v>-50</v>
      </c>
      <c r="Z4768" t="s">
        <v>33</v>
      </c>
      <c r="AA4768">
        <v>50</v>
      </c>
      <c r="AB4768" t="str">
        <f t="shared" si="74"/>
        <v>20-29</v>
      </c>
    </row>
    <row r="4769" spans="1:28" x14ac:dyDescent="0.3">
      <c r="A4769">
        <v>36</v>
      </c>
      <c r="B4769" t="s">
        <v>27</v>
      </c>
      <c r="C4769" t="s">
        <v>28</v>
      </c>
      <c r="D4769">
        <v>86</v>
      </c>
      <c r="E4769" t="s">
        <v>42</v>
      </c>
      <c r="F4769">
        <v>100</v>
      </c>
      <c r="G4769">
        <v>0</v>
      </c>
      <c r="H4769" t="s">
        <v>30</v>
      </c>
      <c r="I4769">
        <v>0</v>
      </c>
      <c r="J4769" t="s">
        <v>31</v>
      </c>
      <c r="K4769">
        <v>0</v>
      </c>
      <c r="L4769" s="1">
        <v>2236</v>
      </c>
      <c r="M4769" t="s">
        <v>27</v>
      </c>
      <c r="N4769" t="s">
        <v>36</v>
      </c>
      <c r="O4769" t="s">
        <v>27</v>
      </c>
      <c r="P4769">
        <v>50</v>
      </c>
      <c r="Q4769" t="s">
        <v>34</v>
      </c>
      <c r="R4769">
        <v>7</v>
      </c>
      <c r="S4769" t="s">
        <v>36</v>
      </c>
      <c r="T4769">
        <v>6</v>
      </c>
      <c r="U4769">
        <v>2</v>
      </c>
      <c r="V4769">
        <v>1</v>
      </c>
      <c r="W4769">
        <v>13</v>
      </c>
      <c r="X4769">
        <v>707</v>
      </c>
      <c r="Y4769">
        <v>-50</v>
      </c>
      <c r="Z4769" t="s">
        <v>41</v>
      </c>
      <c r="AA4769">
        <v>0</v>
      </c>
      <c r="AB4769" t="str">
        <f t="shared" si="74"/>
        <v>30-39</v>
      </c>
    </row>
    <row r="4770" spans="1:28" x14ac:dyDescent="0.3">
      <c r="A4770">
        <v>55</v>
      </c>
      <c r="B4770" t="s">
        <v>36</v>
      </c>
      <c r="C4770" t="s">
        <v>28</v>
      </c>
      <c r="D4770">
        <v>86</v>
      </c>
      <c r="E4770" t="s">
        <v>29</v>
      </c>
      <c r="F4770">
        <v>50</v>
      </c>
      <c r="G4770">
        <v>0</v>
      </c>
      <c r="H4770" t="s">
        <v>30</v>
      </c>
      <c r="I4770">
        <v>0</v>
      </c>
      <c r="J4770" t="s">
        <v>40</v>
      </c>
      <c r="K4770">
        <v>-200</v>
      </c>
      <c r="L4770" s="1">
        <v>2086</v>
      </c>
      <c r="M4770" t="s">
        <v>27</v>
      </c>
      <c r="N4770" t="s">
        <v>27</v>
      </c>
      <c r="O4770" t="s">
        <v>36</v>
      </c>
      <c r="P4770">
        <v>50</v>
      </c>
      <c r="Q4770" t="s">
        <v>34</v>
      </c>
      <c r="R4770">
        <v>27</v>
      </c>
      <c r="S4770" t="s">
        <v>27</v>
      </c>
      <c r="T4770">
        <v>8</v>
      </c>
      <c r="U4770">
        <v>1</v>
      </c>
      <c r="V4770">
        <v>2</v>
      </c>
      <c r="W4770">
        <v>99</v>
      </c>
      <c r="X4770">
        <v>733</v>
      </c>
      <c r="Y4770">
        <v>-50</v>
      </c>
      <c r="Z4770" t="s">
        <v>35</v>
      </c>
      <c r="AA4770">
        <v>100</v>
      </c>
      <c r="AB4770" t="str">
        <f t="shared" si="74"/>
        <v>50-59</v>
      </c>
    </row>
    <row r="4771" spans="1:28" x14ac:dyDescent="0.3">
      <c r="A4771">
        <v>51</v>
      </c>
      <c r="B4771" t="s">
        <v>27</v>
      </c>
      <c r="C4771" t="s">
        <v>38</v>
      </c>
      <c r="D4771">
        <v>0</v>
      </c>
      <c r="E4771" t="s">
        <v>37</v>
      </c>
      <c r="F4771">
        <v>0</v>
      </c>
      <c r="G4771">
        <v>0</v>
      </c>
      <c r="H4771" t="s">
        <v>30</v>
      </c>
      <c r="I4771">
        <v>0</v>
      </c>
      <c r="J4771" t="s">
        <v>40</v>
      </c>
      <c r="K4771">
        <v>-200</v>
      </c>
      <c r="L4771" s="1">
        <v>1900</v>
      </c>
      <c r="M4771" t="s">
        <v>36</v>
      </c>
      <c r="N4771" t="s">
        <v>36</v>
      </c>
      <c r="O4771" t="s">
        <v>27</v>
      </c>
      <c r="P4771">
        <v>100</v>
      </c>
      <c r="Q4771" t="s">
        <v>32</v>
      </c>
      <c r="R4771">
        <v>15</v>
      </c>
      <c r="S4771" t="s">
        <v>36</v>
      </c>
      <c r="T4771">
        <v>4</v>
      </c>
      <c r="U4771">
        <v>4</v>
      </c>
      <c r="V4771">
        <v>1</v>
      </c>
      <c r="W4771">
        <v>2</v>
      </c>
      <c r="X4771">
        <v>700</v>
      </c>
      <c r="Y4771">
        <v>50</v>
      </c>
      <c r="Z4771" t="s">
        <v>41</v>
      </c>
      <c r="AA4771">
        <v>0</v>
      </c>
      <c r="AB4771" t="str">
        <f t="shared" si="74"/>
        <v>50-59</v>
      </c>
    </row>
    <row r="4772" spans="1:28" x14ac:dyDescent="0.3">
      <c r="A4772">
        <v>40</v>
      </c>
      <c r="B4772" t="s">
        <v>27</v>
      </c>
      <c r="C4772" t="s">
        <v>28</v>
      </c>
      <c r="D4772">
        <v>86</v>
      </c>
      <c r="E4772" t="s">
        <v>29</v>
      </c>
      <c r="F4772">
        <v>50</v>
      </c>
      <c r="G4772">
        <v>2</v>
      </c>
      <c r="H4772" t="s">
        <v>30</v>
      </c>
      <c r="I4772">
        <v>100</v>
      </c>
      <c r="J4772" t="s">
        <v>31</v>
      </c>
      <c r="K4772">
        <v>0</v>
      </c>
      <c r="L4772" s="1">
        <v>2536</v>
      </c>
      <c r="M4772" t="s">
        <v>27</v>
      </c>
      <c r="N4772" t="s">
        <v>27</v>
      </c>
      <c r="O4772" t="s">
        <v>27</v>
      </c>
      <c r="P4772">
        <v>0</v>
      </c>
      <c r="Q4772" t="s">
        <v>32</v>
      </c>
      <c r="R4772">
        <v>1</v>
      </c>
      <c r="S4772" t="s">
        <v>36</v>
      </c>
      <c r="T4772">
        <v>4</v>
      </c>
      <c r="U4772">
        <v>2</v>
      </c>
      <c r="V4772">
        <v>2</v>
      </c>
      <c r="W4772">
        <v>13</v>
      </c>
      <c r="X4772">
        <v>618</v>
      </c>
      <c r="Y4772">
        <v>50</v>
      </c>
      <c r="Z4772" t="s">
        <v>35</v>
      </c>
      <c r="AA4772">
        <v>100</v>
      </c>
      <c r="AB4772" t="str">
        <f t="shared" si="74"/>
        <v>40-49</v>
      </c>
    </row>
    <row r="4773" spans="1:28" x14ac:dyDescent="0.3">
      <c r="A4773">
        <v>25</v>
      </c>
      <c r="B4773" t="s">
        <v>27</v>
      </c>
      <c r="C4773" t="s">
        <v>45</v>
      </c>
      <c r="D4773">
        <v>0</v>
      </c>
      <c r="E4773" t="s">
        <v>42</v>
      </c>
      <c r="F4773">
        <v>100</v>
      </c>
      <c r="G4773">
        <v>1</v>
      </c>
      <c r="H4773" t="s">
        <v>30</v>
      </c>
      <c r="I4773">
        <v>50</v>
      </c>
      <c r="J4773" t="s">
        <v>40</v>
      </c>
      <c r="K4773">
        <v>-200</v>
      </c>
      <c r="L4773" s="1">
        <v>2050</v>
      </c>
      <c r="M4773" t="s">
        <v>27</v>
      </c>
      <c r="N4773" t="s">
        <v>27</v>
      </c>
      <c r="O4773" t="s">
        <v>27</v>
      </c>
      <c r="P4773">
        <v>0</v>
      </c>
      <c r="Q4773" t="s">
        <v>32</v>
      </c>
      <c r="R4773">
        <v>15</v>
      </c>
      <c r="S4773" t="s">
        <v>27</v>
      </c>
      <c r="T4773">
        <v>1</v>
      </c>
      <c r="U4773">
        <v>4</v>
      </c>
      <c r="V4773">
        <v>2</v>
      </c>
      <c r="W4773">
        <v>99</v>
      </c>
      <c r="X4773">
        <v>755</v>
      </c>
      <c r="Y4773">
        <v>-50</v>
      </c>
      <c r="Z4773" t="s">
        <v>41</v>
      </c>
      <c r="AA4773">
        <v>0</v>
      </c>
      <c r="AB4773" t="str">
        <f t="shared" si="74"/>
        <v>20-29</v>
      </c>
    </row>
    <row r="4774" spans="1:28" x14ac:dyDescent="0.3">
      <c r="A4774">
        <v>49</v>
      </c>
      <c r="B4774" t="s">
        <v>27</v>
      </c>
      <c r="C4774" t="s">
        <v>38</v>
      </c>
      <c r="D4774">
        <v>0</v>
      </c>
      <c r="E4774" t="s">
        <v>29</v>
      </c>
      <c r="F4774">
        <v>50</v>
      </c>
      <c r="G4774">
        <v>0</v>
      </c>
      <c r="H4774" t="s">
        <v>39</v>
      </c>
      <c r="I4774">
        <v>0</v>
      </c>
      <c r="J4774" t="s">
        <v>40</v>
      </c>
      <c r="K4774">
        <v>-200</v>
      </c>
      <c r="L4774" s="1">
        <v>2000</v>
      </c>
      <c r="M4774" t="s">
        <v>27</v>
      </c>
      <c r="N4774" t="s">
        <v>36</v>
      </c>
      <c r="O4774" t="s">
        <v>27</v>
      </c>
      <c r="P4774">
        <v>50</v>
      </c>
      <c r="Q4774" t="s">
        <v>34</v>
      </c>
      <c r="R4774">
        <v>18</v>
      </c>
      <c r="S4774" t="s">
        <v>27</v>
      </c>
      <c r="T4774">
        <v>5</v>
      </c>
      <c r="U4774">
        <v>4</v>
      </c>
      <c r="V4774">
        <v>2</v>
      </c>
      <c r="W4774">
        <v>99</v>
      </c>
      <c r="X4774">
        <v>767</v>
      </c>
      <c r="Y4774">
        <v>-50</v>
      </c>
      <c r="Z4774" t="s">
        <v>35</v>
      </c>
      <c r="AA4774">
        <v>100</v>
      </c>
      <c r="AB4774" t="str">
        <f t="shared" si="74"/>
        <v>40-49</v>
      </c>
    </row>
    <row r="4775" spans="1:28" x14ac:dyDescent="0.3">
      <c r="A4775">
        <v>40</v>
      </c>
      <c r="B4775" t="s">
        <v>27</v>
      </c>
      <c r="C4775" t="s">
        <v>38</v>
      </c>
      <c r="D4775">
        <v>0</v>
      </c>
      <c r="E4775" t="s">
        <v>37</v>
      </c>
      <c r="F4775">
        <v>0</v>
      </c>
      <c r="G4775">
        <v>0</v>
      </c>
      <c r="H4775" t="s">
        <v>43</v>
      </c>
      <c r="I4775">
        <v>0</v>
      </c>
      <c r="J4775" t="s">
        <v>40</v>
      </c>
      <c r="K4775">
        <v>-200</v>
      </c>
      <c r="L4775" s="1">
        <v>1950</v>
      </c>
      <c r="M4775" t="s">
        <v>27</v>
      </c>
      <c r="N4775" t="s">
        <v>27</v>
      </c>
      <c r="O4775" t="s">
        <v>27</v>
      </c>
      <c r="P4775">
        <v>0</v>
      </c>
      <c r="Q4775" t="s">
        <v>32</v>
      </c>
      <c r="R4775">
        <v>21</v>
      </c>
      <c r="S4775" t="s">
        <v>36</v>
      </c>
      <c r="T4775">
        <v>5</v>
      </c>
      <c r="U4775">
        <v>2</v>
      </c>
      <c r="V4775">
        <v>1</v>
      </c>
      <c r="W4775">
        <v>12</v>
      </c>
      <c r="X4775">
        <v>723</v>
      </c>
      <c r="Y4775">
        <v>-50</v>
      </c>
      <c r="Z4775" t="s">
        <v>33</v>
      </c>
      <c r="AA4775">
        <v>50</v>
      </c>
      <c r="AB4775" t="str">
        <f t="shared" si="74"/>
        <v>40-49</v>
      </c>
    </row>
    <row r="4776" spans="1:28" x14ac:dyDescent="0.3">
      <c r="A4776">
        <v>18</v>
      </c>
      <c r="B4776" t="s">
        <v>27</v>
      </c>
      <c r="C4776" t="s">
        <v>38</v>
      </c>
      <c r="D4776">
        <v>0</v>
      </c>
      <c r="E4776" t="s">
        <v>42</v>
      </c>
      <c r="F4776">
        <v>100</v>
      </c>
      <c r="G4776">
        <v>0</v>
      </c>
      <c r="H4776" t="s">
        <v>30</v>
      </c>
      <c r="I4776">
        <v>0</v>
      </c>
      <c r="J4776" t="s">
        <v>31</v>
      </c>
      <c r="K4776">
        <v>0</v>
      </c>
      <c r="L4776" s="1">
        <v>2300</v>
      </c>
      <c r="M4776" t="s">
        <v>27</v>
      </c>
      <c r="N4776" t="s">
        <v>27</v>
      </c>
      <c r="O4776" t="s">
        <v>27</v>
      </c>
      <c r="P4776">
        <v>0</v>
      </c>
      <c r="Q4776" t="s">
        <v>34</v>
      </c>
      <c r="R4776">
        <v>15</v>
      </c>
      <c r="S4776" t="s">
        <v>36</v>
      </c>
      <c r="T4776">
        <v>7</v>
      </c>
      <c r="U4776">
        <v>1</v>
      </c>
      <c r="V4776">
        <v>2</v>
      </c>
      <c r="W4776">
        <v>11</v>
      </c>
      <c r="X4776">
        <v>765</v>
      </c>
      <c r="Y4776">
        <v>-50</v>
      </c>
      <c r="Z4776" t="s">
        <v>35</v>
      </c>
      <c r="AA4776">
        <v>100</v>
      </c>
      <c r="AB4776" t="str">
        <f t="shared" si="74"/>
        <v>10-19</v>
      </c>
    </row>
    <row r="4777" spans="1:28" x14ac:dyDescent="0.3">
      <c r="A4777">
        <v>51</v>
      </c>
      <c r="B4777" t="s">
        <v>27</v>
      </c>
      <c r="C4777" t="s">
        <v>28</v>
      </c>
      <c r="D4777">
        <v>86</v>
      </c>
      <c r="E4777" t="s">
        <v>42</v>
      </c>
      <c r="F4777">
        <v>100</v>
      </c>
      <c r="G4777">
        <v>1</v>
      </c>
      <c r="H4777" t="s">
        <v>30</v>
      </c>
      <c r="I4777">
        <v>50</v>
      </c>
      <c r="J4777" t="s">
        <v>31</v>
      </c>
      <c r="K4777">
        <v>0</v>
      </c>
      <c r="L4777" s="1">
        <v>2436</v>
      </c>
      <c r="M4777" t="s">
        <v>27</v>
      </c>
      <c r="N4777" t="s">
        <v>27</v>
      </c>
      <c r="O4777" t="s">
        <v>27</v>
      </c>
      <c r="P4777">
        <v>0</v>
      </c>
      <c r="Q4777" t="s">
        <v>32</v>
      </c>
      <c r="R4777">
        <v>1</v>
      </c>
      <c r="S4777" t="s">
        <v>27</v>
      </c>
      <c r="T4777">
        <v>5</v>
      </c>
      <c r="U4777">
        <v>2</v>
      </c>
      <c r="V4777">
        <v>3</v>
      </c>
      <c r="W4777">
        <v>99</v>
      </c>
      <c r="X4777">
        <v>639</v>
      </c>
      <c r="Y4777">
        <v>50</v>
      </c>
      <c r="Z4777" t="s">
        <v>41</v>
      </c>
      <c r="AA4777">
        <v>0</v>
      </c>
      <c r="AB4777" t="str">
        <f t="shared" si="74"/>
        <v>50-59</v>
      </c>
    </row>
    <row r="4778" spans="1:28" x14ac:dyDescent="0.3">
      <c r="A4778">
        <v>39</v>
      </c>
      <c r="B4778" t="s">
        <v>27</v>
      </c>
      <c r="C4778" t="s">
        <v>28</v>
      </c>
      <c r="D4778">
        <v>86</v>
      </c>
      <c r="E4778" t="s">
        <v>29</v>
      </c>
      <c r="F4778">
        <v>50</v>
      </c>
      <c r="G4778">
        <v>0</v>
      </c>
      <c r="H4778" t="s">
        <v>30</v>
      </c>
      <c r="I4778">
        <v>0</v>
      </c>
      <c r="J4778" t="s">
        <v>31</v>
      </c>
      <c r="K4778">
        <v>0</v>
      </c>
      <c r="L4778" s="1">
        <v>2236</v>
      </c>
      <c r="M4778" t="s">
        <v>36</v>
      </c>
      <c r="N4778" t="s">
        <v>36</v>
      </c>
      <c r="O4778" t="s">
        <v>27</v>
      </c>
      <c r="P4778">
        <v>100</v>
      </c>
      <c r="Q4778" t="s">
        <v>34</v>
      </c>
      <c r="R4778">
        <v>11</v>
      </c>
      <c r="S4778" t="s">
        <v>36</v>
      </c>
      <c r="T4778">
        <v>6</v>
      </c>
      <c r="U4778">
        <v>0</v>
      </c>
      <c r="V4778">
        <v>2</v>
      </c>
      <c r="W4778">
        <v>3</v>
      </c>
      <c r="X4778">
        <v>741</v>
      </c>
      <c r="Y4778">
        <v>-50</v>
      </c>
      <c r="Z4778" t="s">
        <v>35</v>
      </c>
      <c r="AA4778">
        <v>100</v>
      </c>
      <c r="AB4778" t="str">
        <f t="shared" si="74"/>
        <v>30-39</v>
      </c>
    </row>
    <row r="4779" spans="1:28" x14ac:dyDescent="0.3">
      <c r="A4779">
        <v>58</v>
      </c>
      <c r="B4779" t="s">
        <v>36</v>
      </c>
      <c r="C4779" t="s">
        <v>28</v>
      </c>
      <c r="D4779">
        <v>86</v>
      </c>
      <c r="E4779" t="s">
        <v>42</v>
      </c>
      <c r="F4779">
        <v>100</v>
      </c>
      <c r="G4779">
        <v>2</v>
      </c>
      <c r="H4779" t="s">
        <v>30</v>
      </c>
      <c r="I4779">
        <v>100</v>
      </c>
      <c r="J4779" t="s">
        <v>40</v>
      </c>
      <c r="K4779">
        <v>-200</v>
      </c>
      <c r="L4779" s="1">
        <v>2136</v>
      </c>
      <c r="M4779" t="s">
        <v>27</v>
      </c>
      <c r="N4779" t="s">
        <v>36</v>
      </c>
      <c r="O4779" t="s">
        <v>27</v>
      </c>
      <c r="P4779">
        <v>50</v>
      </c>
      <c r="Q4779" t="s">
        <v>34</v>
      </c>
      <c r="R4779">
        <v>13</v>
      </c>
      <c r="S4779" t="s">
        <v>36</v>
      </c>
      <c r="T4779">
        <v>4</v>
      </c>
      <c r="U4779">
        <v>0</v>
      </c>
      <c r="V4779">
        <v>3</v>
      </c>
      <c r="W4779">
        <v>2</v>
      </c>
      <c r="X4779">
        <v>745</v>
      </c>
      <c r="Y4779">
        <v>-50</v>
      </c>
      <c r="Z4779" t="s">
        <v>41</v>
      </c>
      <c r="AA4779">
        <v>0</v>
      </c>
      <c r="AB4779" t="str">
        <f t="shared" si="74"/>
        <v>50-59</v>
      </c>
    </row>
    <row r="4780" spans="1:28" x14ac:dyDescent="0.3">
      <c r="A4780">
        <v>23</v>
      </c>
      <c r="B4780" t="s">
        <v>27</v>
      </c>
      <c r="C4780" t="s">
        <v>28</v>
      </c>
      <c r="D4780">
        <v>86</v>
      </c>
      <c r="E4780" t="s">
        <v>37</v>
      </c>
      <c r="F4780">
        <v>0</v>
      </c>
      <c r="G4780">
        <v>0</v>
      </c>
      <c r="H4780" t="s">
        <v>30</v>
      </c>
      <c r="I4780">
        <v>0</v>
      </c>
      <c r="J4780" t="s">
        <v>31</v>
      </c>
      <c r="K4780">
        <v>0</v>
      </c>
      <c r="L4780" s="1">
        <v>2236</v>
      </c>
      <c r="M4780" t="s">
        <v>27</v>
      </c>
      <c r="N4780" t="s">
        <v>36</v>
      </c>
      <c r="O4780" t="s">
        <v>27</v>
      </c>
      <c r="P4780">
        <v>50</v>
      </c>
      <c r="Q4780" t="s">
        <v>32</v>
      </c>
      <c r="R4780">
        <v>16</v>
      </c>
      <c r="S4780" t="s">
        <v>36</v>
      </c>
      <c r="T4780">
        <v>5</v>
      </c>
      <c r="U4780">
        <v>4</v>
      </c>
      <c r="V4780">
        <v>2</v>
      </c>
      <c r="W4780">
        <v>12</v>
      </c>
      <c r="X4780">
        <v>705</v>
      </c>
      <c r="Y4780">
        <v>-50</v>
      </c>
      <c r="Z4780" t="s">
        <v>35</v>
      </c>
      <c r="AA4780">
        <v>100</v>
      </c>
      <c r="AB4780" t="str">
        <f t="shared" si="74"/>
        <v>20-29</v>
      </c>
    </row>
    <row r="4781" spans="1:28" x14ac:dyDescent="0.3">
      <c r="A4781">
        <v>18</v>
      </c>
      <c r="B4781" t="s">
        <v>27</v>
      </c>
      <c r="C4781" t="s">
        <v>38</v>
      </c>
      <c r="D4781">
        <v>0</v>
      </c>
      <c r="E4781" t="s">
        <v>29</v>
      </c>
      <c r="F4781">
        <v>50</v>
      </c>
      <c r="G4781">
        <v>0</v>
      </c>
      <c r="H4781" t="s">
        <v>39</v>
      </c>
      <c r="I4781">
        <v>0</v>
      </c>
      <c r="J4781" t="s">
        <v>31</v>
      </c>
      <c r="K4781">
        <v>0</v>
      </c>
      <c r="L4781" s="1">
        <v>2150</v>
      </c>
      <c r="M4781" t="s">
        <v>36</v>
      </c>
      <c r="N4781" t="s">
        <v>27</v>
      </c>
      <c r="O4781" t="s">
        <v>27</v>
      </c>
      <c r="P4781">
        <v>50</v>
      </c>
      <c r="Q4781" t="s">
        <v>34</v>
      </c>
      <c r="R4781">
        <v>2</v>
      </c>
      <c r="S4781" t="s">
        <v>36</v>
      </c>
      <c r="T4781">
        <v>8</v>
      </c>
      <c r="U4781">
        <v>3</v>
      </c>
      <c r="V4781">
        <v>1</v>
      </c>
      <c r="W4781">
        <v>9</v>
      </c>
      <c r="X4781">
        <v>764</v>
      </c>
      <c r="Y4781">
        <v>-50</v>
      </c>
      <c r="Z4781" t="s">
        <v>33</v>
      </c>
      <c r="AA4781">
        <v>50</v>
      </c>
      <c r="AB4781" t="str">
        <f t="shared" si="74"/>
        <v>10-19</v>
      </c>
    </row>
    <row r="4782" spans="1:28" x14ac:dyDescent="0.3">
      <c r="A4782">
        <v>44</v>
      </c>
      <c r="B4782" t="s">
        <v>27</v>
      </c>
      <c r="C4782" t="s">
        <v>28</v>
      </c>
      <c r="D4782">
        <v>86</v>
      </c>
      <c r="E4782" t="s">
        <v>29</v>
      </c>
      <c r="F4782">
        <v>50</v>
      </c>
      <c r="G4782">
        <v>0</v>
      </c>
      <c r="H4782" t="s">
        <v>30</v>
      </c>
      <c r="I4782">
        <v>0</v>
      </c>
      <c r="J4782" t="s">
        <v>40</v>
      </c>
      <c r="K4782">
        <v>-200</v>
      </c>
      <c r="L4782" s="1">
        <v>2036</v>
      </c>
      <c r="M4782" t="s">
        <v>27</v>
      </c>
      <c r="N4782" t="s">
        <v>36</v>
      </c>
      <c r="O4782" t="s">
        <v>27</v>
      </c>
      <c r="P4782">
        <v>50</v>
      </c>
      <c r="Q4782" t="s">
        <v>32</v>
      </c>
      <c r="R4782">
        <v>16</v>
      </c>
      <c r="S4782" t="s">
        <v>36</v>
      </c>
      <c r="T4782">
        <v>3</v>
      </c>
      <c r="U4782">
        <v>3</v>
      </c>
      <c r="V4782">
        <v>1</v>
      </c>
      <c r="W4782">
        <v>8</v>
      </c>
      <c r="X4782">
        <v>724</v>
      </c>
      <c r="Y4782">
        <v>-50</v>
      </c>
      <c r="Z4782" t="s">
        <v>33</v>
      </c>
      <c r="AA4782">
        <v>50</v>
      </c>
      <c r="AB4782" t="str">
        <f t="shared" si="74"/>
        <v>40-49</v>
      </c>
    </row>
    <row r="4783" spans="1:28" x14ac:dyDescent="0.3">
      <c r="A4783">
        <v>44</v>
      </c>
      <c r="B4783" t="s">
        <v>27</v>
      </c>
      <c r="C4783" t="s">
        <v>28</v>
      </c>
      <c r="D4783">
        <v>86</v>
      </c>
      <c r="E4783" t="s">
        <v>37</v>
      </c>
      <c r="F4783">
        <v>0</v>
      </c>
      <c r="G4783">
        <v>0</v>
      </c>
      <c r="H4783" t="s">
        <v>39</v>
      </c>
      <c r="I4783">
        <v>0</v>
      </c>
      <c r="J4783" t="s">
        <v>31</v>
      </c>
      <c r="K4783">
        <v>0</v>
      </c>
      <c r="L4783" s="1">
        <v>2236</v>
      </c>
      <c r="M4783" t="s">
        <v>27</v>
      </c>
      <c r="N4783" t="s">
        <v>27</v>
      </c>
      <c r="O4783" t="s">
        <v>27</v>
      </c>
      <c r="P4783">
        <v>0</v>
      </c>
      <c r="Q4783" t="s">
        <v>32</v>
      </c>
      <c r="R4783">
        <v>11</v>
      </c>
      <c r="S4783" t="s">
        <v>27</v>
      </c>
      <c r="T4783">
        <v>7</v>
      </c>
      <c r="U4783">
        <v>2</v>
      </c>
      <c r="V4783">
        <v>1</v>
      </c>
      <c r="W4783">
        <v>99</v>
      </c>
      <c r="X4783">
        <v>776</v>
      </c>
      <c r="Y4783">
        <v>-50</v>
      </c>
      <c r="Z4783" t="s">
        <v>33</v>
      </c>
      <c r="AA4783">
        <v>50</v>
      </c>
      <c r="AB4783" t="str">
        <f t="shared" si="74"/>
        <v>40-49</v>
      </c>
    </row>
    <row r="4784" spans="1:28" x14ac:dyDescent="0.3">
      <c r="A4784">
        <v>18</v>
      </c>
      <c r="B4784" t="s">
        <v>27</v>
      </c>
      <c r="C4784" t="s">
        <v>38</v>
      </c>
      <c r="D4784">
        <v>0</v>
      </c>
      <c r="E4784" t="s">
        <v>29</v>
      </c>
      <c r="F4784">
        <v>50</v>
      </c>
      <c r="G4784">
        <v>1</v>
      </c>
      <c r="H4784" t="s">
        <v>30</v>
      </c>
      <c r="I4784">
        <v>50</v>
      </c>
      <c r="J4784" t="s">
        <v>31</v>
      </c>
      <c r="K4784">
        <v>0</v>
      </c>
      <c r="L4784" s="1">
        <v>2250</v>
      </c>
      <c r="M4784" t="s">
        <v>27</v>
      </c>
      <c r="N4784" t="s">
        <v>27</v>
      </c>
      <c r="O4784" t="s">
        <v>36</v>
      </c>
      <c r="P4784">
        <v>50</v>
      </c>
      <c r="Q4784" t="s">
        <v>34</v>
      </c>
      <c r="R4784">
        <v>9</v>
      </c>
      <c r="S4784" t="s">
        <v>27</v>
      </c>
      <c r="T4784">
        <v>7</v>
      </c>
      <c r="U4784">
        <v>2</v>
      </c>
      <c r="V4784">
        <v>2</v>
      </c>
      <c r="W4784">
        <v>99</v>
      </c>
      <c r="X4784">
        <v>740</v>
      </c>
      <c r="Y4784">
        <v>-50</v>
      </c>
      <c r="Z4784" t="s">
        <v>35</v>
      </c>
      <c r="AA4784">
        <v>100</v>
      </c>
      <c r="AB4784" t="str">
        <f t="shared" si="74"/>
        <v>10-19</v>
      </c>
    </row>
    <row r="4785" spans="1:28" x14ac:dyDescent="0.3">
      <c r="A4785">
        <v>25</v>
      </c>
      <c r="B4785" t="s">
        <v>27</v>
      </c>
      <c r="C4785" t="s">
        <v>28</v>
      </c>
      <c r="D4785">
        <v>86</v>
      </c>
      <c r="E4785" t="s">
        <v>42</v>
      </c>
      <c r="F4785">
        <v>100</v>
      </c>
      <c r="G4785">
        <v>0</v>
      </c>
      <c r="H4785" t="s">
        <v>39</v>
      </c>
      <c r="I4785">
        <v>0</v>
      </c>
      <c r="J4785" t="s">
        <v>31</v>
      </c>
      <c r="K4785">
        <v>0</v>
      </c>
      <c r="L4785" s="1">
        <v>2286</v>
      </c>
      <c r="M4785" t="s">
        <v>27</v>
      </c>
      <c r="N4785" t="s">
        <v>27</v>
      </c>
      <c r="O4785" t="s">
        <v>27</v>
      </c>
      <c r="P4785">
        <v>0</v>
      </c>
      <c r="Q4785" t="s">
        <v>44</v>
      </c>
      <c r="R4785">
        <v>12</v>
      </c>
      <c r="S4785" t="s">
        <v>27</v>
      </c>
      <c r="T4785">
        <v>4</v>
      </c>
      <c r="U4785">
        <v>0</v>
      </c>
      <c r="V4785">
        <v>2</v>
      </c>
      <c r="W4785">
        <v>99</v>
      </c>
      <c r="X4785">
        <v>708</v>
      </c>
      <c r="Y4785">
        <v>-50</v>
      </c>
      <c r="Z4785" t="s">
        <v>41</v>
      </c>
      <c r="AA4785">
        <v>0</v>
      </c>
      <c r="AB4785" t="str">
        <f t="shared" si="74"/>
        <v>20-29</v>
      </c>
    </row>
    <row r="4786" spans="1:28" x14ac:dyDescent="0.3">
      <c r="A4786">
        <v>81</v>
      </c>
      <c r="B4786" t="s">
        <v>36</v>
      </c>
      <c r="C4786" t="s">
        <v>38</v>
      </c>
      <c r="D4786">
        <v>0</v>
      </c>
      <c r="E4786" t="s">
        <v>29</v>
      </c>
      <c r="F4786">
        <v>50</v>
      </c>
      <c r="G4786">
        <v>1</v>
      </c>
      <c r="H4786" t="s">
        <v>30</v>
      </c>
      <c r="I4786">
        <v>50</v>
      </c>
      <c r="J4786" t="s">
        <v>31</v>
      </c>
      <c r="K4786">
        <v>0</v>
      </c>
      <c r="L4786" s="1">
        <v>2250</v>
      </c>
      <c r="M4786" t="s">
        <v>27</v>
      </c>
      <c r="N4786" t="s">
        <v>36</v>
      </c>
      <c r="O4786" t="s">
        <v>27</v>
      </c>
      <c r="P4786">
        <v>50</v>
      </c>
      <c r="Q4786" t="s">
        <v>34</v>
      </c>
      <c r="R4786">
        <v>4</v>
      </c>
      <c r="S4786" t="s">
        <v>36</v>
      </c>
      <c r="T4786">
        <v>4</v>
      </c>
      <c r="U4786">
        <v>1</v>
      </c>
      <c r="V4786">
        <v>2</v>
      </c>
      <c r="W4786">
        <v>14</v>
      </c>
      <c r="X4786">
        <v>787</v>
      </c>
      <c r="Y4786">
        <v>-50</v>
      </c>
      <c r="Z4786" t="s">
        <v>35</v>
      </c>
      <c r="AA4786">
        <v>100</v>
      </c>
      <c r="AB4786" t="str">
        <f t="shared" si="74"/>
        <v>80-89</v>
      </c>
    </row>
    <row r="4787" spans="1:28" x14ac:dyDescent="0.3">
      <c r="A4787">
        <v>35</v>
      </c>
      <c r="B4787" t="s">
        <v>27</v>
      </c>
      <c r="C4787" t="s">
        <v>28</v>
      </c>
      <c r="D4787">
        <v>86</v>
      </c>
      <c r="E4787" t="s">
        <v>29</v>
      </c>
      <c r="F4787">
        <v>50</v>
      </c>
      <c r="G4787">
        <v>0</v>
      </c>
      <c r="H4787" t="s">
        <v>30</v>
      </c>
      <c r="I4787">
        <v>0</v>
      </c>
      <c r="J4787" t="s">
        <v>31</v>
      </c>
      <c r="K4787">
        <v>0</v>
      </c>
      <c r="L4787" s="1">
        <v>2286</v>
      </c>
      <c r="M4787" t="s">
        <v>27</v>
      </c>
      <c r="N4787" t="s">
        <v>27</v>
      </c>
      <c r="O4787" t="s">
        <v>27</v>
      </c>
      <c r="P4787">
        <v>0</v>
      </c>
      <c r="Q4787" t="s">
        <v>44</v>
      </c>
      <c r="R4787">
        <v>2</v>
      </c>
      <c r="S4787" t="s">
        <v>27</v>
      </c>
      <c r="T4787">
        <v>6</v>
      </c>
      <c r="U4787">
        <v>0</v>
      </c>
      <c r="V4787">
        <v>1</v>
      </c>
      <c r="W4787">
        <v>99</v>
      </c>
      <c r="X4787">
        <v>701</v>
      </c>
      <c r="Y4787">
        <v>-50</v>
      </c>
      <c r="Z4787" t="s">
        <v>33</v>
      </c>
      <c r="AA4787">
        <v>50</v>
      </c>
      <c r="AB4787" t="str">
        <f t="shared" si="74"/>
        <v>30-39</v>
      </c>
    </row>
    <row r="4788" spans="1:28" x14ac:dyDescent="0.3">
      <c r="A4788">
        <v>50</v>
      </c>
      <c r="B4788" t="s">
        <v>27</v>
      </c>
      <c r="C4788" t="s">
        <v>28</v>
      </c>
      <c r="D4788">
        <v>86</v>
      </c>
      <c r="E4788" t="s">
        <v>42</v>
      </c>
      <c r="F4788">
        <v>100</v>
      </c>
      <c r="G4788">
        <v>0</v>
      </c>
      <c r="H4788" t="s">
        <v>39</v>
      </c>
      <c r="I4788">
        <v>0</v>
      </c>
      <c r="J4788" t="s">
        <v>31</v>
      </c>
      <c r="K4788">
        <v>0</v>
      </c>
      <c r="L4788" s="1">
        <v>2386</v>
      </c>
      <c r="M4788" t="s">
        <v>27</v>
      </c>
      <c r="N4788" t="s">
        <v>36</v>
      </c>
      <c r="O4788" t="s">
        <v>27</v>
      </c>
      <c r="P4788">
        <v>50</v>
      </c>
      <c r="Q4788" t="s">
        <v>34</v>
      </c>
      <c r="R4788">
        <v>28</v>
      </c>
      <c r="S4788" t="s">
        <v>36</v>
      </c>
      <c r="T4788">
        <v>3</v>
      </c>
      <c r="U4788">
        <v>4</v>
      </c>
      <c r="V4788">
        <v>3</v>
      </c>
      <c r="W4788">
        <v>7</v>
      </c>
      <c r="X4788">
        <v>691</v>
      </c>
      <c r="Y4788">
        <v>50</v>
      </c>
      <c r="Z4788" t="s">
        <v>33</v>
      </c>
      <c r="AA4788">
        <v>50</v>
      </c>
      <c r="AB4788" t="str">
        <f t="shared" si="74"/>
        <v>50-59</v>
      </c>
    </row>
    <row r="4789" spans="1:28" x14ac:dyDescent="0.3">
      <c r="A4789">
        <v>30</v>
      </c>
      <c r="B4789" t="s">
        <v>27</v>
      </c>
      <c r="C4789" t="s">
        <v>38</v>
      </c>
      <c r="D4789">
        <v>0</v>
      </c>
      <c r="E4789" t="s">
        <v>29</v>
      </c>
      <c r="F4789">
        <v>50</v>
      </c>
      <c r="G4789">
        <v>0</v>
      </c>
      <c r="H4789" t="s">
        <v>30</v>
      </c>
      <c r="I4789">
        <v>0</v>
      </c>
      <c r="J4789" t="s">
        <v>31</v>
      </c>
      <c r="K4789">
        <v>0</v>
      </c>
      <c r="L4789" s="1">
        <v>2050</v>
      </c>
      <c r="M4789" t="s">
        <v>36</v>
      </c>
      <c r="N4789" t="s">
        <v>36</v>
      </c>
      <c r="O4789" t="s">
        <v>27</v>
      </c>
      <c r="P4789">
        <v>100</v>
      </c>
      <c r="Q4789" t="s">
        <v>34</v>
      </c>
      <c r="R4789">
        <v>22</v>
      </c>
      <c r="S4789" t="s">
        <v>36</v>
      </c>
      <c r="T4789">
        <v>5</v>
      </c>
      <c r="U4789">
        <v>2</v>
      </c>
      <c r="V4789">
        <v>3</v>
      </c>
      <c r="W4789">
        <v>10</v>
      </c>
      <c r="X4789">
        <v>731</v>
      </c>
      <c r="Y4789">
        <v>-50</v>
      </c>
      <c r="Z4789" t="s">
        <v>41</v>
      </c>
      <c r="AA4789">
        <v>0</v>
      </c>
      <c r="AB4789" t="str">
        <f t="shared" si="74"/>
        <v>30-39</v>
      </c>
    </row>
    <row r="4790" spans="1:28" x14ac:dyDescent="0.3">
      <c r="A4790">
        <v>18</v>
      </c>
      <c r="B4790" t="s">
        <v>27</v>
      </c>
      <c r="C4790" t="s">
        <v>38</v>
      </c>
      <c r="D4790">
        <v>0</v>
      </c>
      <c r="E4790" t="s">
        <v>29</v>
      </c>
      <c r="F4790">
        <v>50</v>
      </c>
      <c r="G4790">
        <v>0</v>
      </c>
      <c r="H4790" t="s">
        <v>30</v>
      </c>
      <c r="I4790">
        <v>0</v>
      </c>
      <c r="J4790" t="s">
        <v>31</v>
      </c>
      <c r="K4790">
        <v>0</v>
      </c>
      <c r="L4790" s="1">
        <v>2250</v>
      </c>
      <c r="M4790" t="s">
        <v>27</v>
      </c>
      <c r="N4790" t="s">
        <v>27</v>
      </c>
      <c r="O4790" t="s">
        <v>27</v>
      </c>
      <c r="P4790">
        <v>0</v>
      </c>
      <c r="Q4790" t="s">
        <v>32</v>
      </c>
      <c r="R4790">
        <v>6</v>
      </c>
      <c r="S4790" t="s">
        <v>27</v>
      </c>
      <c r="T4790">
        <v>4</v>
      </c>
      <c r="U4790">
        <v>2</v>
      </c>
      <c r="V4790">
        <v>3</v>
      </c>
      <c r="W4790">
        <v>99</v>
      </c>
      <c r="X4790">
        <v>744</v>
      </c>
      <c r="Y4790">
        <v>-50</v>
      </c>
      <c r="Z4790" t="s">
        <v>35</v>
      </c>
      <c r="AA4790">
        <v>100</v>
      </c>
      <c r="AB4790" t="str">
        <f t="shared" si="74"/>
        <v>10-19</v>
      </c>
    </row>
    <row r="4791" spans="1:28" x14ac:dyDescent="0.3">
      <c r="A4791">
        <v>37</v>
      </c>
      <c r="B4791" t="s">
        <v>27</v>
      </c>
      <c r="C4791" t="s">
        <v>28</v>
      </c>
      <c r="D4791">
        <v>86</v>
      </c>
      <c r="E4791" t="s">
        <v>29</v>
      </c>
      <c r="F4791">
        <v>50</v>
      </c>
      <c r="G4791">
        <v>0</v>
      </c>
      <c r="H4791" t="s">
        <v>30</v>
      </c>
      <c r="I4791">
        <v>0</v>
      </c>
      <c r="J4791" t="s">
        <v>40</v>
      </c>
      <c r="K4791">
        <v>-200</v>
      </c>
      <c r="L4791" s="1">
        <v>2086</v>
      </c>
      <c r="M4791" t="s">
        <v>27</v>
      </c>
      <c r="N4791" t="s">
        <v>36</v>
      </c>
      <c r="O4791" t="s">
        <v>27</v>
      </c>
      <c r="P4791">
        <v>50</v>
      </c>
      <c r="Q4791" t="s">
        <v>34</v>
      </c>
      <c r="R4791">
        <v>29</v>
      </c>
      <c r="S4791" t="s">
        <v>36</v>
      </c>
      <c r="T4791">
        <v>3</v>
      </c>
      <c r="U4791">
        <v>1</v>
      </c>
      <c r="V4791">
        <v>3</v>
      </c>
      <c r="W4791">
        <v>12</v>
      </c>
      <c r="X4791">
        <v>723</v>
      </c>
      <c r="Y4791">
        <v>-50</v>
      </c>
      <c r="Z4791" t="s">
        <v>35</v>
      </c>
      <c r="AA4791">
        <v>100</v>
      </c>
      <c r="AB4791" t="str">
        <f t="shared" si="74"/>
        <v>30-39</v>
      </c>
    </row>
    <row r="4792" spans="1:28" x14ac:dyDescent="0.3">
      <c r="A4792">
        <v>36</v>
      </c>
      <c r="B4792" t="s">
        <v>27</v>
      </c>
      <c r="C4792" t="s">
        <v>28</v>
      </c>
      <c r="D4792">
        <v>86</v>
      </c>
      <c r="E4792" t="s">
        <v>29</v>
      </c>
      <c r="F4792">
        <v>50</v>
      </c>
      <c r="G4792">
        <v>0</v>
      </c>
      <c r="H4792" t="s">
        <v>30</v>
      </c>
      <c r="I4792">
        <v>0</v>
      </c>
      <c r="J4792" t="s">
        <v>40</v>
      </c>
      <c r="K4792">
        <v>-200</v>
      </c>
      <c r="L4792" s="1">
        <v>2086</v>
      </c>
      <c r="M4792" t="s">
        <v>27</v>
      </c>
      <c r="N4792" t="s">
        <v>27</v>
      </c>
      <c r="O4792" t="s">
        <v>27</v>
      </c>
      <c r="P4792">
        <v>0</v>
      </c>
      <c r="Q4792" t="s">
        <v>34</v>
      </c>
      <c r="R4792">
        <v>28</v>
      </c>
      <c r="S4792" t="s">
        <v>36</v>
      </c>
      <c r="T4792">
        <v>6</v>
      </c>
      <c r="U4792">
        <v>3</v>
      </c>
      <c r="V4792">
        <v>2</v>
      </c>
      <c r="W4792">
        <v>8</v>
      </c>
      <c r="X4792">
        <v>849</v>
      </c>
      <c r="Y4792">
        <v>-50</v>
      </c>
      <c r="Z4792" t="s">
        <v>33</v>
      </c>
      <c r="AA4792">
        <v>50</v>
      </c>
      <c r="AB4792" t="str">
        <f t="shared" si="74"/>
        <v>30-39</v>
      </c>
    </row>
    <row r="4793" spans="1:28" x14ac:dyDescent="0.3">
      <c r="A4793">
        <v>34</v>
      </c>
      <c r="B4793" t="s">
        <v>27</v>
      </c>
      <c r="C4793" t="s">
        <v>28</v>
      </c>
      <c r="D4793">
        <v>86</v>
      </c>
      <c r="E4793" t="s">
        <v>37</v>
      </c>
      <c r="F4793">
        <v>0</v>
      </c>
      <c r="G4793">
        <v>0</v>
      </c>
      <c r="H4793" t="s">
        <v>30</v>
      </c>
      <c r="I4793">
        <v>0</v>
      </c>
      <c r="J4793" t="s">
        <v>31</v>
      </c>
      <c r="K4793">
        <v>0</v>
      </c>
      <c r="L4793" s="1">
        <v>2186</v>
      </c>
      <c r="M4793" t="s">
        <v>27</v>
      </c>
      <c r="N4793" t="s">
        <v>27</v>
      </c>
      <c r="O4793" t="s">
        <v>27</v>
      </c>
      <c r="P4793">
        <v>0</v>
      </c>
      <c r="Q4793" t="s">
        <v>44</v>
      </c>
      <c r="R4793">
        <v>12</v>
      </c>
      <c r="S4793" t="s">
        <v>36</v>
      </c>
      <c r="T4793">
        <v>6</v>
      </c>
      <c r="U4793">
        <v>1</v>
      </c>
      <c r="V4793">
        <v>1</v>
      </c>
      <c r="W4793">
        <v>6</v>
      </c>
      <c r="X4793">
        <v>750</v>
      </c>
      <c r="Y4793">
        <v>-50</v>
      </c>
      <c r="Z4793" t="s">
        <v>41</v>
      </c>
      <c r="AA4793">
        <v>0</v>
      </c>
      <c r="AB4793" t="str">
        <f t="shared" si="74"/>
        <v>30-39</v>
      </c>
    </row>
    <row r="4794" spans="1:28" x14ac:dyDescent="0.3">
      <c r="A4794">
        <v>38</v>
      </c>
      <c r="B4794" t="s">
        <v>27</v>
      </c>
      <c r="C4794" t="s">
        <v>28</v>
      </c>
      <c r="D4794">
        <v>86</v>
      </c>
      <c r="E4794" t="s">
        <v>37</v>
      </c>
      <c r="F4794">
        <v>0</v>
      </c>
      <c r="G4794">
        <v>0</v>
      </c>
      <c r="H4794" t="s">
        <v>30</v>
      </c>
      <c r="I4794">
        <v>0</v>
      </c>
      <c r="J4794" t="s">
        <v>31</v>
      </c>
      <c r="K4794">
        <v>0</v>
      </c>
      <c r="L4794" s="1">
        <v>2236</v>
      </c>
      <c r="M4794" t="s">
        <v>27</v>
      </c>
      <c r="N4794" t="s">
        <v>27</v>
      </c>
      <c r="O4794" t="s">
        <v>27</v>
      </c>
      <c r="P4794">
        <v>0</v>
      </c>
      <c r="Q4794" t="s">
        <v>34</v>
      </c>
      <c r="R4794">
        <v>5</v>
      </c>
      <c r="S4794" t="s">
        <v>36</v>
      </c>
      <c r="T4794">
        <v>7</v>
      </c>
      <c r="U4794">
        <v>0</v>
      </c>
      <c r="V4794">
        <v>2</v>
      </c>
      <c r="W4794">
        <v>4</v>
      </c>
      <c r="X4794">
        <v>723</v>
      </c>
      <c r="Y4794">
        <v>-50</v>
      </c>
      <c r="Z4794" t="s">
        <v>33</v>
      </c>
      <c r="AA4794">
        <v>50</v>
      </c>
      <c r="AB4794" t="str">
        <f t="shared" si="74"/>
        <v>30-39</v>
      </c>
    </row>
    <row r="4795" spans="1:28" x14ac:dyDescent="0.3">
      <c r="A4795">
        <v>43</v>
      </c>
      <c r="B4795" t="s">
        <v>27</v>
      </c>
      <c r="C4795" t="s">
        <v>28</v>
      </c>
      <c r="D4795">
        <v>86</v>
      </c>
      <c r="E4795" t="s">
        <v>29</v>
      </c>
      <c r="F4795">
        <v>50</v>
      </c>
      <c r="G4795">
        <v>0</v>
      </c>
      <c r="H4795" t="s">
        <v>30</v>
      </c>
      <c r="I4795">
        <v>0</v>
      </c>
      <c r="J4795" t="s">
        <v>40</v>
      </c>
      <c r="K4795">
        <v>-200</v>
      </c>
      <c r="L4795" s="1">
        <v>2036</v>
      </c>
      <c r="M4795" t="s">
        <v>36</v>
      </c>
      <c r="N4795" t="s">
        <v>27</v>
      </c>
      <c r="O4795" t="s">
        <v>27</v>
      </c>
      <c r="P4795">
        <v>50</v>
      </c>
      <c r="Q4795" t="s">
        <v>34</v>
      </c>
      <c r="R4795">
        <v>24</v>
      </c>
      <c r="S4795" t="s">
        <v>27</v>
      </c>
      <c r="T4795">
        <v>6</v>
      </c>
      <c r="U4795">
        <v>4</v>
      </c>
      <c r="V4795">
        <v>2</v>
      </c>
      <c r="W4795">
        <v>99</v>
      </c>
      <c r="X4795">
        <v>750</v>
      </c>
      <c r="Y4795">
        <v>-50</v>
      </c>
      <c r="Z4795" t="s">
        <v>33</v>
      </c>
      <c r="AA4795">
        <v>50</v>
      </c>
      <c r="AB4795" t="str">
        <f t="shared" si="74"/>
        <v>40-49</v>
      </c>
    </row>
    <row r="4796" spans="1:28" x14ac:dyDescent="0.3">
      <c r="A4796">
        <v>37</v>
      </c>
      <c r="B4796" t="s">
        <v>27</v>
      </c>
      <c r="C4796" t="s">
        <v>38</v>
      </c>
      <c r="D4796">
        <v>0</v>
      </c>
      <c r="E4796" t="s">
        <v>37</v>
      </c>
      <c r="F4796">
        <v>0</v>
      </c>
      <c r="G4796">
        <v>1</v>
      </c>
      <c r="H4796" t="s">
        <v>30</v>
      </c>
      <c r="I4796">
        <v>50</v>
      </c>
      <c r="J4796" t="s">
        <v>31</v>
      </c>
      <c r="K4796">
        <v>0</v>
      </c>
      <c r="L4796" s="1">
        <v>2250</v>
      </c>
      <c r="M4796" t="s">
        <v>27</v>
      </c>
      <c r="N4796" t="s">
        <v>27</v>
      </c>
      <c r="O4796" t="s">
        <v>27</v>
      </c>
      <c r="P4796">
        <v>0</v>
      </c>
      <c r="Q4796" t="s">
        <v>34</v>
      </c>
      <c r="R4796">
        <v>18</v>
      </c>
      <c r="S4796" t="s">
        <v>36</v>
      </c>
      <c r="T4796">
        <v>2</v>
      </c>
      <c r="U4796">
        <v>3</v>
      </c>
      <c r="V4796">
        <v>2</v>
      </c>
      <c r="W4796">
        <v>8</v>
      </c>
      <c r="X4796">
        <v>710</v>
      </c>
      <c r="Y4796">
        <v>-50</v>
      </c>
      <c r="Z4796" t="s">
        <v>35</v>
      </c>
      <c r="AA4796">
        <v>100</v>
      </c>
      <c r="AB4796" t="str">
        <f t="shared" si="74"/>
        <v>30-39</v>
      </c>
    </row>
    <row r="4797" spans="1:28" x14ac:dyDescent="0.3">
      <c r="A4797">
        <v>21</v>
      </c>
      <c r="B4797" t="s">
        <v>27</v>
      </c>
      <c r="C4797" t="s">
        <v>28</v>
      </c>
      <c r="D4797">
        <v>86</v>
      </c>
      <c r="E4797" t="s">
        <v>42</v>
      </c>
      <c r="F4797">
        <v>100</v>
      </c>
      <c r="G4797">
        <v>1</v>
      </c>
      <c r="H4797" t="s">
        <v>43</v>
      </c>
      <c r="I4797">
        <v>200</v>
      </c>
      <c r="J4797" t="s">
        <v>31</v>
      </c>
      <c r="K4797">
        <v>0</v>
      </c>
      <c r="L4797" s="1">
        <v>2586</v>
      </c>
      <c r="M4797" t="s">
        <v>27</v>
      </c>
      <c r="N4797" t="s">
        <v>27</v>
      </c>
      <c r="O4797" t="s">
        <v>27</v>
      </c>
      <c r="P4797">
        <v>0</v>
      </c>
      <c r="Q4797" t="s">
        <v>34</v>
      </c>
      <c r="R4797">
        <v>1</v>
      </c>
      <c r="S4797" t="s">
        <v>27</v>
      </c>
      <c r="T4797">
        <v>6</v>
      </c>
      <c r="U4797">
        <v>2</v>
      </c>
      <c r="V4797">
        <v>1</v>
      </c>
      <c r="W4797">
        <v>99</v>
      </c>
      <c r="X4797">
        <v>703</v>
      </c>
      <c r="Y4797">
        <v>-50</v>
      </c>
      <c r="Z4797" t="s">
        <v>35</v>
      </c>
      <c r="AA4797">
        <v>100</v>
      </c>
      <c r="AB4797" t="str">
        <f t="shared" si="74"/>
        <v>20-29</v>
      </c>
    </row>
    <row r="4798" spans="1:28" x14ac:dyDescent="0.3">
      <c r="A4798">
        <v>47</v>
      </c>
      <c r="B4798" t="s">
        <v>27</v>
      </c>
      <c r="C4798" t="s">
        <v>28</v>
      </c>
      <c r="D4798">
        <v>86</v>
      </c>
      <c r="E4798" t="s">
        <v>42</v>
      </c>
      <c r="F4798">
        <v>100</v>
      </c>
      <c r="G4798">
        <v>1</v>
      </c>
      <c r="H4798" t="s">
        <v>39</v>
      </c>
      <c r="I4798">
        <v>100</v>
      </c>
      <c r="J4798" t="s">
        <v>40</v>
      </c>
      <c r="K4798">
        <v>-200</v>
      </c>
      <c r="L4798" s="1">
        <v>2236</v>
      </c>
      <c r="M4798" t="s">
        <v>36</v>
      </c>
      <c r="N4798" t="s">
        <v>27</v>
      </c>
      <c r="O4798" t="s">
        <v>27</v>
      </c>
      <c r="P4798">
        <v>50</v>
      </c>
      <c r="Q4798" t="s">
        <v>44</v>
      </c>
      <c r="R4798">
        <v>24</v>
      </c>
      <c r="S4798" t="s">
        <v>36</v>
      </c>
      <c r="T4798">
        <v>5</v>
      </c>
      <c r="U4798">
        <v>4</v>
      </c>
      <c r="V4798">
        <v>1</v>
      </c>
      <c r="W4798">
        <v>4</v>
      </c>
      <c r="X4798">
        <v>704</v>
      </c>
      <c r="Y4798">
        <v>-50</v>
      </c>
      <c r="Z4798" t="s">
        <v>35</v>
      </c>
      <c r="AA4798">
        <v>100</v>
      </c>
      <c r="AB4798" t="str">
        <f t="shared" si="74"/>
        <v>40-49</v>
      </c>
    </row>
    <row r="4799" spans="1:28" x14ac:dyDescent="0.3">
      <c r="A4799">
        <v>18</v>
      </c>
      <c r="B4799" t="s">
        <v>27</v>
      </c>
      <c r="C4799" t="s">
        <v>38</v>
      </c>
      <c r="D4799">
        <v>0</v>
      </c>
      <c r="E4799" t="s">
        <v>29</v>
      </c>
      <c r="F4799">
        <v>50</v>
      </c>
      <c r="G4799">
        <v>0</v>
      </c>
      <c r="H4799" t="s">
        <v>30</v>
      </c>
      <c r="I4799">
        <v>0</v>
      </c>
      <c r="J4799" t="s">
        <v>31</v>
      </c>
      <c r="K4799">
        <v>0</v>
      </c>
      <c r="L4799" s="1">
        <v>2250</v>
      </c>
      <c r="M4799" t="s">
        <v>27</v>
      </c>
      <c r="N4799" t="s">
        <v>27</v>
      </c>
      <c r="O4799" t="s">
        <v>27</v>
      </c>
      <c r="P4799">
        <v>0</v>
      </c>
      <c r="Q4799" t="s">
        <v>32</v>
      </c>
      <c r="R4799">
        <v>2</v>
      </c>
      <c r="S4799" t="s">
        <v>27</v>
      </c>
      <c r="T4799">
        <v>4</v>
      </c>
      <c r="U4799">
        <v>2</v>
      </c>
      <c r="V4799">
        <v>2</v>
      </c>
      <c r="W4799">
        <v>99</v>
      </c>
      <c r="X4799">
        <v>738</v>
      </c>
      <c r="Y4799">
        <v>-50</v>
      </c>
      <c r="Z4799" t="s">
        <v>35</v>
      </c>
      <c r="AA4799">
        <v>100</v>
      </c>
      <c r="AB4799" t="str">
        <f t="shared" si="74"/>
        <v>10-19</v>
      </c>
    </row>
    <row r="4800" spans="1:28" x14ac:dyDescent="0.3">
      <c r="A4800">
        <v>18</v>
      </c>
      <c r="B4800" t="s">
        <v>27</v>
      </c>
      <c r="C4800" t="s">
        <v>28</v>
      </c>
      <c r="D4800">
        <v>86</v>
      </c>
      <c r="E4800" t="s">
        <v>29</v>
      </c>
      <c r="F4800">
        <v>50</v>
      </c>
      <c r="G4800">
        <v>1</v>
      </c>
      <c r="H4800" t="s">
        <v>39</v>
      </c>
      <c r="I4800">
        <v>100</v>
      </c>
      <c r="J4800" t="s">
        <v>31</v>
      </c>
      <c r="K4800">
        <v>0</v>
      </c>
      <c r="L4800" s="1">
        <v>2386</v>
      </c>
      <c r="M4800" t="s">
        <v>36</v>
      </c>
      <c r="N4800" t="s">
        <v>27</v>
      </c>
      <c r="O4800" t="s">
        <v>27</v>
      </c>
      <c r="P4800">
        <v>50</v>
      </c>
      <c r="Q4800" t="s">
        <v>34</v>
      </c>
      <c r="R4800">
        <v>23</v>
      </c>
      <c r="S4800" t="s">
        <v>36</v>
      </c>
      <c r="T4800">
        <v>5</v>
      </c>
      <c r="U4800">
        <v>2</v>
      </c>
      <c r="V4800">
        <v>1</v>
      </c>
      <c r="W4800">
        <v>7</v>
      </c>
      <c r="X4800">
        <v>713</v>
      </c>
      <c r="Y4800">
        <v>-50</v>
      </c>
      <c r="Z4800" t="s">
        <v>35</v>
      </c>
      <c r="AA4800">
        <v>100</v>
      </c>
      <c r="AB4800" t="str">
        <f t="shared" si="74"/>
        <v>10-19</v>
      </c>
    </row>
    <row r="4801" spans="1:28" x14ac:dyDescent="0.3">
      <c r="A4801">
        <v>51</v>
      </c>
      <c r="B4801" t="s">
        <v>27</v>
      </c>
      <c r="C4801" t="s">
        <v>28</v>
      </c>
      <c r="D4801">
        <v>86</v>
      </c>
      <c r="E4801" t="s">
        <v>29</v>
      </c>
      <c r="F4801">
        <v>50</v>
      </c>
      <c r="G4801">
        <v>2</v>
      </c>
      <c r="H4801" t="s">
        <v>30</v>
      </c>
      <c r="I4801">
        <v>100</v>
      </c>
      <c r="J4801" t="s">
        <v>40</v>
      </c>
      <c r="K4801">
        <v>-200</v>
      </c>
      <c r="L4801" s="1">
        <v>2136</v>
      </c>
      <c r="M4801" t="s">
        <v>27</v>
      </c>
      <c r="N4801" t="s">
        <v>27</v>
      </c>
      <c r="O4801" t="s">
        <v>27</v>
      </c>
      <c r="P4801">
        <v>0</v>
      </c>
      <c r="Q4801" t="s">
        <v>32</v>
      </c>
      <c r="R4801">
        <v>12</v>
      </c>
      <c r="S4801" t="s">
        <v>36</v>
      </c>
      <c r="T4801">
        <v>5</v>
      </c>
      <c r="U4801">
        <v>0</v>
      </c>
      <c r="V4801">
        <v>3</v>
      </c>
      <c r="W4801">
        <v>1</v>
      </c>
      <c r="X4801">
        <v>791</v>
      </c>
      <c r="Y4801">
        <v>-50</v>
      </c>
      <c r="Z4801" t="s">
        <v>41</v>
      </c>
      <c r="AA4801">
        <v>0</v>
      </c>
      <c r="AB4801" t="str">
        <f t="shared" si="74"/>
        <v>50-59</v>
      </c>
    </row>
    <row r="4802" spans="1:28" x14ac:dyDescent="0.3">
      <c r="A4802">
        <v>47</v>
      </c>
      <c r="B4802" t="s">
        <v>27</v>
      </c>
      <c r="C4802" t="s">
        <v>45</v>
      </c>
      <c r="D4802">
        <v>0</v>
      </c>
      <c r="E4802" t="s">
        <v>29</v>
      </c>
      <c r="F4802">
        <v>50</v>
      </c>
      <c r="G4802">
        <v>0</v>
      </c>
      <c r="H4802" t="s">
        <v>30</v>
      </c>
      <c r="I4802">
        <v>0</v>
      </c>
      <c r="J4802" t="s">
        <v>40</v>
      </c>
      <c r="K4802">
        <v>-200</v>
      </c>
      <c r="L4802" s="1">
        <v>1950</v>
      </c>
      <c r="M4802" t="s">
        <v>27</v>
      </c>
      <c r="N4802" t="s">
        <v>27</v>
      </c>
      <c r="O4802" t="s">
        <v>27</v>
      </c>
      <c r="P4802">
        <v>0</v>
      </c>
      <c r="Q4802" t="s">
        <v>34</v>
      </c>
      <c r="R4802">
        <v>10</v>
      </c>
      <c r="S4802" t="s">
        <v>36</v>
      </c>
      <c r="T4802">
        <v>3</v>
      </c>
      <c r="U4802">
        <v>3</v>
      </c>
      <c r="V4802">
        <v>2</v>
      </c>
      <c r="W4802">
        <v>11</v>
      </c>
      <c r="X4802">
        <v>764</v>
      </c>
      <c r="Y4802">
        <v>-50</v>
      </c>
      <c r="Z4802" t="s">
        <v>41</v>
      </c>
      <c r="AA4802">
        <v>0</v>
      </c>
      <c r="AB4802" t="str">
        <f t="shared" ref="AB4802:AB4865" si="75">FLOOR(A4802,10) &amp; "-" &amp; (FLOOR(A4802,10)+9)</f>
        <v>40-49</v>
      </c>
    </row>
    <row r="4803" spans="1:28" x14ac:dyDescent="0.3">
      <c r="A4803">
        <v>39</v>
      </c>
      <c r="B4803" t="s">
        <v>27</v>
      </c>
      <c r="C4803" t="s">
        <v>28</v>
      </c>
      <c r="D4803">
        <v>86</v>
      </c>
      <c r="E4803" t="s">
        <v>42</v>
      </c>
      <c r="F4803">
        <v>100</v>
      </c>
      <c r="G4803">
        <v>0</v>
      </c>
      <c r="H4803" t="s">
        <v>30</v>
      </c>
      <c r="I4803">
        <v>0</v>
      </c>
      <c r="J4803" t="s">
        <v>31</v>
      </c>
      <c r="K4803">
        <v>0</v>
      </c>
      <c r="L4803" s="1">
        <v>2286</v>
      </c>
      <c r="M4803" t="s">
        <v>27</v>
      </c>
      <c r="N4803" t="s">
        <v>36</v>
      </c>
      <c r="O4803" t="s">
        <v>27</v>
      </c>
      <c r="P4803">
        <v>50</v>
      </c>
      <c r="Q4803" t="s">
        <v>34</v>
      </c>
      <c r="R4803">
        <v>1</v>
      </c>
      <c r="S4803" t="s">
        <v>36</v>
      </c>
      <c r="T4803">
        <v>4</v>
      </c>
      <c r="U4803">
        <v>0</v>
      </c>
      <c r="V4803">
        <v>1</v>
      </c>
      <c r="W4803">
        <v>8</v>
      </c>
      <c r="X4803">
        <v>841</v>
      </c>
      <c r="Y4803">
        <v>-50</v>
      </c>
      <c r="Z4803" t="s">
        <v>33</v>
      </c>
      <c r="AA4803">
        <v>50</v>
      </c>
      <c r="AB4803" t="str">
        <f t="shared" si="75"/>
        <v>30-39</v>
      </c>
    </row>
    <row r="4804" spans="1:28" x14ac:dyDescent="0.3">
      <c r="A4804">
        <v>19</v>
      </c>
      <c r="B4804" t="s">
        <v>27</v>
      </c>
      <c r="C4804" t="s">
        <v>38</v>
      </c>
      <c r="D4804">
        <v>0</v>
      </c>
      <c r="E4804" t="s">
        <v>29</v>
      </c>
      <c r="F4804">
        <v>50</v>
      </c>
      <c r="G4804">
        <v>0</v>
      </c>
      <c r="H4804" t="s">
        <v>43</v>
      </c>
      <c r="I4804">
        <v>0</v>
      </c>
      <c r="J4804" t="s">
        <v>31</v>
      </c>
      <c r="K4804">
        <v>0</v>
      </c>
      <c r="L4804" s="1">
        <v>2150</v>
      </c>
      <c r="M4804" t="s">
        <v>36</v>
      </c>
      <c r="N4804" t="s">
        <v>27</v>
      </c>
      <c r="O4804" t="s">
        <v>27</v>
      </c>
      <c r="P4804">
        <v>50</v>
      </c>
      <c r="Q4804" t="s">
        <v>34</v>
      </c>
      <c r="R4804">
        <v>24</v>
      </c>
      <c r="S4804" t="s">
        <v>36</v>
      </c>
      <c r="T4804">
        <v>6</v>
      </c>
      <c r="U4804">
        <v>2</v>
      </c>
      <c r="V4804">
        <v>3</v>
      </c>
      <c r="W4804">
        <v>5</v>
      </c>
      <c r="X4804">
        <v>718</v>
      </c>
      <c r="Y4804">
        <v>-50</v>
      </c>
      <c r="Z4804" t="s">
        <v>33</v>
      </c>
      <c r="AA4804">
        <v>50</v>
      </c>
      <c r="AB4804" t="str">
        <f t="shared" si="75"/>
        <v>10-19</v>
      </c>
    </row>
    <row r="4805" spans="1:28" x14ac:dyDescent="0.3">
      <c r="A4805">
        <v>29</v>
      </c>
      <c r="B4805" t="s">
        <v>27</v>
      </c>
      <c r="C4805" t="s">
        <v>28</v>
      </c>
      <c r="D4805">
        <v>86</v>
      </c>
      <c r="E4805" t="s">
        <v>37</v>
      </c>
      <c r="F4805">
        <v>0</v>
      </c>
      <c r="G4805">
        <v>1</v>
      </c>
      <c r="H4805" t="s">
        <v>39</v>
      </c>
      <c r="I4805">
        <v>100</v>
      </c>
      <c r="J4805" t="s">
        <v>31</v>
      </c>
      <c r="K4805">
        <v>0</v>
      </c>
      <c r="L4805" s="1">
        <v>2436</v>
      </c>
      <c r="M4805" t="s">
        <v>27</v>
      </c>
      <c r="N4805" t="s">
        <v>27</v>
      </c>
      <c r="O4805" t="s">
        <v>27</v>
      </c>
      <c r="P4805">
        <v>0</v>
      </c>
      <c r="Q4805" t="s">
        <v>34</v>
      </c>
      <c r="R4805">
        <v>5</v>
      </c>
      <c r="S4805" t="s">
        <v>27</v>
      </c>
      <c r="T4805">
        <v>6</v>
      </c>
      <c r="U4805">
        <v>1</v>
      </c>
      <c r="V4805">
        <v>3</v>
      </c>
      <c r="W4805">
        <v>99</v>
      </c>
      <c r="X4805">
        <v>641</v>
      </c>
      <c r="Y4805">
        <v>50</v>
      </c>
      <c r="Z4805" t="s">
        <v>33</v>
      </c>
      <c r="AA4805">
        <v>50</v>
      </c>
      <c r="AB4805" t="str">
        <f t="shared" si="75"/>
        <v>20-29</v>
      </c>
    </row>
    <row r="4806" spans="1:28" x14ac:dyDescent="0.3">
      <c r="A4806">
        <v>36</v>
      </c>
      <c r="B4806" t="s">
        <v>27</v>
      </c>
      <c r="C4806" t="s">
        <v>28</v>
      </c>
      <c r="D4806">
        <v>86</v>
      </c>
      <c r="E4806" t="s">
        <v>29</v>
      </c>
      <c r="F4806">
        <v>50</v>
      </c>
      <c r="G4806">
        <v>1</v>
      </c>
      <c r="H4806" t="s">
        <v>39</v>
      </c>
      <c r="I4806">
        <v>100</v>
      </c>
      <c r="J4806" t="s">
        <v>40</v>
      </c>
      <c r="K4806">
        <v>-200</v>
      </c>
      <c r="L4806" s="1">
        <v>2186</v>
      </c>
      <c r="M4806" t="s">
        <v>27</v>
      </c>
      <c r="N4806" t="s">
        <v>27</v>
      </c>
      <c r="O4806" t="s">
        <v>27</v>
      </c>
      <c r="P4806">
        <v>0</v>
      </c>
      <c r="Q4806" t="s">
        <v>34</v>
      </c>
      <c r="R4806">
        <v>29</v>
      </c>
      <c r="S4806" t="s">
        <v>36</v>
      </c>
      <c r="T4806">
        <v>3</v>
      </c>
      <c r="U4806">
        <v>0</v>
      </c>
      <c r="V4806">
        <v>2</v>
      </c>
      <c r="W4806">
        <v>8</v>
      </c>
      <c r="X4806">
        <v>816</v>
      </c>
      <c r="Y4806">
        <v>-50</v>
      </c>
      <c r="Z4806" t="s">
        <v>33</v>
      </c>
      <c r="AA4806">
        <v>50</v>
      </c>
      <c r="AB4806" t="str">
        <f t="shared" si="75"/>
        <v>30-39</v>
      </c>
    </row>
    <row r="4807" spans="1:28" x14ac:dyDescent="0.3">
      <c r="A4807">
        <v>18</v>
      </c>
      <c r="B4807" t="s">
        <v>27</v>
      </c>
      <c r="C4807" t="s">
        <v>28</v>
      </c>
      <c r="D4807">
        <v>86</v>
      </c>
      <c r="E4807" t="s">
        <v>42</v>
      </c>
      <c r="F4807">
        <v>100</v>
      </c>
      <c r="G4807">
        <v>0</v>
      </c>
      <c r="H4807" t="s">
        <v>30</v>
      </c>
      <c r="I4807">
        <v>0</v>
      </c>
      <c r="J4807" t="s">
        <v>40</v>
      </c>
      <c r="K4807">
        <v>-200</v>
      </c>
      <c r="L4807" s="1">
        <v>2236</v>
      </c>
      <c r="M4807" t="s">
        <v>27</v>
      </c>
      <c r="N4807" t="s">
        <v>27</v>
      </c>
      <c r="O4807" t="s">
        <v>27</v>
      </c>
      <c r="P4807">
        <v>0</v>
      </c>
      <c r="Q4807" t="s">
        <v>34</v>
      </c>
      <c r="R4807">
        <v>29</v>
      </c>
      <c r="S4807" t="s">
        <v>27</v>
      </c>
      <c r="T4807">
        <v>6</v>
      </c>
      <c r="U4807">
        <v>4</v>
      </c>
      <c r="V4807">
        <v>2</v>
      </c>
      <c r="W4807">
        <v>99</v>
      </c>
      <c r="X4807">
        <v>693</v>
      </c>
      <c r="Y4807">
        <v>50</v>
      </c>
      <c r="Z4807" t="s">
        <v>33</v>
      </c>
      <c r="AA4807">
        <v>50</v>
      </c>
      <c r="AB4807" t="str">
        <f t="shared" si="75"/>
        <v>10-19</v>
      </c>
    </row>
    <row r="4808" spans="1:28" x14ac:dyDescent="0.3">
      <c r="A4808">
        <v>28</v>
      </c>
      <c r="B4808" t="s">
        <v>27</v>
      </c>
      <c r="C4808" t="s">
        <v>28</v>
      </c>
      <c r="D4808">
        <v>86</v>
      </c>
      <c r="E4808" t="s">
        <v>37</v>
      </c>
      <c r="F4808">
        <v>0</v>
      </c>
      <c r="G4808">
        <v>0</v>
      </c>
      <c r="H4808" t="s">
        <v>30</v>
      </c>
      <c r="I4808">
        <v>0</v>
      </c>
      <c r="J4808" t="s">
        <v>31</v>
      </c>
      <c r="K4808">
        <v>0</v>
      </c>
      <c r="L4808" s="1">
        <v>2236</v>
      </c>
      <c r="M4808" t="s">
        <v>27</v>
      </c>
      <c r="N4808" t="s">
        <v>36</v>
      </c>
      <c r="O4808" t="s">
        <v>27</v>
      </c>
      <c r="P4808">
        <v>50</v>
      </c>
      <c r="Q4808" t="s">
        <v>32</v>
      </c>
      <c r="R4808">
        <v>10</v>
      </c>
      <c r="S4808" t="s">
        <v>36</v>
      </c>
      <c r="T4808">
        <v>7</v>
      </c>
      <c r="U4808">
        <v>4</v>
      </c>
      <c r="V4808">
        <v>2</v>
      </c>
      <c r="W4808">
        <v>7</v>
      </c>
      <c r="X4808">
        <v>782</v>
      </c>
      <c r="Y4808">
        <v>-50</v>
      </c>
      <c r="Z4808" t="s">
        <v>35</v>
      </c>
      <c r="AA4808">
        <v>100</v>
      </c>
      <c r="AB4808" t="str">
        <f t="shared" si="75"/>
        <v>20-29</v>
      </c>
    </row>
    <row r="4809" spans="1:28" x14ac:dyDescent="0.3">
      <c r="A4809">
        <v>49</v>
      </c>
      <c r="B4809" t="s">
        <v>27</v>
      </c>
      <c r="C4809" t="s">
        <v>28</v>
      </c>
      <c r="D4809">
        <v>86</v>
      </c>
      <c r="E4809" t="s">
        <v>29</v>
      </c>
      <c r="F4809">
        <v>50</v>
      </c>
      <c r="G4809">
        <v>0</v>
      </c>
      <c r="H4809" t="s">
        <v>30</v>
      </c>
      <c r="I4809">
        <v>0</v>
      </c>
      <c r="J4809" t="s">
        <v>31</v>
      </c>
      <c r="K4809">
        <v>0</v>
      </c>
      <c r="L4809" s="1">
        <v>2236</v>
      </c>
      <c r="M4809" t="s">
        <v>27</v>
      </c>
      <c r="N4809" t="s">
        <v>27</v>
      </c>
      <c r="O4809" t="s">
        <v>27</v>
      </c>
      <c r="P4809">
        <v>0</v>
      </c>
      <c r="Q4809" t="s">
        <v>44</v>
      </c>
      <c r="R4809">
        <v>16</v>
      </c>
      <c r="S4809" t="s">
        <v>27</v>
      </c>
      <c r="T4809">
        <v>6</v>
      </c>
      <c r="U4809">
        <v>1</v>
      </c>
      <c r="V4809">
        <v>1</v>
      </c>
      <c r="W4809">
        <v>99</v>
      </c>
      <c r="X4809">
        <v>778</v>
      </c>
      <c r="Y4809">
        <v>-50</v>
      </c>
      <c r="Z4809" t="s">
        <v>41</v>
      </c>
      <c r="AA4809">
        <v>0</v>
      </c>
      <c r="AB4809" t="str">
        <f t="shared" si="75"/>
        <v>40-49</v>
      </c>
    </row>
    <row r="4810" spans="1:28" x14ac:dyDescent="0.3">
      <c r="A4810">
        <v>61</v>
      </c>
      <c r="B4810" t="s">
        <v>36</v>
      </c>
      <c r="C4810" t="s">
        <v>28</v>
      </c>
      <c r="D4810">
        <v>86</v>
      </c>
      <c r="E4810" t="s">
        <v>29</v>
      </c>
      <c r="F4810">
        <v>50</v>
      </c>
      <c r="G4810">
        <v>2</v>
      </c>
      <c r="H4810" t="s">
        <v>39</v>
      </c>
      <c r="I4810">
        <v>200</v>
      </c>
      <c r="J4810" t="s">
        <v>31</v>
      </c>
      <c r="K4810">
        <v>0</v>
      </c>
      <c r="L4810" s="1">
        <v>2436</v>
      </c>
      <c r="M4810" t="s">
        <v>27</v>
      </c>
      <c r="N4810" t="s">
        <v>27</v>
      </c>
      <c r="O4810" t="s">
        <v>36</v>
      </c>
      <c r="P4810">
        <v>50</v>
      </c>
      <c r="Q4810" t="s">
        <v>34</v>
      </c>
      <c r="R4810">
        <v>14</v>
      </c>
      <c r="S4810" t="s">
        <v>36</v>
      </c>
      <c r="T4810">
        <v>3</v>
      </c>
      <c r="U4810">
        <v>4</v>
      </c>
      <c r="V4810">
        <v>2</v>
      </c>
      <c r="W4810">
        <v>8</v>
      </c>
      <c r="X4810">
        <v>726</v>
      </c>
      <c r="Y4810">
        <v>-50</v>
      </c>
      <c r="Z4810" t="s">
        <v>33</v>
      </c>
      <c r="AA4810">
        <v>50</v>
      </c>
      <c r="AB4810" t="str">
        <f t="shared" si="75"/>
        <v>60-69</v>
      </c>
    </row>
    <row r="4811" spans="1:28" x14ac:dyDescent="0.3">
      <c r="A4811">
        <v>33</v>
      </c>
      <c r="B4811" t="s">
        <v>27</v>
      </c>
      <c r="C4811" t="s">
        <v>46</v>
      </c>
      <c r="D4811">
        <v>0</v>
      </c>
      <c r="E4811" t="s">
        <v>29</v>
      </c>
      <c r="F4811">
        <v>50</v>
      </c>
      <c r="G4811">
        <v>1</v>
      </c>
      <c r="H4811" t="s">
        <v>39</v>
      </c>
      <c r="I4811">
        <v>100</v>
      </c>
      <c r="J4811" t="s">
        <v>40</v>
      </c>
      <c r="K4811">
        <v>-200</v>
      </c>
      <c r="L4811" s="1">
        <v>2150</v>
      </c>
      <c r="M4811" t="s">
        <v>27</v>
      </c>
      <c r="N4811" t="s">
        <v>36</v>
      </c>
      <c r="O4811" t="s">
        <v>27</v>
      </c>
      <c r="P4811">
        <v>50</v>
      </c>
      <c r="Q4811" t="s">
        <v>34</v>
      </c>
      <c r="R4811">
        <v>20</v>
      </c>
      <c r="S4811" t="s">
        <v>36</v>
      </c>
      <c r="T4811">
        <v>2</v>
      </c>
      <c r="U4811">
        <v>1</v>
      </c>
      <c r="V4811">
        <v>3</v>
      </c>
      <c r="W4811">
        <v>1</v>
      </c>
      <c r="X4811">
        <v>653</v>
      </c>
      <c r="Y4811">
        <v>50</v>
      </c>
      <c r="Z4811" t="s">
        <v>33</v>
      </c>
      <c r="AA4811">
        <v>50</v>
      </c>
      <c r="AB4811" t="str">
        <f t="shared" si="75"/>
        <v>30-39</v>
      </c>
    </row>
    <row r="4812" spans="1:28" x14ac:dyDescent="0.3">
      <c r="A4812">
        <v>51</v>
      </c>
      <c r="B4812" t="s">
        <v>27</v>
      </c>
      <c r="C4812" t="s">
        <v>38</v>
      </c>
      <c r="D4812">
        <v>0</v>
      </c>
      <c r="E4812" t="s">
        <v>37</v>
      </c>
      <c r="F4812">
        <v>0</v>
      </c>
      <c r="G4812">
        <v>1</v>
      </c>
      <c r="H4812" t="s">
        <v>30</v>
      </c>
      <c r="I4812">
        <v>50</v>
      </c>
      <c r="J4812" t="s">
        <v>31</v>
      </c>
      <c r="K4812">
        <v>0</v>
      </c>
      <c r="L4812" s="1">
        <v>2250</v>
      </c>
      <c r="M4812" t="s">
        <v>27</v>
      </c>
      <c r="N4812" t="s">
        <v>27</v>
      </c>
      <c r="O4812" t="s">
        <v>27</v>
      </c>
      <c r="P4812">
        <v>0</v>
      </c>
      <c r="Q4812" t="s">
        <v>32</v>
      </c>
      <c r="R4812">
        <v>5</v>
      </c>
      <c r="S4812" t="s">
        <v>27</v>
      </c>
      <c r="T4812">
        <v>7</v>
      </c>
      <c r="U4812">
        <v>1</v>
      </c>
      <c r="V4812">
        <v>2</v>
      </c>
      <c r="W4812">
        <v>99</v>
      </c>
      <c r="X4812">
        <v>701</v>
      </c>
      <c r="Y4812">
        <v>-50</v>
      </c>
      <c r="Z4812" t="s">
        <v>35</v>
      </c>
      <c r="AA4812">
        <v>100</v>
      </c>
      <c r="AB4812" t="str">
        <f t="shared" si="75"/>
        <v>50-59</v>
      </c>
    </row>
    <row r="4813" spans="1:28" x14ac:dyDescent="0.3">
      <c r="A4813">
        <v>18</v>
      </c>
      <c r="B4813" t="s">
        <v>27</v>
      </c>
      <c r="C4813" t="s">
        <v>28</v>
      </c>
      <c r="D4813">
        <v>86</v>
      </c>
      <c r="E4813" t="s">
        <v>29</v>
      </c>
      <c r="F4813">
        <v>50</v>
      </c>
      <c r="G4813">
        <v>0</v>
      </c>
      <c r="H4813" t="s">
        <v>30</v>
      </c>
      <c r="I4813">
        <v>0</v>
      </c>
      <c r="J4813" t="s">
        <v>31</v>
      </c>
      <c r="K4813">
        <v>0</v>
      </c>
      <c r="L4813" s="1">
        <v>2336</v>
      </c>
      <c r="M4813" t="s">
        <v>27</v>
      </c>
      <c r="N4813" t="s">
        <v>27</v>
      </c>
      <c r="O4813" t="s">
        <v>27</v>
      </c>
      <c r="P4813">
        <v>0</v>
      </c>
      <c r="Q4813" t="s">
        <v>34</v>
      </c>
      <c r="R4813">
        <v>22</v>
      </c>
      <c r="S4813" t="s">
        <v>36</v>
      </c>
      <c r="T4813">
        <v>10</v>
      </c>
      <c r="U4813">
        <v>1</v>
      </c>
      <c r="V4813">
        <v>2</v>
      </c>
      <c r="W4813">
        <v>1</v>
      </c>
      <c r="X4813">
        <v>745</v>
      </c>
      <c r="Y4813">
        <v>-50</v>
      </c>
      <c r="Z4813" t="s">
        <v>35</v>
      </c>
      <c r="AA4813">
        <v>100</v>
      </c>
      <c r="AB4813" t="str">
        <f t="shared" si="75"/>
        <v>10-19</v>
      </c>
    </row>
    <row r="4814" spans="1:28" x14ac:dyDescent="0.3">
      <c r="A4814">
        <v>49</v>
      </c>
      <c r="B4814" t="s">
        <v>27</v>
      </c>
      <c r="C4814" t="s">
        <v>38</v>
      </c>
      <c r="D4814">
        <v>0</v>
      </c>
      <c r="E4814" t="s">
        <v>29</v>
      </c>
      <c r="F4814">
        <v>50</v>
      </c>
      <c r="G4814">
        <v>0</v>
      </c>
      <c r="H4814" t="s">
        <v>30</v>
      </c>
      <c r="I4814">
        <v>0</v>
      </c>
      <c r="J4814" t="s">
        <v>31</v>
      </c>
      <c r="K4814">
        <v>0</v>
      </c>
      <c r="L4814" s="1">
        <v>2150</v>
      </c>
      <c r="M4814" t="s">
        <v>27</v>
      </c>
      <c r="N4814" t="s">
        <v>27</v>
      </c>
      <c r="O4814" t="s">
        <v>27</v>
      </c>
      <c r="P4814">
        <v>0</v>
      </c>
      <c r="Q4814" t="s">
        <v>32</v>
      </c>
      <c r="R4814">
        <v>22</v>
      </c>
      <c r="S4814" t="s">
        <v>36</v>
      </c>
      <c r="T4814">
        <v>5</v>
      </c>
      <c r="U4814">
        <v>4</v>
      </c>
      <c r="V4814">
        <v>3</v>
      </c>
      <c r="W4814">
        <v>2</v>
      </c>
      <c r="X4814">
        <v>733</v>
      </c>
      <c r="Y4814">
        <v>-50</v>
      </c>
      <c r="Z4814" t="s">
        <v>41</v>
      </c>
      <c r="AA4814">
        <v>0</v>
      </c>
      <c r="AB4814" t="str">
        <f t="shared" si="75"/>
        <v>40-49</v>
      </c>
    </row>
    <row r="4815" spans="1:28" x14ac:dyDescent="0.3">
      <c r="A4815">
        <v>27</v>
      </c>
      <c r="B4815" t="s">
        <v>27</v>
      </c>
      <c r="C4815" t="s">
        <v>46</v>
      </c>
      <c r="D4815">
        <v>0</v>
      </c>
      <c r="E4815" t="s">
        <v>29</v>
      </c>
      <c r="F4815">
        <v>50</v>
      </c>
      <c r="G4815">
        <v>0</v>
      </c>
      <c r="H4815" t="s">
        <v>30</v>
      </c>
      <c r="I4815">
        <v>0</v>
      </c>
      <c r="J4815" t="s">
        <v>31</v>
      </c>
      <c r="K4815">
        <v>0</v>
      </c>
      <c r="L4815" s="1">
        <v>2300</v>
      </c>
      <c r="M4815" t="s">
        <v>36</v>
      </c>
      <c r="N4815" t="s">
        <v>27</v>
      </c>
      <c r="O4815" t="s">
        <v>27</v>
      </c>
      <c r="P4815">
        <v>50</v>
      </c>
      <c r="Q4815" t="s">
        <v>34</v>
      </c>
      <c r="R4815">
        <v>28</v>
      </c>
      <c r="S4815" t="s">
        <v>27</v>
      </c>
      <c r="T4815">
        <v>2</v>
      </c>
      <c r="U4815">
        <v>1</v>
      </c>
      <c r="V4815">
        <v>2</v>
      </c>
      <c r="W4815">
        <v>99</v>
      </c>
      <c r="X4815">
        <v>618</v>
      </c>
      <c r="Y4815">
        <v>50</v>
      </c>
      <c r="Z4815" t="s">
        <v>35</v>
      </c>
      <c r="AA4815">
        <v>100</v>
      </c>
      <c r="AB4815" t="str">
        <f t="shared" si="75"/>
        <v>20-29</v>
      </c>
    </row>
    <row r="4816" spans="1:28" x14ac:dyDescent="0.3">
      <c r="A4816">
        <v>44</v>
      </c>
      <c r="B4816" t="s">
        <v>27</v>
      </c>
      <c r="C4816" t="s">
        <v>38</v>
      </c>
      <c r="D4816">
        <v>0</v>
      </c>
      <c r="E4816" t="s">
        <v>29</v>
      </c>
      <c r="F4816">
        <v>50</v>
      </c>
      <c r="G4816">
        <v>0</v>
      </c>
      <c r="H4816" t="s">
        <v>30</v>
      </c>
      <c r="I4816">
        <v>0</v>
      </c>
      <c r="J4816" t="s">
        <v>31</v>
      </c>
      <c r="K4816">
        <v>0</v>
      </c>
      <c r="L4816" s="1">
        <v>2200</v>
      </c>
      <c r="M4816" t="s">
        <v>27</v>
      </c>
      <c r="N4816" t="s">
        <v>36</v>
      </c>
      <c r="O4816" t="s">
        <v>27</v>
      </c>
      <c r="P4816">
        <v>50</v>
      </c>
      <c r="Q4816" t="s">
        <v>34</v>
      </c>
      <c r="R4816">
        <v>19</v>
      </c>
      <c r="S4816" t="s">
        <v>27</v>
      </c>
      <c r="T4816">
        <v>3</v>
      </c>
      <c r="U4816">
        <v>4</v>
      </c>
      <c r="V4816">
        <v>3</v>
      </c>
      <c r="W4816">
        <v>99</v>
      </c>
      <c r="X4816">
        <v>707</v>
      </c>
      <c r="Y4816">
        <v>-50</v>
      </c>
      <c r="Z4816" t="s">
        <v>35</v>
      </c>
      <c r="AA4816">
        <v>100</v>
      </c>
      <c r="AB4816" t="str">
        <f t="shared" si="75"/>
        <v>40-49</v>
      </c>
    </row>
    <row r="4817" spans="1:28" x14ac:dyDescent="0.3">
      <c r="A4817">
        <v>36</v>
      </c>
      <c r="B4817" t="s">
        <v>27</v>
      </c>
      <c r="C4817" t="s">
        <v>28</v>
      </c>
      <c r="D4817">
        <v>86</v>
      </c>
      <c r="E4817" t="s">
        <v>42</v>
      </c>
      <c r="F4817">
        <v>100</v>
      </c>
      <c r="G4817">
        <v>0</v>
      </c>
      <c r="H4817" t="s">
        <v>39</v>
      </c>
      <c r="I4817">
        <v>0</v>
      </c>
      <c r="J4817" t="s">
        <v>31</v>
      </c>
      <c r="K4817">
        <v>0</v>
      </c>
      <c r="L4817" s="1">
        <v>2436</v>
      </c>
      <c r="M4817" t="s">
        <v>27</v>
      </c>
      <c r="N4817" t="s">
        <v>27</v>
      </c>
      <c r="O4817" t="s">
        <v>27</v>
      </c>
      <c r="P4817">
        <v>0</v>
      </c>
      <c r="Q4817" t="s">
        <v>34</v>
      </c>
      <c r="R4817">
        <v>29</v>
      </c>
      <c r="S4817" t="s">
        <v>27</v>
      </c>
      <c r="T4817">
        <v>4</v>
      </c>
      <c r="U4817">
        <v>3</v>
      </c>
      <c r="V4817">
        <v>3</v>
      </c>
      <c r="W4817">
        <v>99</v>
      </c>
      <c r="X4817">
        <v>685</v>
      </c>
      <c r="Y4817">
        <v>50</v>
      </c>
      <c r="Z4817" t="s">
        <v>33</v>
      </c>
      <c r="AA4817">
        <v>50</v>
      </c>
      <c r="AB4817" t="str">
        <f t="shared" si="75"/>
        <v>30-39</v>
      </c>
    </row>
    <row r="4818" spans="1:28" x14ac:dyDescent="0.3">
      <c r="A4818">
        <v>59</v>
      </c>
      <c r="B4818" t="s">
        <v>36</v>
      </c>
      <c r="C4818" t="s">
        <v>46</v>
      </c>
      <c r="D4818">
        <v>0</v>
      </c>
      <c r="E4818" t="s">
        <v>37</v>
      </c>
      <c r="F4818">
        <v>0</v>
      </c>
      <c r="G4818">
        <v>1</v>
      </c>
      <c r="H4818" t="s">
        <v>43</v>
      </c>
      <c r="I4818">
        <v>200</v>
      </c>
      <c r="J4818" t="s">
        <v>40</v>
      </c>
      <c r="K4818">
        <v>-200</v>
      </c>
      <c r="L4818" s="1">
        <v>2150</v>
      </c>
      <c r="M4818" t="s">
        <v>27</v>
      </c>
      <c r="N4818" t="s">
        <v>27</v>
      </c>
      <c r="O4818" t="s">
        <v>27</v>
      </c>
      <c r="P4818">
        <v>0</v>
      </c>
      <c r="Q4818" t="s">
        <v>34</v>
      </c>
      <c r="R4818">
        <v>9</v>
      </c>
      <c r="S4818" t="s">
        <v>36</v>
      </c>
      <c r="T4818">
        <v>6</v>
      </c>
      <c r="U4818">
        <v>3</v>
      </c>
      <c r="V4818">
        <v>1</v>
      </c>
      <c r="W4818">
        <v>13</v>
      </c>
      <c r="X4818">
        <v>760</v>
      </c>
      <c r="Y4818">
        <v>-50</v>
      </c>
      <c r="Z4818" t="s">
        <v>33</v>
      </c>
      <c r="AA4818">
        <v>50</v>
      </c>
      <c r="AB4818" t="str">
        <f t="shared" si="75"/>
        <v>50-59</v>
      </c>
    </row>
    <row r="4819" spans="1:28" x14ac:dyDescent="0.3">
      <c r="A4819">
        <v>26</v>
      </c>
      <c r="B4819" t="s">
        <v>27</v>
      </c>
      <c r="C4819" t="s">
        <v>28</v>
      </c>
      <c r="D4819">
        <v>86</v>
      </c>
      <c r="E4819" t="s">
        <v>29</v>
      </c>
      <c r="F4819">
        <v>50</v>
      </c>
      <c r="G4819">
        <v>1</v>
      </c>
      <c r="H4819" t="s">
        <v>39</v>
      </c>
      <c r="I4819">
        <v>100</v>
      </c>
      <c r="J4819" t="s">
        <v>40</v>
      </c>
      <c r="K4819">
        <v>-200</v>
      </c>
      <c r="L4819" s="1">
        <v>2236</v>
      </c>
      <c r="M4819" t="s">
        <v>27</v>
      </c>
      <c r="N4819" t="s">
        <v>27</v>
      </c>
      <c r="O4819" t="s">
        <v>27</v>
      </c>
      <c r="P4819">
        <v>0</v>
      </c>
      <c r="Q4819" t="s">
        <v>32</v>
      </c>
      <c r="R4819">
        <v>28</v>
      </c>
      <c r="S4819" t="s">
        <v>27</v>
      </c>
      <c r="T4819">
        <v>8</v>
      </c>
      <c r="U4819">
        <v>2</v>
      </c>
      <c r="V4819">
        <v>1</v>
      </c>
      <c r="W4819">
        <v>99</v>
      </c>
      <c r="X4819">
        <v>745</v>
      </c>
      <c r="Y4819">
        <v>-50</v>
      </c>
      <c r="Z4819" t="s">
        <v>35</v>
      </c>
      <c r="AA4819">
        <v>100</v>
      </c>
      <c r="AB4819" t="str">
        <f t="shared" si="75"/>
        <v>20-29</v>
      </c>
    </row>
    <row r="4820" spans="1:28" x14ac:dyDescent="0.3">
      <c r="A4820">
        <v>49</v>
      </c>
      <c r="B4820" t="s">
        <v>27</v>
      </c>
      <c r="C4820" t="s">
        <v>28</v>
      </c>
      <c r="D4820">
        <v>86</v>
      </c>
      <c r="E4820" t="s">
        <v>42</v>
      </c>
      <c r="F4820">
        <v>100</v>
      </c>
      <c r="G4820">
        <v>1</v>
      </c>
      <c r="H4820" t="s">
        <v>30</v>
      </c>
      <c r="I4820">
        <v>50</v>
      </c>
      <c r="J4820" t="s">
        <v>31</v>
      </c>
      <c r="K4820">
        <v>0</v>
      </c>
      <c r="L4820" s="1">
        <v>2436</v>
      </c>
      <c r="M4820" t="s">
        <v>27</v>
      </c>
      <c r="N4820" t="s">
        <v>36</v>
      </c>
      <c r="O4820" t="s">
        <v>36</v>
      </c>
      <c r="P4820">
        <v>100</v>
      </c>
      <c r="Q4820" t="s">
        <v>32</v>
      </c>
      <c r="R4820">
        <v>3</v>
      </c>
      <c r="S4820" t="s">
        <v>27</v>
      </c>
      <c r="T4820">
        <v>4</v>
      </c>
      <c r="U4820">
        <v>1</v>
      </c>
      <c r="V4820">
        <v>1</v>
      </c>
      <c r="W4820">
        <v>99</v>
      </c>
      <c r="X4820">
        <v>674</v>
      </c>
      <c r="Y4820">
        <v>50</v>
      </c>
      <c r="Z4820" t="s">
        <v>35</v>
      </c>
      <c r="AA4820">
        <v>100</v>
      </c>
      <c r="AB4820" t="str">
        <f t="shared" si="75"/>
        <v>40-49</v>
      </c>
    </row>
    <row r="4821" spans="1:28" x14ac:dyDescent="0.3">
      <c r="A4821">
        <v>35</v>
      </c>
      <c r="B4821" t="s">
        <v>27</v>
      </c>
      <c r="C4821" t="s">
        <v>38</v>
      </c>
      <c r="D4821">
        <v>0</v>
      </c>
      <c r="E4821" t="s">
        <v>29</v>
      </c>
      <c r="F4821">
        <v>50</v>
      </c>
      <c r="G4821">
        <v>0</v>
      </c>
      <c r="H4821" t="s">
        <v>30</v>
      </c>
      <c r="I4821">
        <v>0</v>
      </c>
      <c r="J4821" t="s">
        <v>40</v>
      </c>
      <c r="K4821">
        <v>-200</v>
      </c>
      <c r="L4821" s="1">
        <v>1900</v>
      </c>
      <c r="M4821" t="s">
        <v>36</v>
      </c>
      <c r="N4821" t="s">
        <v>36</v>
      </c>
      <c r="O4821" t="s">
        <v>27</v>
      </c>
      <c r="P4821">
        <v>100</v>
      </c>
      <c r="Q4821" t="s">
        <v>34</v>
      </c>
      <c r="R4821">
        <v>22</v>
      </c>
      <c r="S4821" t="s">
        <v>36</v>
      </c>
      <c r="T4821">
        <v>3</v>
      </c>
      <c r="U4821">
        <v>0</v>
      </c>
      <c r="V4821">
        <v>2</v>
      </c>
      <c r="W4821">
        <v>6</v>
      </c>
      <c r="X4821">
        <v>730</v>
      </c>
      <c r="Y4821">
        <v>-50</v>
      </c>
      <c r="Z4821" t="s">
        <v>33</v>
      </c>
      <c r="AA4821">
        <v>50</v>
      </c>
      <c r="AB4821" t="str">
        <f t="shared" si="75"/>
        <v>30-39</v>
      </c>
    </row>
    <row r="4822" spans="1:28" x14ac:dyDescent="0.3">
      <c r="A4822">
        <v>37</v>
      </c>
      <c r="B4822" t="s">
        <v>27</v>
      </c>
      <c r="C4822" t="s">
        <v>46</v>
      </c>
      <c r="D4822">
        <v>0</v>
      </c>
      <c r="E4822" t="s">
        <v>29</v>
      </c>
      <c r="F4822">
        <v>50</v>
      </c>
      <c r="G4822">
        <v>0</v>
      </c>
      <c r="H4822" t="s">
        <v>30</v>
      </c>
      <c r="I4822">
        <v>0</v>
      </c>
      <c r="J4822" t="s">
        <v>31</v>
      </c>
      <c r="K4822">
        <v>0</v>
      </c>
      <c r="L4822" s="1">
        <v>2150</v>
      </c>
      <c r="M4822" t="s">
        <v>27</v>
      </c>
      <c r="N4822" t="s">
        <v>36</v>
      </c>
      <c r="O4822" t="s">
        <v>27</v>
      </c>
      <c r="P4822">
        <v>50</v>
      </c>
      <c r="Q4822" t="s">
        <v>34</v>
      </c>
      <c r="R4822">
        <v>29</v>
      </c>
      <c r="S4822" t="s">
        <v>27</v>
      </c>
      <c r="T4822">
        <v>5</v>
      </c>
      <c r="U4822">
        <v>1</v>
      </c>
      <c r="V4822">
        <v>2</v>
      </c>
      <c r="W4822">
        <v>99</v>
      </c>
      <c r="X4822">
        <v>724</v>
      </c>
      <c r="Y4822">
        <v>-50</v>
      </c>
      <c r="Z4822" t="s">
        <v>33</v>
      </c>
      <c r="AA4822">
        <v>50</v>
      </c>
      <c r="AB4822" t="str">
        <f t="shared" si="75"/>
        <v>30-39</v>
      </c>
    </row>
    <row r="4823" spans="1:28" x14ac:dyDescent="0.3">
      <c r="A4823">
        <v>37</v>
      </c>
      <c r="B4823" t="s">
        <v>27</v>
      </c>
      <c r="C4823" t="s">
        <v>45</v>
      </c>
      <c r="D4823">
        <v>0</v>
      </c>
      <c r="E4823" t="s">
        <v>37</v>
      </c>
      <c r="F4823">
        <v>0</v>
      </c>
      <c r="G4823">
        <v>0</v>
      </c>
      <c r="H4823" t="s">
        <v>30</v>
      </c>
      <c r="I4823">
        <v>0</v>
      </c>
      <c r="J4823" t="s">
        <v>31</v>
      </c>
      <c r="K4823">
        <v>0</v>
      </c>
      <c r="L4823" s="1">
        <v>2200</v>
      </c>
      <c r="M4823" t="s">
        <v>27</v>
      </c>
      <c r="N4823" t="s">
        <v>27</v>
      </c>
      <c r="O4823" t="s">
        <v>27</v>
      </c>
      <c r="P4823">
        <v>0</v>
      </c>
      <c r="Q4823" t="s">
        <v>34</v>
      </c>
      <c r="R4823">
        <v>12</v>
      </c>
      <c r="S4823" t="s">
        <v>27</v>
      </c>
      <c r="T4823">
        <v>2</v>
      </c>
      <c r="U4823">
        <v>3</v>
      </c>
      <c r="V4823">
        <v>1</v>
      </c>
      <c r="W4823">
        <v>99</v>
      </c>
      <c r="X4823">
        <v>708</v>
      </c>
      <c r="Y4823">
        <v>-50</v>
      </c>
      <c r="Z4823" t="s">
        <v>35</v>
      </c>
      <c r="AA4823">
        <v>100</v>
      </c>
      <c r="AB4823" t="str">
        <f t="shared" si="75"/>
        <v>30-39</v>
      </c>
    </row>
    <row r="4824" spans="1:28" x14ac:dyDescent="0.3">
      <c r="A4824">
        <v>27</v>
      </c>
      <c r="B4824" t="s">
        <v>27</v>
      </c>
      <c r="C4824" t="s">
        <v>45</v>
      </c>
      <c r="D4824">
        <v>0</v>
      </c>
      <c r="E4824" t="s">
        <v>37</v>
      </c>
      <c r="F4824">
        <v>0</v>
      </c>
      <c r="G4824">
        <v>1</v>
      </c>
      <c r="H4824" t="s">
        <v>39</v>
      </c>
      <c r="I4824">
        <v>100</v>
      </c>
      <c r="J4824" t="s">
        <v>31</v>
      </c>
      <c r="K4824">
        <v>0</v>
      </c>
      <c r="L4824" s="1">
        <v>2350</v>
      </c>
      <c r="M4824" t="s">
        <v>27</v>
      </c>
      <c r="N4824" t="s">
        <v>36</v>
      </c>
      <c r="O4824" t="s">
        <v>27</v>
      </c>
      <c r="P4824">
        <v>50</v>
      </c>
      <c r="Q4824" t="s">
        <v>34</v>
      </c>
      <c r="R4824">
        <v>28</v>
      </c>
      <c r="S4824" t="s">
        <v>36</v>
      </c>
      <c r="T4824">
        <v>3</v>
      </c>
      <c r="U4824">
        <v>1</v>
      </c>
      <c r="V4824">
        <v>3</v>
      </c>
      <c r="W4824">
        <v>10</v>
      </c>
      <c r="X4824">
        <v>694</v>
      </c>
      <c r="Y4824">
        <v>50</v>
      </c>
      <c r="Z4824" t="s">
        <v>35</v>
      </c>
      <c r="AA4824">
        <v>100</v>
      </c>
      <c r="AB4824" t="str">
        <f t="shared" si="75"/>
        <v>20-29</v>
      </c>
    </row>
    <row r="4825" spans="1:28" x14ac:dyDescent="0.3">
      <c r="A4825">
        <v>39</v>
      </c>
      <c r="B4825" t="s">
        <v>27</v>
      </c>
      <c r="C4825" t="s">
        <v>28</v>
      </c>
      <c r="D4825">
        <v>86</v>
      </c>
      <c r="E4825" t="s">
        <v>42</v>
      </c>
      <c r="F4825">
        <v>100</v>
      </c>
      <c r="G4825">
        <v>0</v>
      </c>
      <c r="H4825" t="s">
        <v>39</v>
      </c>
      <c r="I4825">
        <v>0</v>
      </c>
      <c r="J4825" t="s">
        <v>40</v>
      </c>
      <c r="K4825">
        <v>-200</v>
      </c>
      <c r="L4825" s="1">
        <v>2236</v>
      </c>
      <c r="M4825" t="s">
        <v>27</v>
      </c>
      <c r="N4825" t="s">
        <v>27</v>
      </c>
      <c r="O4825" t="s">
        <v>27</v>
      </c>
      <c r="P4825">
        <v>0</v>
      </c>
      <c r="Q4825" t="s">
        <v>32</v>
      </c>
      <c r="R4825">
        <v>7</v>
      </c>
      <c r="S4825" t="s">
        <v>27</v>
      </c>
      <c r="T4825">
        <v>3</v>
      </c>
      <c r="U4825">
        <v>4</v>
      </c>
      <c r="V4825">
        <v>2</v>
      </c>
      <c r="W4825">
        <v>99</v>
      </c>
      <c r="X4825">
        <v>644</v>
      </c>
      <c r="Y4825">
        <v>50</v>
      </c>
      <c r="Z4825" t="s">
        <v>33</v>
      </c>
      <c r="AA4825">
        <v>50</v>
      </c>
      <c r="AB4825" t="str">
        <f t="shared" si="75"/>
        <v>30-39</v>
      </c>
    </row>
    <row r="4826" spans="1:28" x14ac:dyDescent="0.3">
      <c r="A4826">
        <v>39</v>
      </c>
      <c r="B4826" t="s">
        <v>27</v>
      </c>
      <c r="C4826" t="s">
        <v>45</v>
      </c>
      <c r="D4826">
        <v>0</v>
      </c>
      <c r="E4826" t="s">
        <v>37</v>
      </c>
      <c r="F4826">
        <v>0</v>
      </c>
      <c r="G4826">
        <v>0</v>
      </c>
      <c r="H4826" t="s">
        <v>39</v>
      </c>
      <c r="I4826">
        <v>0</v>
      </c>
      <c r="J4826" t="s">
        <v>40</v>
      </c>
      <c r="K4826">
        <v>-200</v>
      </c>
      <c r="L4826" s="1">
        <v>2100</v>
      </c>
      <c r="M4826" t="s">
        <v>27</v>
      </c>
      <c r="N4826" t="s">
        <v>27</v>
      </c>
      <c r="O4826" t="s">
        <v>27</v>
      </c>
      <c r="P4826">
        <v>0</v>
      </c>
      <c r="Q4826" t="s">
        <v>34</v>
      </c>
      <c r="R4826">
        <v>27</v>
      </c>
      <c r="S4826" t="s">
        <v>27</v>
      </c>
      <c r="T4826">
        <v>7</v>
      </c>
      <c r="U4826">
        <v>1</v>
      </c>
      <c r="V4826">
        <v>1</v>
      </c>
      <c r="W4826">
        <v>99</v>
      </c>
      <c r="X4826">
        <v>672</v>
      </c>
      <c r="Y4826">
        <v>50</v>
      </c>
      <c r="Z4826" t="s">
        <v>35</v>
      </c>
      <c r="AA4826">
        <v>100</v>
      </c>
      <c r="AB4826" t="str">
        <f t="shared" si="75"/>
        <v>30-39</v>
      </c>
    </row>
    <row r="4827" spans="1:28" x14ac:dyDescent="0.3">
      <c r="A4827">
        <v>43</v>
      </c>
      <c r="B4827" t="s">
        <v>27</v>
      </c>
      <c r="C4827" t="s">
        <v>28</v>
      </c>
      <c r="D4827">
        <v>86</v>
      </c>
      <c r="E4827" t="s">
        <v>29</v>
      </c>
      <c r="F4827">
        <v>50</v>
      </c>
      <c r="G4827">
        <v>0</v>
      </c>
      <c r="H4827" t="s">
        <v>30</v>
      </c>
      <c r="I4827">
        <v>0</v>
      </c>
      <c r="J4827" t="s">
        <v>40</v>
      </c>
      <c r="K4827">
        <v>-200</v>
      </c>
      <c r="L4827" s="1">
        <v>2136</v>
      </c>
      <c r="M4827" t="s">
        <v>27</v>
      </c>
      <c r="N4827" t="s">
        <v>27</v>
      </c>
      <c r="O4827" t="s">
        <v>27</v>
      </c>
      <c r="P4827">
        <v>0</v>
      </c>
      <c r="Q4827" t="s">
        <v>44</v>
      </c>
      <c r="R4827">
        <v>9</v>
      </c>
      <c r="S4827" t="s">
        <v>27</v>
      </c>
      <c r="T4827">
        <v>1</v>
      </c>
      <c r="U4827">
        <v>1</v>
      </c>
      <c r="V4827">
        <v>3</v>
      </c>
      <c r="W4827">
        <v>99</v>
      </c>
      <c r="X4827">
        <v>716</v>
      </c>
      <c r="Y4827">
        <v>-50</v>
      </c>
      <c r="Z4827" t="s">
        <v>35</v>
      </c>
      <c r="AA4827">
        <v>100</v>
      </c>
      <c r="AB4827" t="str">
        <f t="shared" si="75"/>
        <v>40-49</v>
      </c>
    </row>
    <row r="4828" spans="1:28" x14ac:dyDescent="0.3">
      <c r="A4828">
        <v>41</v>
      </c>
      <c r="B4828" t="s">
        <v>27</v>
      </c>
      <c r="C4828" t="s">
        <v>28</v>
      </c>
      <c r="D4828">
        <v>86</v>
      </c>
      <c r="E4828" t="s">
        <v>42</v>
      </c>
      <c r="F4828">
        <v>100</v>
      </c>
      <c r="G4828">
        <v>2</v>
      </c>
      <c r="H4828" t="s">
        <v>30</v>
      </c>
      <c r="I4828">
        <v>100</v>
      </c>
      <c r="J4828" t="s">
        <v>31</v>
      </c>
      <c r="K4828">
        <v>0</v>
      </c>
      <c r="L4828" s="1">
        <v>2386</v>
      </c>
      <c r="M4828" t="s">
        <v>27</v>
      </c>
      <c r="N4828" t="s">
        <v>27</v>
      </c>
      <c r="O4828" t="s">
        <v>27</v>
      </c>
      <c r="P4828">
        <v>0</v>
      </c>
      <c r="Q4828" t="s">
        <v>32</v>
      </c>
      <c r="R4828">
        <v>26</v>
      </c>
      <c r="S4828" t="s">
        <v>27</v>
      </c>
      <c r="T4828">
        <v>0</v>
      </c>
      <c r="U4828">
        <v>1</v>
      </c>
      <c r="V4828">
        <v>1</v>
      </c>
      <c r="W4828">
        <v>99</v>
      </c>
      <c r="X4828">
        <v>758</v>
      </c>
      <c r="Y4828">
        <v>-50</v>
      </c>
      <c r="Z4828" t="s">
        <v>41</v>
      </c>
      <c r="AA4828">
        <v>0</v>
      </c>
      <c r="AB4828" t="str">
        <f t="shared" si="75"/>
        <v>40-49</v>
      </c>
    </row>
    <row r="4829" spans="1:28" x14ac:dyDescent="0.3">
      <c r="A4829">
        <v>51</v>
      </c>
      <c r="B4829" t="s">
        <v>27</v>
      </c>
      <c r="C4829" t="s">
        <v>38</v>
      </c>
      <c r="D4829">
        <v>0</v>
      </c>
      <c r="E4829" t="s">
        <v>29</v>
      </c>
      <c r="F4829">
        <v>50</v>
      </c>
      <c r="G4829">
        <v>0</v>
      </c>
      <c r="H4829" t="s">
        <v>43</v>
      </c>
      <c r="I4829">
        <v>0</v>
      </c>
      <c r="J4829" t="s">
        <v>40</v>
      </c>
      <c r="K4829">
        <v>-200</v>
      </c>
      <c r="L4829" s="1">
        <v>2050</v>
      </c>
      <c r="M4829" t="s">
        <v>27</v>
      </c>
      <c r="N4829" t="s">
        <v>27</v>
      </c>
      <c r="O4829" t="s">
        <v>27</v>
      </c>
      <c r="P4829">
        <v>0</v>
      </c>
      <c r="Q4829" t="s">
        <v>32</v>
      </c>
      <c r="R4829">
        <v>14</v>
      </c>
      <c r="S4829" t="s">
        <v>27</v>
      </c>
      <c r="T4829">
        <v>6</v>
      </c>
      <c r="U4829">
        <v>1</v>
      </c>
      <c r="V4829">
        <v>3</v>
      </c>
      <c r="W4829">
        <v>99</v>
      </c>
      <c r="X4829">
        <v>730</v>
      </c>
      <c r="Y4829">
        <v>-50</v>
      </c>
      <c r="Z4829" t="s">
        <v>35</v>
      </c>
      <c r="AA4829">
        <v>100</v>
      </c>
      <c r="AB4829" t="str">
        <f t="shared" si="75"/>
        <v>50-59</v>
      </c>
    </row>
    <row r="4830" spans="1:28" x14ac:dyDescent="0.3">
      <c r="A4830">
        <v>53</v>
      </c>
      <c r="B4830" t="s">
        <v>27</v>
      </c>
      <c r="C4830" t="s">
        <v>28</v>
      </c>
      <c r="D4830">
        <v>86</v>
      </c>
      <c r="E4830" t="s">
        <v>29</v>
      </c>
      <c r="F4830">
        <v>50</v>
      </c>
      <c r="G4830">
        <v>3</v>
      </c>
      <c r="H4830" t="s">
        <v>39</v>
      </c>
      <c r="I4830">
        <v>300</v>
      </c>
      <c r="J4830" t="s">
        <v>40</v>
      </c>
      <c r="K4830">
        <v>-200</v>
      </c>
      <c r="L4830" s="1">
        <v>2436</v>
      </c>
      <c r="M4830" t="s">
        <v>27</v>
      </c>
      <c r="N4830" t="s">
        <v>27</v>
      </c>
      <c r="O4830" t="s">
        <v>27</v>
      </c>
      <c r="P4830">
        <v>0</v>
      </c>
      <c r="Q4830" t="s">
        <v>34</v>
      </c>
      <c r="R4830">
        <v>1</v>
      </c>
      <c r="S4830" t="s">
        <v>36</v>
      </c>
      <c r="T4830">
        <v>4</v>
      </c>
      <c r="U4830">
        <v>1</v>
      </c>
      <c r="V4830">
        <v>1</v>
      </c>
      <c r="W4830">
        <v>10</v>
      </c>
      <c r="X4830">
        <v>646</v>
      </c>
      <c r="Y4830">
        <v>50</v>
      </c>
      <c r="Z4830" t="s">
        <v>41</v>
      </c>
      <c r="AA4830">
        <v>0</v>
      </c>
      <c r="AB4830" t="str">
        <f t="shared" si="75"/>
        <v>50-59</v>
      </c>
    </row>
    <row r="4831" spans="1:28" x14ac:dyDescent="0.3">
      <c r="A4831">
        <v>24</v>
      </c>
      <c r="B4831" t="s">
        <v>27</v>
      </c>
      <c r="C4831" t="s">
        <v>38</v>
      </c>
      <c r="D4831">
        <v>0</v>
      </c>
      <c r="E4831" t="s">
        <v>42</v>
      </c>
      <c r="F4831">
        <v>100</v>
      </c>
      <c r="G4831">
        <v>0</v>
      </c>
      <c r="H4831" t="s">
        <v>30</v>
      </c>
      <c r="I4831">
        <v>0</v>
      </c>
      <c r="J4831" t="s">
        <v>40</v>
      </c>
      <c r="K4831">
        <v>-200</v>
      </c>
      <c r="L4831" s="1">
        <v>1950</v>
      </c>
      <c r="M4831" t="s">
        <v>36</v>
      </c>
      <c r="N4831" t="s">
        <v>36</v>
      </c>
      <c r="O4831" t="s">
        <v>36</v>
      </c>
      <c r="P4831">
        <v>150</v>
      </c>
      <c r="Q4831" t="s">
        <v>34</v>
      </c>
      <c r="R4831">
        <v>10</v>
      </c>
      <c r="S4831" t="s">
        <v>36</v>
      </c>
      <c r="T4831">
        <v>4</v>
      </c>
      <c r="U4831">
        <v>2</v>
      </c>
      <c r="V4831">
        <v>1</v>
      </c>
      <c r="W4831">
        <v>4</v>
      </c>
      <c r="X4831">
        <v>691</v>
      </c>
      <c r="Y4831">
        <v>50</v>
      </c>
      <c r="Z4831" t="s">
        <v>41</v>
      </c>
      <c r="AA4831">
        <v>0</v>
      </c>
      <c r="AB4831" t="str">
        <f t="shared" si="75"/>
        <v>20-29</v>
      </c>
    </row>
    <row r="4832" spans="1:28" x14ac:dyDescent="0.3">
      <c r="A4832">
        <v>53</v>
      </c>
      <c r="B4832" t="s">
        <v>27</v>
      </c>
      <c r="C4832" t="s">
        <v>28</v>
      </c>
      <c r="D4832">
        <v>86</v>
      </c>
      <c r="E4832" t="s">
        <v>29</v>
      </c>
      <c r="F4832">
        <v>50</v>
      </c>
      <c r="G4832">
        <v>0</v>
      </c>
      <c r="H4832" t="s">
        <v>30</v>
      </c>
      <c r="I4832">
        <v>0</v>
      </c>
      <c r="J4832" t="s">
        <v>31</v>
      </c>
      <c r="K4832">
        <v>0</v>
      </c>
      <c r="L4832" s="1">
        <v>2336</v>
      </c>
      <c r="M4832" t="s">
        <v>27</v>
      </c>
      <c r="N4832" t="s">
        <v>27</v>
      </c>
      <c r="O4832" t="s">
        <v>27</v>
      </c>
      <c r="P4832">
        <v>0</v>
      </c>
      <c r="Q4832" t="s">
        <v>34</v>
      </c>
      <c r="R4832">
        <v>16</v>
      </c>
      <c r="S4832" t="s">
        <v>27</v>
      </c>
      <c r="T4832">
        <v>4</v>
      </c>
      <c r="U4832">
        <v>2</v>
      </c>
      <c r="V4832">
        <v>2</v>
      </c>
      <c r="W4832">
        <v>99</v>
      </c>
      <c r="X4832">
        <v>774</v>
      </c>
      <c r="Y4832">
        <v>-50</v>
      </c>
      <c r="Z4832" t="s">
        <v>35</v>
      </c>
      <c r="AA4832">
        <v>100</v>
      </c>
      <c r="AB4832" t="str">
        <f t="shared" si="75"/>
        <v>50-59</v>
      </c>
    </row>
    <row r="4833" spans="1:28" x14ac:dyDescent="0.3">
      <c r="A4833">
        <v>22</v>
      </c>
      <c r="B4833" t="s">
        <v>27</v>
      </c>
      <c r="C4833" t="s">
        <v>45</v>
      </c>
      <c r="D4833">
        <v>0</v>
      </c>
      <c r="E4833" t="s">
        <v>29</v>
      </c>
      <c r="F4833">
        <v>50</v>
      </c>
      <c r="G4833">
        <v>2</v>
      </c>
      <c r="H4833" t="s">
        <v>30</v>
      </c>
      <c r="I4833">
        <v>100</v>
      </c>
      <c r="J4833" t="s">
        <v>31</v>
      </c>
      <c r="K4833">
        <v>0</v>
      </c>
      <c r="L4833" s="1">
        <v>2350</v>
      </c>
      <c r="M4833" t="s">
        <v>27</v>
      </c>
      <c r="N4833" t="s">
        <v>27</v>
      </c>
      <c r="O4833" t="s">
        <v>27</v>
      </c>
      <c r="P4833">
        <v>0</v>
      </c>
      <c r="Q4833" t="s">
        <v>44</v>
      </c>
      <c r="R4833">
        <v>7</v>
      </c>
      <c r="S4833" t="s">
        <v>36</v>
      </c>
      <c r="T4833">
        <v>5</v>
      </c>
      <c r="U4833">
        <v>2</v>
      </c>
      <c r="V4833">
        <v>3</v>
      </c>
      <c r="W4833">
        <v>2</v>
      </c>
      <c r="X4833">
        <v>703</v>
      </c>
      <c r="Y4833">
        <v>-50</v>
      </c>
      <c r="Z4833" t="s">
        <v>35</v>
      </c>
      <c r="AA4833">
        <v>100</v>
      </c>
      <c r="AB4833" t="str">
        <f t="shared" si="75"/>
        <v>20-29</v>
      </c>
    </row>
    <row r="4834" spans="1:28" x14ac:dyDescent="0.3">
      <c r="A4834">
        <v>48</v>
      </c>
      <c r="B4834" t="s">
        <v>27</v>
      </c>
      <c r="C4834" t="s">
        <v>28</v>
      </c>
      <c r="D4834">
        <v>86</v>
      </c>
      <c r="E4834" t="s">
        <v>42</v>
      </c>
      <c r="F4834">
        <v>100</v>
      </c>
      <c r="G4834">
        <v>0</v>
      </c>
      <c r="H4834" t="s">
        <v>30</v>
      </c>
      <c r="I4834">
        <v>0</v>
      </c>
      <c r="J4834" t="s">
        <v>31</v>
      </c>
      <c r="K4834">
        <v>0</v>
      </c>
      <c r="L4834" s="1">
        <v>2386</v>
      </c>
      <c r="M4834" t="s">
        <v>27</v>
      </c>
      <c r="N4834" t="s">
        <v>27</v>
      </c>
      <c r="O4834" t="s">
        <v>27</v>
      </c>
      <c r="P4834">
        <v>0</v>
      </c>
      <c r="Q4834" t="s">
        <v>34</v>
      </c>
      <c r="R4834">
        <v>17</v>
      </c>
      <c r="S4834" t="s">
        <v>36</v>
      </c>
      <c r="T4834">
        <v>5</v>
      </c>
      <c r="U4834">
        <v>0</v>
      </c>
      <c r="V4834">
        <v>1</v>
      </c>
      <c r="W4834">
        <v>4</v>
      </c>
      <c r="X4834">
        <v>747</v>
      </c>
      <c r="Y4834">
        <v>-50</v>
      </c>
      <c r="Z4834" t="s">
        <v>35</v>
      </c>
      <c r="AA4834">
        <v>100</v>
      </c>
      <c r="AB4834" t="str">
        <f t="shared" si="75"/>
        <v>40-49</v>
      </c>
    </row>
    <row r="4835" spans="1:28" x14ac:dyDescent="0.3">
      <c r="A4835">
        <v>49</v>
      </c>
      <c r="B4835" t="s">
        <v>27</v>
      </c>
      <c r="C4835" t="s">
        <v>28</v>
      </c>
      <c r="D4835">
        <v>86</v>
      </c>
      <c r="E4835" t="s">
        <v>29</v>
      </c>
      <c r="F4835">
        <v>50</v>
      </c>
      <c r="G4835">
        <v>1</v>
      </c>
      <c r="H4835" t="s">
        <v>30</v>
      </c>
      <c r="I4835">
        <v>50</v>
      </c>
      <c r="J4835" t="s">
        <v>40</v>
      </c>
      <c r="K4835">
        <v>-200</v>
      </c>
      <c r="L4835" s="1">
        <v>2036</v>
      </c>
      <c r="M4835" t="s">
        <v>27</v>
      </c>
      <c r="N4835" t="s">
        <v>36</v>
      </c>
      <c r="O4835" t="s">
        <v>36</v>
      </c>
      <c r="P4835">
        <v>100</v>
      </c>
      <c r="Q4835" t="s">
        <v>34</v>
      </c>
      <c r="R4835">
        <v>17</v>
      </c>
      <c r="S4835" t="s">
        <v>36</v>
      </c>
      <c r="T4835">
        <v>2</v>
      </c>
      <c r="U4835">
        <v>1</v>
      </c>
      <c r="V4835">
        <v>2</v>
      </c>
      <c r="W4835">
        <v>10</v>
      </c>
      <c r="X4835">
        <v>773</v>
      </c>
      <c r="Y4835">
        <v>-50</v>
      </c>
      <c r="Z4835" t="s">
        <v>33</v>
      </c>
      <c r="AA4835">
        <v>50</v>
      </c>
      <c r="AB4835" t="str">
        <f t="shared" si="75"/>
        <v>40-49</v>
      </c>
    </row>
    <row r="4836" spans="1:28" x14ac:dyDescent="0.3">
      <c r="A4836">
        <v>18</v>
      </c>
      <c r="B4836" t="s">
        <v>27</v>
      </c>
      <c r="C4836" t="s">
        <v>28</v>
      </c>
      <c r="D4836">
        <v>86</v>
      </c>
      <c r="E4836" t="s">
        <v>29</v>
      </c>
      <c r="F4836">
        <v>50</v>
      </c>
      <c r="G4836">
        <v>1</v>
      </c>
      <c r="H4836" t="s">
        <v>30</v>
      </c>
      <c r="I4836">
        <v>50</v>
      </c>
      <c r="J4836" t="s">
        <v>31</v>
      </c>
      <c r="K4836">
        <v>0</v>
      </c>
      <c r="L4836" s="1">
        <v>2236</v>
      </c>
      <c r="M4836" t="s">
        <v>27</v>
      </c>
      <c r="N4836" t="s">
        <v>36</v>
      </c>
      <c r="O4836" t="s">
        <v>27</v>
      </c>
      <c r="P4836">
        <v>50</v>
      </c>
      <c r="Q4836" t="s">
        <v>34</v>
      </c>
      <c r="R4836">
        <v>5</v>
      </c>
      <c r="S4836" t="s">
        <v>36</v>
      </c>
      <c r="T4836">
        <v>5</v>
      </c>
      <c r="U4836">
        <v>3</v>
      </c>
      <c r="V4836">
        <v>1</v>
      </c>
      <c r="W4836">
        <v>13</v>
      </c>
      <c r="X4836">
        <v>703</v>
      </c>
      <c r="Y4836">
        <v>-50</v>
      </c>
      <c r="Z4836" t="s">
        <v>41</v>
      </c>
      <c r="AA4836">
        <v>0</v>
      </c>
      <c r="AB4836" t="str">
        <f t="shared" si="75"/>
        <v>10-19</v>
      </c>
    </row>
    <row r="4837" spans="1:28" x14ac:dyDescent="0.3">
      <c r="A4837">
        <v>41</v>
      </c>
      <c r="B4837" t="s">
        <v>27</v>
      </c>
      <c r="C4837" t="s">
        <v>28</v>
      </c>
      <c r="D4837">
        <v>86</v>
      </c>
      <c r="E4837" t="s">
        <v>42</v>
      </c>
      <c r="F4837">
        <v>100</v>
      </c>
      <c r="G4837">
        <v>0</v>
      </c>
      <c r="H4837" t="s">
        <v>30</v>
      </c>
      <c r="I4837">
        <v>0</v>
      </c>
      <c r="J4837" t="s">
        <v>31</v>
      </c>
      <c r="K4837">
        <v>0</v>
      </c>
      <c r="L4837" s="1">
        <v>2386</v>
      </c>
      <c r="M4837" t="s">
        <v>36</v>
      </c>
      <c r="N4837" t="s">
        <v>36</v>
      </c>
      <c r="O4837" t="s">
        <v>27</v>
      </c>
      <c r="P4837">
        <v>100</v>
      </c>
      <c r="Q4837" t="s">
        <v>34</v>
      </c>
      <c r="R4837">
        <v>4</v>
      </c>
      <c r="S4837" t="s">
        <v>36</v>
      </c>
      <c r="T4837">
        <v>6</v>
      </c>
      <c r="U4837">
        <v>4</v>
      </c>
      <c r="V4837">
        <v>3</v>
      </c>
      <c r="W4837">
        <v>10</v>
      </c>
      <c r="X4837">
        <v>700</v>
      </c>
      <c r="Y4837">
        <v>50</v>
      </c>
      <c r="Z4837" t="s">
        <v>35</v>
      </c>
      <c r="AA4837">
        <v>100</v>
      </c>
      <c r="AB4837" t="str">
        <f t="shared" si="75"/>
        <v>40-49</v>
      </c>
    </row>
    <row r="4838" spans="1:28" x14ac:dyDescent="0.3">
      <c r="A4838">
        <v>32</v>
      </c>
      <c r="B4838" t="s">
        <v>27</v>
      </c>
      <c r="C4838" t="s">
        <v>38</v>
      </c>
      <c r="D4838">
        <v>0</v>
      </c>
      <c r="E4838" t="s">
        <v>37</v>
      </c>
      <c r="F4838">
        <v>0</v>
      </c>
      <c r="G4838">
        <v>0</v>
      </c>
      <c r="H4838" t="s">
        <v>30</v>
      </c>
      <c r="I4838">
        <v>0</v>
      </c>
      <c r="J4838" t="s">
        <v>40</v>
      </c>
      <c r="K4838">
        <v>-200</v>
      </c>
      <c r="L4838" s="1">
        <v>2100</v>
      </c>
      <c r="M4838" t="s">
        <v>27</v>
      </c>
      <c r="N4838" t="s">
        <v>27</v>
      </c>
      <c r="O4838" t="s">
        <v>27</v>
      </c>
      <c r="P4838">
        <v>0</v>
      </c>
      <c r="Q4838" t="s">
        <v>34</v>
      </c>
      <c r="R4838">
        <v>9</v>
      </c>
      <c r="S4838" t="s">
        <v>36</v>
      </c>
      <c r="T4838">
        <v>4</v>
      </c>
      <c r="U4838">
        <v>3</v>
      </c>
      <c r="V4838">
        <v>3</v>
      </c>
      <c r="W4838">
        <v>12</v>
      </c>
      <c r="X4838">
        <v>690</v>
      </c>
      <c r="Y4838">
        <v>50</v>
      </c>
      <c r="Z4838" t="s">
        <v>35</v>
      </c>
      <c r="AA4838">
        <v>100</v>
      </c>
      <c r="AB4838" t="str">
        <f t="shared" si="75"/>
        <v>30-39</v>
      </c>
    </row>
    <row r="4839" spans="1:28" x14ac:dyDescent="0.3">
      <c r="A4839">
        <v>28</v>
      </c>
      <c r="B4839" t="s">
        <v>27</v>
      </c>
      <c r="C4839" t="s">
        <v>38</v>
      </c>
      <c r="D4839">
        <v>0</v>
      </c>
      <c r="E4839" t="s">
        <v>42</v>
      </c>
      <c r="F4839">
        <v>100</v>
      </c>
      <c r="G4839">
        <v>1</v>
      </c>
      <c r="H4839" t="s">
        <v>43</v>
      </c>
      <c r="I4839">
        <v>200</v>
      </c>
      <c r="J4839" t="s">
        <v>40</v>
      </c>
      <c r="K4839">
        <v>-200</v>
      </c>
      <c r="L4839" s="1">
        <v>2400</v>
      </c>
      <c r="M4839" t="s">
        <v>27</v>
      </c>
      <c r="N4839" t="s">
        <v>27</v>
      </c>
      <c r="O4839" t="s">
        <v>27</v>
      </c>
      <c r="P4839">
        <v>0</v>
      </c>
      <c r="Q4839" t="s">
        <v>34</v>
      </c>
      <c r="R4839">
        <v>4</v>
      </c>
      <c r="S4839" t="s">
        <v>36</v>
      </c>
      <c r="T4839">
        <v>3</v>
      </c>
      <c r="U4839">
        <v>2</v>
      </c>
      <c r="V4839">
        <v>3</v>
      </c>
      <c r="W4839">
        <v>13</v>
      </c>
      <c r="X4839">
        <v>676</v>
      </c>
      <c r="Y4839">
        <v>50</v>
      </c>
      <c r="Z4839" t="s">
        <v>35</v>
      </c>
      <c r="AA4839">
        <v>100</v>
      </c>
      <c r="AB4839" t="str">
        <f t="shared" si="75"/>
        <v>20-29</v>
      </c>
    </row>
    <row r="4840" spans="1:28" x14ac:dyDescent="0.3">
      <c r="A4840">
        <v>60</v>
      </c>
      <c r="B4840" t="s">
        <v>36</v>
      </c>
      <c r="C4840" t="s">
        <v>38</v>
      </c>
      <c r="D4840">
        <v>0</v>
      </c>
      <c r="E4840" t="s">
        <v>42</v>
      </c>
      <c r="F4840">
        <v>100</v>
      </c>
      <c r="G4840">
        <v>0</v>
      </c>
      <c r="H4840" t="s">
        <v>30</v>
      </c>
      <c r="I4840">
        <v>0</v>
      </c>
      <c r="J4840" t="s">
        <v>40</v>
      </c>
      <c r="K4840">
        <v>-200</v>
      </c>
      <c r="L4840" s="1">
        <v>2100</v>
      </c>
      <c r="M4840" t="s">
        <v>27</v>
      </c>
      <c r="N4840" t="s">
        <v>27</v>
      </c>
      <c r="O4840" t="s">
        <v>27</v>
      </c>
      <c r="P4840">
        <v>0</v>
      </c>
      <c r="Q4840" t="s">
        <v>34</v>
      </c>
      <c r="R4840">
        <v>15</v>
      </c>
      <c r="S4840" t="s">
        <v>36</v>
      </c>
      <c r="T4840">
        <v>7</v>
      </c>
      <c r="U4840">
        <v>3</v>
      </c>
      <c r="V4840">
        <v>2</v>
      </c>
      <c r="W4840">
        <v>10</v>
      </c>
      <c r="X4840">
        <v>720</v>
      </c>
      <c r="Y4840">
        <v>-50</v>
      </c>
      <c r="Z4840" t="s">
        <v>35</v>
      </c>
      <c r="AA4840">
        <v>100</v>
      </c>
      <c r="AB4840" t="str">
        <f t="shared" si="75"/>
        <v>60-69</v>
      </c>
    </row>
    <row r="4841" spans="1:28" x14ac:dyDescent="0.3">
      <c r="A4841">
        <v>30</v>
      </c>
      <c r="B4841" t="s">
        <v>27</v>
      </c>
      <c r="C4841" t="s">
        <v>38</v>
      </c>
      <c r="D4841">
        <v>0</v>
      </c>
      <c r="E4841" t="s">
        <v>42</v>
      </c>
      <c r="F4841">
        <v>100</v>
      </c>
      <c r="G4841">
        <v>0</v>
      </c>
      <c r="H4841" t="s">
        <v>30</v>
      </c>
      <c r="I4841">
        <v>0</v>
      </c>
      <c r="J4841" t="s">
        <v>40</v>
      </c>
      <c r="K4841">
        <v>-200</v>
      </c>
      <c r="L4841" s="1">
        <v>2000</v>
      </c>
      <c r="M4841" t="s">
        <v>27</v>
      </c>
      <c r="N4841" t="s">
        <v>27</v>
      </c>
      <c r="O4841" t="s">
        <v>27</v>
      </c>
      <c r="P4841">
        <v>0</v>
      </c>
      <c r="Q4841" t="s">
        <v>32</v>
      </c>
      <c r="R4841">
        <v>4</v>
      </c>
      <c r="S4841" t="s">
        <v>27</v>
      </c>
      <c r="T4841">
        <v>4</v>
      </c>
      <c r="U4841">
        <v>4</v>
      </c>
      <c r="V4841">
        <v>1</v>
      </c>
      <c r="W4841">
        <v>99</v>
      </c>
      <c r="X4841">
        <v>755</v>
      </c>
      <c r="Y4841">
        <v>-50</v>
      </c>
      <c r="Z4841" t="s">
        <v>41</v>
      </c>
      <c r="AA4841">
        <v>0</v>
      </c>
      <c r="AB4841" t="str">
        <f t="shared" si="75"/>
        <v>30-39</v>
      </c>
    </row>
    <row r="4842" spans="1:28" x14ac:dyDescent="0.3">
      <c r="A4842">
        <v>27</v>
      </c>
      <c r="B4842" t="s">
        <v>27</v>
      </c>
      <c r="C4842" t="s">
        <v>28</v>
      </c>
      <c r="D4842">
        <v>86</v>
      </c>
      <c r="E4842" t="s">
        <v>29</v>
      </c>
      <c r="F4842">
        <v>50</v>
      </c>
      <c r="G4842">
        <v>1</v>
      </c>
      <c r="H4842" t="s">
        <v>30</v>
      </c>
      <c r="I4842">
        <v>50</v>
      </c>
      <c r="J4842" t="s">
        <v>31</v>
      </c>
      <c r="K4842">
        <v>0</v>
      </c>
      <c r="L4842" s="1">
        <v>2336</v>
      </c>
      <c r="M4842" t="s">
        <v>27</v>
      </c>
      <c r="N4842" t="s">
        <v>27</v>
      </c>
      <c r="O4842" t="s">
        <v>27</v>
      </c>
      <c r="P4842">
        <v>0</v>
      </c>
      <c r="Q4842" t="s">
        <v>34</v>
      </c>
      <c r="R4842">
        <v>20</v>
      </c>
      <c r="S4842" t="s">
        <v>27</v>
      </c>
      <c r="T4842">
        <v>8</v>
      </c>
      <c r="U4842">
        <v>1</v>
      </c>
      <c r="V4842">
        <v>1</v>
      </c>
      <c r="W4842">
        <v>99</v>
      </c>
      <c r="X4842">
        <v>727</v>
      </c>
      <c r="Y4842">
        <v>-50</v>
      </c>
      <c r="Z4842" t="s">
        <v>33</v>
      </c>
      <c r="AA4842">
        <v>50</v>
      </c>
      <c r="AB4842" t="str">
        <f t="shared" si="75"/>
        <v>20-29</v>
      </c>
    </row>
    <row r="4843" spans="1:28" x14ac:dyDescent="0.3">
      <c r="A4843">
        <v>41</v>
      </c>
      <c r="B4843" t="s">
        <v>27</v>
      </c>
      <c r="C4843" t="s">
        <v>46</v>
      </c>
      <c r="D4843">
        <v>0</v>
      </c>
      <c r="E4843" t="s">
        <v>29</v>
      </c>
      <c r="F4843">
        <v>50</v>
      </c>
      <c r="G4843">
        <v>0</v>
      </c>
      <c r="H4843" t="s">
        <v>30</v>
      </c>
      <c r="I4843">
        <v>0</v>
      </c>
      <c r="J4843" t="s">
        <v>31</v>
      </c>
      <c r="K4843">
        <v>0</v>
      </c>
      <c r="L4843" s="1">
        <v>2200</v>
      </c>
      <c r="M4843" t="s">
        <v>27</v>
      </c>
      <c r="N4843" t="s">
        <v>36</v>
      </c>
      <c r="O4843" t="s">
        <v>27</v>
      </c>
      <c r="P4843">
        <v>50</v>
      </c>
      <c r="Q4843" t="s">
        <v>32</v>
      </c>
      <c r="R4843">
        <v>20</v>
      </c>
      <c r="S4843" t="s">
        <v>27</v>
      </c>
      <c r="T4843">
        <v>8</v>
      </c>
      <c r="U4843">
        <v>2</v>
      </c>
      <c r="V4843">
        <v>3</v>
      </c>
      <c r="W4843">
        <v>99</v>
      </c>
      <c r="X4843">
        <v>728</v>
      </c>
      <c r="Y4843">
        <v>-50</v>
      </c>
      <c r="Z4843" t="s">
        <v>35</v>
      </c>
      <c r="AA4843">
        <v>100</v>
      </c>
      <c r="AB4843" t="str">
        <f t="shared" si="75"/>
        <v>40-49</v>
      </c>
    </row>
    <row r="4844" spans="1:28" x14ac:dyDescent="0.3">
      <c r="A4844">
        <v>50</v>
      </c>
      <c r="B4844" t="s">
        <v>27</v>
      </c>
      <c r="C4844" t="s">
        <v>28</v>
      </c>
      <c r="D4844">
        <v>86</v>
      </c>
      <c r="E4844" t="s">
        <v>29</v>
      </c>
      <c r="F4844">
        <v>50</v>
      </c>
      <c r="G4844">
        <v>1</v>
      </c>
      <c r="H4844" t="s">
        <v>30</v>
      </c>
      <c r="I4844">
        <v>50</v>
      </c>
      <c r="J4844" t="s">
        <v>40</v>
      </c>
      <c r="K4844">
        <v>-200</v>
      </c>
      <c r="L4844" s="1">
        <v>2136</v>
      </c>
      <c r="M4844" t="s">
        <v>36</v>
      </c>
      <c r="N4844" t="s">
        <v>27</v>
      </c>
      <c r="O4844" t="s">
        <v>27</v>
      </c>
      <c r="P4844">
        <v>50</v>
      </c>
      <c r="Q4844" t="s">
        <v>34</v>
      </c>
      <c r="R4844">
        <v>9</v>
      </c>
      <c r="S4844" t="s">
        <v>27</v>
      </c>
      <c r="T4844">
        <v>6</v>
      </c>
      <c r="U4844">
        <v>4</v>
      </c>
      <c r="V4844">
        <v>2</v>
      </c>
      <c r="W4844">
        <v>99</v>
      </c>
      <c r="X4844">
        <v>694</v>
      </c>
      <c r="Y4844">
        <v>50</v>
      </c>
      <c r="Z4844" t="s">
        <v>41</v>
      </c>
      <c r="AA4844">
        <v>0</v>
      </c>
      <c r="AB4844" t="str">
        <f t="shared" si="75"/>
        <v>50-59</v>
      </c>
    </row>
    <row r="4845" spans="1:28" x14ac:dyDescent="0.3">
      <c r="A4845">
        <v>37</v>
      </c>
      <c r="B4845" t="s">
        <v>27</v>
      </c>
      <c r="C4845" t="s">
        <v>28</v>
      </c>
      <c r="D4845">
        <v>86</v>
      </c>
      <c r="E4845" t="s">
        <v>29</v>
      </c>
      <c r="F4845">
        <v>50</v>
      </c>
      <c r="G4845">
        <v>1</v>
      </c>
      <c r="H4845" t="s">
        <v>30</v>
      </c>
      <c r="I4845">
        <v>50</v>
      </c>
      <c r="J4845" t="s">
        <v>31</v>
      </c>
      <c r="K4845">
        <v>0</v>
      </c>
      <c r="L4845" s="1">
        <v>2436</v>
      </c>
      <c r="M4845" t="s">
        <v>27</v>
      </c>
      <c r="N4845" t="s">
        <v>36</v>
      </c>
      <c r="O4845" t="s">
        <v>27</v>
      </c>
      <c r="P4845">
        <v>50</v>
      </c>
      <c r="Q4845" t="s">
        <v>34</v>
      </c>
      <c r="R4845">
        <v>2</v>
      </c>
      <c r="S4845" t="s">
        <v>27</v>
      </c>
      <c r="T4845">
        <v>6</v>
      </c>
      <c r="U4845">
        <v>4</v>
      </c>
      <c r="V4845">
        <v>1</v>
      </c>
      <c r="W4845">
        <v>99</v>
      </c>
      <c r="X4845">
        <v>603</v>
      </c>
      <c r="Y4845">
        <v>50</v>
      </c>
      <c r="Z4845" t="s">
        <v>35</v>
      </c>
      <c r="AA4845">
        <v>100</v>
      </c>
      <c r="AB4845" t="str">
        <f t="shared" si="75"/>
        <v>30-39</v>
      </c>
    </row>
    <row r="4846" spans="1:28" x14ac:dyDescent="0.3">
      <c r="A4846">
        <v>57</v>
      </c>
      <c r="B4846" t="s">
        <v>36</v>
      </c>
      <c r="C4846" t="s">
        <v>28</v>
      </c>
      <c r="D4846">
        <v>86</v>
      </c>
      <c r="E4846" t="s">
        <v>37</v>
      </c>
      <c r="F4846">
        <v>0</v>
      </c>
      <c r="G4846">
        <v>0</v>
      </c>
      <c r="H4846" t="s">
        <v>30</v>
      </c>
      <c r="I4846">
        <v>0</v>
      </c>
      <c r="J4846" t="s">
        <v>31</v>
      </c>
      <c r="K4846">
        <v>0</v>
      </c>
      <c r="L4846" s="1">
        <v>2336</v>
      </c>
      <c r="M4846" t="s">
        <v>27</v>
      </c>
      <c r="N4846" t="s">
        <v>27</v>
      </c>
      <c r="O4846" t="s">
        <v>27</v>
      </c>
      <c r="P4846">
        <v>0</v>
      </c>
      <c r="Q4846" t="s">
        <v>34</v>
      </c>
      <c r="R4846">
        <v>12</v>
      </c>
      <c r="S4846" t="s">
        <v>27</v>
      </c>
      <c r="T4846">
        <v>5</v>
      </c>
      <c r="U4846">
        <v>6</v>
      </c>
      <c r="V4846">
        <v>2</v>
      </c>
      <c r="W4846">
        <v>99</v>
      </c>
      <c r="X4846">
        <v>686</v>
      </c>
      <c r="Y4846">
        <v>50</v>
      </c>
      <c r="Z4846" t="s">
        <v>33</v>
      </c>
      <c r="AA4846">
        <v>50</v>
      </c>
      <c r="AB4846" t="str">
        <f t="shared" si="75"/>
        <v>50-59</v>
      </c>
    </row>
    <row r="4847" spans="1:28" x14ac:dyDescent="0.3">
      <c r="A4847">
        <v>47</v>
      </c>
      <c r="B4847" t="s">
        <v>27</v>
      </c>
      <c r="C4847" t="s">
        <v>38</v>
      </c>
      <c r="D4847">
        <v>0</v>
      </c>
      <c r="E4847" t="s">
        <v>42</v>
      </c>
      <c r="F4847">
        <v>100</v>
      </c>
      <c r="G4847">
        <v>0</v>
      </c>
      <c r="H4847" t="s">
        <v>30</v>
      </c>
      <c r="I4847">
        <v>0</v>
      </c>
      <c r="J4847" t="s">
        <v>40</v>
      </c>
      <c r="K4847">
        <v>-200</v>
      </c>
      <c r="L4847" s="1">
        <v>2050</v>
      </c>
      <c r="M4847" t="s">
        <v>36</v>
      </c>
      <c r="N4847" t="s">
        <v>27</v>
      </c>
      <c r="O4847" t="s">
        <v>27</v>
      </c>
      <c r="P4847">
        <v>50</v>
      </c>
      <c r="Q4847" t="s">
        <v>34</v>
      </c>
      <c r="R4847">
        <v>8</v>
      </c>
      <c r="S4847" t="s">
        <v>27</v>
      </c>
      <c r="T4847">
        <v>5</v>
      </c>
      <c r="U4847">
        <v>1</v>
      </c>
      <c r="V4847">
        <v>3</v>
      </c>
      <c r="W4847">
        <v>99</v>
      </c>
      <c r="X4847">
        <v>758</v>
      </c>
      <c r="Y4847">
        <v>-50</v>
      </c>
      <c r="Z4847" t="s">
        <v>35</v>
      </c>
      <c r="AA4847">
        <v>100</v>
      </c>
      <c r="AB4847" t="str">
        <f t="shared" si="75"/>
        <v>40-49</v>
      </c>
    </row>
    <row r="4848" spans="1:28" x14ac:dyDescent="0.3">
      <c r="A4848">
        <v>18</v>
      </c>
      <c r="B4848" t="s">
        <v>27</v>
      </c>
      <c r="C4848" t="s">
        <v>38</v>
      </c>
      <c r="D4848">
        <v>0</v>
      </c>
      <c r="E4848" t="s">
        <v>29</v>
      </c>
      <c r="F4848">
        <v>50</v>
      </c>
      <c r="G4848">
        <v>2</v>
      </c>
      <c r="H4848" t="s">
        <v>30</v>
      </c>
      <c r="I4848">
        <v>100</v>
      </c>
      <c r="J4848" t="s">
        <v>40</v>
      </c>
      <c r="K4848">
        <v>-200</v>
      </c>
      <c r="L4848" s="1">
        <v>2100</v>
      </c>
      <c r="M4848" t="s">
        <v>27</v>
      </c>
      <c r="N4848" t="s">
        <v>27</v>
      </c>
      <c r="O4848" t="s">
        <v>27</v>
      </c>
      <c r="P4848">
        <v>0</v>
      </c>
      <c r="Q4848" t="s">
        <v>34</v>
      </c>
      <c r="R4848">
        <v>4</v>
      </c>
      <c r="S4848" t="s">
        <v>27</v>
      </c>
      <c r="T4848">
        <v>5</v>
      </c>
      <c r="U4848">
        <v>0</v>
      </c>
      <c r="V4848">
        <v>2</v>
      </c>
      <c r="W4848">
        <v>99</v>
      </c>
      <c r="X4848">
        <v>761</v>
      </c>
      <c r="Y4848">
        <v>-50</v>
      </c>
      <c r="Z4848" t="s">
        <v>33</v>
      </c>
      <c r="AA4848">
        <v>50</v>
      </c>
      <c r="AB4848" t="str">
        <f t="shared" si="75"/>
        <v>10-19</v>
      </c>
    </row>
    <row r="4849" spans="1:28" x14ac:dyDescent="0.3">
      <c r="A4849">
        <v>32</v>
      </c>
      <c r="B4849" t="s">
        <v>27</v>
      </c>
      <c r="C4849" t="s">
        <v>45</v>
      </c>
      <c r="D4849">
        <v>0</v>
      </c>
      <c r="E4849" t="s">
        <v>42</v>
      </c>
      <c r="F4849">
        <v>100</v>
      </c>
      <c r="G4849">
        <v>0</v>
      </c>
      <c r="H4849" t="s">
        <v>30</v>
      </c>
      <c r="I4849">
        <v>0</v>
      </c>
      <c r="J4849" t="s">
        <v>31</v>
      </c>
      <c r="K4849">
        <v>0</v>
      </c>
      <c r="L4849" s="1">
        <v>2300</v>
      </c>
      <c r="M4849" t="s">
        <v>27</v>
      </c>
      <c r="N4849" t="s">
        <v>27</v>
      </c>
      <c r="O4849" t="s">
        <v>27</v>
      </c>
      <c r="P4849">
        <v>0</v>
      </c>
      <c r="Q4849" t="s">
        <v>34</v>
      </c>
      <c r="R4849">
        <v>30</v>
      </c>
      <c r="S4849" t="s">
        <v>36</v>
      </c>
      <c r="T4849">
        <v>2</v>
      </c>
      <c r="U4849">
        <v>2</v>
      </c>
      <c r="V4849">
        <v>1</v>
      </c>
      <c r="W4849">
        <v>13</v>
      </c>
      <c r="X4849">
        <v>676</v>
      </c>
      <c r="Y4849">
        <v>50</v>
      </c>
      <c r="Z4849" t="s">
        <v>41</v>
      </c>
      <c r="AA4849">
        <v>0</v>
      </c>
      <c r="AB4849" t="str">
        <f t="shared" si="75"/>
        <v>30-39</v>
      </c>
    </row>
    <row r="4850" spans="1:28" x14ac:dyDescent="0.3">
      <c r="A4850">
        <v>31</v>
      </c>
      <c r="B4850" t="s">
        <v>27</v>
      </c>
      <c r="C4850" t="s">
        <v>38</v>
      </c>
      <c r="D4850">
        <v>0</v>
      </c>
      <c r="E4850" t="s">
        <v>42</v>
      </c>
      <c r="F4850">
        <v>100</v>
      </c>
      <c r="G4850">
        <v>0</v>
      </c>
      <c r="H4850" t="s">
        <v>43</v>
      </c>
      <c r="I4850">
        <v>0</v>
      </c>
      <c r="J4850" t="s">
        <v>31</v>
      </c>
      <c r="K4850">
        <v>0</v>
      </c>
      <c r="L4850" s="1">
        <v>2250</v>
      </c>
      <c r="M4850" t="s">
        <v>27</v>
      </c>
      <c r="N4850" t="s">
        <v>36</v>
      </c>
      <c r="O4850" t="s">
        <v>27</v>
      </c>
      <c r="P4850">
        <v>50</v>
      </c>
      <c r="Q4850" t="s">
        <v>32</v>
      </c>
      <c r="R4850">
        <v>5</v>
      </c>
      <c r="S4850" t="s">
        <v>27</v>
      </c>
      <c r="T4850">
        <v>6</v>
      </c>
      <c r="U4850">
        <v>1</v>
      </c>
      <c r="V4850">
        <v>2</v>
      </c>
      <c r="W4850">
        <v>99</v>
      </c>
      <c r="X4850">
        <v>704</v>
      </c>
      <c r="Y4850">
        <v>-50</v>
      </c>
      <c r="Z4850" t="s">
        <v>35</v>
      </c>
      <c r="AA4850">
        <v>100</v>
      </c>
      <c r="AB4850" t="str">
        <f t="shared" si="75"/>
        <v>30-39</v>
      </c>
    </row>
    <row r="4851" spans="1:28" x14ac:dyDescent="0.3">
      <c r="A4851">
        <v>47</v>
      </c>
      <c r="B4851" t="s">
        <v>27</v>
      </c>
      <c r="C4851" t="s">
        <v>38</v>
      </c>
      <c r="D4851">
        <v>0</v>
      </c>
      <c r="E4851" t="s">
        <v>29</v>
      </c>
      <c r="F4851">
        <v>50</v>
      </c>
      <c r="G4851">
        <v>0</v>
      </c>
      <c r="H4851" t="s">
        <v>30</v>
      </c>
      <c r="I4851">
        <v>0</v>
      </c>
      <c r="J4851" t="s">
        <v>40</v>
      </c>
      <c r="K4851">
        <v>-200</v>
      </c>
      <c r="L4851" s="1">
        <v>2000</v>
      </c>
      <c r="M4851" t="s">
        <v>27</v>
      </c>
      <c r="N4851" t="s">
        <v>36</v>
      </c>
      <c r="O4851" t="s">
        <v>27</v>
      </c>
      <c r="P4851">
        <v>50</v>
      </c>
      <c r="Q4851" t="s">
        <v>44</v>
      </c>
      <c r="R4851">
        <v>25</v>
      </c>
      <c r="S4851" t="s">
        <v>27</v>
      </c>
      <c r="T4851">
        <v>3</v>
      </c>
      <c r="U4851">
        <v>1</v>
      </c>
      <c r="V4851">
        <v>2</v>
      </c>
      <c r="W4851">
        <v>99</v>
      </c>
      <c r="X4851">
        <v>658</v>
      </c>
      <c r="Y4851">
        <v>50</v>
      </c>
      <c r="Z4851" t="s">
        <v>41</v>
      </c>
      <c r="AA4851">
        <v>0</v>
      </c>
      <c r="AB4851" t="str">
        <f t="shared" si="75"/>
        <v>40-49</v>
      </c>
    </row>
    <row r="4852" spans="1:28" x14ac:dyDescent="0.3">
      <c r="A4852">
        <v>18</v>
      </c>
      <c r="B4852" t="s">
        <v>27</v>
      </c>
      <c r="C4852" t="s">
        <v>38</v>
      </c>
      <c r="D4852">
        <v>0</v>
      </c>
      <c r="E4852" t="s">
        <v>42</v>
      </c>
      <c r="F4852">
        <v>100</v>
      </c>
      <c r="G4852">
        <v>0</v>
      </c>
      <c r="H4852" t="s">
        <v>30</v>
      </c>
      <c r="I4852">
        <v>0</v>
      </c>
      <c r="J4852" t="s">
        <v>31</v>
      </c>
      <c r="K4852">
        <v>0</v>
      </c>
      <c r="L4852" s="1">
        <v>2300</v>
      </c>
      <c r="M4852" t="s">
        <v>27</v>
      </c>
      <c r="N4852" t="s">
        <v>27</v>
      </c>
      <c r="O4852" t="s">
        <v>27</v>
      </c>
      <c r="P4852">
        <v>0</v>
      </c>
      <c r="Q4852" t="s">
        <v>32</v>
      </c>
      <c r="R4852">
        <v>14</v>
      </c>
      <c r="S4852" t="s">
        <v>27</v>
      </c>
      <c r="T4852">
        <v>6</v>
      </c>
      <c r="U4852">
        <v>0</v>
      </c>
      <c r="V4852">
        <v>3</v>
      </c>
      <c r="W4852">
        <v>99</v>
      </c>
      <c r="X4852">
        <v>729</v>
      </c>
      <c r="Y4852">
        <v>-50</v>
      </c>
      <c r="Z4852" t="s">
        <v>35</v>
      </c>
      <c r="AA4852">
        <v>100</v>
      </c>
      <c r="AB4852" t="str">
        <f t="shared" si="75"/>
        <v>10-19</v>
      </c>
    </row>
    <row r="4853" spans="1:28" x14ac:dyDescent="0.3">
      <c r="A4853">
        <v>78</v>
      </c>
      <c r="B4853" t="s">
        <v>36</v>
      </c>
      <c r="C4853" t="s">
        <v>28</v>
      </c>
      <c r="D4853">
        <v>86</v>
      </c>
      <c r="E4853" t="s">
        <v>29</v>
      </c>
      <c r="F4853">
        <v>50</v>
      </c>
      <c r="G4853">
        <v>1</v>
      </c>
      <c r="H4853" t="s">
        <v>43</v>
      </c>
      <c r="I4853">
        <v>200</v>
      </c>
      <c r="J4853" t="s">
        <v>31</v>
      </c>
      <c r="K4853">
        <v>0</v>
      </c>
      <c r="L4853" s="1">
        <v>2536</v>
      </c>
      <c r="M4853" t="s">
        <v>36</v>
      </c>
      <c r="N4853" t="s">
        <v>36</v>
      </c>
      <c r="O4853" t="s">
        <v>27</v>
      </c>
      <c r="P4853">
        <v>100</v>
      </c>
      <c r="Q4853" t="s">
        <v>32</v>
      </c>
      <c r="R4853">
        <v>1</v>
      </c>
      <c r="S4853" t="s">
        <v>36</v>
      </c>
      <c r="T4853">
        <v>8</v>
      </c>
      <c r="U4853">
        <v>2</v>
      </c>
      <c r="V4853">
        <v>2</v>
      </c>
      <c r="W4853">
        <v>10</v>
      </c>
      <c r="X4853">
        <v>697</v>
      </c>
      <c r="Y4853">
        <v>50</v>
      </c>
      <c r="Z4853" t="s">
        <v>35</v>
      </c>
      <c r="AA4853">
        <v>100</v>
      </c>
      <c r="AB4853" t="str">
        <f t="shared" si="75"/>
        <v>70-79</v>
      </c>
    </row>
    <row r="4854" spans="1:28" x14ac:dyDescent="0.3">
      <c r="A4854">
        <v>47</v>
      </c>
      <c r="B4854" t="s">
        <v>27</v>
      </c>
      <c r="C4854" t="s">
        <v>38</v>
      </c>
      <c r="D4854">
        <v>0</v>
      </c>
      <c r="E4854" t="s">
        <v>37</v>
      </c>
      <c r="F4854">
        <v>0</v>
      </c>
      <c r="G4854">
        <v>1</v>
      </c>
      <c r="H4854" t="s">
        <v>30</v>
      </c>
      <c r="I4854">
        <v>50</v>
      </c>
      <c r="J4854" t="s">
        <v>31</v>
      </c>
      <c r="K4854">
        <v>0</v>
      </c>
      <c r="L4854" s="1">
        <v>2250</v>
      </c>
      <c r="M4854" t="s">
        <v>27</v>
      </c>
      <c r="N4854" t="s">
        <v>36</v>
      </c>
      <c r="O4854" t="s">
        <v>27</v>
      </c>
      <c r="P4854">
        <v>50</v>
      </c>
      <c r="Q4854" t="s">
        <v>34</v>
      </c>
      <c r="R4854">
        <v>1</v>
      </c>
      <c r="S4854" t="s">
        <v>36</v>
      </c>
      <c r="T4854">
        <v>1</v>
      </c>
      <c r="U4854">
        <v>3</v>
      </c>
      <c r="V4854">
        <v>2</v>
      </c>
      <c r="W4854">
        <v>14</v>
      </c>
      <c r="X4854">
        <v>688</v>
      </c>
      <c r="Y4854">
        <v>50</v>
      </c>
      <c r="Z4854" t="s">
        <v>33</v>
      </c>
      <c r="AA4854">
        <v>50</v>
      </c>
      <c r="AB4854" t="str">
        <f t="shared" si="75"/>
        <v>40-49</v>
      </c>
    </row>
    <row r="4855" spans="1:28" x14ac:dyDescent="0.3">
      <c r="A4855">
        <v>42</v>
      </c>
      <c r="B4855" t="s">
        <v>27</v>
      </c>
      <c r="C4855" t="s">
        <v>38</v>
      </c>
      <c r="D4855">
        <v>0</v>
      </c>
      <c r="E4855" t="s">
        <v>42</v>
      </c>
      <c r="F4855">
        <v>100</v>
      </c>
      <c r="G4855">
        <v>0</v>
      </c>
      <c r="H4855" t="s">
        <v>30</v>
      </c>
      <c r="I4855">
        <v>0</v>
      </c>
      <c r="J4855" t="s">
        <v>31</v>
      </c>
      <c r="K4855">
        <v>0</v>
      </c>
      <c r="L4855" s="1">
        <v>2200</v>
      </c>
      <c r="M4855" t="s">
        <v>27</v>
      </c>
      <c r="N4855" t="s">
        <v>36</v>
      </c>
      <c r="O4855" t="s">
        <v>27</v>
      </c>
      <c r="P4855">
        <v>50</v>
      </c>
      <c r="Q4855" t="s">
        <v>34</v>
      </c>
      <c r="R4855">
        <v>18</v>
      </c>
      <c r="S4855" t="s">
        <v>27</v>
      </c>
      <c r="T4855">
        <v>10</v>
      </c>
      <c r="U4855">
        <v>0</v>
      </c>
      <c r="V4855">
        <v>2</v>
      </c>
      <c r="W4855">
        <v>99</v>
      </c>
      <c r="X4855">
        <v>738</v>
      </c>
      <c r="Y4855">
        <v>-50</v>
      </c>
      <c r="Z4855" t="s">
        <v>33</v>
      </c>
      <c r="AA4855">
        <v>50</v>
      </c>
      <c r="AB4855" t="str">
        <f t="shared" si="75"/>
        <v>40-49</v>
      </c>
    </row>
    <row r="4856" spans="1:28" x14ac:dyDescent="0.3">
      <c r="A4856">
        <v>57</v>
      </c>
      <c r="B4856" t="s">
        <v>36</v>
      </c>
      <c r="C4856" t="s">
        <v>28</v>
      </c>
      <c r="D4856">
        <v>86</v>
      </c>
      <c r="E4856" t="s">
        <v>37</v>
      </c>
      <c r="F4856">
        <v>0</v>
      </c>
      <c r="G4856">
        <v>1</v>
      </c>
      <c r="H4856" t="s">
        <v>30</v>
      </c>
      <c r="I4856">
        <v>50</v>
      </c>
      <c r="J4856" t="s">
        <v>31</v>
      </c>
      <c r="K4856">
        <v>0</v>
      </c>
      <c r="L4856" s="1">
        <v>2386</v>
      </c>
      <c r="M4856" t="s">
        <v>27</v>
      </c>
      <c r="N4856" t="s">
        <v>27</v>
      </c>
      <c r="O4856" t="s">
        <v>27</v>
      </c>
      <c r="P4856">
        <v>0</v>
      </c>
      <c r="Q4856" t="s">
        <v>44</v>
      </c>
      <c r="R4856">
        <v>28</v>
      </c>
      <c r="S4856" t="s">
        <v>27</v>
      </c>
      <c r="T4856">
        <v>5</v>
      </c>
      <c r="U4856">
        <v>4</v>
      </c>
      <c r="V4856">
        <v>3</v>
      </c>
      <c r="W4856">
        <v>99</v>
      </c>
      <c r="X4856">
        <v>689</v>
      </c>
      <c r="Y4856">
        <v>50</v>
      </c>
      <c r="Z4856" t="s">
        <v>33</v>
      </c>
      <c r="AA4856">
        <v>50</v>
      </c>
      <c r="AB4856" t="str">
        <f t="shared" si="75"/>
        <v>50-59</v>
      </c>
    </row>
    <row r="4857" spans="1:28" x14ac:dyDescent="0.3">
      <c r="A4857">
        <v>75</v>
      </c>
      <c r="B4857" t="s">
        <v>36</v>
      </c>
      <c r="C4857" t="s">
        <v>46</v>
      </c>
      <c r="D4857">
        <v>0</v>
      </c>
      <c r="E4857" t="s">
        <v>29</v>
      </c>
      <c r="F4857">
        <v>50</v>
      </c>
      <c r="G4857">
        <v>0</v>
      </c>
      <c r="H4857" t="s">
        <v>39</v>
      </c>
      <c r="I4857">
        <v>0</v>
      </c>
      <c r="J4857" t="s">
        <v>31</v>
      </c>
      <c r="K4857">
        <v>0</v>
      </c>
      <c r="L4857" s="1">
        <v>2250</v>
      </c>
      <c r="M4857" t="s">
        <v>27</v>
      </c>
      <c r="N4857" t="s">
        <v>27</v>
      </c>
      <c r="O4857" t="s">
        <v>27</v>
      </c>
      <c r="P4857">
        <v>0</v>
      </c>
      <c r="Q4857" t="s">
        <v>32</v>
      </c>
      <c r="R4857">
        <v>6</v>
      </c>
      <c r="S4857" t="s">
        <v>27</v>
      </c>
      <c r="T4857">
        <v>5</v>
      </c>
      <c r="U4857">
        <v>2</v>
      </c>
      <c r="V4857">
        <v>3</v>
      </c>
      <c r="W4857">
        <v>99</v>
      </c>
      <c r="X4857">
        <v>618</v>
      </c>
      <c r="Y4857">
        <v>50</v>
      </c>
      <c r="Z4857" t="s">
        <v>41</v>
      </c>
      <c r="AA4857">
        <v>0</v>
      </c>
      <c r="AB4857" t="str">
        <f t="shared" si="75"/>
        <v>70-79</v>
      </c>
    </row>
    <row r="4858" spans="1:28" x14ac:dyDescent="0.3">
      <c r="A4858">
        <v>53</v>
      </c>
      <c r="B4858" t="s">
        <v>27</v>
      </c>
      <c r="C4858" t="s">
        <v>28</v>
      </c>
      <c r="D4858">
        <v>86</v>
      </c>
      <c r="E4858" t="s">
        <v>29</v>
      </c>
      <c r="F4858">
        <v>50</v>
      </c>
      <c r="G4858">
        <v>0</v>
      </c>
      <c r="H4858" t="s">
        <v>30</v>
      </c>
      <c r="I4858">
        <v>0</v>
      </c>
      <c r="J4858" t="s">
        <v>31</v>
      </c>
      <c r="K4858">
        <v>0</v>
      </c>
      <c r="L4858" s="1">
        <v>2286</v>
      </c>
      <c r="M4858" t="s">
        <v>36</v>
      </c>
      <c r="N4858" t="s">
        <v>27</v>
      </c>
      <c r="O4858" t="s">
        <v>27</v>
      </c>
      <c r="P4858">
        <v>50</v>
      </c>
      <c r="Q4858" t="s">
        <v>32</v>
      </c>
      <c r="R4858">
        <v>27</v>
      </c>
      <c r="S4858" t="s">
        <v>27</v>
      </c>
      <c r="T4858">
        <v>4</v>
      </c>
      <c r="U4858">
        <v>4</v>
      </c>
      <c r="V4858">
        <v>2</v>
      </c>
      <c r="W4858">
        <v>99</v>
      </c>
      <c r="X4858">
        <v>724</v>
      </c>
      <c r="Y4858">
        <v>-50</v>
      </c>
      <c r="Z4858" t="s">
        <v>35</v>
      </c>
      <c r="AA4858">
        <v>100</v>
      </c>
      <c r="AB4858" t="str">
        <f t="shared" si="75"/>
        <v>50-59</v>
      </c>
    </row>
    <row r="4859" spans="1:28" x14ac:dyDescent="0.3">
      <c r="A4859">
        <v>54</v>
      </c>
      <c r="B4859" t="s">
        <v>27</v>
      </c>
      <c r="C4859" t="s">
        <v>38</v>
      </c>
      <c r="D4859">
        <v>0</v>
      </c>
      <c r="E4859" t="s">
        <v>29</v>
      </c>
      <c r="F4859">
        <v>50</v>
      </c>
      <c r="G4859">
        <v>0</v>
      </c>
      <c r="H4859" t="s">
        <v>30</v>
      </c>
      <c r="I4859">
        <v>0</v>
      </c>
      <c r="J4859" t="s">
        <v>40</v>
      </c>
      <c r="K4859">
        <v>-200</v>
      </c>
      <c r="L4859" s="1">
        <v>2050</v>
      </c>
      <c r="M4859" t="s">
        <v>27</v>
      </c>
      <c r="N4859" t="s">
        <v>27</v>
      </c>
      <c r="O4859" t="s">
        <v>27</v>
      </c>
      <c r="P4859">
        <v>0</v>
      </c>
      <c r="Q4859" t="s">
        <v>34</v>
      </c>
      <c r="R4859">
        <v>2</v>
      </c>
      <c r="S4859" t="s">
        <v>27</v>
      </c>
      <c r="T4859">
        <v>8</v>
      </c>
      <c r="U4859">
        <v>1</v>
      </c>
      <c r="V4859">
        <v>1</v>
      </c>
      <c r="W4859">
        <v>99</v>
      </c>
      <c r="X4859">
        <v>638</v>
      </c>
      <c r="Y4859">
        <v>50</v>
      </c>
      <c r="Z4859" t="s">
        <v>41</v>
      </c>
      <c r="AA4859">
        <v>0</v>
      </c>
      <c r="AB4859" t="str">
        <f t="shared" si="75"/>
        <v>50-59</v>
      </c>
    </row>
    <row r="4860" spans="1:28" x14ac:dyDescent="0.3">
      <c r="A4860">
        <v>41</v>
      </c>
      <c r="B4860" t="s">
        <v>27</v>
      </c>
      <c r="C4860" t="s">
        <v>38</v>
      </c>
      <c r="D4860">
        <v>0</v>
      </c>
      <c r="E4860" t="s">
        <v>29</v>
      </c>
      <c r="F4860">
        <v>50</v>
      </c>
      <c r="G4860">
        <v>0</v>
      </c>
      <c r="H4860" t="s">
        <v>30</v>
      </c>
      <c r="I4860">
        <v>0</v>
      </c>
      <c r="J4860" t="s">
        <v>31</v>
      </c>
      <c r="K4860">
        <v>0</v>
      </c>
      <c r="L4860" s="1">
        <v>2300</v>
      </c>
      <c r="M4860" t="s">
        <v>27</v>
      </c>
      <c r="N4860" t="s">
        <v>27</v>
      </c>
      <c r="O4860" t="s">
        <v>27</v>
      </c>
      <c r="P4860">
        <v>0</v>
      </c>
      <c r="Q4860" t="s">
        <v>34</v>
      </c>
      <c r="R4860">
        <v>24</v>
      </c>
      <c r="S4860" t="s">
        <v>36</v>
      </c>
      <c r="T4860">
        <v>7</v>
      </c>
      <c r="U4860">
        <v>0</v>
      </c>
      <c r="V4860">
        <v>3</v>
      </c>
      <c r="W4860">
        <v>9</v>
      </c>
      <c r="X4860">
        <v>692</v>
      </c>
      <c r="Y4860">
        <v>50</v>
      </c>
      <c r="Z4860" t="s">
        <v>33</v>
      </c>
      <c r="AA4860">
        <v>50</v>
      </c>
      <c r="AB4860" t="str">
        <f t="shared" si="75"/>
        <v>40-49</v>
      </c>
    </row>
    <row r="4861" spans="1:28" x14ac:dyDescent="0.3">
      <c r="A4861">
        <v>37</v>
      </c>
      <c r="B4861" t="s">
        <v>27</v>
      </c>
      <c r="C4861" t="s">
        <v>45</v>
      </c>
      <c r="D4861">
        <v>0</v>
      </c>
      <c r="E4861" t="s">
        <v>42</v>
      </c>
      <c r="F4861">
        <v>100</v>
      </c>
      <c r="G4861">
        <v>0</v>
      </c>
      <c r="H4861" t="s">
        <v>30</v>
      </c>
      <c r="I4861">
        <v>0</v>
      </c>
      <c r="J4861" t="s">
        <v>40</v>
      </c>
      <c r="K4861">
        <v>-200</v>
      </c>
      <c r="L4861" s="1">
        <v>2050</v>
      </c>
      <c r="M4861" t="s">
        <v>27</v>
      </c>
      <c r="N4861" t="s">
        <v>36</v>
      </c>
      <c r="O4861" t="s">
        <v>27</v>
      </c>
      <c r="P4861">
        <v>50</v>
      </c>
      <c r="Q4861" t="s">
        <v>34</v>
      </c>
      <c r="R4861">
        <v>24</v>
      </c>
      <c r="S4861" t="s">
        <v>36</v>
      </c>
      <c r="T4861">
        <v>1</v>
      </c>
      <c r="U4861">
        <v>3</v>
      </c>
      <c r="V4861">
        <v>3</v>
      </c>
      <c r="W4861">
        <v>2</v>
      </c>
      <c r="X4861">
        <v>744</v>
      </c>
      <c r="Y4861">
        <v>-50</v>
      </c>
      <c r="Z4861" t="s">
        <v>35</v>
      </c>
      <c r="AA4861">
        <v>100</v>
      </c>
      <c r="AB4861" t="str">
        <f t="shared" si="75"/>
        <v>30-39</v>
      </c>
    </row>
    <row r="4862" spans="1:28" x14ac:dyDescent="0.3">
      <c r="A4862">
        <v>32</v>
      </c>
      <c r="B4862" t="s">
        <v>27</v>
      </c>
      <c r="C4862" t="s">
        <v>46</v>
      </c>
      <c r="D4862">
        <v>0</v>
      </c>
      <c r="E4862" t="s">
        <v>37</v>
      </c>
      <c r="F4862">
        <v>0</v>
      </c>
      <c r="G4862">
        <v>0</v>
      </c>
      <c r="H4862" t="s">
        <v>30</v>
      </c>
      <c r="I4862">
        <v>0</v>
      </c>
      <c r="J4862" t="s">
        <v>31</v>
      </c>
      <c r="K4862">
        <v>0</v>
      </c>
      <c r="L4862" s="1">
        <v>2050</v>
      </c>
      <c r="M4862" t="s">
        <v>36</v>
      </c>
      <c r="N4862" t="s">
        <v>27</v>
      </c>
      <c r="O4862" t="s">
        <v>27</v>
      </c>
      <c r="P4862">
        <v>50</v>
      </c>
      <c r="Q4862" t="s">
        <v>34</v>
      </c>
      <c r="R4862">
        <v>16</v>
      </c>
      <c r="S4862" t="s">
        <v>36</v>
      </c>
      <c r="T4862">
        <v>7</v>
      </c>
      <c r="U4862">
        <v>2</v>
      </c>
      <c r="V4862">
        <v>2</v>
      </c>
      <c r="W4862">
        <v>9</v>
      </c>
      <c r="X4862">
        <v>790</v>
      </c>
      <c r="Y4862">
        <v>-50</v>
      </c>
      <c r="Z4862" t="s">
        <v>41</v>
      </c>
      <c r="AA4862">
        <v>0</v>
      </c>
      <c r="AB4862" t="str">
        <f t="shared" si="75"/>
        <v>30-39</v>
      </c>
    </row>
    <row r="4863" spans="1:28" x14ac:dyDescent="0.3">
      <c r="A4863">
        <v>27</v>
      </c>
      <c r="B4863" t="s">
        <v>27</v>
      </c>
      <c r="C4863" t="s">
        <v>38</v>
      </c>
      <c r="D4863">
        <v>0</v>
      </c>
      <c r="E4863" t="s">
        <v>29</v>
      </c>
      <c r="F4863">
        <v>50</v>
      </c>
      <c r="G4863">
        <v>1</v>
      </c>
      <c r="H4863" t="s">
        <v>39</v>
      </c>
      <c r="I4863">
        <v>100</v>
      </c>
      <c r="J4863" t="s">
        <v>40</v>
      </c>
      <c r="K4863">
        <v>-200</v>
      </c>
      <c r="L4863" s="1">
        <v>2200</v>
      </c>
      <c r="M4863" t="s">
        <v>27</v>
      </c>
      <c r="N4863" t="s">
        <v>27</v>
      </c>
      <c r="O4863" t="s">
        <v>27</v>
      </c>
      <c r="P4863">
        <v>0</v>
      </c>
      <c r="Q4863" t="s">
        <v>34</v>
      </c>
      <c r="R4863">
        <v>20</v>
      </c>
      <c r="S4863" t="s">
        <v>36</v>
      </c>
      <c r="T4863">
        <v>6</v>
      </c>
      <c r="U4863">
        <v>2</v>
      </c>
      <c r="V4863">
        <v>2</v>
      </c>
      <c r="W4863">
        <v>11</v>
      </c>
      <c r="X4863">
        <v>652</v>
      </c>
      <c r="Y4863">
        <v>50</v>
      </c>
      <c r="Z4863" t="s">
        <v>33</v>
      </c>
      <c r="AA4863">
        <v>50</v>
      </c>
      <c r="AB4863" t="str">
        <f t="shared" si="75"/>
        <v>20-29</v>
      </c>
    </row>
    <row r="4864" spans="1:28" x14ac:dyDescent="0.3">
      <c r="A4864">
        <v>29</v>
      </c>
      <c r="B4864" t="s">
        <v>27</v>
      </c>
      <c r="C4864" t="s">
        <v>38</v>
      </c>
      <c r="D4864">
        <v>0</v>
      </c>
      <c r="E4864" t="s">
        <v>37</v>
      </c>
      <c r="F4864">
        <v>0</v>
      </c>
      <c r="G4864">
        <v>0</v>
      </c>
      <c r="H4864" t="s">
        <v>30</v>
      </c>
      <c r="I4864">
        <v>0</v>
      </c>
      <c r="J4864" t="s">
        <v>40</v>
      </c>
      <c r="K4864">
        <v>-200</v>
      </c>
      <c r="L4864" s="1">
        <v>1850</v>
      </c>
      <c r="M4864" t="s">
        <v>27</v>
      </c>
      <c r="N4864" t="s">
        <v>36</v>
      </c>
      <c r="O4864" t="s">
        <v>27</v>
      </c>
      <c r="P4864">
        <v>50</v>
      </c>
      <c r="Q4864" t="s">
        <v>34</v>
      </c>
      <c r="R4864">
        <v>29</v>
      </c>
      <c r="S4864" t="s">
        <v>36</v>
      </c>
      <c r="T4864">
        <v>7</v>
      </c>
      <c r="U4864">
        <v>2</v>
      </c>
      <c r="V4864">
        <v>2</v>
      </c>
      <c r="W4864">
        <v>2</v>
      </c>
      <c r="X4864">
        <v>731</v>
      </c>
      <c r="Y4864">
        <v>-50</v>
      </c>
      <c r="Z4864" t="s">
        <v>41</v>
      </c>
      <c r="AA4864">
        <v>0</v>
      </c>
      <c r="AB4864" t="str">
        <f t="shared" si="75"/>
        <v>20-29</v>
      </c>
    </row>
    <row r="4865" spans="1:28" x14ac:dyDescent="0.3">
      <c r="A4865">
        <v>19</v>
      </c>
      <c r="B4865" t="s">
        <v>27</v>
      </c>
      <c r="C4865" t="s">
        <v>28</v>
      </c>
      <c r="D4865">
        <v>86</v>
      </c>
      <c r="E4865" t="s">
        <v>29</v>
      </c>
      <c r="F4865">
        <v>50</v>
      </c>
      <c r="G4865">
        <v>2</v>
      </c>
      <c r="H4865" t="s">
        <v>30</v>
      </c>
      <c r="I4865">
        <v>100</v>
      </c>
      <c r="J4865" t="s">
        <v>40</v>
      </c>
      <c r="K4865">
        <v>-200</v>
      </c>
      <c r="L4865" s="1">
        <v>2186</v>
      </c>
      <c r="M4865" t="s">
        <v>27</v>
      </c>
      <c r="N4865" t="s">
        <v>27</v>
      </c>
      <c r="O4865" t="s">
        <v>27</v>
      </c>
      <c r="P4865">
        <v>0</v>
      </c>
      <c r="Q4865" t="s">
        <v>34</v>
      </c>
      <c r="R4865">
        <v>19</v>
      </c>
      <c r="S4865" t="s">
        <v>36</v>
      </c>
      <c r="T4865">
        <v>8</v>
      </c>
      <c r="U4865">
        <v>4</v>
      </c>
      <c r="V4865">
        <v>3</v>
      </c>
      <c r="W4865">
        <v>4</v>
      </c>
      <c r="X4865">
        <v>772</v>
      </c>
      <c r="Y4865">
        <v>-50</v>
      </c>
      <c r="Z4865" t="s">
        <v>33</v>
      </c>
      <c r="AA4865">
        <v>50</v>
      </c>
      <c r="AB4865" t="str">
        <f t="shared" si="75"/>
        <v>10-19</v>
      </c>
    </row>
    <row r="4866" spans="1:28" x14ac:dyDescent="0.3">
      <c r="A4866">
        <v>38</v>
      </c>
      <c r="B4866" t="s">
        <v>27</v>
      </c>
      <c r="C4866" t="s">
        <v>28</v>
      </c>
      <c r="D4866">
        <v>86</v>
      </c>
      <c r="E4866" t="s">
        <v>42</v>
      </c>
      <c r="F4866">
        <v>100</v>
      </c>
      <c r="G4866">
        <v>0</v>
      </c>
      <c r="H4866" t="s">
        <v>39</v>
      </c>
      <c r="I4866">
        <v>0</v>
      </c>
      <c r="J4866" t="s">
        <v>31</v>
      </c>
      <c r="K4866">
        <v>0</v>
      </c>
      <c r="L4866" s="1">
        <v>2236</v>
      </c>
      <c r="M4866" t="s">
        <v>27</v>
      </c>
      <c r="N4866" t="s">
        <v>36</v>
      </c>
      <c r="O4866" t="s">
        <v>27</v>
      </c>
      <c r="P4866">
        <v>50</v>
      </c>
      <c r="Q4866" t="s">
        <v>44</v>
      </c>
      <c r="R4866">
        <v>5</v>
      </c>
      <c r="S4866" t="s">
        <v>36</v>
      </c>
      <c r="T4866">
        <v>4</v>
      </c>
      <c r="U4866">
        <v>1</v>
      </c>
      <c r="V4866">
        <v>3</v>
      </c>
      <c r="W4866">
        <v>5</v>
      </c>
      <c r="X4866">
        <v>715</v>
      </c>
      <c r="Y4866">
        <v>-50</v>
      </c>
      <c r="Z4866" t="s">
        <v>41</v>
      </c>
      <c r="AA4866">
        <v>0</v>
      </c>
      <c r="AB4866" t="str">
        <f t="shared" ref="AB4866:AB4929" si="76">FLOOR(A4866,10) &amp; "-" &amp; (FLOOR(A4866,10)+9)</f>
        <v>30-39</v>
      </c>
    </row>
    <row r="4867" spans="1:28" x14ac:dyDescent="0.3">
      <c r="A4867">
        <v>18</v>
      </c>
      <c r="B4867" t="s">
        <v>27</v>
      </c>
      <c r="C4867" t="s">
        <v>38</v>
      </c>
      <c r="D4867">
        <v>0</v>
      </c>
      <c r="E4867" t="s">
        <v>29</v>
      </c>
      <c r="F4867">
        <v>50</v>
      </c>
      <c r="G4867">
        <v>1</v>
      </c>
      <c r="H4867" t="s">
        <v>30</v>
      </c>
      <c r="I4867">
        <v>50</v>
      </c>
      <c r="J4867" t="s">
        <v>31</v>
      </c>
      <c r="K4867">
        <v>0</v>
      </c>
      <c r="L4867" s="1">
        <v>2300</v>
      </c>
      <c r="M4867" t="s">
        <v>27</v>
      </c>
      <c r="N4867" t="s">
        <v>27</v>
      </c>
      <c r="O4867" t="s">
        <v>27</v>
      </c>
      <c r="P4867">
        <v>0</v>
      </c>
      <c r="Q4867" t="s">
        <v>34</v>
      </c>
      <c r="R4867">
        <v>6</v>
      </c>
      <c r="S4867" t="s">
        <v>27</v>
      </c>
      <c r="T4867">
        <v>5</v>
      </c>
      <c r="U4867">
        <v>2</v>
      </c>
      <c r="V4867">
        <v>3</v>
      </c>
      <c r="W4867">
        <v>99</v>
      </c>
      <c r="X4867">
        <v>708</v>
      </c>
      <c r="Y4867">
        <v>-50</v>
      </c>
      <c r="Z4867" t="s">
        <v>35</v>
      </c>
      <c r="AA4867">
        <v>100</v>
      </c>
      <c r="AB4867" t="str">
        <f t="shared" si="76"/>
        <v>10-19</v>
      </c>
    </row>
    <row r="4868" spans="1:28" x14ac:dyDescent="0.3">
      <c r="A4868">
        <v>42</v>
      </c>
      <c r="B4868" t="s">
        <v>27</v>
      </c>
      <c r="C4868" t="s">
        <v>45</v>
      </c>
      <c r="D4868">
        <v>0</v>
      </c>
      <c r="E4868" t="s">
        <v>42</v>
      </c>
      <c r="F4868">
        <v>100</v>
      </c>
      <c r="G4868">
        <v>0</v>
      </c>
      <c r="H4868" t="s">
        <v>30</v>
      </c>
      <c r="I4868">
        <v>0</v>
      </c>
      <c r="J4868" t="s">
        <v>31</v>
      </c>
      <c r="K4868">
        <v>0</v>
      </c>
      <c r="L4868" s="1">
        <v>2250</v>
      </c>
      <c r="M4868" t="s">
        <v>27</v>
      </c>
      <c r="N4868" t="s">
        <v>36</v>
      </c>
      <c r="O4868" t="s">
        <v>27</v>
      </c>
      <c r="P4868">
        <v>50</v>
      </c>
      <c r="Q4868" t="s">
        <v>32</v>
      </c>
      <c r="R4868">
        <v>9</v>
      </c>
      <c r="S4868" t="s">
        <v>36</v>
      </c>
      <c r="T4868">
        <v>5</v>
      </c>
      <c r="U4868">
        <v>0</v>
      </c>
      <c r="V4868">
        <v>1</v>
      </c>
      <c r="W4868">
        <v>11</v>
      </c>
      <c r="X4868">
        <v>789</v>
      </c>
      <c r="Y4868">
        <v>-50</v>
      </c>
      <c r="Z4868" t="s">
        <v>35</v>
      </c>
      <c r="AA4868">
        <v>100</v>
      </c>
      <c r="AB4868" t="str">
        <f t="shared" si="76"/>
        <v>40-49</v>
      </c>
    </row>
    <row r="4869" spans="1:28" x14ac:dyDescent="0.3">
      <c r="A4869">
        <v>39</v>
      </c>
      <c r="B4869" t="s">
        <v>27</v>
      </c>
      <c r="C4869" t="s">
        <v>46</v>
      </c>
      <c r="D4869">
        <v>0</v>
      </c>
      <c r="E4869" t="s">
        <v>37</v>
      </c>
      <c r="F4869">
        <v>0</v>
      </c>
      <c r="G4869">
        <v>0</v>
      </c>
      <c r="H4869" t="s">
        <v>30</v>
      </c>
      <c r="I4869">
        <v>0</v>
      </c>
      <c r="J4869" t="s">
        <v>31</v>
      </c>
      <c r="K4869">
        <v>0</v>
      </c>
      <c r="L4869" s="1">
        <v>2100</v>
      </c>
      <c r="M4869" t="s">
        <v>36</v>
      </c>
      <c r="N4869" t="s">
        <v>27</v>
      </c>
      <c r="O4869" t="s">
        <v>27</v>
      </c>
      <c r="P4869">
        <v>50</v>
      </c>
      <c r="Q4869" t="s">
        <v>34</v>
      </c>
      <c r="R4869">
        <v>15</v>
      </c>
      <c r="S4869" t="s">
        <v>27</v>
      </c>
      <c r="T4869">
        <v>5</v>
      </c>
      <c r="U4869">
        <v>1</v>
      </c>
      <c r="V4869">
        <v>2</v>
      </c>
      <c r="W4869">
        <v>99</v>
      </c>
      <c r="X4869">
        <v>745</v>
      </c>
      <c r="Y4869">
        <v>-50</v>
      </c>
      <c r="Z4869" t="s">
        <v>33</v>
      </c>
      <c r="AA4869">
        <v>50</v>
      </c>
      <c r="AB4869" t="str">
        <f t="shared" si="76"/>
        <v>30-39</v>
      </c>
    </row>
    <row r="4870" spans="1:28" x14ac:dyDescent="0.3">
      <c r="A4870">
        <v>42</v>
      </c>
      <c r="B4870" t="s">
        <v>27</v>
      </c>
      <c r="C4870" t="s">
        <v>28</v>
      </c>
      <c r="D4870">
        <v>86</v>
      </c>
      <c r="E4870" t="s">
        <v>37</v>
      </c>
      <c r="F4870">
        <v>0</v>
      </c>
      <c r="G4870">
        <v>1</v>
      </c>
      <c r="H4870" t="s">
        <v>30</v>
      </c>
      <c r="I4870">
        <v>50</v>
      </c>
      <c r="J4870" t="s">
        <v>31</v>
      </c>
      <c r="K4870">
        <v>0</v>
      </c>
      <c r="L4870" s="1">
        <v>2336</v>
      </c>
      <c r="M4870" t="s">
        <v>27</v>
      </c>
      <c r="N4870" t="s">
        <v>36</v>
      </c>
      <c r="O4870" t="s">
        <v>27</v>
      </c>
      <c r="P4870">
        <v>50</v>
      </c>
      <c r="Q4870" t="s">
        <v>34</v>
      </c>
      <c r="R4870">
        <v>14</v>
      </c>
      <c r="S4870" t="s">
        <v>27</v>
      </c>
      <c r="T4870">
        <v>7</v>
      </c>
      <c r="U4870">
        <v>1</v>
      </c>
      <c r="V4870">
        <v>1</v>
      </c>
      <c r="W4870">
        <v>99</v>
      </c>
      <c r="X4870">
        <v>684</v>
      </c>
      <c r="Y4870">
        <v>50</v>
      </c>
      <c r="Z4870" t="s">
        <v>33</v>
      </c>
      <c r="AA4870">
        <v>50</v>
      </c>
      <c r="AB4870" t="str">
        <f t="shared" si="76"/>
        <v>40-49</v>
      </c>
    </row>
    <row r="4871" spans="1:28" x14ac:dyDescent="0.3">
      <c r="A4871">
        <v>32</v>
      </c>
      <c r="B4871" t="s">
        <v>27</v>
      </c>
      <c r="C4871" t="s">
        <v>46</v>
      </c>
      <c r="D4871">
        <v>0</v>
      </c>
      <c r="E4871" t="s">
        <v>29</v>
      </c>
      <c r="F4871">
        <v>50</v>
      </c>
      <c r="G4871">
        <v>0</v>
      </c>
      <c r="H4871" t="s">
        <v>39</v>
      </c>
      <c r="I4871">
        <v>0</v>
      </c>
      <c r="J4871" t="s">
        <v>31</v>
      </c>
      <c r="K4871">
        <v>0</v>
      </c>
      <c r="L4871" s="1">
        <v>2200</v>
      </c>
      <c r="M4871" t="s">
        <v>36</v>
      </c>
      <c r="N4871" t="s">
        <v>27</v>
      </c>
      <c r="O4871" t="s">
        <v>27</v>
      </c>
      <c r="P4871">
        <v>50</v>
      </c>
      <c r="Q4871" t="s">
        <v>34</v>
      </c>
      <c r="R4871">
        <v>10</v>
      </c>
      <c r="S4871" t="s">
        <v>36</v>
      </c>
      <c r="T4871">
        <v>4</v>
      </c>
      <c r="U4871">
        <v>5</v>
      </c>
      <c r="V4871">
        <v>3</v>
      </c>
      <c r="W4871">
        <v>1</v>
      </c>
      <c r="X4871">
        <v>805</v>
      </c>
      <c r="Y4871">
        <v>-50</v>
      </c>
      <c r="Z4871" t="s">
        <v>35</v>
      </c>
      <c r="AA4871">
        <v>100</v>
      </c>
      <c r="AB4871" t="str">
        <f t="shared" si="76"/>
        <v>30-39</v>
      </c>
    </row>
    <row r="4872" spans="1:28" x14ac:dyDescent="0.3">
      <c r="A4872">
        <v>86</v>
      </c>
      <c r="B4872" t="s">
        <v>36</v>
      </c>
      <c r="C4872" t="s">
        <v>45</v>
      </c>
      <c r="D4872">
        <v>0</v>
      </c>
      <c r="E4872" t="s">
        <v>42</v>
      </c>
      <c r="F4872">
        <v>100</v>
      </c>
      <c r="G4872">
        <v>0</v>
      </c>
      <c r="H4872" t="s">
        <v>30</v>
      </c>
      <c r="I4872">
        <v>0</v>
      </c>
      <c r="J4872" t="s">
        <v>31</v>
      </c>
      <c r="K4872">
        <v>0</v>
      </c>
      <c r="L4872" s="1">
        <v>2400</v>
      </c>
      <c r="M4872" t="s">
        <v>27</v>
      </c>
      <c r="N4872" t="s">
        <v>27</v>
      </c>
      <c r="O4872" t="s">
        <v>27</v>
      </c>
      <c r="P4872">
        <v>0</v>
      </c>
      <c r="Q4872" t="s">
        <v>34</v>
      </c>
      <c r="R4872">
        <v>23</v>
      </c>
      <c r="S4872" t="s">
        <v>36</v>
      </c>
      <c r="T4872">
        <v>5</v>
      </c>
      <c r="U4872">
        <v>1</v>
      </c>
      <c r="V4872">
        <v>1</v>
      </c>
      <c r="W4872">
        <v>1</v>
      </c>
      <c r="X4872">
        <v>585</v>
      </c>
      <c r="Y4872">
        <v>50</v>
      </c>
      <c r="Z4872" t="s">
        <v>35</v>
      </c>
      <c r="AA4872">
        <v>100</v>
      </c>
      <c r="AB4872" t="str">
        <f t="shared" si="76"/>
        <v>80-89</v>
      </c>
    </row>
    <row r="4873" spans="1:28" x14ac:dyDescent="0.3">
      <c r="A4873">
        <v>60</v>
      </c>
      <c r="B4873" t="s">
        <v>36</v>
      </c>
      <c r="C4873" t="s">
        <v>28</v>
      </c>
      <c r="D4873">
        <v>86</v>
      </c>
      <c r="E4873" t="s">
        <v>42</v>
      </c>
      <c r="F4873">
        <v>100</v>
      </c>
      <c r="G4873">
        <v>1</v>
      </c>
      <c r="H4873" t="s">
        <v>30</v>
      </c>
      <c r="I4873">
        <v>50</v>
      </c>
      <c r="J4873" t="s">
        <v>31</v>
      </c>
      <c r="K4873">
        <v>0</v>
      </c>
      <c r="L4873" s="1">
        <v>2486</v>
      </c>
      <c r="M4873" t="s">
        <v>36</v>
      </c>
      <c r="N4873" t="s">
        <v>27</v>
      </c>
      <c r="O4873" t="s">
        <v>27</v>
      </c>
      <c r="P4873">
        <v>50</v>
      </c>
      <c r="Q4873" t="s">
        <v>34</v>
      </c>
      <c r="R4873">
        <v>27</v>
      </c>
      <c r="S4873" t="s">
        <v>36</v>
      </c>
      <c r="T4873">
        <v>2</v>
      </c>
      <c r="U4873">
        <v>3</v>
      </c>
      <c r="V4873">
        <v>2</v>
      </c>
      <c r="W4873">
        <v>7</v>
      </c>
      <c r="X4873">
        <v>645</v>
      </c>
      <c r="Y4873">
        <v>50</v>
      </c>
      <c r="Z4873" t="s">
        <v>35</v>
      </c>
      <c r="AA4873">
        <v>100</v>
      </c>
      <c r="AB4873" t="str">
        <f t="shared" si="76"/>
        <v>60-69</v>
      </c>
    </row>
    <row r="4874" spans="1:28" x14ac:dyDescent="0.3">
      <c r="A4874">
        <v>21</v>
      </c>
      <c r="B4874" t="s">
        <v>27</v>
      </c>
      <c r="C4874" t="s">
        <v>38</v>
      </c>
      <c r="D4874">
        <v>0</v>
      </c>
      <c r="E4874" t="s">
        <v>37</v>
      </c>
      <c r="F4874">
        <v>0</v>
      </c>
      <c r="G4874">
        <v>1</v>
      </c>
      <c r="H4874" t="s">
        <v>30</v>
      </c>
      <c r="I4874">
        <v>50</v>
      </c>
      <c r="J4874" t="s">
        <v>40</v>
      </c>
      <c r="K4874">
        <v>-200</v>
      </c>
      <c r="L4874" s="1">
        <v>1950</v>
      </c>
      <c r="M4874" t="s">
        <v>36</v>
      </c>
      <c r="N4874" t="s">
        <v>36</v>
      </c>
      <c r="O4874" t="s">
        <v>27</v>
      </c>
      <c r="P4874">
        <v>100</v>
      </c>
      <c r="Q4874" t="s">
        <v>34</v>
      </c>
      <c r="R4874">
        <v>3</v>
      </c>
      <c r="S4874" t="s">
        <v>36</v>
      </c>
      <c r="T4874">
        <v>2</v>
      </c>
      <c r="U4874">
        <v>2</v>
      </c>
      <c r="V4874">
        <v>3</v>
      </c>
      <c r="W4874">
        <v>10</v>
      </c>
      <c r="X4874">
        <v>770</v>
      </c>
      <c r="Y4874">
        <v>-50</v>
      </c>
      <c r="Z4874" t="s">
        <v>35</v>
      </c>
      <c r="AA4874">
        <v>100</v>
      </c>
      <c r="AB4874" t="str">
        <f t="shared" si="76"/>
        <v>20-29</v>
      </c>
    </row>
    <row r="4875" spans="1:28" x14ac:dyDescent="0.3">
      <c r="A4875">
        <v>43</v>
      </c>
      <c r="B4875" t="s">
        <v>27</v>
      </c>
      <c r="C4875" t="s">
        <v>38</v>
      </c>
      <c r="D4875">
        <v>0</v>
      </c>
      <c r="E4875" t="s">
        <v>37</v>
      </c>
      <c r="F4875">
        <v>0</v>
      </c>
      <c r="G4875">
        <v>1</v>
      </c>
      <c r="H4875" t="s">
        <v>30</v>
      </c>
      <c r="I4875">
        <v>50</v>
      </c>
      <c r="J4875" t="s">
        <v>31</v>
      </c>
      <c r="K4875">
        <v>0</v>
      </c>
      <c r="L4875" s="1">
        <v>2350</v>
      </c>
      <c r="M4875" t="s">
        <v>27</v>
      </c>
      <c r="N4875" t="s">
        <v>27</v>
      </c>
      <c r="O4875" t="s">
        <v>27</v>
      </c>
      <c r="P4875">
        <v>0</v>
      </c>
      <c r="Q4875" t="s">
        <v>34</v>
      </c>
      <c r="R4875">
        <v>9</v>
      </c>
      <c r="S4875" t="s">
        <v>36</v>
      </c>
      <c r="T4875">
        <v>2</v>
      </c>
      <c r="U4875">
        <v>3</v>
      </c>
      <c r="V4875">
        <v>1</v>
      </c>
      <c r="W4875">
        <v>1</v>
      </c>
      <c r="X4875">
        <v>676</v>
      </c>
      <c r="Y4875">
        <v>50</v>
      </c>
      <c r="Z4875" t="s">
        <v>35</v>
      </c>
      <c r="AA4875">
        <v>100</v>
      </c>
      <c r="AB4875" t="str">
        <f t="shared" si="76"/>
        <v>40-49</v>
      </c>
    </row>
    <row r="4876" spans="1:28" x14ac:dyDescent="0.3">
      <c r="A4876">
        <v>30</v>
      </c>
      <c r="B4876" t="s">
        <v>27</v>
      </c>
      <c r="C4876" t="s">
        <v>38</v>
      </c>
      <c r="D4876">
        <v>0</v>
      </c>
      <c r="E4876" t="s">
        <v>42</v>
      </c>
      <c r="F4876">
        <v>100</v>
      </c>
      <c r="G4876">
        <v>0</v>
      </c>
      <c r="H4876" t="s">
        <v>30</v>
      </c>
      <c r="I4876">
        <v>0</v>
      </c>
      <c r="J4876" t="s">
        <v>31</v>
      </c>
      <c r="K4876">
        <v>0</v>
      </c>
      <c r="L4876" s="1">
        <v>2350</v>
      </c>
      <c r="M4876" t="s">
        <v>27</v>
      </c>
      <c r="N4876" t="s">
        <v>36</v>
      </c>
      <c r="O4876" t="s">
        <v>27</v>
      </c>
      <c r="P4876">
        <v>50</v>
      </c>
      <c r="Q4876" t="s">
        <v>44</v>
      </c>
      <c r="R4876">
        <v>28</v>
      </c>
      <c r="S4876" t="s">
        <v>36</v>
      </c>
      <c r="T4876">
        <v>5</v>
      </c>
      <c r="U4876">
        <v>2</v>
      </c>
      <c r="V4876">
        <v>2</v>
      </c>
      <c r="W4876">
        <v>6</v>
      </c>
      <c r="X4876">
        <v>659</v>
      </c>
      <c r="Y4876">
        <v>50</v>
      </c>
      <c r="Z4876" t="s">
        <v>35</v>
      </c>
      <c r="AA4876">
        <v>100</v>
      </c>
      <c r="AB4876" t="str">
        <f t="shared" si="76"/>
        <v>30-39</v>
      </c>
    </row>
    <row r="4877" spans="1:28" x14ac:dyDescent="0.3">
      <c r="A4877">
        <v>24</v>
      </c>
      <c r="B4877" t="s">
        <v>27</v>
      </c>
      <c r="C4877" t="s">
        <v>45</v>
      </c>
      <c r="D4877">
        <v>0</v>
      </c>
      <c r="E4877" t="s">
        <v>42</v>
      </c>
      <c r="F4877">
        <v>100</v>
      </c>
      <c r="G4877">
        <v>3</v>
      </c>
      <c r="H4877" t="s">
        <v>30</v>
      </c>
      <c r="I4877">
        <v>150</v>
      </c>
      <c r="J4877" t="s">
        <v>31</v>
      </c>
      <c r="K4877">
        <v>0</v>
      </c>
      <c r="L4877" s="1">
        <v>2350</v>
      </c>
      <c r="M4877" t="s">
        <v>27</v>
      </c>
      <c r="N4877" t="s">
        <v>36</v>
      </c>
      <c r="O4877" t="s">
        <v>27</v>
      </c>
      <c r="P4877">
        <v>50</v>
      </c>
      <c r="Q4877" t="s">
        <v>34</v>
      </c>
      <c r="R4877">
        <v>6</v>
      </c>
      <c r="S4877" t="s">
        <v>27</v>
      </c>
      <c r="T4877">
        <v>8</v>
      </c>
      <c r="U4877">
        <v>3</v>
      </c>
      <c r="V4877">
        <v>2</v>
      </c>
      <c r="W4877">
        <v>99</v>
      </c>
      <c r="X4877">
        <v>762</v>
      </c>
      <c r="Y4877">
        <v>-50</v>
      </c>
      <c r="Z4877" t="s">
        <v>33</v>
      </c>
      <c r="AA4877">
        <v>50</v>
      </c>
      <c r="AB4877" t="str">
        <f t="shared" si="76"/>
        <v>20-29</v>
      </c>
    </row>
    <row r="4878" spans="1:28" x14ac:dyDescent="0.3">
      <c r="A4878">
        <v>19</v>
      </c>
      <c r="B4878" t="s">
        <v>27</v>
      </c>
      <c r="C4878" t="s">
        <v>28</v>
      </c>
      <c r="D4878">
        <v>86</v>
      </c>
      <c r="E4878" t="s">
        <v>29</v>
      </c>
      <c r="F4878">
        <v>50</v>
      </c>
      <c r="G4878">
        <v>0</v>
      </c>
      <c r="H4878" t="s">
        <v>30</v>
      </c>
      <c r="I4878">
        <v>0</v>
      </c>
      <c r="J4878" t="s">
        <v>40</v>
      </c>
      <c r="K4878">
        <v>-200</v>
      </c>
      <c r="L4878" s="1">
        <v>2136</v>
      </c>
      <c r="M4878" t="s">
        <v>27</v>
      </c>
      <c r="N4878" t="s">
        <v>27</v>
      </c>
      <c r="O4878" t="s">
        <v>27</v>
      </c>
      <c r="P4878">
        <v>0</v>
      </c>
      <c r="Q4878" t="s">
        <v>34</v>
      </c>
      <c r="R4878">
        <v>11</v>
      </c>
      <c r="S4878" t="s">
        <v>27</v>
      </c>
      <c r="T4878">
        <v>4</v>
      </c>
      <c r="U4878">
        <v>3</v>
      </c>
      <c r="V4878">
        <v>1</v>
      </c>
      <c r="W4878">
        <v>99</v>
      </c>
      <c r="X4878">
        <v>742</v>
      </c>
      <c r="Y4878">
        <v>-50</v>
      </c>
      <c r="Z4878" t="s">
        <v>35</v>
      </c>
      <c r="AA4878">
        <v>100</v>
      </c>
      <c r="AB4878" t="str">
        <f t="shared" si="76"/>
        <v>10-19</v>
      </c>
    </row>
    <row r="4879" spans="1:28" x14ac:dyDescent="0.3">
      <c r="A4879">
        <v>46</v>
      </c>
      <c r="B4879" t="s">
        <v>27</v>
      </c>
      <c r="C4879" t="s">
        <v>38</v>
      </c>
      <c r="D4879">
        <v>0</v>
      </c>
      <c r="E4879" t="s">
        <v>42</v>
      </c>
      <c r="F4879">
        <v>100</v>
      </c>
      <c r="G4879">
        <v>0</v>
      </c>
      <c r="H4879" t="s">
        <v>30</v>
      </c>
      <c r="I4879">
        <v>0</v>
      </c>
      <c r="J4879" t="s">
        <v>40</v>
      </c>
      <c r="K4879">
        <v>-200</v>
      </c>
      <c r="L4879" s="1">
        <v>2050</v>
      </c>
      <c r="M4879" t="s">
        <v>27</v>
      </c>
      <c r="N4879" t="s">
        <v>36</v>
      </c>
      <c r="O4879" t="s">
        <v>27</v>
      </c>
      <c r="P4879">
        <v>50</v>
      </c>
      <c r="Q4879" t="s">
        <v>34</v>
      </c>
      <c r="R4879">
        <v>18</v>
      </c>
      <c r="S4879" t="s">
        <v>36</v>
      </c>
      <c r="T4879">
        <v>3</v>
      </c>
      <c r="U4879">
        <v>2</v>
      </c>
      <c r="V4879">
        <v>2</v>
      </c>
      <c r="W4879">
        <v>11</v>
      </c>
      <c r="X4879">
        <v>746</v>
      </c>
      <c r="Y4879">
        <v>-50</v>
      </c>
      <c r="Z4879" t="s">
        <v>35</v>
      </c>
      <c r="AA4879">
        <v>100</v>
      </c>
      <c r="AB4879" t="str">
        <f t="shared" si="76"/>
        <v>40-49</v>
      </c>
    </row>
    <row r="4880" spans="1:28" x14ac:dyDescent="0.3">
      <c r="A4880">
        <v>29</v>
      </c>
      <c r="B4880" t="s">
        <v>27</v>
      </c>
      <c r="C4880" t="s">
        <v>38</v>
      </c>
      <c r="D4880">
        <v>0</v>
      </c>
      <c r="E4880" t="s">
        <v>37</v>
      </c>
      <c r="F4880">
        <v>0</v>
      </c>
      <c r="G4880">
        <v>0</v>
      </c>
      <c r="H4880" t="s">
        <v>30</v>
      </c>
      <c r="I4880">
        <v>0</v>
      </c>
      <c r="J4880" t="s">
        <v>31</v>
      </c>
      <c r="K4880">
        <v>0</v>
      </c>
      <c r="L4880" s="1">
        <v>2100</v>
      </c>
      <c r="M4880" t="s">
        <v>36</v>
      </c>
      <c r="N4880" t="s">
        <v>27</v>
      </c>
      <c r="O4880" t="s">
        <v>27</v>
      </c>
      <c r="P4880">
        <v>50</v>
      </c>
      <c r="Q4880" t="s">
        <v>32</v>
      </c>
      <c r="R4880">
        <v>2</v>
      </c>
      <c r="S4880" t="s">
        <v>27</v>
      </c>
      <c r="T4880">
        <v>8</v>
      </c>
      <c r="U4880">
        <v>1</v>
      </c>
      <c r="V4880">
        <v>2</v>
      </c>
      <c r="W4880">
        <v>99</v>
      </c>
      <c r="X4880">
        <v>711</v>
      </c>
      <c r="Y4880">
        <v>-50</v>
      </c>
      <c r="Z4880" t="s">
        <v>33</v>
      </c>
      <c r="AA4880">
        <v>50</v>
      </c>
      <c r="AB4880" t="str">
        <f t="shared" si="76"/>
        <v>20-29</v>
      </c>
    </row>
    <row r="4881" spans="1:28" x14ac:dyDescent="0.3">
      <c r="A4881">
        <v>54</v>
      </c>
      <c r="B4881" t="s">
        <v>27</v>
      </c>
      <c r="C4881" t="s">
        <v>28</v>
      </c>
      <c r="D4881">
        <v>86</v>
      </c>
      <c r="E4881" t="s">
        <v>29</v>
      </c>
      <c r="F4881">
        <v>50</v>
      </c>
      <c r="G4881">
        <v>0</v>
      </c>
      <c r="H4881" t="s">
        <v>30</v>
      </c>
      <c r="I4881">
        <v>0</v>
      </c>
      <c r="J4881" t="s">
        <v>40</v>
      </c>
      <c r="K4881">
        <v>-200</v>
      </c>
      <c r="L4881" s="1">
        <v>2086</v>
      </c>
      <c r="M4881" t="s">
        <v>27</v>
      </c>
      <c r="N4881" t="s">
        <v>36</v>
      </c>
      <c r="O4881" t="s">
        <v>27</v>
      </c>
      <c r="P4881">
        <v>50</v>
      </c>
      <c r="Q4881" t="s">
        <v>34</v>
      </c>
      <c r="R4881">
        <v>5</v>
      </c>
      <c r="S4881" t="s">
        <v>27</v>
      </c>
      <c r="T4881">
        <v>4</v>
      </c>
      <c r="U4881">
        <v>0</v>
      </c>
      <c r="V4881">
        <v>2</v>
      </c>
      <c r="W4881">
        <v>99</v>
      </c>
      <c r="X4881">
        <v>758</v>
      </c>
      <c r="Y4881">
        <v>-50</v>
      </c>
      <c r="Z4881" t="s">
        <v>35</v>
      </c>
      <c r="AA4881">
        <v>100</v>
      </c>
      <c r="AB4881" t="str">
        <f t="shared" si="76"/>
        <v>50-59</v>
      </c>
    </row>
    <row r="4882" spans="1:28" x14ac:dyDescent="0.3">
      <c r="A4882">
        <v>54</v>
      </c>
      <c r="B4882" t="s">
        <v>27</v>
      </c>
      <c r="C4882" t="s">
        <v>46</v>
      </c>
      <c r="D4882">
        <v>0</v>
      </c>
      <c r="E4882" t="s">
        <v>29</v>
      </c>
      <c r="F4882">
        <v>50</v>
      </c>
      <c r="G4882">
        <v>0</v>
      </c>
      <c r="H4882" t="s">
        <v>30</v>
      </c>
      <c r="I4882">
        <v>0</v>
      </c>
      <c r="J4882" t="s">
        <v>31</v>
      </c>
      <c r="K4882">
        <v>0</v>
      </c>
      <c r="L4882" s="1">
        <v>2300</v>
      </c>
      <c r="M4882" t="s">
        <v>27</v>
      </c>
      <c r="N4882" t="s">
        <v>36</v>
      </c>
      <c r="O4882" t="s">
        <v>27</v>
      </c>
      <c r="P4882">
        <v>50</v>
      </c>
      <c r="Q4882" t="s">
        <v>32</v>
      </c>
      <c r="R4882">
        <v>18</v>
      </c>
      <c r="S4882" t="s">
        <v>36</v>
      </c>
      <c r="T4882">
        <v>7</v>
      </c>
      <c r="U4882">
        <v>2</v>
      </c>
      <c r="V4882">
        <v>3</v>
      </c>
      <c r="W4882">
        <v>7</v>
      </c>
      <c r="X4882">
        <v>694</v>
      </c>
      <c r="Y4882">
        <v>50</v>
      </c>
      <c r="Z4882" t="s">
        <v>35</v>
      </c>
      <c r="AA4882">
        <v>100</v>
      </c>
      <c r="AB4882" t="str">
        <f t="shared" si="76"/>
        <v>50-59</v>
      </c>
    </row>
    <row r="4883" spans="1:28" x14ac:dyDescent="0.3">
      <c r="A4883">
        <v>60</v>
      </c>
      <c r="B4883" t="s">
        <v>36</v>
      </c>
      <c r="C4883" t="s">
        <v>38</v>
      </c>
      <c r="D4883">
        <v>0</v>
      </c>
      <c r="E4883" t="s">
        <v>29</v>
      </c>
      <c r="F4883">
        <v>50</v>
      </c>
      <c r="G4883">
        <v>0</v>
      </c>
      <c r="H4883" t="s">
        <v>30</v>
      </c>
      <c r="I4883">
        <v>0</v>
      </c>
      <c r="J4883" t="s">
        <v>40</v>
      </c>
      <c r="K4883">
        <v>-200</v>
      </c>
      <c r="L4883" s="1">
        <v>1950</v>
      </c>
      <c r="M4883" t="s">
        <v>27</v>
      </c>
      <c r="N4883" t="s">
        <v>27</v>
      </c>
      <c r="O4883" t="s">
        <v>27</v>
      </c>
      <c r="P4883">
        <v>0</v>
      </c>
      <c r="Q4883" t="s">
        <v>44</v>
      </c>
      <c r="R4883">
        <v>1</v>
      </c>
      <c r="S4883" t="s">
        <v>36</v>
      </c>
      <c r="T4883">
        <v>1</v>
      </c>
      <c r="U4883">
        <v>1</v>
      </c>
      <c r="V4883">
        <v>3</v>
      </c>
      <c r="W4883">
        <v>5</v>
      </c>
      <c r="X4883">
        <v>711</v>
      </c>
      <c r="Y4883">
        <v>-50</v>
      </c>
      <c r="Z4883" t="s">
        <v>41</v>
      </c>
      <c r="AA4883">
        <v>0</v>
      </c>
      <c r="AB4883" t="str">
        <f t="shared" si="76"/>
        <v>60-69</v>
      </c>
    </row>
    <row r="4884" spans="1:28" x14ac:dyDescent="0.3">
      <c r="A4884">
        <v>27</v>
      </c>
      <c r="B4884" t="s">
        <v>27</v>
      </c>
      <c r="C4884" t="s">
        <v>28</v>
      </c>
      <c r="D4884">
        <v>86</v>
      </c>
      <c r="E4884" t="s">
        <v>29</v>
      </c>
      <c r="F4884">
        <v>50</v>
      </c>
      <c r="G4884">
        <v>1</v>
      </c>
      <c r="H4884" t="s">
        <v>30</v>
      </c>
      <c r="I4884">
        <v>50</v>
      </c>
      <c r="J4884" t="s">
        <v>31</v>
      </c>
      <c r="K4884">
        <v>0</v>
      </c>
      <c r="L4884" s="1">
        <v>2286</v>
      </c>
      <c r="M4884" t="s">
        <v>36</v>
      </c>
      <c r="N4884" t="s">
        <v>36</v>
      </c>
      <c r="O4884" t="s">
        <v>27</v>
      </c>
      <c r="P4884">
        <v>100</v>
      </c>
      <c r="Q4884" t="s">
        <v>34</v>
      </c>
      <c r="R4884">
        <v>8</v>
      </c>
      <c r="S4884" t="s">
        <v>36</v>
      </c>
      <c r="T4884">
        <v>7</v>
      </c>
      <c r="U4884">
        <v>1</v>
      </c>
      <c r="V4884">
        <v>1</v>
      </c>
      <c r="W4884">
        <v>7</v>
      </c>
      <c r="X4884">
        <v>707</v>
      </c>
      <c r="Y4884">
        <v>-50</v>
      </c>
      <c r="Z4884" t="s">
        <v>35</v>
      </c>
      <c r="AA4884">
        <v>100</v>
      </c>
      <c r="AB4884" t="str">
        <f t="shared" si="76"/>
        <v>20-29</v>
      </c>
    </row>
    <row r="4885" spans="1:28" x14ac:dyDescent="0.3">
      <c r="A4885">
        <v>47</v>
      </c>
      <c r="B4885" t="s">
        <v>27</v>
      </c>
      <c r="C4885" t="s">
        <v>28</v>
      </c>
      <c r="D4885">
        <v>86</v>
      </c>
      <c r="E4885" t="s">
        <v>29</v>
      </c>
      <c r="F4885">
        <v>50</v>
      </c>
      <c r="G4885">
        <v>0</v>
      </c>
      <c r="H4885" t="s">
        <v>30</v>
      </c>
      <c r="I4885">
        <v>0</v>
      </c>
      <c r="J4885" t="s">
        <v>31</v>
      </c>
      <c r="K4885">
        <v>0</v>
      </c>
      <c r="L4885" s="1">
        <v>2286</v>
      </c>
      <c r="M4885" t="s">
        <v>27</v>
      </c>
      <c r="N4885" t="s">
        <v>27</v>
      </c>
      <c r="O4885" t="s">
        <v>36</v>
      </c>
      <c r="P4885">
        <v>50</v>
      </c>
      <c r="Q4885" t="s">
        <v>34</v>
      </c>
      <c r="R4885">
        <v>6</v>
      </c>
      <c r="S4885" t="s">
        <v>27</v>
      </c>
      <c r="T4885">
        <v>3</v>
      </c>
      <c r="U4885">
        <v>4</v>
      </c>
      <c r="V4885">
        <v>2</v>
      </c>
      <c r="W4885">
        <v>99</v>
      </c>
      <c r="X4885">
        <v>719</v>
      </c>
      <c r="Y4885">
        <v>-50</v>
      </c>
      <c r="Z4885" t="s">
        <v>35</v>
      </c>
      <c r="AA4885">
        <v>100</v>
      </c>
      <c r="AB4885" t="str">
        <f t="shared" si="76"/>
        <v>40-49</v>
      </c>
    </row>
    <row r="4886" spans="1:28" x14ac:dyDescent="0.3">
      <c r="A4886">
        <v>49</v>
      </c>
      <c r="B4886" t="s">
        <v>27</v>
      </c>
      <c r="C4886" t="s">
        <v>28</v>
      </c>
      <c r="D4886">
        <v>86</v>
      </c>
      <c r="E4886" t="s">
        <v>37</v>
      </c>
      <c r="F4886">
        <v>0</v>
      </c>
      <c r="G4886">
        <v>0</v>
      </c>
      <c r="H4886" t="s">
        <v>30</v>
      </c>
      <c r="I4886">
        <v>0</v>
      </c>
      <c r="J4886" t="s">
        <v>40</v>
      </c>
      <c r="K4886">
        <v>-200</v>
      </c>
      <c r="L4886" s="1">
        <v>2136</v>
      </c>
      <c r="M4886" t="s">
        <v>27</v>
      </c>
      <c r="N4886" t="s">
        <v>36</v>
      </c>
      <c r="O4886" t="s">
        <v>27</v>
      </c>
      <c r="P4886">
        <v>50</v>
      </c>
      <c r="Q4886" t="s">
        <v>34</v>
      </c>
      <c r="R4886">
        <v>18</v>
      </c>
      <c r="S4886" t="s">
        <v>36</v>
      </c>
      <c r="T4886">
        <v>4</v>
      </c>
      <c r="U4886">
        <v>2</v>
      </c>
      <c r="V4886">
        <v>2</v>
      </c>
      <c r="W4886">
        <v>12</v>
      </c>
      <c r="X4886">
        <v>584</v>
      </c>
      <c r="Y4886">
        <v>50</v>
      </c>
      <c r="Z4886" t="s">
        <v>35</v>
      </c>
      <c r="AA4886">
        <v>100</v>
      </c>
      <c r="AB4886" t="str">
        <f t="shared" si="76"/>
        <v>40-49</v>
      </c>
    </row>
    <row r="4887" spans="1:28" x14ac:dyDescent="0.3">
      <c r="A4887">
        <v>32</v>
      </c>
      <c r="B4887" t="s">
        <v>27</v>
      </c>
      <c r="C4887" t="s">
        <v>38</v>
      </c>
      <c r="D4887">
        <v>0</v>
      </c>
      <c r="E4887" t="s">
        <v>29</v>
      </c>
      <c r="F4887">
        <v>50</v>
      </c>
      <c r="G4887">
        <v>2</v>
      </c>
      <c r="H4887" t="s">
        <v>39</v>
      </c>
      <c r="I4887">
        <v>200</v>
      </c>
      <c r="J4887" t="s">
        <v>40</v>
      </c>
      <c r="K4887">
        <v>-200</v>
      </c>
      <c r="L4887" s="1">
        <v>2150</v>
      </c>
      <c r="M4887" t="s">
        <v>27</v>
      </c>
      <c r="N4887" t="s">
        <v>36</v>
      </c>
      <c r="O4887" t="s">
        <v>27</v>
      </c>
      <c r="P4887">
        <v>50</v>
      </c>
      <c r="Q4887" t="s">
        <v>32</v>
      </c>
      <c r="R4887">
        <v>10</v>
      </c>
      <c r="S4887" t="s">
        <v>27</v>
      </c>
      <c r="T4887">
        <v>1</v>
      </c>
      <c r="U4887">
        <v>3</v>
      </c>
      <c r="V4887">
        <v>2</v>
      </c>
      <c r="W4887">
        <v>99</v>
      </c>
      <c r="X4887">
        <v>742</v>
      </c>
      <c r="Y4887">
        <v>-50</v>
      </c>
      <c r="Z4887" t="s">
        <v>33</v>
      </c>
      <c r="AA4887">
        <v>50</v>
      </c>
      <c r="AB4887" t="str">
        <f t="shared" si="76"/>
        <v>30-39</v>
      </c>
    </row>
    <row r="4888" spans="1:28" x14ac:dyDescent="0.3">
      <c r="A4888">
        <v>28</v>
      </c>
      <c r="B4888" t="s">
        <v>27</v>
      </c>
      <c r="C4888" t="s">
        <v>45</v>
      </c>
      <c r="D4888">
        <v>0</v>
      </c>
      <c r="E4888" t="s">
        <v>29</v>
      </c>
      <c r="F4888">
        <v>50</v>
      </c>
      <c r="G4888">
        <v>3</v>
      </c>
      <c r="H4888" t="s">
        <v>30</v>
      </c>
      <c r="I4888">
        <v>150</v>
      </c>
      <c r="J4888" t="s">
        <v>40</v>
      </c>
      <c r="K4888">
        <v>-200</v>
      </c>
      <c r="L4888" s="1">
        <v>2150</v>
      </c>
      <c r="M4888" t="s">
        <v>27</v>
      </c>
      <c r="N4888" t="s">
        <v>36</v>
      </c>
      <c r="O4888" t="s">
        <v>27</v>
      </c>
      <c r="P4888">
        <v>50</v>
      </c>
      <c r="Q4888" t="s">
        <v>34</v>
      </c>
      <c r="R4888">
        <v>9</v>
      </c>
      <c r="S4888" t="s">
        <v>36</v>
      </c>
      <c r="T4888">
        <v>3</v>
      </c>
      <c r="U4888">
        <v>1</v>
      </c>
      <c r="V4888">
        <v>1</v>
      </c>
      <c r="W4888">
        <v>5</v>
      </c>
      <c r="X4888">
        <v>703</v>
      </c>
      <c r="Y4888">
        <v>-50</v>
      </c>
      <c r="Z4888" t="s">
        <v>35</v>
      </c>
      <c r="AA4888">
        <v>100</v>
      </c>
      <c r="AB4888" t="str">
        <f t="shared" si="76"/>
        <v>20-29</v>
      </c>
    </row>
    <row r="4889" spans="1:28" x14ac:dyDescent="0.3">
      <c r="A4889">
        <v>64</v>
      </c>
      <c r="B4889" t="s">
        <v>36</v>
      </c>
      <c r="C4889" t="s">
        <v>28</v>
      </c>
      <c r="D4889">
        <v>86</v>
      </c>
      <c r="E4889" t="s">
        <v>29</v>
      </c>
      <c r="F4889">
        <v>50</v>
      </c>
      <c r="G4889">
        <v>0</v>
      </c>
      <c r="H4889" t="s">
        <v>30</v>
      </c>
      <c r="I4889">
        <v>0</v>
      </c>
      <c r="J4889" t="s">
        <v>31</v>
      </c>
      <c r="K4889">
        <v>0</v>
      </c>
      <c r="L4889" s="1">
        <v>2286</v>
      </c>
      <c r="M4889" t="s">
        <v>27</v>
      </c>
      <c r="N4889" t="s">
        <v>27</v>
      </c>
      <c r="O4889" t="s">
        <v>36</v>
      </c>
      <c r="P4889">
        <v>50</v>
      </c>
      <c r="Q4889" t="s">
        <v>34</v>
      </c>
      <c r="R4889">
        <v>28</v>
      </c>
      <c r="S4889" t="s">
        <v>36</v>
      </c>
      <c r="T4889">
        <v>6</v>
      </c>
      <c r="U4889">
        <v>1</v>
      </c>
      <c r="V4889">
        <v>2</v>
      </c>
      <c r="W4889">
        <v>13</v>
      </c>
      <c r="X4889">
        <v>740</v>
      </c>
      <c r="Y4889">
        <v>-50</v>
      </c>
      <c r="Z4889" t="s">
        <v>35</v>
      </c>
      <c r="AA4889">
        <v>100</v>
      </c>
      <c r="AB4889" t="str">
        <f t="shared" si="76"/>
        <v>60-69</v>
      </c>
    </row>
    <row r="4890" spans="1:28" x14ac:dyDescent="0.3">
      <c r="A4890">
        <v>43</v>
      </c>
      <c r="B4890" t="s">
        <v>27</v>
      </c>
      <c r="C4890" t="s">
        <v>28</v>
      </c>
      <c r="D4890">
        <v>86</v>
      </c>
      <c r="E4890" t="s">
        <v>42</v>
      </c>
      <c r="F4890">
        <v>100</v>
      </c>
      <c r="G4890">
        <v>0</v>
      </c>
      <c r="H4890" t="s">
        <v>30</v>
      </c>
      <c r="I4890">
        <v>0</v>
      </c>
      <c r="J4890" t="s">
        <v>31</v>
      </c>
      <c r="K4890">
        <v>0</v>
      </c>
      <c r="L4890" s="1">
        <v>2336</v>
      </c>
      <c r="M4890" t="s">
        <v>36</v>
      </c>
      <c r="N4890" t="s">
        <v>27</v>
      </c>
      <c r="O4890" t="s">
        <v>27</v>
      </c>
      <c r="P4890">
        <v>50</v>
      </c>
      <c r="Q4890" t="s">
        <v>32</v>
      </c>
      <c r="R4890">
        <v>11</v>
      </c>
      <c r="S4890" t="s">
        <v>27</v>
      </c>
      <c r="T4890">
        <v>2</v>
      </c>
      <c r="U4890">
        <v>2</v>
      </c>
      <c r="V4890">
        <v>3</v>
      </c>
      <c r="W4890">
        <v>99</v>
      </c>
      <c r="X4890">
        <v>800</v>
      </c>
      <c r="Y4890">
        <v>-50</v>
      </c>
      <c r="Z4890" t="s">
        <v>35</v>
      </c>
      <c r="AA4890">
        <v>100</v>
      </c>
      <c r="AB4890" t="str">
        <f t="shared" si="76"/>
        <v>40-49</v>
      </c>
    </row>
    <row r="4891" spans="1:28" x14ac:dyDescent="0.3">
      <c r="A4891">
        <v>49</v>
      </c>
      <c r="B4891" t="s">
        <v>27</v>
      </c>
      <c r="C4891" t="s">
        <v>28</v>
      </c>
      <c r="D4891">
        <v>86</v>
      </c>
      <c r="E4891" t="s">
        <v>42</v>
      </c>
      <c r="F4891">
        <v>100</v>
      </c>
      <c r="G4891">
        <v>3</v>
      </c>
      <c r="H4891" t="s">
        <v>30</v>
      </c>
      <c r="I4891">
        <v>150</v>
      </c>
      <c r="J4891" t="s">
        <v>31</v>
      </c>
      <c r="K4891">
        <v>0</v>
      </c>
      <c r="L4891" s="1">
        <v>2486</v>
      </c>
      <c r="M4891" t="s">
        <v>36</v>
      </c>
      <c r="N4891" t="s">
        <v>27</v>
      </c>
      <c r="O4891" t="s">
        <v>27</v>
      </c>
      <c r="P4891">
        <v>50</v>
      </c>
      <c r="Q4891" t="s">
        <v>32</v>
      </c>
      <c r="R4891">
        <v>25</v>
      </c>
      <c r="S4891" t="s">
        <v>36</v>
      </c>
      <c r="T4891">
        <v>5</v>
      </c>
      <c r="U4891">
        <v>0</v>
      </c>
      <c r="V4891">
        <v>2</v>
      </c>
      <c r="W4891">
        <v>5</v>
      </c>
      <c r="X4891">
        <v>730</v>
      </c>
      <c r="Y4891">
        <v>-50</v>
      </c>
      <c r="Z4891" t="s">
        <v>35</v>
      </c>
      <c r="AA4891">
        <v>100</v>
      </c>
      <c r="AB4891" t="str">
        <f t="shared" si="76"/>
        <v>40-49</v>
      </c>
    </row>
    <row r="4892" spans="1:28" x14ac:dyDescent="0.3">
      <c r="A4892">
        <v>27</v>
      </c>
      <c r="B4892" t="s">
        <v>27</v>
      </c>
      <c r="C4892" t="s">
        <v>38</v>
      </c>
      <c r="D4892">
        <v>0</v>
      </c>
      <c r="E4892" t="s">
        <v>29</v>
      </c>
      <c r="F4892">
        <v>50</v>
      </c>
      <c r="G4892">
        <v>0</v>
      </c>
      <c r="H4892" t="s">
        <v>30</v>
      </c>
      <c r="I4892">
        <v>0</v>
      </c>
      <c r="J4892" t="s">
        <v>40</v>
      </c>
      <c r="K4892">
        <v>-200</v>
      </c>
      <c r="L4892" s="1">
        <v>2100</v>
      </c>
      <c r="M4892" t="s">
        <v>27</v>
      </c>
      <c r="N4892" t="s">
        <v>27</v>
      </c>
      <c r="O4892" t="s">
        <v>36</v>
      </c>
      <c r="P4892">
        <v>50</v>
      </c>
      <c r="Q4892" t="s">
        <v>34</v>
      </c>
      <c r="R4892">
        <v>12</v>
      </c>
      <c r="S4892" t="s">
        <v>27</v>
      </c>
      <c r="T4892">
        <v>3</v>
      </c>
      <c r="U4892">
        <v>2</v>
      </c>
      <c r="V4892">
        <v>3</v>
      </c>
      <c r="W4892">
        <v>99</v>
      </c>
      <c r="X4892">
        <v>698</v>
      </c>
      <c r="Y4892">
        <v>50</v>
      </c>
      <c r="Z4892" t="s">
        <v>35</v>
      </c>
      <c r="AA4892">
        <v>100</v>
      </c>
      <c r="AB4892" t="str">
        <f t="shared" si="76"/>
        <v>20-29</v>
      </c>
    </row>
    <row r="4893" spans="1:28" x14ac:dyDescent="0.3">
      <c r="A4893">
        <v>21</v>
      </c>
      <c r="B4893" t="s">
        <v>27</v>
      </c>
      <c r="C4893" t="s">
        <v>45</v>
      </c>
      <c r="D4893">
        <v>0</v>
      </c>
      <c r="E4893" t="s">
        <v>29</v>
      </c>
      <c r="F4893">
        <v>50</v>
      </c>
      <c r="G4893">
        <v>0</v>
      </c>
      <c r="H4893" t="s">
        <v>39</v>
      </c>
      <c r="I4893">
        <v>0</v>
      </c>
      <c r="J4893" t="s">
        <v>40</v>
      </c>
      <c r="K4893">
        <v>-200</v>
      </c>
      <c r="L4893" s="1">
        <v>2150</v>
      </c>
      <c r="M4893" t="s">
        <v>27</v>
      </c>
      <c r="N4893" t="s">
        <v>27</v>
      </c>
      <c r="O4893" t="s">
        <v>27</v>
      </c>
      <c r="P4893">
        <v>0</v>
      </c>
      <c r="Q4893" t="s">
        <v>44</v>
      </c>
      <c r="R4893">
        <v>16</v>
      </c>
      <c r="S4893" t="s">
        <v>36</v>
      </c>
      <c r="T4893">
        <v>5</v>
      </c>
      <c r="U4893">
        <v>1</v>
      </c>
      <c r="V4893">
        <v>1</v>
      </c>
      <c r="W4893">
        <v>6</v>
      </c>
      <c r="X4893">
        <v>616</v>
      </c>
      <c r="Y4893">
        <v>50</v>
      </c>
      <c r="Z4893" t="s">
        <v>35</v>
      </c>
      <c r="AA4893">
        <v>100</v>
      </c>
      <c r="AB4893" t="str">
        <f t="shared" si="76"/>
        <v>20-29</v>
      </c>
    </row>
    <row r="4894" spans="1:28" x14ac:dyDescent="0.3">
      <c r="A4894">
        <v>31</v>
      </c>
      <c r="B4894" t="s">
        <v>27</v>
      </c>
      <c r="C4894" t="s">
        <v>38</v>
      </c>
      <c r="D4894">
        <v>0</v>
      </c>
      <c r="E4894" t="s">
        <v>29</v>
      </c>
      <c r="F4894">
        <v>50</v>
      </c>
      <c r="G4894">
        <v>0</v>
      </c>
      <c r="H4894" t="s">
        <v>30</v>
      </c>
      <c r="I4894">
        <v>0</v>
      </c>
      <c r="J4894" t="s">
        <v>31</v>
      </c>
      <c r="K4894">
        <v>0</v>
      </c>
      <c r="L4894" s="1">
        <v>2250</v>
      </c>
      <c r="M4894" t="s">
        <v>27</v>
      </c>
      <c r="N4894" t="s">
        <v>36</v>
      </c>
      <c r="O4894" t="s">
        <v>27</v>
      </c>
      <c r="P4894">
        <v>50</v>
      </c>
      <c r="Q4894" t="s">
        <v>34</v>
      </c>
      <c r="R4894">
        <v>24</v>
      </c>
      <c r="S4894" t="s">
        <v>27</v>
      </c>
      <c r="T4894">
        <v>7</v>
      </c>
      <c r="U4894">
        <v>1</v>
      </c>
      <c r="V4894">
        <v>1</v>
      </c>
      <c r="W4894">
        <v>99</v>
      </c>
      <c r="X4894">
        <v>684</v>
      </c>
      <c r="Y4894">
        <v>50</v>
      </c>
      <c r="Z4894" t="s">
        <v>33</v>
      </c>
      <c r="AA4894">
        <v>50</v>
      </c>
      <c r="AB4894" t="str">
        <f t="shared" si="76"/>
        <v>30-39</v>
      </c>
    </row>
    <row r="4895" spans="1:28" x14ac:dyDescent="0.3">
      <c r="A4895">
        <v>38</v>
      </c>
      <c r="B4895" t="s">
        <v>27</v>
      </c>
      <c r="C4895" t="s">
        <v>38</v>
      </c>
      <c r="D4895">
        <v>0</v>
      </c>
      <c r="E4895" t="s">
        <v>37</v>
      </c>
      <c r="F4895">
        <v>0</v>
      </c>
      <c r="G4895">
        <v>0</v>
      </c>
      <c r="H4895" t="s">
        <v>39</v>
      </c>
      <c r="I4895">
        <v>0</v>
      </c>
      <c r="J4895" t="s">
        <v>40</v>
      </c>
      <c r="K4895">
        <v>-200</v>
      </c>
      <c r="L4895" s="1">
        <v>1950</v>
      </c>
      <c r="M4895" t="s">
        <v>27</v>
      </c>
      <c r="N4895" t="s">
        <v>36</v>
      </c>
      <c r="O4895" t="s">
        <v>36</v>
      </c>
      <c r="P4895">
        <v>100</v>
      </c>
      <c r="Q4895" t="s">
        <v>32</v>
      </c>
      <c r="R4895">
        <v>7</v>
      </c>
      <c r="S4895" t="s">
        <v>36</v>
      </c>
      <c r="T4895">
        <v>7</v>
      </c>
      <c r="U4895">
        <v>1</v>
      </c>
      <c r="V4895">
        <v>1</v>
      </c>
      <c r="W4895">
        <v>8</v>
      </c>
      <c r="X4895">
        <v>699</v>
      </c>
      <c r="Y4895">
        <v>50</v>
      </c>
      <c r="Z4895" t="s">
        <v>33</v>
      </c>
      <c r="AA4895">
        <v>50</v>
      </c>
      <c r="AB4895" t="str">
        <f t="shared" si="76"/>
        <v>30-39</v>
      </c>
    </row>
    <row r="4896" spans="1:28" x14ac:dyDescent="0.3">
      <c r="A4896">
        <v>24</v>
      </c>
      <c r="B4896" t="s">
        <v>27</v>
      </c>
      <c r="C4896" t="s">
        <v>38</v>
      </c>
      <c r="D4896">
        <v>0</v>
      </c>
      <c r="E4896" t="s">
        <v>29</v>
      </c>
      <c r="F4896">
        <v>50</v>
      </c>
      <c r="G4896">
        <v>0</v>
      </c>
      <c r="H4896" t="s">
        <v>43</v>
      </c>
      <c r="I4896">
        <v>0</v>
      </c>
      <c r="J4896" t="s">
        <v>40</v>
      </c>
      <c r="K4896">
        <v>-200</v>
      </c>
      <c r="L4896" s="1">
        <v>2000</v>
      </c>
      <c r="M4896" t="s">
        <v>27</v>
      </c>
      <c r="N4896" t="s">
        <v>27</v>
      </c>
      <c r="O4896" t="s">
        <v>36</v>
      </c>
      <c r="P4896">
        <v>50</v>
      </c>
      <c r="Q4896" t="s">
        <v>32</v>
      </c>
      <c r="R4896">
        <v>17</v>
      </c>
      <c r="S4896" t="s">
        <v>36</v>
      </c>
      <c r="T4896">
        <v>6</v>
      </c>
      <c r="U4896">
        <v>3</v>
      </c>
      <c r="V4896">
        <v>2</v>
      </c>
      <c r="W4896">
        <v>14</v>
      </c>
      <c r="X4896">
        <v>792</v>
      </c>
      <c r="Y4896">
        <v>-50</v>
      </c>
      <c r="Z4896" t="s">
        <v>35</v>
      </c>
      <c r="AA4896">
        <v>100</v>
      </c>
      <c r="AB4896" t="str">
        <f t="shared" si="76"/>
        <v>20-29</v>
      </c>
    </row>
    <row r="4897" spans="1:28" x14ac:dyDescent="0.3">
      <c r="A4897">
        <v>39</v>
      </c>
      <c r="B4897" t="s">
        <v>27</v>
      </c>
      <c r="C4897" t="s">
        <v>28</v>
      </c>
      <c r="D4897">
        <v>86</v>
      </c>
      <c r="E4897" t="s">
        <v>29</v>
      </c>
      <c r="F4897">
        <v>50</v>
      </c>
      <c r="G4897">
        <v>1</v>
      </c>
      <c r="H4897" t="s">
        <v>43</v>
      </c>
      <c r="I4897">
        <v>200</v>
      </c>
      <c r="J4897" t="s">
        <v>31</v>
      </c>
      <c r="K4897">
        <v>0</v>
      </c>
      <c r="L4897" s="1">
        <v>2586</v>
      </c>
      <c r="M4897" t="s">
        <v>36</v>
      </c>
      <c r="N4897" t="s">
        <v>27</v>
      </c>
      <c r="O4897" t="s">
        <v>27</v>
      </c>
      <c r="P4897">
        <v>50</v>
      </c>
      <c r="Q4897" t="s">
        <v>32</v>
      </c>
      <c r="R4897">
        <v>25</v>
      </c>
      <c r="S4897" t="s">
        <v>36</v>
      </c>
      <c r="T4897">
        <v>6</v>
      </c>
      <c r="U4897">
        <v>2</v>
      </c>
      <c r="V4897">
        <v>1</v>
      </c>
      <c r="W4897">
        <v>8</v>
      </c>
      <c r="X4897">
        <v>637</v>
      </c>
      <c r="Y4897">
        <v>50</v>
      </c>
      <c r="Z4897" t="s">
        <v>35</v>
      </c>
      <c r="AA4897">
        <v>100</v>
      </c>
      <c r="AB4897" t="str">
        <f t="shared" si="76"/>
        <v>30-39</v>
      </c>
    </row>
    <row r="4898" spans="1:28" x14ac:dyDescent="0.3">
      <c r="A4898">
        <v>18</v>
      </c>
      <c r="B4898" t="s">
        <v>27</v>
      </c>
      <c r="C4898" t="s">
        <v>38</v>
      </c>
      <c r="D4898">
        <v>0</v>
      </c>
      <c r="E4898" t="s">
        <v>42</v>
      </c>
      <c r="F4898">
        <v>100</v>
      </c>
      <c r="G4898">
        <v>2</v>
      </c>
      <c r="H4898" t="s">
        <v>30</v>
      </c>
      <c r="I4898">
        <v>100</v>
      </c>
      <c r="J4898" t="s">
        <v>31</v>
      </c>
      <c r="K4898">
        <v>0</v>
      </c>
      <c r="L4898" s="1">
        <v>2400</v>
      </c>
      <c r="M4898" t="s">
        <v>27</v>
      </c>
      <c r="N4898" t="s">
        <v>27</v>
      </c>
      <c r="O4898" t="s">
        <v>27</v>
      </c>
      <c r="P4898">
        <v>0</v>
      </c>
      <c r="Q4898" t="s">
        <v>34</v>
      </c>
      <c r="R4898">
        <v>29</v>
      </c>
      <c r="S4898" t="s">
        <v>27</v>
      </c>
      <c r="T4898">
        <v>0</v>
      </c>
      <c r="U4898">
        <v>4</v>
      </c>
      <c r="V4898">
        <v>2</v>
      </c>
      <c r="W4898">
        <v>99</v>
      </c>
      <c r="X4898">
        <v>744</v>
      </c>
      <c r="Y4898">
        <v>-50</v>
      </c>
      <c r="Z4898" t="s">
        <v>35</v>
      </c>
      <c r="AA4898">
        <v>100</v>
      </c>
      <c r="AB4898" t="str">
        <f t="shared" si="76"/>
        <v>10-19</v>
      </c>
    </row>
    <row r="4899" spans="1:28" x14ac:dyDescent="0.3">
      <c r="A4899">
        <v>23</v>
      </c>
      <c r="B4899" t="s">
        <v>27</v>
      </c>
      <c r="C4899" t="s">
        <v>38</v>
      </c>
      <c r="D4899">
        <v>0</v>
      </c>
      <c r="E4899" t="s">
        <v>37</v>
      </c>
      <c r="F4899">
        <v>0</v>
      </c>
      <c r="G4899">
        <v>0</v>
      </c>
      <c r="H4899" t="s">
        <v>39</v>
      </c>
      <c r="I4899">
        <v>0</v>
      </c>
      <c r="J4899" t="s">
        <v>40</v>
      </c>
      <c r="K4899">
        <v>-200</v>
      </c>
      <c r="L4899" s="1">
        <v>1900</v>
      </c>
      <c r="M4899" t="s">
        <v>36</v>
      </c>
      <c r="N4899" t="s">
        <v>27</v>
      </c>
      <c r="O4899" t="s">
        <v>27</v>
      </c>
      <c r="P4899">
        <v>50</v>
      </c>
      <c r="Q4899" t="s">
        <v>34</v>
      </c>
      <c r="R4899">
        <v>27</v>
      </c>
      <c r="S4899" t="s">
        <v>36</v>
      </c>
      <c r="T4899">
        <v>7</v>
      </c>
      <c r="U4899">
        <v>2</v>
      </c>
      <c r="V4899">
        <v>3</v>
      </c>
      <c r="W4899">
        <v>13</v>
      </c>
      <c r="X4899">
        <v>733</v>
      </c>
      <c r="Y4899">
        <v>-50</v>
      </c>
      <c r="Z4899" t="s">
        <v>33</v>
      </c>
      <c r="AA4899">
        <v>50</v>
      </c>
      <c r="AB4899" t="str">
        <f t="shared" si="76"/>
        <v>20-29</v>
      </c>
    </row>
    <row r="4900" spans="1:28" x14ac:dyDescent="0.3">
      <c r="A4900">
        <v>50</v>
      </c>
      <c r="B4900" t="s">
        <v>27</v>
      </c>
      <c r="C4900" t="s">
        <v>38</v>
      </c>
      <c r="D4900">
        <v>0</v>
      </c>
      <c r="E4900" t="s">
        <v>29</v>
      </c>
      <c r="F4900">
        <v>50</v>
      </c>
      <c r="G4900">
        <v>2</v>
      </c>
      <c r="H4900" t="s">
        <v>30</v>
      </c>
      <c r="I4900">
        <v>100</v>
      </c>
      <c r="J4900" t="s">
        <v>40</v>
      </c>
      <c r="K4900">
        <v>-200</v>
      </c>
      <c r="L4900" s="1">
        <v>2100</v>
      </c>
      <c r="M4900" t="s">
        <v>36</v>
      </c>
      <c r="N4900" t="s">
        <v>27</v>
      </c>
      <c r="O4900" t="s">
        <v>27</v>
      </c>
      <c r="P4900">
        <v>50</v>
      </c>
      <c r="Q4900" t="s">
        <v>34</v>
      </c>
      <c r="R4900">
        <v>19</v>
      </c>
      <c r="S4900" t="s">
        <v>36</v>
      </c>
      <c r="T4900">
        <v>6</v>
      </c>
      <c r="U4900">
        <v>3</v>
      </c>
      <c r="V4900">
        <v>2</v>
      </c>
      <c r="W4900">
        <v>4</v>
      </c>
      <c r="X4900">
        <v>773</v>
      </c>
      <c r="Y4900">
        <v>-50</v>
      </c>
      <c r="Z4900" t="s">
        <v>35</v>
      </c>
      <c r="AA4900">
        <v>100</v>
      </c>
      <c r="AB4900" t="str">
        <f t="shared" si="76"/>
        <v>50-59</v>
      </c>
    </row>
    <row r="4901" spans="1:28" x14ac:dyDescent="0.3">
      <c r="A4901">
        <v>49</v>
      </c>
      <c r="B4901" t="s">
        <v>27</v>
      </c>
      <c r="C4901" t="s">
        <v>46</v>
      </c>
      <c r="D4901">
        <v>0</v>
      </c>
      <c r="E4901" t="s">
        <v>42</v>
      </c>
      <c r="F4901">
        <v>100</v>
      </c>
      <c r="G4901">
        <v>0</v>
      </c>
      <c r="H4901" t="s">
        <v>30</v>
      </c>
      <c r="I4901">
        <v>0</v>
      </c>
      <c r="J4901" t="s">
        <v>31</v>
      </c>
      <c r="K4901">
        <v>0</v>
      </c>
      <c r="L4901" s="1">
        <v>2350</v>
      </c>
      <c r="M4901" t="s">
        <v>27</v>
      </c>
      <c r="N4901" t="s">
        <v>27</v>
      </c>
      <c r="O4901" t="s">
        <v>27</v>
      </c>
      <c r="P4901">
        <v>0</v>
      </c>
      <c r="Q4901" t="s">
        <v>34</v>
      </c>
      <c r="R4901">
        <v>13</v>
      </c>
      <c r="S4901" t="s">
        <v>36</v>
      </c>
      <c r="T4901">
        <v>7</v>
      </c>
      <c r="U4901">
        <v>2</v>
      </c>
      <c r="V4901">
        <v>1</v>
      </c>
      <c r="W4901">
        <v>9</v>
      </c>
      <c r="X4901">
        <v>685</v>
      </c>
      <c r="Y4901">
        <v>50</v>
      </c>
      <c r="Z4901" t="s">
        <v>33</v>
      </c>
      <c r="AA4901">
        <v>50</v>
      </c>
      <c r="AB4901" t="str">
        <f t="shared" si="76"/>
        <v>40-49</v>
      </c>
    </row>
    <row r="4902" spans="1:28" x14ac:dyDescent="0.3">
      <c r="A4902">
        <v>34</v>
      </c>
      <c r="B4902" t="s">
        <v>27</v>
      </c>
      <c r="C4902" t="s">
        <v>38</v>
      </c>
      <c r="D4902">
        <v>0</v>
      </c>
      <c r="E4902" t="s">
        <v>29</v>
      </c>
      <c r="F4902">
        <v>50</v>
      </c>
      <c r="G4902">
        <v>1</v>
      </c>
      <c r="H4902" t="s">
        <v>30</v>
      </c>
      <c r="I4902">
        <v>50</v>
      </c>
      <c r="J4902" t="s">
        <v>31</v>
      </c>
      <c r="K4902">
        <v>0</v>
      </c>
      <c r="L4902" s="1">
        <v>2200</v>
      </c>
      <c r="M4902" t="s">
        <v>36</v>
      </c>
      <c r="N4902" t="s">
        <v>27</v>
      </c>
      <c r="O4902" t="s">
        <v>27</v>
      </c>
      <c r="P4902">
        <v>50</v>
      </c>
      <c r="Q4902" t="s">
        <v>32</v>
      </c>
      <c r="R4902">
        <v>19</v>
      </c>
      <c r="S4902" t="s">
        <v>36</v>
      </c>
      <c r="T4902">
        <v>6</v>
      </c>
      <c r="U4902">
        <v>1</v>
      </c>
      <c r="V4902">
        <v>3</v>
      </c>
      <c r="W4902">
        <v>3</v>
      </c>
      <c r="X4902">
        <v>721</v>
      </c>
      <c r="Y4902">
        <v>-50</v>
      </c>
      <c r="Z4902" t="s">
        <v>33</v>
      </c>
      <c r="AA4902">
        <v>50</v>
      </c>
      <c r="AB4902" t="str">
        <f t="shared" si="76"/>
        <v>30-39</v>
      </c>
    </row>
    <row r="4903" spans="1:28" x14ac:dyDescent="0.3">
      <c r="A4903">
        <v>24</v>
      </c>
      <c r="B4903" t="s">
        <v>27</v>
      </c>
      <c r="C4903" t="s">
        <v>38</v>
      </c>
      <c r="D4903">
        <v>0</v>
      </c>
      <c r="E4903" t="s">
        <v>29</v>
      </c>
      <c r="F4903">
        <v>50</v>
      </c>
      <c r="G4903">
        <v>0</v>
      </c>
      <c r="H4903" t="s">
        <v>43</v>
      </c>
      <c r="I4903">
        <v>0</v>
      </c>
      <c r="J4903" t="s">
        <v>40</v>
      </c>
      <c r="K4903">
        <v>-200</v>
      </c>
      <c r="L4903" s="1">
        <v>2150</v>
      </c>
      <c r="M4903" t="s">
        <v>27</v>
      </c>
      <c r="N4903" t="s">
        <v>27</v>
      </c>
      <c r="O4903" t="s">
        <v>27</v>
      </c>
      <c r="P4903">
        <v>0</v>
      </c>
      <c r="Q4903" t="s">
        <v>32</v>
      </c>
      <c r="R4903">
        <v>11</v>
      </c>
      <c r="S4903" t="s">
        <v>27</v>
      </c>
      <c r="T4903">
        <v>8</v>
      </c>
      <c r="U4903">
        <v>0</v>
      </c>
      <c r="V4903">
        <v>1</v>
      </c>
      <c r="W4903">
        <v>99</v>
      </c>
      <c r="X4903">
        <v>630</v>
      </c>
      <c r="Y4903">
        <v>50</v>
      </c>
      <c r="Z4903" t="s">
        <v>35</v>
      </c>
      <c r="AA4903">
        <v>100</v>
      </c>
      <c r="AB4903" t="str">
        <f t="shared" si="76"/>
        <v>20-29</v>
      </c>
    </row>
    <row r="4904" spans="1:28" x14ac:dyDescent="0.3">
      <c r="A4904">
        <v>24</v>
      </c>
      <c r="B4904" t="s">
        <v>27</v>
      </c>
      <c r="C4904" t="s">
        <v>45</v>
      </c>
      <c r="D4904">
        <v>0</v>
      </c>
      <c r="E4904" t="s">
        <v>37</v>
      </c>
      <c r="F4904">
        <v>0</v>
      </c>
      <c r="G4904">
        <v>1</v>
      </c>
      <c r="H4904" t="s">
        <v>39</v>
      </c>
      <c r="I4904">
        <v>100</v>
      </c>
      <c r="J4904" t="s">
        <v>40</v>
      </c>
      <c r="K4904">
        <v>-200</v>
      </c>
      <c r="L4904" s="1">
        <v>2100</v>
      </c>
      <c r="M4904" t="s">
        <v>27</v>
      </c>
      <c r="N4904" t="s">
        <v>27</v>
      </c>
      <c r="O4904" t="s">
        <v>27</v>
      </c>
      <c r="P4904">
        <v>0</v>
      </c>
      <c r="Q4904" t="s">
        <v>32</v>
      </c>
      <c r="R4904">
        <v>18</v>
      </c>
      <c r="S4904" t="s">
        <v>36</v>
      </c>
      <c r="T4904">
        <v>1</v>
      </c>
      <c r="U4904">
        <v>2</v>
      </c>
      <c r="V4904">
        <v>1</v>
      </c>
      <c r="W4904">
        <v>13</v>
      </c>
      <c r="X4904">
        <v>693</v>
      </c>
      <c r="Y4904">
        <v>50</v>
      </c>
      <c r="Z4904" t="s">
        <v>41</v>
      </c>
      <c r="AA4904">
        <v>0</v>
      </c>
      <c r="AB4904" t="str">
        <f t="shared" si="76"/>
        <v>20-29</v>
      </c>
    </row>
    <row r="4905" spans="1:28" x14ac:dyDescent="0.3">
      <c r="A4905">
        <v>34</v>
      </c>
      <c r="B4905" t="s">
        <v>27</v>
      </c>
      <c r="C4905" t="s">
        <v>45</v>
      </c>
      <c r="D4905">
        <v>0</v>
      </c>
      <c r="E4905" t="s">
        <v>37</v>
      </c>
      <c r="F4905">
        <v>0</v>
      </c>
      <c r="G4905">
        <v>0</v>
      </c>
      <c r="H4905" t="s">
        <v>30</v>
      </c>
      <c r="I4905">
        <v>0</v>
      </c>
      <c r="J4905" t="s">
        <v>31</v>
      </c>
      <c r="K4905">
        <v>0</v>
      </c>
      <c r="L4905" s="1">
        <v>2150</v>
      </c>
      <c r="M4905" t="s">
        <v>27</v>
      </c>
      <c r="N4905" t="s">
        <v>27</v>
      </c>
      <c r="O4905" t="s">
        <v>27</v>
      </c>
      <c r="P4905">
        <v>0</v>
      </c>
      <c r="Q4905" t="s">
        <v>32</v>
      </c>
      <c r="R4905">
        <v>22</v>
      </c>
      <c r="S4905" t="s">
        <v>36</v>
      </c>
      <c r="T4905">
        <v>6</v>
      </c>
      <c r="U4905">
        <v>3</v>
      </c>
      <c r="V4905">
        <v>3</v>
      </c>
      <c r="W4905">
        <v>2</v>
      </c>
      <c r="X4905">
        <v>706</v>
      </c>
      <c r="Y4905">
        <v>-50</v>
      </c>
      <c r="Z4905" t="s">
        <v>33</v>
      </c>
      <c r="AA4905">
        <v>50</v>
      </c>
      <c r="AB4905" t="str">
        <f t="shared" si="76"/>
        <v>30-39</v>
      </c>
    </row>
    <row r="4906" spans="1:28" x14ac:dyDescent="0.3">
      <c r="A4906">
        <v>49</v>
      </c>
      <c r="B4906" t="s">
        <v>27</v>
      </c>
      <c r="C4906" t="s">
        <v>38</v>
      </c>
      <c r="D4906">
        <v>0</v>
      </c>
      <c r="E4906" t="s">
        <v>29</v>
      </c>
      <c r="F4906">
        <v>50</v>
      </c>
      <c r="G4906">
        <v>2</v>
      </c>
      <c r="H4906" t="s">
        <v>30</v>
      </c>
      <c r="I4906">
        <v>100</v>
      </c>
      <c r="J4906" t="s">
        <v>31</v>
      </c>
      <c r="K4906">
        <v>0</v>
      </c>
      <c r="L4906" s="1">
        <v>2350</v>
      </c>
      <c r="M4906" t="s">
        <v>27</v>
      </c>
      <c r="N4906" t="s">
        <v>36</v>
      </c>
      <c r="O4906" t="s">
        <v>27</v>
      </c>
      <c r="P4906">
        <v>50</v>
      </c>
      <c r="Q4906" t="s">
        <v>34</v>
      </c>
      <c r="R4906">
        <v>25</v>
      </c>
      <c r="S4906" t="s">
        <v>27</v>
      </c>
      <c r="T4906">
        <v>4</v>
      </c>
      <c r="U4906">
        <v>4</v>
      </c>
      <c r="V4906">
        <v>1</v>
      </c>
      <c r="W4906">
        <v>99</v>
      </c>
      <c r="X4906">
        <v>649</v>
      </c>
      <c r="Y4906">
        <v>50</v>
      </c>
      <c r="Z4906" t="s">
        <v>33</v>
      </c>
      <c r="AA4906">
        <v>50</v>
      </c>
      <c r="AB4906" t="str">
        <f t="shared" si="76"/>
        <v>40-49</v>
      </c>
    </row>
    <row r="4907" spans="1:28" x14ac:dyDescent="0.3">
      <c r="A4907">
        <v>53</v>
      </c>
      <c r="B4907" t="s">
        <v>27</v>
      </c>
      <c r="C4907" t="s">
        <v>28</v>
      </c>
      <c r="D4907">
        <v>86</v>
      </c>
      <c r="E4907" t="s">
        <v>37</v>
      </c>
      <c r="F4907">
        <v>0</v>
      </c>
      <c r="G4907">
        <v>0</v>
      </c>
      <c r="H4907" t="s">
        <v>30</v>
      </c>
      <c r="I4907">
        <v>0</v>
      </c>
      <c r="J4907" t="s">
        <v>40</v>
      </c>
      <c r="K4907">
        <v>-200</v>
      </c>
      <c r="L4907" s="1">
        <v>2086</v>
      </c>
      <c r="M4907" t="s">
        <v>36</v>
      </c>
      <c r="N4907" t="s">
        <v>36</v>
      </c>
      <c r="O4907" t="s">
        <v>27</v>
      </c>
      <c r="P4907">
        <v>100</v>
      </c>
      <c r="Q4907" t="s">
        <v>34</v>
      </c>
      <c r="R4907">
        <v>24</v>
      </c>
      <c r="S4907" t="s">
        <v>36</v>
      </c>
      <c r="T4907">
        <v>9</v>
      </c>
      <c r="U4907">
        <v>1</v>
      </c>
      <c r="V4907">
        <v>3</v>
      </c>
      <c r="W4907">
        <v>4</v>
      </c>
      <c r="X4907">
        <v>697</v>
      </c>
      <c r="Y4907">
        <v>50</v>
      </c>
      <c r="Z4907" t="s">
        <v>35</v>
      </c>
      <c r="AA4907">
        <v>100</v>
      </c>
      <c r="AB4907" t="str">
        <f t="shared" si="76"/>
        <v>50-59</v>
      </c>
    </row>
    <row r="4908" spans="1:28" x14ac:dyDescent="0.3">
      <c r="A4908">
        <v>32</v>
      </c>
      <c r="B4908" t="s">
        <v>27</v>
      </c>
      <c r="C4908" t="s">
        <v>28</v>
      </c>
      <c r="D4908">
        <v>86</v>
      </c>
      <c r="E4908" t="s">
        <v>42</v>
      </c>
      <c r="F4908">
        <v>100</v>
      </c>
      <c r="G4908">
        <v>0</v>
      </c>
      <c r="H4908" t="s">
        <v>30</v>
      </c>
      <c r="I4908">
        <v>0</v>
      </c>
      <c r="J4908" t="s">
        <v>31</v>
      </c>
      <c r="K4908">
        <v>0</v>
      </c>
      <c r="L4908" s="1">
        <v>2286</v>
      </c>
      <c r="M4908" t="s">
        <v>27</v>
      </c>
      <c r="N4908" t="s">
        <v>27</v>
      </c>
      <c r="O4908" t="s">
        <v>27</v>
      </c>
      <c r="P4908">
        <v>0</v>
      </c>
      <c r="Q4908" t="s">
        <v>32</v>
      </c>
      <c r="R4908">
        <v>3</v>
      </c>
      <c r="S4908" t="s">
        <v>27</v>
      </c>
      <c r="T4908">
        <v>5</v>
      </c>
      <c r="U4908">
        <v>1</v>
      </c>
      <c r="V4908">
        <v>3</v>
      </c>
      <c r="W4908">
        <v>99</v>
      </c>
      <c r="X4908">
        <v>718</v>
      </c>
      <c r="Y4908">
        <v>-50</v>
      </c>
      <c r="Z4908" t="s">
        <v>41</v>
      </c>
      <c r="AA4908">
        <v>0</v>
      </c>
      <c r="AB4908" t="str">
        <f t="shared" si="76"/>
        <v>30-39</v>
      </c>
    </row>
    <row r="4909" spans="1:28" x14ac:dyDescent="0.3">
      <c r="A4909">
        <v>22</v>
      </c>
      <c r="B4909" t="s">
        <v>27</v>
      </c>
      <c r="C4909" t="s">
        <v>38</v>
      </c>
      <c r="D4909">
        <v>0</v>
      </c>
      <c r="E4909" t="s">
        <v>29</v>
      </c>
      <c r="F4909">
        <v>50</v>
      </c>
      <c r="G4909">
        <v>0</v>
      </c>
      <c r="H4909" t="s">
        <v>30</v>
      </c>
      <c r="I4909">
        <v>0</v>
      </c>
      <c r="J4909" t="s">
        <v>31</v>
      </c>
      <c r="K4909">
        <v>0</v>
      </c>
      <c r="L4909" s="1">
        <v>2250</v>
      </c>
      <c r="M4909" t="s">
        <v>27</v>
      </c>
      <c r="N4909" t="s">
        <v>27</v>
      </c>
      <c r="O4909" t="s">
        <v>27</v>
      </c>
      <c r="P4909">
        <v>0</v>
      </c>
      <c r="Q4909" t="s">
        <v>34</v>
      </c>
      <c r="R4909">
        <v>4</v>
      </c>
      <c r="S4909" t="s">
        <v>36</v>
      </c>
      <c r="T4909">
        <v>6</v>
      </c>
      <c r="U4909">
        <v>1</v>
      </c>
      <c r="V4909">
        <v>2</v>
      </c>
      <c r="W4909">
        <v>2</v>
      </c>
      <c r="X4909">
        <v>717</v>
      </c>
      <c r="Y4909">
        <v>-50</v>
      </c>
      <c r="Z4909" t="s">
        <v>35</v>
      </c>
      <c r="AA4909">
        <v>100</v>
      </c>
      <c r="AB4909" t="str">
        <f t="shared" si="76"/>
        <v>20-29</v>
      </c>
    </row>
    <row r="4910" spans="1:28" x14ac:dyDescent="0.3">
      <c r="A4910">
        <v>44</v>
      </c>
      <c r="B4910" t="s">
        <v>27</v>
      </c>
      <c r="C4910" t="s">
        <v>28</v>
      </c>
      <c r="D4910">
        <v>86</v>
      </c>
      <c r="E4910" t="s">
        <v>37</v>
      </c>
      <c r="F4910">
        <v>0</v>
      </c>
      <c r="G4910">
        <v>0</v>
      </c>
      <c r="H4910" t="s">
        <v>30</v>
      </c>
      <c r="I4910">
        <v>0</v>
      </c>
      <c r="J4910" t="s">
        <v>40</v>
      </c>
      <c r="K4910">
        <v>-200</v>
      </c>
      <c r="L4910" s="1">
        <v>2086</v>
      </c>
      <c r="M4910" t="s">
        <v>27</v>
      </c>
      <c r="N4910" t="s">
        <v>27</v>
      </c>
      <c r="O4910" t="s">
        <v>36</v>
      </c>
      <c r="P4910">
        <v>50</v>
      </c>
      <c r="Q4910" t="s">
        <v>34</v>
      </c>
      <c r="R4910">
        <v>13</v>
      </c>
      <c r="S4910" t="s">
        <v>36</v>
      </c>
      <c r="T4910">
        <v>6</v>
      </c>
      <c r="U4910">
        <v>7</v>
      </c>
      <c r="V4910">
        <v>1</v>
      </c>
      <c r="W4910">
        <v>7</v>
      </c>
      <c r="X4910">
        <v>684</v>
      </c>
      <c r="Y4910">
        <v>50</v>
      </c>
      <c r="Z4910" t="s">
        <v>33</v>
      </c>
      <c r="AA4910">
        <v>50</v>
      </c>
      <c r="AB4910" t="str">
        <f t="shared" si="76"/>
        <v>40-49</v>
      </c>
    </row>
    <row r="4911" spans="1:28" x14ac:dyDescent="0.3">
      <c r="A4911">
        <v>27</v>
      </c>
      <c r="B4911" t="s">
        <v>27</v>
      </c>
      <c r="C4911" t="s">
        <v>28</v>
      </c>
      <c r="D4911">
        <v>86</v>
      </c>
      <c r="E4911" t="s">
        <v>29</v>
      </c>
      <c r="F4911">
        <v>50</v>
      </c>
      <c r="G4911">
        <v>3</v>
      </c>
      <c r="H4911" t="s">
        <v>30</v>
      </c>
      <c r="I4911">
        <v>150</v>
      </c>
      <c r="J4911" t="s">
        <v>31</v>
      </c>
      <c r="K4911">
        <v>0</v>
      </c>
      <c r="L4911" s="1">
        <v>2436</v>
      </c>
      <c r="M4911" t="s">
        <v>27</v>
      </c>
      <c r="N4911" t="s">
        <v>27</v>
      </c>
      <c r="O4911" t="s">
        <v>27</v>
      </c>
      <c r="P4911">
        <v>0</v>
      </c>
      <c r="Q4911" t="s">
        <v>34</v>
      </c>
      <c r="R4911">
        <v>8</v>
      </c>
      <c r="S4911" t="s">
        <v>36</v>
      </c>
      <c r="T4911">
        <v>6</v>
      </c>
      <c r="U4911">
        <v>6</v>
      </c>
      <c r="V4911">
        <v>2</v>
      </c>
      <c r="W4911">
        <v>10</v>
      </c>
      <c r="X4911">
        <v>799</v>
      </c>
      <c r="Y4911">
        <v>-50</v>
      </c>
      <c r="Z4911" t="s">
        <v>33</v>
      </c>
      <c r="AA4911">
        <v>50</v>
      </c>
      <c r="AB4911" t="str">
        <f t="shared" si="76"/>
        <v>20-29</v>
      </c>
    </row>
    <row r="4912" spans="1:28" x14ac:dyDescent="0.3">
      <c r="A4912">
        <v>32</v>
      </c>
      <c r="B4912" t="s">
        <v>27</v>
      </c>
      <c r="C4912" t="s">
        <v>28</v>
      </c>
      <c r="D4912">
        <v>86</v>
      </c>
      <c r="E4912" t="s">
        <v>29</v>
      </c>
      <c r="F4912">
        <v>50</v>
      </c>
      <c r="G4912">
        <v>1</v>
      </c>
      <c r="H4912" t="s">
        <v>39</v>
      </c>
      <c r="I4912">
        <v>100</v>
      </c>
      <c r="J4912" t="s">
        <v>31</v>
      </c>
      <c r="K4912">
        <v>0</v>
      </c>
      <c r="L4912" s="1">
        <v>2436</v>
      </c>
      <c r="M4912" t="s">
        <v>36</v>
      </c>
      <c r="N4912" t="s">
        <v>36</v>
      </c>
      <c r="O4912" t="s">
        <v>27</v>
      </c>
      <c r="P4912">
        <v>100</v>
      </c>
      <c r="Q4912" t="s">
        <v>34</v>
      </c>
      <c r="R4912">
        <v>19</v>
      </c>
      <c r="S4912" t="s">
        <v>36</v>
      </c>
      <c r="T4912">
        <v>6</v>
      </c>
      <c r="U4912">
        <v>3</v>
      </c>
      <c r="V4912">
        <v>3</v>
      </c>
      <c r="W4912">
        <v>4</v>
      </c>
      <c r="X4912">
        <v>679</v>
      </c>
      <c r="Y4912">
        <v>50</v>
      </c>
      <c r="Z4912" t="s">
        <v>35</v>
      </c>
      <c r="AA4912">
        <v>100</v>
      </c>
      <c r="AB4912" t="str">
        <f t="shared" si="76"/>
        <v>30-39</v>
      </c>
    </row>
    <row r="4913" spans="1:28" x14ac:dyDescent="0.3">
      <c r="A4913">
        <v>59</v>
      </c>
      <c r="B4913" t="s">
        <v>36</v>
      </c>
      <c r="C4913" t="s">
        <v>38</v>
      </c>
      <c r="D4913">
        <v>0</v>
      </c>
      <c r="E4913" t="s">
        <v>37</v>
      </c>
      <c r="F4913">
        <v>0</v>
      </c>
      <c r="G4913">
        <v>0</v>
      </c>
      <c r="H4913" t="s">
        <v>30</v>
      </c>
      <c r="I4913">
        <v>0</v>
      </c>
      <c r="J4913" t="s">
        <v>40</v>
      </c>
      <c r="K4913">
        <v>-200</v>
      </c>
      <c r="L4913" s="1">
        <v>2000</v>
      </c>
      <c r="M4913" t="s">
        <v>36</v>
      </c>
      <c r="N4913" t="s">
        <v>36</v>
      </c>
      <c r="O4913" t="s">
        <v>27</v>
      </c>
      <c r="P4913">
        <v>100</v>
      </c>
      <c r="Q4913" t="s">
        <v>34</v>
      </c>
      <c r="R4913">
        <v>4</v>
      </c>
      <c r="S4913" t="s">
        <v>36</v>
      </c>
      <c r="T4913">
        <v>11</v>
      </c>
      <c r="U4913">
        <v>2</v>
      </c>
      <c r="V4913">
        <v>1</v>
      </c>
      <c r="W4913">
        <v>10</v>
      </c>
      <c r="X4913">
        <v>682</v>
      </c>
      <c r="Y4913">
        <v>50</v>
      </c>
      <c r="Z4913" t="s">
        <v>35</v>
      </c>
      <c r="AA4913">
        <v>100</v>
      </c>
      <c r="AB4913" t="str">
        <f t="shared" si="76"/>
        <v>50-59</v>
      </c>
    </row>
    <row r="4914" spans="1:28" x14ac:dyDescent="0.3">
      <c r="A4914">
        <v>52</v>
      </c>
      <c r="B4914" t="s">
        <v>27</v>
      </c>
      <c r="C4914" t="s">
        <v>38</v>
      </c>
      <c r="D4914">
        <v>0</v>
      </c>
      <c r="E4914" t="s">
        <v>42</v>
      </c>
      <c r="F4914">
        <v>100</v>
      </c>
      <c r="G4914">
        <v>0</v>
      </c>
      <c r="H4914" t="s">
        <v>30</v>
      </c>
      <c r="I4914">
        <v>0</v>
      </c>
      <c r="J4914" t="s">
        <v>40</v>
      </c>
      <c r="K4914">
        <v>-200</v>
      </c>
      <c r="L4914" s="1">
        <v>2050</v>
      </c>
      <c r="M4914" t="s">
        <v>27</v>
      </c>
      <c r="N4914" t="s">
        <v>27</v>
      </c>
      <c r="O4914" t="s">
        <v>27</v>
      </c>
      <c r="P4914">
        <v>0</v>
      </c>
      <c r="Q4914" t="s">
        <v>34</v>
      </c>
      <c r="R4914">
        <v>30</v>
      </c>
      <c r="S4914" t="s">
        <v>27</v>
      </c>
      <c r="T4914">
        <v>6</v>
      </c>
      <c r="U4914">
        <v>1</v>
      </c>
      <c r="V4914">
        <v>3</v>
      </c>
      <c r="W4914">
        <v>99</v>
      </c>
      <c r="X4914">
        <v>726</v>
      </c>
      <c r="Y4914">
        <v>-50</v>
      </c>
      <c r="Z4914" t="s">
        <v>33</v>
      </c>
      <c r="AA4914">
        <v>50</v>
      </c>
      <c r="AB4914" t="str">
        <f t="shared" si="76"/>
        <v>50-59</v>
      </c>
    </row>
    <row r="4915" spans="1:28" x14ac:dyDescent="0.3">
      <c r="A4915">
        <v>42</v>
      </c>
      <c r="B4915" t="s">
        <v>27</v>
      </c>
      <c r="C4915" t="s">
        <v>28</v>
      </c>
      <c r="D4915">
        <v>86</v>
      </c>
      <c r="E4915" t="s">
        <v>42</v>
      </c>
      <c r="F4915">
        <v>100</v>
      </c>
      <c r="G4915">
        <v>0</v>
      </c>
      <c r="H4915" t="s">
        <v>30</v>
      </c>
      <c r="I4915">
        <v>0</v>
      </c>
      <c r="J4915" t="s">
        <v>31</v>
      </c>
      <c r="K4915">
        <v>0</v>
      </c>
      <c r="L4915" s="1">
        <v>2286</v>
      </c>
      <c r="M4915" t="s">
        <v>27</v>
      </c>
      <c r="N4915" t="s">
        <v>36</v>
      </c>
      <c r="O4915" t="s">
        <v>27</v>
      </c>
      <c r="P4915">
        <v>50</v>
      </c>
      <c r="Q4915" t="s">
        <v>32</v>
      </c>
      <c r="R4915">
        <v>9</v>
      </c>
      <c r="S4915" t="s">
        <v>36</v>
      </c>
      <c r="T4915">
        <v>9</v>
      </c>
      <c r="U4915">
        <v>2</v>
      </c>
      <c r="V4915">
        <v>3</v>
      </c>
      <c r="W4915">
        <v>2</v>
      </c>
      <c r="X4915">
        <v>742</v>
      </c>
      <c r="Y4915">
        <v>-50</v>
      </c>
      <c r="Z4915" t="s">
        <v>33</v>
      </c>
      <c r="AA4915">
        <v>50</v>
      </c>
      <c r="AB4915" t="str">
        <f t="shared" si="76"/>
        <v>40-49</v>
      </c>
    </row>
    <row r="4916" spans="1:28" x14ac:dyDescent="0.3">
      <c r="A4916">
        <v>20</v>
      </c>
      <c r="B4916" t="s">
        <v>27</v>
      </c>
      <c r="C4916" t="s">
        <v>28</v>
      </c>
      <c r="D4916">
        <v>86</v>
      </c>
      <c r="E4916" t="s">
        <v>29</v>
      </c>
      <c r="F4916">
        <v>50</v>
      </c>
      <c r="G4916">
        <v>0</v>
      </c>
      <c r="H4916" t="s">
        <v>39</v>
      </c>
      <c r="I4916">
        <v>0</v>
      </c>
      <c r="J4916" t="s">
        <v>31</v>
      </c>
      <c r="K4916">
        <v>0</v>
      </c>
      <c r="L4916" s="1">
        <v>2386</v>
      </c>
      <c r="M4916" t="s">
        <v>36</v>
      </c>
      <c r="N4916" t="s">
        <v>27</v>
      </c>
      <c r="O4916" t="s">
        <v>27</v>
      </c>
      <c r="P4916">
        <v>50</v>
      </c>
      <c r="Q4916" t="s">
        <v>32</v>
      </c>
      <c r="R4916">
        <v>9</v>
      </c>
      <c r="S4916" t="s">
        <v>36</v>
      </c>
      <c r="T4916">
        <v>5</v>
      </c>
      <c r="U4916">
        <v>0</v>
      </c>
      <c r="V4916">
        <v>2</v>
      </c>
      <c r="W4916">
        <v>4</v>
      </c>
      <c r="X4916">
        <v>690</v>
      </c>
      <c r="Y4916">
        <v>50</v>
      </c>
      <c r="Z4916" t="s">
        <v>35</v>
      </c>
      <c r="AA4916">
        <v>100</v>
      </c>
      <c r="AB4916" t="str">
        <f t="shared" si="76"/>
        <v>20-29</v>
      </c>
    </row>
    <row r="4917" spans="1:28" x14ac:dyDescent="0.3">
      <c r="A4917">
        <v>43</v>
      </c>
      <c r="B4917" t="s">
        <v>27</v>
      </c>
      <c r="C4917" t="s">
        <v>38</v>
      </c>
      <c r="D4917">
        <v>0</v>
      </c>
      <c r="E4917" t="s">
        <v>37</v>
      </c>
      <c r="F4917">
        <v>0</v>
      </c>
      <c r="G4917">
        <v>0</v>
      </c>
      <c r="H4917" t="s">
        <v>43</v>
      </c>
      <c r="I4917">
        <v>0</v>
      </c>
      <c r="J4917" t="s">
        <v>40</v>
      </c>
      <c r="K4917">
        <v>-200</v>
      </c>
      <c r="L4917" s="1">
        <v>1800</v>
      </c>
      <c r="M4917" t="s">
        <v>36</v>
      </c>
      <c r="N4917" t="s">
        <v>36</v>
      </c>
      <c r="O4917" t="s">
        <v>27</v>
      </c>
      <c r="P4917">
        <v>100</v>
      </c>
      <c r="Q4917" t="s">
        <v>34</v>
      </c>
      <c r="R4917">
        <v>14</v>
      </c>
      <c r="S4917" t="s">
        <v>36</v>
      </c>
      <c r="T4917">
        <v>2</v>
      </c>
      <c r="U4917">
        <v>1</v>
      </c>
      <c r="V4917">
        <v>1</v>
      </c>
      <c r="W4917">
        <v>7</v>
      </c>
      <c r="X4917">
        <v>777</v>
      </c>
      <c r="Y4917">
        <v>-50</v>
      </c>
      <c r="Z4917" t="s">
        <v>41</v>
      </c>
      <c r="AA4917">
        <v>0</v>
      </c>
      <c r="AB4917" t="str">
        <f t="shared" si="76"/>
        <v>40-49</v>
      </c>
    </row>
    <row r="4918" spans="1:28" x14ac:dyDescent="0.3">
      <c r="A4918">
        <v>55</v>
      </c>
      <c r="B4918" t="s">
        <v>36</v>
      </c>
      <c r="C4918" t="s">
        <v>28</v>
      </c>
      <c r="D4918">
        <v>86</v>
      </c>
      <c r="E4918" t="s">
        <v>37</v>
      </c>
      <c r="F4918">
        <v>0</v>
      </c>
      <c r="G4918">
        <v>0</v>
      </c>
      <c r="H4918" t="s">
        <v>39</v>
      </c>
      <c r="I4918">
        <v>0</v>
      </c>
      <c r="J4918" t="s">
        <v>31</v>
      </c>
      <c r="K4918">
        <v>0</v>
      </c>
      <c r="L4918" s="1">
        <v>2286</v>
      </c>
      <c r="M4918" t="s">
        <v>27</v>
      </c>
      <c r="N4918" t="s">
        <v>27</v>
      </c>
      <c r="O4918" t="s">
        <v>27</v>
      </c>
      <c r="P4918">
        <v>0</v>
      </c>
      <c r="Q4918" t="s">
        <v>34</v>
      </c>
      <c r="R4918">
        <v>25</v>
      </c>
      <c r="S4918" t="s">
        <v>36</v>
      </c>
      <c r="T4918">
        <v>3</v>
      </c>
      <c r="U4918">
        <v>4</v>
      </c>
      <c r="V4918">
        <v>1</v>
      </c>
      <c r="W4918">
        <v>5</v>
      </c>
      <c r="X4918">
        <v>734</v>
      </c>
      <c r="Y4918">
        <v>-50</v>
      </c>
      <c r="Z4918" t="s">
        <v>35</v>
      </c>
      <c r="AA4918">
        <v>100</v>
      </c>
      <c r="AB4918" t="str">
        <f t="shared" si="76"/>
        <v>50-59</v>
      </c>
    </row>
    <row r="4919" spans="1:28" x14ac:dyDescent="0.3">
      <c r="A4919">
        <v>34</v>
      </c>
      <c r="B4919" t="s">
        <v>27</v>
      </c>
      <c r="C4919" t="s">
        <v>28</v>
      </c>
      <c r="D4919">
        <v>86</v>
      </c>
      <c r="E4919" t="s">
        <v>29</v>
      </c>
      <c r="F4919">
        <v>50</v>
      </c>
      <c r="G4919">
        <v>1</v>
      </c>
      <c r="H4919" t="s">
        <v>30</v>
      </c>
      <c r="I4919">
        <v>50</v>
      </c>
      <c r="J4919" t="s">
        <v>40</v>
      </c>
      <c r="K4919">
        <v>-200</v>
      </c>
      <c r="L4919" s="1">
        <v>2236</v>
      </c>
      <c r="M4919" t="s">
        <v>27</v>
      </c>
      <c r="N4919" t="s">
        <v>27</v>
      </c>
      <c r="O4919" t="s">
        <v>27</v>
      </c>
      <c r="P4919">
        <v>0</v>
      </c>
      <c r="Q4919" t="s">
        <v>44</v>
      </c>
      <c r="R4919">
        <v>14</v>
      </c>
      <c r="S4919" t="s">
        <v>36</v>
      </c>
      <c r="T4919">
        <v>3</v>
      </c>
      <c r="U4919">
        <v>3</v>
      </c>
      <c r="V4919">
        <v>3</v>
      </c>
      <c r="W4919">
        <v>5</v>
      </c>
      <c r="X4919">
        <v>699</v>
      </c>
      <c r="Y4919">
        <v>50</v>
      </c>
      <c r="Z4919" t="s">
        <v>33</v>
      </c>
      <c r="AA4919">
        <v>50</v>
      </c>
      <c r="AB4919" t="str">
        <f t="shared" si="76"/>
        <v>30-39</v>
      </c>
    </row>
    <row r="4920" spans="1:28" x14ac:dyDescent="0.3">
      <c r="A4920">
        <v>60</v>
      </c>
      <c r="B4920" t="s">
        <v>36</v>
      </c>
      <c r="C4920" t="s">
        <v>38</v>
      </c>
      <c r="D4920">
        <v>0</v>
      </c>
      <c r="E4920" t="s">
        <v>37</v>
      </c>
      <c r="F4920">
        <v>0</v>
      </c>
      <c r="G4920">
        <v>1</v>
      </c>
      <c r="H4920" t="s">
        <v>30</v>
      </c>
      <c r="I4920">
        <v>50</v>
      </c>
      <c r="J4920" t="s">
        <v>31</v>
      </c>
      <c r="K4920">
        <v>0</v>
      </c>
      <c r="L4920" s="1">
        <v>2150</v>
      </c>
      <c r="M4920" t="s">
        <v>27</v>
      </c>
      <c r="N4920" t="s">
        <v>27</v>
      </c>
      <c r="O4920" t="s">
        <v>27</v>
      </c>
      <c r="P4920">
        <v>0</v>
      </c>
      <c r="Q4920" t="s">
        <v>34</v>
      </c>
      <c r="R4920">
        <v>11</v>
      </c>
      <c r="S4920" t="s">
        <v>36</v>
      </c>
      <c r="T4920">
        <v>7</v>
      </c>
      <c r="U4920">
        <v>2</v>
      </c>
      <c r="V4920">
        <v>3</v>
      </c>
      <c r="W4920">
        <v>9</v>
      </c>
      <c r="X4920">
        <v>732</v>
      </c>
      <c r="Y4920">
        <v>-50</v>
      </c>
      <c r="Z4920" t="s">
        <v>41</v>
      </c>
      <c r="AA4920">
        <v>0</v>
      </c>
      <c r="AB4920" t="str">
        <f t="shared" si="76"/>
        <v>60-69</v>
      </c>
    </row>
    <row r="4921" spans="1:28" x14ac:dyDescent="0.3">
      <c r="A4921">
        <v>59</v>
      </c>
      <c r="B4921" t="s">
        <v>36</v>
      </c>
      <c r="C4921" t="s">
        <v>38</v>
      </c>
      <c r="D4921">
        <v>0</v>
      </c>
      <c r="E4921" t="s">
        <v>37</v>
      </c>
      <c r="F4921">
        <v>0</v>
      </c>
      <c r="G4921">
        <v>0</v>
      </c>
      <c r="H4921" t="s">
        <v>30</v>
      </c>
      <c r="I4921">
        <v>0</v>
      </c>
      <c r="J4921" t="s">
        <v>31</v>
      </c>
      <c r="K4921">
        <v>0</v>
      </c>
      <c r="L4921" s="1">
        <v>2200</v>
      </c>
      <c r="M4921" t="s">
        <v>27</v>
      </c>
      <c r="N4921" t="s">
        <v>27</v>
      </c>
      <c r="O4921" t="s">
        <v>27</v>
      </c>
      <c r="P4921">
        <v>0</v>
      </c>
      <c r="Q4921" t="s">
        <v>34</v>
      </c>
      <c r="R4921">
        <v>15</v>
      </c>
      <c r="S4921" t="s">
        <v>36</v>
      </c>
      <c r="T4921">
        <v>10</v>
      </c>
      <c r="U4921">
        <v>4</v>
      </c>
      <c r="V4921">
        <v>2</v>
      </c>
      <c r="W4921">
        <v>12</v>
      </c>
      <c r="X4921">
        <v>786</v>
      </c>
      <c r="Y4921">
        <v>-50</v>
      </c>
      <c r="Z4921" t="s">
        <v>35</v>
      </c>
      <c r="AA4921">
        <v>100</v>
      </c>
      <c r="AB4921" t="str">
        <f t="shared" si="76"/>
        <v>50-59</v>
      </c>
    </row>
    <row r="4922" spans="1:28" x14ac:dyDescent="0.3">
      <c r="A4922">
        <v>64</v>
      </c>
      <c r="B4922" t="s">
        <v>36</v>
      </c>
      <c r="C4922" t="s">
        <v>28</v>
      </c>
      <c r="D4922">
        <v>86</v>
      </c>
      <c r="E4922" t="s">
        <v>42</v>
      </c>
      <c r="F4922">
        <v>100</v>
      </c>
      <c r="G4922">
        <v>1</v>
      </c>
      <c r="H4922" t="s">
        <v>30</v>
      </c>
      <c r="I4922">
        <v>50</v>
      </c>
      <c r="J4922" t="s">
        <v>40</v>
      </c>
      <c r="K4922">
        <v>-200</v>
      </c>
      <c r="L4922" s="1">
        <v>2186</v>
      </c>
      <c r="M4922" t="s">
        <v>27</v>
      </c>
      <c r="N4922" t="s">
        <v>36</v>
      </c>
      <c r="O4922" t="s">
        <v>27</v>
      </c>
      <c r="P4922">
        <v>50</v>
      </c>
      <c r="Q4922" t="s">
        <v>34</v>
      </c>
      <c r="R4922">
        <v>10</v>
      </c>
      <c r="S4922" t="s">
        <v>27</v>
      </c>
      <c r="T4922">
        <v>5</v>
      </c>
      <c r="U4922">
        <v>2</v>
      </c>
      <c r="V4922">
        <v>3</v>
      </c>
      <c r="W4922">
        <v>99</v>
      </c>
      <c r="X4922">
        <v>746</v>
      </c>
      <c r="Y4922">
        <v>-50</v>
      </c>
      <c r="Z4922" t="s">
        <v>35</v>
      </c>
      <c r="AA4922">
        <v>100</v>
      </c>
      <c r="AB4922" t="str">
        <f t="shared" si="76"/>
        <v>60-69</v>
      </c>
    </row>
    <row r="4923" spans="1:28" x14ac:dyDescent="0.3">
      <c r="A4923">
        <v>44</v>
      </c>
      <c r="B4923" t="s">
        <v>27</v>
      </c>
      <c r="C4923" t="s">
        <v>38</v>
      </c>
      <c r="D4923">
        <v>0</v>
      </c>
      <c r="E4923" t="s">
        <v>37</v>
      </c>
      <c r="F4923">
        <v>0</v>
      </c>
      <c r="G4923">
        <v>0</v>
      </c>
      <c r="H4923" t="s">
        <v>30</v>
      </c>
      <c r="I4923">
        <v>0</v>
      </c>
      <c r="J4923" t="s">
        <v>40</v>
      </c>
      <c r="K4923">
        <v>-200</v>
      </c>
      <c r="L4923" s="1">
        <v>1950</v>
      </c>
      <c r="M4923" t="s">
        <v>27</v>
      </c>
      <c r="N4923" t="s">
        <v>36</v>
      </c>
      <c r="O4923" t="s">
        <v>27</v>
      </c>
      <c r="P4923">
        <v>50</v>
      </c>
      <c r="Q4923" t="s">
        <v>34</v>
      </c>
      <c r="R4923">
        <v>23</v>
      </c>
      <c r="S4923" t="s">
        <v>27</v>
      </c>
      <c r="T4923">
        <v>8</v>
      </c>
      <c r="U4923">
        <v>2</v>
      </c>
      <c r="V4923">
        <v>3</v>
      </c>
      <c r="W4923">
        <v>99</v>
      </c>
      <c r="X4923">
        <v>653</v>
      </c>
      <c r="Y4923">
        <v>50</v>
      </c>
      <c r="Z4923" t="s">
        <v>41</v>
      </c>
      <c r="AA4923">
        <v>0</v>
      </c>
      <c r="AB4923" t="str">
        <f t="shared" si="76"/>
        <v>40-49</v>
      </c>
    </row>
    <row r="4924" spans="1:28" x14ac:dyDescent="0.3">
      <c r="A4924">
        <v>48</v>
      </c>
      <c r="B4924" t="s">
        <v>27</v>
      </c>
      <c r="C4924" t="s">
        <v>28</v>
      </c>
      <c r="D4924">
        <v>86</v>
      </c>
      <c r="E4924" t="s">
        <v>42</v>
      </c>
      <c r="F4924">
        <v>100</v>
      </c>
      <c r="G4924">
        <v>1</v>
      </c>
      <c r="H4924" t="s">
        <v>30</v>
      </c>
      <c r="I4924">
        <v>50</v>
      </c>
      <c r="J4924" t="s">
        <v>31</v>
      </c>
      <c r="K4924">
        <v>0</v>
      </c>
      <c r="L4924" s="1">
        <v>2336</v>
      </c>
      <c r="M4924" t="s">
        <v>36</v>
      </c>
      <c r="N4924" t="s">
        <v>36</v>
      </c>
      <c r="O4924" t="s">
        <v>27</v>
      </c>
      <c r="P4924">
        <v>100</v>
      </c>
      <c r="Q4924" t="s">
        <v>34</v>
      </c>
      <c r="R4924">
        <v>11</v>
      </c>
      <c r="S4924" t="s">
        <v>36</v>
      </c>
      <c r="T4924">
        <v>3</v>
      </c>
      <c r="U4924">
        <v>2</v>
      </c>
      <c r="V4924">
        <v>3</v>
      </c>
      <c r="W4924">
        <v>3</v>
      </c>
      <c r="X4924">
        <v>811</v>
      </c>
      <c r="Y4924">
        <v>-50</v>
      </c>
      <c r="Z4924" t="s">
        <v>35</v>
      </c>
      <c r="AA4924">
        <v>100</v>
      </c>
      <c r="AB4924" t="str">
        <f t="shared" si="76"/>
        <v>40-49</v>
      </c>
    </row>
    <row r="4925" spans="1:28" x14ac:dyDescent="0.3">
      <c r="A4925">
        <v>61</v>
      </c>
      <c r="B4925" t="s">
        <v>36</v>
      </c>
      <c r="C4925" t="s">
        <v>38</v>
      </c>
      <c r="D4925">
        <v>0</v>
      </c>
      <c r="E4925" t="s">
        <v>29</v>
      </c>
      <c r="F4925">
        <v>50</v>
      </c>
      <c r="G4925">
        <v>1</v>
      </c>
      <c r="H4925" t="s">
        <v>43</v>
      </c>
      <c r="I4925">
        <v>200</v>
      </c>
      <c r="J4925" t="s">
        <v>31</v>
      </c>
      <c r="K4925">
        <v>0</v>
      </c>
      <c r="L4925" s="1">
        <v>2400</v>
      </c>
      <c r="M4925" t="s">
        <v>27</v>
      </c>
      <c r="N4925" t="s">
        <v>27</v>
      </c>
      <c r="O4925" t="s">
        <v>27</v>
      </c>
      <c r="P4925">
        <v>0</v>
      </c>
      <c r="Q4925" t="s">
        <v>34</v>
      </c>
      <c r="R4925">
        <v>18</v>
      </c>
      <c r="S4925" t="s">
        <v>27</v>
      </c>
      <c r="T4925">
        <v>6</v>
      </c>
      <c r="U4925">
        <v>0</v>
      </c>
      <c r="V4925">
        <v>2</v>
      </c>
      <c r="W4925">
        <v>99</v>
      </c>
      <c r="X4925">
        <v>719</v>
      </c>
      <c r="Y4925">
        <v>-50</v>
      </c>
      <c r="Z4925" t="s">
        <v>33</v>
      </c>
      <c r="AA4925">
        <v>50</v>
      </c>
      <c r="AB4925" t="str">
        <f t="shared" si="76"/>
        <v>60-69</v>
      </c>
    </row>
    <row r="4926" spans="1:28" x14ac:dyDescent="0.3">
      <c r="A4926">
        <v>46</v>
      </c>
      <c r="B4926" t="s">
        <v>27</v>
      </c>
      <c r="C4926" t="s">
        <v>28</v>
      </c>
      <c r="D4926">
        <v>86</v>
      </c>
      <c r="E4926" t="s">
        <v>29</v>
      </c>
      <c r="F4926">
        <v>50</v>
      </c>
      <c r="G4926">
        <v>0</v>
      </c>
      <c r="H4926" t="s">
        <v>39</v>
      </c>
      <c r="I4926">
        <v>0</v>
      </c>
      <c r="J4926" t="s">
        <v>31</v>
      </c>
      <c r="K4926">
        <v>0</v>
      </c>
      <c r="L4926" s="1">
        <v>2286</v>
      </c>
      <c r="M4926" t="s">
        <v>27</v>
      </c>
      <c r="N4926" t="s">
        <v>27</v>
      </c>
      <c r="O4926" t="s">
        <v>27</v>
      </c>
      <c r="P4926">
        <v>0</v>
      </c>
      <c r="Q4926" t="s">
        <v>34</v>
      </c>
      <c r="R4926">
        <v>21</v>
      </c>
      <c r="S4926" t="s">
        <v>36</v>
      </c>
      <c r="T4926">
        <v>6</v>
      </c>
      <c r="U4926">
        <v>0</v>
      </c>
      <c r="V4926">
        <v>3</v>
      </c>
      <c r="W4926">
        <v>1</v>
      </c>
      <c r="X4926">
        <v>764</v>
      </c>
      <c r="Y4926">
        <v>-50</v>
      </c>
      <c r="Z4926" t="s">
        <v>33</v>
      </c>
      <c r="AA4926">
        <v>50</v>
      </c>
      <c r="AB4926" t="str">
        <f t="shared" si="76"/>
        <v>40-49</v>
      </c>
    </row>
    <row r="4927" spans="1:28" x14ac:dyDescent="0.3">
      <c r="A4927">
        <v>32</v>
      </c>
      <c r="B4927" t="s">
        <v>27</v>
      </c>
      <c r="C4927" t="s">
        <v>28</v>
      </c>
      <c r="D4927">
        <v>86</v>
      </c>
      <c r="E4927" t="s">
        <v>29</v>
      </c>
      <c r="F4927">
        <v>50</v>
      </c>
      <c r="G4927">
        <v>1</v>
      </c>
      <c r="H4927" t="s">
        <v>30</v>
      </c>
      <c r="I4927">
        <v>50</v>
      </c>
      <c r="J4927" t="s">
        <v>31</v>
      </c>
      <c r="K4927">
        <v>0</v>
      </c>
      <c r="L4927" s="1">
        <v>2436</v>
      </c>
      <c r="M4927" t="s">
        <v>36</v>
      </c>
      <c r="N4927" t="s">
        <v>27</v>
      </c>
      <c r="O4927" t="s">
        <v>27</v>
      </c>
      <c r="P4927">
        <v>50</v>
      </c>
      <c r="Q4927" t="s">
        <v>32</v>
      </c>
      <c r="R4927">
        <v>30</v>
      </c>
      <c r="S4927" t="s">
        <v>36</v>
      </c>
      <c r="T4927">
        <v>11</v>
      </c>
      <c r="U4927">
        <v>3</v>
      </c>
      <c r="V4927">
        <v>2</v>
      </c>
      <c r="W4927">
        <v>2</v>
      </c>
      <c r="X4927">
        <v>682</v>
      </c>
      <c r="Y4927">
        <v>50</v>
      </c>
      <c r="Z4927" t="s">
        <v>35</v>
      </c>
      <c r="AA4927">
        <v>100</v>
      </c>
      <c r="AB4927" t="str">
        <f t="shared" si="76"/>
        <v>30-39</v>
      </c>
    </row>
    <row r="4928" spans="1:28" x14ac:dyDescent="0.3">
      <c r="A4928">
        <v>33</v>
      </c>
      <c r="B4928" t="s">
        <v>27</v>
      </c>
      <c r="C4928" t="s">
        <v>38</v>
      </c>
      <c r="D4928">
        <v>0</v>
      </c>
      <c r="E4928" t="s">
        <v>29</v>
      </c>
      <c r="F4928">
        <v>50</v>
      </c>
      <c r="G4928">
        <v>0</v>
      </c>
      <c r="H4928" t="s">
        <v>30</v>
      </c>
      <c r="I4928">
        <v>0</v>
      </c>
      <c r="J4928" t="s">
        <v>31</v>
      </c>
      <c r="K4928">
        <v>0</v>
      </c>
      <c r="L4928" s="1">
        <v>2100</v>
      </c>
      <c r="M4928" t="s">
        <v>27</v>
      </c>
      <c r="N4928" t="s">
        <v>36</v>
      </c>
      <c r="O4928" t="s">
        <v>27</v>
      </c>
      <c r="P4928">
        <v>50</v>
      </c>
      <c r="Q4928" t="s">
        <v>34</v>
      </c>
      <c r="R4928">
        <v>26</v>
      </c>
      <c r="S4928" t="s">
        <v>36</v>
      </c>
      <c r="T4928">
        <v>2</v>
      </c>
      <c r="U4928">
        <v>2</v>
      </c>
      <c r="V4928">
        <v>1</v>
      </c>
      <c r="W4928">
        <v>4</v>
      </c>
      <c r="X4928">
        <v>798</v>
      </c>
      <c r="Y4928">
        <v>-50</v>
      </c>
      <c r="Z4928" t="s">
        <v>41</v>
      </c>
      <c r="AA4928">
        <v>0</v>
      </c>
      <c r="AB4928" t="str">
        <f t="shared" si="76"/>
        <v>30-39</v>
      </c>
    </row>
    <row r="4929" spans="1:28" x14ac:dyDescent="0.3">
      <c r="A4929">
        <v>43</v>
      </c>
      <c r="B4929" t="s">
        <v>27</v>
      </c>
      <c r="C4929" t="s">
        <v>38</v>
      </c>
      <c r="D4929">
        <v>0</v>
      </c>
      <c r="E4929" t="s">
        <v>42</v>
      </c>
      <c r="F4929">
        <v>100</v>
      </c>
      <c r="G4929">
        <v>0</v>
      </c>
      <c r="H4929" t="s">
        <v>30</v>
      </c>
      <c r="I4929">
        <v>0</v>
      </c>
      <c r="J4929" t="s">
        <v>31</v>
      </c>
      <c r="K4929">
        <v>0</v>
      </c>
      <c r="L4929" s="1">
        <v>2350</v>
      </c>
      <c r="M4929" t="s">
        <v>36</v>
      </c>
      <c r="N4929" t="s">
        <v>27</v>
      </c>
      <c r="O4929" t="s">
        <v>27</v>
      </c>
      <c r="P4929">
        <v>50</v>
      </c>
      <c r="Q4929" t="s">
        <v>34</v>
      </c>
      <c r="R4929">
        <v>23</v>
      </c>
      <c r="S4929" t="s">
        <v>36</v>
      </c>
      <c r="T4929">
        <v>4</v>
      </c>
      <c r="U4929">
        <v>1</v>
      </c>
      <c r="V4929">
        <v>2</v>
      </c>
      <c r="W4929">
        <v>4</v>
      </c>
      <c r="X4929">
        <v>650</v>
      </c>
      <c r="Y4929">
        <v>50</v>
      </c>
      <c r="Z4929" t="s">
        <v>35</v>
      </c>
      <c r="AA4929">
        <v>100</v>
      </c>
      <c r="AB4929" t="str">
        <f t="shared" si="76"/>
        <v>40-49</v>
      </c>
    </row>
    <row r="4930" spans="1:28" x14ac:dyDescent="0.3">
      <c r="A4930">
        <v>20</v>
      </c>
      <c r="B4930" t="s">
        <v>27</v>
      </c>
      <c r="C4930" t="s">
        <v>28</v>
      </c>
      <c r="D4930">
        <v>86</v>
      </c>
      <c r="E4930" t="s">
        <v>29</v>
      </c>
      <c r="F4930">
        <v>50</v>
      </c>
      <c r="G4930">
        <v>0</v>
      </c>
      <c r="H4930" t="s">
        <v>30</v>
      </c>
      <c r="I4930">
        <v>0</v>
      </c>
      <c r="J4930" t="s">
        <v>40</v>
      </c>
      <c r="K4930">
        <v>-200</v>
      </c>
      <c r="L4930" s="1">
        <v>2036</v>
      </c>
      <c r="M4930" t="s">
        <v>36</v>
      </c>
      <c r="N4930" t="s">
        <v>36</v>
      </c>
      <c r="O4930" t="s">
        <v>27</v>
      </c>
      <c r="P4930">
        <v>100</v>
      </c>
      <c r="Q4930" t="s">
        <v>34</v>
      </c>
      <c r="R4930">
        <v>4</v>
      </c>
      <c r="S4930" t="s">
        <v>36</v>
      </c>
      <c r="T4930">
        <v>9</v>
      </c>
      <c r="U4930">
        <v>1</v>
      </c>
      <c r="V4930">
        <v>2</v>
      </c>
      <c r="W4930">
        <v>6</v>
      </c>
      <c r="X4930">
        <v>671</v>
      </c>
      <c r="Y4930">
        <v>50</v>
      </c>
      <c r="Z4930" t="s">
        <v>41</v>
      </c>
      <c r="AA4930">
        <v>0</v>
      </c>
      <c r="AB4930" t="str">
        <f t="shared" ref="AB4930:AB4993" si="77">FLOOR(A4930,10) &amp; "-" &amp; (FLOOR(A4930,10)+9)</f>
        <v>20-29</v>
      </c>
    </row>
    <row r="4931" spans="1:28" x14ac:dyDescent="0.3">
      <c r="A4931">
        <v>37</v>
      </c>
      <c r="B4931" t="s">
        <v>27</v>
      </c>
      <c r="C4931" t="s">
        <v>28</v>
      </c>
      <c r="D4931">
        <v>86</v>
      </c>
      <c r="E4931" t="s">
        <v>42</v>
      </c>
      <c r="F4931">
        <v>100</v>
      </c>
      <c r="G4931">
        <v>2</v>
      </c>
      <c r="H4931" t="s">
        <v>39</v>
      </c>
      <c r="I4931">
        <v>200</v>
      </c>
      <c r="J4931" t="s">
        <v>31</v>
      </c>
      <c r="K4931">
        <v>0</v>
      </c>
      <c r="L4931" s="1">
        <v>2486</v>
      </c>
      <c r="M4931" t="s">
        <v>27</v>
      </c>
      <c r="N4931" t="s">
        <v>27</v>
      </c>
      <c r="O4931" t="s">
        <v>27</v>
      </c>
      <c r="P4931">
        <v>0</v>
      </c>
      <c r="Q4931" t="s">
        <v>32</v>
      </c>
      <c r="R4931">
        <v>16</v>
      </c>
      <c r="S4931" t="s">
        <v>27</v>
      </c>
      <c r="T4931">
        <v>5</v>
      </c>
      <c r="U4931">
        <v>2</v>
      </c>
      <c r="V4931">
        <v>2</v>
      </c>
      <c r="W4931">
        <v>99</v>
      </c>
      <c r="X4931">
        <v>787</v>
      </c>
      <c r="Y4931">
        <v>-50</v>
      </c>
      <c r="Z4931" t="s">
        <v>41</v>
      </c>
      <c r="AA4931">
        <v>0</v>
      </c>
      <c r="AB4931" t="str">
        <f t="shared" si="77"/>
        <v>30-39</v>
      </c>
    </row>
    <row r="4932" spans="1:28" x14ac:dyDescent="0.3">
      <c r="A4932">
        <v>56</v>
      </c>
      <c r="B4932" t="s">
        <v>36</v>
      </c>
      <c r="C4932" t="s">
        <v>46</v>
      </c>
      <c r="D4932">
        <v>0</v>
      </c>
      <c r="E4932" t="s">
        <v>29</v>
      </c>
      <c r="F4932">
        <v>50</v>
      </c>
      <c r="G4932">
        <v>0</v>
      </c>
      <c r="H4932" t="s">
        <v>30</v>
      </c>
      <c r="I4932">
        <v>0</v>
      </c>
      <c r="J4932" t="s">
        <v>31</v>
      </c>
      <c r="K4932">
        <v>0</v>
      </c>
      <c r="L4932" s="1">
        <v>2200</v>
      </c>
      <c r="M4932" t="s">
        <v>27</v>
      </c>
      <c r="N4932" t="s">
        <v>27</v>
      </c>
      <c r="O4932" t="s">
        <v>27</v>
      </c>
      <c r="P4932">
        <v>0</v>
      </c>
      <c r="Q4932" t="s">
        <v>32</v>
      </c>
      <c r="R4932">
        <v>30</v>
      </c>
      <c r="S4932" t="s">
        <v>36</v>
      </c>
      <c r="T4932">
        <v>5</v>
      </c>
      <c r="U4932">
        <v>3</v>
      </c>
      <c r="V4932">
        <v>1</v>
      </c>
      <c r="W4932">
        <v>2</v>
      </c>
      <c r="X4932">
        <v>735</v>
      </c>
      <c r="Y4932">
        <v>-50</v>
      </c>
      <c r="Z4932" t="s">
        <v>33</v>
      </c>
      <c r="AA4932">
        <v>50</v>
      </c>
      <c r="AB4932" t="str">
        <f t="shared" si="77"/>
        <v>50-59</v>
      </c>
    </row>
    <row r="4933" spans="1:28" x14ac:dyDescent="0.3">
      <c r="A4933">
        <v>18</v>
      </c>
      <c r="B4933" t="s">
        <v>27</v>
      </c>
      <c r="C4933" t="s">
        <v>38</v>
      </c>
      <c r="D4933">
        <v>0</v>
      </c>
      <c r="E4933" t="s">
        <v>42</v>
      </c>
      <c r="F4933">
        <v>100</v>
      </c>
      <c r="G4933">
        <v>1</v>
      </c>
      <c r="H4933" t="s">
        <v>30</v>
      </c>
      <c r="I4933">
        <v>50</v>
      </c>
      <c r="J4933" t="s">
        <v>40</v>
      </c>
      <c r="K4933">
        <v>-200</v>
      </c>
      <c r="L4933" s="1">
        <v>2100</v>
      </c>
      <c r="M4933" t="s">
        <v>27</v>
      </c>
      <c r="N4933" t="s">
        <v>36</v>
      </c>
      <c r="O4933" t="s">
        <v>36</v>
      </c>
      <c r="P4933">
        <v>100</v>
      </c>
      <c r="Q4933" t="s">
        <v>32</v>
      </c>
      <c r="R4933">
        <v>9</v>
      </c>
      <c r="S4933" t="s">
        <v>36</v>
      </c>
      <c r="T4933">
        <v>5</v>
      </c>
      <c r="U4933">
        <v>2</v>
      </c>
      <c r="V4933">
        <v>2</v>
      </c>
      <c r="W4933">
        <v>1</v>
      </c>
      <c r="X4933">
        <v>694</v>
      </c>
      <c r="Y4933">
        <v>50</v>
      </c>
      <c r="Z4933" t="s">
        <v>33</v>
      </c>
      <c r="AA4933">
        <v>50</v>
      </c>
      <c r="AB4933" t="str">
        <f t="shared" si="77"/>
        <v>10-19</v>
      </c>
    </row>
    <row r="4934" spans="1:28" x14ac:dyDescent="0.3">
      <c r="A4934">
        <v>63</v>
      </c>
      <c r="B4934" t="s">
        <v>36</v>
      </c>
      <c r="C4934" t="s">
        <v>28</v>
      </c>
      <c r="D4934">
        <v>86</v>
      </c>
      <c r="E4934" t="s">
        <v>37</v>
      </c>
      <c r="F4934">
        <v>0</v>
      </c>
      <c r="G4934">
        <v>1</v>
      </c>
      <c r="H4934" t="s">
        <v>30</v>
      </c>
      <c r="I4934">
        <v>50</v>
      </c>
      <c r="J4934" t="s">
        <v>40</v>
      </c>
      <c r="K4934">
        <v>-200</v>
      </c>
      <c r="L4934" s="1">
        <v>2036</v>
      </c>
      <c r="M4934" t="s">
        <v>27</v>
      </c>
      <c r="N4934" t="s">
        <v>36</v>
      </c>
      <c r="O4934" t="s">
        <v>27</v>
      </c>
      <c r="P4934">
        <v>50</v>
      </c>
      <c r="Q4934" t="s">
        <v>34</v>
      </c>
      <c r="R4934">
        <v>11</v>
      </c>
      <c r="S4934" t="s">
        <v>36</v>
      </c>
      <c r="T4934">
        <v>6</v>
      </c>
      <c r="U4934">
        <v>1</v>
      </c>
      <c r="V4934">
        <v>2</v>
      </c>
      <c r="W4934">
        <v>6</v>
      </c>
      <c r="X4934">
        <v>773</v>
      </c>
      <c r="Y4934">
        <v>-50</v>
      </c>
      <c r="Z4934" t="s">
        <v>33</v>
      </c>
      <c r="AA4934">
        <v>50</v>
      </c>
      <c r="AB4934" t="str">
        <f t="shared" si="77"/>
        <v>60-69</v>
      </c>
    </row>
    <row r="4935" spans="1:28" x14ac:dyDescent="0.3">
      <c r="A4935">
        <v>56</v>
      </c>
      <c r="B4935" t="s">
        <v>36</v>
      </c>
      <c r="C4935" t="s">
        <v>38</v>
      </c>
      <c r="D4935">
        <v>0</v>
      </c>
      <c r="E4935" t="s">
        <v>37</v>
      </c>
      <c r="F4935">
        <v>0</v>
      </c>
      <c r="G4935">
        <v>0</v>
      </c>
      <c r="H4935" t="s">
        <v>30</v>
      </c>
      <c r="I4935">
        <v>0</v>
      </c>
      <c r="J4935" t="s">
        <v>40</v>
      </c>
      <c r="K4935">
        <v>-200</v>
      </c>
      <c r="L4935" s="1">
        <v>2050</v>
      </c>
      <c r="M4935" t="s">
        <v>27</v>
      </c>
      <c r="N4935" t="s">
        <v>27</v>
      </c>
      <c r="O4935" t="s">
        <v>27</v>
      </c>
      <c r="P4935">
        <v>0</v>
      </c>
      <c r="Q4935" t="s">
        <v>44</v>
      </c>
      <c r="R4935">
        <v>24</v>
      </c>
      <c r="S4935" t="s">
        <v>27</v>
      </c>
      <c r="T4935">
        <v>5</v>
      </c>
      <c r="U4935">
        <v>3</v>
      </c>
      <c r="V4935">
        <v>2</v>
      </c>
      <c r="W4935">
        <v>99</v>
      </c>
      <c r="X4935">
        <v>660</v>
      </c>
      <c r="Y4935">
        <v>50</v>
      </c>
      <c r="Z4935" t="s">
        <v>33</v>
      </c>
      <c r="AA4935">
        <v>50</v>
      </c>
      <c r="AB4935" t="str">
        <f t="shared" si="77"/>
        <v>50-59</v>
      </c>
    </row>
    <row r="4936" spans="1:28" x14ac:dyDescent="0.3">
      <c r="A4936">
        <v>33</v>
      </c>
      <c r="B4936" t="s">
        <v>27</v>
      </c>
      <c r="C4936" t="s">
        <v>28</v>
      </c>
      <c r="D4936">
        <v>86</v>
      </c>
      <c r="E4936" t="s">
        <v>29</v>
      </c>
      <c r="F4936">
        <v>50</v>
      </c>
      <c r="G4936">
        <v>3</v>
      </c>
      <c r="H4936" t="s">
        <v>30</v>
      </c>
      <c r="I4936">
        <v>150</v>
      </c>
      <c r="J4936" t="s">
        <v>40</v>
      </c>
      <c r="K4936">
        <v>-200</v>
      </c>
      <c r="L4936" s="1">
        <v>2236</v>
      </c>
      <c r="M4936" t="s">
        <v>27</v>
      </c>
      <c r="N4936" t="s">
        <v>27</v>
      </c>
      <c r="O4936" t="s">
        <v>27</v>
      </c>
      <c r="P4936">
        <v>0</v>
      </c>
      <c r="Q4936" t="s">
        <v>32</v>
      </c>
      <c r="R4936">
        <v>8</v>
      </c>
      <c r="S4936" t="s">
        <v>27</v>
      </c>
      <c r="T4936">
        <v>7</v>
      </c>
      <c r="U4936">
        <v>0</v>
      </c>
      <c r="V4936">
        <v>2</v>
      </c>
      <c r="W4936">
        <v>99</v>
      </c>
      <c r="X4936">
        <v>719</v>
      </c>
      <c r="Y4936">
        <v>-50</v>
      </c>
      <c r="Z4936" t="s">
        <v>33</v>
      </c>
      <c r="AA4936">
        <v>50</v>
      </c>
      <c r="AB4936" t="str">
        <f t="shared" si="77"/>
        <v>30-39</v>
      </c>
    </row>
    <row r="4937" spans="1:28" x14ac:dyDescent="0.3">
      <c r="A4937">
        <v>48</v>
      </c>
      <c r="B4937" t="s">
        <v>27</v>
      </c>
      <c r="C4937" t="s">
        <v>38</v>
      </c>
      <c r="D4937">
        <v>0</v>
      </c>
      <c r="E4937" t="s">
        <v>37</v>
      </c>
      <c r="F4937">
        <v>0</v>
      </c>
      <c r="G4937">
        <v>2</v>
      </c>
      <c r="H4937" t="s">
        <v>30</v>
      </c>
      <c r="I4937">
        <v>100</v>
      </c>
      <c r="J4937" t="s">
        <v>31</v>
      </c>
      <c r="K4937">
        <v>0</v>
      </c>
      <c r="L4937" s="1">
        <v>2400</v>
      </c>
      <c r="M4937" t="s">
        <v>27</v>
      </c>
      <c r="N4937" t="s">
        <v>27</v>
      </c>
      <c r="O4937" t="s">
        <v>27</v>
      </c>
      <c r="P4937">
        <v>0</v>
      </c>
      <c r="Q4937" t="s">
        <v>34</v>
      </c>
      <c r="R4937">
        <v>26</v>
      </c>
      <c r="S4937" t="s">
        <v>36</v>
      </c>
      <c r="T4937">
        <v>4</v>
      </c>
      <c r="U4937">
        <v>5</v>
      </c>
      <c r="V4937">
        <v>2</v>
      </c>
      <c r="W4937">
        <v>3</v>
      </c>
      <c r="X4937">
        <v>683</v>
      </c>
      <c r="Y4937">
        <v>50</v>
      </c>
      <c r="Z4937" t="s">
        <v>35</v>
      </c>
      <c r="AA4937">
        <v>100</v>
      </c>
      <c r="AB4937" t="str">
        <f t="shared" si="77"/>
        <v>40-49</v>
      </c>
    </row>
    <row r="4938" spans="1:28" x14ac:dyDescent="0.3">
      <c r="A4938">
        <v>40</v>
      </c>
      <c r="B4938" t="s">
        <v>27</v>
      </c>
      <c r="C4938" t="s">
        <v>28</v>
      </c>
      <c r="D4938">
        <v>86</v>
      </c>
      <c r="E4938" t="s">
        <v>29</v>
      </c>
      <c r="F4938">
        <v>50</v>
      </c>
      <c r="G4938">
        <v>0</v>
      </c>
      <c r="H4938" t="s">
        <v>30</v>
      </c>
      <c r="I4938">
        <v>0</v>
      </c>
      <c r="J4938" t="s">
        <v>40</v>
      </c>
      <c r="K4938">
        <v>-200</v>
      </c>
      <c r="L4938" s="1">
        <v>2036</v>
      </c>
      <c r="M4938" t="s">
        <v>36</v>
      </c>
      <c r="N4938" t="s">
        <v>36</v>
      </c>
      <c r="O4938" t="s">
        <v>27</v>
      </c>
      <c r="P4938">
        <v>100</v>
      </c>
      <c r="Q4938" t="s">
        <v>44</v>
      </c>
      <c r="R4938">
        <v>25</v>
      </c>
      <c r="S4938" t="s">
        <v>36</v>
      </c>
      <c r="T4938">
        <v>6</v>
      </c>
      <c r="U4938">
        <v>2</v>
      </c>
      <c r="V4938">
        <v>1</v>
      </c>
      <c r="W4938">
        <v>7</v>
      </c>
      <c r="X4938">
        <v>752</v>
      </c>
      <c r="Y4938">
        <v>-50</v>
      </c>
      <c r="Z4938" t="s">
        <v>35</v>
      </c>
      <c r="AA4938">
        <v>100</v>
      </c>
      <c r="AB4938" t="str">
        <f t="shared" si="77"/>
        <v>40-49</v>
      </c>
    </row>
    <row r="4939" spans="1:28" x14ac:dyDescent="0.3">
      <c r="A4939">
        <v>58</v>
      </c>
      <c r="B4939" t="s">
        <v>36</v>
      </c>
      <c r="C4939" t="s">
        <v>28</v>
      </c>
      <c r="D4939">
        <v>86</v>
      </c>
      <c r="E4939" t="s">
        <v>42</v>
      </c>
      <c r="F4939">
        <v>100</v>
      </c>
      <c r="G4939">
        <v>1</v>
      </c>
      <c r="H4939" t="s">
        <v>30</v>
      </c>
      <c r="I4939">
        <v>50</v>
      </c>
      <c r="J4939" t="s">
        <v>31</v>
      </c>
      <c r="K4939">
        <v>0</v>
      </c>
      <c r="L4939" s="1">
        <v>2486</v>
      </c>
      <c r="M4939" t="s">
        <v>36</v>
      </c>
      <c r="N4939" t="s">
        <v>27</v>
      </c>
      <c r="O4939" t="s">
        <v>27</v>
      </c>
      <c r="P4939">
        <v>50</v>
      </c>
      <c r="Q4939" t="s">
        <v>34</v>
      </c>
      <c r="R4939">
        <v>9</v>
      </c>
      <c r="S4939" t="s">
        <v>36</v>
      </c>
      <c r="T4939">
        <v>7</v>
      </c>
      <c r="U4939">
        <v>1</v>
      </c>
      <c r="V4939">
        <v>1</v>
      </c>
      <c r="W4939">
        <v>2</v>
      </c>
      <c r="X4939">
        <v>673</v>
      </c>
      <c r="Y4939">
        <v>50</v>
      </c>
      <c r="Z4939" t="s">
        <v>35</v>
      </c>
      <c r="AA4939">
        <v>100</v>
      </c>
      <c r="AB4939" t="str">
        <f t="shared" si="77"/>
        <v>50-59</v>
      </c>
    </row>
    <row r="4940" spans="1:28" x14ac:dyDescent="0.3">
      <c r="A4940">
        <v>54</v>
      </c>
      <c r="B4940" t="s">
        <v>27</v>
      </c>
      <c r="C4940" t="s">
        <v>28</v>
      </c>
      <c r="D4940">
        <v>86</v>
      </c>
      <c r="E4940" t="s">
        <v>29</v>
      </c>
      <c r="F4940">
        <v>50</v>
      </c>
      <c r="G4940">
        <v>2</v>
      </c>
      <c r="H4940" t="s">
        <v>30</v>
      </c>
      <c r="I4940">
        <v>100</v>
      </c>
      <c r="J4940" t="s">
        <v>40</v>
      </c>
      <c r="K4940">
        <v>-200</v>
      </c>
      <c r="L4940" s="1">
        <v>2336</v>
      </c>
      <c r="M4940" t="s">
        <v>27</v>
      </c>
      <c r="N4940" t="s">
        <v>27</v>
      </c>
      <c r="O4940" t="s">
        <v>27</v>
      </c>
      <c r="P4940">
        <v>0</v>
      </c>
      <c r="Q4940" t="s">
        <v>32</v>
      </c>
      <c r="R4940">
        <v>2</v>
      </c>
      <c r="S4940" t="s">
        <v>27</v>
      </c>
      <c r="T4940">
        <v>5</v>
      </c>
      <c r="U4940">
        <v>0</v>
      </c>
      <c r="V4940">
        <v>3</v>
      </c>
      <c r="W4940">
        <v>99</v>
      </c>
      <c r="X4940">
        <v>637</v>
      </c>
      <c r="Y4940">
        <v>50</v>
      </c>
      <c r="Z4940" t="s">
        <v>35</v>
      </c>
      <c r="AA4940">
        <v>100</v>
      </c>
      <c r="AB4940" t="str">
        <f t="shared" si="77"/>
        <v>50-59</v>
      </c>
    </row>
    <row r="4941" spans="1:28" x14ac:dyDescent="0.3">
      <c r="A4941">
        <v>18</v>
      </c>
      <c r="B4941" t="s">
        <v>27</v>
      </c>
      <c r="C4941" t="s">
        <v>28</v>
      </c>
      <c r="D4941">
        <v>86</v>
      </c>
      <c r="E4941" t="s">
        <v>29</v>
      </c>
      <c r="F4941">
        <v>50</v>
      </c>
      <c r="G4941">
        <v>2</v>
      </c>
      <c r="H4941" t="s">
        <v>30</v>
      </c>
      <c r="I4941">
        <v>100</v>
      </c>
      <c r="J4941" t="s">
        <v>31</v>
      </c>
      <c r="K4941">
        <v>0</v>
      </c>
      <c r="L4941" s="1">
        <v>2386</v>
      </c>
      <c r="M4941" t="s">
        <v>27</v>
      </c>
      <c r="N4941" t="s">
        <v>27</v>
      </c>
      <c r="O4941" t="s">
        <v>27</v>
      </c>
      <c r="P4941">
        <v>0</v>
      </c>
      <c r="Q4941" t="s">
        <v>34</v>
      </c>
      <c r="R4941">
        <v>21</v>
      </c>
      <c r="S4941" t="s">
        <v>27</v>
      </c>
      <c r="T4941">
        <v>6</v>
      </c>
      <c r="U4941">
        <v>1</v>
      </c>
      <c r="V4941">
        <v>1</v>
      </c>
      <c r="W4941">
        <v>99</v>
      </c>
      <c r="X4941">
        <v>740</v>
      </c>
      <c r="Y4941">
        <v>-50</v>
      </c>
      <c r="Z4941" t="s">
        <v>33</v>
      </c>
      <c r="AA4941">
        <v>50</v>
      </c>
      <c r="AB4941" t="str">
        <f t="shared" si="77"/>
        <v>10-19</v>
      </c>
    </row>
    <row r="4942" spans="1:28" x14ac:dyDescent="0.3">
      <c r="A4942">
        <v>48</v>
      </c>
      <c r="B4942" t="s">
        <v>27</v>
      </c>
      <c r="C4942" t="s">
        <v>28</v>
      </c>
      <c r="D4942">
        <v>86</v>
      </c>
      <c r="E4942" t="s">
        <v>37</v>
      </c>
      <c r="F4942">
        <v>0</v>
      </c>
      <c r="G4942">
        <v>0</v>
      </c>
      <c r="H4942" t="s">
        <v>43</v>
      </c>
      <c r="I4942">
        <v>0</v>
      </c>
      <c r="J4942" t="s">
        <v>31</v>
      </c>
      <c r="K4942">
        <v>0</v>
      </c>
      <c r="L4942" s="1">
        <v>2186</v>
      </c>
      <c r="M4942" t="s">
        <v>36</v>
      </c>
      <c r="N4942" t="s">
        <v>27</v>
      </c>
      <c r="O4942" t="s">
        <v>27</v>
      </c>
      <c r="P4942">
        <v>50</v>
      </c>
      <c r="Q4942" t="s">
        <v>34</v>
      </c>
      <c r="R4942">
        <v>1</v>
      </c>
      <c r="S4942" t="s">
        <v>27</v>
      </c>
      <c r="T4942">
        <v>3</v>
      </c>
      <c r="U4942">
        <v>1</v>
      </c>
      <c r="V4942">
        <v>1</v>
      </c>
      <c r="W4942">
        <v>99</v>
      </c>
      <c r="X4942">
        <v>722</v>
      </c>
      <c r="Y4942">
        <v>-50</v>
      </c>
      <c r="Z4942" t="s">
        <v>33</v>
      </c>
      <c r="AA4942">
        <v>50</v>
      </c>
      <c r="AB4942" t="str">
        <f t="shared" si="77"/>
        <v>40-49</v>
      </c>
    </row>
    <row r="4943" spans="1:28" x14ac:dyDescent="0.3">
      <c r="A4943">
        <v>36</v>
      </c>
      <c r="B4943" t="s">
        <v>27</v>
      </c>
      <c r="C4943" t="s">
        <v>28</v>
      </c>
      <c r="D4943">
        <v>86</v>
      </c>
      <c r="E4943" t="s">
        <v>29</v>
      </c>
      <c r="F4943">
        <v>50</v>
      </c>
      <c r="G4943">
        <v>0</v>
      </c>
      <c r="H4943" t="s">
        <v>30</v>
      </c>
      <c r="I4943">
        <v>0</v>
      </c>
      <c r="J4943" t="s">
        <v>40</v>
      </c>
      <c r="K4943">
        <v>-200</v>
      </c>
      <c r="L4943" s="1">
        <v>2136</v>
      </c>
      <c r="M4943" t="s">
        <v>27</v>
      </c>
      <c r="N4943" t="s">
        <v>27</v>
      </c>
      <c r="O4943" t="s">
        <v>27</v>
      </c>
      <c r="P4943">
        <v>0</v>
      </c>
      <c r="Q4943" t="s">
        <v>32</v>
      </c>
      <c r="R4943">
        <v>5</v>
      </c>
      <c r="S4943" t="s">
        <v>27</v>
      </c>
      <c r="T4943">
        <v>0</v>
      </c>
      <c r="U4943">
        <v>0</v>
      </c>
      <c r="V4943">
        <v>1</v>
      </c>
      <c r="W4943">
        <v>99</v>
      </c>
      <c r="X4943">
        <v>745</v>
      </c>
      <c r="Y4943">
        <v>-50</v>
      </c>
      <c r="Z4943" t="s">
        <v>35</v>
      </c>
      <c r="AA4943">
        <v>100</v>
      </c>
      <c r="AB4943" t="str">
        <f t="shared" si="77"/>
        <v>30-39</v>
      </c>
    </row>
    <row r="4944" spans="1:28" x14ac:dyDescent="0.3">
      <c r="A4944">
        <v>41</v>
      </c>
      <c r="B4944" t="s">
        <v>27</v>
      </c>
      <c r="C4944" t="s">
        <v>28</v>
      </c>
      <c r="D4944">
        <v>86</v>
      </c>
      <c r="E4944" t="s">
        <v>42</v>
      </c>
      <c r="F4944">
        <v>100</v>
      </c>
      <c r="G4944">
        <v>1</v>
      </c>
      <c r="H4944" t="s">
        <v>30</v>
      </c>
      <c r="I4944">
        <v>50</v>
      </c>
      <c r="J4944" t="s">
        <v>31</v>
      </c>
      <c r="K4944">
        <v>0</v>
      </c>
      <c r="L4944" s="1">
        <v>2336</v>
      </c>
      <c r="M4944" t="s">
        <v>36</v>
      </c>
      <c r="N4944" t="s">
        <v>27</v>
      </c>
      <c r="O4944" t="s">
        <v>27</v>
      </c>
      <c r="P4944">
        <v>50</v>
      </c>
      <c r="Q4944" t="s">
        <v>32</v>
      </c>
      <c r="R4944">
        <v>8</v>
      </c>
      <c r="S4944" t="s">
        <v>36</v>
      </c>
      <c r="T4944">
        <v>3</v>
      </c>
      <c r="U4944">
        <v>1</v>
      </c>
      <c r="V4944">
        <v>3</v>
      </c>
      <c r="W4944">
        <v>4</v>
      </c>
      <c r="X4944">
        <v>717</v>
      </c>
      <c r="Y4944">
        <v>-50</v>
      </c>
      <c r="Z4944" t="s">
        <v>33</v>
      </c>
      <c r="AA4944">
        <v>50</v>
      </c>
      <c r="AB4944" t="str">
        <f t="shared" si="77"/>
        <v>40-49</v>
      </c>
    </row>
    <row r="4945" spans="1:28" x14ac:dyDescent="0.3">
      <c r="A4945">
        <v>29</v>
      </c>
      <c r="B4945" t="s">
        <v>27</v>
      </c>
      <c r="C4945" t="s">
        <v>28</v>
      </c>
      <c r="D4945">
        <v>86</v>
      </c>
      <c r="E4945" t="s">
        <v>37</v>
      </c>
      <c r="F4945">
        <v>0</v>
      </c>
      <c r="G4945">
        <v>1</v>
      </c>
      <c r="H4945" t="s">
        <v>30</v>
      </c>
      <c r="I4945">
        <v>50</v>
      </c>
      <c r="J4945" t="s">
        <v>31</v>
      </c>
      <c r="K4945">
        <v>0</v>
      </c>
      <c r="L4945" s="1">
        <v>2236</v>
      </c>
      <c r="M4945" t="s">
        <v>27</v>
      </c>
      <c r="N4945" t="s">
        <v>27</v>
      </c>
      <c r="O4945" t="s">
        <v>27</v>
      </c>
      <c r="P4945">
        <v>0</v>
      </c>
      <c r="Q4945" t="s">
        <v>44</v>
      </c>
      <c r="R4945">
        <v>7</v>
      </c>
      <c r="S4945" t="s">
        <v>36</v>
      </c>
      <c r="T4945">
        <v>2</v>
      </c>
      <c r="U4945">
        <v>2</v>
      </c>
      <c r="V4945">
        <v>1</v>
      </c>
      <c r="W4945">
        <v>6</v>
      </c>
      <c r="X4945">
        <v>716</v>
      </c>
      <c r="Y4945">
        <v>-50</v>
      </c>
      <c r="Z4945" t="s">
        <v>41</v>
      </c>
      <c r="AA4945">
        <v>0</v>
      </c>
      <c r="AB4945" t="str">
        <f t="shared" si="77"/>
        <v>20-29</v>
      </c>
    </row>
    <row r="4946" spans="1:28" x14ac:dyDescent="0.3">
      <c r="A4946">
        <v>66</v>
      </c>
      <c r="B4946" t="s">
        <v>36</v>
      </c>
      <c r="C4946" t="s">
        <v>38</v>
      </c>
      <c r="D4946">
        <v>0</v>
      </c>
      <c r="E4946" t="s">
        <v>29</v>
      </c>
      <c r="F4946">
        <v>50</v>
      </c>
      <c r="G4946">
        <v>0</v>
      </c>
      <c r="H4946" t="s">
        <v>30</v>
      </c>
      <c r="I4946">
        <v>0</v>
      </c>
      <c r="J4946" t="s">
        <v>31</v>
      </c>
      <c r="K4946">
        <v>0</v>
      </c>
      <c r="L4946" s="1">
        <v>2350</v>
      </c>
      <c r="M4946" t="s">
        <v>27</v>
      </c>
      <c r="N4946" t="s">
        <v>27</v>
      </c>
      <c r="O4946" t="s">
        <v>27</v>
      </c>
      <c r="P4946">
        <v>0</v>
      </c>
      <c r="Q4946" t="s">
        <v>44</v>
      </c>
      <c r="R4946">
        <v>8</v>
      </c>
      <c r="S4946" t="s">
        <v>36</v>
      </c>
      <c r="T4946">
        <v>4</v>
      </c>
      <c r="U4946">
        <v>1</v>
      </c>
      <c r="V4946">
        <v>3</v>
      </c>
      <c r="W4946">
        <v>3</v>
      </c>
      <c r="X4946">
        <v>689</v>
      </c>
      <c r="Y4946">
        <v>50</v>
      </c>
      <c r="Z4946" t="s">
        <v>35</v>
      </c>
      <c r="AA4946">
        <v>100</v>
      </c>
      <c r="AB4946" t="str">
        <f t="shared" si="77"/>
        <v>60-69</v>
      </c>
    </row>
    <row r="4947" spans="1:28" x14ac:dyDescent="0.3">
      <c r="A4947">
        <v>55</v>
      </c>
      <c r="B4947" t="s">
        <v>36</v>
      </c>
      <c r="C4947" t="s">
        <v>28</v>
      </c>
      <c r="D4947">
        <v>86</v>
      </c>
      <c r="E4947" t="s">
        <v>37</v>
      </c>
      <c r="F4947">
        <v>0</v>
      </c>
      <c r="G4947">
        <v>0</v>
      </c>
      <c r="H4947" t="s">
        <v>30</v>
      </c>
      <c r="I4947">
        <v>0</v>
      </c>
      <c r="J4947" t="s">
        <v>31</v>
      </c>
      <c r="K4947">
        <v>0</v>
      </c>
      <c r="L4947" s="1">
        <v>2186</v>
      </c>
      <c r="M4947" t="s">
        <v>27</v>
      </c>
      <c r="N4947" t="s">
        <v>27</v>
      </c>
      <c r="O4947" t="s">
        <v>27</v>
      </c>
      <c r="P4947">
        <v>0</v>
      </c>
      <c r="Q4947" t="s">
        <v>34</v>
      </c>
      <c r="R4947">
        <v>15</v>
      </c>
      <c r="S4947" t="s">
        <v>36</v>
      </c>
      <c r="T4947">
        <v>8</v>
      </c>
      <c r="U4947">
        <v>1</v>
      </c>
      <c r="V4947">
        <v>3</v>
      </c>
      <c r="W4947">
        <v>8</v>
      </c>
      <c r="X4947">
        <v>713</v>
      </c>
      <c r="Y4947">
        <v>-50</v>
      </c>
      <c r="Z4947" t="s">
        <v>41</v>
      </c>
      <c r="AA4947">
        <v>0</v>
      </c>
      <c r="AB4947" t="str">
        <f t="shared" si="77"/>
        <v>50-59</v>
      </c>
    </row>
    <row r="4948" spans="1:28" x14ac:dyDescent="0.3">
      <c r="A4948">
        <v>28</v>
      </c>
      <c r="B4948" t="s">
        <v>27</v>
      </c>
      <c r="C4948" t="s">
        <v>38</v>
      </c>
      <c r="D4948">
        <v>0</v>
      </c>
      <c r="E4948" t="s">
        <v>37</v>
      </c>
      <c r="F4948">
        <v>0</v>
      </c>
      <c r="G4948">
        <v>0</v>
      </c>
      <c r="H4948" t="s">
        <v>30</v>
      </c>
      <c r="I4948">
        <v>0</v>
      </c>
      <c r="J4948" t="s">
        <v>31</v>
      </c>
      <c r="K4948">
        <v>0</v>
      </c>
      <c r="L4948" s="1">
        <v>2300</v>
      </c>
      <c r="M4948" t="s">
        <v>27</v>
      </c>
      <c r="N4948" t="s">
        <v>27</v>
      </c>
      <c r="O4948" t="s">
        <v>27</v>
      </c>
      <c r="P4948">
        <v>0</v>
      </c>
      <c r="Q4948" t="s">
        <v>34</v>
      </c>
      <c r="R4948">
        <v>8</v>
      </c>
      <c r="S4948" t="s">
        <v>27</v>
      </c>
      <c r="T4948">
        <v>4</v>
      </c>
      <c r="U4948">
        <v>1</v>
      </c>
      <c r="V4948">
        <v>3</v>
      </c>
      <c r="W4948">
        <v>99</v>
      </c>
      <c r="X4948">
        <v>700</v>
      </c>
      <c r="Y4948">
        <v>50</v>
      </c>
      <c r="Z4948" t="s">
        <v>35</v>
      </c>
      <c r="AA4948">
        <v>100</v>
      </c>
      <c r="AB4948" t="str">
        <f t="shared" si="77"/>
        <v>20-29</v>
      </c>
    </row>
    <row r="4949" spans="1:28" x14ac:dyDescent="0.3">
      <c r="A4949">
        <v>19</v>
      </c>
      <c r="B4949" t="s">
        <v>27</v>
      </c>
      <c r="C4949" t="s">
        <v>28</v>
      </c>
      <c r="D4949">
        <v>86</v>
      </c>
      <c r="E4949" t="s">
        <v>29</v>
      </c>
      <c r="F4949">
        <v>50</v>
      </c>
      <c r="G4949">
        <v>0</v>
      </c>
      <c r="H4949" t="s">
        <v>39</v>
      </c>
      <c r="I4949">
        <v>0</v>
      </c>
      <c r="J4949" t="s">
        <v>31</v>
      </c>
      <c r="K4949">
        <v>0</v>
      </c>
      <c r="L4949" s="1">
        <v>2386</v>
      </c>
      <c r="M4949" t="s">
        <v>36</v>
      </c>
      <c r="N4949" t="s">
        <v>27</v>
      </c>
      <c r="O4949" t="s">
        <v>27</v>
      </c>
      <c r="P4949">
        <v>50</v>
      </c>
      <c r="Q4949" t="s">
        <v>34</v>
      </c>
      <c r="R4949">
        <v>21</v>
      </c>
      <c r="S4949" t="s">
        <v>36</v>
      </c>
      <c r="T4949">
        <v>5</v>
      </c>
      <c r="U4949">
        <v>1</v>
      </c>
      <c r="V4949">
        <v>2</v>
      </c>
      <c r="W4949">
        <v>9</v>
      </c>
      <c r="X4949">
        <v>684</v>
      </c>
      <c r="Y4949">
        <v>50</v>
      </c>
      <c r="Z4949" t="s">
        <v>35</v>
      </c>
      <c r="AA4949">
        <v>100</v>
      </c>
      <c r="AB4949" t="str">
        <f t="shared" si="77"/>
        <v>10-19</v>
      </c>
    </row>
    <row r="4950" spans="1:28" x14ac:dyDescent="0.3">
      <c r="A4950">
        <v>34</v>
      </c>
      <c r="B4950" t="s">
        <v>27</v>
      </c>
      <c r="C4950" t="s">
        <v>28</v>
      </c>
      <c r="D4950">
        <v>86</v>
      </c>
      <c r="E4950" t="s">
        <v>42</v>
      </c>
      <c r="F4950">
        <v>100</v>
      </c>
      <c r="G4950">
        <v>0</v>
      </c>
      <c r="H4950" t="s">
        <v>39</v>
      </c>
      <c r="I4950">
        <v>0</v>
      </c>
      <c r="J4950" t="s">
        <v>40</v>
      </c>
      <c r="K4950">
        <v>-200</v>
      </c>
      <c r="L4950" s="1">
        <v>2186</v>
      </c>
      <c r="M4950" t="s">
        <v>27</v>
      </c>
      <c r="N4950" t="s">
        <v>27</v>
      </c>
      <c r="O4950" t="s">
        <v>27</v>
      </c>
      <c r="P4950">
        <v>0</v>
      </c>
      <c r="Q4950" t="s">
        <v>34</v>
      </c>
      <c r="R4950">
        <v>22</v>
      </c>
      <c r="S4950" t="s">
        <v>27</v>
      </c>
      <c r="T4950">
        <v>5</v>
      </c>
      <c r="U4950">
        <v>0</v>
      </c>
      <c r="V4950">
        <v>2</v>
      </c>
      <c r="W4950">
        <v>99</v>
      </c>
      <c r="X4950">
        <v>732</v>
      </c>
      <c r="Y4950">
        <v>-50</v>
      </c>
      <c r="Z4950" t="s">
        <v>35</v>
      </c>
      <c r="AA4950">
        <v>100</v>
      </c>
      <c r="AB4950" t="str">
        <f t="shared" si="77"/>
        <v>30-39</v>
      </c>
    </row>
    <row r="4951" spans="1:28" x14ac:dyDescent="0.3">
      <c r="A4951">
        <v>46</v>
      </c>
      <c r="B4951" t="s">
        <v>27</v>
      </c>
      <c r="C4951" t="s">
        <v>38</v>
      </c>
      <c r="D4951">
        <v>0</v>
      </c>
      <c r="E4951" t="s">
        <v>42</v>
      </c>
      <c r="F4951">
        <v>100</v>
      </c>
      <c r="G4951">
        <v>1</v>
      </c>
      <c r="H4951" t="s">
        <v>30</v>
      </c>
      <c r="I4951">
        <v>50</v>
      </c>
      <c r="J4951" t="s">
        <v>31</v>
      </c>
      <c r="K4951">
        <v>0</v>
      </c>
      <c r="L4951" s="1">
        <v>2300</v>
      </c>
      <c r="M4951" t="s">
        <v>27</v>
      </c>
      <c r="N4951" t="s">
        <v>36</v>
      </c>
      <c r="O4951" t="s">
        <v>27</v>
      </c>
      <c r="P4951">
        <v>50</v>
      </c>
      <c r="Q4951" t="s">
        <v>32</v>
      </c>
      <c r="R4951">
        <v>11</v>
      </c>
      <c r="S4951" t="s">
        <v>36</v>
      </c>
      <c r="T4951">
        <v>5</v>
      </c>
      <c r="U4951">
        <v>2</v>
      </c>
      <c r="V4951">
        <v>3</v>
      </c>
      <c r="W4951">
        <v>11</v>
      </c>
      <c r="X4951">
        <v>688</v>
      </c>
      <c r="Y4951">
        <v>50</v>
      </c>
      <c r="Z4951" t="s">
        <v>41</v>
      </c>
      <c r="AA4951">
        <v>0</v>
      </c>
      <c r="AB4951" t="str">
        <f t="shared" si="77"/>
        <v>40-49</v>
      </c>
    </row>
    <row r="4952" spans="1:28" x14ac:dyDescent="0.3">
      <c r="A4952">
        <v>43</v>
      </c>
      <c r="B4952" t="s">
        <v>27</v>
      </c>
      <c r="C4952" t="s">
        <v>45</v>
      </c>
      <c r="D4952">
        <v>0</v>
      </c>
      <c r="E4952" t="s">
        <v>42</v>
      </c>
      <c r="F4952">
        <v>100</v>
      </c>
      <c r="G4952">
        <v>1</v>
      </c>
      <c r="H4952" t="s">
        <v>30</v>
      </c>
      <c r="I4952">
        <v>50</v>
      </c>
      <c r="J4952" t="s">
        <v>40</v>
      </c>
      <c r="K4952">
        <v>-200</v>
      </c>
      <c r="L4952" s="1">
        <v>2050</v>
      </c>
      <c r="M4952" t="s">
        <v>27</v>
      </c>
      <c r="N4952" t="s">
        <v>27</v>
      </c>
      <c r="O4952" t="s">
        <v>36</v>
      </c>
      <c r="P4952">
        <v>50</v>
      </c>
      <c r="Q4952" t="s">
        <v>34</v>
      </c>
      <c r="R4952">
        <v>2</v>
      </c>
      <c r="S4952" t="s">
        <v>27</v>
      </c>
      <c r="T4952">
        <v>6</v>
      </c>
      <c r="U4952">
        <v>3</v>
      </c>
      <c r="V4952">
        <v>2</v>
      </c>
      <c r="W4952">
        <v>99</v>
      </c>
      <c r="X4952">
        <v>719</v>
      </c>
      <c r="Y4952">
        <v>-50</v>
      </c>
      <c r="Z4952" t="s">
        <v>33</v>
      </c>
      <c r="AA4952">
        <v>50</v>
      </c>
      <c r="AB4952" t="str">
        <f t="shared" si="77"/>
        <v>40-49</v>
      </c>
    </row>
    <row r="4953" spans="1:28" x14ac:dyDescent="0.3">
      <c r="A4953">
        <v>58</v>
      </c>
      <c r="B4953" t="s">
        <v>36</v>
      </c>
      <c r="C4953" t="s">
        <v>28</v>
      </c>
      <c r="D4953">
        <v>86</v>
      </c>
      <c r="E4953" t="s">
        <v>29</v>
      </c>
      <c r="F4953">
        <v>50</v>
      </c>
      <c r="G4953">
        <v>0</v>
      </c>
      <c r="H4953" t="s">
        <v>30</v>
      </c>
      <c r="I4953">
        <v>0</v>
      </c>
      <c r="J4953" t="s">
        <v>31</v>
      </c>
      <c r="K4953">
        <v>0</v>
      </c>
      <c r="L4953" s="1">
        <v>2336</v>
      </c>
      <c r="M4953" t="s">
        <v>27</v>
      </c>
      <c r="N4953" t="s">
        <v>27</v>
      </c>
      <c r="O4953" t="s">
        <v>27</v>
      </c>
      <c r="P4953">
        <v>0</v>
      </c>
      <c r="Q4953" t="s">
        <v>34</v>
      </c>
      <c r="R4953">
        <v>28</v>
      </c>
      <c r="S4953" t="s">
        <v>36</v>
      </c>
      <c r="T4953">
        <v>8</v>
      </c>
      <c r="U4953">
        <v>3</v>
      </c>
      <c r="V4953">
        <v>3</v>
      </c>
      <c r="W4953">
        <v>5</v>
      </c>
      <c r="X4953">
        <v>685</v>
      </c>
      <c r="Y4953">
        <v>50</v>
      </c>
      <c r="Z4953" t="s">
        <v>41</v>
      </c>
      <c r="AA4953">
        <v>0</v>
      </c>
      <c r="AB4953" t="str">
        <f t="shared" si="77"/>
        <v>50-59</v>
      </c>
    </row>
    <row r="4954" spans="1:28" x14ac:dyDescent="0.3">
      <c r="A4954">
        <v>51</v>
      </c>
      <c r="B4954" t="s">
        <v>27</v>
      </c>
      <c r="C4954" t="s">
        <v>28</v>
      </c>
      <c r="D4954">
        <v>86</v>
      </c>
      <c r="E4954" t="s">
        <v>29</v>
      </c>
      <c r="F4954">
        <v>50</v>
      </c>
      <c r="G4954">
        <v>0</v>
      </c>
      <c r="H4954" t="s">
        <v>30</v>
      </c>
      <c r="I4954">
        <v>0</v>
      </c>
      <c r="J4954" t="s">
        <v>40</v>
      </c>
      <c r="K4954">
        <v>-200</v>
      </c>
      <c r="L4954" s="1">
        <v>2086</v>
      </c>
      <c r="M4954" t="s">
        <v>27</v>
      </c>
      <c r="N4954" t="s">
        <v>36</v>
      </c>
      <c r="O4954" t="s">
        <v>27</v>
      </c>
      <c r="P4954">
        <v>50</v>
      </c>
      <c r="Q4954" t="s">
        <v>32</v>
      </c>
      <c r="R4954">
        <v>4</v>
      </c>
      <c r="S4954" t="s">
        <v>27</v>
      </c>
      <c r="T4954">
        <v>3</v>
      </c>
      <c r="U4954">
        <v>2</v>
      </c>
      <c r="V4954">
        <v>2</v>
      </c>
      <c r="W4954">
        <v>99</v>
      </c>
      <c r="X4954">
        <v>694</v>
      </c>
      <c r="Y4954">
        <v>50</v>
      </c>
      <c r="Z4954" t="s">
        <v>41</v>
      </c>
      <c r="AA4954">
        <v>0</v>
      </c>
      <c r="AB4954" t="str">
        <f t="shared" si="77"/>
        <v>50-59</v>
      </c>
    </row>
    <row r="4955" spans="1:28" x14ac:dyDescent="0.3">
      <c r="A4955">
        <v>54</v>
      </c>
      <c r="B4955" t="s">
        <v>27</v>
      </c>
      <c r="C4955" t="s">
        <v>38</v>
      </c>
      <c r="D4955">
        <v>0</v>
      </c>
      <c r="E4955" t="s">
        <v>37</v>
      </c>
      <c r="F4955">
        <v>0</v>
      </c>
      <c r="G4955">
        <v>1</v>
      </c>
      <c r="H4955" t="s">
        <v>39</v>
      </c>
      <c r="I4955">
        <v>100</v>
      </c>
      <c r="J4955" t="s">
        <v>40</v>
      </c>
      <c r="K4955">
        <v>-200</v>
      </c>
      <c r="L4955" s="1">
        <v>2100</v>
      </c>
      <c r="M4955" t="s">
        <v>36</v>
      </c>
      <c r="N4955" t="s">
        <v>27</v>
      </c>
      <c r="O4955" t="s">
        <v>27</v>
      </c>
      <c r="P4955">
        <v>50</v>
      </c>
      <c r="Q4955" t="s">
        <v>44</v>
      </c>
      <c r="R4955">
        <v>19</v>
      </c>
      <c r="S4955" t="s">
        <v>27</v>
      </c>
      <c r="T4955">
        <v>5</v>
      </c>
      <c r="U4955">
        <v>1</v>
      </c>
      <c r="V4955">
        <v>2</v>
      </c>
      <c r="W4955">
        <v>99</v>
      </c>
      <c r="X4955">
        <v>648</v>
      </c>
      <c r="Y4955">
        <v>50</v>
      </c>
      <c r="Z4955" t="s">
        <v>33</v>
      </c>
      <c r="AA4955">
        <v>50</v>
      </c>
      <c r="AB4955" t="str">
        <f t="shared" si="77"/>
        <v>50-59</v>
      </c>
    </row>
    <row r="4956" spans="1:28" x14ac:dyDescent="0.3">
      <c r="A4956">
        <v>44</v>
      </c>
      <c r="B4956" t="s">
        <v>27</v>
      </c>
      <c r="C4956" t="s">
        <v>45</v>
      </c>
      <c r="D4956">
        <v>0</v>
      </c>
      <c r="E4956" t="s">
        <v>37</v>
      </c>
      <c r="F4956">
        <v>0</v>
      </c>
      <c r="G4956">
        <v>0</v>
      </c>
      <c r="H4956" t="s">
        <v>30</v>
      </c>
      <c r="I4956">
        <v>0</v>
      </c>
      <c r="J4956" t="s">
        <v>31</v>
      </c>
      <c r="K4956">
        <v>0</v>
      </c>
      <c r="L4956" s="1">
        <v>2000</v>
      </c>
      <c r="M4956" t="s">
        <v>36</v>
      </c>
      <c r="N4956" t="s">
        <v>36</v>
      </c>
      <c r="O4956" t="s">
        <v>27</v>
      </c>
      <c r="P4956">
        <v>100</v>
      </c>
      <c r="Q4956" t="s">
        <v>32</v>
      </c>
      <c r="R4956">
        <v>10</v>
      </c>
      <c r="S4956" t="s">
        <v>36</v>
      </c>
      <c r="T4956">
        <v>6</v>
      </c>
      <c r="U4956">
        <v>0</v>
      </c>
      <c r="V4956">
        <v>3</v>
      </c>
      <c r="W4956">
        <v>11</v>
      </c>
      <c r="X4956">
        <v>705</v>
      </c>
      <c r="Y4956">
        <v>-50</v>
      </c>
      <c r="Z4956" t="s">
        <v>41</v>
      </c>
      <c r="AA4956">
        <v>0</v>
      </c>
      <c r="AB4956" t="str">
        <f t="shared" si="77"/>
        <v>40-49</v>
      </c>
    </row>
    <row r="4957" spans="1:28" x14ac:dyDescent="0.3">
      <c r="A4957">
        <v>19</v>
      </c>
      <c r="B4957" t="s">
        <v>27</v>
      </c>
      <c r="C4957" t="s">
        <v>28</v>
      </c>
      <c r="D4957">
        <v>86</v>
      </c>
      <c r="E4957" t="s">
        <v>42</v>
      </c>
      <c r="F4957">
        <v>100</v>
      </c>
      <c r="G4957">
        <v>2</v>
      </c>
      <c r="H4957" t="s">
        <v>30</v>
      </c>
      <c r="I4957">
        <v>100</v>
      </c>
      <c r="J4957" t="s">
        <v>40</v>
      </c>
      <c r="K4957">
        <v>-200</v>
      </c>
      <c r="L4957" s="1">
        <v>2186</v>
      </c>
      <c r="M4957" t="s">
        <v>36</v>
      </c>
      <c r="N4957" t="s">
        <v>27</v>
      </c>
      <c r="O4957" t="s">
        <v>27</v>
      </c>
      <c r="P4957">
        <v>50</v>
      </c>
      <c r="Q4957" t="s">
        <v>34</v>
      </c>
      <c r="R4957">
        <v>5</v>
      </c>
      <c r="S4957" t="s">
        <v>36</v>
      </c>
      <c r="T4957">
        <v>3</v>
      </c>
      <c r="U4957">
        <v>5</v>
      </c>
      <c r="V4957">
        <v>1</v>
      </c>
      <c r="W4957">
        <v>2</v>
      </c>
      <c r="X4957">
        <v>816</v>
      </c>
      <c r="Y4957">
        <v>-50</v>
      </c>
      <c r="Z4957" t="s">
        <v>33</v>
      </c>
      <c r="AA4957">
        <v>50</v>
      </c>
      <c r="AB4957" t="str">
        <f t="shared" si="77"/>
        <v>10-19</v>
      </c>
    </row>
    <row r="4958" spans="1:28" x14ac:dyDescent="0.3">
      <c r="A4958">
        <v>37</v>
      </c>
      <c r="B4958" t="s">
        <v>27</v>
      </c>
      <c r="C4958" t="s">
        <v>28</v>
      </c>
      <c r="D4958">
        <v>86</v>
      </c>
      <c r="E4958" t="s">
        <v>42</v>
      </c>
      <c r="F4958">
        <v>100</v>
      </c>
      <c r="G4958">
        <v>1</v>
      </c>
      <c r="H4958" t="s">
        <v>30</v>
      </c>
      <c r="I4958">
        <v>50</v>
      </c>
      <c r="J4958" t="s">
        <v>40</v>
      </c>
      <c r="K4958">
        <v>-200</v>
      </c>
      <c r="L4958" s="1">
        <v>2336</v>
      </c>
      <c r="M4958" t="s">
        <v>27</v>
      </c>
      <c r="N4958" t="s">
        <v>27</v>
      </c>
      <c r="O4958" t="s">
        <v>27</v>
      </c>
      <c r="P4958">
        <v>0</v>
      </c>
      <c r="Q4958" t="s">
        <v>34</v>
      </c>
      <c r="R4958">
        <v>21</v>
      </c>
      <c r="S4958" t="s">
        <v>36</v>
      </c>
      <c r="T4958">
        <v>6</v>
      </c>
      <c r="U4958">
        <v>2</v>
      </c>
      <c r="V4958">
        <v>1</v>
      </c>
      <c r="W4958">
        <v>8</v>
      </c>
      <c r="X4958">
        <v>698</v>
      </c>
      <c r="Y4958">
        <v>50</v>
      </c>
      <c r="Z4958" t="s">
        <v>35</v>
      </c>
      <c r="AA4958">
        <v>100</v>
      </c>
      <c r="AB4958" t="str">
        <f t="shared" si="77"/>
        <v>30-39</v>
      </c>
    </row>
    <row r="4959" spans="1:28" x14ac:dyDescent="0.3">
      <c r="A4959">
        <v>55</v>
      </c>
      <c r="B4959" t="s">
        <v>36</v>
      </c>
      <c r="C4959" t="s">
        <v>28</v>
      </c>
      <c r="D4959">
        <v>86</v>
      </c>
      <c r="E4959" t="s">
        <v>29</v>
      </c>
      <c r="F4959">
        <v>50</v>
      </c>
      <c r="G4959">
        <v>1</v>
      </c>
      <c r="H4959" t="s">
        <v>43</v>
      </c>
      <c r="I4959">
        <v>200</v>
      </c>
      <c r="J4959" t="s">
        <v>31</v>
      </c>
      <c r="K4959">
        <v>0</v>
      </c>
      <c r="L4959" s="1">
        <v>2536</v>
      </c>
      <c r="M4959" t="s">
        <v>27</v>
      </c>
      <c r="N4959" t="s">
        <v>27</v>
      </c>
      <c r="O4959" t="s">
        <v>27</v>
      </c>
      <c r="P4959">
        <v>0</v>
      </c>
      <c r="Q4959" t="s">
        <v>32</v>
      </c>
      <c r="R4959">
        <v>29</v>
      </c>
      <c r="S4959" t="s">
        <v>27</v>
      </c>
      <c r="T4959">
        <v>4</v>
      </c>
      <c r="U4959">
        <v>2</v>
      </c>
      <c r="V4959">
        <v>3</v>
      </c>
      <c r="W4959">
        <v>99</v>
      </c>
      <c r="X4959">
        <v>725</v>
      </c>
      <c r="Y4959">
        <v>-50</v>
      </c>
      <c r="Z4959" t="s">
        <v>35</v>
      </c>
      <c r="AA4959">
        <v>100</v>
      </c>
      <c r="AB4959" t="str">
        <f t="shared" si="77"/>
        <v>50-59</v>
      </c>
    </row>
    <row r="4960" spans="1:28" x14ac:dyDescent="0.3">
      <c r="A4960">
        <v>39</v>
      </c>
      <c r="B4960" t="s">
        <v>27</v>
      </c>
      <c r="C4960" t="s">
        <v>38</v>
      </c>
      <c r="D4960">
        <v>0</v>
      </c>
      <c r="E4960" t="s">
        <v>29</v>
      </c>
      <c r="F4960">
        <v>50</v>
      </c>
      <c r="G4960">
        <v>0</v>
      </c>
      <c r="H4960" t="s">
        <v>30</v>
      </c>
      <c r="I4960">
        <v>0</v>
      </c>
      <c r="J4960" t="s">
        <v>31</v>
      </c>
      <c r="K4960">
        <v>0</v>
      </c>
      <c r="L4960" s="1">
        <v>2250</v>
      </c>
      <c r="M4960" t="s">
        <v>27</v>
      </c>
      <c r="N4960" t="s">
        <v>36</v>
      </c>
      <c r="O4960" t="s">
        <v>36</v>
      </c>
      <c r="P4960">
        <v>100</v>
      </c>
      <c r="Q4960" t="s">
        <v>32</v>
      </c>
      <c r="R4960">
        <v>28</v>
      </c>
      <c r="S4960" t="s">
        <v>36</v>
      </c>
      <c r="T4960">
        <v>7</v>
      </c>
      <c r="U4960">
        <v>2</v>
      </c>
      <c r="V4960">
        <v>2</v>
      </c>
      <c r="W4960">
        <v>8</v>
      </c>
      <c r="X4960">
        <v>646</v>
      </c>
      <c r="Y4960">
        <v>50</v>
      </c>
      <c r="Z4960" t="s">
        <v>35</v>
      </c>
      <c r="AA4960">
        <v>100</v>
      </c>
      <c r="AB4960" t="str">
        <f t="shared" si="77"/>
        <v>30-39</v>
      </c>
    </row>
    <row r="4961" spans="1:28" x14ac:dyDescent="0.3">
      <c r="A4961">
        <v>47</v>
      </c>
      <c r="B4961" t="s">
        <v>27</v>
      </c>
      <c r="C4961" t="s">
        <v>38</v>
      </c>
      <c r="D4961">
        <v>0</v>
      </c>
      <c r="E4961" t="s">
        <v>42</v>
      </c>
      <c r="F4961">
        <v>100</v>
      </c>
      <c r="G4961">
        <v>1</v>
      </c>
      <c r="H4961" t="s">
        <v>39</v>
      </c>
      <c r="I4961">
        <v>100</v>
      </c>
      <c r="J4961" t="s">
        <v>31</v>
      </c>
      <c r="K4961">
        <v>0</v>
      </c>
      <c r="L4961" s="1">
        <v>2250</v>
      </c>
      <c r="M4961" t="s">
        <v>27</v>
      </c>
      <c r="N4961" t="s">
        <v>36</v>
      </c>
      <c r="O4961" t="s">
        <v>27</v>
      </c>
      <c r="P4961">
        <v>50</v>
      </c>
      <c r="Q4961" t="s">
        <v>34</v>
      </c>
      <c r="R4961">
        <v>12</v>
      </c>
      <c r="S4961" t="s">
        <v>36</v>
      </c>
      <c r="T4961">
        <v>3</v>
      </c>
      <c r="U4961">
        <v>3</v>
      </c>
      <c r="V4961">
        <v>1</v>
      </c>
      <c r="W4961">
        <v>9</v>
      </c>
      <c r="X4961">
        <v>756</v>
      </c>
      <c r="Y4961">
        <v>-50</v>
      </c>
      <c r="Z4961" t="s">
        <v>41</v>
      </c>
      <c r="AA4961">
        <v>0</v>
      </c>
      <c r="AB4961" t="str">
        <f t="shared" si="77"/>
        <v>40-49</v>
      </c>
    </row>
    <row r="4962" spans="1:28" x14ac:dyDescent="0.3">
      <c r="A4962">
        <v>35</v>
      </c>
      <c r="B4962" t="s">
        <v>27</v>
      </c>
      <c r="C4962" t="s">
        <v>38</v>
      </c>
      <c r="D4962">
        <v>0</v>
      </c>
      <c r="E4962" t="s">
        <v>37</v>
      </c>
      <c r="F4962">
        <v>0</v>
      </c>
      <c r="G4962">
        <v>1</v>
      </c>
      <c r="H4962" t="s">
        <v>30</v>
      </c>
      <c r="I4962">
        <v>50</v>
      </c>
      <c r="J4962" t="s">
        <v>40</v>
      </c>
      <c r="K4962">
        <v>-200</v>
      </c>
      <c r="L4962" s="1">
        <v>2000</v>
      </c>
      <c r="M4962" t="s">
        <v>27</v>
      </c>
      <c r="N4962" t="s">
        <v>27</v>
      </c>
      <c r="O4962" t="s">
        <v>36</v>
      </c>
      <c r="P4962">
        <v>50</v>
      </c>
      <c r="Q4962" t="s">
        <v>34</v>
      </c>
      <c r="R4962">
        <v>28</v>
      </c>
      <c r="S4962" t="s">
        <v>36</v>
      </c>
      <c r="T4962">
        <v>6</v>
      </c>
      <c r="U4962">
        <v>5</v>
      </c>
      <c r="V4962">
        <v>1</v>
      </c>
      <c r="W4962">
        <v>14</v>
      </c>
      <c r="X4962">
        <v>729</v>
      </c>
      <c r="Y4962">
        <v>-50</v>
      </c>
      <c r="Z4962" t="s">
        <v>35</v>
      </c>
      <c r="AA4962">
        <v>100</v>
      </c>
      <c r="AB4962" t="str">
        <f t="shared" si="77"/>
        <v>30-39</v>
      </c>
    </row>
    <row r="4963" spans="1:28" x14ac:dyDescent="0.3">
      <c r="A4963">
        <v>24</v>
      </c>
      <c r="B4963" t="s">
        <v>27</v>
      </c>
      <c r="C4963" t="s">
        <v>46</v>
      </c>
      <c r="D4963">
        <v>0</v>
      </c>
      <c r="E4963" t="s">
        <v>37</v>
      </c>
      <c r="F4963">
        <v>0</v>
      </c>
      <c r="G4963">
        <v>0</v>
      </c>
      <c r="H4963" t="s">
        <v>30</v>
      </c>
      <c r="I4963">
        <v>0</v>
      </c>
      <c r="J4963" t="s">
        <v>31</v>
      </c>
      <c r="K4963">
        <v>0</v>
      </c>
      <c r="L4963" s="1">
        <v>2100</v>
      </c>
      <c r="M4963" t="s">
        <v>27</v>
      </c>
      <c r="N4963" t="s">
        <v>27</v>
      </c>
      <c r="O4963" t="s">
        <v>27</v>
      </c>
      <c r="P4963">
        <v>0</v>
      </c>
      <c r="Q4963" t="s">
        <v>34</v>
      </c>
      <c r="R4963">
        <v>9</v>
      </c>
      <c r="S4963" t="s">
        <v>27</v>
      </c>
      <c r="T4963">
        <v>9</v>
      </c>
      <c r="U4963">
        <v>2</v>
      </c>
      <c r="V4963">
        <v>1</v>
      </c>
      <c r="W4963">
        <v>99</v>
      </c>
      <c r="X4963">
        <v>725</v>
      </c>
      <c r="Y4963">
        <v>-50</v>
      </c>
      <c r="Z4963" t="s">
        <v>41</v>
      </c>
      <c r="AA4963">
        <v>0</v>
      </c>
      <c r="AB4963" t="str">
        <f t="shared" si="77"/>
        <v>20-29</v>
      </c>
    </row>
    <row r="4964" spans="1:28" x14ac:dyDescent="0.3">
      <c r="A4964">
        <v>38</v>
      </c>
      <c r="B4964" t="s">
        <v>27</v>
      </c>
      <c r="C4964" t="s">
        <v>38</v>
      </c>
      <c r="D4964">
        <v>0</v>
      </c>
      <c r="E4964" t="s">
        <v>29</v>
      </c>
      <c r="F4964">
        <v>50</v>
      </c>
      <c r="G4964">
        <v>1</v>
      </c>
      <c r="H4964" t="s">
        <v>30</v>
      </c>
      <c r="I4964">
        <v>50</v>
      </c>
      <c r="J4964" t="s">
        <v>31</v>
      </c>
      <c r="K4964">
        <v>0</v>
      </c>
      <c r="L4964" s="1">
        <v>2400</v>
      </c>
      <c r="M4964" t="s">
        <v>27</v>
      </c>
      <c r="N4964" t="s">
        <v>27</v>
      </c>
      <c r="O4964" t="s">
        <v>27</v>
      </c>
      <c r="P4964">
        <v>0</v>
      </c>
      <c r="Q4964" t="s">
        <v>32</v>
      </c>
      <c r="R4964">
        <v>27</v>
      </c>
      <c r="S4964" t="s">
        <v>27</v>
      </c>
      <c r="T4964">
        <v>3</v>
      </c>
      <c r="U4964">
        <v>0</v>
      </c>
      <c r="V4964">
        <v>3</v>
      </c>
      <c r="W4964">
        <v>99</v>
      </c>
      <c r="X4964">
        <v>642</v>
      </c>
      <c r="Y4964">
        <v>50</v>
      </c>
      <c r="Z4964" t="s">
        <v>35</v>
      </c>
      <c r="AA4964">
        <v>100</v>
      </c>
      <c r="AB4964" t="str">
        <f t="shared" si="77"/>
        <v>30-39</v>
      </c>
    </row>
    <row r="4965" spans="1:28" x14ac:dyDescent="0.3">
      <c r="A4965">
        <v>44</v>
      </c>
      <c r="B4965" t="s">
        <v>27</v>
      </c>
      <c r="C4965" t="s">
        <v>28</v>
      </c>
      <c r="D4965">
        <v>86</v>
      </c>
      <c r="E4965" t="s">
        <v>37</v>
      </c>
      <c r="F4965">
        <v>0</v>
      </c>
      <c r="G4965">
        <v>0</v>
      </c>
      <c r="H4965" t="s">
        <v>39</v>
      </c>
      <c r="I4965">
        <v>0</v>
      </c>
      <c r="J4965" t="s">
        <v>31</v>
      </c>
      <c r="K4965">
        <v>0</v>
      </c>
      <c r="L4965" s="1">
        <v>2186</v>
      </c>
      <c r="M4965" t="s">
        <v>36</v>
      </c>
      <c r="N4965" t="s">
        <v>27</v>
      </c>
      <c r="O4965" t="s">
        <v>27</v>
      </c>
      <c r="P4965">
        <v>50</v>
      </c>
      <c r="Q4965" t="s">
        <v>32</v>
      </c>
      <c r="R4965">
        <v>28</v>
      </c>
      <c r="S4965" t="s">
        <v>27</v>
      </c>
      <c r="T4965">
        <v>2</v>
      </c>
      <c r="U4965">
        <v>1</v>
      </c>
      <c r="V4965">
        <v>2</v>
      </c>
      <c r="W4965">
        <v>99</v>
      </c>
      <c r="X4965">
        <v>810</v>
      </c>
      <c r="Y4965">
        <v>-50</v>
      </c>
      <c r="Z4965" t="s">
        <v>33</v>
      </c>
      <c r="AA4965">
        <v>50</v>
      </c>
      <c r="AB4965" t="str">
        <f t="shared" si="77"/>
        <v>40-49</v>
      </c>
    </row>
    <row r="4966" spans="1:28" x14ac:dyDescent="0.3">
      <c r="A4966">
        <v>30</v>
      </c>
      <c r="B4966" t="s">
        <v>27</v>
      </c>
      <c r="C4966" t="s">
        <v>28</v>
      </c>
      <c r="D4966">
        <v>86</v>
      </c>
      <c r="E4966" t="s">
        <v>42</v>
      </c>
      <c r="F4966">
        <v>100</v>
      </c>
      <c r="G4966">
        <v>1</v>
      </c>
      <c r="H4966" t="s">
        <v>39</v>
      </c>
      <c r="I4966">
        <v>100</v>
      </c>
      <c r="J4966" t="s">
        <v>31</v>
      </c>
      <c r="K4966">
        <v>0</v>
      </c>
      <c r="L4966" s="1">
        <v>2436</v>
      </c>
      <c r="M4966" t="s">
        <v>27</v>
      </c>
      <c r="N4966" t="s">
        <v>27</v>
      </c>
      <c r="O4966" t="s">
        <v>27</v>
      </c>
      <c r="P4966">
        <v>0</v>
      </c>
      <c r="Q4966" t="s">
        <v>32</v>
      </c>
      <c r="R4966">
        <v>15</v>
      </c>
      <c r="S4966" t="s">
        <v>36</v>
      </c>
      <c r="T4966">
        <v>7</v>
      </c>
      <c r="U4966">
        <v>0</v>
      </c>
      <c r="V4966">
        <v>2</v>
      </c>
      <c r="W4966">
        <v>6</v>
      </c>
      <c r="X4966">
        <v>764</v>
      </c>
      <c r="Y4966">
        <v>-50</v>
      </c>
      <c r="Z4966" t="s">
        <v>33</v>
      </c>
      <c r="AA4966">
        <v>50</v>
      </c>
      <c r="AB4966" t="str">
        <f t="shared" si="77"/>
        <v>30-39</v>
      </c>
    </row>
    <row r="4967" spans="1:28" x14ac:dyDescent="0.3">
      <c r="A4967">
        <v>36</v>
      </c>
      <c r="B4967" t="s">
        <v>27</v>
      </c>
      <c r="C4967" t="s">
        <v>38</v>
      </c>
      <c r="D4967">
        <v>0</v>
      </c>
      <c r="E4967" t="s">
        <v>29</v>
      </c>
      <c r="F4967">
        <v>50</v>
      </c>
      <c r="G4967">
        <v>1</v>
      </c>
      <c r="H4967" t="s">
        <v>30</v>
      </c>
      <c r="I4967">
        <v>50</v>
      </c>
      <c r="J4967" t="s">
        <v>31</v>
      </c>
      <c r="K4967">
        <v>0</v>
      </c>
      <c r="L4967" s="1">
        <v>2200</v>
      </c>
      <c r="M4967" t="s">
        <v>27</v>
      </c>
      <c r="N4967" t="s">
        <v>27</v>
      </c>
      <c r="O4967" t="s">
        <v>27</v>
      </c>
      <c r="P4967">
        <v>0</v>
      </c>
      <c r="Q4967" t="s">
        <v>32</v>
      </c>
      <c r="R4967">
        <v>7</v>
      </c>
      <c r="S4967" t="s">
        <v>36</v>
      </c>
      <c r="T4967">
        <v>2</v>
      </c>
      <c r="U4967">
        <v>1</v>
      </c>
      <c r="V4967">
        <v>3</v>
      </c>
      <c r="W4967">
        <v>9</v>
      </c>
      <c r="X4967">
        <v>789</v>
      </c>
      <c r="Y4967">
        <v>-50</v>
      </c>
      <c r="Z4967" t="s">
        <v>41</v>
      </c>
      <c r="AA4967">
        <v>0</v>
      </c>
      <c r="AB4967" t="str">
        <f t="shared" si="77"/>
        <v>30-39</v>
      </c>
    </row>
    <row r="4968" spans="1:28" x14ac:dyDescent="0.3">
      <c r="A4968">
        <v>25</v>
      </c>
      <c r="B4968" t="s">
        <v>27</v>
      </c>
      <c r="C4968" t="s">
        <v>28</v>
      </c>
      <c r="D4968">
        <v>86</v>
      </c>
      <c r="E4968" t="s">
        <v>42</v>
      </c>
      <c r="F4968">
        <v>100</v>
      </c>
      <c r="G4968">
        <v>0</v>
      </c>
      <c r="H4968" t="s">
        <v>30</v>
      </c>
      <c r="I4968">
        <v>0</v>
      </c>
      <c r="J4968" t="s">
        <v>31</v>
      </c>
      <c r="K4968">
        <v>0</v>
      </c>
      <c r="L4968" s="1">
        <v>2386</v>
      </c>
      <c r="M4968" t="s">
        <v>27</v>
      </c>
      <c r="N4968" t="s">
        <v>36</v>
      </c>
      <c r="O4968" t="s">
        <v>27</v>
      </c>
      <c r="P4968">
        <v>50</v>
      </c>
      <c r="Q4968" t="s">
        <v>32</v>
      </c>
      <c r="R4968">
        <v>17</v>
      </c>
      <c r="S4968" t="s">
        <v>36</v>
      </c>
      <c r="T4968">
        <v>6</v>
      </c>
      <c r="U4968">
        <v>3</v>
      </c>
      <c r="V4968">
        <v>2</v>
      </c>
      <c r="W4968">
        <v>12</v>
      </c>
      <c r="X4968">
        <v>679</v>
      </c>
      <c r="Y4968">
        <v>50</v>
      </c>
      <c r="Z4968" t="s">
        <v>33</v>
      </c>
      <c r="AA4968">
        <v>50</v>
      </c>
      <c r="AB4968" t="str">
        <f t="shared" si="77"/>
        <v>20-29</v>
      </c>
    </row>
    <row r="4969" spans="1:28" x14ac:dyDescent="0.3">
      <c r="A4969">
        <v>56</v>
      </c>
      <c r="B4969" t="s">
        <v>36</v>
      </c>
      <c r="C4969" t="s">
        <v>28</v>
      </c>
      <c r="D4969">
        <v>86</v>
      </c>
      <c r="E4969" t="s">
        <v>42</v>
      </c>
      <c r="F4969">
        <v>100</v>
      </c>
      <c r="G4969">
        <v>0</v>
      </c>
      <c r="H4969" t="s">
        <v>30</v>
      </c>
      <c r="I4969">
        <v>0</v>
      </c>
      <c r="J4969" t="s">
        <v>31</v>
      </c>
      <c r="K4969">
        <v>0</v>
      </c>
      <c r="L4969" s="1">
        <v>2236</v>
      </c>
      <c r="M4969" t="s">
        <v>27</v>
      </c>
      <c r="N4969" t="s">
        <v>36</v>
      </c>
      <c r="O4969" t="s">
        <v>27</v>
      </c>
      <c r="P4969">
        <v>50</v>
      </c>
      <c r="Q4969" t="s">
        <v>34</v>
      </c>
      <c r="R4969">
        <v>12</v>
      </c>
      <c r="S4969" t="s">
        <v>36</v>
      </c>
      <c r="T4969">
        <v>5</v>
      </c>
      <c r="U4969">
        <v>3</v>
      </c>
      <c r="V4969">
        <v>2</v>
      </c>
      <c r="W4969">
        <v>10</v>
      </c>
      <c r="X4969">
        <v>716</v>
      </c>
      <c r="Y4969">
        <v>-50</v>
      </c>
      <c r="Z4969" t="s">
        <v>41</v>
      </c>
      <c r="AA4969">
        <v>0</v>
      </c>
      <c r="AB4969" t="str">
        <f t="shared" si="77"/>
        <v>50-59</v>
      </c>
    </row>
    <row r="4970" spans="1:28" x14ac:dyDescent="0.3">
      <c r="A4970">
        <v>35</v>
      </c>
      <c r="B4970" t="s">
        <v>27</v>
      </c>
      <c r="C4970" t="s">
        <v>28</v>
      </c>
      <c r="D4970">
        <v>86</v>
      </c>
      <c r="E4970" t="s">
        <v>37</v>
      </c>
      <c r="F4970">
        <v>0</v>
      </c>
      <c r="G4970">
        <v>1</v>
      </c>
      <c r="H4970" t="s">
        <v>30</v>
      </c>
      <c r="I4970">
        <v>50</v>
      </c>
      <c r="J4970" t="s">
        <v>31</v>
      </c>
      <c r="K4970">
        <v>0</v>
      </c>
      <c r="L4970" s="1">
        <v>2286</v>
      </c>
      <c r="M4970" t="s">
        <v>36</v>
      </c>
      <c r="N4970" t="s">
        <v>27</v>
      </c>
      <c r="O4970" t="s">
        <v>27</v>
      </c>
      <c r="P4970">
        <v>50</v>
      </c>
      <c r="Q4970" t="s">
        <v>32</v>
      </c>
      <c r="R4970">
        <v>7</v>
      </c>
      <c r="S4970" t="s">
        <v>27</v>
      </c>
      <c r="T4970">
        <v>5</v>
      </c>
      <c r="U4970">
        <v>1</v>
      </c>
      <c r="V4970">
        <v>1</v>
      </c>
      <c r="W4970">
        <v>99</v>
      </c>
      <c r="X4970">
        <v>715</v>
      </c>
      <c r="Y4970">
        <v>-50</v>
      </c>
      <c r="Z4970" t="s">
        <v>35</v>
      </c>
      <c r="AA4970">
        <v>100</v>
      </c>
      <c r="AB4970" t="str">
        <f t="shared" si="77"/>
        <v>30-39</v>
      </c>
    </row>
    <row r="4971" spans="1:28" x14ac:dyDescent="0.3">
      <c r="A4971">
        <v>61</v>
      </c>
      <c r="B4971" t="s">
        <v>36</v>
      </c>
      <c r="C4971" t="s">
        <v>28</v>
      </c>
      <c r="D4971">
        <v>86</v>
      </c>
      <c r="E4971" t="s">
        <v>37</v>
      </c>
      <c r="F4971">
        <v>0</v>
      </c>
      <c r="G4971">
        <v>0</v>
      </c>
      <c r="H4971" t="s">
        <v>30</v>
      </c>
      <c r="I4971">
        <v>0</v>
      </c>
      <c r="J4971" t="s">
        <v>40</v>
      </c>
      <c r="K4971">
        <v>-200</v>
      </c>
      <c r="L4971" s="1">
        <v>1986</v>
      </c>
      <c r="M4971" t="s">
        <v>36</v>
      </c>
      <c r="N4971" t="s">
        <v>36</v>
      </c>
      <c r="O4971" t="s">
        <v>27</v>
      </c>
      <c r="P4971">
        <v>100</v>
      </c>
      <c r="Q4971" t="s">
        <v>34</v>
      </c>
      <c r="R4971">
        <v>17</v>
      </c>
      <c r="S4971" t="s">
        <v>36</v>
      </c>
      <c r="T4971">
        <v>8</v>
      </c>
      <c r="U4971">
        <v>0</v>
      </c>
      <c r="V4971">
        <v>2</v>
      </c>
      <c r="W4971">
        <v>7</v>
      </c>
      <c r="X4971">
        <v>730</v>
      </c>
      <c r="Y4971">
        <v>-50</v>
      </c>
      <c r="Z4971" t="s">
        <v>35</v>
      </c>
      <c r="AA4971">
        <v>100</v>
      </c>
      <c r="AB4971" t="str">
        <f t="shared" si="77"/>
        <v>60-69</v>
      </c>
    </row>
    <row r="4972" spans="1:28" x14ac:dyDescent="0.3">
      <c r="A4972">
        <v>62</v>
      </c>
      <c r="B4972" t="s">
        <v>36</v>
      </c>
      <c r="C4972" t="s">
        <v>28</v>
      </c>
      <c r="D4972">
        <v>86</v>
      </c>
      <c r="E4972" t="s">
        <v>29</v>
      </c>
      <c r="F4972">
        <v>50</v>
      </c>
      <c r="G4972">
        <v>2</v>
      </c>
      <c r="H4972" t="s">
        <v>30</v>
      </c>
      <c r="I4972">
        <v>100</v>
      </c>
      <c r="J4972" t="s">
        <v>40</v>
      </c>
      <c r="K4972">
        <v>-200</v>
      </c>
      <c r="L4972" s="1">
        <v>2236</v>
      </c>
      <c r="M4972" t="s">
        <v>27</v>
      </c>
      <c r="N4972" t="s">
        <v>36</v>
      </c>
      <c r="O4972" t="s">
        <v>36</v>
      </c>
      <c r="P4972">
        <v>100</v>
      </c>
      <c r="Q4972" t="s">
        <v>44</v>
      </c>
      <c r="R4972">
        <v>14</v>
      </c>
      <c r="S4972" t="s">
        <v>36</v>
      </c>
      <c r="T4972">
        <v>6</v>
      </c>
      <c r="U4972">
        <v>2</v>
      </c>
      <c r="V4972">
        <v>3</v>
      </c>
      <c r="W4972">
        <v>1</v>
      </c>
      <c r="X4972">
        <v>658</v>
      </c>
      <c r="Y4972">
        <v>50</v>
      </c>
      <c r="Z4972" t="s">
        <v>35</v>
      </c>
      <c r="AA4972">
        <v>100</v>
      </c>
      <c r="AB4972" t="str">
        <f t="shared" si="77"/>
        <v>60-69</v>
      </c>
    </row>
    <row r="4973" spans="1:28" x14ac:dyDescent="0.3">
      <c r="A4973">
        <v>38</v>
      </c>
      <c r="B4973" t="s">
        <v>27</v>
      </c>
      <c r="C4973" t="s">
        <v>46</v>
      </c>
      <c r="D4973">
        <v>0</v>
      </c>
      <c r="E4973" t="s">
        <v>29</v>
      </c>
      <c r="F4973">
        <v>50</v>
      </c>
      <c r="G4973">
        <v>0</v>
      </c>
      <c r="H4973" t="s">
        <v>39</v>
      </c>
      <c r="I4973">
        <v>0</v>
      </c>
      <c r="J4973" t="s">
        <v>40</v>
      </c>
      <c r="K4973">
        <v>-200</v>
      </c>
      <c r="L4973" s="1">
        <v>2000</v>
      </c>
      <c r="M4973" t="s">
        <v>27</v>
      </c>
      <c r="N4973" t="s">
        <v>36</v>
      </c>
      <c r="O4973" t="s">
        <v>27</v>
      </c>
      <c r="P4973">
        <v>50</v>
      </c>
      <c r="Q4973" t="s">
        <v>32</v>
      </c>
      <c r="R4973">
        <v>12</v>
      </c>
      <c r="S4973" t="s">
        <v>36</v>
      </c>
      <c r="T4973">
        <v>3</v>
      </c>
      <c r="U4973">
        <v>2</v>
      </c>
      <c r="V4973">
        <v>3</v>
      </c>
      <c r="W4973">
        <v>6</v>
      </c>
      <c r="X4973">
        <v>641</v>
      </c>
      <c r="Y4973">
        <v>50</v>
      </c>
      <c r="Z4973" t="s">
        <v>41</v>
      </c>
      <c r="AA4973">
        <v>0</v>
      </c>
      <c r="AB4973" t="str">
        <f t="shared" si="77"/>
        <v>30-39</v>
      </c>
    </row>
    <row r="4974" spans="1:28" x14ac:dyDescent="0.3">
      <c r="A4974">
        <v>24</v>
      </c>
      <c r="B4974" t="s">
        <v>27</v>
      </c>
      <c r="C4974" t="s">
        <v>28</v>
      </c>
      <c r="D4974">
        <v>86</v>
      </c>
      <c r="E4974" t="s">
        <v>29</v>
      </c>
      <c r="F4974">
        <v>50</v>
      </c>
      <c r="G4974">
        <v>0</v>
      </c>
      <c r="H4974" t="s">
        <v>30</v>
      </c>
      <c r="I4974">
        <v>0</v>
      </c>
      <c r="J4974" t="s">
        <v>31</v>
      </c>
      <c r="K4974">
        <v>0</v>
      </c>
      <c r="L4974" s="1">
        <v>2236</v>
      </c>
      <c r="M4974" t="s">
        <v>36</v>
      </c>
      <c r="N4974" t="s">
        <v>27</v>
      </c>
      <c r="O4974" t="s">
        <v>27</v>
      </c>
      <c r="P4974">
        <v>50</v>
      </c>
      <c r="Q4974" t="s">
        <v>34</v>
      </c>
      <c r="R4974">
        <v>25</v>
      </c>
      <c r="S4974" t="s">
        <v>36</v>
      </c>
      <c r="T4974">
        <v>5</v>
      </c>
      <c r="U4974">
        <v>1</v>
      </c>
      <c r="V4974">
        <v>1</v>
      </c>
      <c r="W4974">
        <v>8</v>
      </c>
      <c r="X4974">
        <v>703</v>
      </c>
      <c r="Y4974">
        <v>-50</v>
      </c>
      <c r="Z4974" t="s">
        <v>33</v>
      </c>
      <c r="AA4974">
        <v>50</v>
      </c>
      <c r="AB4974" t="str">
        <f t="shared" si="77"/>
        <v>20-29</v>
      </c>
    </row>
    <row r="4975" spans="1:28" x14ac:dyDescent="0.3">
      <c r="A4975">
        <v>18</v>
      </c>
      <c r="B4975" t="s">
        <v>27</v>
      </c>
      <c r="C4975" t="s">
        <v>38</v>
      </c>
      <c r="D4975">
        <v>0</v>
      </c>
      <c r="E4975" t="s">
        <v>42</v>
      </c>
      <c r="F4975">
        <v>100</v>
      </c>
      <c r="G4975">
        <v>1</v>
      </c>
      <c r="H4975" t="s">
        <v>30</v>
      </c>
      <c r="I4975">
        <v>50</v>
      </c>
      <c r="J4975" t="s">
        <v>40</v>
      </c>
      <c r="K4975">
        <v>-200</v>
      </c>
      <c r="L4975" s="1">
        <v>2100</v>
      </c>
      <c r="M4975" t="s">
        <v>27</v>
      </c>
      <c r="N4975" t="s">
        <v>27</v>
      </c>
      <c r="O4975" t="s">
        <v>36</v>
      </c>
      <c r="P4975">
        <v>50</v>
      </c>
      <c r="Q4975" t="s">
        <v>44</v>
      </c>
      <c r="R4975">
        <v>7</v>
      </c>
      <c r="S4975" t="s">
        <v>36</v>
      </c>
      <c r="T4975">
        <v>8</v>
      </c>
      <c r="U4975">
        <v>2</v>
      </c>
      <c r="V4975">
        <v>3</v>
      </c>
      <c r="W4975">
        <v>6</v>
      </c>
      <c r="X4975">
        <v>728</v>
      </c>
      <c r="Y4975">
        <v>-50</v>
      </c>
      <c r="Z4975" t="s">
        <v>35</v>
      </c>
      <c r="AA4975">
        <v>100</v>
      </c>
      <c r="AB4975" t="str">
        <f t="shared" si="77"/>
        <v>10-19</v>
      </c>
    </row>
    <row r="4976" spans="1:28" x14ac:dyDescent="0.3">
      <c r="A4976">
        <v>18</v>
      </c>
      <c r="B4976" t="s">
        <v>27</v>
      </c>
      <c r="C4976" t="s">
        <v>28</v>
      </c>
      <c r="D4976">
        <v>86</v>
      </c>
      <c r="E4976" t="s">
        <v>29</v>
      </c>
      <c r="F4976">
        <v>50</v>
      </c>
      <c r="G4976">
        <v>3</v>
      </c>
      <c r="H4976" t="s">
        <v>30</v>
      </c>
      <c r="I4976">
        <v>150</v>
      </c>
      <c r="J4976" t="s">
        <v>40</v>
      </c>
      <c r="K4976">
        <v>-200</v>
      </c>
      <c r="L4976" s="1">
        <v>2236</v>
      </c>
      <c r="M4976" t="s">
        <v>36</v>
      </c>
      <c r="N4976" t="s">
        <v>27</v>
      </c>
      <c r="O4976" t="s">
        <v>27</v>
      </c>
      <c r="P4976">
        <v>50</v>
      </c>
      <c r="Q4976" t="s">
        <v>34</v>
      </c>
      <c r="R4976">
        <v>8</v>
      </c>
      <c r="S4976" t="s">
        <v>27</v>
      </c>
      <c r="T4976">
        <v>10</v>
      </c>
      <c r="U4976">
        <v>1</v>
      </c>
      <c r="V4976">
        <v>3</v>
      </c>
      <c r="W4976">
        <v>99</v>
      </c>
      <c r="X4976">
        <v>732</v>
      </c>
      <c r="Y4976">
        <v>-50</v>
      </c>
      <c r="Z4976" t="s">
        <v>35</v>
      </c>
      <c r="AA4976">
        <v>100</v>
      </c>
      <c r="AB4976" t="str">
        <f t="shared" si="77"/>
        <v>10-19</v>
      </c>
    </row>
    <row r="4977" spans="1:28" x14ac:dyDescent="0.3">
      <c r="A4977">
        <v>19</v>
      </c>
      <c r="B4977" t="s">
        <v>27</v>
      </c>
      <c r="C4977" t="s">
        <v>28</v>
      </c>
      <c r="D4977">
        <v>86</v>
      </c>
      <c r="E4977" t="s">
        <v>29</v>
      </c>
      <c r="F4977">
        <v>50</v>
      </c>
      <c r="G4977">
        <v>2</v>
      </c>
      <c r="H4977" t="s">
        <v>30</v>
      </c>
      <c r="I4977">
        <v>100</v>
      </c>
      <c r="J4977" t="s">
        <v>31</v>
      </c>
      <c r="K4977">
        <v>0</v>
      </c>
      <c r="L4977" s="1">
        <v>2386</v>
      </c>
      <c r="M4977" t="s">
        <v>27</v>
      </c>
      <c r="N4977" t="s">
        <v>27</v>
      </c>
      <c r="O4977" t="s">
        <v>27</v>
      </c>
      <c r="P4977">
        <v>0</v>
      </c>
      <c r="Q4977" t="s">
        <v>34</v>
      </c>
      <c r="R4977">
        <v>9</v>
      </c>
      <c r="S4977" t="s">
        <v>27</v>
      </c>
      <c r="T4977">
        <v>3</v>
      </c>
      <c r="U4977">
        <v>1</v>
      </c>
      <c r="V4977">
        <v>3</v>
      </c>
      <c r="W4977">
        <v>99</v>
      </c>
      <c r="X4977">
        <v>740</v>
      </c>
      <c r="Y4977">
        <v>-50</v>
      </c>
      <c r="Z4977" t="s">
        <v>33</v>
      </c>
      <c r="AA4977">
        <v>50</v>
      </c>
      <c r="AB4977" t="str">
        <f t="shared" si="77"/>
        <v>10-19</v>
      </c>
    </row>
    <row r="4978" spans="1:28" x14ac:dyDescent="0.3">
      <c r="A4978">
        <v>60</v>
      </c>
      <c r="B4978" t="s">
        <v>36</v>
      </c>
      <c r="C4978" t="s">
        <v>45</v>
      </c>
      <c r="D4978">
        <v>0</v>
      </c>
      <c r="E4978" t="s">
        <v>37</v>
      </c>
      <c r="F4978">
        <v>0</v>
      </c>
      <c r="G4978">
        <v>1</v>
      </c>
      <c r="H4978" t="s">
        <v>30</v>
      </c>
      <c r="I4978">
        <v>50</v>
      </c>
      <c r="J4978" t="s">
        <v>40</v>
      </c>
      <c r="K4978">
        <v>-200</v>
      </c>
      <c r="L4978" s="1">
        <v>2000</v>
      </c>
      <c r="M4978" t="s">
        <v>27</v>
      </c>
      <c r="N4978" t="s">
        <v>27</v>
      </c>
      <c r="O4978" t="s">
        <v>27</v>
      </c>
      <c r="P4978">
        <v>0</v>
      </c>
      <c r="Q4978" t="s">
        <v>34</v>
      </c>
      <c r="R4978">
        <v>18</v>
      </c>
      <c r="S4978" t="s">
        <v>36</v>
      </c>
      <c r="T4978">
        <v>4</v>
      </c>
      <c r="U4978">
        <v>1</v>
      </c>
      <c r="V4978">
        <v>3</v>
      </c>
      <c r="W4978">
        <v>11</v>
      </c>
      <c r="X4978">
        <v>801</v>
      </c>
      <c r="Y4978">
        <v>-50</v>
      </c>
      <c r="Z4978" t="s">
        <v>33</v>
      </c>
      <c r="AA4978">
        <v>50</v>
      </c>
      <c r="AB4978" t="str">
        <f t="shared" si="77"/>
        <v>60-69</v>
      </c>
    </row>
    <row r="4979" spans="1:28" x14ac:dyDescent="0.3">
      <c r="A4979">
        <v>41</v>
      </c>
      <c r="B4979" t="s">
        <v>27</v>
      </c>
      <c r="C4979" t="s">
        <v>46</v>
      </c>
      <c r="D4979">
        <v>0</v>
      </c>
      <c r="E4979" t="s">
        <v>29</v>
      </c>
      <c r="F4979">
        <v>50</v>
      </c>
      <c r="G4979">
        <v>1</v>
      </c>
      <c r="H4979" t="s">
        <v>39</v>
      </c>
      <c r="I4979">
        <v>100</v>
      </c>
      <c r="J4979" t="s">
        <v>31</v>
      </c>
      <c r="K4979">
        <v>0</v>
      </c>
      <c r="L4979" s="1">
        <v>2200</v>
      </c>
      <c r="M4979" t="s">
        <v>36</v>
      </c>
      <c r="N4979" t="s">
        <v>27</v>
      </c>
      <c r="O4979" t="s">
        <v>27</v>
      </c>
      <c r="P4979">
        <v>50</v>
      </c>
      <c r="Q4979" t="s">
        <v>32</v>
      </c>
      <c r="R4979">
        <v>4</v>
      </c>
      <c r="S4979" t="s">
        <v>36</v>
      </c>
      <c r="T4979">
        <v>5</v>
      </c>
      <c r="U4979">
        <v>1</v>
      </c>
      <c r="V4979">
        <v>1</v>
      </c>
      <c r="W4979">
        <v>9</v>
      </c>
      <c r="X4979">
        <v>736</v>
      </c>
      <c r="Y4979">
        <v>-50</v>
      </c>
      <c r="Z4979" t="s">
        <v>41</v>
      </c>
      <c r="AA4979">
        <v>0</v>
      </c>
      <c r="AB4979" t="str">
        <f t="shared" si="77"/>
        <v>40-49</v>
      </c>
    </row>
    <row r="4980" spans="1:28" x14ac:dyDescent="0.3">
      <c r="A4980">
        <v>45</v>
      </c>
      <c r="B4980" t="s">
        <v>27</v>
      </c>
      <c r="C4980" t="s">
        <v>28</v>
      </c>
      <c r="D4980">
        <v>86</v>
      </c>
      <c r="E4980" t="s">
        <v>29</v>
      </c>
      <c r="F4980">
        <v>50</v>
      </c>
      <c r="G4980">
        <v>0</v>
      </c>
      <c r="H4980" t="s">
        <v>39</v>
      </c>
      <c r="I4980">
        <v>0</v>
      </c>
      <c r="J4980" t="s">
        <v>31</v>
      </c>
      <c r="K4980">
        <v>0</v>
      </c>
      <c r="L4980" s="1">
        <v>2336</v>
      </c>
      <c r="M4980" t="s">
        <v>27</v>
      </c>
      <c r="N4980" t="s">
        <v>27</v>
      </c>
      <c r="O4980" t="s">
        <v>27</v>
      </c>
      <c r="P4980">
        <v>0</v>
      </c>
      <c r="Q4980" t="s">
        <v>34</v>
      </c>
      <c r="R4980">
        <v>14</v>
      </c>
      <c r="S4980" t="s">
        <v>27</v>
      </c>
      <c r="T4980">
        <v>5</v>
      </c>
      <c r="U4980">
        <v>4</v>
      </c>
      <c r="V4980">
        <v>2</v>
      </c>
      <c r="W4980">
        <v>99</v>
      </c>
      <c r="X4980">
        <v>717</v>
      </c>
      <c r="Y4980">
        <v>-50</v>
      </c>
      <c r="Z4980" t="s">
        <v>35</v>
      </c>
      <c r="AA4980">
        <v>100</v>
      </c>
      <c r="AB4980" t="str">
        <f t="shared" si="77"/>
        <v>40-49</v>
      </c>
    </row>
    <row r="4981" spans="1:28" x14ac:dyDescent="0.3">
      <c r="A4981">
        <v>18</v>
      </c>
      <c r="B4981" t="s">
        <v>27</v>
      </c>
      <c r="C4981" t="s">
        <v>38</v>
      </c>
      <c r="D4981">
        <v>0</v>
      </c>
      <c r="E4981" t="s">
        <v>42</v>
      </c>
      <c r="F4981">
        <v>100</v>
      </c>
      <c r="G4981">
        <v>0</v>
      </c>
      <c r="H4981" t="s">
        <v>39</v>
      </c>
      <c r="I4981">
        <v>0</v>
      </c>
      <c r="J4981" t="s">
        <v>31</v>
      </c>
      <c r="K4981">
        <v>0</v>
      </c>
      <c r="L4981" s="1">
        <v>2350</v>
      </c>
      <c r="M4981" t="s">
        <v>27</v>
      </c>
      <c r="N4981" t="s">
        <v>36</v>
      </c>
      <c r="O4981" t="s">
        <v>27</v>
      </c>
      <c r="P4981">
        <v>50</v>
      </c>
      <c r="Q4981" t="s">
        <v>34</v>
      </c>
      <c r="R4981">
        <v>11</v>
      </c>
      <c r="S4981" t="s">
        <v>36</v>
      </c>
      <c r="T4981">
        <v>5</v>
      </c>
      <c r="U4981">
        <v>3</v>
      </c>
      <c r="V4981">
        <v>3</v>
      </c>
      <c r="W4981">
        <v>12</v>
      </c>
      <c r="X4981">
        <v>678</v>
      </c>
      <c r="Y4981">
        <v>50</v>
      </c>
      <c r="Z4981" t="s">
        <v>35</v>
      </c>
      <c r="AA4981">
        <v>100</v>
      </c>
      <c r="AB4981" t="str">
        <f t="shared" si="77"/>
        <v>10-19</v>
      </c>
    </row>
    <row r="4982" spans="1:28" x14ac:dyDescent="0.3">
      <c r="A4982">
        <v>22</v>
      </c>
      <c r="B4982" t="s">
        <v>27</v>
      </c>
      <c r="C4982" t="s">
        <v>28</v>
      </c>
      <c r="D4982">
        <v>86</v>
      </c>
      <c r="E4982" t="s">
        <v>42</v>
      </c>
      <c r="F4982">
        <v>100</v>
      </c>
      <c r="G4982">
        <v>3</v>
      </c>
      <c r="H4982" t="s">
        <v>30</v>
      </c>
      <c r="I4982">
        <v>150</v>
      </c>
      <c r="J4982" t="s">
        <v>40</v>
      </c>
      <c r="K4982">
        <v>-200</v>
      </c>
      <c r="L4982" s="1">
        <v>2336</v>
      </c>
      <c r="M4982" t="s">
        <v>27</v>
      </c>
      <c r="N4982" t="s">
        <v>27</v>
      </c>
      <c r="O4982" t="s">
        <v>27</v>
      </c>
      <c r="P4982">
        <v>0</v>
      </c>
      <c r="Q4982" t="s">
        <v>34</v>
      </c>
      <c r="R4982">
        <v>12</v>
      </c>
      <c r="S4982" t="s">
        <v>36</v>
      </c>
      <c r="T4982">
        <v>6</v>
      </c>
      <c r="U4982">
        <v>1</v>
      </c>
      <c r="V4982">
        <v>3</v>
      </c>
      <c r="W4982">
        <v>5</v>
      </c>
      <c r="X4982">
        <v>743</v>
      </c>
      <c r="Y4982">
        <v>-50</v>
      </c>
      <c r="Z4982" t="s">
        <v>35</v>
      </c>
      <c r="AA4982">
        <v>100</v>
      </c>
      <c r="AB4982" t="str">
        <f t="shared" si="77"/>
        <v>20-29</v>
      </c>
    </row>
    <row r="4983" spans="1:28" x14ac:dyDescent="0.3">
      <c r="A4983">
        <v>53</v>
      </c>
      <c r="B4983" t="s">
        <v>27</v>
      </c>
      <c r="C4983" t="s">
        <v>45</v>
      </c>
      <c r="D4983">
        <v>0</v>
      </c>
      <c r="E4983" t="s">
        <v>37</v>
      </c>
      <c r="F4983">
        <v>0</v>
      </c>
      <c r="G4983">
        <v>0</v>
      </c>
      <c r="H4983" t="s">
        <v>30</v>
      </c>
      <c r="I4983">
        <v>0</v>
      </c>
      <c r="J4983" t="s">
        <v>40</v>
      </c>
      <c r="K4983">
        <v>-200</v>
      </c>
      <c r="L4983" s="1">
        <v>1900</v>
      </c>
      <c r="M4983" t="s">
        <v>27</v>
      </c>
      <c r="N4983" t="s">
        <v>27</v>
      </c>
      <c r="O4983" t="s">
        <v>27</v>
      </c>
      <c r="P4983">
        <v>0</v>
      </c>
      <c r="Q4983" t="s">
        <v>34</v>
      </c>
      <c r="R4983">
        <v>30</v>
      </c>
      <c r="S4983" t="s">
        <v>36</v>
      </c>
      <c r="T4983">
        <v>6</v>
      </c>
      <c r="U4983">
        <v>2</v>
      </c>
      <c r="V4983">
        <v>2</v>
      </c>
      <c r="W4983">
        <v>7</v>
      </c>
      <c r="X4983">
        <v>748</v>
      </c>
      <c r="Y4983">
        <v>-50</v>
      </c>
      <c r="Z4983" t="s">
        <v>41</v>
      </c>
      <c r="AA4983">
        <v>0</v>
      </c>
      <c r="AB4983" t="str">
        <f t="shared" si="77"/>
        <v>50-59</v>
      </c>
    </row>
    <row r="4984" spans="1:28" x14ac:dyDescent="0.3">
      <c r="A4984">
        <v>44</v>
      </c>
      <c r="B4984" t="s">
        <v>27</v>
      </c>
      <c r="C4984" t="s">
        <v>28</v>
      </c>
      <c r="D4984">
        <v>86</v>
      </c>
      <c r="E4984" t="s">
        <v>37</v>
      </c>
      <c r="F4984">
        <v>0</v>
      </c>
      <c r="G4984">
        <v>1</v>
      </c>
      <c r="H4984" t="s">
        <v>30</v>
      </c>
      <c r="I4984">
        <v>50</v>
      </c>
      <c r="J4984" t="s">
        <v>31</v>
      </c>
      <c r="K4984">
        <v>0</v>
      </c>
      <c r="L4984" s="1">
        <v>2286</v>
      </c>
      <c r="M4984" t="s">
        <v>27</v>
      </c>
      <c r="N4984" t="s">
        <v>36</v>
      </c>
      <c r="O4984" t="s">
        <v>27</v>
      </c>
      <c r="P4984">
        <v>50</v>
      </c>
      <c r="Q4984" t="s">
        <v>34</v>
      </c>
      <c r="R4984">
        <v>7</v>
      </c>
      <c r="S4984" t="s">
        <v>36</v>
      </c>
      <c r="T4984">
        <v>3</v>
      </c>
      <c r="U4984">
        <v>1</v>
      </c>
      <c r="V4984">
        <v>2</v>
      </c>
      <c r="W4984">
        <v>4</v>
      </c>
      <c r="X4984">
        <v>649</v>
      </c>
      <c r="Y4984">
        <v>50</v>
      </c>
      <c r="Z4984" t="s">
        <v>41</v>
      </c>
      <c r="AA4984">
        <v>0</v>
      </c>
      <c r="AB4984" t="str">
        <f t="shared" si="77"/>
        <v>40-49</v>
      </c>
    </row>
    <row r="4985" spans="1:28" x14ac:dyDescent="0.3">
      <c r="A4985">
        <v>37</v>
      </c>
      <c r="B4985" t="s">
        <v>27</v>
      </c>
      <c r="C4985" t="s">
        <v>28</v>
      </c>
      <c r="D4985">
        <v>86</v>
      </c>
      <c r="E4985" t="s">
        <v>29</v>
      </c>
      <c r="F4985">
        <v>50</v>
      </c>
      <c r="G4985">
        <v>0</v>
      </c>
      <c r="H4985" t="s">
        <v>30</v>
      </c>
      <c r="I4985">
        <v>0</v>
      </c>
      <c r="J4985" t="s">
        <v>31</v>
      </c>
      <c r="K4985">
        <v>0</v>
      </c>
      <c r="L4985" s="1">
        <v>2286</v>
      </c>
      <c r="M4985" t="s">
        <v>36</v>
      </c>
      <c r="N4985" t="s">
        <v>27</v>
      </c>
      <c r="O4985" t="s">
        <v>27</v>
      </c>
      <c r="P4985">
        <v>50</v>
      </c>
      <c r="Q4985" t="s">
        <v>34</v>
      </c>
      <c r="R4985">
        <v>27</v>
      </c>
      <c r="S4985" t="s">
        <v>27</v>
      </c>
      <c r="T4985">
        <v>4</v>
      </c>
      <c r="U4985">
        <v>1</v>
      </c>
      <c r="V4985">
        <v>1</v>
      </c>
      <c r="W4985">
        <v>99</v>
      </c>
      <c r="X4985">
        <v>710</v>
      </c>
      <c r="Y4985">
        <v>-50</v>
      </c>
      <c r="Z4985" t="s">
        <v>35</v>
      </c>
      <c r="AA4985">
        <v>100</v>
      </c>
      <c r="AB4985" t="str">
        <f t="shared" si="77"/>
        <v>30-39</v>
      </c>
    </row>
    <row r="4986" spans="1:28" x14ac:dyDescent="0.3">
      <c r="A4986">
        <v>48</v>
      </c>
      <c r="B4986" t="s">
        <v>27</v>
      </c>
      <c r="C4986" t="s">
        <v>38</v>
      </c>
      <c r="D4986">
        <v>0</v>
      </c>
      <c r="E4986" t="s">
        <v>29</v>
      </c>
      <c r="F4986">
        <v>50</v>
      </c>
      <c r="G4986">
        <v>1</v>
      </c>
      <c r="H4986" t="s">
        <v>30</v>
      </c>
      <c r="I4986">
        <v>50</v>
      </c>
      <c r="J4986" t="s">
        <v>31</v>
      </c>
      <c r="K4986">
        <v>0</v>
      </c>
      <c r="L4986" s="1">
        <v>2250</v>
      </c>
      <c r="M4986" t="s">
        <v>27</v>
      </c>
      <c r="N4986" t="s">
        <v>36</v>
      </c>
      <c r="O4986" t="s">
        <v>27</v>
      </c>
      <c r="P4986">
        <v>50</v>
      </c>
      <c r="Q4986" t="s">
        <v>34</v>
      </c>
      <c r="R4986">
        <v>9</v>
      </c>
      <c r="S4986" t="s">
        <v>27</v>
      </c>
      <c r="T4986">
        <v>6</v>
      </c>
      <c r="U4986">
        <v>0</v>
      </c>
      <c r="V4986">
        <v>3</v>
      </c>
      <c r="W4986">
        <v>99</v>
      </c>
      <c r="X4986">
        <v>741</v>
      </c>
      <c r="Y4986">
        <v>-50</v>
      </c>
      <c r="Z4986" t="s">
        <v>35</v>
      </c>
      <c r="AA4986">
        <v>100</v>
      </c>
      <c r="AB4986" t="str">
        <f t="shared" si="77"/>
        <v>40-49</v>
      </c>
    </row>
    <row r="4987" spans="1:28" x14ac:dyDescent="0.3">
      <c r="A4987">
        <v>64</v>
      </c>
      <c r="B4987" t="s">
        <v>36</v>
      </c>
      <c r="C4987" t="s">
        <v>46</v>
      </c>
      <c r="D4987">
        <v>0</v>
      </c>
      <c r="E4987" t="s">
        <v>42</v>
      </c>
      <c r="F4987">
        <v>100</v>
      </c>
      <c r="G4987">
        <v>0</v>
      </c>
      <c r="H4987" t="s">
        <v>30</v>
      </c>
      <c r="I4987">
        <v>0</v>
      </c>
      <c r="J4987" t="s">
        <v>31</v>
      </c>
      <c r="K4987">
        <v>0</v>
      </c>
      <c r="L4987" s="1">
        <v>2150</v>
      </c>
      <c r="M4987" t="s">
        <v>36</v>
      </c>
      <c r="N4987" t="s">
        <v>27</v>
      </c>
      <c r="O4987" t="s">
        <v>36</v>
      </c>
      <c r="P4987">
        <v>100</v>
      </c>
      <c r="Q4987" t="s">
        <v>44</v>
      </c>
      <c r="R4987">
        <v>29</v>
      </c>
      <c r="S4987" t="s">
        <v>36</v>
      </c>
      <c r="T4987">
        <v>8</v>
      </c>
      <c r="U4987">
        <v>2</v>
      </c>
      <c r="V4987">
        <v>1</v>
      </c>
      <c r="W4987">
        <v>11</v>
      </c>
      <c r="X4987">
        <v>709</v>
      </c>
      <c r="Y4987">
        <v>-50</v>
      </c>
      <c r="Z4987" t="s">
        <v>33</v>
      </c>
      <c r="AA4987">
        <v>50</v>
      </c>
      <c r="AB4987" t="str">
        <f t="shared" si="77"/>
        <v>60-69</v>
      </c>
    </row>
    <row r="4988" spans="1:28" x14ac:dyDescent="0.3">
      <c r="A4988">
        <v>36</v>
      </c>
      <c r="B4988" t="s">
        <v>27</v>
      </c>
      <c r="C4988" t="s">
        <v>28</v>
      </c>
      <c r="D4988">
        <v>86</v>
      </c>
      <c r="E4988" t="s">
        <v>29</v>
      </c>
      <c r="F4988">
        <v>50</v>
      </c>
      <c r="G4988">
        <v>0</v>
      </c>
      <c r="H4988" t="s">
        <v>30</v>
      </c>
      <c r="I4988">
        <v>0</v>
      </c>
      <c r="J4988" t="s">
        <v>40</v>
      </c>
      <c r="K4988">
        <v>-200</v>
      </c>
      <c r="L4988" s="1">
        <v>2136</v>
      </c>
      <c r="M4988" t="s">
        <v>27</v>
      </c>
      <c r="N4988" t="s">
        <v>27</v>
      </c>
      <c r="O4988" t="s">
        <v>27</v>
      </c>
      <c r="P4988">
        <v>0</v>
      </c>
      <c r="Q4988" t="s">
        <v>32</v>
      </c>
      <c r="R4988">
        <v>7</v>
      </c>
      <c r="S4988" t="s">
        <v>36</v>
      </c>
      <c r="T4988">
        <v>4</v>
      </c>
      <c r="U4988">
        <v>0</v>
      </c>
      <c r="V4988">
        <v>2</v>
      </c>
      <c r="W4988">
        <v>3</v>
      </c>
      <c r="X4988">
        <v>708</v>
      </c>
      <c r="Y4988">
        <v>-50</v>
      </c>
      <c r="Z4988" t="s">
        <v>35</v>
      </c>
      <c r="AA4988">
        <v>100</v>
      </c>
      <c r="AB4988" t="str">
        <f t="shared" si="77"/>
        <v>30-39</v>
      </c>
    </row>
    <row r="4989" spans="1:28" x14ac:dyDescent="0.3">
      <c r="A4989">
        <v>41</v>
      </c>
      <c r="B4989" t="s">
        <v>27</v>
      </c>
      <c r="C4989" t="s">
        <v>38</v>
      </c>
      <c r="D4989">
        <v>0</v>
      </c>
      <c r="E4989" t="s">
        <v>29</v>
      </c>
      <c r="F4989">
        <v>50</v>
      </c>
      <c r="G4989">
        <v>3</v>
      </c>
      <c r="H4989" t="s">
        <v>30</v>
      </c>
      <c r="I4989">
        <v>150</v>
      </c>
      <c r="J4989" t="s">
        <v>31</v>
      </c>
      <c r="K4989">
        <v>0</v>
      </c>
      <c r="L4989" s="1">
        <v>2350</v>
      </c>
      <c r="M4989" t="s">
        <v>27</v>
      </c>
      <c r="N4989" t="s">
        <v>36</v>
      </c>
      <c r="O4989" t="s">
        <v>27</v>
      </c>
      <c r="P4989">
        <v>50</v>
      </c>
      <c r="Q4989" t="s">
        <v>34</v>
      </c>
      <c r="R4989">
        <v>15</v>
      </c>
      <c r="S4989" t="s">
        <v>27</v>
      </c>
      <c r="T4989">
        <v>4</v>
      </c>
      <c r="U4989">
        <v>1</v>
      </c>
      <c r="V4989">
        <v>1</v>
      </c>
      <c r="W4989">
        <v>99</v>
      </c>
      <c r="X4989">
        <v>779</v>
      </c>
      <c r="Y4989">
        <v>-50</v>
      </c>
      <c r="Z4989" t="s">
        <v>35</v>
      </c>
      <c r="AA4989">
        <v>100</v>
      </c>
      <c r="AB4989" t="str">
        <f t="shared" si="77"/>
        <v>40-49</v>
      </c>
    </row>
    <row r="4990" spans="1:28" x14ac:dyDescent="0.3">
      <c r="A4990">
        <v>42</v>
      </c>
      <c r="B4990" t="s">
        <v>27</v>
      </c>
      <c r="C4990" t="s">
        <v>28</v>
      </c>
      <c r="D4990">
        <v>86</v>
      </c>
      <c r="E4990" t="s">
        <v>29</v>
      </c>
      <c r="F4990">
        <v>50</v>
      </c>
      <c r="G4990">
        <v>0</v>
      </c>
      <c r="H4990" t="s">
        <v>30</v>
      </c>
      <c r="I4990">
        <v>0</v>
      </c>
      <c r="J4990" t="s">
        <v>31</v>
      </c>
      <c r="K4990">
        <v>0</v>
      </c>
      <c r="L4990" s="1">
        <v>2336</v>
      </c>
      <c r="M4990" t="s">
        <v>27</v>
      </c>
      <c r="N4990" t="s">
        <v>27</v>
      </c>
      <c r="O4990" t="s">
        <v>27</v>
      </c>
      <c r="P4990">
        <v>0</v>
      </c>
      <c r="Q4990" t="s">
        <v>44</v>
      </c>
      <c r="R4990">
        <v>2</v>
      </c>
      <c r="S4990" t="s">
        <v>36</v>
      </c>
      <c r="T4990">
        <v>1</v>
      </c>
      <c r="U4990">
        <v>1</v>
      </c>
      <c r="V4990">
        <v>3</v>
      </c>
      <c r="W4990">
        <v>8</v>
      </c>
      <c r="X4990">
        <v>767</v>
      </c>
      <c r="Y4990">
        <v>-50</v>
      </c>
      <c r="Z4990" t="s">
        <v>35</v>
      </c>
      <c r="AA4990">
        <v>100</v>
      </c>
      <c r="AB4990" t="str">
        <f t="shared" si="77"/>
        <v>40-49</v>
      </c>
    </row>
    <row r="4991" spans="1:28" x14ac:dyDescent="0.3">
      <c r="A4991">
        <v>75</v>
      </c>
      <c r="B4991" t="s">
        <v>36</v>
      </c>
      <c r="C4991" t="s">
        <v>45</v>
      </c>
      <c r="D4991">
        <v>0</v>
      </c>
      <c r="E4991" t="s">
        <v>37</v>
      </c>
      <c r="F4991">
        <v>0</v>
      </c>
      <c r="G4991">
        <v>1</v>
      </c>
      <c r="H4991" t="s">
        <v>30</v>
      </c>
      <c r="I4991">
        <v>50</v>
      </c>
      <c r="J4991" t="s">
        <v>40</v>
      </c>
      <c r="K4991">
        <v>-200</v>
      </c>
      <c r="L4991" s="1">
        <v>2100</v>
      </c>
      <c r="M4991" t="s">
        <v>27</v>
      </c>
      <c r="N4991" t="s">
        <v>27</v>
      </c>
      <c r="O4991" t="s">
        <v>27</v>
      </c>
      <c r="P4991">
        <v>0</v>
      </c>
      <c r="Q4991" t="s">
        <v>34</v>
      </c>
      <c r="R4991">
        <v>10</v>
      </c>
      <c r="S4991" t="s">
        <v>27</v>
      </c>
      <c r="T4991">
        <v>4</v>
      </c>
      <c r="U4991">
        <v>3</v>
      </c>
      <c r="V4991">
        <v>1</v>
      </c>
      <c r="W4991">
        <v>99</v>
      </c>
      <c r="X4991">
        <v>660</v>
      </c>
      <c r="Y4991">
        <v>50</v>
      </c>
      <c r="Z4991" t="s">
        <v>33</v>
      </c>
      <c r="AA4991">
        <v>50</v>
      </c>
      <c r="AB4991" t="str">
        <f t="shared" si="77"/>
        <v>70-79</v>
      </c>
    </row>
    <row r="4992" spans="1:28" x14ac:dyDescent="0.3">
      <c r="A4992">
        <v>18</v>
      </c>
      <c r="B4992" t="s">
        <v>27</v>
      </c>
      <c r="C4992" t="s">
        <v>28</v>
      </c>
      <c r="D4992">
        <v>86</v>
      </c>
      <c r="E4992" t="s">
        <v>42</v>
      </c>
      <c r="F4992">
        <v>100</v>
      </c>
      <c r="G4992">
        <v>0</v>
      </c>
      <c r="H4992" t="s">
        <v>30</v>
      </c>
      <c r="I4992">
        <v>0</v>
      </c>
      <c r="J4992" t="s">
        <v>31</v>
      </c>
      <c r="K4992">
        <v>0</v>
      </c>
      <c r="L4992" s="1">
        <v>2436</v>
      </c>
      <c r="M4992" t="s">
        <v>36</v>
      </c>
      <c r="N4992" t="s">
        <v>27</v>
      </c>
      <c r="O4992" t="s">
        <v>27</v>
      </c>
      <c r="P4992">
        <v>50</v>
      </c>
      <c r="Q4992" t="s">
        <v>32</v>
      </c>
      <c r="R4992">
        <v>2</v>
      </c>
      <c r="S4992" t="s">
        <v>36</v>
      </c>
      <c r="T4992">
        <v>7</v>
      </c>
      <c r="U4992">
        <v>2</v>
      </c>
      <c r="V4992">
        <v>3</v>
      </c>
      <c r="W4992">
        <v>7</v>
      </c>
      <c r="X4992">
        <v>689</v>
      </c>
      <c r="Y4992">
        <v>50</v>
      </c>
      <c r="Z4992" t="s">
        <v>35</v>
      </c>
      <c r="AA4992">
        <v>100</v>
      </c>
      <c r="AB4992" t="str">
        <f t="shared" si="77"/>
        <v>10-19</v>
      </c>
    </row>
    <row r="4993" spans="1:28" x14ac:dyDescent="0.3">
      <c r="A4993">
        <v>50</v>
      </c>
      <c r="B4993" t="s">
        <v>27</v>
      </c>
      <c r="C4993" t="s">
        <v>45</v>
      </c>
      <c r="D4993">
        <v>0</v>
      </c>
      <c r="E4993" t="s">
        <v>29</v>
      </c>
      <c r="F4993">
        <v>50</v>
      </c>
      <c r="G4993">
        <v>0</v>
      </c>
      <c r="H4993" t="s">
        <v>39</v>
      </c>
      <c r="I4993">
        <v>0</v>
      </c>
      <c r="J4993" t="s">
        <v>40</v>
      </c>
      <c r="K4993">
        <v>-200</v>
      </c>
      <c r="L4993" s="1">
        <v>2050</v>
      </c>
      <c r="M4993" t="s">
        <v>27</v>
      </c>
      <c r="N4993" t="s">
        <v>27</v>
      </c>
      <c r="O4993" t="s">
        <v>36</v>
      </c>
      <c r="P4993">
        <v>50</v>
      </c>
      <c r="Q4993" t="s">
        <v>34</v>
      </c>
      <c r="R4993">
        <v>11</v>
      </c>
      <c r="S4993" t="s">
        <v>36</v>
      </c>
      <c r="T4993">
        <v>13</v>
      </c>
      <c r="U4993">
        <v>1</v>
      </c>
      <c r="V4993">
        <v>3</v>
      </c>
      <c r="W4993">
        <v>13</v>
      </c>
      <c r="X4993">
        <v>632</v>
      </c>
      <c r="Y4993">
        <v>50</v>
      </c>
      <c r="Z4993" t="s">
        <v>33</v>
      </c>
      <c r="AA4993">
        <v>50</v>
      </c>
      <c r="AB4993" t="str">
        <f t="shared" si="77"/>
        <v>50-59</v>
      </c>
    </row>
    <row r="4994" spans="1:28" x14ac:dyDescent="0.3">
      <c r="A4994">
        <v>38</v>
      </c>
      <c r="B4994" t="s">
        <v>27</v>
      </c>
      <c r="C4994" t="s">
        <v>28</v>
      </c>
      <c r="D4994">
        <v>86</v>
      </c>
      <c r="E4994" t="s">
        <v>29</v>
      </c>
      <c r="F4994">
        <v>50</v>
      </c>
      <c r="G4994">
        <v>2</v>
      </c>
      <c r="H4994" t="s">
        <v>30</v>
      </c>
      <c r="I4994">
        <v>100</v>
      </c>
      <c r="J4994" t="s">
        <v>40</v>
      </c>
      <c r="K4994">
        <v>-200</v>
      </c>
      <c r="L4994" s="1">
        <v>2186</v>
      </c>
      <c r="M4994" t="s">
        <v>27</v>
      </c>
      <c r="N4994" t="s">
        <v>36</v>
      </c>
      <c r="O4994" t="s">
        <v>27</v>
      </c>
      <c r="P4994">
        <v>50</v>
      </c>
      <c r="Q4994" t="s">
        <v>32</v>
      </c>
      <c r="R4994">
        <v>9</v>
      </c>
      <c r="S4994" t="s">
        <v>27</v>
      </c>
      <c r="T4994">
        <v>9</v>
      </c>
      <c r="U4994">
        <v>0</v>
      </c>
      <c r="V4994">
        <v>2</v>
      </c>
      <c r="W4994">
        <v>99</v>
      </c>
      <c r="X4994">
        <v>718</v>
      </c>
      <c r="Y4994">
        <v>-50</v>
      </c>
      <c r="Z4994" t="s">
        <v>35</v>
      </c>
      <c r="AA4994">
        <v>100</v>
      </c>
      <c r="AB4994" t="str">
        <f t="shared" ref="AB4994:AB5002" si="78">FLOOR(A4994,10) &amp; "-" &amp; (FLOOR(A4994,10)+9)</f>
        <v>30-39</v>
      </c>
    </row>
    <row r="4995" spans="1:28" x14ac:dyDescent="0.3">
      <c r="A4995">
        <v>48</v>
      </c>
      <c r="B4995" t="s">
        <v>27</v>
      </c>
      <c r="C4995" t="s">
        <v>28</v>
      </c>
      <c r="D4995">
        <v>86</v>
      </c>
      <c r="E4995" t="s">
        <v>37</v>
      </c>
      <c r="F4995">
        <v>0</v>
      </c>
      <c r="G4995">
        <v>0</v>
      </c>
      <c r="H4995" t="s">
        <v>30</v>
      </c>
      <c r="I4995">
        <v>0</v>
      </c>
      <c r="J4995" t="s">
        <v>40</v>
      </c>
      <c r="K4995">
        <v>-200</v>
      </c>
      <c r="L4995" s="1">
        <v>2136</v>
      </c>
      <c r="M4995" t="s">
        <v>27</v>
      </c>
      <c r="N4995" t="s">
        <v>36</v>
      </c>
      <c r="O4995" t="s">
        <v>27</v>
      </c>
      <c r="P4995">
        <v>50</v>
      </c>
      <c r="Q4995" t="s">
        <v>32</v>
      </c>
      <c r="R4995">
        <v>6</v>
      </c>
      <c r="S4995" t="s">
        <v>27</v>
      </c>
      <c r="T4995">
        <v>4</v>
      </c>
      <c r="U4995">
        <v>3</v>
      </c>
      <c r="V4995">
        <v>2</v>
      </c>
      <c r="W4995">
        <v>99</v>
      </c>
      <c r="X4995">
        <v>638</v>
      </c>
      <c r="Y4995">
        <v>50</v>
      </c>
      <c r="Z4995" t="s">
        <v>35</v>
      </c>
      <c r="AA4995">
        <v>100</v>
      </c>
      <c r="AB4995" t="str">
        <f t="shared" si="78"/>
        <v>40-49</v>
      </c>
    </row>
    <row r="4996" spans="1:28" x14ac:dyDescent="0.3">
      <c r="A4996">
        <v>30</v>
      </c>
      <c r="B4996" t="s">
        <v>27</v>
      </c>
      <c r="C4996" t="s">
        <v>45</v>
      </c>
      <c r="D4996">
        <v>0</v>
      </c>
      <c r="E4996" t="s">
        <v>37</v>
      </c>
      <c r="F4996">
        <v>0</v>
      </c>
      <c r="G4996">
        <v>1</v>
      </c>
      <c r="H4996" t="s">
        <v>39</v>
      </c>
      <c r="I4996">
        <v>100</v>
      </c>
      <c r="J4996" t="s">
        <v>40</v>
      </c>
      <c r="K4996">
        <v>-200</v>
      </c>
      <c r="L4996" s="1">
        <v>2200</v>
      </c>
      <c r="M4996" t="s">
        <v>27</v>
      </c>
      <c r="N4996" t="s">
        <v>27</v>
      </c>
      <c r="O4996" t="s">
        <v>27</v>
      </c>
      <c r="P4996">
        <v>0</v>
      </c>
      <c r="Q4996" t="s">
        <v>34</v>
      </c>
      <c r="R4996">
        <v>22</v>
      </c>
      <c r="S4996" t="s">
        <v>27</v>
      </c>
      <c r="T4996">
        <v>4</v>
      </c>
      <c r="U4996">
        <v>5</v>
      </c>
      <c r="V4996">
        <v>3</v>
      </c>
      <c r="W4996">
        <v>99</v>
      </c>
      <c r="X4996">
        <v>643</v>
      </c>
      <c r="Y4996">
        <v>50</v>
      </c>
      <c r="Z4996" t="s">
        <v>35</v>
      </c>
      <c r="AA4996">
        <v>100</v>
      </c>
      <c r="AB4996" t="str">
        <f t="shared" si="78"/>
        <v>30-39</v>
      </c>
    </row>
    <row r="4997" spans="1:28" x14ac:dyDescent="0.3">
      <c r="A4997">
        <v>39</v>
      </c>
      <c r="B4997" t="s">
        <v>27</v>
      </c>
      <c r="C4997" t="s">
        <v>45</v>
      </c>
      <c r="D4997">
        <v>0</v>
      </c>
      <c r="E4997" t="s">
        <v>29</v>
      </c>
      <c r="F4997">
        <v>50</v>
      </c>
      <c r="G4997">
        <v>1</v>
      </c>
      <c r="H4997" t="s">
        <v>30</v>
      </c>
      <c r="I4997">
        <v>50</v>
      </c>
      <c r="J4997" t="s">
        <v>31</v>
      </c>
      <c r="K4997">
        <v>0</v>
      </c>
      <c r="L4997" s="1">
        <v>2250</v>
      </c>
      <c r="M4997" t="s">
        <v>27</v>
      </c>
      <c r="N4997" t="s">
        <v>27</v>
      </c>
      <c r="O4997" t="s">
        <v>36</v>
      </c>
      <c r="P4997">
        <v>50</v>
      </c>
      <c r="Q4997" t="s">
        <v>44</v>
      </c>
      <c r="R4997">
        <v>14</v>
      </c>
      <c r="S4997" t="s">
        <v>36</v>
      </c>
      <c r="T4997">
        <v>6</v>
      </c>
      <c r="U4997">
        <v>2</v>
      </c>
      <c r="V4997">
        <v>2</v>
      </c>
      <c r="W4997">
        <v>10</v>
      </c>
      <c r="X4997">
        <v>734</v>
      </c>
      <c r="Y4997">
        <v>-50</v>
      </c>
      <c r="Z4997" t="s">
        <v>35</v>
      </c>
      <c r="AA4997">
        <v>100</v>
      </c>
      <c r="AB4997" t="str">
        <f t="shared" si="78"/>
        <v>30-39</v>
      </c>
    </row>
    <row r="4998" spans="1:28" x14ac:dyDescent="0.3">
      <c r="A4998">
        <v>50</v>
      </c>
      <c r="B4998" t="s">
        <v>27</v>
      </c>
      <c r="C4998" t="s">
        <v>38</v>
      </c>
      <c r="D4998">
        <v>0</v>
      </c>
      <c r="E4998" t="s">
        <v>37</v>
      </c>
      <c r="F4998">
        <v>0</v>
      </c>
      <c r="G4998">
        <v>0</v>
      </c>
      <c r="H4998" t="s">
        <v>39</v>
      </c>
      <c r="I4998">
        <v>0</v>
      </c>
      <c r="J4998" t="s">
        <v>31</v>
      </c>
      <c r="K4998">
        <v>0</v>
      </c>
      <c r="L4998" s="1">
        <v>2200</v>
      </c>
      <c r="M4998" t="s">
        <v>27</v>
      </c>
      <c r="N4998" t="s">
        <v>27</v>
      </c>
      <c r="O4998" t="s">
        <v>27</v>
      </c>
      <c r="P4998">
        <v>0</v>
      </c>
      <c r="Q4998" t="s">
        <v>32</v>
      </c>
      <c r="R4998">
        <v>16</v>
      </c>
      <c r="S4998" t="s">
        <v>36</v>
      </c>
      <c r="T4998">
        <v>7</v>
      </c>
      <c r="U4998">
        <v>2</v>
      </c>
      <c r="V4998">
        <v>3</v>
      </c>
      <c r="W4998">
        <v>12</v>
      </c>
      <c r="X4998">
        <v>727</v>
      </c>
      <c r="Y4998">
        <v>-50</v>
      </c>
      <c r="Z4998" t="s">
        <v>35</v>
      </c>
      <c r="AA4998">
        <v>100</v>
      </c>
      <c r="AB4998" t="str">
        <f t="shared" si="78"/>
        <v>50-59</v>
      </c>
    </row>
    <row r="4999" spans="1:28" x14ac:dyDescent="0.3">
      <c r="A4999">
        <v>86</v>
      </c>
      <c r="B4999" t="s">
        <v>36</v>
      </c>
      <c r="C4999" t="s">
        <v>28</v>
      </c>
      <c r="D4999">
        <v>86</v>
      </c>
      <c r="E4999" t="s">
        <v>29</v>
      </c>
      <c r="F4999">
        <v>50</v>
      </c>
      <c r="G4999">
        <v>0</v>
      </c>
      <c r="H4999" t="s">
        <v>30</v>
      </c>
      <c r="I4999">
        <v>0</v>
      </c>
      <c r="J4999" t="s">
        <v>40</v>
      </c>
      <c r="K4999">
        <v>-200</v>
      </c>
      <c r="L4999" s="1">
        <v>1986</v>
      </c>
      <c r="M4999" t="s">
        <v>27</v>
      </c>
      <c r="N4999" t="s">
        <v>36</v>
      </c>
      <c r="O4999" t="s">
        <v>27</v>
      </c>
      <c r="P4999">
        <v>50</v>
      </c>
      <c r="Q4999" t="s">
        <v>34</v>
      </c>
      <c r="R4999">
        <v>19</v>
      </c>
      <c r="S4999" t="s">
        <v>36</v>
      </c>
      <c r="T4999">
        <v>8</v>
      </c>
      <c r="U4999">
        <v>3</v>
      </c>
      <c r="V4999">
        <v>2</v>
      </c>
      <c r="W4999">
        <v>11</v>
      </c>
      <c r="X4999">
        <v>778</v>
      </c>
      <c r="Y4999">
        <v>-50</v>
      </c>
      <c r="Z4999" t="s">
        <v>41</v>
      </c>
      <c r="AA4999">
        <v>0</v>
      </c>
      <c r="AB4999" t="str">
        <f t="shared" si="78"/>
        <v>80-89</v>
      </c>
    </row>
    <row r="5000" spans="1:28" x14ac:dyDescent="0.3">
      <c r="A5000">
        <v>52</v>
      </c>
      <c r="B5000" t="s">
        <v>27</v>
      </c>
      <c r="C5000" t="s">
        <v>38</v>
      </c>
      <c r="D5000">
        <v>0</v>
      </c>
      <c r="E5000" t="s">
        <v>42</v>
      </c>
      <c r="F5000">
        <v>100</v>
      </c>
      <c r="G5000">
        <v>0</v>
      </c>
      <c r="H5000" t="s">
        <v>30</v>
      </c>
      <c r="I5000">
        <v>0</v>
      </c>
      <c r="J5000" t="s">
        <v>31</v>
      </c>
      <c r="K5000">
        <v>0</v>
      </c>
      <c r="L5000" s="1">
        <v>2250</v>
      </c>
      <c r="M5000" t="s">
        <v>27</v>
      </c>
      <c r="N5000" t="s">
        <v>27</v>
      </c>
      <c r="O5000" t="s">
        <v>36</v>
      </c>
      <c r="P5000">
        <v>50</v>
      </c>
      <c r="Q5000" t="s">
        <v>34</v>
      </c>
      <c r="R5000">
        <v>6</v>
      </c>
      <c r="S5000" t="s">
        <v>27</v>
      </c>
      <c r="T5000">
        <v>2</v>
      </c>
      <c r="U5000">
        <v>3</v>
      </c>
      <c r="V5000">
        <v>2</v>
      </c>
      <c r="W5000">
        <v>99</v>
      </c>
      <c r="X5000">
        <v>703</v>
      </c>
      <c r="Y5000">
        <v>-50</v>
      </c>
      <c r="Z5000" t="s">
        <v>35</v>
      </c>
      <c r="AA5000">
        <v>100</v>
      </c>
      <c r="AB5000" t="str">
        <f t="shared" si="78"/>
        <v>50-59</v>
      </c>
    </row>
    <row r="5001" spans="1:28" x14ac:dyDescent="0.3">
      <c r="A5001">
        <v>27</v>
      </c>
      <c r="B5001" t="s">
        <v>27</v>
      </c>
      <c r="C5001" t="s">
        <v>38</v>
      </c>
      <c r="D5001">
        <v>0</v>
      </c>
      <c r="E5001" t="s">
        <v>29</v>
      </c>
      <c r="F5001">
        <v>50</v>
      </c>
      <c r="G5001">
        <v>2</v>
      </c>
      <c r="H5001" t="s">
        <v>30</v>
      </c>
      <c r="I5001">
        <v>100</v>
      </c>
      <c r="J5001" t="s">
        <v>31</v>
      </c>
      <c r="K5001">
        <v>0</v>
      </c>
      <c r="L5001" s="1">
        <v>2300</v>
      </c>
      <c r="M5001" t="s">
        <v>27</v>
      </c>
      <c r="N5001" t="s">
        <v>27</v>
      </c>
      <c r="O5001" t="s">
        <v>27</v>
      </c>
      <c r="P5001">
        <v>0</v>
      </c>
      <c r="Q5001" t="s">
        <v>32</v>
      </c>
      <c r="R5001">
        <v>13</v>
      </c>
      <c r="S5001" t="s">
        <v>36</v>
      </c>
      <c r="T5001">
        <v>10</v>
      </c>
      <c r="U5001">
        <v>3</v>
      </c>
      <c r="V5001">
        <v>2</v>
      </c>
      <c r="W5001">
        <v>1</v>
      </c>
      <c r="X5001">
        <v>757</v>
      </c>
      <c r="Y5001">
        <v>-50</v>
      </c>
      <c r="Z5001" t="s">
        <v>33</v>
      </c>
      <c r="AA5001">
        <v>50</v>
      </c>
      <c r="AB5001" t="str">
        <f t="shared" si="78"/>
        <v>20-29</v>
      </c>
    </row>
    <row r="5002" spans="1:28" x14ac:dyDescent="0.3">
      <c r="A5002">
        <v>33</v>
      </c>
      <c r="B5002" t="s">
        <v>27</v>
      </c>
      <c r="C5002" t="s">
        <v>38</v>
      </c>
      <c r="D5002">
        <v>0</v>
      </c>
      <c r="E5002" t="s">
        <v>29</v>
      </c>
      <c r="F5002">
        <v>50</v>
      </c>
      <c r="G5002">
        <v>2</v>
      </c>
      <c r="H5002" t="s">
        <v>30</v>
      </c>
      <c r="I5002">
        <v>100</v>
      </c>
      <c r="J5002" t="s">
        <v>40</v>
      </c>
      <c r="K5002">
        <v>-200</v>
      </c>
      <c r="L5002" s="1">
        <v>2000</v>
      </c>
      <c r="M5002" t="s">
        <v>27</v>
      </c>
      <c r="N5002" t="s">
        <v>36</v>
      </c>
      <c r="O5002" t="s">
        <v>27</v>
      </c>
      <c r="P5002">
        <v>50</v>
      </c>
      <c r="Q5002" t="s">
        <v>32</v>
      </c>
      <c r="R5002">
        <v>10</v>
      </c>
      <c r="S5002" t="s">
        <v>36</v>
      </c>
      <c r="T5002">
        <v>6</v>
      </c>
      <c r="U5002">
        <v>7</v>
      </c>
      <c r="V5002">
        <v>2</v>
      </c>
      <c r="W5002">
        <v>13</v>
      </c>
      <c r="X5002">
        <v>760</v>
      </c>
      <c r="Y5002">
        <v>-50</v>
      </c>
      <c r="Z5002" t="s">
        <v>41</v>
      </c>
      <c r="AA5002">
        <v>0</v>
      </c>
      <c r="AB5002" t="str">
        <f t="shared" si="78"/>
        <v>30-39</v>
      </c>
    </row>
  </sheetData>
  <pageMargins left="0.7" right="0.7" top="0.75" bottom="0.75" header="0.3" footer="0.3"/>
  <pageSetup orientation="portrait" r:id="rId1"/>
  <tableParts count="6">
    <tablePart r:id="rId2"/>
    <tablePart r:id="rId3"/>
    <tablePart r:id="rId4"/>
    <tablePart r:id="rId5"/>
    <tablePart r:id="rId6"/>
    <tablePart r:id="rId7"/>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Dashboard Elements</vt:lpstr>
      <vt:lpstr>pivot table analysis</vt:lpstr>
      <vt:lpstr>synthetic_insurance_data projec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madhanjaya07024@gmail.com</cp:lastModifiedBy>
  <dcterms:created xsi:type="dcterms:W3CDTF">2025-02-21T06:38:23Z</dcterms:created>
  <dcterms:modified xsi:type="dcterms:W3CDTF">2025-03-16T08:54:03Z</dcterms:modified>
</cp:coreProperties>
</file>